
<file path=[Content_Types].xml><?xml version="1.0" encoding="utf-8"?>
<Types xmlns="http://schemas.openxmlformats.org/package/2006/content-types">
  <Override PartName="/xl/worksheets/sheet24.xml" ContentType="application/vnd.openxmlformats-officedocument.spreadsheetml.worksheet+xml"/>
  <Override PartName="/xl/worksheets/sheet13.xml" ContentType="application/vnd.openxmlformats-officedocument.spreadsheetml.worksheet+xml"/>
  <Override PartName="/xl/styles.xml" ContentType="application/vnd.openxmlformats-officedocument.spreadsheetml.styles+xml"/>
  <Override PartName="/xl/charts/chart4.xml" ContentType="application/vnd.openxmlformats-officedocument.drawingml.chart+xml"/>
  <Override PartName="/xl/drawings/drawing6.xml" ContentType="application/vnd.openxmlformats-officedocument.drawing+xml"/>
  <Override PartName="/xl/worksheets/sheet7.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drawings/drawing17.xml" ContentType="application/vnd.openxmlformats-officedocument.drawing+xml"/>
  <Override PartName="/xl/vbaProject.bin" ContentType="application/vnd.ms-office.vbaProject"/>
  <Default Extension="xml" ContentType="application/xml"/>
  <Override PartName="/xl/drawings/drawing2.xml" ContentType="application/vnd.openxmlformats-officedocument.drawing+xml"/>
  <Override PartName="/xl/charts/chart49.xml" ContentType="application/vnd.openxmlformats-officedocument.drawingml.chart+xml"/>
  <Override PartName="/xl/worksheets/sheet3.xml" ContentType="application/vnd.openxmlformats-officedocument.spreadsheetml.worksheet+xml"/>
  <Override PartName="/xl/charts/chart18.xml" ContentType="application/vnd.openxmlformats-officedocument.drawingml.chart+xml"/>
  <Override PartName="/xl/drawings/drawing13.xml" ContentType="application/vnd.openxmlformats-officedocument.drawing+xml"/>
  <Override PartName="/xl/charts/chart27.xml" ContentType="application/vnd.openxmlformats-officedocument.drawingml.chart+xml"/>
  <Override PartName="/xl/charts/chart36.xml" ContentType="application/vnd.openxmlformats-officedocument.drawingml.chart+xml"/>
  <Override PartName="/xl/charts/chart38.xml" ContentType="application/vnd.openxmlformats-officedocument.drawingml.chart+xml"/>
  <Override PartName="/xl/charts/chart47.xml" ContentType="application/vnd.openxmlformats-officedocument.drawingml.chart+xml"/>
  <Override PartName="/xl/charts/chart56.xml" ContentType="application/vnd.openxmlformats-officedocument.drawingml.chart+xml"/>
  <Override PartName="/xl/worksheets/sheet1.xml" ContentType="application/vnd.openxmlformats-officedocument.spreadsheetml.worksheet+xml"/>
  <Override PartName="/xl/charts/chart16.xml" ContentType="application/vnd.openxmlformats-officedocument.drawingml.chart+xml"/>
  <Override PartName="/xl/drawings/drawing11.xml" ContentType="application/vnd.openxmlformats-officedocument.drawing+xml"/>
  <Override PartName="/xl/charts/chart25.xml" ContentType="application/vnd.openxmlformats-officedocument.drawingml.chart+xml"/>
  <Override PartName="/xl/charts/chart34.xml" ContentType="application/vnd.openxmlformats-officedocument.drawingml.chart+xml"/>
  <Override PartName="/xl/charts/chart45.xml" ContentType="application/vnd.openxmlformats-officedocument.drawingml.chart+xml"/>
  <Override PartName="/xl/charts/chart54.xml" ContentType="application/vnd.openxmlformats-officedocument.drawingml.chart+xml"/>
  <Override PartName="/xl/worksheets/sheet29.xml" ContentType="application/vnd.openxmlformats-officedocument.spreadsheetml.worksheet+xml"/>
  <Override PartName="/xl/sharedStrings.xml" ContentType="application/vnd.openxmlformats-officedocument.spreadsheetml.sharedStrings+xml"/>
  <Override PartName="/xl/charts/chart14.xml" ContentType="application/vnd.openxmlformats-officedocument.drawingml.chart+xml"/>
  <Override PartName="/xl/charts/chart23.xml" ContentType="application/vnd.openxmlformats-officedocument.drawingml.chart+xml"/>
  <Override PartName="/xl/charts/chart32.xml" ContentType="application/vnd.openxmlformats-officedocument.drawingml.chart+xml"/>
  <Override PartName="/xl/charts/chart43.xml" ContentType="application/vnd.openxmlformats-officedocument.drawingml.chart+xml"/>
  <Override PartName="/xl/charts/chart52.xml" ContentType="application/vnd.openxmlformats-officedocument.drawingml.chart+xml"/>
  <Override PartName="/xl/worksheets/sheet18.xml" ContentType="application/vnd.openxmlformats-officedocument.spreadsheetml.worksheet+xml"/>
  <Override PartName="/xl/worksheets/sheet27.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harts/chart21.xml" ContentType="application/vnd.openxmlformats-officedocument.drawingml.chart+xml"/>
  <Override PartName="/xl/charts/chart30.xml" ContentType="application/vnd.openxmlformats-officedocument.drawingml.chart+xml"/>
  <Override PartName="/xl/charts/chart41.xml" ContentType="application/vnd.openxmlformats-officedocument.drawingml.chart+xml"/>
  <Override PartName="/xl/charts/chart50.xml" ContentType="application/vnd.openxmlformats-officedocument.drawingml.chart+xml"/>
  <Override PartName="/xl/worksheets/sheet16.xml" ContentType="application/vnd.openxmlformats-officedocument.spreadsheetml.worksheet+xml"/>
  <Override PartName="/xl/worksheets/sheet25.xml" ContentType="application/vnd.openxmlformats-officedocument.spreadsheetml.worksheet+xml"/>
  <Override PartName="/xl/worksheets/sheet34.xml" ContentType="application/vnd.openxmlformats-officedocument.spreadsheetml.worksheet+xml"/>
  <Default Extension="bin" ContentType="application/vnd.openxmlformats-officedocument.spreadsheetml.printerSettings"/>
  <Default Extension="png" ContentType="image/png"/>
  <Override PartName="/xl/charts/chart7.xml" ContentType="application/vnd.openxmlformats-officedocument.drawingml.chart+xml"/>
  <Override PartName="/xl/charts/chart10.xml" ContentType="application/vnd.openxmlformats-officedocument.drawingml.chart+xml"/>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charts/chart5.xml" ContentType="application/vnd.openxmlformats-officedocument.drawingml.chart+xml"/>
  <Override PartName="/xl/drawings/drawing7.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Override PartName="/xl/charts/chart3.xml" ContentType="application/vnd.openxmlformats-officedocument.drawingml.chart+xml"/>
  <Override PartName="/xl/drawings/drawing5.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3.xml" ContentType="application/vnd.openxmlformats-officedocument.drawing+xml"/>
  <Override PartName="/xl/drawings/drawing16.xml" ContentType="application/vnd.openxmlformats-officedocument.drawing+xml"/>
  <Override PartName="/xl/charts/chart39.xml" ContentType="application/vnd.openxmlformats-officedocument.drawingml.chart+xml"/>
  <Override PartName="/xl/charts/chart48.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charts/chart19.xml" ContentType="application/vnd.openxmlformats-officedocument.drawingml.chart+xml"/>
  <Override PartName="/xl/drawings/drawing14.xml" ContentType="application/vnd.openxmlformats-officedocument.drawing+xml"/>
  <Override PartName="/xl/charts/chart28.xml" ContentType="application/vnd.openxmlformats-officedocument.drawingml.chart+xml"/>
  <Override PartName="/xl/charts/chart37.xml" ContentType="application/vnd.openxmlformats-officedocument.drawingml.chart+xml"/>
  <Override PartName="/xl/charts/chart46.xml" ContentType="application/vnd.openxmlformats-officedocument.drawingml.chart+xml"/>
  <Override PartName="/xl/charts/chart55.xml" ContentType="application/vnd.openxmlformats-officedocument.drawingml.chart+xml"/>
  <Override PartName="/xl/charts/chart17.xml" ContentType="application/vnd.openxmlformats-officedocument.drawingml.chart+xml"/>
  <Override PartName="/xl/drawings/drawing12.xml" ContentType="application/vnd.openxmlformats-officedocument.drawing+xml"/>
  <Override PartName="/xl/charts/chart26.xml" ContentType="application/vnd.openxmlformats-officedocument.drawingml.chart+xml"/>
  <Default Extension="vml" ContentType="application/vnd.openxmlformats-officedocument.vmlDrawing"/>
  <Override PartName="/xl/charts/chart35.xml" ContentType="application/vnd.openxmlformats-officedocument.drawingml.chart+xml"/>
  <Override PartName="/xl/charts/chart44.xml" ContentType="application/vnd.openxmlformats-officedocument.drawingml.chart+xml"/>
  <Override PartName="/xl/charts/chart53.xml" ContentType="application/vnd.openxmlformats-officedocument.drawingml.chart+xml"/>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charts/chart13.xml" ContentType="application/vnd.openxmlformats-officedocument.drawingml.chart+xml"/>
  <Override PartName="/xl/charts/chart15.xml" ContentType="application/vnd.openxmlformats-officedocument.drawingml.chart+xml"/>
  <Override PartName="/xl/drawings/drawing10.xml" ContentType="application/vnd.openxmlformats-officedocument.drawing+xml"/>
  <Override PartName="/xl/charts/chart24.xml" ContentType="application/vnd.openxmlformats-officedocument.drawingml.chart+xml"/>
  <Override PartName="/xl/charts/chart33.xml" ContentType="application/vnd.openxmlformats-officedocument.drawingml.chart+xml"/>
  <Override PartName="/xl/charts/chart42.xml" ContentType="application/vnd.openxmlformats-officedocument.drawingml.chart+xml"/>
  <Override PartName="/xl/charts/chart51.xml" ContentType="application/vnd.openxmlformats-officedocument.drawingml.chart+xml"/>
  <Override PartName="/xl/worksheets/sheet17.xml" ContentType="application/vnd.openxmlformats-officedocument.spreadsheetml.worksheet+xml"/>
  <Override PartName="/xl/worksheets/sheet26.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harts/chart22.xml" ContentType="application/vnd.openxmlformats-officedocument.drawingml.chart+xml"/>
  <Override PartName="/xl/charts/chart31.xml" ContentType="application/vnd.openxmlformats-officedocument.drawingml.chart+xml"/>
  <Override PartName="/xl/charts/chart40.xml" ContentType="application/vnd.openxmlformats-officedocument.drawingml.chart+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Override PartName="/xl/charts/chart20.xml" ContentType="application/vnd.openxmlformats-officedocument.drawingml.chart+xml"/>
  <Override PartName="/xl/worksheets/sheet9.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drawings/drawing8.xml" ContentType="application/vnd.openxmlformats-officedocument.drawing+xml"/>
  <Override PartName="/xl/worksheets/sheet11.xml" ContentType="application/vnd.openxmlformats-officedocument.spreadsheetml.worksheet+xml"/>
  <Override PartName="/xl/charts/chart2.xml" ContentType="application/vnd.openxmlformats-officedocument.drawingml.chart+xml"/>
  <Override PartName="/xl/drawings/drawing4.xml" ContentType="application/vnd.openxmlformats-officedocument.drawing+xml"/>
  <Default Extension="rels" ContentType="application/vnd.openxmlformats-package.relationships+xml"/>
  <Override PartName="/xl/worksheets/sheet5.xml" ContentType="application/vnd.openxmlformats-officedocument.spreadsheetml.worksheet+xml"/>
  <Override PartName="/xl/drawings/drawing15.xml" ContentType="application/vnd.openxmlformats-officedocument.drawing+xml"/>
  <Override PartName="/xl/charts/chart29.xml" ContentType="application/vnd.openxmlformats-officedocument.drawingml.char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45" yWindow="60" windowWidth="19320" windowHeight="5895" tabRatio="842" firstSheet="1" activeTab="1"/>
  </bookViews>
  <sheets>
    <sheet name="Informations About Genes" sheetId="16" state="hidden" r:id="rId1"/>
    <sheet name="User Guide" sheetId="25" r:id="rId2"/>
    <sheet name="Gene Informations" sheetId="15" r:id="rId3"/>
    <sheet name="Plate Layout" sheetId="10" r:id="rId4"/>
    <sheet name="Control Sample Data" sheetId="3" r:id="rId5"/>
    <sheet name="Sample 1 Data" sheetId="2" r:id="rId6"/>
    <sheet name="Sample 2 Data" sheetId="11" r:id="rId7"/>
    <sheet name="Sample 3 Data" sheetId="12" r:id="rId8"/>
    <sheet name="Sample 4 Data" sheetId="27" r:id="rId9"/>
    <sheet name="Sample 5 Data" sheetId="28" r:id="rId10"/>
    <sheet name="Sample 6 Data" sheetId="30" r:id="rId11"/>
    <sheet name="Sample 7 Data" sheetId="29" r:id="rId12"/>
    <sheet name="Sample 8 Data" sheetId="31" r:id="rId13"/>
    <sheet name="Sample 9 Data" sheetId="32" r:id="rId14"/>
    <sheet name="Sample 10 Data" sheetId="33" r:id="rId15"/>
    <sheet name="HKG selection" sheetId="4" r:id="rId16"/>
    <sheet name="Quality Controls" sheetId="22" r:id="rId17"/>
    <sheet name="Ct means" sheetId="35" r:id="rId18"/>
    <sheet name="∆Ct calculation" sheetId="21" r:id="rId19"/>
    <sheet name="∆Ct and 2^(-∆Ct) means" sheetId="17" r:id="rId20"/>
    <sheet name="∆∆Ct means" sheetId="36" r:id="rId21"/>
    <sheet name="2^(-∆∆Ct) means" sheetId="38" r:id="rId22"/>
    <sheet name="Express° Variation - Validation" sheetId="39" r:id="rId23"/>
    <sheet name="T-Test (Student)" sheetId="40" r:id="rId24"/>
    <sheet name="Calcul Worksheet" sheetId="9" state="hidden" r:id="rId25"/>
    <sheet name="Box Plot" sheetId="18" r:id="rId26"/>
    <sheet name="Selection of Genes to Bar Chart" sheetId="42" r:id="rId27"/>
    <sheet name="Data for Bar Chart" sheetId="43" r:id="rId28"/>
    <sheet name="Bar Chart" sheetId="44" r:id="rId29"/>
    <sheet name="Bar Chart per Gene" sheetId="41" r:id="rId30"/>
    <sheet name="Plot" sheetId="7" r:id="rId31"/>
    <sheet name="Descriptive Heat Map " sheetId="20" r:id="rId32"/>
    <sheet name="Comparative Heat Map (Array)" sheetId="19" r:id="rId33"/>
    <sheet name="Comparative Heat Map (Column)" sheetId="34" r:id="rId34"/>
  </sheets>
  <definedNames>
    <definedName name="_xlnm._FilterDatabase" localSheetId="33" hidden="1">'Comparative Heat Map (Column)'!$A$1:$Z$86</definedName>
  </definedNames>
  <calcPr calcId="124519"/>
</workbook>
</file>

<file path=xl/calcChain.xml><?xml version="1.0" encoding="utf-8"?>
<calcChain xmlns="http://schemas.openxmlformats.org/spreadsheetml/2006/main">
  <c r="P1" i="7"/>
  <c r="AB110" s="1"/>
  <c r="O2" i="43"/>
  <c r="Z2" s="1"/>
  <c r="AJ2" s="1"/>
  <c r="AT2" s="1"/>
  <c r="P2"/>
  <c r="AA2" s="1"/>
  <c r="AK2" s="1"/>
  <c r="AU2" s="1"/>
  <c r="Q2"/>
  <c r="AB2" s="1"/>
  <c r="AL2" s="1"/>
  <c r="AV2" s="1"/>
  <c r="R2"/>
  <c r="AC2" s="1"/>
  <c r="AM2" s="1"/>
  <c r="AW2" s="1"/>
  <c r="S2"/>
  <c r="AD2" s="1"/>
  <c r="AN2" s="1"/>
  <c r="AX2" s="1"/>
  <c r="T2"/>
  <c r="AE2" s="1"/>
  <c r="AO2" s="1"/>
  <c r="AY2" s="1"/>
  <c r="U2"/>
  <c r="AF2" s="1"/>
  <c r="AP2" s="1"/>
  <c r="AZ2" s="1"/>
  <c r="V2"/>
  <c r="AG2" s="1"/>
  <c r="AQ2" s="1"/>
  <c r="BA2" s="1"/>
  <c r="W2"/>
  <c r="AH2" s="1"/>
  <c r="AR2" s="1"/>
  <c r="BB2" s="1"/>
  <c r="X2"/>
  <c r="AI2" s="1"/>
  <c r="AS2" s="1"/>
  <c r="BC2" s="1"/>
  <c r="N2"/>
  <c r="Y2" s="1"/>
  <c r="L7" i="7" l="1"/>
  <c r="L32"/>
  <c r="L110"/>
  <c r="AB32"/>
  <c r="AB84"/>
  <c r="L58"/>
  <c r="L84"/>
  <c r="AB7"/>
  <c r="AB58"/>
  <c r="C4" i="10"/>
  <c r="AA86" i="34"/>
  <c r="E86"/>
  <c r="D86"/>
  <c r="AA85"/>
  <c r="E85"/>
  <c r="D85"/>
  <c r="AA84"/>
  <c r="E84"/>
  <c r="D84"/>
  <c r="AA83"/>
  <c r="E83"/>
  <c r="D83"/>
  <c r="AA82"/>
  <c r="E82"/>
  <c r="D82"/>
  <c r="AA81"/>
  <c r="E81"/>
  <c r="D81"/>
  <c r="AA80"/>
  <c r="E80"/>
  <c r="D80"/>
  <c r="AA79"/>
  <c r="E79"/>
  <c r="D79"/>
  <c r="AA78"/>
  <c r="E78"/>
  <c r="D78"/>
  <c r="AA77"/>
  <c r="E77"/>
  <c r="D77"/>
  <c r="AA76"/>
  <c r="E76"/>
  <c r="D76"/>
  <c r="AA75"/>
  <c r="E75"/>
  <c r="D75"/>
  <c r="AA74"/>
  <c r="E74"/>
  <c r="D74"/>
  <c r="AA73"/>
  <c r="E73"/>
  <c r="D73"/>
  <c r="AA72"/>
  <c r="E72"/>
  <c r="D72"/>
  <c r="AA71"/>
  <c r="E71"/>
  <c r="D71"/>
  <c r="AA70"/>
  <c r="E70"/>
  <c r="D70"/>
  <c r="AA69"/>
  <c r="E69"/>
  <c r="D69"/>
  <c r="AA68"/>
  <c r="E68"/>
  <c r="D68"/>
  <c r="AA67"/>
  <c r="E67"/>
  <c r="D67"/>
  <c r="AA66"/>
  <c r="E66"/>
  <c r="D66"/>
  <c r="AA65"/>
  <c r="E65"/>
  <c r="D65"/>
  <c r="AA64"/>
  <c r="E64"/>
  <c r="D64"/>
  <c r="AA63"/>
  <c r="E63"/>
  <c r="D63"/>
  <c r="AA62"/>
  <c r="E62"/>
  <c r="D62"/>
  <c r="AA61"/>
  <c r="E61"/>
  <c r="D61"/>
  <c r="AA60"/>
  <c r="E60"/>
  <c r="D60"/>
  <c r="AA59"/>
  <c r="E59"/>
  <c r="D59"/>
  <c r="AA58"/>
  <c r="E58"/>
  <c r="D58"/>
  <c r="AA57"/>
  <c r="E57"/>
  <c r="D57"/>
  <c r="AA56"/>
  <c r="E56"/>
  <c r="D56"/>
  <c r="AA55"/>
  <c r="E55"/>
  <c r="D55"/>
  <c r="AA54"/>
  <c r="E54"/>
  <c r="D54"/>
  <c r="AA53"/>
  <c r="E53"/>
  <c r="D53"/>
  <c r="AA52"/>
  <c r="E52"/>
  <c r="D52"/>
  <c r="AA51"/>
  <c r="E51"/>
  <c r="D51"/>
  <c r="AA50"/>
  <c r="E50"/>
  <c r="D50"/>
  <c r="AA49"/>
  <c r="E49" l="1"/>
  <c r="D49"/>
  <c r="AA48"/>
  <c r="E48"/>
  <c r="D48"/>
  <c r="AA47"/>
  <c r="E47"/>
  <c r="D47"/>
  <c r="AA46"/>
  <c r="E46"/>
  <c r="D46"/>
  <c r="AA45"/>
  <c r="E45"/>
  <c r="D45"/>
  <c r="AA44"/>
  <c r="E44"/>
  <c r="D44"/>
  <c r="AA43"/>
  <c r="E43"/>
  <c r="D43"/>
  <c r="AA42"/>
  <c r="E42"/>
  <c r="D42"/>
  <c r="AA41"/>
  <c r="E41"/>
  <c r="D41"/>
  <c r="AA40"/>
  <c r="E40"/>
  <c r="D40"/>
  <c r="AA39"/>
  <c r="E39"/>
  <c r="D39"/>
  <c r="AA38"/>
  <c r="E38"/>
  <c r="D38"/>
  <c r="AA37"/>
  <c r="E37"/>
  <c r="D37"/>
  <c r="AA36"/>
  <c r="E36"/>
  <c r="D36"/>
  <c r="AA35"/>
  <c r="E35"/>
  <c r="D35"/>
  <c r="AA34"/>
  <c r="E34"/>
  <c r="D34"/>
  <c r="AA33"/>
  <c r="E33"/>
  <c r="D33"/>
  <c r="AA32"/>
  <c r="E32"/>
  <c r="D32"/>
  <c r="AA31"/>
  <c r="E31"/>
  <c r="D31"/>
  <c r="AA30"/>
  <c r="E30"/>
  <c r="D30"/>
  <c r="AA29"/>
  <c r="E29"/>
  <c r="D29"/>
  <c r="AA28"/>
  <c r="E28"/>
  <c r="D28"/>
  <c r="AA27"/>
  <c r="E27"/>
  <c r="D27"/>
  <c r="AA26"/>
  <c r="E26"/>
  <c r="D26"/>
  <c r="AA25"/>
  <c r="E25"/>
  <c r="D25"/>
  <c r="AA24"/>
  <c r="E24"/>
  <c r="D24"/>
  <c r="AA23"/>
  <c r="E23"/>
  <c r="D23"/>
  <c r="AA22"/>
  <c r="E22"/>
  <c r="D22"/>
  <c r="AA21"/>
  <c r="E21"/>
  <c r="D21"/>
  <c r="AA20"/>
  <c r="E20"/>
  <c r="D20"/>
  <c r="AA19"/>
  <c r="E19"/>
  <c r="D19"/>
  <c r="AA18"/>
  <c r="E18"/>
  <c r="D18"/>
  <c r="AA17"/>
  <c r="E17"/>
  <c r="D17"/>
  <c r="AA16"/>
  <c r="E16"/>
  <c r="D16"/>
  <c r="AA15"/>
  <c r="E15"/>
  <c r="D15"/>
  <c r="AA14"/>
  <c r="E14"/>
  <c r="D14"/>
  <c r="AA13"/>
  <c r="E13"/>
  <c r="D13"/>
  <c r="AA12"/>
  <c r="E12"/>
  <c r="D12"/>
  <c r="AA11"/>
  <c r="E11"/>
  <c r="D11"/>
  <c r="AA10"/>
  <c r="E10"/>
  <c r="D10"/>
  <c r="AA9"/>
  <c r="E9"/>
  <c r="D9"/>
  <c r="AA8"/>
  <c r="E8"/>
  <c r="D8"/>
  <c r="AA7"/>
  <c r="E7"/>
  <c r="D7"/>
  <c r="AA6"/>
  <c r="E6"/>
  <c r="D6"/>
  <c r="AA5"/>
  <c r="E5"/>
  <c r="D5"/>
  <c r="AA4"/>
  <c r="E4"/>
  <c r="D4"/>
  <c r="AA3"/>
  <c r="E3"/>
  <c r="D3"/>
  <c r="D87" i="20" l="1"/>
  <c r="C87"/>
  <c r="D86"/>
  <c r="C86"/>
  <c r="D85"/>
  <c r="C85"/>
  <c r="D84" l="1"/>
  <c r="C84"/>
  <c r="D83"/>
  <c r="C83"/>
  <c r="D82"/>
  <c r="C82"/>
  <c r="D81"/>
  <c r="C81"/>
  <c r="D80"/>
  <c r="C80"/>
  <c r="D79"/>
  <c r="C79"/>
  <c r="D78"/>
  <c r="C78"/>
  <c r="D77"/>
  <c r="C77"/>
  <c r="D76"/>
  <c r="C76"/>
  <c r="D75"/>
  <c r="C75"/>
  <c r="D74"/>
  <c r="C74"/>
  <c r="D73"/>
  <c r="C73"/>
  <c r="D72"/>
  <c r="C72"/>
  <c r="D71"/>
  <c r="C71"/>
  <c r="D70"/>
  <c r="C70"/>
  <c r="D69"/>
  <c r="C69"/>
  <c r="D68"/>
  <c r="C68"/>
  <c r="D67"/>
  <c r="C67"/>
  <c r="D66"/>
  <c r="C66"/>
  <c r="D65"/>
  <c r="C65"/>
  <c r="D64"/>
  <c r="C64"/>
  <c r="D63"/>
  <c r="C63"/>
  <c r="D62"/>
  <c r="C62"/>
  <c r="D61"/>
  <c r="C61"/>
  <c r="D60"/>
  <c r="C60"/>
  <c r="D59"/>
  <c r="C59"/>
  <c r="D58"/>
  <c r="C58"/>
  <c r="D57"/>
  <c r="C57"/>
  <c r="D56"/>
  <c r="C56"/>
  <c r="D55"/>
  <c r="C55"/>
  <c r="D54"/>
  <c r="C54"/>
  <c r="D53"/>
  <c r="C53"/>
  <c r="D52"/>
  <c r="C52"/>
  <c r="D51"/>
  <c r="C51"/>
  <c r="D50"/>
  <c r="C50"/>
  <c r="D49"/>
  <c r="C49"/>
  <c r="D48"/>
  <c r="C48"/>
  <c r="D47"/>
  <c r="C47"/>
  <c r="D46"/>
  <c r="C46"/>
  <c r="D45"/>
  <c r="C45"/>
  <c r="D44"/>
  <c r="C44"/>
  <c r="D43"/>
  <c r="C43"/>
  <c r="D42"/>
  <c r="C42"/>
  <c r="D41"/>
  <c r="C41"/>
  <c r="D40"/>
  <c r="C40"/>
  <c r="D39"/>
  <c r="C39"/>
  <c r="D38"/>
  <c r="C38"/>
  <c r="D37"/>
  <c r="C37"/>
  <c r="D36"/>
  <c r="C36"/>
  <c r="D35"/>
  <c r="C35"/>
  <c r="D34"/>
  <c r="C34"/>
  <c r="D33"/>
  <c r="C33"/>
  <c r="D32"/>
  <c r="C32"/>
  <c r="D31"/>
  <c r="C31"/>
  <c r="D30"/>
  <c r="C30"/>
  <c r="D29"/>
  <c r="C29"/>
  <c r="D28"/>
  <c r="C28"/>
  <c r="D27"/>
  <c r="C27"/>
  <c r="D26"/>
  <c r="C26"/>
  <c r="D25"/>
  <c r="C25"/>
  <c r="D24"/>
  <c r="C24"/>
  <c r="D23"/>
  <c r="C23"/>
  <c r="D22"/>
  <c r="C22"/>
  <c r="D21"/>
  <c r="C21"/>
  <c r="D20"/>
  <c r="C20"/>
  <c r="D19"/>
  <c r="C19"/>
  <c r="D18"/>
  <c r="C18"/>
  <c r="D17"/>
  <c r="C17"/>
  <c r="D16"/>
  <c r="C16"/>
  <c r="D15"/>
  <c r="C15"/>
  <c r="D14"/>
  <c r="C14"/>
  <c r="D13"/>
  <c r="C13"/>
  <c r="D12"/>
  <c r="C12"/>
  <c r="D11"/>
  <c r="C11"/>
  <c r="D10"/>
  <c r="C10"/>
  <c r="D9"/>
  <c r="C9"/>
  <c r="D8"/>
  <c r="C8"/>
  <c r="D7"/>
  <c r="C7"/>
  <c r="D6"/>
  <c r="C6"/>
  <c r="D5"/>
  <c r="C5"/>
  <c r="D4" l="1"/>
  <c r="C4"/>
  <c r="AC114" i="7"/>
  <c r="AB114"/>
  <c r="M114"/>
  <c r="L114"/>
  <c r="AB113"/>
  <c r="M113"/>
  <c r="L113"/>
  <c r="AB111"/>
  <c r="L111"/>
  <c r="AC88"/>
  <c r="AB88"/>
  <c r="M88"/>
  <c r="L88"/>
  <c r="AC87" l="1"/>
  <c r="AB87"/>
  <c r="M87" s="1"/>
  <c r="L87"/>
  <c r="AB85"/>
  <c r="L85"/>
  <c r="AC62"/>
  <c r="AB62"/>
  <c r="M62"/>
  <c r="L62"/>
  <c r="AB61"/>
  <c r="M61"/>
  <c r="L61"/>
  <c r="AB59"/>
  <c r="L59"/>
  <c r="AC36"/>
  <c r="AB36"/>
  <c r="M36"/>
  <c r="L36"/>
  <c r="AC35"/>
  <c r="AB35"/>
  <c r="M35" s="1"/>
  <c r="L35"/>
  <c r="AB33"/>
  <c r="L33"/>
  <c r="AC11"/>
  <c r="AB11"/>
  <c r="L11"/>
  <c r="AB10"/>
  <c r="M10" s="1"/>
  <c r="L10"/>
  <c r="AB8"/>
  <c r="L8"/>
  <c r="M33" i="41"/>
  <c r="F13"/>
  <c r="F33" s="1"/>
  <c r="M13" l="1"/>
  <c r="L112" i="18"/>
  <c r="K112"/>
  <c r="J112"/>
  <c r="I112"/>
  <c r="H112"/>
  <c r="G112"/>
  <c r="F112"/>
  <c r="E112"/>
  <c r="D112"/>
  <c r="C112"/>
  <c r="B112"/>
  <c r="L84"/>
  <c r="K84"/>
  <c r="J84"/>
  <c r="I84"/>
  <c r="H84"/>
  <c r="G84"/>
  <c r="F84"/>
  <c r="E84"/>
  <c r="D84"/>
  <c r="C84"/>
  <c r="B84"/>
  <c r="L58"/>
  <c r="K58"/>
  <c r="J58"/>
  <c r="I58"/>
  <c r="H58"/>
  <c r="G58"/>
  <c r="F58"/>
  <c r="E58"/>
  <c r="D58"/>
  <c r="C58"/>
  <c r="B58"/>
  <c r="L32"/>
  <c r="K32"/>
  <c r="J32"/>
  <c r="I32"/>
  <c r="H32"/>
  <c r="G32"/>
  <c r="F32"/>
  <c r="E32"/>
  <c r="D32"/>
  <c r="C32"/>
  <c r="B32"/>
  <c r="L11"/>
  <c r="K11"/>
  <c r="J11"/>
  <c r="I11"/>
  <c r="H11"/>
  <c r="G11"/>
  <c r="F11"/>
  <c r="E11"/>
  <c r="D11"/>
  <c r="C11"/>
  <c r="B11"/>
  <c r="L10"/>
  <c r="K10"/>
  <c r="J10"/>
  <c r="I10"/>
  <c r="H10"/>
  <c r="G10"/>
  <c r="F10"/>
  <c r="E10"/>
  <c r="D10"/>
  <c r="C10"/>
  <c r="B10"/>
  <c r="L9"/>
  <c r="K9"/>
  <c r="J9"/>
  <c r="I9"/>
  <c r="H9"/>
  <c r="G9"/>
  <c r="F9"/>
  <c r="E9"/>
  <c r="D9"/>
  <c r="L8"/>
  <c r="K8"/>
  <c r="J8"/>
  <c r="I8"/>
  <c r="H8"/>
  <c r="G8"/>
  <c r="F8"/>
  <c r="E8"/>
  <c r="D8"/>
  <c r="C8"/>
  <c r="B8"/>
  <c r="L7"/>
  <c r="K7"/>
  <c r="J7"/>
  <c r="I7"/>
  <c r="H7"/>
  <c r="G7"/>
  <c r="F7"/>
  <c r="E7"/>
  <c r="D7"/>
  <c r="C7"/>
  <c r="B7"/>
  <c r="CJ98" i="9" l="1"/>
  <c r="CH98"/>
  <c r="CF98"/>
  <c r="CD98"/>
  <c r="CB98"/>
  <c r="BZ98"/>
  <c r="BX98"/>
  <c r="BV98"/>
  <c r="BT98"/>
  <c r="BR98"/>
  <c r="A94"/>
  <c r="A93"/>
  <c r="A92"/>
  <c r="A91"/>
  <c r="A90"/>
  <c r="A89"/>
  <c r="A88"/>
  <c r="A87"/>
  <c r="CX86"/>
  <c r="A86"/>
  <c r="A184" s="1"/>
  <c r="CX85"/>
  <c r="A85"/>
  <c r="A183" s="1"/>
  <c r="CX84"/>
  <c r="A84"/>
  <c r="A182" s="1"/>
  <c r="CX83"/>
  <c r="A83"/>
  <c r="A181" s="1"/>
  <c r="CX82"/>
  <c r="A82"/>
  <c r="A180" s="1"/>
  <c r="CX81"/>
  <c r="A81"/>
  <c r="A179" s="1"/>
  <c r="CX80"/>
  <c r="A80"/>
  <c r="A178" s="1"/>
  <c r="CX79"/>
  <c r="A79"/>
  <c r="A177" s="1"/>
  <c r="CX78"/>
  <c r="A78"/>
  <c r="A176" s="1"/>
  <c r="CX77"/>
  <c r="A77"/>
  <c r="A175" s="1"/>
  <c r="CX76"/>
  <c r="A76"/>
  <c r="A174" s="1"/>
  <c r="CX75"/>
  <c r="A75"/>
  <c r="A173" s="1"/>
  <c r="CX74"/>
  <c r="A74"/>
  <c r="A172" s="1"/>
  <c r="CX73"/>
  <c r="A73"/>
  <c r="A171" s="1"/>
  <c r="CX72"/>
  <c r="A72"/>
  <c r="A170" s="1"/>
  <c r="CX71"/>
  <c r="A71"/>
  <c r="A169" s="1"/>
  <c r="CX70"/>
  <c r="A70"/>
  <c r="A168" s="1"/>
  <c r="CX69"/>
  <c r="A69"/>
  <c r="A167" s="1"/>
  <c r="CX68"/>
  <c r="A68"/>
  <c r="A166" s="1"/>
  <c r="CX67"/>
  <c r="A67"/>
  <c r="A165" s="1"/>
  <c r="CX66"/>
  <c r="A66"/>
  <c r="A164" s="1"/>
  <c r="CX65"/>
  <c r="A65"/>
  <c r="A163" s="1"/>
  <c r="CX64"/>
  <c r="A64"/>
  <c r="A162" s="1"/>
  <c r="CX63"/>
  <c r="A63"/>
  <c r="A161" s="1"/>
  <c r="CX62"/>
  <c r="A62"/>
  <c r="A160" s="1"/>
  <c r="CX61"/>
  <c r="A61"/>
  <c r="A159" s="1"/>
  <c r="CX60"/>
  <c r="A60"/>
  <c r="A158" s="1"/>
  <c r="CX59"/>
  <c r="A59"/>
  <c r="A157" s="1"/>
  <c r="CX58"/>
  <c r="A58"/>
  <c r="A156" s="1"/>
  <c r="CX57"/>
  <c r="A57"/>
  <c r="A155" s="1"/>
  <c r="CX56"/>
  <c r="A56"/>
  <c r="A154" s="1"/>
  <c r="CX55"/>
  <c r="A55"/>
  <c r="A153" s="1"/>
  <c r="CX54"/>
  <c r="A54"/>
  <c r="A152" s="1"/>
  <c r="CX53"/>
  <c r="A53"/>
  <c r="A151" s="1"/>
  <c r="CX52"/>
  <c r="A52"/>
  <c r="A150" s="1"/>
  <c r="CX51"/>
  <c r="A51"/>
  <c r="A149" s="1"/>
  <c r="CX50"/>
  <c r="A50"/>
  <c r="A148" s="1"/>
  <c r="CX49"/>
  <c r="A49"/>
  <c r="A147" s="1"/>
  <c r="CX48"/>
  <c r="A48"/>
  <c r="A146" s="1"/>
  <c r="CX47"/>
  <c r="A47"/>
  <c r="A145" s="1"/>
  <c r="CX46"/>
  <c r="A46"/>
  <c r="A144" s="1"/>
  <c r="CX45"/>
  <c r="A45"/>
  <c r="A143" s="1"/>
  <c r="CX44"/>
  <c r="A44"/>
  <c r="A142" s="1"/>
  <c r="CX43"/>
  <c r="A43"/>
  <c r="A141" s="1"/>
  <c r="CX42"/>
  <c r="A42"/>
  <c r="A140" s="1"/>
  <c r="CX41"/>
  <c r="A41"/>
  <c r="A139" s="1"/>
  <c r="CX40"/>
  <c r="A40"/>
  <c r="A138" s="1"/>
  <c r="CX39"/>
  <c r="A39"/>
  <c r="A137" s="1"/>
  <c r="CX38"/>
  <c r="A38"/>
  <c r="A136" s="1"/>
  <c r="CX37"/>
  <c r="A37"/>
  <c r="A135" s="1"/>
  <c r="CX36"/>
  <c r="A36"/>
  <c r="A134" s="1"/>
  <c r="CX35"/>
  <c r="A35"/>
  <c r="A133" s="1"/>
  <c r="CX34"/>
  <c r="A34"/>
  <c r="A132" s="1"/>
  <c r="CX33"/>
  <c r="A33"/>
  <c r="A131" s="1"/>
  <c r="CX32"/>
  <c r="A32"/>
  <c r="A130" s="1"/>
  <c r="CX31"/>
  <c r="A31"/>
  <c r="A129" s="1"/>
  <c r="CX30"/>
  <c r="A30"/>
  <c r="A128" s="1"/>
  <c r="CX29"/>
  <c r="A29"/>
  <c r="A127" s="1"/>
  <c r="CX28"/>
  <c r="A28"/>
  <c r="A126" s="1"/>
  <c r="CX27"/>
  <c r="A27"/>
  <c r="A125" s="1"/>
  <c r="CX26"/>
  <c r="A26"/>
  <c r="A124" s="1"/>
  <c r="CX25"/>
  <c r="A25"/>
  <c r="A123" s="1"/>
  <c r="CX24"/>
  <c r="A24"/>
  <c r="A122" s="1"/>
  <c r="CX23"/>
  <c r="A23"/>
  <c r="A121" s="1"/>
  <c r="CX22"/>
  <c r="A22"/>
  <c r="A120" s="1"/>
  <c r="CX21"/>
  <c r="A21"/>
  <c r="A119" s="1"/>
  <c r="CX20"/>
  <c r="A20"/>
  <c r="A118" s="1"/>
  <c r="CX19"/>
  <c r="A19"/>
  <c r="A117" s="1"/>
  <c r="CX18"/>
  <c r="A18"/>
  <c r="A116" s="1"/>
  <c r="CX17"/>
  <c r="A17"/>
  <c r="A115" s="1"/>
  <c r="CX16"/>
  <c r="A16"/>
  <c r="A114" s="1"/>
  <c r="CX15"/>
  <c r="A15"/>
  <c r="A113" s="1"/>
  <c r="CX14"/>
  <c r="A14"/>
  <c r="A112" s="1"/>
  <c r="CX13"/>
  <c r="A13"/>
  <c r="A111" s="1"/>
  <c r="CX12"/>
  <c r="A12"/>
  <c r="A110" s="1"/>
  <c r="CX11"/>
  <c r="A11"/>
  <c r="A109" s="1"/>
  <c r="CX10"/>
  <c r="A10"/>
  <c r="A108" s="1"/>
  <c r="CX9"/>
  <c r="A9"/>
  <c r="A107" s="1"/>
  <c r="CX8"/>
  <c r="A8"/>
  <c r="A106" s="1"/>
  <c r="CX7"/>
  <c r="A7"/>
  <c r="A105" s="1"/>
  <c r="CX6"/>
  <c r="A6"/>
  <c r="A104" s="1"/>
  <c r="CX5"/>
  <c r="A5"/>
  <c r="A103" s="1"/>
  <c r="CX4"/>
  <c r="A4"/>
  <c r="A102" s="1"/>
  <c r="CX3"/>
  <c r="A3" l="1"/>
  <c r="A86" i="40"/>
  <c r="A85"/>
  <c r="A84"/>
  <c r="A83"/>
  <c r="A82"/>
  <c r="A81"/>
  <c r="A80"/>
  <c r="A79"/>
  <c r="A78"/>
  <c r="A77"/>
  <c r="A76"/>
  <c r="A75"/>
  <c r="A74"/>
  <c r="A73"/>
  <c r="A72"/>
  <c r="A71"/>
  <c r="A70"/>
  <c r="A69"/>
  <c r="A68"/>
  <c r="A67"/>
  <c r="A66"/>
  <c r="A65"/>
  <c r="A64"/>
  <c r="A63"/>
  <c r="A62"/>
  <c r="A61"/>
  <c r="A60"/>
  <c r="A59"/>
  <c r="A58"/>
  <c r="A57"/>
  <c r="A56"/>
  <c r="A55"/>
  <c r="A54"/>
  <c r="A53"/>
  <c r="A52"/>
  <c r="A51"/>
  <c r="A50"/>
  <c r="A49"/>
  <c r="A48"/>
  <c r="A47"/>
  <c r="A46"/>
  <c r="A45"/>
  <c r="A44"/>
  <c r="A43"/>
  <c r="A42"/>
  <c r="A41"/>
  <c r="A40"/>
  <c r="A39"/>
  <c r="A38"/>
  <c r="A37"/>
  <c r="A36"/>
  <c r="A35"/>
  <c r="A34"/>
  <c r="A33"/>
  <c r="A32"/>
  <c r="A31"/>
  <c r="A30"/>
  <c r="A29"/>
  <c r="A28"/>
  <c r="A27"/>
  <c r="A26"/>
  <c r="A101" i="9" l="1"/>
  <c r="A25" i="40"/>
  <c r="A24"/>
  <c r="A23"/>
  <c r="A22"/>
  <c r="A21"/>
  <c r="A20"/>
  <c r="A19"/>
  <c r="A18"/>
  <c r="A17"/>
  <c r="A16"/>
  <c r="A15"/>
  <c r="A14"/>
  <c r="A13"/>
  <c r="A12"/>
  <c r="A11"/>
  <c r="A10"/>
  <c r="A9"/>
  <c r="A8"/>
  <c r="A7"/>
  <c r="A6"/>
  <c r="A5"/>
  <c r="A4"/>
  <c r="A3"/>
  <c r="A86" i="39"/>
  <c r="A85"/>
  <c r="A84"/>
  <c r="A83"/>
  <c r="A82"/>
  <c r="A81"/>
  <c r="A80"/>
  <c r="A79"/>
  <c r="A78"/>
  <c r="A77"/>
  <c r="A76"/>
  <c r="A75"/>
  <c r="A74"/>
  <c r="A73"/>
  <c r="A72"/>
  <c r="A71"/>
  <c r="A70"/>
  <c r="A69"/>
  <c r="A68"/>
  <c r="A67"/>
  <c r="A66"/>
  <c r="A65"/>
  <c r="A64"/>
  <c r="A63"/>
  <c r="A62"/>
  <c r="A61"/>
  <c r="A60"/>
  <c r="A59"/>
  <c r="A58"/>
  <c r="A57"/>
  <c r="A56"/>
  <c r="A55"/>
  <c r="A54"/>
  <c r="A53"/>
  <c r="A52"/>
  <c r="A51"/>
  <c r="A50"/>
  <c r="A49"/>
  <c r="A48"/>
  <c r="A47"/>
  <c r="A46"/>
  <c r="A45"/>
  <c r="A44"/>
  <c r="A43"/>
  <c r="A42"/>
  <c r="A41"/>
  <c r="A40"/>
  <c r="A39"/>
  <c r="A38"/>
  <c r="A37"/>
  <c r="A36"/>
  <c r="A35"/>
  <c r="A34"/>
  <c r="A33"/>
  <c r="A32"/>
  <c r="A31"/>
  <c r="A30"/>
  <c r="A29"/>
  <c r="A28"/>
  <c r="A27"/>
  <c r="A26"/>
  <c r="A25"/>
  <c r="A24"/>
  <c r="A23"/>
  <c r="A22"/>
  <c r="A21"/>
  <c r="A20"/>
  <c r="A19"/>
  <c r="A18"/>
  <c r="A17"/>
  <c r="A16"/>
  <c r="A15"/>
  <c r="A14"/>
  <c r="A13"/>
  <c r="A12"/>
  <c r="A11"/>
  <c r="A10"/>
  <c r="A9"/>
  <c r="A8"/>
  <c r="A7"/>
  <c r="A6"/>
  <c r="A5"/>
  <c r="A4"/>
  <c r="A3"/>
  <c r="A86" i="38"/>
  <c r="A85"/>
  <c r="A84"/>
  <c r="A83"/>
  <c r="A82"/>
  <c r="A81"/>
  <c r="A80"/>
  <c r="A79"/>
  <c r="A78"/>
  <c r="A77"/>
  <c r="A76"/>
  <c r="A75"/>
  <c r="A74"/>
  <c r="A73"/>
  <c r="A72"/>
  <c r="A71"/>
  <c r="A70"/>
  <c r="A69"/>
  <c r="A68"/>
  <c r="A67"/>
  <c r="A66"/>
  <c r="A65"/>
  <c r="A64"/>
  <c r="A63"/>
  <c r="A62"/>
  <c r="A61"/>
  <c r="A60"/>
  <c r="A59"/>
  <c r="A58"/>
  <c r="A57"/>
  <c r="A56"/>
  <c r="A55"/>
  <c r="A54"/>
  <c r="A53"/>
  <c r="A52"/>
  <c r="A51"/>
  <c r="A50"/>
  <c r="A49"/>
  <c r="A48"/>
  <c r="A47"/>
  <c r="A46"/>
  <c r="A45"/>
  <c r="A44"/>
  <c r="A43"/>
  <c r="A42"/>
  <c r="A41"/>
  <c r="A40"/>
  <c r="A39"/>
  <c r="A38"/>
  <c r="A37"/>
  <c r="A36"/>
  <c r="A35"/>
  <c r="A34"/>
  <c r="A33"/>
  <c r="A32"/>
  <c r="A31"/>
  <c r="A30"/>
  <c r="A29"/>
  <c r="A28"/>
  <c r="A27"/>
  <c r="A26"/>
  <c r="A25"/>
  <c r="A24"/>
  <c r="A23"/>
  <c r="A22"/>
  <c r="A21"/>
  <c r="A20"/>
  <c r="A19"/>
  <c r="A18"/>
  <c r="A17"/>
  <c r="A16"/>
  <c r="A15"/>
  <c r="A14"/>
  <c r="A13"/>
  <c r="A12"/>
  <c r="A11"/>
  <c r="A10"/>
  <c r="A9"/>
  <c r="A8"/>
  <c r="A7"/>
  <c r="A6"/>
  <c r="A5"/>
  <c r="A4"/>
  <c r="A3"/>
  <c r="A86" i="36"/>
  <c r="A85"/>
  <c r="A84"/>
  <c r="A83"/>
  <c r="A82"/>
  <c r="A81"/>
  <c r="A80"/>
  <c r="A79"/>
  <c r="A78"/>
  <c r="A77"/>
  <c r="A76"/>
  <c r="A75"/>
  <c r="A74"/>
  <c r="A73"/>
  <c r="A72"/>
  <c r="A71"/>
  <c r="A70"/>
  <c r="A69"/>
  <c r="A68"/>
  <c r="A67"/>
  <c r="A66"/>
  <c r="A65"/>
  <c r="A64"/>
  <c r="A63"/>
  <c r="A62"/>
  <c r="A61"/>
  <c r="A60"/>
  <c r="A59"/>
  <c r="A58"/>
  <c r="A57"/>
  <c r="A56"/>
  <c r="A55"/>
  <c r="A54"/>
  <c r="A53"/>
  <c r="A52"/>
  <c r="A51"/>
  <c r="A50"/>
  <c r="A49"/>
  <c r="A48"/>
  <c r="A47"/>
  <c r="A46"/>
  <c r="A45"/>
  <c r="A44"/>
  <c r="A43"/>
  <c r="A42"/>
  <c r="A41"/>
  <c r="A40"/>
  <c r="A39"/>
  <c r="A38"/>
  <c r="A37"/>
  <c r="A36"/>
  <c r="A35"/>
  <c r="A34"/>
  <c r="A33"/>
  <c r="A32"/>
  <c r="A31"/>
  <c r="A30"/>
  <c r="A29"/>
  <c r="A28"/>
  <c r="A27"/>
  <c r="A26"/>
  <c r="A25"/>
  <c r="A24"/>
  <c r="A23"/>
  <c r="A22"/>
  <c r="A21"/>
  <c r="A20"/>
  <c r="A19"/>
  <c r="A18"/>
  <c r="A17"/>
  <c r="A16"/>
  <c r="A15"/>
  <c r="A14"/>
  <c r="A13"/>
  <c r="A12"/>
  <c r="A11"/>
  <c r="A10"/>
  <c r="A9"/>
  <c r="A8"/>
  <c r="A7"/>
  <c r="A6"/>
  <c r="A5"/>
  <c r="A4"/>
  <c r="A3"/>
  <c r="A28" i="17" l="1"/>
  <c r="A27"/>
  <c r="A26"/>
  <c r="A25"/>
  <c r="A24"/>
  <c r="A3" l="1"/>
  <c r="A94" i="21"/>
  <c r="A93"/>
  <c r="A92"/>
  <c r="A91"/>
  <c r="A90"/>
  <c r="A89"/>
  <c r="A88"/>
  <c r="A87"/>
  <c r="A86"/>
  <c r="A85"/>
  <c r="A84"/>
  <c r="A83"/>
  <c r="A82"/>
  <c r="A81"/>
  <c r="A80"/>
  <c r="A79"/>
  <c r="A78"/>
  <c r="A77"/>
  <c r="A76"/>
  <c r="A75"/>
  <c r="A74"/>
  <c r="A73"/>
  <c r="A72"/>
  <c r="A71"/>
  <c r="A70"/>
  <c r="A69"/>
  <c r="A68"/>
  <c r="A67"/>
  <c r="A66"/>
  <c r="A65"/>
  <c r="A64"/>
  <c r="A63"/>
  <c r="A62"/>
  <c r="A61"/>
  <c r="A60"/>
  <c r="A59"/>
  <c r="A58"/>
  <c r="A57"/>
  <c r="A56"/>
  <c r="A55"/>
  <c r="A54"/>
  <c r="A53"/>
  <c r="A52"/>
  <c r="A51"/>
  <c r="A50"/>
  <c r="A49"/>
  <c r="A48"/>
  <c r="A47"/>
  <c r="A46"/>
  <c r="A45"/>
  <c r="A44"/>
  <c r="A43"/>
  <c r="A42"/>
  <c r="A41"/>
  <c r="A40"/>
  <c r="A39"/>
  <c r="A38"/>
  <c r="A37"/>
  <c r="A36"/>
  <c r="A35"/>
  <c r="A34"/>
  <c r="A33"/>
  <c r="A32"/>
  <c r="A31"/>
  <c r="A30"/>
  <c r="A29"/>
  <c r="A28"/>
  <c r="A27"/>
  <c r="A26"/>
  <c r="A25"/>
  <c r="A24"/>
  <c r="A23"/>
  <c r="A22"/>
  <c r="A21"/>
  <c r="A20"/>
  <c r="A19"/>
  <c r="A18"/>
  <c r="A17"/>
  <c r="A16"/>
  <c r="A15"/>
  <c r="A14"/>
  <c r="A13"/>
  <c r="A12"/>
  <c r="A11"/>
  <c r="A10"/>
  <c r="A9"/>
  <c r="A8"/>
  <c r="A7"/>
  <c r="A6"/>
  <c r="A5"/>
  <c r="A4" l="1"/>
  <c r="A3"/>
  <c r="A94" i="35"/>
  <c r="A93"/>
  <c r="A92"/>
  <c r="A91"/>
  <c r="A90"/>
  <c r="A89"/>
  <c r="A88"/>
  <c r="A87"/>
  <c r="A86"/>
  <c r="A85"/>
  <c r="A84"/>
  <c r="A83"/>
  <c r="A82"/>
  <c r="A81"/>
  <c r="A80"/>
  <c r="A79"/>
  <c r="A78"/>
  <c r="A77"/>
  <c r="A76"/>
  <c r="A75"/>
  <c r="A74"/>
  <c r="A73"/>
  <c r="A72"/>
  <c r="A71"/>
  <c r="A70"/>
  <c r="A69"/>
  <c r="A68"/>
  <c r="A67"/>
  <c r="A66"/>
  <c r="A65"/>
  <c r="A64"/>
  <c r="A63"/>
  <c r="A62"/>
  <c r="A61"/>
  <c r="A60"/>
  <c r="A59"/>
  <c r="A58"/>
  <c r="A57"/>
  <c r="A56"/>
  <c r="A55"/>
  <c r="A54"/>
  <c r="A53"/>
  <c r="A52"/>
  <c r="A51"/>
  <c r="A50"/>
  <c r="A49"/>
  <c r="A48"/>
  <c r="A47"/>
  <c r="A46"/>
  <c r="A45"/>
  <c r="A44"/>
  <c r="A43"/>
  <c r="A42"/>
  <c r="A41"/>
  <c r="A40"/>
  <c r="A39"/>
  <c r="A38"/>
  <c r="A37"/>
  <c r="A36"/>
  <c r="A35"/>
  <c r="A34"/>
  <c r="A33"/>
  <c r="A32"/>
  <c r="A31"/>
  <c r="A30"/>
  <c r="A29"/>
  <c r="A28"/>
  <c r="A27"/>
  <c r="A26"/>
  <c r="A25"/>
  <c r="A24"/>
  <c r="A23"/>
  <c r="A22"/>
  <c r="A21"/>
  <c r="A20"/>
  <c r="A19"/>
  <c r="A18"/>
  <c r="A17"/>
  <c r="A16"/>
  <c r="A15"/>
  <c r="A14"/>
  <c r="A13"/>
  <c r="A12"/>
  <c r="A11"/>
  <c r="A10"/>
  <c r="A9"/>
  <c r="A8"/>
  <c r="A7"/>
  <c r="A6"/>
  <c r="A5"/>
  <c r="A4"/>
  <c r="A3"/>
  <c r="E297" i="22"/>
  <c r="D297"/>
  <c r="C297"/>
  <c r="E296"/>
  <c r="D296"/>
  <c r="C296"/>
  <c r="E295"/>
  <c r="D295"/>
  <c r="C295"/>
  <c r="E294"/>
  <c r="D294"/>
  <c r="C294"/>
  <c r="E268"/>
  <c r="D268"/>
  <c r="C268"/>
  <c r="E267"/>
  <c r="D267"/>
  <c r="C267"/>
  <c r="E266"/>
  <c r="D266"/>
  <c r="C266"/>
  <c r="E265"/>
  <c r="D265"/>
  <c r="C265"/>
  <c r="E239"/>
  <c r="D239"/>
  <c r="C239"/>
  <c r="E238"/>
  <c r="D238"/>
  <c r="C238"/>
  <c r="F238" l="1"/>
  <c r="H238" s="1"/>
  <c r="F266"/>
  <c r="H266" s="1"/>
  <c r="G266" s="1"/>
  <c r="D300"/>
  <c r="F297"/>
  <c r="H297" s="1"/>
  <c r="C271"/>
  <c r="E271"/>
  <c r="C300"/>
  <c r="E300"/>
  <c r="F265"/>
  <c r="H265" s="1"/>
  <c r="D271"/>
  <c r="F239"/>
  <c r="H239" s="1"/>
  <c r="F267"/>
  <c r="H267" s="1"/>
  <c r="F268"/>
  <c r="H268" s="1"/>
  <c r="G268"/>
  <c r="G267"/>
  <c r="G238"/>
  <c r="G239"/>
  <c r="G265"/>
  <c r="F294"/>
  <c r="H294" s="1"/>
  <c r="G295"/>
  <c r="F296"/>
  <c r="H296" s="1"/>
  <c r="G294"/>
  <c r="F295"/>
  <c r="H295" s="1"/>
  <c r="G296"/>
  <c r="G297"/>
  <c r="E237"/>
  <c r="D237"/>
  <c r="C237"/>
  <c r="E236"/>
  <c r="D236"/>
  <c r="C236"/>
  <c r="E210"/>
  <c r="D210"/>
  <c r="C210"/>
  <c r="E209"/>
  <c r="D209"/>
  <c r="C209"/>
  <c r="E208"/>
  <c r="D208"/>
  <c r="C208"/>
  <c r="E207"/>
  <c r="D207"/>
  <c r="C207"/>
  <c r="E181"/>
  <c r="D181"/>
  <c r="C181"/>
  <c r="E180"/>
  <c r="D180"/>
  <c r="C180"/>
  <c r="E179"/>
  <c r="D179"/>
  <c r="C179"/>
  <c r="E178"/>
  <c r="E184" s="1"/>
  <c r="D178"/>
  <c r="C178"/>
  <c r="E152"/>
  <c r="D152"/>
  <c r="C152"/>
  <c r="E151"/>
  <c r="D151"/>
  <c r="C151"/>
  <c r="E150"/>
  <c r="D150"/>
  <c r="C150"/>
  <c r="E149"/>
  <c r="D149"/>
  <c r="C149"/>
  <c r="E213" l="1"/>
  <c r="E242"/>
  <c r="F271"/>
  <c r="C184"/>
  <c r="C213"/>
  <c r="C242"/>
  <c r="D155"/>
  <c r="D184"/>
  <c r="D242"/>
  <c r="D213"/>
  <c r="C155"/>
  <c r="E155"/>
  <c r="F149"/>
  <c r="H149" s="1"/>
  <c r="F178"/>
  <c r="H178" s="1"/>
  <c r="F180"/>
  <c r="H180" s="1"/>
  <c r="F207"/>
  <c r="H207" s="1"/>
  <c r="F236"/>
  <c r="H236" s="1"/>
  <c r="G271"/>
  <c r="H271" s="1"/>
  <c r="F152"/>
  <c r="H152" s="1"/>
  <c r="F181"/>
  <c r="H181" s="1"/>
  <c r="F210"/>
  <c r="H210" s="1"/>
  <c r="G151"/>
  <c r="G179"/>
  <c r="G209"/>
  <c r="G237"/>
  <c r="G149"/>
  <c r="F150"/>
  <c r="H150" s="1"/>
  <c r="G150" s="1"/>
  <c r="F151"/>
  <c r="H151" s="1"/>
  <c r="G152"/>
  <c r="G178"/>
  <c r="F179"/>
  <c r="H179" s="1"/>
  <c r="G180"/>
  <c r="G181"/>
  <c r="G207"/>
  <c r="F208"/>
  <c r="H208" s="1"/>
  <c r="G208" s="1"/>
  <c r="F209"/>
  <c r="H209" s="1"/>
  <c r="G236"/>
  <c r="F237"/>
  <c r="H237" s="1"/>
  <c r="E123"/>
  <c r="D123"/>
  <c r="C123"/>
  <c r="E122"/>
  <c r="D122"/>
  <c r="C122"/>
  <c r="E121"/>
  <c r="D121"/>
  <c r="C121"/>
  <c r="E120"/>
  <c r="D120"/>
  <c r="C120"/>
  <c r="E94"/>
  <c r="D94"/>
  <c r="C94"/>
  <c r="E93"/>
  <c r="D93"/>
  <c r="C93"/>
  <c r="E92"/>
  <c r="D92"/>
  <c r="C92"/>
  <c r="E91"/>
  <c r="D91"/>
  <c r="C91"/>
  <c r="E65"/>
  <c r="D65"/>
  <c r="C65"/>
  <c r="E64"/>
  <c r="D64"/>
  <c r="C64"/>
  <c r="E63"/>
  <c r="D63"/>
  <c r="C63"/>
  <c r="E62"/>
  <c r="D62"/>
  <c r="C62"/>
  <c r="E36"/>
  <c r="D36"/>
  <c r="C36"/>
  <c r="E35"/>
  <c r="D35"/>
  <c r="C35"/>
  <c r="E34"/>
  <c r="D34"/>
  <c r="C34"/>
  <c r="E33"/>
  <c r="D33"/>
  <c r="C33"/>
  <c r="E7"/>
  <c r="D7"/>
  <c r="C7"/>
  <c r="E6"/>
  <c r="D6"/>
  <c r="C6"/>
  <c r="E5"/>
  <c r="D5"/>
  <c r="C5"/>
  <c r="E4"/>
  <c r="D4"/>
  <c r="C4"/>
  <c r="I24" i="4"/>
  <c r="I23"/>
  <c r="I22"/>
  <c r="I21"/>
  <c r="I20"/>
  <c r="I19"/>
  <c r="I18"/>
  <c r="I17"/>
  <c r="E126" i="22" l="1"/>
  <c r="E97"/>
  <c r="E39"/>
  <c r="E68"/>
  <c r="C39"/>
  <c r="F121"/>
  <c r="H121" s="1"/>
  <c r="F155"/>
  <c r="C10"/>
  <c r="C68"/>
  <c r="C126"/>
  <c r="C97"/>
  <c r="E10"/>
  <c r="D10"/>
  <c r="D39"/>
  <c r="D68"/>
  <c r="D97"/>
  <c r="F120"/>
  <c r="H120" s="1"/>
  <c r="D126"/>
  <c r="F62"/>
  <c r="H62" s="1"/>
  <c r="F63"/>
  <c r="H63" s="1"/>
  <c r="F64"/>
  <c r="H64" s="1"/>
  <c r="F65"/>
  <c r="H65" s="1"/>
  <c r="G155"/>
  <c r="H155" s="1"/>
  <c r="F122"/>
  <c r="H122" s="1"/>
  <c r="F123"/>
  <c r="H123" s="1"/>
  <c r="F33"/>
  <c r="H33" s="1"/>
  <c r="F91"/>
  <c r="H91" s="1"/>
  <c r="F92"/>
  <c r="H92" s="1"/>
  <c r="F93"/>
  <c r="H93" s="1"/>
  <c r="F94"/>
  <c r="H94" s="1"/>
  <c r="F7"/>
  <c r="H7" s="1"/>
  <c r="F5"/>
  <c r="H5" s="1"/>
  <c r="F35"/>
  <c r="H35" s="1"/>
  <c r="F4"/>
  <c r="H4" s="1"/>
  <c r="G4"/>
  <c r="G6"/>
  <c r="G34"/>
  <c r="G36"/>
  <c r="G62"/>
  <c r="G64"/>
  <c r="G92"/>
  <c r="G94"/>
  <c r="G120"/>
  <c r="G122"/>
  <c r="G210"/>
  <c r="F213"/>
  <c r="G213"/>
  <c r="H213" s="1"/>
  <c r="G5"/>
  <c r="F6"/>
  <c r="H6" s="1"/>
  <c r="G7"/>
  <c r="G33"/>
  <c r="F34"/>
  <c r="H34" s="1"/>
  <c r="G35"/>
  <c r="F36"/>
  <c r="H36" s="1"/>
  <c r="G63"/>
  <c r="G65"/>
  <c r="G91"/>
  <c r="G93"/>
  <c r="G121"/>
  <c r="G123"/>
  <c r="BD1" i="4"/>
  <c r="B27" s="1"/>
  <c r="AY1"/>
  <c r="B26" s="1"/>
  <c r="AT1"/>
  <c r="B25" s="1"/>
  <c r="AO1"/>
  <c r="B24" s="1"/>
  <c r="AJ1"/>
  <c r="B23" s="1"/>
  <c r="AE1"/>
  <c r="B22" s="1"/>
  <c r="Z1"/>
  <c r="B21" s="1"/>
  <c r="U1"/>
  <c r="B20" s="1"/>
  <c r="P1"/>
  <c r="B19" s="1"/>
  <c r="K1"/>
  <c r="F1"/>
  <c r="G99" i="33"/>
  <c r="F99"/>
  <c r="A99"/>
  <c r="G98"/>
  <c r="F98"/>
  <c r="A98"/>
  <c r="G97"/>
  <c r="F97"/>
  <c r="A97"/>
  <c r="G96"/>
  <c r="F96"/>
  <c r="A96"/>
  <c r="G95"/>
  <c r="F95"/>
  <c r="AG94" i="9" s="1"/>
  <c r="AG94" i="35" s="1"/>
  <c r="A95" i="33"/>
  <c r="G94"/>
  <c r="F94"/>
  <c r="AG93" i="9" s="1"/>
  <c r="AG93" i="35" s="1"/>
  <c r="A94" i="33"/>
  <c r="G93"/>
  <c r="F93"/>
  <c r="AG92" i="9" s="1"/>
  <c r="AG92" i="35" s="1"/>
  <c r="A93" i="33"/>
  <c r="G92"/>
  <c r="F92"/>
  <c r="AG91" i="9" s="1"/>
  <c r="AG91" i="35" s="1"/>
  <c r="A92" i="33"/>
  <c r="G91"/>
  <c r="F91"/>
  <c r="AG90" i="9" s="1"/>
  <c r="AG90" i="35" s="1"/>
  <c r="A91" i="33"/>
  <c r="G90"/>
  <c r="F90"/>
  <c r="AG89" i="9" s="1"/>
  <c r="AG89" i="35" s="1"/>
  <c r="A90" i="33"/>
  <c r="G89"/>
  <c r="F89"/>
  <c r="AG88" i="9" s="1"/>
  <c r="AG88" i="35" s="1"/>
  <c r="A89" i="33"/>
  <c r="G88"/>
  <c r="F88"/>
  <c r="AG87" i="9" s="1"/>
  <c r="AG87" i="35" s="1"/>
  <c r="A88" i="33"/>
  <c r="G87"/>
  <c r="F87"/>
  <c r="A87"/>
  <c r="G86"/>
  <c r="F86"/>
  <c r="A86"/>
  <c r="G85"/>
  <c r="F85"/>
  <c r="A85"/>
  <c r="G84"/>
  <c r="F84"/>
  <c r="A84"/>
  <c r="G83"/>
  <c r="F83"/>
  <c r="A83"/>
  <c r="G82"/>
  <c r="F82"/>
  <c r="A82"/>
  <c r="G81"/>
  <c r="F81"/>
  <c r="A81"/>
  <c r="G80"/>
  <c r="F80"/>
  <c r="A80"/>
  <c r="G79"/>
  <c r="F79"/>
  <c r="A79"/>
  <c r="G78"/>
  <c r="F78"/>
  <c r="A78"/>
  <c r="G77"/>
  <c r="F77"/>
  <c r="A77"/>
  <c r="G76"/>
  <c r="F76"/>
  <c r="A76"/>
  <c r="G75"/>
  <c r="F75"/>
  <c r="A75"/>
  <c r="G74"/>
  <c r="F74"/>
  <c r="A74"/>
  <c r="G73"/>
  <c r="F73"/>
  <c r="A73"/>
  <c r="G72"/>
  <c r="F72"/>
  <c r="A72"/>
  <c r="G71"/>
  <c r="F71"/>
  <c r="A71"/>
  <c r="G70"/>
  <c r="F70"/>
  <c r="A70"/>
  <c r="G69"/>
  <c r="F69"/>
  <c r="A69"/>
  <c r="G68"/>
  <c r="F68"/>
  <c r="A68"/>
  <c r="G67"/>
  <c r="F67"/>
  <c r="A67"/>
  <c r="G66"/>
  <c r="F66"/>
  <c r="A66"/>
  <c r="G65"/>
  <c r="F65"/>
  <c r="A65"/>
  <c r="G64"/>
  <c r="F64"/>
  <c r="A64"/>
  <c r="G63"/>
  <c r="F63"/>
  <c r="A63"/>
  <c r="G62"/>
  <c r="F62"/>
  <c r="A62"/>
  <c r="G61"/>
  <c r="F61"/>
  <c r="A61"/>
  <c r="G60"/>
  <c r="F60"/>
  <c r="A60"/>
  <c r="G59"/>
  <c r="F59"/>
  <c r="A59"/>
  <c r="G58"/>
  <c r="F58"/>
  <c r="A58"/>
  <c r="G57"/>
  <c r="F57"/>
  <c r="A57"/>
  <c r="G56"/>
  <c r="F56"/>
  <c r="A56"/>
  <c r="G55"/>
  <c r="F55"/>
  <c r="A55"/>
  <c r="G54"/>
  <c r="F54"/>
  <c r="A54"/>
  <c r="G53"/>
  <c r="F53"/>
  <c r="A53"/>
  <c r="G52"/>
  <c r="F52"/>
  <c r="A52"/>
  <c r="G51"/>
  <c r="F51"/>
  <c r="A51"/>
  <c r="G50"/>
  <c r="F50"/>
  <c r="A50"/>
  <c r="G49"/>
  <c r="F49"/>
  <c r="A49"/>
  <c r="G48"/>
  <c r="F48"/>
  <c r="A48"/>
  <c r="G47"/>
  <c r="F47"/>
  <c r="A47"/>
  <c r="G46"/>
  <c r="F46"/>
  <c r="A46"/>
  <c r="G45"/>
  <c r="F45"/>
  <c r="A45"/>
  <c r="G44"/>
  <c r="F44"/>
  <c r="A44"/>
  <c r="G43"/>
  <c r="F43"/>
  <c r="A43"/>
  <c r="G42"/>
  <c r="F42"/>
  <c r="A42"/>
  <c r="G41"/>
  <c r="F41"/>
  <c r="A41"/>
  <c r="G40"/>
  <c r="F40"/>
  <c r="A40"/>
  <c r="G39"/>
  <c r="F39"/>
  <c r="A39"/>
  <c r="G38"/>
  <c r="F38"/>
  <c r="A38"/>
  <c r="G37"/>
  <c r="F37"/>
  <c r="A37"/>
  <c r="G36"/>
  <c r="F36"/>
  <c r="A36"/>
  <c r="G35"/>
  <c r="F35"/>
  <c r="A35"/>
  <c r="G34"/>
  <c r="F34"/>
  <c r="A34"/>
  <c r="G33"/>
  <c r="F33"/>
  <c r="A33"/>
  <c r="G32"/>
  <c r="F32"/>
  <c r="A32"/>
  <c r="G31"/>
  <c r="F31"/>
  <c r="A31"/>
  <c r="G30"/>
  <c r="F30"/>
  <c r="A30"/>
  <c r="G29"/>
  <c r="F29"/>
  <c r="A29"/>
  <c r="G28"/>
  <c r="F28"/>
  <c r="A28"/>
  <c r="G27"/>
  <c r="F27"/>
  <c r="A27"/>
  <c r="G26"/>
  <c r="F26"/>
  <c r="A26"/>
  <c r="G25"/>
  <c r="F25"/>
  <c r="A25"/>
  <c r="G24"/>
  <c r="F24"/>
  <c r="A24"/>
  <c r="G23"/>
  <c r="F23"/>
  <c r="A23"/>
  <c r="G22"/>
  <c r="F22"/>
  <c r="A22"/>
  <c r="G21"/>
  <c r="F21"/>
  <c r="A21"/>
  <c r="G20"/>
  <c r="F20"/>
  <c r="A20"/>
  <c r="G19"/>
  <c r="F19"/>
  <c r="A19"/>
  <c r="G18"/>
  <c r="F18"/>
  <c r="A18"/>
  <c r="G17"/>
  <c r="F17"/>
  <c r="A17"/>
  <c r="G16"/>
  <c r="F16"/>
  <c r="A16"/>
  <c r="G15"/>
  <c r="F15"/>
  <c r="A15"/>
  <c r="G14"/>
  <c r="F14"/>
  <c r="A14"/>
  <c r="G13"/>
  <c r="F13"/>
  <c r="A13"/>
  <c r="G12"/>
  <c r="F12"/>
  <c r="A12"/>
  <c r="G11"/>
  <c r="F11"/>
  <c r="A11"/>
  <c r="G97" i="22" l="1"/>
  <c r="H97" s="1"/>
  <c r="F97"/>
  <c r="G10" i="33"/>
  <c r="F10"/>
  <c r="A10"/>
  <c r="G9"/>
  <c r="F9"/>
  <c r="A9"/>
  <c r="G8"/>
  <c r="F8"/>
  <c r="A8"/>
  <c r="K7"/>
  <c r="K12" s="1"/>
  <c r="J12" s="1"/>
  <c r="J7"/>
  <c r="G7"/>
  <c r="F7"/>
  <c r="A7"/>
  <c r="L6"/>
  <c r="L11" s="1"/>
  <c r="K11" s="1"/>
  <c r="K6"/>
  <c r="J6" s="1"/>
  <c r="J11" s="1"/>
  <c r="G6"/>
  <c r="F6"/>
  <c r="A6"/>
  <c r="N6" l="1"/>
  <c r="N11"/>
  <c r="M11"/>
  <c r="M6"/>
  <c r="L5"/>
  <c r="L10" s="1"/>
  <c r="K5"/>
  <c r="G5"/>
  <c r="F5"/>
  <c r="A5"/>
  <c r="L4"/>
  <c r="L9" s="1"/>
  <c r="K4"/>
  <c r="K9" s="1"/>
  <c r="J4"/>
  <c r="J9" s="1"/>
  <c r="G4"/>
  <c r="F4"/>
  <c r="A4"/>
  <c r="J2"/>
  <c r="G99" i="32"/>
  <c r="F99"/>
  <c r="A99"/>
  <c r="G98"/>
  <c r="F98"/>
  <c r="A98"/>
  <c r="G97"/>
  <c r="F97"/>
  <c r="A97"/>
  <c r="G96"/>
  <c r="F96"/>
  <c r="A96"/>
  <c r="G95"/>
  <c r="F95"/>
  <c r="AD94" i="9" s="1"/>
  <c r="AD94" i="35" s="1"/>
  <c r="A95" i="32"/>
  <c r="G94"/>
  <c r="F94"/>
  <c r="AD93" i="9" s="1"/>
  <c r="AD93" i="35" s="1"/>
  <c r="A94" i="32"/>
  <c r="G93"/>
  <c r="F93"/>
  <c r="AD92" i="9" s="1"/>
  <c r="AD92" i="35" s="1"/>
  <c r="A93" i="32"/>
  <c r="G92"/>
  <c r="F92"/>
  <c r="AD91" i="9" s="1"/>
  <c r="AD91" i="35" s="1"/>
  <c r="A92" i="32"/>
  <c r="G91"/>
  <c r="F91"/>
  <c r="AD90" i="9" s="1"/>
  <c r="AD90" i="35" s="1"/>
  <c r="A91" i="32"/>
  <c r="G90"/>
  <c r="F90"/>
  <c r="AD89" i="9" s="1"/>
  <c r="AD89" i="35" s="1"/>
  <c r="A90" i="32"/>
  <c r="G89"/>
  <c r="F89"/>
  <c r="AD88" i="9" s="1"/>
  <c r="AD88" i="35" s="1"/>
  <c r="A89" i="32"/>
  <c r="G88"/>
  <c r="F88"/>
  <c r="AD87" i="9" s="1"/>
  <c r="AD87" i="35" s="1"/>
  <c r="A88" i="32"/>
  <c r="G87"/>
  <c r="F87"/>
  <c r="A87"/>
  <c r="G86"/>
  <c r="F86"/>
  <c r="A86"/>
  <c r="G85"/>
  <c r="F85"/>
  <c r="A85"/>
  <c r="G84"/>
  <c r="F84"/>
  <c r="A84"/>
  <c r="G83"/>
  <c r="F83"/>
  <c r="A83"/>
  <c r="G82"/>
  <c r="F82"/>
  <c r="A82"/>
  <c r="G81"/>
  <c r="F81"/>
  <c r="A81"/>
  <c r="G80"/>
  <c r="F80"/>
  <c r="A80"/>
  <c r="G79"/>
  <c r="F79"/>
  <c r="A79"/>
  <c r="G78"/>
  <c r="F78"/>
  <c r="A78"/>
  <c r="G77"/>
  <c r="F77"/>
  <c r="A77"/>
  <c r="G76"/>
  <c r="F76"/>
  <c r="A76"/>
  <c r="G75"/>
  <c r="F75"/>
  <c r="A75"/>
  <c r="G74"/>
  <c r="F74"/>
  <c r="A74"/>
  <c r="G73"/>
  <c r="F73"/>
  <c r="A73"/>
  <c r="G72"/>
  <c r="F72"/>
  <c r="A72"/>
  <c r="G71"/>
  <c r="F71"/>
  <c r="A71"/>
  <c r="G70"/>
  <c r="F70"/>
  <c r="A70"/>
  <c r="G69"/>
  <c r="F69"/>
  <c r="A69"/>
  <c r="G68"/>
  <c r="F68"/>
  <c r="A68"/>
  <c r="G67"/>
  <c r="F67"/>
  <c r="A67"/>
  <c r="G66"/>
  <c r="F66"/>
  <c r="A66"/>
  <c r="G65"/>
  <c r="F65"/>
  <c r="A65"/>
  <c r="G64"/>
  <c r="F64"/>
  <c r="A64"/>
  <c r="G63"/>
  <c r="F63"/>
  <c r="A63"/>
  <c r="G62"/>
  <c r="F62"/>
  <c r="A62"/>
  <c r="G61"/>
  <c r="F61"/>
  <c r="A61"/>
  <c r="G60"/>
  <c r="F60"/>
  <c r="A60"/>
  <c r="G59"/>
  <c r="F59"/>
  <c r="A59"/>
  <c r="G58"/>
  <c r="F58"/>
  <c r="A58"/>
  <c r="G57"/>
  <c r="F57"/>
  <c r="A57"/>
  <c r="G56"/>
  <c r="F56"/>
  <c r="A56"/>
  <c r="G55"/>
  <c r="F55"/>
  <c r="A55"/>
  <c r="G54"/>
  <c r="F54"/>
  <c r="A54"/>
  <c r="G53"/>
  <c r="F53"/>
  <c r="A53"/>
  <c r="G52"/>
  <c r="F52"/>
  <c r="A52"/>
  <c r="G51"/>
  <c r="F51"/>
  <c r="A51"/>
  <c r="G50"/>
  <c r="F50"/>
  <c r="A50"/>
  <c r="G49"/>
  <c r="F49"/>
  <c r="A49"/>
  <c r="G48"/>
  <c r="F48"/>
  <c r="A48"/>
  <c r="G47"/>
  <c r="F47"/>
  <c r="A47"/>
  <c r="G46"/>
  <c r="F46"/>
  <c r="A46"/>
  <c r="G45"/>
  <c r="F45"/>
  <c r="A45"/>
  <c r="G44"/>
  <c r="F44"/>
  <c r="A44"/>
  <c r="G43"/>
  <c r="F43"/>
  <c r="A43"/>
  <c r="G42"/>
  <c r="F42"/>
  <c r="A42"/>
  <c r="G41"/>
  <c r="F41"/>
  <c r="A41"/>
  <c r="G40"/>
  <c r="F40"/>
  <c r="A40"/>
  <c r="G39"/>
  <c r="F39"/>
  <c r="A39"/>
  <c r="G38"/>
  <c r="F38"/>
  <c r="A38"/>
  <c r="G37"/>
  <c r="F37"/>
  <c r="A37"/>
  <c r="G36"/>
  <c r="F36"/>
  <c r="A36"/>
  <c r="G35"/>
  <c r="F35"/>
  <c r="A35"/>
  <c r="G34"/>
  <c r="F34"/>
  <c r="A34"/>
  <c r="G33"/>
  <c r="F33"/>
  <c r="A33"/>
  <c r="G32"/>
  <c r="F32"/>
  <c r="A32"/>
  <c r="G31"/>
  <c r="F31"/>
  <c r="A31"/>
  <c r="G30"/>
  <c r="F30"/>
  <c r="A30"/>
  <c r="G29"/>
  <c r="F29"/>
  <c r="A29"/>
  <c r="G28"/>
  <c r="F28"/>
  <c r="A28"/>
  <c r="G27"/>
  <c r="F27"/>
  <c r="A27"/>
  <c r="G26"/>
  <c r="F26"/>
  <c r="A26"/>
  <c r="G25"/>
  <c r="F25"/>
  <c r="A25"/>
  <c r="G24"/>
  <c r="F24"/>
  <c r="A24"/>
  <c r="G23"/>
  <c r="F23"/>
  <c r="A23"/>
  <c r="G22"/>
  <c r="F22"/>
  <c r="A22"/>
  <c r="G21"/>
  <c r="F21"/>
  <c r="A21"/>
  <c r="G20"/>
  <c r="F20"/>
  <c r="A20"/>
  <c r="G19"/>
  <c r="F19"/>
  <c r="A19"/>
  <c r="G18"/>
  <c r="F18"/>
  <c r="A18"/>
  <c r="G17"/>
  <c r="F17"/>
  <c r="A17"/>
  <c r="G16"/>
  <c r="F16"/>
  <c r="A16"/>
  <c r="G15"/>
  <c r="F15"/>
  <c r="A15"/>
  <c r="G14"/>
  <c r="F14"/>
  <c r="A14"/>
  <c r="G13"/>
  <c r="F13"/>
  <c r="A13"/>
  <c r="G12"/>
  <c r="F12"/>
  <c r="A12"/>
  <c r="M4" i="33" l="1"/>
  <c r="M9"/>
  <c r="N9"/>
  <c r="J5"/>
  <c r="K10"/>
  <c r="N4"/>
  <c r="G11" i="32"/>
  <c r="F11"/>
  <c r="A11"/>
  <c r="G10"/>
  <c r="F10"/>
  <c r="A10"/>
  <c r="G9"/>
  <c r="F9"/>
  <c r="A9"/>
  <c r="G8"/>
  <c r="F8"/>
  <c r="A8"/>
  <c r="L7"/>
  <c r="K7"/>
  <c r="J7"/>
  <c r="J12" s="1"/>
  <c r="G7"/>
  <c r="F7"/>
  <c r="A7"/>
  <c r="L6"/>
  <c r="L11" s="1"/>
  <c r="K6"/>
  <c r="K11" s="1"/>
  <c r="J6"/>
  <c r="J11" s="1"/>
  <c r="G6"/>
  <c r="F6"/>
  <c r="A6"/>
  <c r="L5"/>
  <c r="L10" s="1"/>
  <c r="K5"/>
  <c r="J5" s="1"/>
  <c r="M5" s="1"/>
  <c r="G5"/>
  <c r="F5"/>
  <c r="A5"/>
  <c r="L4"/>
  <c r="L9" s="1"/>
  <c r="K4"/>
  <c r="K9" s="1"/>
  <c r="J4"/>
  <c r="J9" s="1"/>
  <c r="G4"/>
  <c r="F4"/>
  <c r="A4"/>
  <c r="J2"/>
  <c r="G99" i="31"/>
  <c r="F99"/>
  <c r="A99"/>
  <c r="G98"/>
  <c r="F98"/>
  <c r="A98"/>
  <c r="G97"/>
  <c r="F97"/>
  <c r="A97"/>
  <c r="G96"/>
  <c r="F96"/>
  <c r="A96"/>
  <c r="G95"/>
  <c r="F95"/>
  <c r="AA94" i="9" s="1"/>
  <c r="AA94" i="35" s="1"/>
  <c r="A95" i="31"/>
  <c r="G94"/>
  <c r="F94"/>
  <c r="AA93" i="9" s="1"/>
  <c r="AA93" i="35" s="1"/>
  <c r="A94" i="31"/>
  <c r="G93"/>
  <c r="F93"/>
  <c r="AA92" i="9" s="1"/>
  <c r="AA92" i="35" s="1"/>
  <c r="A93" i="31"/>
  <c r="G92"/>
  <c r="F92"/>
  <c r="AA91" i="9" s="1"/>
  <c r="AA91" i="35" s="1"/>
  <c r="A92" i="31"/>
  <c r="G91"/>
  <c r="F91"/>
  <c r="AA90" i="9" s="1"/>
  <c r="AA90" i="35" s="1"/>
  <c r="A91" i="31"/>
  <c r="G90"/>
  <c r="F90"/>
  <c r="AA89" i="9" s="1"/>
  <c r="AA89" i="35" s="1"/>
  <c r="A90" i="31"/>
  <c r="G89"/>
  <c r="F89"/>
  <c r="AA88" i="9" s="1"/>
  <c r="AA88" i="35" s="1"/>
  <c r="A89" i="31"/>
  <c r="G88"/>
  <c r="F88"/>
  <c r="AA87" i="9" s="1"/>
  <c r="AA87" i="35" s="1"/>
  <c r="A88" i="31"/>
  <c r="G87"/>
  <c r="F87"/>
  <c r="A87"/>
  <c r="G86"/>
  <c r="F86"/>
  <c r="A86"/>
  <c r="G85"/>
  <c r="F85"/>
  <c r="A85"/>
  <c r="G84"/>
  <c r="F84"/>
  <c r="A84"/>
  <c r="G83"/>
  <c r="F83"/>
  <c r="A83"/>
  <c r="G82"/>
  <c r="F82"/>
  <c r="A82"/>
  <c r="G81"/>
  <c r="F81"/>
  <c r="A81"/>
  <c r="G80"/>
  <c r="F80"/>
  <c r="A80"/>
  <c r="G79"/>
  <c r="F79"/>
  <c r="A79"/>
  <c r="G78"/>
  <c r="F78"/>
  <c r="A78"/>
  <c r="G77"/>
  <c r="F77"/>
  <c r="A77"/>
  <c r="G76"/>
  <c r="F76"/>
  <c r="A76"/>
  <c r="G75"/>
  <c r="F75"/>
  <c r="A75"/>
  <c r="G74"/>
  <c r="F74"/>
  <c r="A74"/>
  <c r="G73"/>
  <c r="F73"/>
  <c r="A73"/>
  <c r="G72"/>
  <c r="F72"/>
  <c r="A72"/>
  <c r="G71"/>
  <c r="F71"/>
  <c r="A71"/>
  <c r="G70"/>
  <c r="F70"/>
  <c r="A70"/>
  <c r="G69"/>
  <c r="F69"/>
  <c r="A69"/>
  <c r="G68"/>
  <c r="F68"/>
  <c r="A68"/>
  <c r="G67"/>
  <c r="F67"/>
  <c r="A67"/>
  <c r="G66"/>
  <c r="F66"/>
  <c r="A66"/>
  <c r="G65"/>
  <c r="F65"/>
  <c r="A65"/>
  <c r="G64"/>
  <c r="F64"/>
  <c r="A64"/>
  <c r="G63"/>
  <c r="F63"/>
  <c r="A63"/>
  <c r="G62"/>
  <c r="F62"/>
  <c r="A62"/>
  <c r="G61"/>
  <c r="F61"/>
  <c r="A61"/>
  <c r="G60"/>
  <c r="F60"/>
  <c r="A60"/>
  <c r="G59"/>
  <c r="F59"/>
  <c r="A59"/>
  <c r="G58"/>
  <c r="F58"/>
  <c r="A58"/>
  <c r="G57"/>
  <c r="F57"/>
  <c r="A57"/>
  <c r="G56"/>
  <c r="F56"/>
  <c r="A56"/>
  <c r="G55"/>
  <c r="F55"/>
  <c r="A55"/>
  <c r="G54"/>
  <c r="F54"/>
  <c r="A54"/>
  <c r="G53"/>
  <c r="F53"/>
  <c r="A53"/>
  <c r="G52"/>
  <c r="F52"/>
  <c r="A52"/>
  <c r="G51"/>
  <c r="F51"/>
  <c r="A51"/>
  <c r="G50"/>
  <c r="F50"/>
  <c r="A50"/>
  <c r="G49"/>
  <c r="F49"/>
  <c r="A49"/>
  <c r="G48"/>
  <c r="F48"/>
  <c r="A48"/>
  <c r="G47"/>
  <c r="F47"/>
  <c r="A47"/>
  <c r="G46"/>
  <c r="F46"/>
  <c r="A46"/>
  <c r="G45"/>
  <c r="F45"/>
  <c r="A45"/>
  <c r="G44"/>
  <c r="F44"/>
  <c r="A44"/>
  <c r="G43"/>
  <c r="F43"/>
  <c r="A43"/>
  <c r="G42"/>
  <c r="F42"/>
  <c r="A42"/>
  <c r="G41"/>
  <c r="F41"/>
  <c r="A41"/>
  <c r="G40"/>
  <c r="F40"/>
  <c r="A40"/>
  <c r="G39"/>
  <c r="F39"/>
  <c r="A39"/>
  <c r="G38"/>
  <c r="F38"/>
  <c r="A38"/>
  <c r="G37"/>
  <c r="F37"/>
  <c r="A37"/>
  <c r="G36"/>
  <c r="F36"/>
  <c r="A36"/>
  <c r="G35"/>
  <c r="F35"/>
  <c r="A35"/>
  <c r="G34"/>
  <c r="F34"/>
  <c r="A34"/>
  <c r="G33"/>
  <c r="F33"/>
  <c r="A33"/>
  <c r="G32"/>
  <c r="F32"/>
  <c r="A32"/>
  <c r="G31"/>
  <c r="F31"/>
  <c r="A31"/>
  <c r="G30"/>
  <c r="F30"/>
  <c r="A30"/>
  <c r="G29"/>
  <c r="F29"/>
  <c r="A29"/>
  <c r="G28"/>
  <c r="F28"/>
  <c r="A28"/>
  <c r="G27"/>
  <c r="F27"/>
  <c r="A27"/>
  <c r="G26"/>
  <c r="F26"/>
  <c r="A26"/>
  <c r="G25"/>
  <c r="F25"/>
  <c r="A25"/>
  <c r="G24"/>
  <c r="F24"/>
  <c r="A24"/>
  <c r="G23"/>
  <c r="F23"/>
  <c r="A23"/>
  <c r="G22"/>
  <c r="F22"/>
  <c r="A22"/>
  <c r="G21"/>
  <c r="F21"/>
  <c r="A21"/>
  <c r="G20"/>
  <c r="F20"/>
  <c r="A20"/>
  <c r="G19"/>
  <c r="F19"/>
  <c r="A19"/>
  <c r="G18"/>
  <c r="F18"/>
  <c r="A18"/>
  <c r="G17"/>
  <c r="F17"/>
  <c r="A17"/>
  <c r="G16"/>
  <c r="F16"/>
  <c r="A16"/>
  <c r="G15"/>
  <c r="F15"/>
  <c r="A15"/>
  <c r="G14"/>
  <c r="F14"/>
  <c r="A14"/>
  <c r="G13"/>
  <c r="F13"/>
  <c r="A13"/>
  <c r="G12"/>
  <c r="F12"/>
  <c r="A12"/>
  <c r="G11"/>
  <c r="F11"/>
  <c r="A11"/>
  <c r="G10"/>
  <c r="F10"/>
  <c r="A10"/>
  <c r="G9"/>
  <c r="F9"/>
  <c r="A9"/>
  <c r="G8"/>
  <c r="F8"/>
  <c r="A8"/>
  <c r="L7"/>
  <c r="K7"/>
  <c r="J7"/>
  <c r="N7" s="1"/>
  <c r="G7"/>
  <c r="F7"/>
  <c r="A7"/>
  <c r="L6"/>
  <c r="L11" s="1"/>
  <c r="K6"/>
  <c r="K11" s="1"/>
  <c r="J6"/>
  <c r="N6" s="1"/>
  <c r="G6"/>
  <c r="F6"/>
  <c r="A6"/>
  <c r="L5"/>
  <c r="L10" s="1"/>
  <c r="K5"/>
  <c r="K10" s="1"/>
  <c r="J5"/>
  <c r="N5" s="1"/>
  <c r="M5" s="1"/>
  <c r="G5"/>
  <c r="F5"/>
  <c r="A5"/>
  <c r="L4"/>
  <c r="L9" s="1"/>
  <c r="K4"/>
  <c r="K9" s="1"/>
  <c r="J4"/>
  <c r="M4" s="1"/>
  <c r="G4"/>
  <c r="F4"/>
  <c r="A4"/>
  <c r="J2"/>
  <c r="G99" i="29"/>
  <c r="F99"/>
  <c r="A99"/>
  <c r="G98"/>
  <c r="F98"/>
  <c r="A98"/>
  <c r="G97"/>
  <c r="F97"/>
  <c r="A97"/>
  <c r="G96"/>
  <c r="F96"/>
  <c r="A96"/>
  <c r="G95"/>
  <c r="F95"/>
  <c r="X94" i="9" s="1"/>
  <c r="X94" i="35" s="1"/>
  <c r="A95" i="29"/>
  <c r="G94"/>
  <c r="F94"/>
  <c r="X93" i="9" s="1"/>
  <c r="X93" i="35" s="1"/>
  <c r="A94" i="29"/>
  <c r="G93"/>
  <c r="F93"/>
  <c r="X92" i="9" s="1"/>
  <c r="X92" i="35" s="1"/>
  <c r="A93" i="29"/>
  <c r="G92"/>
  <c r="F92"/>
  <c r="X91" i="9" s="1"/>
  <c r="X91" i="35" s="1"/>
  <c r="A92" i="29"/>
  <c r="G91"/>
  <c r="F91"/>
  <c r="X90" i="9" s="1"/>
  <c r="X90" i="35" s="1"/>
  <c r="A91" i="29"/>
  <c r="G90"/>
  <c r="F90"/>
  <c r="X89" i="9" s="1"/>
  <c r="X89" i="35" s="1"/>
  <c r="A90" i="29"/>
  <c r="G89"/>
  <c r="F89"/>
  <c r="X88" i="9" s="1"/>
  <c r="X88" i="35" s="1"/>
  <c r="A89" i="29"/>
  <c r="G88"/>
  <c r="F88"/>
  <c r="X87" i="9" s="1"/>
  <c r="X87" i="35" s="1"/>
  <c r="A88" i="29"/>
  <c r="G87"/>
  <c r="F87"/>
  <c r="A87"/>
  <c r="G86"/>
  <c r="F86"/>
  <c r="A86"/>
  <c r="G85"/>
  <c r="F85"/>
  <c r="A85"/>
  <c r="G84"/>
  <c r="F84"/>
  <c r="A84"/>
  <c r="G83"/>
  <c r="F83"/>
  <c r="A83"/>
  <c r="G82"/>
  <c r="F82"/>
  <c r="A82"/>
  <c r="G81"/>
  <c r="F81"/>
  <c r="A81"/>
  <c r="G80"/>
  <c r="F80"/>
  <c r="A80"/>
  <c r="G79"/>
  <c r="F79"/>
  <c r="A79"/>
  <c r="G78"/>
  <c r="F78"/>
  <c r="A78"/>
  <c r="G77"/>
  <c r="F77"/>
  <c r="A77"/>
  <c r="G76"/>
  <c r="F76"/>
  <c r="A76"/>
  <c r="G75"/>
  <c r="F75"/>
  <c r="A75"/>
  <c r="G74"/>
  <c r="F74"/>
  <c r="A74"/>
  <c r="G73"/>
  <c r="F73"/>
  <c r="A73"/>
  <c r="G72"/>
  <c r="F72"/>
  <c r="A72"/>
  <c r="G71"/>
  <c r="F71"/>
  <c r="A71"/>
  <c r="G70"/>
  <c r="F70"/>
  <c r="A70"/>
  <c r="G69"/>
  <c r="F69"/>
  <c r="A69"/>
  <c r="G68"/>
  <c r="F68"/>
  <c r="A68"/>
  <c r="G67"/>
  <c r="F67"/>
  <c r="A67"/>
  <c r="G66"/>
  <c r="F66"/>
  <c r="A66"/>
  <c r="G65"/>
  <c r="F65"/>
  <c r="A65"/>
  <c r="G64"/>
  <c r="F64"/>
  <c r="A64"/>
  <c r="G63"/>
  <c r="F63"/>
  <c r="A63"/>
  <c r="G62"/>
  <c r="F62"/>
  <c r="A62"/>
  <c r="G61"/>
  <c r="F61"/>
  <c r="A61"/>
  <c r="G60"/>
  <c r="F60"/>
  <c r="A60"/>
  <c r="G59"/>
  <c r="F59"/>
  <c r="A59"/>
  <c r="G58"/>
  <c r="F58"/>
  <c r="A58"/>
  <c r="G57"/>
  <c r="F57"/>
  <c r="A57"/>
  <c r="G56"/>
  <c r="F56"/>
  <c r="A56"/>
  <c r="G55"/>
  <c r="F55"/>
  <c r="A55"/>
  <c r="G54"/>
  <c r="F54"/>
  <c r="A54"/>
  <c r="G53"/>
  <c r="F53"/>
  <c r="A53"/>
  <c r="G52"/>
  <c r="F52"/>
  <c r="A52"/>
  <c r="G51"/>
  <c r="F51"/>
  <c r="A51"/>
  <c r="G50"/>
  <c r="F50"/>
  <c r="A50"/>
  <c r="G49"/>
  <c r="F49"/>
  <c r="A49"/>
  <c r="G48"/>
  <c r="F48"/>
  <c r="A48"/>
  <c r="G47"/>
  <c r="F47"/>
  <c r="A47"/>
  <c r="G46"/>
  <c r="F46"/>
  <c r="A46"/>
  <c r="G45"/>
  <c r="F45"/>
  <c r="A45"/>
  <c r="G44"/>
  <c r="F44"/>
  <c r="A44"/>
  <c r="G43"/>
  <c r="F43"/>
  <c r="A43"/>
  <c r="G42"/>
  <c r="F42"/>
  <c r="A42"/>
  <c r="G41"/>
  <c r="F41"/>
  <c r="A41"/>
  <c r="G40"/>
  <c r="F40"/>
  <c r="A40"/>
  <c r="G39"/>
  <c r="F39"/>
  <c r="A39"/>
  <c r="G38"/>
  <c r="F38"/>
  <c r="A38"/>
  <c r="G37"/>
  <c r="F37"/>
  <c r="A37"/>
  <c r="G36"/>
  <c r="F36"/>
  <c r="A36"/>
  <c r="G35"/>
  <c r="F35"/>
  <c r="A35"/>
  <c r="G34"/>
  <c r="F34"/>
  <c r="A34"/>
  <c r="G33"/>
  <c r="F33"/>
  <c r="A33"/>
  <c r="G32"/>
  <c r="F32"/>
  <c r="A32"/>
  <c r="G31"/>
  <c r="F31"/>
  <c r="A31"/>
  <c r="G30"/>
  <c r="F30"/>
  <c r="A30"/>
  <c r="G29"/>
  <c r="F29"/>
  <c r="A29"/>
  <c r="G28"/>
  <c r="F28"/>
  <c r="A28"/>
  <c r="G27"/>
  <c r="F27"/>
  <c r="A27"/>
  <c r="G26"/>
  <c r="F26"/>
  <c r="A26"/>
  <c r="G25"/>
  <c r="F25"/>
  <c r="A25"/>
  <c r="G24"/>
  <c r="F24"/>
  <c r="A24"/>
  <c r="G23"/>
  <c r="F23"/>
  <c r="A23"/>
  <c r="G22"/>
  <c r="F22"/>
  <c r="A22"/>
  <c r="G21"/>
  <c r="F21"/>
  <c r="A21"/>
  <c r="G20"/>
  <c r="F20"/>
  <c r="A20"/>
  <c r="G19"/>
  <c r="F19"/>
  <c r="A19"/>
  <c r="G18"/>
  <c r="F18"/>
  <c r="A18"/>
  <c r="G17"/>
  <c r="F17"/>
  <c r="A17"/>
  <c r="G16"/>
  <c r="F16"/>
  <c r="A16"/>
  <c r="G15"/>
  <c r="F15"/>
  <c r="A15"/>
  <c r="G14"/>
  <c r="F14"/>
  <c r="A14"/>
  <c r="G13"/>
  <c r="F13"/>
  <c r="A13"/>
  <c r="G12"/>
  <c r="F12"/>
  <c r="A12"/>
  <c r="G11"/>
  <c r="F11"/>
  <c r="A11"/>
  <c r="J10" i="33" l="1"/>
  <c r="M5"/>
  <c r="N5"/>
  <c r="M11" i="32"/>
  <c r="N11"/>
  <c r="N9"/>
  <c r="M9" s="1"/>
  <c r="M4"/>
  <c r="N5"/>
  <c r="N6"/>
  <c r="N7"/>
  <c r="J10"/>
  <c r="N4"/>
  <c r="M6"/>
  <c r="M7"/>
  <c r="K10"/>
  <c r="N4" i="31"/>
  <c r="M6"/>
  <c r="M7"/>
  <c r="J9"/>
  <c r="J10"/>
  <c r="J11"/>
  <c r="J12"/>
  <c r="G10" i="29"/>
  <c r="F10"/>
  <c r="A10"/>
  <c r="G9"/>
  <c r="F9"/>
  <c r="A9"/>
  <c r="G8"/>
  <c r="F8"/>
  <c r="A8"/>
  <c r="L7"/>
  <c r="L12" s="1"/>
  <c r="K12" s="1"/>
  <c r="K7"/>
  <c r="J7"/>
  <c r="J12" s="1"/>
  <c r="G7"/>
  <c r="F7"/>
  <c r="A7"/>
  <c r="L6"/>
  <c r="J6"/>
  <c r="J11" s="1"/>
  <c r="G6"/>
  <c r="F6"/>
  <c r="A6"/>
  <c r="N10" i="33" l="1"/>
  <c r="M10"/>
  <c r="N10" i="32"/>
  <c r="M10" s="1"/>
  <c r="M10" i="31"/>
  <c r="N10"/>
  <c r="M11"/>
  <c r="N11"/>
  <c r="M9"/>
  <c r="N9"/>
  <c r="K6" i="29"/>
  <c r="K11" s="1"/>
  <c r="N11" s="1"/>
  <c r="L11"/>
  <c r="N12"/>
  <c r="M12"/>
  <c r="N6"/>
  <c r="N7"/>
  <c r="M11"/>
  <c r="M6"/>
  <c r="M7"/>
  <c r="L5"/>
  <c r="J5"/>
  <c r="G5"/>
  <c r="F5"/>
  <c r="A5"/>
  <c r="L4"/>
  <c r="L9" s="1"/>
  <c r="K4"/>
  <c r="K9" s="1"/>
  <c r="J4"/>
  <c r="J9" s="1"/>
  <c r="N9" s="1"/>
  <c r="M9" s="1"/>
  <c r="G4"/>
  <c r="F4"/>
  <c r="A4"/>
  <c r="J2"/>
  <c r="G99" i="30"/>
  <c r="F99"/>
  <c r="A99"/>
  <c r="G98"/>
  <c r="F98"/>
  <c r="A98"/>
  <c r="G97"/>
  <c r="F97"/>
  <c r="A97"/>
  <c r="G96"/>
  <c r="F96"/>
  <c r="A96"/>
  <c r="G95"/>
  <c r="F95"/>
  <c r="U94" i="9" s="1"/>
  <c r="U94" i="35" s="1"/>
  <c r="A95" i="30"/>
  <c r="G94"/>
  <c r="F94"/>
  <c r="U93" i="9" s="1"/>
  <c r="U93" i="35" s="1"/>
  <c r="A94" i="30"/>
  <c r="G93"/>
  <c r="F93"/>
  <c r="U92" i="9" s="1"/>
  <c r="U92" i="35" s="1"/>
  <c r="A93" i="30"/>
  <c r="G92"/>
  <c r="F92"/>
  <c r="U91" i="9" s="1"/>
  <c r="U91" i="35" s="1"/>
  <c r="A92" i="30"/>
  <c r="G91"/>
  <c r="F91"/>
  <c r="U90" i="9" s="1"/>
  <c r="U90" i="35" s="1"/>
  <c r="A91" i="30"/>
  <c r="G90"/>
  <c r="F90"/>
  <c r="U89" i="9" s="1"/>
  <c r="U89" i="35" s="1"/>
  <c r="A90" i="30"/>
  <c r="G89"/>
  <c r="F89"/>
  <c r="U88" i="9" s="1"/>
  <c r="U88" i="35" s="1"/>
  <c r="A89" i="30"/>
  <c r="G88"/>
  <c r="F88"/>
  <c r="U87" i="9" s="1"/>
  <c r="U87" i="35" s="1"/>
  <c r="A88" i="30"/>
  <c r="G87"/>
  <c r="F87"/>
  <c r="A87"/>
  <c r="G86"/>
  <c r="F86"/>
  <c r="A86"/>
  <c r="G85"/>
  <c r="F85"/>
  <c r="A85"/>
  <c r="G84"/>
  <c r="F84"/>
  <c r="A84"/>
  <c r="G83"/>
  <c r="F83"/>
  <c r="A83"/>
  <c r="G82"/>
  <c r="F82"/>
  <c r="A82"/>
  <c r="G81"/>
  <c r="F81"/>
  <c r="A81"/>
  <c r="G80"/>
  <c r="F80"/>
  <c r="A80"/>
  <c r="G79"/>
  <c r="F79"/>
  <c r="A79"/>
  <c r="G78"/>
  <c r="F78"/>
  <c r="A78"/>
  <c r="G77"/>
  <c r="F77"/>
  <c r="A77"/>
  <c r="G76"/>
  <c r="F76"/>
  <c r="A76"/>
  <c r="G75"/>
  <c r="F75"/>
  <c r="A75"/>
  <c r="G74"/>
  <c r="F74"/>
  <c r="A74"/>
  <c r="G73"/>
  <c r="F73"/>
  <c r="A73"/>
  <c r="G72"/>
  <c r="F72"/>
  <c r="A72"/>
  <c r="G71"/>
  <c r="F71"/>
  <c r="A71"/>
  <c r="G70"/>
  <c r="F70"/>
  <c r="A70"/>
  <c r="G69"/>
  <c r="F69"/>
  <c r="A69"/>
  <c r="G68"/>
  <c r="F68"/>
  <c r="A68"/>
  <c r="G67"/>
  <c r="F67"/>
  <c r="A67"/>
  <c r="G66"/>
  <c r="F66"/>
  <c r="A66"/>
  <c r="G65"/>
  <c r="F65"/>
  <c r="A65"/>
  <c r="G64"/>
  <c r="F64"/>
  <c r="A64"/>
  <c r="G63"/>
  <c r="F63"/>
  <c r="A63"/>
  <c r="G62"/>
  <c r="F62"/>
  <c r="A62"/>
  <c r="G61"/>
  <c r="F61"/>
  <c r="A61"/>
  <c r="G60"/>
  <c r="F60"/>
  <c r="A60"/>
  <c r="G59"/>
  <c r="F59"/>
  <c r="A59"/>
  <c r="G58"/>
  <c r="F58"/>
  <c r="A58"/>
  <c r="G57"/>
  <c r="F57"/>
  <c r="A57"/>
  <c r="G56"/>
  <c r="F56"/>
  <c r="A56"/>
  <c r="G55"/>
  <c r="F55"/>
  <c r="A55"/>
  <c r="G54"/>
  <c r="F54"/>
  <c r="A54"/>
  <c r="G53"/>
  <c r="F53"/>
  <c r="A53"/>
  <c r="G52"/>
  <c r="F52"/>
  <c r="A52"/>
  <c r="G51"/>
  <c r="F51"/>
  <c r="A51"/>
  <c r="G50"/>
  <c r="F50"/>
  <c r="A50"/>
  <c r="G49"/>
  <c r="F49"/>
  <c r="A49"/>
  <c r="G48"/>
  <c r="F48"/>
  <c r="A48"/>
  <c r="G47"/>
  <c r="F47"/>
  <c r="A47"/>
  <c r="G46"/>
  <c r="F46"/>
  <c r="A46"/>
  <c r="G45"/>
  <c r="F45"/>
  <c r="A45"/>
  <c r="G44"/>
  <c r="F44"/>
  <c r="A44"/>
  <c r="G43"/>
  <c r="F43"/>
  <c r="A43"/>
  <c r="G42"/>
  <c r="F42"/>
  <c r="A42"/>
  <c r="G41"/>
  <c r="F41"/>
  <c r="A41"/>
  <c r="G40"/>
  <c r="F40"/>
  <c r="A40"/>
  <c r="G39"/>
  <c r="F39"/>
  <c r="A39"/>
  <c r="G38"/>
  <c r="F38"/>
  <c r="A38"/>
  <c r="G37"/>
  <c r="F37"/>
  <c r="A37"/>
  <c r="G36"/>
  <c r="F36"/>
  <c r="A36"/>
  <c r="G35"/>
  <c r="F35"/>
  <c r="A35"/>
  <c r="G34"/>
  <c r="F34"/>
  <c r="A34"/>
  <c r="G33"/>
  <c r="F33"/>
  <c r="A33"/>
  <c r="G32"/>
  <c r="F32"/>
  <c r="A32"/>
  <c r="G31"/>
  <c r="F31"/>
  <c r="A31"/>
  <c r="G30"/>
  <c r="F30"/>
  <c r="A30"/>
  <c r="G29"/>
  <c r="F29"/>
  <c r="A29"/>
  <c r="G28"/>
  <c r="F28"/>
  <c r="A28"/>
  <c r="G27"/>
  <c r="F27"/>
  <c r="A27"/>
  <c r="G26"/>
  <c r="F26"/>
  <c r="A26"/>
  <c r="G25"/>
  <c r="F25"/>
  <c r="A25"/>
  <c r="G24"/>
  <c r="F24"/>
  <c r="A24"/>
  <c r="G23"/>
  <c r="F23"/>
  <c r="A23"/>
  <c r="G22"/>
  <c r="F22"/>
  <c r="A22"/>
  <c r="G21"/>
  <c r="F21"/>
  <c r="A21"/>
  <c r="G20"/>
  <c r="F20"/>
  <c r="A20"/>
  <c r="G19"/>
  <c r="F19"/>
  <c r="A19"/>
  <c r="G18"/>
  <c r="F18"/>
  <c r="A18"/>
  <c r="G17"/>
  <c r="F17"/>
  <c r="A17"/>
  <c r="G16"/>
  <c r="F16"/>
  <c r="A16"/>
  <c r="G15"/>
  <c r="F15"/>
  <c r="A15"/>
  <c r="G14"/>
  <c r="F14"/>
  <c r="A14"/>
  <c r="G13"/>
  <c r="F13"/>
  <c r="A13"/>
  <c r="G12"/>
  <c r="F12"/>
  <c r="A12"/>
  <c r="G11"/>
  <c r="F11"/>
  <c r="A11"/>
  <c r="G10"/>
  <c r="F10"/>
  <c r="A10"/>
  <c r="G9"/>
  <c r="F9"/>
  <c r="A9"/>
  <c r="G8"/>
  <c r="F8"/>
  <c r="A8"/>
  <c r="L7"/>
  <c r="K7"/>
  <c r="J7"/>
  <c r="N7" s="1"/>
  <c r="G7"/>
  <c r="F7"/>
  <c r="A7"/>
  <c r="L6"/>
  <c r="K6" s="1"/>
  <c r="K11" s="1"/>
  <c r="J11" s="1"/>
  <c r="J6"/>
  <c r="N6" s="1"/>
  <c r="G6"/>
  <c r="F6"/>
  <c r="A6"/>
  <c r="L5"/>
  <c r="K5" s="1"/>
  <c r="K10" s="1"/>
  <c r="J5"/>
  <c r="J10" s="1"/>
  <c r="G5"/>
  <c r="F5"/>
  <c r="A5"/>
  <c r="L4"/>
  <c r="L9" s="1"/>
  <c r="K4"/>
  <c r="K9" s="1"/>
  <c r="J4"/>
  <c r="M4" s="1"/>
  <c r="G4"/>
  <c r="F4"/>
  <c r="A4"/>
  <c r="J2"/>
  <c r="G99" i="28"/>
  <c r="F99"/>
  <c r="A99"/>
  <c r="G98"/>
  <c r="F98"/>
  <c r="A98"/>
  <c r="G97"/>
  <c r="F97"/>
  <c r="A97"/>
  <c r="G96"/>
  <c r="F96"/>
  <c r="A96"/>
  <c r="G95"/>
  <c r="F95"/>
  <c r="R94" i="9" s="1"/>
  <c r="R94" i="35" s="1"/>
  <c r="A95" i="28"/>
  <c r="G94"/>
  <c r="F94"/>
  <c r="R93" i="9" s="1"/>
  <c r="R93" i="35" s="1"/>
  <c r="A94" i="28"/>
  <c r="G93"/>
  <c r="F93"/>
  <c r="R92" i="9" s="1"/>
  <c r="R92" i="35" s="1"/>
  <c r="A93" i="28"/>
  <c r="G92"/>
  <c r="F92"/>
  <c r="R91" i="9" s="1"/>
  <c r="R91" i="35" s="1"/>
  <c r="A92" i="28"/>
  <c r="G91"/>
  <c r="F91"/>
  <c r="R90" i="9" s="1"/>
  <c r="R90" i="35" s="1"/>
  <c r="A91" i="28"/>
  <c r="G90"/>
  <c r="F90"/>
  <c r="R89" i="9" s="1"/>
  <c r="R89" i="35" s="1"/>
  <c r="A90" i="28"/>
  <c r="G89"/>
  <c r="F89"/>
  <c r="R88" i="9" s="1"/>
  <c r="R88" i="35" s="1"/>
  <c r="A89" i="28"/>
  <c r="G88"/>
  <c r="F88"/>
  <c r="R87" i="9" s="1"/>
  <c r="R87" i="35" s="1"/>
  <c r="A88" i="28"/>
  <c r="G87"/>
  <c r="F87"/>
  <c r="A87"/>
  <c r="G86"/>
  <c r="F86"/>
  <c r="A86"/>
  <c r="G85"/>
  <c r="F85"/>
  <c r="A85"/>
  <c r="G84"/>
  <c r="F84"/>
  <c r="A84"/>
  <c r="G83"/>
  <c r="F83"/>
  <c r="A83"/>
  <c r="G82"/>
  <c r="F82"/>
  <c r="A82"/>
  <c r="G81"/>
  <c r="F81"/>
  <c r="A81"/>
  <c r="G80"/>
  <c r="F80"/>
  <c r="A80"/>
  <c r="G79"/>
  <c r="F79"/>
  <c r="A79"/>
  <c r="G78"/>
  <c r="F78"/>
  <c r="A78"/>
  <c r="G77"/>
  <c r="F77"/>
  <c r="A77"/>
  <c r="G76"/>
  <c r="F76"/>
  <c r="A76"/>
  <c r="G75"/>
  <c r="F75"/>
  <c r="A75"/>
  <c r="G74"/>
  <c r="F74"/>
  <c r="A74"/>
  <c r="G73"/>
  <c r="F73"/>
  <c r="A73"/>
  <c r="G72"/>
  <c r="F72"/>
  <c r="A72"/>
  <c r="G71"/>
  <c r="F71"/>
  <c r="A71"/>
  <c r="G70"/>
  <c r="F70"/>
  <c r="A70"/>
  <c r="G69"/>
  <c r="F69"/>
  <c r="A69"/>
  <c r="G68"/>
  <c r="F68"/>
  <c r="A68"/>
  <c r="G67"/>
  <c r="F67"/>
  <c r="A67"/>
  <c r="G66"/>
  <c r="F66"/>
  <c r="A66"/>
  <c r="G65"/>
  <c r="F65"/>
  <c r="A65"/>
  <c r="G64"/>
  <c r="F64"/>
  <c r="A64"/>
  <c r="G63"/>
  <c r="F63"/>
  <c r="A63"/>
  <c r="G62"/>
  <c r="F62"/>
  <c r="A62"/>
  <c r="G61"/>
  <c r="F61"/>
  <c r="A61"/>
  <c r="G60"/>
  <c r="F60"/>
  <c r="A60"/>
  <c r="G59"/>
  <c r="F59"/>
  <c r="A59"/>
  <c r="G58"/>
  <c r="F58"/>
  <c r="A58"/>
  <c r="G57"/>
  <c r="F57"/>
  <c r="A57"/>
  <c r="G56"/>
  <c r="F56"/>
  <c r="A56"/>
  <c r="G55"/>
  <c r="F55"/>
  <c r="A55"/>
  <c r="G54"/>
  <c r="F54"/>
  <c r="A54"/>
  <c r="G53"/>
  <c r="F53"/>
  <c r="A53"/>
  <c r="G52"/>
  <c r="F52"/>
  <c r="A52"/>
  <c r="G51"/>
  <c r="F51"/>
  <c r="A51"/>
  <c r="G50"/>
  <c r="F50"/>
  <c r="A50"/>
  <c r="G49"/>
  <c r="F49"/>
  <c r="A49"/>
  <c r="G48"/>
  <c r="F48"/>
  <c r="A48"/>
  <c r="G47"/>
  <c r="F47"/>
  <c r="A47"/>
  <c r="G46"/>
  <c r="F46"/>
  <c r="A46"/>
  <c r="G45"/>
  <c r="F45"/>
  <c r="A45"/>
  <c r="G44"/>
  <c r="F44"/>
  <c r="A44"/>
  <c r="G43"/>
  <c r="F43"/>
  <c r="A43"/>
  <c r="G42"/>
  <c r="F42"/>
  <c r="A42"/>
  <c r="G41"/>
  <c r="F41"/>
  <c r="A41"/>
  <c r="G40"/>
  <c r="F40"/>
  <c r="A40"/>
  <c r="G39"/>
  <c r="F39"/>
  <c r="A39"/>
  <c r="G38"/>
  <c r="F38"/>
  <c r="A38"/>
  <c r="G37"/>
  <c r="F37"/>
  <c r="A37"/>
  <c r="G36"/>
  <c r="F36"/>
  <c r="A36"/>
  <c r="G35"/>
  <c r="F35"/>
  <c r="A35"/>
  <c r="G34"/>
  <c r="F34"/>
  <c r="A34"/>
  <c r="G33"/>
  <c r="F33"/>
  <c r="A33"/>
  <c r="G32"/>
  <c r="F32"/>
  <c r="A32"/>
  <c r="G31"/>
  <c r="F31"/>
  <c r="A31"/>
  <c r="G30"/>
  <c r="F30"/>
  <c r="A30"/>
  <c r="G29"/>
  <c r="F29"/>
  <c r="A29"/>
  <c r="G28"/>
  <c r="F28"/>
  <c r="A28"/>
  <c r="G27"/>
  <c r="F27"/>
  <c r="A27"/>
  <c r="G26"/>
  <c r="F26"/>
  <c r="A26"/>
  <c r="G25"/>
  <c r="F25"/>
  <c r="A25"/>
  <c r="G24"/>
  <c r="F24"/>
  <c r="A24"/>
  <c r="G23"/>
  <c r="F23"/>
  <c r="A23"/>
  <c r="G22"/>
  <c r="F22"/>
  <c r="A22"/>
  <c r="G21"/>
  <c r="F21"/>
  <c r="A21"/>
  <c r="G20"/>
  <c r="F20"/>
  <c r="A20"/>
  <c r="G19"/>
  <c r="F19"/>
  <c r="A19"/>
  <c r="G18"/>
  <c r="F18"/>
  <c r="A18"/>
  <c r="G17"/>
  <c r="F17"/>
  <c r="A17"/>
  <c r="G16"/>
  <c r="F16"/>
  <c r="A16"/>
  <c r="G15"/>
  <c r="F15"/>
  <c r="A15"/>
  <c r="G14"/>
  <c r="F14"/>
  <c r="A14"/>
  <c r="G13"/>
  <c r="F13"/>
  <c r="A13"/>
  <c r="G12"/>
  <c r="F12"/>
  <c r="A12"/>
  <c r="G11"/>
  <c r="F11"/>
  <c r="A11"/>
  <c r="G10"/>
  <c r="F10"/>
  <c r="A10"/>
  <c r="G9"/>
  <c r="F9"/>
  <c r="A9"/>
  <c r="G8"/>
  <c r="F8"/>
  <c r="A8"/>
  <c r="L7"/>
  <c r="K7" s="1"/>
  <c r="J7" s="1"/>
  <c r="J12" s="1"/>
  <c r="G7"/>
  <c r="F7"/>
  <c r="A7"/>
  <c r="L6"/>
  <c r="K6"/>
  <c r="K11" s="1"/>
  <c r="J6"/>
  <c r="N6" s="1"/>
  <c r="G6"/>
  <c r="F6"/>
  <c r="A6"/>
  <c r="L5"/>
  <c r="K5" s="1"/>
  <c r="J5" s="1"/>
  <c r="N5" s="1"/>
  <c r="G5"/>
  <c r="F5"/>
  <c r="A5"/>
  <c r="L4"/>
  <c r="L9" s="1"/>
  <c r="K4"/>
  <c r="K9" s="1"/>
  <c r="J4"/>
  <c r="N4" s="1"/>
  <c r="G4"/>
  <c r="F4"/>
  <c r="A4"/>
  <c r="J2"/>
  <c r="G99" i="27"/>
  <c r="F99"/>
  <c r="A99"/>
  <c r="G98"/>
  <c r="F98"/>
  <c r="A98"/>
  <c r="G97"/>
  <c r="F97"/>
  <c r="A97"/>
  <c r="G96"/>
  <c r="F96"/>
  <c r="A96"/>
  <c r="G95"/>
  <c r="F95"/>
  <c r="O94" i="9" s="1"/>
  <c r="O94" i="35" s="1"/>
  <c r="A95" i="27"/>
  <c r="G94"/>
  <c r="F94"/>
  <c r="O93" i="9" s="1"/>
  <c r="O93" i="35" s="1"/>
  <c r="A94" i="27"/>
  <c r="G93"/>
  <c r="F93"/>
  <c r="O92" i="9" s="1"/>
  <c r="O92" i="35" s="1"/>
  <c r="A93" i="27"/>
  <c r="G92"/>
  <c r="F92"/>
  <c r="O91" i="9" s="1"/>
  <c r="O91" i="35" s="1"/>
  <c r="A92" i="27"/>
  <c r="G91"/>
  <c r="F91"/>
  <c r="O90" i="9" s="1"/>
  <c r="O90" i="35" s="1"/>
  <c r="A91" i="27"/>
  <c r="G90"/>
  <c r="F90"/>
  <c r="O89" i="9" s="1"/>
  <c r="O89" i="35" s="1"/>
  <c r="A90" i="27"/>
  <c r="G89"/>
  <c r="F89"/>
  <c r="O88" i="9" s="1"/>
  <c r="O88" i="35" s="1"/>
  <c r="A89" i="27"/>
  <c r="G88"/>
  <c r="F88"/>
  <c r="O87" i="9" s="1"/>
  <c r="O87" i="35" s="1"/>
  <c r="A88" i="27"/>
  <c r="G87"/>
  <c r="F87"/>
  <c r="A87"/>
  <c r="G86"/>
  <c r="F86"/>
  <c r="A86"/>
  <c r="G85"/>
  <c r="F85"/>
  <c r="A85"/>
  <c r="G84"/>
  <c r="F84"/>
  <c r="A84"/>
  <c r="G83"/>
  <c r="F83"/>
  <c r="A83"/>
  <c r="G82"/>
  <c r="F82"/>
  <c r="A82"/>
  <c r="G81"/>
  <c r="F81"/>
  <c r="A81"/>
  <c r="G80"/>
  <c r="F80"/>
  <c r="A80"/>
  <c r="G79"/>
  <c r="F79"/>
  <c r="A79"/>
  <c r="G78"/>
  <c r="F78"/>
  <c r="A78"/>
  <c r="G77"/>
  <c r="F77"/>
  <c r="A77"/>
  <c r="G76"/>
  <c r="F76"/>
  <c r="A76"/>
  <c r="G75"/>
  <c r="F75"/>
  <c r="A75"/>
  <c r="G74"/>
  <c r="F74"/>
  <c r="A74"/>
  <c r="G73"/>
  <c r="F73"/>
  <c r="A73"/>
  <c r="G72"/>
  <c r="F72"/>
  <c r="A72"/>
  <c r="G71"/>
  <c r="F71"/>
  <c r="A71"/>
  <c r="G70"/>
  <c r="F70"/>
  <c r="A70"/>
  <c r="G69"/>
  <c r="F69"/>
  <c r="A69"/>
  <c r="G68"/>
  <c r="F68"/>
  <c r="A68"/>
  <c r="G67"/>
  <c r="F67"/>
  <c r="A67"/>
  <c r="G66"/>
  <c r="F66"/>
  <c r="A66"/>
  <c r="G65"/>
  <c r="F65"/>
  <c r="A65"/>
  <c r="G64"/>
  <c r="F64"/>
  <c r="A64"/>
  <c r="G63"/>
  <c r="F63"/>
  <c r="A63"/>
  <c r="G62"/>
  <c r="F62"/>
  <c r="A62"/>
  <c r="G61"/>
  <c r="F61"/>
  <c r="A61"/>
  <c r="G60"/>
  <c r="F60"/>
  <c r="A60"/>
  <c r="G59"/>
  <c r="F59"/>
  <c r="A59"/>
  <c r="G58"/>
  <c r="F58"/>
  <c r="A58"/>
  <c r="G57"/>
  <c r="F57"/>
  <c r="A57"/>
  <c r="G56"/>
  <c r="F56"/>
  <c r="A56"/>
  <c r="G55"/>
  <c r="F55"/>
  <c r="A55"/>
  <c r="G54"/>
  <c r="F54"/>
  <c r="A54"/>
  <c r="G53"/>
  <c r="F53"/>
  <c r="A53"/>
  <c r="G52"/>
  <c r="F52"/>
  <c r="A52"/>
  <c r="G51"/>
  <c r="F51"/>
  <c r="A51"/>
  <c r="G50"/>
  <c r="F50"/>
  <c r="A50"/>
  <c r="G49"/>
  <c r="F49"/>
  <c r="A49"/>
  <c r="G48"/>
  <c r="F48"/>
  <c r="A48"/>
  <c r="G47"/>
  <c r="F47"/>
  <c r="A47"/>
  <c r="G46"/>
  <c r="F46"/>
  <c r="A46"/>
  <c r="G45"/>
  <c r="F45"/>
  <c r="A45"/>
  <c r="G44"/>
  <c r="F44"/>
  <c r="A44"/>
  <c r="G43"/>
  <c r="F43"/>
  <c r="A43"/>
  <c r="G42"/>
  <c r="F42"/>
  <c r="A42"/>
  <c r="G41"/>
  <c r="F41"/>
  <c r="A41"/>
  <c r="G40"/>
  <c r="F40"/>
  <c r="A40"/>
  <c r="G39"/>
  <c r="F39"/>
  <c r="A39"/>
  <c r="G38"/>
  <c r="F38"/>
  <c r="A38"/>
  <c r="G37"/>
  <c r="F37"/>
  <c r="A37"/>
  <c r="G36"/>
  <c r="F36"/>
  <c r="A36"/>
  <c r="G35"/>
  <c r="F35"/>
  <c r="A35"/>
  <c r="G34"/>
  <c r="F34"/>
  <c r="A34"/>
  <c r="G33"/>
  <c r="F33"/>
  <c r="A33"/>
  <c r="G32"/>
  <c r="F32"/>
  <c r="A32"/>
  <c r="G31"/>
  <c r="F31"/>
  <c r="A31"/>
  <c r="G30"/>
  <c r="F30"/>
  <c r="A30"/>
  <c r="G29"/>
  <c r="F29"/>
  <c r="A29"/>
  <c r="G28"/>
  <c r="F28"/>
  <c r="A28"/>
  <c r="G27"/>
  <c r="F27"/>
  <c r="A27"/>
  <c r="G26"/>
  <c r="F26"/>
  <c r="A26"/>
  <c r="G25"/>
  <c r="F25"/>
  <c r="A25"/>
  <c r="G24"/>
  <c r="F24"/>
  <c r="A24"/>
  <c r="G23"/>
  <c r="F23"/>
  <c r="A23"/>
  <c r="G22"/>
  <c r="F22"/>
  <c r="A22"/>
  <c r="G21"/>
  <c r="F21"/>
  <c r="A21"/>
  <c r="G20"/>
  <c r="F20"/>
  <c r="A20"/>
  <c r="G19"/>
  <c r="F19"/>
  <c r="A19"/>
  <c r="G18"/>
  <c r="F18"/>
  <c r="A18"/>
  <c r="G17"/>
  <c r="F17"/>
  <c r="A17"/>
  <c r="G16"/>
  <c r="F16"/>
  <c r="A16"/>
  <c r="G15"/>
  <c r="F15"/>
  <c r="A15"/>
  <c r="G14"/>
  <c r="F14"/>
  <c r="A14"/>
  <c r="G13"/>
  <c r="F13"/>
  <c r="A13"/>
  <c r="G12"/>
  <c r="F12"/>
  <c r="A12"/>
  <c r="G11"/>
  <c r="F11"/>
  <c r="A11"/>
  <c r="G10"/>
  <c r="F10"/>
  <c r="A10"/>
  <c r="G9"/>
  <c r="F9"/>
  <c r="A9"/>
  <c r="G8"/>
  <c r="F8"/>
  <c r="A8"/>
  <c r="L7"/>
  <c r="K7"/>
  <c r="J7" s="1"/>
  <c r="M7" s="1"/>
  <c r="G7"/>
  <c r="F7"/>
  <c r="A7"/>
  <c r="L6"/>
  <c r="L11" s="1"/>
  <c r="K6"/>
  <c r="K11" s="1"/>
  <c r="J6"/>
  <c r="N6" s="1"/>
  <c r="G6"/>
  <c r="F6"/>
  <c r="A6"/>
  <c r="L5"/>
  <c r="L10" s="1"/>
  <c r="K5"/>
  <c r="J5" s="1"/>
  <c r="J10" s="1"/>
  <c r="G5"/>
  <c r="F5"/>
  <c r="A5"/>
  <c r="L4"/>
  <c r="L9" s="1"/>
  <c r="K9" s="1"/>
  <c r="K4"/>
  <c r="J4"/>
  <c r="J9" s="1"/>
  <c r="N9" s="1"/>
  <c r="M9" s="1"/>
  <c r="G4"/>
  <c r="F4"/>
  <c r="A4"/>
  <c r="J2"/>
  <c r="G99" i="12"/>
  <c r="F99"/>
  <c r="A99"/>
  <c r="G98"/>
  <c r="F98"/>
  <c r="A98"/>
  <c r="G97"/>
  <c r="F97"/>
  <c r="A97"/>
  <c r="G96"/>
  <c r="F96"/>
  <c r="A96"/>
  <c r="G95"/>
  <c r="F95"/>
  <c r="L94" i="9" s="1"/>
  <c r="L94" i="35" s="1"/>
  <c r="A95" i="12"/>
  <c r="G94"/>
  <c r="F94"/>
  <c r="L93" i="9" s="1"/>
  <c r="L93" i="35" s="1"/>
  <c r="A94" i="12"/>
  <c r="G93"/>
  <c r="F93"/>
  <c r="L92" i="9" s="1"/>
  <c r="L92" i="35" s="1"/>
  <c r="A93" i="12"/>
  <c r="G92"/>
  <c r="F92"/>
  <c r="L91" i="9" s="1"/>
  <c r="L91" i="35" s="1"/>
  <c r="A92" i="12"/>
  <c r="G91"/>
  <c r="F91"/>
  <c r="L90" i="9" s="1"/>
  <c r="L90" i="35" s="1"/>
  <c r="A91" i="12"/>
  <c r="G90"/>
  <c r="F90"/>
  <c r="L89" i="9" s="1"/>
  <c r="L89" i="35" s="1"/>
  <c r="A90" i="12"/>
  <c r="G89"/>
  <c r="F89"/>
  <c r="L88" i="9" s="1"/>
  <c r="L88" i="35" s="1"/>
  <c r="A89" i="12"/>
  <c r="G88"/>
  <c r="F88"/>
  <c r="L87" i="9" s="1"/>
  <c r="L87" i="35" s="1"/>
  <c r="A88" i="12"/>
  <c r="G87"/>
  <c r="F87"/>
  <c r="A87"/>
  <c r="G86"/>
  <c r="F86"/>
  <c r="A86"/>
  <c r="G85"/>
  <c r="F85"/>
  <c r="A85"/>
  <c r="G84"/>
  <c r="F84"/>
  <c r="A84"/>
  <c r="G83"/>
  <c r="F83"/>
  <c r="A83"/>
  <c r="G82"/>
  <c r="F82"/>
  <c r="A82"/>
  <c r="G81"/>
  <c r="F81"/>
  <c r="A81"/>
  <c r="G80"/>
  <c r="F80"/>
  <c r="A80"/>
  <c r="G79"/>
  <c r="F79"/>
  <c r="A79"/>
  <c r="G78"/>
  <c r="F78"/>
  <c r="A78"/>
  <c r="G77"/>
  <c r="F77"/>
  <c r="A77"/>
  <c r="G76"/>
  <c r="F76"/>
  <c r="A76"/>
  <c r="G75"/>
  <c r="F75"/>
  <c r="A75"/>
  <c r="G74"/>
  <c r="F74"/>
  <c r="A74"/>
  <c r="G73"/>
  <c r="F73"/>
  <c r="A73"/>
  <c r="G72"/>
  <c r="F72"/>
  <c r="A72"/>
  <c r="G71"/>
  <c r="F71"/>
  <c r="A71"/>
  <c r="G70"/>
  <c r="F70"/>
  <c r="A70"/>
  <c r="G69"/>
  <c r="F69"/>
  <c r="A69"/>
  <c r="G68"/>
  <c r="F68"/>
  <c r="A68"/>
  <c r="G67"/>
  <c r="F67"/>
  <c r="A67"/>
  <c r="G66"/>
  <c r="F66"/>
  <c r="A66"/>
  <c r="G65"/>
  <c r="F65"/>
  <c r="A65"/>
  <c r="G64"/>
  <c r="F64"/>
  <c r="A64"/>
  <c r="G63"/>
  <c r="F63"/>
  <c r="A63"/>
  <c r="G62"/>
  <c r="F62"/>
  <c r="A62"/>
  <c r="G61"/>
  <c r="F61"/>
  <c r="A61"/>
  <c r="G60"/>
  <c r="F60"/>
  <c r="A60"/>
  <c r="G59"/>
  <c r="F59"/>
  <c r="A59"/>
  <c r="G58"/>
  <c r="F58"/>
  <c r="A58"/>
  <c r="G57"/>
  <c r="F57"/>
  <c r="A57"/>
  <c r="G56"/>
  <c r="F56"/>
  <c r="A56"/>
  <c r="G55"/>
  <c r="F55"/>
  <c r="A55"/>
  <c r="G54"/>
  <c r="F54"/>
  <c r="A54"/>
  <c r="G53"/>
  <c r="F53"/>
  <c r="A53"/>
  <c r="G52"/>
  <c r="F52"/>
  <c r="A52"/>
  <c r="G51"/>
  <c r="F51"/>
  <c r="A51"/>
  <c r="G50"/>
  <c r="F50"/>
  <c r="A50"/>
  <c r="G49"/>
  <c r="F49"/>
  <c r="A49"/>
  <c r="G48"/>
  <c r="F48"/>
  <c r="A48"/>
  <c r="G47"/>
  <c r="F47"/>
  <c r="A47"/>
  <c r="G46"/>
  <c r="F46"/>
  <c r="A46"/>
  <c r="G45"/>
  <c r="F45"/>
  <c r="A45"/>
  <c r="G44"/>
  <c r="F44"/>
  <c r="A44"/>
  <c r="G43"/>
  <c r="F43"/>
  <c r="A43"/>
  <c r="G42"/>
  <c r="F42"/>
  <c r="A42"/>
  <c r="G41"/>
  <c r="F41"/>
  <c r="A41"/>
  <c r="G40"/>
  <c r="F40"/>
  <c r="A40"/>
  <c r="G39"/>
  <c r="F39"/>
  <c r="A39"/>
  <c r="G38"/>
  <c r="F38"/>
  <c r="A38"/>
  <c r="G37"/>
  <c r="F37"/>
  <c r="A37"/>
  <c r="G36"/>
  <c r="F36"/>
  <c r="A36"/>
  <c r="G35"/>
  <c r="F35"/>
  <c r="A35"/>
  <c r="G34"/>
  <c r="F34"/>
  <c r="A34"/>
  <c r="G33"/>
  <c r="F33"/>
  <c r="A33"/>
  <c r="G32"/>
  <c r="F32"/>
  <c r="A32"/>
  <c r="G31"/>
  <c r="F31"/>
  <c r="A31"/>
  <c r="G30"/>
  <c r="F30"/>
  <c r="A30"/>
  <c r="G29"/>
  <c r="F29"/>
  <c r="A29"/>
  <c r="G28"/>
  <c r="F28"/>
  <c r="A28"/>
  <c r="G27"/>
  <c r="F27"/>
  <c r="A27"/>
  <c r="G26"/>
  <c r="F26"/>
  <c r="A26"/>
  <c r="G25"/>
  <c r="F25"/>
  <c r="A25"/>
  <c r="G24"/>
  <c r="F24"/>
  <c r="A24"/>
  <c r="G23"/>
  <c r="F23"/>
  <c r="A23"/>
  <c r="G22"/>
  <c r="F22"/>
  <c r="A22"/>
  <c r="G21"/>
  <c r="F21"/>
  <c r="A21"/>
  <c r="G20"/>
  <c r="F20"/>
  <c r="A20"/>
  <c r="G19"/>
  <c r="F19"/>
  <c r="A19"/>
  <c r="G18"/>
  <c r="F18"/>
  <c r="A18"/>
  <c r="G17"/>
  <c r="F17"/>
  <c r="A17"/>
  <c r="G16"/>
  <c r="F16"/>
  <c r="A16"/>
  <c r="G15"/>
  <c r="F15"/>
  <c r="A15"/>
  <c r="G14"/>
  <c r="F14"/>
  <c r="A14"/>
  <c r="G13"/>
  <c r="F13"/>
  <c r="A13"/>
  <c r="G12"/>
  <c r="F12"/>
  <c r="A12"/>
  <c r="G11"/>
  <c r="F11"/>
  <c r="A11"/>
  <c r="G10"/>
  <c r="F10"/>
  <c r="A10"/>
  <c r="N4" i="29" l="1"/>
  <c r="K5"/>
  <c r="K10" s="1"/>
  <c r="J10" s="1"/>
  <c r="N10" s="1"/>
  <c r="M10" s="1"/>
  <c r="L10"/>
  <c r="M4"/>
  <c r="N4" i="30"/>
  <c r="M5"/>
  <c r="M6"/>
  <c r="M7"/>
  <c r="J9"/>
  <c r="L10"/>
  <c r="N10" s="1"/>
  <c r="J12"/>
  <c r="N5"/>
  <c r="L11"/>
  <c r="M11" s="1"/>
  <c r="N11"/>
  <c r="M4" i="28"/>
  <c r="M5"/>
  <c r="M6"/>
  <c r="M7"/>
  <c r="J9"/>
  <c r="J10"/>
  <c r="L10"/>
  <c r="J11"/>
  <c r="L12"/>
  <c r="K12" s="1"/>
  <c r="N12" s="1"/>
  <c r="N7"/>
  <c r="K10"/>
  <c r="N4" i="27"/>
  <c r="M5"/>
  <c r="M6"/>
  <c r="N7"/>
  <c r="K10"/>
  <c r="N10" s="1"/>
  <c r="M10" s="1"/>
  <c r="J11"/>
  <c r="J12"/>
  <c r="M4"/>
  <c r="N5"/>
  <c r="K12"/>
  <c r="G9" i="12"/>
  <c r="F9"/>
  <c r="A9"/>
  <c r="G8"/>
  <c r="F8"/>
  <c r="A8"/>
  <c r="G7"/>
  <c r="F7"/>
  <c r="A7"/>
  <c r="G6"/>
  <c r="F6"/>
  <c r="A6"/>
  <c r="G5"/>
  <c r="F5"/>
  <c r="A5"/>
  <c r="L4"/>
  <c r="K4"/>
  <c r="J4"/>
  <c r="G4"/>
  <c r="F4"/>
  <c r="A4"/>
  <c r="J2"/>
  <c r="G99" i="11"/>
  <c r="F99"/>
  <c r="A99"/>
  <c r="G98"/>
  <c r="F98"/>
  <c r="A98"/>
  <c r="G97"/>
  <c r="F97"/>
  <c r="A97"/>
  <c r="G96"/>
  <c r="F96"/>
  <c r="A96"/>
  <c r="G95"/>
  <c r="F95"/>
  <c r="I94" i="9" s="1"/>
  <c r="I94" i="35" s="1"/>
  <c r="A95" i="11"/>
  <c r="G94"/>
  <c r="F94"/>
  <c r="I93" i="9" s="1"/>
  <c r="I93" i="35" s="1"/>
  <c r="A94" i="11"/>
  <c r="G93"/>
  <c r="F93"/>
  <c r="I92" i="9" s="1"/>
  <c r="I92" i="35" s="1"/>
  <c r="A93" i="11"/>
  <c r="G92"/>
  <c r="F92"/>
  <c r="I91" i="9" s="1"/>
  <c r="I91" i="35" s="1"/>
  <c r="A92" i="11"/>
  <c r="G91"/>
  <c r="F91"/>
  <c r="I90" i="9" s="1"/>
  <c r="I90" i="35" s="1"/>
  <c r="A91" i="11"/>
  <c r="G90"/>
  <c r="F90"/>
  <c r="I89" i="9" s="1"/>
  <c r="I89" i="35" s="1"/>
  <c r="A90" i="11"/>
  <c r="G89"/>
  <c r="F89"/>
  <c r="I88" i="9" s="1"/>
  <c r="I88" i="35" s="1"/>
  <c r="A89" i="11"/>
  <c r="G88"/>
  <c r="F88"/>
  <c r="I87" i="9" s="1"/>
  <c r="I87" i="35" s="1"/>
  <c r="A88" i="11"/>
  <c r="G87"/>
  <c r="F87"/>
  <c r="A87"/>
  <c r="G86"/>
  <c r="F86"/>
  <c r="A86"/>
  <c r="G85"/>
  <c r="F85"/>
  <c r="A85"/>
  <c r="G84"/>
  <c r="F84"/>
  <c r="A84"/>
  <c r="G83"/>
  <c r="F83"/>
  <c r="A83"/>
  <c r="G82"/>
  <c r="F82"/>
  <c r="A82"/>
  <c r="G81"/>
  <c r="F81"/>
  <c r="A81"/>
  <c r="G80"/>
  <c r="F80"/>
  <c r="A80"/>
  <c r="G79"/>
  <c r="F79"/>
  <c r="A79"/>
  <c r="G78"/>
  <c r="F78"/>
  <c r="A78"/>
  <c r="G77"/>
  <c r="F77"/>
  <c r="A77"/>
  <c r="G76"/>
  <c r="F76"/>
  <c r="A76"/>
  <c r="G75"/>
  <c r="F75"/>
  <c r="A75"/>
  <c r="G74"/>
  <c r="F74"/>
  <c r="A74"/>
  <c r="G73"/>
  <c r="F73"/>
  <c r="A73"/>
  <c r="G72"/>
  <c r="F72"/>
  <c r="A72"/>
  <c r="G71"/>
  <c r="F71"/>
  <c r="A71"/>
  <c r="G70"/>
  <c r="F70"/>
  <c r="A70"/>
  <c r="G69"/>
  <c r="F69"/>
  <c r="A69"/>
  <c r="G68"/>
  <c r="F68"/>
  <c r="A68"/>
  <c r="G67"/>
  <c r="F67"/>
  <c r="A67"/>
  <c r="G66"/>
  <c r="F66"/>
  <c r="A66"/>
  <c r="G65"/>
  <c r="F65"/>
  <c r="A65"/>
  <c r="G64"/>
  <c r="F64"/>
  <c r="A64"/>
  <c r="G63"/>
  <c r="F63"/>
  <c r="A63"/>
  <c r="G62"/>
  <c r="F62"/>
  <c r="A62"/>
  <c r="G61"/>
  <c r="F61"/>
  <c r="A61"/>
  <c r="G60"/>
  <c r="F60"/>
  <c r="A60"/>
  <c r="G59"/>
  <c r="F59"/>
  <c r="A59"/>
  <c r="G58"/>
  <c r="F58"/>
  <c r="A58"/>
  <c r="G57"/>
  <c r="F57"/>
  <c r="A57"/>
  <c r="G56"/>
  <c r="F56"/>
  <c r="A56"/>
  <c r="G55"/>
  <c r="F55"/>
  <c r="A55"/>
  <c r="G54"/>
  <c r="F54"/>
  <c r="A54"/>
  <c r="G53"/>
  <c r="F53"/>
  <c r="A53"/>
  <c r="G52"/>
  <c r="F52"/>
  <c r="A52"/>
  <c r="G51"/>
  <c r="F51"/>
  <c r="A51"/>
  <c r="G50"/>
  <c r="F50"/>
  <c r="A50"/>
  <c r="G49"/>
  <c r="F49"/>
  <c r="A49"/>
  <c r="G48"/>
  <c r="F48"/>
  <c r="A48"/>
  <c r="G47"/>
  <c r="F47"/>
  <c r="A47"/>
  <c r="G46"/>
  <c r="F46"/>
  <c r="A46"/>
  <c r="G45"/>
  <c r="F45"/>
  <c r="A45"/>
  <c r="G44"/>
  <c r="F44"/>
  <c r="A44"/>
  <c r="G43"/>
  <c r="F43"/>
  <c r="A43"/>
  <c r="G42"/>
  <c r="F42"/>
  <c r="A42"/>
  <c r="G41"/>
  <c r="F41"/>
  <c r="A41"/>
  <c r="G40"/>
  <c r="F40"/>
  <c r="A40"/>
  <c r="G39"/>
  <c r="F39"/>
  <c r="A39"/>
  <c r="G38"/>
  <c r="F38"/>
  <c r="A38"/>
  <c r="G37"/>
  <c r="F37"/>
  <c r="A37"/>
  <c r="G36"/>
  <c r="F36"/>
  <c r="A36"/>
  <c r="G35"/>
  <c r="F35"/>
  <c r="A35"/>
  <c r="G34"/>
  <c r="F34"/>
  <c r="A34"/>
  <c r="G33"/>
  <c r="F33"/>
  <c r="A33"/>
  <c r="G32"/>
  <c r="F32"/>
  <c r="A32"/>
  <c r="G31"/>
  <c r="F31"/>
  <c r="A31"/>
  <c r="G30"/>
  <c r="F30"/>
  <c r="A30"/>
  <c r="G29"/>
  <c r="F29"/>
  <c r="A29"/>
  <c r="G28"/>
  <c r="F28"/>
  <c r="A28"/>
  <c r="G27"/>
  <c r="F27"/>
  <c r="A27"/>
  <c r="G26"/>
  <c r="F26"/>
  <c r="A26"/>
  <c r="G25"/>
  <c r="F25"/>
  <c r="A25"/>
  <c r="G24"/>
  <c r="F24"/>
  <c r="A24"/>
  <c r="G23"/>
  <c r="F23"/>
  <c r="A23"/>
  <c r="G22"/>
  <c r="F22"/>
  <c r="A22"/>
  <c r="G21"/>
  <c r="F21"/>
  <c r="A21"/>
  <c r="G20"/>
  <c r="F20"/>
  <c r="A20"/>
  <c r="G19"/>
  <c r="F19"/>
  <c r="A19"/>
  <c r="G18"/>
  <c r="F18"/>
  <c r="A18"/>
  <c r="G17"/>
  <c r="F17"/>
  <c r="A17"/>
  <c r="G16"/>
  <c r="F16"/>
  <c r="A16"/>
  <c r="G15"/>
  <c r="F15"/>
  <c r="A15"/>
  <c r="G14"/>
  <c r="F14"/>
  <c r="A14"/>
  <c r="G13"/>
  <c r="F13"/>
  <c r="A13"/>
  <c r="G12"/>
  <c r="F12"/>
  <c r="A12"/>
  <c r="G11"/>
  <c r="F11"/>
  <c r="A11"/>
  <c r="G10"/>
  <c r="F10"/>
  <c r="A10"/>
  <c r="G9"/>
  <c r="F9"/>
  <c r="A9"/>
  <c r="G8"/>
  <c r="F8"/>
  <c r="A8"/>
  <c r="G7"/>
  <c r="F7"/>
  <c r="A7"/>
  <c r="G6"/>
  <c r="F6"/>
  <c r="A6"/>
  <c r="G5"/>
  <c r="F5"/>
  <c r="A5"/>
  <c r="L4"/>
  <c r="L5" s="1"/>
  <c r="K4"/>
  <c r="J4"/>
  <c r="J5" s="1"/>
  <c r="G4"/>
  <c r="F4"/>
  <c r="A4"/>
  <c r="J2"/>
  <c r="M5" i="29" l="1"/>
  <c r="N5"/>
  <c r="M10" i="30"/>
  <c r="M9"/>
  <c r="N9"/>
  <c r="M9" i="28"/>
  <c r="N9"/>
  <c r="M12"/>
  <c r="M10"/>
  <c r="N10"/>
  <c r="M11" i="27"/>
  <c r="N11"/>
  <c r="N4" i="12"/>
  <c r="M4"/>
  <c r="K5"/>
  <c r="J5"/>
  <c r="J6" s="1"/>
  <c r="L5"/>
  <c r="L6" i="11"/>
  <c r="M4"/>
  <c r="K5"/>
  <c r="N4"/>
  <c r="G99" i="2"/>
  <c r="F99"/>
  <c r="A99"/>
  <c r="G98"/>
  <c r="F98"/>
  <c r="A98"/>
  <c r="G97"/>
  <c r="F97"/>
  <c r="A97"/>
  <c r="G96"/>
  <c r="F96"/>
  <c r="A96"/>
  <c r="G95"/>
  <c r="F95"/>
  <c r="F94" i="9" s="1"/>
  <c r="F94" i="35" s="1"/>
  <c r="A95" i="2"/>
  <c r="G94"/>
  <c r="F94"/>
  <c r="F93" i="9" s="1"/>
  <c r="F93" i="35" s="1"/>
  <c r="A94" i="2"/>
  <c r="G93"/>
  <c r="F93"/>
  <c r="F92" i="9" s="1"/>
  <c r="F92" i="35" s="1"/>
  <c r="A93" i="2"/>
  <c r="G92"/>
  <c r="F92"/>
  <c r="F91" i="9" s="1"/>
  <c r="F91" i="35" s="1"/>
  <c r="A92" i="2"/>
  <c r="G91"/>
  <c r="F91"/>
  <c r="F90" i="9" s="1"/>
  <c r="F90" i="35" s="1"/>
  <c r="A91" i="2"/>
  <c r="G90"/>
  <c r="F90"/>
  <c r="F89" i="9" s="1"/>
  <c r="F89" i="35" s="1"/>
  <c r="A90" i="2"/>
  <c r="G89"/>
  <c r="F89"/>
  <c r="F88" i="9" s="1"/>
  <c r="F88" i="35" s="1"/>
  <c r="A89" i="2"/>
  <c r="G88"/>
  <c r="F88"/>
  <c r="F87" i="9" s="1"/>
  <c r="F87" i="35" s="1"/>
  <c r="A88" i="2"/>
  <c r="G87"/>
  <c r="F87"/>
  <c r="A87"/>
  <c r="G86"/>
  <c r="F86"/>
  <c r="A86"/>
  <c r="G85"/>
  <c r="F85"/>
  <c r="A85"/>
  <c r="G84"/>
  <c r="F84"/>
  <c r="A84"/>
  <c r="G83"/>
  <c r="F83"/>
  <c r="A83"/>
  <c r="G82"/>
  <c r="F82"/>
  <c r="A82"/>
  <c r="G81"/>
  <c r="F81"/>
  <c r="A81"/>
  <c r="G80"/>
  <c r="F80"/>
  <c r="A80"/>
  <c r="G79"/>
  <c r="F79"/>
  <c r="A79"/>
  <c r="G78"/>
  <c r="F78"/>
  <c r="A78"/>
  <c r="G77"/>
  <c r="F77"/>
  <c r="A77"/>
  <c r="G76"/>
  <c r="F76"/>
  <c r="A76"/>
  <c r="G75"/>
  <c r="F75"/>
  <c r="A75"/>
  <c r="G74"/>
  <c r="F74"/>
  <c r="A74"/>
  <c r="G73"/>
  <c r="F73"/>
  <c r="A73"/>
  <c r="G72"/>
  <c r="F72"/>
  <c r="A72"/>
  <c r="G71"/>
  <c r="F71"/>
  <c r="A71"/>
  <c r="G70"/>
  <c r="F70"/>
  <c r="A70"/>
  <c r="G69"/>
  <c r="F69"/>
  <c r="A69"/>
  <c r="G68"/>
  <c r="F68"/>
  <c r="A68"/>
  <c r="G67"/>
  <c r="F67"/>
  <c r="A67"/>
  <c r="G66"/>
  <c r="F66"/>
  <c r="A66"/>
  <c r="G65"/>
  <c r="F65"/>
  <c r="A65"/>
  <c r="G64"/>
  <c r="F64"/>
  <c r="A64"/>
  <c r="G63"/>
  <c r="F63"/>
  <c r="A63"/>
  <c r="G62"/>
  <c r="F62"/>
  <c r="A62"/>
  <c r="G61"/>
  <c r="F61"/>
  <c r="A61"/>
  <c r="G60"/>
  <c r="F60"/>
  <c r="A60"/>
  <c r="G59"/>
  <c r="F59"/>
  <c r="A59"/>
  <c r="G58"/>
  <c r="F58"/>
  <c r="A58"/>
  <c r="G57"/>
  <c r="F57"/>
  <c r="A57"/>
  <c r="G56"/>
  <c r="F56"/>
  <c r="A56"/>
  <c r="G55"/>
  <c r="F55"/>
  <c r="A55"/>
  <c r="G54"/>
  <c r="F54"/>
  <c r="A54"/>
  <c r="G53"/>
  <c r="F53"/>
  <c r="A53"/>
  <c r="G52"/>
  <c r="F52"/>
  <c r="A52"/>
  <c r="G51"/>
  <c r="F51"/>
  <c r="A51"/>
  <c r="G50"/>
  <c r="F50"/>
  <c r="A50"/>
  <c r="G49"/>
  <c r="F49"/>
  <c r="A49"/>
  <c r="G48"/>
  <c r="F48"/>
  <c r="A48"/>
  <c r="G47"/>
  <c r="F47"/>
  <c r="A47"/>
  <c r="G46"/>
  <c r="F46"/>
  <c r="A46"/>
  <c r="G45"/>
  <c r="F45"/>
  <c r="A45"/>
  <c r="G44"/>
  <c r="F44"/>
  <c r="A44"/>
  <c r="G43"/>
  <c r="F43"/>
  <c r="A43"/>
  <c r="G42"/>
  <c r="F42"/>
  <c r="A42"/>
  <c r="G41"/>
  <c r="F41"/>
  <c r="A41"/>
  <c r="G40"/>
  <c r="F40"/>
  <c r="A40"/>
  <c r="G39"/>
  <c r="F39"/>
  <c r="A39"/>
  <c r="G38"/>
  <c r="F38"/>
  <c r="A38"/>
  <c r="G37"/>
  <c r="F37"/>
  <c r="A37"/>
  <c r="G36"/>
  <c r="F36"/>
  <c r="A36"/>
  <c r="G35"/>
  <c r="F35"/>
  <c r="A35"/>
  <c r="G34"/>
  <c r="F34"/>
  <c r="A34"/>
  <c r="G33"/>
  <c r="F33"/>
  <c r="A33"/>
  <c r="G32"/>
  <c r="F32"/>
  <c r="A32"/>
  <c r="G31"/>
  <c r="F31"/>
  <c r="A31"/>
  <c r="G30"/>
  <c r="F30"/>
  <c r="A30"/>
  <c r="G29"/>
  <c r="F29"/>
  <c r="A29"/>
  <c r="G28"/>
  <c r="F28"/>
  <c r="A28"/>
  <c r="G27"/>
  <c r="F27"/>
  <c r="A27"/>
  <c r="G26"/>
  <c r="F26"/>
  <c r="A26"/>
  <c r="G25"/>
  <c r="F25"/>
  <c r="A25"/>
  <c r="G24"/>
  <c r="F24"/>
  <c r="A24"/>
  <c r="G23"/>
  <c r="F23"/>
  <c r="A23"/>
  <c r="G22"/>
  <c r="F22"/>
  <c r="A22"/>
  <c r="G21"/>
  <c r="F21"/>
  <c r="A21"/>
  <c r="G20"/>
  <c r="F20"/>
  <c r="A20"/>
  <c r="G19"/>
  <c r="F19"/>
  <c r="A19"/>
  <c r="G18"/>
  <c r="F18"/>
  <c r="A18"/>
  <c r="G17"/>
  <c r="F17"/>
  <c r="A17"/>
  <c r="G16"/>
  <c r="F16"/>
  <c r="A16"/>
  <c r="G15"/>
  <c r="F15"/>
  <c r="A15"/>
  <c r="G14"/>
  <c r="F14"/>
  <c r="A14"/>
  <c r="G13"/>
  <c r="F13"/>
  <c r="A13"/>
  <c r="G12"/>
  <c r="F12"/>
  <c r="A12"/>
  <c r="J7" i="12" l="1"/>
  <c r="J11" s="1"/>
  <c r="L6"/>
  <c r="N5"/>
  <c r="M5"/>
  <c r="K6"/>
  <c r="K6" i="11"/>
  <c r="M5"/>
  <c r="N5"/>
  <c r="G11" i="2"/>
  <c r="F11"/>
  <c r="A11"/>
  <c r="J9" i="12" l="1"/>
  <c r="L7"/>
  <c r="L9" s="1"/>
  <c r="J10"/>
  <c r="N6"/>
  <c r="K7"/>
  <c r="M6"/>
  <c r="J6" i="11"/>
  <c r="K7"/>
  <c r="K11" s="1"/>
  <c r="G10" i="2"/>
  <c r="F10"/>
  <c r="A10"/>
  <c r="L11" i="12" l="1"/>
  <c r="L10"/>
  <c r="K10" i="11"/>
  <c r="K9"/>
  <c r="M7" i="12"/>
  <c r="N7"/>
  <c r="K9"/>
  <c r="K11"/>
  <c r="K10"/>
  <c r="M6" i="11"/>
  <c r="N6"/>
  <c r="J7"/>
  <c r="J9" s="1"/>
  <c r="G9" i="2"/>
  <c r="F9"/>
  <c r="A9"/>
  <c r="G8"/>
  <c r="F8"/>
  <c r="A8"/>
  <c r="G7"/>
  <c r="F7"/>
  <c r="A7"/>
  <c r="G6"/>
  <c r="F6"/>
  <c r="A6"/>
  <c r="G5"/>
  <c r="F5"/>
  <c r="A5"/>
  <c r="L4"/>
  <c r="K4"/>
  <c r="J4"/>
  <c r="G4"/>
  <c r="F4"/>
  <c r="A4"/>
  <c r="J2"/>
  <c r="G99" i="3"/>
  <c r="F99"/>
  <c r="A99"/>
  <c r="G98"/>
  <c r="F98"/>
  <c r="A98"/>
  <c r="G97"/>
  <c r="F97"/>
  <c r="A97"/>
  <c r="G96"/>
  <c r="F96"/>
  <c r="A96"/>
  <c r="G95"/>
  <c r="F95"/>
  <c r="C94" i="9" s="1"/>
  <c r="C94" i="35" s="1"/>
  <c r="A95" i="3"/>
  <c r="G94"/>
  <c r="F94"/>
  <c r="C93" i="9" s="1"/>
  <c r="C93" i="35" s="1"/>
  <c r="A94" i="3"/>
  <c r="G93"/>
  <c r="F93"/>
  <c r="C92" i="9" s="1"/>
  <c r="C92" i="35" s="1"/>
  <c r="A93" i="3"/>
  <c r="G92"/>
  <c r="F92"/>
  <c r="C91" i="9" s="1"/>
  <c r="C91" i="35" s="1"/>
  <c r="A92" i="3"/>
  <c r="G91"/>
  <c r="F91"/>
  <c r="C90" i="9" s="1"/>
  <c r="C90" i="35" s="1"/>
  <c r="A91" i="3"/>
  <c r="G90"/>
  <c r="F90"/>
  <c r="C89" i="9" s="1"/>
  <c r="C89" i="35" s="1"/>
  <c r="A90" i="3"/>
  <c r="G89"/>
  <c r="F89"/>
  <c r="C88" i="9" s="1"/>
  <c r="C88" i="35" s="1"/>
  <c r="A89" i="3"/>
  <c r="G88"/>
  <c r="F88"/>
  <c r="C87" i="9" s="1"/>
  <c r="C87" i="35" s="1"/>
  <c r="A88" i="3"/>
  <c r="G87"/>
  <c r="F87"/>
  <c r="A87"/>
  <c r="G86"/>
  <c r="F86"/>
  <c r="A86"/>
  <c r="G85"/>
  <c r="F85"/>
  <c r="A85"/>
  <c r="G84"/>
  <c r="F84"/>
  <c r="A84"/>
  <c r="G83"/>
  <c r="F83"/>
  <c r="A83"/>
  <c r="G82"/>
  <c r="F82"/>
  <c r="A82"/>
  <c r="G81"/>
  <c r="F81"/>
  <c r="A81"/>
  <c r="G80"/>
  <c r="F80"/>
  <c r="A80"/>
  <c r="G79"/>
  <c r="F79"/>
  <c r="A79"/>
  <c r="G78"/>
  <c r="F78"/>
  <c r="A78"/>
  <c r="G77"/>
  <c r="F77"/>
  <c r="A77"/>
  <c r="G76"/>
  <c r="F76"/>
  <c r="A76"/>
  <c r="G75"/>
  <c r="F75"/>
  <c r="A75"/>
  <c r="G74"/>
  <c r="F74"/>
  <c r="A74"/>
  <c r="G73"/>
  <c r="F73"/>
  <c r="A73"/>
  <c r="G72"/>
  <c r="F72"/>
  <c r="A72"/>
  <c r="G71"/>
  <c r="F71"/>
  <c r="A71"/>
  <c r="G70"/>
  <c r="F70"/>
  <c r="A70"/>
  <c r="G69"/>
  <c r="F69"/>
  <c r="A69"/>
  <c r="G68"/>
  <c r="F68"/>
  <c r="A68"/>
  <c r="G67"/>
  <c r="F67"/>
  <c r="A67"/>
  <c r="G66"/>
  <c r="F66"/>
  <c r="A66"/>
  <c r="G65"/>
  <c r="F65"/>
  <c r="A65"/>
  <c r="G64"/>
  <c r="F64"/>
  <c r="A64"/>
  <c r="G63"/>
  <c r="F63"/>
  <c r="A63"/>
  <c r="G62"/>
  <c r="F62"/>
  <c r="A62"/>
  <c r="G61"/>
  <c r="F61"/>
  <c r="A61"/>
  <c r="G60"/>
  <c r="F60"/>
  <c r="A60"/>
  <c r="G59"/>
  <c r="F59"/>
  <c r="A59"/>
  <c r="G58"/>
  <c r="F58"/>
  <c r="A58"/>
  <c r="G57"/>
  <c r="F57"/>
  <c r="A57"/>
  <c r="G56"/>
  <c r="F56"/>
  <c r="A56"/>
  <c r="G55"/>
  <c r="F55"/>
  <c r="A55"/>
  <c r="G54"/>
  <c r="F54"/>
  <c r="A54"/>
  <c r="G53"/>
  <c r="F53"/>
  <c r="A53"/>
  <c r="G52"/>
  <c r="F52"/>
  <c r="A52"/>
  <c r="G51"/>
  <c r="F51"/>
  <c r="A51"/>
  <c r="G50"/>
  <c r="F50"/>
  <c r="A50"/>
  <c r="G49"/>
  <c r="F49"/>
  <c r="A49"/>
  <c r="G48"/>
  <c r="F48"/>
  <c r="A48"/>
  <c r="G47"/>
  <c r="F47"/>
  <c r="A47"/>
  <c r="G46"/>
  <c r="F46"/>
  <c r="A46"/>
  <c r="G45"/>
  <c r="F45"/>
  <c r="A45"/>
  <c r="G44"/>
  <c r="F44"/>
  <c r="A44"/>
  <c r="G43"/>
  <c r="F43"/>
  <c r="A43"/>
  <c r="G42"/>
  <c r="F42"/>
  <c r="A42"/>
  <c r="G41"/>
  <c r="F41"/>
  <c r="A41"/>
  <c r="G40"/>
  <c r="F40"/>
  <c r="A40"/>
  <c r="G39"/>
  <c r="F39"/>
  <c r="A39"/>
  <c r="G38"/>
  <c r="F38"/>
  <c r="A38"/>
  <c r="G37"/>
  <c r="F37"/>
  <c r="A37"/>
  <c r="G36"/>
  <c r="F36"/>
  <c r="A36"/>
  <c r="G35"/>
  <c r="F35"/>
  <c r="A35"/>
  <c r="G34"/>
  <c r="F34"/>
  <c r="A34"/>
  <c r="G33"/>
  <c r="F33"/>
  <c r="A33"/>
  <c r="G32"/>
  <c r="F32"/>
  <c r="A32"/>
  <c r="G31"/>
  <c r="F31"/>
  <c r="A31"/>
  <c r="G30"/>
  <c r="F30"/>
  <c r="A30"/>
  <c r="G29"/>
  <c r="F29"/>
  <c r="A29"/>
  <c r="G28"/>
  <c r="F28"/>
  <c r="A28"/>
  <c r="G27"/>
  <c r="F27"/>
  <c r="A27"/>
  <c r="G26"/>
  <c r="F26"/>
  <c r="A26"/>
  <c r="G25"/>
  <c r="F25"/>
  <c r="A25"/>
  <c r="G24"/>
  <c r="F24"/>
  <c r="A24"/>
  <c r="G23"/>
  <c r="F23"/>
  <c r="A23"/>
  <c r="G22"/>
  <c r="F22"/>
  <c r="A22"/>
  <c r="G21"/>
  <c r="F21"/>
  <c r="A21"/>
  <c r="G20"/>
  <c r="F20"/>
  <c r="A20"/>
  <c r="G19"/>
  <c r="F19"/>
  <c r="A19"/>
  <c r="G18"/>
  <c r="F18"/>
  <c r="A18"/>
  <c r="G17"/>
  <c r="F17"/>
  <c r="A17"/>
  <c r="G16"/>
  <c r="F16"/>
  <c r="A16"/>
  <c r="G15"/>
  <c r="F15"/>
  <c r="A15"/>
  <c r="G14"/>
  <c r="F14"/>
  <c r="A14"/>
  <c r="G13"/>
  <c r="F13"/>
  <c r="A13"/>
  <c r="G12"/>
  <c r="F12"/>
  <c r="A12"/>
  <c r="G11"/>
  <c r="F11"/>
  <c r="A11"/>
  <c r="G10"/>
  <c r="F10"/>
  <c r="A10"/>
  <c r="G9"/>
  <c r="F9"/>
  <c r="A9"/>
  <c r="G8"/>
  <c r="F8"/>
  <c r="A8"/>
  <c r="G7"/>
  <c r="F7"/>
  <c r="A7"/>
  <c r="M4" i="2" l="1"/>
  <c r="M10" i="12"/>
  <c r="N10"/>
  <c r="N9"/>
  <c r="M9"/>
  <c r="M11"/>
  <c r="N11"/>
  <c r="J10" i="11"/>
  <c r="J11"/>
  <c r="N4" i="2"/>
  <c r="K5"/>
  <c r="J5"/>
  <c r="J6" s="1"/>
  <c r="J7" s="1"/>
  <c r="L5"/>
  <c r="G6" i="3"/>
  <c r="F6"/>
  <c r="A6"/>
  <c r="G5"/>
  <c r="F5"/>
  <c r="A5"/>
  <c r="L4"/>
  <c r="L5" s="1"/>
  <c r="K4"/>
  <c r="J4"/>
  <c r="G4"/>
  <c r="F4"/>
  <c r="C3" i="9" s="1"/>
  <c r="A4" i="3"/>
  <c r="J2"/>
  <c r="F98" i="16"/>
  <c r="E98"/>
  <c r="D98"/>
  <c r="C98"/>
  <c r="F97"/>
  <c r="E97"/>
  <c r="D97"/>
  <c r="C97"/>
  <c r="F96"/>
  <c r="E96"/>
  <c r="D96"/>
  <c r="C96"/>
  <c r="F95"/>
  <c r="E95"/>
  <c r="D95"/>
  <c r="C95"/>
  <c r="F94"/>
  <c r="E94"/>
  <c r="D94"/>
  <c r="C94"/>
  <c r="F93"/>
  <c r="E93"/>
  <c r="D93"/>
  <c r="C93"/>
  <c r="F92"/>
  <c r="E92"/>
  <c r="D92"/>
  <c r="C92"/>
  <c r="F91"/>
  <c r="E91"/>
  <c r="D91"/>
  <c r="C91"/>
  <c r="F90"/>
  <c r="E90"/>
  <c r="D90"/>
  <c r="C90"/>
  <c r="F89"/>
  <c r="E89"/>
  <c r="D89"/>
  <c r="C89"/>
  <c r="F88"/>
  <c r="E88"/>
  <c r="D88"/>
  <c r="C88"/>
  <c r="F87"/>
  <c r="E87"/>
  <c r="D87"/>
  <c r="C87"/>
  <c r="F86"/>
  <c r="E86"/>
  <c r="D86"/>
  <c r="C86"/>
  <c r="F85"/>
  <c r="E85"/>
  <c r="D85"/>
  <c r="C85"/>
  <c r="F84"/>
  <c r="E84"/>
  <c r="D84"/>
  <c r="C84"/>
  <c r="F83"/>
  <c r="E83"/>
  <c r="D83"/>
  <c r="C83"/>
  <c r="F82"/>
  <c r="E82"/>
  <c r="D82"/>
  <c r="C82"/>
  <c r="F81"/>
  <c r="E81"/>
  <c r="D81"/>
  <c r="C81"/>
  <c r="F80"/>
  <c r="E80"/>
  <c r="D80"/>
  <c r="C80"/>
  <c r="F79"/>
  <c r="E79"/>
  <c r="D79"/>
  <c r="C79"/>
  <c r="F78"/>
  <c r="E78"/>
  <c r="D78"/>
  <c r="C78"/>
  <c r="F77"/>
  <c r="E77"/>
  <c r="D77"/>
  <c r="C77"/>
  <c r="F76"/>
  <c r="E76"/>
  <c r="D76"/>
  <c r="C76"/>
  <c r="F75"/>
  <c r="E75"/>
  <c r="D75"/>
  <c r="C75"/>
  <c r="F74"/>
  <c r="E74"/>
  <c r="D74"/>
  <c r="C74"/>
  <c r="F73"/>
  <c r="E73"/>
  <c r="D73"/>
  <c r="C73"/>
  <c r="F72"/>
  <c r="E72"/>
  <c r="D72"/>
  <c r="C72"/>
  <c r="F71"/>
  <c r="E71"/>
  <c r="D71"/>
  <c r="C71"/>
  <c r="F70"/>
  <c r="E70"/>
  <c r="D70"/>
  <c r="C70"/>
  <c r="F69"/>
  <c r="E69"/>
  <c r="D69"/>
  <c r="C69"/>
  <c r="F68"/>
  <c r="E68"/>
  <c r="D68"/>
  <c r="C68"/>
  <c r="F67"/>
  <c r="E67"/>
  <c r="D67"/>
  <c r="C67"/>
  <c r="F66"/>
  <c r="E66"/>
  <c r="D66"/>
  <c r="C66"/>
  <c r="F65"/>
  <c r="E65"/>
  <c r="D65"/>
  <c r="C65"/>
  <c r="F64"/>
  <c r="E64"/>
  <c r="D64"/>
  <c r="C64"/>
  <c r="F63"/>
  <c r="E63"/>
  <c r="D63"/>
  <c r="C63"/>
  <c r="F62"/>
  <c r="E62"/>
  <c r="D62"/>
  <c r="C62"/>
  <c r="F61"/>
  <c r="E61"/>
  <c r="D61"/>
  <c r="C61"/>
  <c r="F60"/>
  <c r="E60"/>
  <c r="D60"/>
  <c r="C60"/>
  <c r="F59"/>
  <c r="E59"/>
  <c r="D59"/>
  <c r="C59"/>
  <c r="F58"/>
  <c r="E58"/>
  <c r="D58"/>
  <c r="C58"/>
  <c r="F57"/>
  <c r="E57"/>
  <c r="D57"/>
  <c r="C57"/>
  <c r="F56"/>
  <c r="E56"/>
  <c r="D56"/>
  <c r="C56"/>
  <c r="F55"/>
  <c r="E55"/>
  <c r="D55"/>
  <c r="C55"/>
  <c r="F54"/>
  <c r="E54"/>
  <c r="D54"/>
  <c r="C54"/>
  <c r="F53"/>
  <c r="E53"/>
  <c r="D53"/>
  <c r="C53"/>
  <c r="F52"/>
  <c r="E52"/>
  <c r="D52"/>
  <c r="C52"/>
  <c r="F51"/>
  <c r="E51"/>
  <c r="D51"/>
  <c r="C51"/>
  <c r="F50"/>
  <c r="E50"/>
  <c r="D50"/>
  <c r="C50"/>
  <c r="F49"/>
  <c r="E49"/>
  <c r="D49"/>
  <c r="C49"/>
  <c r="F48"/>
  <c r="E48"/>
  <c r="D48"/>
  <c r="C48"/>
  <c r="F47"/>
  <c r="E47"/>
  <c r="D47"/>
  <c r="C47"/>
  <c r="F46"/>
  <c r="E46"/>
  <c r="D46"/>
  <c r="C46"/>
  <c r="F45"/>
  <c r="E45"/>
  <c r="D45"/>
  <c r="C45"/>
  <c r="F44"/>
  <c r="E44"/>
  <c r="D44"/>
  <c r="C44"/>
  <c r="F43"/>
  <c r="E43"/>
  <c r="D43"/>
  <c r="C43"/>
  <c r="F42"/>
  <c r="E42"/>
  <c r="D42"/>
  <c r="C42"/>
  <c r="F41"/>
  <c r="E41"/>
  <c r="D41"/>
  <c r="C41"/>
  <c r="F40"/>
  <c r="E40"/>
  <c r="D40"/>
  <c r="C40"/>
  <c r="F39"/>
  <c r="E39"/>
  <c r="D39"/>
  <c r="C39"/>
  <c r="F38"/>
  <c r="E38"/>
  <c r="D38"/>
  <c r="C38"/>
  <c r="F37"/>
  <c r="E37"/>
  <c r="D37"/>
  <c r="C37"/>
  <c r="F36"/>
  <c r="E36"/>
  <c r="D36"/>
  <c r="C36"/>
  <c r="F35"/>
  <c r="E35"/>
  <c r="D35"/>
  <c r="C35"/>
  <c r="F34"/>
  <c r="E34"/>
  <c r="D34"/>
  <c r="C34"/>
  <c r="F33"/>
  <c r="E33"/>
  <c r="D33"/>
  <c r="C33"/>
  <c r="F32"/>
  <c r="E32"/>
  <c r="D32"/>
  <c r="C32"/>
  <c r="F31"/>
  <c r="E31"/>
  <c r="D31"/>
  <c r="C31"/>
  <c r="F30"/>
  <c r="E30"/>
  <c r="D30"/>
  <c r="C30"/>
  <c r="F29"/>
  <c r="E29"/>
  <c r="D29"/>
  <c r="C29"/>
  <c r="F28"/>
  <c r="E28"/>
  <c r="D28"/>
  <c r="C28"/>
  <c r="F27"/>
  <c r="E27"/>
  <c r="D27"/>
  <c r="C27"/>
  <c r="F26"/>
  <c r="E26"/>
  <c r="D26"/>
  <c r="C26"/>
  <c r="F25"/>
  <c r="E25"/>
  <c r="D25"/>
  <c r="C25"/>
  <c r="F24"/>
  <c r="E24"/>
  <c r="D24"/>
  <c r="C24"/>
  <c r="F23"/>
  <c r="E23"/>
  <c r="D23"/>
  <c r="C23"/>
  <c r="F22"/>
  <c r="E22"/>
  <c r="D22"/>
  <c r="C22"/>
  <c r="F21"/>
  <c r="E21"/>
  <c r="D21"/>
  <c r="C21"/>
  <c r="F20"/>
  <c r="E20"/>
  <c r="D20"/>
  <c r="C20"/>
  <c r="F19"/>
  <c r="E19"/>
  <c r="D19"/>
  <c r="C19"/>
  <c r="F18"/>
  <c r="E18"/>
  <c r="D18"/>
  <c r="C18"/>
  <c r="F17"/>
  <c r="E17"/>
  <c r="D17"/>
  <c r="C17"/>
  <c r="F16"/>
  <c r="E16"/>
  <c r="D16"/>
  <c r="C16"/>
  <c r="F15"/>
  <c r="E15"/>
  <c r="D15"/>
  <c r="C15"/>
  <c r="F14"/>
  <c r="E14"/>
  <c r="D14"/>
  <c r="C14"/>
  <c r="F13"/>
  <c r="E13"/>
  <c r="D13"/>
  <c r="C13"/>
  <c r="F12"/>
  <c r="E12"/>
  <c r="D12"/>
  <c r="C12"/>
  <c r="F11"/>
  <c r="E11"/>
  <c r="D11"/>
  <c r="C11"/>
  <c r="F10"/>
  <c r="E10"/>
  <c r="D10"/>
  <c r="C10"/>
  <c r="F9"/>
  <c r="E9"/>
  <c r="D9"/>
  <c r="C9"/>
  <c r="F8"/>
  <c r="E8"/>
  <c r="D8"/>
  <c r="C8"/>
  <c r="F7"/>
  <c r="E7"/>
  <c r="D7"/>
  <c r="C7"/>
  <c r="F6"/>
  <c r="E6"/>
  <c r="D6"/>
  <c r="C6"/>
  <c r="F5"/>
  <c r="E5"/>
  <c r="D5"/>
  <c r="C5"/>
  <c r="F4"/>
  <c r="E4"/>
  <c r="D4"/>
  <c r="C4"/>
  <c r="F3"/>
  <c r="E3"/>
  <c r="D3"/>
  <c r="C8" i="10" s="1"/>
  <c r="C4" i="42" s="1"/>
  <c r="B3" i="43" s="1"/>
  <c r="C3" i="16"/>
  <c r="D1"/>
  <c r="J11" i="2" l="1"/>
  <c r="J10"/>
  <c r="N5"/>
  <c r="M5"/>
  <c r="L6"/>
  <c r="K6"/>
  <c r="J9"/>
  <c r="J5" i="3"/>
  <c r="N4"/>
  <c r="M4"/>
  <c r="K5"/>
  <c r="B3" i="9"/>
  <c r="B3" i="40"/>
  <c r="B3" i="38"/>
  <c r="B3" i="39"/>
  <c r="B3" i="36"/>
  <c r="B3" i="21"/>
  <c r="B3" i="35"/>
  <c r="B4" i="33"/>
  <c r="B4" i="31"/>
  <c r="B4" i="32"/>
  <c r="B4" i="28"/>
  <c r="B4" i="29"/>
  <c r="B4" i="30"/>
  <c r="B4" i="27"/>
  <c r="B4" i="12"/>
  <c r="B4" i="11"/>
  <c r="B4" i="2"/>
  <c r="B4" i="9"/>
  <c r="B4" i="39"/>
  <c r="B4" i="40"/>
  <c r="B4" i="38"/>
  <c r="B4" i="36"/>
  <c r="B4" i="21"/>
  <c r="B4" i="35"/>
  <c r="B5" i="33"/>
  <c r="B5" i="32"/>
  <c r="B5" i="31"/>
  <c r="B5" i="29"/>
  <c r="B5" i="30"/>
  <c r="B5" i="27"/>
  <c r="B5" i="28"/>
  <c r="B5" i="12"/>
  <c r="B5" i="11"/>
  <c r="B5" i="2"/>
  <c r="B5" i="9"/>
  <c r="B5" i="39"/>
  <c r="B5" i="40"/>
  <c r="B5" i="38"/>
  <c r="B5" i="36"/>
  <c r="B5" i="21"/>
  <c r="B5" i="35"/>
  <c r="B6" i="33"/>
  <c r="B6" i="32"/>
  <c r="B6" i="31"/>
  <c r="B6" i="29"/>
  <c r="B6" i="28"/>
  <c r="B6" i="27"/>
  <c r="B6" i="30"/>
  <c r="B6" i="12"/>
  <c r="B6" i="11"/>
  <c r="B6" i="2"/>
  <c r="B6" i="9"/>
  <c r="B6" i="38"/>
  <c r="B6" i="39"/>
  <c r="B6" i="40"/>
  <c r="B6" i="36"/>
  <c r="B6" i="21"/>
  <c r="B6" i="35"/>
  <c r="B7" i="33"/>
  <c r="B7" i="32"/>
  <c r="B7" i="31"/>
  <c r="B7" i="29"/>
  <c r="B7" i="30"/>
  <c r="B7" i="28"/>
  <c r="B7" i="27"/>
  <c r="B7" i="11"/>
  <c r="B7" i="12"/>
  <c r="B7" i="2"/>
  <c r="B7" i="3"/>
  <c r="B7" i="9"/>
  <c r="B7" i="38"/>
  <c r="B7" i="40"/>
  <c r="B7" i="39"/>
  <c r="B7" i="36"/>
  <c r="B7" i="21"/>
  <c r="B7" i="35"/>
  <c r="B8" i="33"/>
  <c r="B8" i="32"/>
  <c r="B8" i="31"/>
  <c r="B8" i="29"/>
  <c r="B8" i="30"/>
  <c r="B8" i="28"/>
  <c r="B8" i="27"/>
  <c r="B8" i="12"/>
  <c r="B8" i="11"/>
  <c r="B8" i="3"/>
  <c r="B8" i="2"/>
  <c r="B8" i="9"/>
  <c r="B8" i="39"/>
  <c r="B8" i="38"/>
  <c r="B8" i="40"/>
  <c r="B8" i="36"/>
  <c r="B8" i="21"/>
  <c r="B8" i="35"/>
  <c r="B9" i="33"/>
  <c r="B9" i="32"/>
  <c r="B9" i="31"/>
  <c r="B9" i="29"/>
  <c r="B9" i="30"/>
  <c r="B9" i="28"/>
  <c r="B9" i="27"/>
  <c r="B9" i="12"/>
  <c r="B9" i="11"/>
  <c r="B9" i="2"/>
  <c r="B9" i="3"/>
  <c r="B9" i="9"/>
  <c r="B9" i="40"/>
  <c r="B9" i="39"/>
  <c r="B9" i="38"/>
  <c r="B9" i="36"/>
  <c r="B9" i="21"/>
  <c r="B9" i="35"/>
  <c r="B10" i="33"/>
  <c r="B10" i="32"/>
  <c r="B10" i="31"/>
  <c r="B10" i="29"/>
  <c r="B10" i="27"/>
  <c r="B10" i="12"/>
  <c r="B10" i="30"/>
  <c r="B10" i="28"/>
  <c r="B10" i="11"/>
  <c r="B10" i="2"/>
  <c r="B10" i="3"/>
  <c r="B10" i="9"/>
  <c r="B10" i="39"/>
  <c r="B10" i="38"/>
  <c r="B10" i="40"/>
  <c r="B10" i="36"/>
  <c r="B10" i="21"/>
  <c r="B10" i="35"/>
  <c r="B11" i="33"/>
  <c r="B11" i="32"/>
  <c r="B11" i="31"/>
  <c r="B11" i="29"/>
  <c r="B11" i="30"/>
  <c r="B11" i="28"/>
  <c r="B11" i="27"/>
  <c r="B11" i="12"/>
  <c r="B11" i="11"/>
  <c r="B11" i="2"/>
  <c r="B11" i="3"/>
  <c r="B11" i="9"/>
  <c r="B11" i="39"/>
  <c r="B11" i="40"/>
  <c r="B11" i="38"/>
  <c r="B11" i="36"/>
  <c r="B11" i="21"/>
  <c r="B11" i="35"/>
  <c r="B12" i="33"/>
  <c r="B12" i="32"/>
  <c r="B12" i="29"/>
  <c r="B12" i="31"/>
  <c r="B12" i="28"/>
  <c r="B12" i="12"/>
  <c r="B12" i="30"/>
  <c r="B12" i="27"/>
  <c r="B12" i="11"/>
  <c r="B12" i="2"/>
  <c r="B12" i="3"/>
  <c r="B12" i="9"/>
  <c r="B12" i="39"/>
  <c r="B12" i="38"/>
  <c r="B12" i="40"/>
  <c r="B12" i="36"/>
  <c r="B12" i="21"/>
  <c r="B12" i="35"/>
  <c r="B13" i="33"/>
  <c r="B13" i="32"/>
  <c r="B13" i="31"/>
  <c r="B13" i="29"/>
  <c r="B13" i="30"/>
  <c r="B13" i="28"/>
  <c r="B13" i="12"/>
  <c r="B13" i="27"/>
  <c r="B13" i="11"/>
  <c r="B13" i="2"/>
  <c r="B13" i="3"/>
  <c r="B13" i="9"/>
  <c r="B13" i="40"/>
  <c r="B13" i="39"/>
  <c r="B13" i="38"/>
  <c r="B13" i="36"/>
  <c r="B13" i="21"/>
  <c r="B13" i="35"/>
  <c r="B14" i="33"/>
  <c r="B14" i="32"/>
  <c r="B14" i="31"/>
  <c r="B14" i="29"/>
  <c r="B14" i="30"/>
  <c r="B14" i="28"/>
  <c r="B14" i="12"/>
  <c r="B14" i="27"/>
  <c r="B14" i="11"/>
  <c r="B14" i="2"/>
  <c r="B14" i="3"/>
  <c r="B14" i="9"/>
  <c r="B14" i="40"/>
  <c r="B14" i="39"/>
  <c r="B14" i="38"/>
  <c r="B14" i="36"/>
  <c r="B14" i="21"/>
  <c r="B14" i="35"/>
  <c r="B15" i="33"/>
  <c r="B15" i="32"/>
  <c r="B15" i="31"/>
  <c r="B15" i="29"/>
  <c r="B15" i="30"/>
  <c r="B15" i="28"/>
  <c r="B15" i="12"/>
  <c r="B15" i="27"/>
  <c r="B15" i="11"/>
  <c r="B15" i="2"/>
  <c r="B15" i="3"/>
  <c r="B15" i="9"/>
  <c r="B15" i="40"/>
  <c r="B15" i="39"/>
  <c r="B15" i="38"/>
  <c r="B15" i="36"/>
  <c r="B15" i="21"/>
  <c r="B15" i="35"/>
  <c r="B16" i="33"/>
  <c r="B16" i="32"/>
  <c r="B16" i="31"/>
  <c r="B16" i="29"/>
  <c r="B16" i="30"/>
  <c r="B16" i="28"/>
  <c r="B16" i="12"/>
  <c r="B16" i="27"/>
  <c r="B16" i="11"/>
  <c r="B16" i="2"/>
  <c r="B16" i="3"/>
  <c r="B16" i="9"/>
  <c r="B16" i="40"/>
  <c r="B16" i="39"/>
  <c r="B16" i="38"/>
  <c r="B16" i="36"/>
  <c r="B16" i="21"/>
  <c r="B16" i="35"/>
  <c r="B17" i="33"/>
  <c r="B17" i="32"/>
  <c r="B17" i="31"/>
  <c r="B17" i="29"/>
  <c r="B17" i="30"/>
  <c r="B17" i="28"/>
  <c r="B17" i="12"/>
  <c r="B17" i="27"/>
  <c r="B17" i="11"/>
  <c r="B17" i="2"/>
  <c r="B17" i="3"/>
  <c r="B17" i="9"/>
  <c r="B17" i="40"/>
  <c r="B17" i="39"/>
  <c r="B17" i="38"/>
  <c r="B17" i="36"/>
  <c r="B17" i="21"/>
  <c r="B17" i="35"/>
  <c r="B18" i="33"/>
  <c r="B18" i="32"/>
  <c r="B18" i="31"/>
  <c r="B18" i="29"/>
  <c r="B18" i="30"/>
  <c r="B18" i="28"/>
  <c r="B18" i="12"/>
  <c r="B18" i="27"/>
  <c r="B18" i="11"/>
  <c r="B18" i="2"/>
  <c r="B18" i="3"/>
  <c r="B18" i="9"/>
  <c r="B18" i="39"/>
  <c r="B18" i="38"/>
  <c r="B18" i="40"/>
  <c r="B18" i="36"/>
  <c r="B18" i="21"/>
  <c r="B18" i="35"/>
  <c r="B19" i="33"/>
  <c r="B19" i="32"/>
  <c r="B19" i="31"/>
  <c r="B19" i="29"/>
  <c r="B19" i="30"/>
  <c r="B19" i="28"/>
  <c r="B19" i="12"/>
  <c r="B19" i="27"/>
  <c r="B19" i="11"/>
  <c r="B19" i="2"/>
  <c r="B19" i="3"/>
  <c r="B19" i="9"/>
  <c r="B19" i="39"/>
  <c r="B19" i="40"/>
  <c r="B19" i="38"/>
  <c r="B19" i="36"/>
  <c r="B19" i="21"/>
  <c r="B19" i="35"/>
  <c r="B20" i="33"/>
  <c r="B20" i="32"/>
  <c r="B20" i="31"/>
  <c r="B20" i="29"/>
  <c r="B20" i="30"/>
  <c r="B20" i="28"/>
  <c r="B20" i="12"/>
  <c r="B20" i="27"/>
  <c r="B20" i="11"/>
  <c r="B20" i="2"/>
  <c r="B20" i="3"/>
  <c r="B20" i="9"/>
  <c r="B20" i="40"/>
  <c r="B20" i="39"/>
  <c r="B20" i="38"/>
  <c r="B20" i="36"/>
  <c r="B20" i="21"/>
  <c r="B20" i="35"/>
  <c r="B21" i="33"/>
  <c r="B21" i="32"/>
  <c r="B21" i="31"/>
  <c r="B21" i="29"/>
  <c r="B21" i="30"/>
  <c r="B21" i="28"/>
  <c r="B21" i="12"/>
  <c r="B21" i="27"/>
  <c r="B21" i="11"/>
  <c r="B21" i="2"/>
  <c r="B21" i="3"/>
  <c r="B21" i="9"/>
  <c r="B21" i="40"/>
  <c r="B21" i="39"/>
  <c r="B21" i="38"/>
  <c r="B21" i="36"/>
  <c r="B21" i="21"/>
  <c r="B21" i="35"/>
  <c r="B22" i="33"/>
  <c r="B22" i="32"/>
  <c r="B22" i="31"/>
  <c r="B22" i="29"/>
  <c r="B22" i="30"/>
  <c r="B22" i="28"/>
  <c r="B22" i="12"/>
  <c r="B22" i="27"/>
  <c r="B22" i="11"/>
  <c r="B22" i="2"/>
  <c r="B22" i="3"/>
  <c r="B22" i="9"/>
  <c r="B22" i="39"/>
  <c r="B22" i="40"/>
  <c r="B22" i="38"/>
  <c r="B22" i="36"/>
  <c r="B22" i="21"/>
  <c r="B22" i="35"/>
  <c r="B23" i="33"/>
  <c r="B23" i="32"/>
  <c r="B23" i="31"/>
  <c r="B23" i="29"/>
  <c r="B23" i="30"/>
  <c r="B23" i="28"/>
  <c r="B23" i="12"/>
  <c r="B23" i="27"/>
  <c r="B23" i="11"/>
  <c r="B23" i="2"/>
  <c r="B23" i="3"/>
  <c r="B23" i="9"/>
  <c r="B23" i="39"/>
  <c r="B23" i="38"/>
  <c r="B23" i="40"/>
  <c r="B23" i="36"/>
  <c r="B23" i="21"/>
  <c r="B23" i="35"/>
  <c r="B24" i="33"/>
  <c r="B24" i="32"/>
  <c r="B24" i="31"/>
  <c r="B24" i="29"/>
  <c r="B24" i="30"/>
  <c r="B24" i="28"/>
  <c r="B24" i="12"/>
  <c r="B24" i="27"/>
  <c r="B24" i="11"/>
  <c r="B24" i="2"/>
  <c r="B24" i="3"/>
  <c r="B24" i="9"/>
  <c r="B24" i="39"/>
  <c r="B24" i="40"/>
  <c r="B24" i="38"/>
  <c r="B24" i="36"/>
  <c r="B24" i="21"/>
  <c r="B24" i="35"/>
  <c r="B25" i="33"/>
  <c r="B25" i="32"/>
  <c r="B25" i="31"/>
  <c r="B25" i="29"/>
  <c r="B25" i="30"/>
  <c r="B25" i="28"/>
  <c r="B25" i="12"/>
  <c r="B25" i="27"/>
  <c r="B25" i="11"/>
  <c r="B25" i="2"/>
  <c r="B25" i="3"/>
  <c r="B25" i="9"/>
  <c r="B25" i="40"/>
  <c r="B25" i="39"/>
  <c r="B25" i="38"/>
  <c r="B25" i="36"/>
  <c r="B25" i="21"/>
  <c r="B25" i="35"/>
  <c r="B26" i="33"/>
  <c r="B26" i="32"/>
  <c r="B26" i="31"/>
  <c r="B26" i="29"/>
  <c r="B26" i="30"/>
  <c r="B26" i="28"/>
  <c r="B26" i="12"/>
  <c r="B26" i="27"/>
  <c r="B26" i="11"/>
  <c r="B26" i="2"/>
  <c r="B26" i="3"/>
  <c r="B26" i="9"/>
  <c r="B26" i="40"/>
  <c r="B26" i="39"/>
  <c r="B26" i="38"/>
  <c r="B26" i="36"/>
  <c r="B26" i="21"/>
  <c r="B26" i="35"/>
  <c r="B27" i="33"/>
  <c r="B27" i="32"/>
  <c r="B27" i="31"/>
  <c r="B27" i="29"/>
  <c r="B27" i="30"/>
  <c r="B27" i="28"/>
  <c r="B27" i="12"/>
  <c r="B27" i="27"/>
  <c r="B27" i="11"/>
  <c r="B27" i="2"/>
  <c r="B27" i="3"/>
  <c r="B27" i="9"/>
  <c r="B27" i="40"/>
  <c r="B27" i="39"/>
  <c r="B27" i="38"/>
  <c r="B27" i="36"/>
  <c r="B27" i="21"/>
  <c r="B27" i="35"/>
  <c r="B28" i="33"/>
  <c r="B28" i="32"/>
  <c r="B28" i="31"/>
  <c r="B28" i="29"/>
  <c r="B28" i="30"/>
  <c r="B28" i="28"/>
  <c r="B28" i="12"/>
  <c r="B28" i="27"/>
  <c r="B28" i="11"/>
  <c r="B28" i="2"/>
  <c r="B28" i="3"/>
  <c r="B28" i="9"/>
  <c r="B28" i="40"/>
  <c r="B28" i="39"/>
  <c r="B28" i="38"/>
  <c r="B28" i="36"/>
  <c r="B28" i="21"/>
  <c r="B28" i="35"/>
  <c r="B29" i="33"/>
  <c r="B29" i="32"/>
  <c r="B29" i="31"/>
  <c r="B29" i="29"/>
  <c r="B29" i="30"/>
  <c r="B29" i="28"/>
  <c r="B29" i="12"/>
  <c r="B29" i="27"/>
  <c r="B29" i="11"/>
  <c r="B29" i="2"/>
  <c r="B29" i="3"/>
  <c r="B29" i="9"/>
  <c r="B29" i="40"/>
  <c r="B29" i="39"/>
  <c r="B29" i="38"/>
  <c r="B29" i="36"/>
  <c r="B29" i="21"/>
  <c r="B29" i="35"/>
  <c r="B30" i="33"/>
  <c r="B30" i="32"/>
  <c r="B30" i="31"/>
  <c r="B30" i="29"/>
  <c r="B30" i="30"/>
  <c r="B30" i="28"/>
  <c r="B30" i="12"/>
  <c r="B30" i="27"/>
  <c r="B30" i="11"/>
  <c r="B30" i="2"/>
  <c r="B30" i="3"/>
  <c r="B30" i="9"/>
  <c r="B30" i="40"/>
  <c r="B30" i="39"/>
  <c r="B30" i="38"/>
  <c r="B30" i="36"/>
  <c r="B30" i="21"/>
  <c r="B30" i="35"/>
  <c r="B31" i="33"/>
  <c r="B31" i="32"/>
  <c r="B31" i="31"/>
  <c r="B31" i="29"/>
  <c r="B31" i="30"/>
  <c r="B31" i="28"/>
  <c r="B31" i="12"/>
  <c r="B31" i="27"/>
  <c r="B31" i="11"/>
  <c r="B31" i="2"/>
  <c r="B31" i="3"/>
  <c r="B31" i="9"/>
  <c r="B31" i="40"/>
  <c r="B31" i="39"/>
  <c r="B31" i="38"/>
  <c r="B31" i="36"/>
  <c r="B31" i="21"/>
  <c r="B31" i="35"/>
  <c r="B32" i="33"/>
  <c r="B32" i="32"/>
  <c r="B32" i="31"/>
  <c r="B32" i="29"/>
  <c r="B32" i="30"/>
  <c r="B32" i="28"/>
  <c r="B32" i="12"/>
  <c r="B32" i="27"/>
  <c r="B32" i="11"/>
  <c r="B32" i="2"/>
  <c r="B32" i="3"/>
  <c r="B32" i="9"/>
  <c r="B32" i="40"/>
  <c r="B32" i="39"/>
  <c r="B32" i="38"/>
  <c r="B32" i="36"/>
  <c r="B32" i="21"/>
  <c r="B32" i="35"/>
  <c r="B33" i="33"/>
  <c r="B33" i="32"/>
  <c r="B33" i="31"/>
  <c r="B33" i="29"/>
  <c r="B33" i="30"/>
  <c r="B33" i="28"/>
  <c r="B33" i="12"/>
  <c r="B33" i="27"/>
  <c r="B33" i="11"/>
  <c r="B33" i="2"/>
  <c r="B33" i="3"/>
  <c r="B33" i="9"/>
  <c r="B33" i="40"/>
  <c r="B33" i="39"/>
  <c r="B33" i="38"/>
  <c r="B33" i="36"/>
  <c r="B33" i="21"/>
  <c r="B33" i="35"/>
  <c r="B34" i="33"/>
  <c r="B34" i="32"/>
  <c r="B34" i="31"/>
  <c r="B34" i="29"/>
  <c r="B34" i="30"/>
  <c r="B34" i="28"/>
  <c r="B34" i="12"/>
  <c r="B34" i="27"/>
  <c r="B34" i="11"/>
  <c r="B34" i="2"/>
  <c r="B34" i="3"/>
  <c r="B34" i="9"/>
  <c r="B34" i="40"/>
  <c r="B34" i="39"/>
  <c r="B34" i="38"/>
  <c r="B34" i="36"/>
  <c r="B34" i="21"/>
  <c r="B34" i="35"/>
  <c r="B35" i="33"/>
  <c r="B35" i="32"/>
  <c r="B35" i="31"/>
  <c r="B35" i="29"/>
  <c r="B35" i="30"/>
  <c r="B35" i="28"/>
  <c r="B35" i="12"/>
  <c r="B35" i="27"/>
  <c r="B35" i="11"/>
  <c r="B35" i="2"/>
  <c r="B35" i="3"/>
  <c r="B35" i="9"/>
  <c r="B35" i="40"/>
  <c r="B35" i="39"/>
  <c r="B35" i="38"/>
  <c r="B35" i="36"/>
  <c r="B35" i="21"/>
  <c r="B35" i="35"/>
  <c r="B36" i="33"/>
  <c r="B36" i="32"/>
  <c r="B36" i="31"/>
  <c r="B36" i="29"/>
  <c r="B36" i="30"/>
  <c r="B36" i="28"/>
  <c r="B36" i="12"/>
  <c r="B36" i="27"/>
  <c r="B36" i="11"/>
  <c r="B36" i="2"/>
  <c r="B36" i="3"/>
  <c r="B36" i="9"/>
  <c r="B36" i="40"/>
  <c r="B36" i="39"/>
  <c r="B36" i="38"/>
  <c r="B36" i="36"/>
  <c r="B36" i="21"/>
  <c r="B36" i="35"/>
  <c r="B37" i="33"/>
  <c r="B37" i="32"/>
  <c r="B37" i="31"/>
  <c r="B37" i="29"/>
  <c r="B37" i="30"/>
  <c r="B37" i="28"/>
  <c r="B37" i="12"/>
  <c r="B37" i="27"/>
  <c r="B37" i="11"/>
  <c r="B37" i="2"/>
  <c r="B37" i="3"/>
  <c r="B37" i="9"/>
  <c r="B37" i="40"/>
  <c r="B37" i="39"/>
  <c r="B37" i="38"/>
  <c r="B37" i="36"/>
  <c r="B37" i="21"/>
  <c r="B37" i="35"/>
  <c r="B38" i="33"/>
  <c r="B38" i="32"/>
  <c r="B38" i="31"/>
  <c r="B38" i="29"/>
  <c r="B38" i="30"/>
  <c r="B38" i="28"/>
  <c r="B38" i="12"/>
  <c r="B38" i="27"/>
  <c r="B38" i="11"/>
  <c r="B38" i="2"/>
  <c r="B38" i="3"/>
  <c r="B38" i="9"/>
  <c r="B38" i="40"/>
  <c r="B38" i="39"/>
  <c r="B38" i="38"/>
  <c r="B38" i="36"/>
  <c r="B38" i="21"/>
  <c r="B38" i="35"/>
  <c r="B39" i="33"/>
  <c r="B39" i="32"/>
  <c r="B39" i="31"/>
  <c r="B39" i="29"/>
  <c r="B39" i="30"/>
  <c r="B39" i="28"/>
  <c r="B39" i="12"/>
  <c r="B39" i="27"/>
  <c r="B39" i="11"/>
  <c r="B39" i="2"/>
  <c r="B39" i="3"/>
  <c r="B39" i="9"/>
  <c r="B39" i="40"/>
  <c r="B39" i="39"/>
  <c r="B39" i="38"/>
  <c r="B39" i="36"/>
  <c r="B39" i="21"/>
  <c r="B39" i="35"/>
  <c r="B40" i="33"/>
  <c r="B40" i="32"/>
  <c r="B40" i="31"/>
  <c r="B40" i="29"/>
  <c r="B40" i="30"/>
  <c r="B40" i="28"/>
  <c r="B40" i="12"/>
  <c r="B40" i="27"/>
  <c r="B40" i="11"/>
  <c r="B40" i="2"/>
  <c r="B40" i="3"/>
  <c r="B40" i="9"/>
  <c r="B40" i="40"/>
  <c r="B40" i="39"/>
  <c r="B40" i="38"/>
  <c r="B40" i="36"/>
  <c r="B40" i="21"/>
  <c r="B40" i="35"/>
  <c r="B41" i="33"/>
  <c r="B41" i="32"/>
  <c r="B41" i="31"/>
  <c r="B41" i="29"/>
  <c r="B41" i="30"/>
  <c r="B41" i="28"/>
  <c r="B41" i="12"/>
  <c r="B41" i="27"/>
  <c r="B41" i="11"/>
  <c r="B41" i="2"/>
  <c r="B41" i="3"/>
  <c r="B41" i="9"/>
  <c r="B41" i="40"/>
  <c r="B41" i="39"/>
  <c r="B41" i="38"/>
  <c r="B41" i="36"/>
  <c r="B41" i="21"/>
  <c r="B41" i="35"/>
  <c r="B42" i="33"/>
  <c r="B42" i="32"/>
  <c r="B42" i="31"/>
  <c r="B42" i="29"/>
  <c r="B42" i="30"/>
  <c r="B42" i="28"/>
  <c r="B42" i="12"/>
  <c r="B42" i="27"/>
  <c r="B42" i="11"/>
  <c r="B42" i="2"/>
  <c r="B42" i="3"/>
  <c r="B42" i="9"/>
  <c r="B42" i="40"/>
  <c r="B42" i="39"/>
  <c r="B42" i="38"/>
  <c r="B42" i="36"/>
  <c r="B42" i="21"/>
  <c r="B42" i="35"/>
  <c r="B43" i="33"/>
  <c r="B43" i="32"/>
  <c r="B43" i="31"/>
  <c r="B43" i="29"/>
  <c r="B43" i="30"/>
  <c r="B43" i="28"/>
  <c r="B43" i="12"/>
  <c r="B43" i="27"/>
  <c r="B43" i="11"/>
  <c r="B43" i="2"/>
  <c r="B43" i="3"/>
  <c r="B43" i="9"/>
  <c r="B43" i="40"/>
  <c r="B43" i="39"/>
  <c r="B43" i="38"/>
  <c r="B43" i="36"/>
  <c r="B43" i="21"/>
  <c r="B43" i="35"/>
  <c r="B44" i="33"/>
  <c r="B44" i="32"/>
  <c r="B44" i="31"/>
  <c r="B44" i="29"/>
  <c r="B44" i="30"/>
  <c r="B44" i="28"/>
  <c r="B44" i="12"/>
  <c r="B44" i="27"/>
  <c r="B44" i="11"/>
  <c r="B44" i="2"/>
  <c r="B44" i="3"/>
  <c r="B44" i="9"/>
  <c r="B44" i="40"/>
  <c r="B44" i="39"/>
  <c r="B44" i="38"/>
  <c r="B44" i="36"/>
  <c r="B44" i="21"/>
  <c r="B44" i="35"/>
  <c r="B45" i="33"/>
  <c r="B45" i="32"/>
  <c r="B45" i="31"/>
  <c r="B45" i="29"/>
  <c r="B45" i="30"/>
  <c r="B45" i="28"/>
  <c r="B45" i="12"/>
  <c r="B45" i="27"/>
  <c r="B45" i="11"/>
  <c r="B45" i="2"/>
  <c r="B45" i="3"/>
  <c r="B45" i="9"/>
  <c r="B45" i="40"/>
  <c r="B45" i="39"/>
  <c r="B45" i="38"/>
  <c r="B45" i="36"/>
  <c r="B45" i="21"/>
  <c r="B45" i="35"/>
  <c r="B46" i="33"/>
  <c r="B46" i="32"/>
  <c r="B46" i="31"/>
  <c r="B46" i="29"/>
  <c r="B46" i="30"/>
  <c r="B46" i="28"/>
  <c r="B46" i="12"/>
  <c r="B46" i="27"/>
  <c r="B46" i="11"/>
  <c r="B46" i="2"/>
  <c r="B46" i="3"/>
  <c r="B46" i="9"/>
  <c r="B46" i="40"/>
  <c r="B46" i="39"/>
  <c r="B46" i="38"/>
  <c r="B46" i="36"/>
  <c r="B46" i="21"/>
  <c r="B46" i="35"/>
  <c r="B47" i="33"/>
  <c r="B47" i="32"/>
  <c r="B47" i="31"/>
  <c r="B47" i="29"/>
  <c r="B47" i="30"/>
  <c r="B47" i="28"/>
  <c r="B47" i="12"/>
  <c r="B47" i="27"/>
  <c r="B47" i="11"/>
  <c r="B47" i="2"/>
  <c r="B47" i="3"/>
  <c r="B47" i="9"/>
  <c r="B47" i="40"/>
  <c r="B47" i="39"/>
  <c r="B47" i="38"/>
  <c r="B47" i="36"/>
  <c r="B47" i="21"/>
  <c r="B47" i="35"/>
  <c r="B48" i="33"/>
  <c r="B48" i="32"/>
  <c r="B48" i="31"/>
  <c r="B48" i="29"/>
  <c r="B48" i="30"/>
  <c r="B48" i="28"/>
  <c r="B48" i="12"/>
  <c r="B48" i="27"/>
  <c r="B48" i="11"/>
  <c r="B48" i="2"/>
  <c r="B48" i="3"/>
  <c r="B48" i="9"/>
  <c r="B48" i="40"/>
  <c r="B48" i="39"/>
  <c r="B48" i="38"/>
  <c r="B48" i="36"/>
  <c r="B48" i="21"/>
  <c r="B48" i="35"/>
  <c r="B49" i="33"/>
  <c r="B49" i="32"/>
  <c r="B49" i="31"/>
  <c r="B49" i="29"/>
  <c r="B49" i="30"/>
  <c r="B49" i="28"/>
  <c r="B49" i="12"/>
  <c r="B49" i="27"/>
  <c r="B49" i="11"/>
  <c r="B49" i="2"/>
  <c r="B49" i="3"/>
  <c r="B49" i="9"/>
  <c r="B49" i="40"/>
  <c r="B49" i="39"/>
  <c r="B49" i="38"/>
  <c r="B49" i="36"/>
  <c r="B49" i="21"/>
  <c r="B49" i="35"/>
  <c r="B50" i="33"/>
  <c r="B50" i="32"/>
  <c r="B50" i="31"/>
  <c r="B50" i="29"/>
  <c r="B50" i="30"/>
  <c r="B50" i="28"/>
  <c r="B50" i="12"/>
  <c r="B50" i="27"/>
  <c r="B50" i="11"/>
  <c r="B50" i="2"/>
  <c r="B50" i="3"/>
  <c r="B50" i="9"/>
  <c r="B50" i="40"/>
  <c r="B50" i="39"/>
  <c r="B50" i="38"/>
  <c r="B50" i="36"/>
  <c r="B50" i="21"/>
  <c r="B50" i="35"/>
  <c r="B51" i="33"/>
  <c r="B51" i="32"/>
  <c r="B51" i="31"/>
  <c r="B51" i="29"/>
  <c r="B51" i="30"/>
  <c r="B51" i="28"/>
  <c r="B51" i="12"/>
  <c r="B51" i="27"/>
  <c r="B51" i="11"/>
  <c r="B51" i="2"/>
  <c r="B51" i="3"/>
  <c r="B51" i="9"/>
  <c r="B51" i="40"/>
  <c r="B51" i="39"/>
  <c r="B51" i="38"/>
  <c r="B51" i="36"/>
  <c r="B51" i="21"/>
  <c r="B51" i="35"/>
  <c r="B52" i="33"/>
  <c r="B52" i="32"/>
  <c r="B52" i="31"/>
  <c r="B52" i="29"/>
  <c r="B52" i="30"/>
  <c r="B52" i="28"/>
  <c r="B52" i="12"/>
  <c r="B52" i="27"/>
  <c r="B52" i="11"/>
  <c r="B52" i="2"/>
  <c r="B52" i="3"/>
  <c r="B52" i="9"/>
  <c r="B52" i="40"/>
  <c r="B52" i="39"/>
  <c r="B52" i="38"/>
  <c r="B52" i="36"/>
  <c r="B52" i="21"/>
  <c r="B52" i="35"/>
  <c r="B53" i="33"/>
  <c r="B53" i="32"/>
  <c r="B53" i="31"/>
  <c r="B53" i="29"/>
  <c r="B53" i="30"/>
  <c r="B53" i="28"/>
  <c r="B53" i="12"/>
  <c r="B53" i="27"/>
  <c r="B53" i="11"/>
  <c r="B53" i="2"/>
  <c r="B53" i="3"/>
  <c r="B53" i="9"/>
  <c r="B53" i="40"/>
  <c r="B53" i="39"/>
  <c r="B53" i="38"/>
  <c r="B53" i="36"/>
  <c r="B53" i="21"/>
  <c r="B53" i="35"/>
  <c r="B54" i="33"/>
  <c r="B54" i="32"/>
  <c r="B54" i="31"/>
  <c r="B54" i="29"/>
  <c r="B54" i="30"/>
  <c r="B54" i="28"/>
  <c r="B54" i="12"/>
  <c r="B54" i="27"/>
  <c r="B54" i="11"/>
  <c r="B54" i="2"/>
  <c r="B54" i="3"/>
  <c r="B54" i="9"/>
  <c r="B54" i="40"/>
  <c r="B54" i="39"/>
  <c r="B54" i="38"/>
  <c r="B54" i="36"/>
  <c r="B54" i="21"/>
  <c r="B54" i="35"/>
  <c r="B55" i="33"/>
  <c r="B55" i="32"/>
  <c r="B55" i="31"/>
  <c r="B55" i="29"/>
  <c r="B55" i="30"/>
  <c r="B55" i="28"/>
  <c r="B55" i="12"/>
  <c r="B55" i="27"/>
  <c r="B55" i="11"/>
  <c r="B55" i="2"/>
  <c r="B55" i="3"/>
  <c r="B55" i="9"/>
  <c r="B55" i="40"/>
  <c r="B55" i="39"/>
  <c r="B55" i="38"/>
  <c r="B55" i="36"/>
  <c r="B55" i="21"/>
  <c r="B55" i="35"/>
  <c r="B56" i="33"/>
  <c r="B56" i="32"/>
  <c r="B56" i="31"/>
  <c r="B56" i="29"/>
  <c r="B56" i="30"/>
  <c r="B56" i="28"/>
  <c r="B56" i="12"/>
  <c r="B56" i="27"/>
  <c r="B56" i="11"/>
  <c r="B56" i="2"/>
  <c r="B56" i="3"/>
  <c r="B56" i="9"/>
  <c r="B56" i="40"/>
  <c r="B56" i="39"/>
  <c r="B56" i="38"/>
  <c r="B56" i="36"/>
  <c r="B56" i="21"/>
  <c r="B56" i="35"/>
  <c r="B57" i="33"/>
  <c r="B57" i="32"/>
  <c r="B57" i="31"/>
  <c r="B57" i="29"/>
  <c r="B57" i="30"/>
  <c r="B57" i="28"/>
  <c r="B57" i="12"/>
  <c r="B57" i="27"/>
  <c r="B57" i="11"/>
  <c r="B57" i="2"/>
  <c r="B57" i="3"/>
  <c r="B57" i="9"/>
  <c r="B57" i="40"/>
  <c r="B57" i="39"/>
  <c r="B57" i="38"/>
  <c r="B57" i="36"/>
  <c r="B57" i="21"/>
  <c r="B57" i="35"/>
  <c r="B58" i="33"/>
  <c r="B58" i="32"/>
  <c r="B58" i="31"/>
  <c r="B58" i="29"/>
  <c r="B58" i="30"/>
  <c r="B58" i="28"/>
  <c r="B58" i="12"/>
  <c r="B58" i="27"/>
  <c r="B58" i="11"/>
  <c r="B58" i="2"/>
  <c r="B58" i="3"/>
  <c r="B58" i="9"/>
  <c r="B58" i="40"/>
  <c r="B58" i="39"/>
  <c r="B58" i="38"/>
  <c r="B58" i="36"/>
  <c r="B58" i="21"/>
  <c r="B58" i="35"/>
  <c r="B59" i="33"/>
  <c r="B59" i="32"/>
  <c r="B59" i="31"/>
  <c r="B59" i="29"/>
  <c r="B59" i="30"/>
  <c r="B59" i="28"/>
  <c r="B59" i="12"/>
  <c r="B59" i="27"/>
  <c r="B59" i="11"/>
  <c r="B59" i="2"/>
  <c r="B59" i="3"/>
  <c r="B59" i="9"/>
  <c r="B59" i="40"/>
  <c r="B59" i="39"/>
  <c r="B59" i="38"/>
  <c r="B59" i="36"/>
  <c r="B59" i="21"/>
  <c r="B59" i="35"/>
  <c r="B60" i="33"/>
  <c r="B60" i="32"/>
  <c r="B60" i="31"/>
  <c r="B60" i="29"/>
  <c r="B60" i="30"/>
  <c r="B60" i="28"/>
  <c r="B60" i="12"/>
  <c r="B60" i="27"/>
  <c r="B60" i="11"/>
  <c r="B60" i="2"/>
  <c r="B60" i="3"/>
  <c r="B60" i="9"/>
  <c r="B60" i="40"/>
  <c r="B60" i="39"/>
  <c r="B60" i="38"/>
  <c r="B60" i="36"/>
  <c r="B60" i="21"/>
  <c r="B60" i="35"/>
  <c r="B61" i="33"/>
  <c r="B61" i="32"/>
  <c r="B61" i="31"/>
  <c r="B61" i="29"/>
  <c r="B61" i="30"/>
  <c r="B61" i="28"/>
  <c r="B61" i="12"/>
  <c r="B61" i="27"/>
  <c r="B61" i="11"/>
  <c r="B61" i="2"/>
  <c r="B61" i="3"/>
  <c r="B61" i="9"/>
  <c r="B61" i="40"/>
  <c r="B61" i="39"/>
  <c r="B61" i="38"/>
  <c r="B61" i="36"/>
  <c r="B61" i="21"/>
  <c r="B61" i="35"/>
  <c r="B62" i="33"/>
  <c r="B62" i="32"/>
  <c r="B62" i="31"/>
  <c r="B62" i="29"/>
  <c r="B62" i="30"/>
  <c r="B62" i="28"/>
  <c r="B62" i="12"/>
  <c r="B62" i="27"/>
  <c r="B62" i="11"/>
  <c r="B62" i="2"/>
  <c r="B62" i="3"/>
  <c r="B62" i="9"/>
  <c r="B62" i="40"/>
  <c r="B62" i="39"/>
  <c r="B62" i="38"/>
  <c r="B62" i="36"/>
  <c r="B62" i="21"/>
  <c r="B62" i="35"/>
  <c r="B63" i="33"/>
  <c r="B63" i="32"/>
  <c r="B63" i="31"/>
  <c r="B63" i="29"/>
  <c r="B63" i="30"/>
  <c r="B63" i="28"/>
  <c r="B63" i="12"/>
  <c r="B63" i="27"/>
  <c r="B63" i="11"/>
  <c r="B63" i="2"/>
  <c r="B63" i="3"/>
  <c r="B63" i="9"/>
  <c r="B63" i="40"/>
  <c r="B63" i="39"/>
  <c r="B63" i="38"/>
  <c r="B63" i="36"/>
  <c r="B63" i="21"/>
  <c r="B63" i="35"/>
  <c r="B64" i="33"/>
  <c r="B64" i="32"/>
  <c r="B64" i="31"/>
  <c r="B64" i="29"/>
  <c r="B64" i="30"/>
  <c r="B64" i="28"/>
  <c r="B64" i="12"/>
  <c r="B64" i="27"/>
  <c r="B64" i="11"/>
  <c r="B64" i="2"/>
  <c r="B64" i="3"/>
  <c r="B64" i="9"/>
  <c r="B64" i="40"/>
  <c r="B64" i="39"/>
  <c r="B64" i="38"/>
  <c r="B64" i="36"/>
  <c r="B64" i="21"/>
  <c r="B64" i="35"/>
  <c r="B65" i="33"/>
  <c r="B65" i="32"/>
  <c r="B65" i="31"/>
  <c r="B65" i="29"/>
  <c r="B65" i="30"/>
  <c r="B65" i="28"/>
  <c r="B65" i="12"/>
  <c r="B65" i="27"/>
  <c r="B65" i="11"/>
  <c r="B65" i="2"/>
  <c r="B65" i="3"/>
  <c r="B65" i="9"/>
  <c r="B65" i="40"/>
  <c r="B65" i="39"/>
  <c r="B65" i="36"/>
  <c r="B65" i="38"/>
  <c r="B65" i="21"/>
  <c r="B65" i="35"/>
  <c r="B66" i="33"/>
  <c r="B66" i="32"/>
  <c r="B66" i="31"/>
  <c r="B66" i="29"/>
  <c r="B66" i="30"/>
  <c r="B66" i="28"/>
  <c r="B66" i="12"/>
  <c r="B66" i="27"/>
  <c r="B66" i="11"/>
  <c r="B66" i="2"/>
  <c r="B66" i="3"/>
  <c r="B66" i="9"/>
  <c r="B66" i="40"/>
  <c r="B66" i="39"/>
  <c r="B66" i="38"/>
  <c r="B66" i="36"/>
  <c r="B66" i="21"/>
  <c r="B66" i="35"/>
  <c r="B67" i="33"/>
  <c r="B67" i="32"/>
  <c r="B67" i="31"/>
  <c r="B67" i="29"/>
  <c r="B67" i="30"/>
  <c r="B67" i="28"/>
  <c r="B67" i="12"/>
  <c r="B67" i="27"/>
  <c r="B67" i="11"/>
  <c r="B67" i="2"/>
  <c r="B67" i="3"/>
  <c r="B67" i="9"/>
  <c r="B67" i="40"/>
  <c r="B67" i="39"/>
  <c r="B67" i="36"/>
  <c r="B67" i="38"/>
  <c r="B67" i="21"/>
  <c r="B67" i="35"/>
  <c r="B68" i="33"/>
  <c r="B68" i="32"/>
  <c r="B68" i="31"/>
  <c r="B68" i="29"/>
  <c r="B68" i="30"/>
  <c r="B68" i="28"/>
  <c r="B68" i="12"/>
  <c r="B68" i="27"/>
  <c r="B68" i="11"/>
  <c r="B68" i="2"/>
  <c r="B68" i="3"/>
  <c r="B68" i="9"/>
  <c r="B68" i="40"/>
  <c r="B68" i="39"/>
  <c r="B68" i="36"/>
  <c r="B68" i="38"/>
  <c r="B68" i="21"/>
  <c r="B68" i="35"/>
  <c r="B69" i="33"/>
  <c r="B69" i="32"/>
  <c r="B69" i="31"/>
  <c r="B69" i="29"/>
  <c r="B69" i="30"/>
  <c r="B69" i="28"/>
  <c r="B69" i="12"/>
  <c r="B69" i="27"/>
  <c r="B69" i="11"/>
  <c r="B69" i="2"/>
  <c r="B69" i="3"/>
  <c r="B69" i="9"/>
  <c r="B69" i="40"/>
  <c r="B69" i="39"/>
  <c r="B69" i="38"/>
  <c r="B69" i="36"/>
  <c r="B69" i="21"/>
  <c r="B69" i="35"/>
  <c r="B70" i="33"/>
  <c r="B70" i="32"/>
  <c r="B70" i="31"/>
  <c r="B70" i="29"/>
  <c r="B70" i="30"/>
  <c r="B70" i="28"/>
  <c r="B70" i="12"/>
  <c r="B70" i="27"/>
  <c r="B70" i="11"/>
  <c r="B70" i="2"/>
  <c r="B70" i="3"/>
  <c r="B70" i="9"/>
  <c r="B70" i="40"/>
  <c r="B70" i="39"/>
  <c r="B70" i="36"/>
  <c r="B70" i="38"/>
  <c r="B70" i="21"/>
  <c r="B70" i="35"/>
  <c r="B71" i="33"/>
  <c r="B71" i="32"/>
  <c r="B71" i="31"/>
  <c r="B71" i="29"/>
  <c r="B71" i="30"/>
  <c r="B71" i="28"/>
  <c r="B71" i="12"/>
  <c r="B71" i="27"/>
  <c r="B71" i="11"/>
  <c r="B71" i="2"/>
  <c r="B71" i="3"/>
  <c r="B71" i="9"/>
  <c r="B71" i="40"/>
  <c r="B71" i="39"/>
  <c r="B71" i="36"/>
  <c r="B71" i="38"/>
  <c r="B71" i="21"/>
  <c r="B71" i="35"/>
  <c r="B72" i="33"/>
  <c r="B72" i="32"/>
  <c r="B72" i="31"/>
  <c r="B72" i="29"/>
  <c r="B72" i="30"/>
  <c r="B72" i="28"/>
  <c r="B72" i="12"/>
  <c r="B72" i="27"/>
  <c r="B72" i="11"/>
  <c r="B72" i="2"/>
  <c r="B72" i="3"/>
  <c r="B72" i="9"/>
  <c r="B72" i="40"/>
  <c r="B72" i="39"/>
  <c r="B72" i="36"/>
  <c r="B72" i="38"/>
  <c r="B72" i="21"/>
  <c r="B72" i="35"/>
  <c r="B73" i="33"/>
  <c r="B73" i="32"/>
  <c r="B73" i="31"/>
  <c r="B73" i="29"/>
  <c r="B73" i="30"/>
  <c r="B73" i="28"/>
  <c r="B73" i="12"/>
  <c r="B73" i="27"/>
  <c r="B73" i="11"/>
  <c r="B73" i="2"/>
  <c r="B73" i="3"/>
  <c r="B73" i="9"/>
  <c r="B73" i="40"/>
  <c r="B73" i="39"/>
  <c r="B73" i="38"/>
  <c r="B73" i="36"/>
  <c r="B73" i="21"/>
  <c r="B73" i="35"/>
  <c r="B74" i="33"/>
  <c r="B74" i="32"/>
  <c r="B74" i="31"/>
  <c r="B74" i="29"/>
  <c r="B74" i="30"/>
  <c r="B74" i="28"/>
  <c r="B74" i="12"/>
  <c r="B74" i="27"/>
  <c r="B74" i="11"/>
  <c r="B74" i="2"/>
  <c r="B74" i="3"/>
  <c r="B74" i="9"/>
  <c r="B74" i="40"/>
  <c r="B74" i="39"/>
  <c r="B74" i="36"/>
  <c r="B74" i="38"/>
  <c r="B74" i="21"/>
  <c r="B74" i="35"/>
  <c r="B75" i="33"/>
  <c r="B75" i="32"/>
  <c r="B75" i="31"/>
  <c r="B75" i="29"/>
  <c r="B75" i="30"/>
  <c r="B75" i="28"/>
  <c r="B75" i="12"/>
  <c r="B75" i="27"/>
  <c r="B75" i="11"/>
  <c r="B75" i="2"/>
  <c r="B75" i="3"/>
  <c r="B75" i="9"/>
  <c r="B75" i="40"/>
  <c r="B75" i="39"/>
  <c r="B75" i="36"/>
  <c r="B75" i="38"/>
  <c r="B75" i="21"/>
  <c r="B75" i="35"/>
  <c r="B76" i="33"/>
  <c r="B76" i="32"/>
  <c r="B76" i="31"/>
  <c r="B76" i="29"/>
  <c r="B76" i="30"/>
  <c r="B76" i="28"/>
  <c r="B76" i="12"/>
  <c r="B76" i="27"/>
  <c r="B76" i="11"/>
  <c r="B76" i="2"/>
  <c r="B76" i="3"/>
  <c r="B76" i="9"/>
  <c r="B76" i="40"/>
  <c r="B76" i="39"/>
  <c r="B76" i="38"/>
  <c r="B76" i="36"/>
  <c r="B76" i="21"/>
  <c r="B76" i="35"/>
  <c r="B77" i="33"/>
  <c r="B77" i="32"/>
  <c r="B77" i="31"/>
  <c r="B77" i="29"/>
  <c r="B77" i="30"/>
  <c r="B77" i="28"/>
  <c r="B77" i="12"/>
  <c r="B77" i="27"/>
  <c r="B77" i="11"/>
  <c r="B77" i="2"/>
  <c r="B77" i="3"/>
  <c r="B77" i="9"/>
  <c r="B77" i="40"/>
  <c r="B77" i="39"/>
  <c r="B77" i="36"/>
  <c r="B77" i="38"/>
  <c r="B77" i="21"/>
  <c r="B77" i="35"/>
  <c r="B78" i="33"/>
  <c r="B78" i="32"/>
  <c r="B78" i="31"/>
  <c r="B78" i="29"/>
  <c r="B78" i="30"/>
  <c r="B78" i="28"/>
  <c r="B78" i="12"/>
  <c r="B78" i="27"/>
  <c r="B78" i="11"/>
  <c r="B78" i="2"/>
  <c r="B78" i="3"/>
  <c r="B78" i="9"/>
  <c r="B78" i="40"/>
  <c r="B78" i="39"/>
  <c r="B78" i="38"/>
  <c r="B78" i="36"/>
  <c r="B78" i="21"/>
  <c r="B78" i="35"/>
  <c r="B79" i="33"/>
  <c r="B79" i="32"/>
  <c r="B79" i="31"/>
  <c r="B79" i="29"/>
  <c r="B79" i="30"/>
  <c r="B79" i="28"/>
  <c r="B79" i="12"/>
  <c r="B79" i="27"/>
  <c r="B79" i="11"/>
  <c r="B79" i="2"/>
  <c r="B79" i="3"/>
  <c r="B79" i="9"/>
  <c r="B79" i="40"/>
  <c r="B79" i="39"/>
  <c r="B79" i="36"/>
  <c r="B79" i="38"/>
  <c r="B79" i="21"/>
  <c r="B79" i="35"/>
  <c r="B80" i="33"/>
  <c r="B80" i="32"/>
  <c r="B80" i="31"/>
  <c r="B80" i="29"/>
  <c r="B80" i="30"/>
  <c r="B80" i="28"/>
  <c r="B80" i="12"/>
  <c r="B80" i="27"/>
  <c r="B80" i="11"/>
  <c r="B80" i="2"/>
  <c r="B80" i="3"/>
  <c r="B80" i="9"/>
  <c r="B80" i="40"/>
  <c r="B80" i="39"/>
  <c r="B80" i="38"/>
  <c r="B80" i="36"/>
  <c r="B80" i="21"/>
  <c r="B80" i="35"/>
  <c r="B81" i="33"/>
  <c r="B81" i="32"/>
  <c r="B81" i="31"/>
  <c r="B81" i="29"/>
  <c r="B81" i="30"/>
  <c r="B81" i="28"/>
  <c r="B81" i="12"/>
  <c r="B81" i="27"/>
  <c r="B81" i="11"/>
  <c r="B81" i="2"/>
  <c r="B81" i="3"/>
  <c r="B81" i="9"/>
  <c r="B81" i="40"/>
  <c r="B81" i="39"/>
  <c r="B81" i="38"/>
  <c r="B81" i="36"/>
  <c r="B81" i="21"/>
  <c r="B81" i="35"/>
  <c r="B82" i="33"/>
  <c r="B82" i="32"/>
  <c r="B82" i="31"/>
  <c r="B82" i="29"/>
  <c r="B82" i="30"/>
  <c r="B82" i="28"/>
  <c r="B82" i="12"/>
  <c r="B82" i="27"/>
  <c r="B82" i="11"/>
  <c r="B82" i="2"/>
  <c r="B82" i="3"/>
  <c r="B82" i="9"/>
  <c r="B82" i="40"/>
  <c r="B82" i="39"/>
  <c r="B82" i="38"/>
  <c r="B82" i="36"/>
  <c r="B82" i="21"/>
  <c r="B82" i="35"/>
  <c r="B83" i="33"/>
  <c r="B83" i="32"/>
  <c r="B83" i="31"/>
  <c r="B83" i="29"/>
  <c r="B83" i="30"/>
  <c r="B83" i="28"/>
  <c r="B83" i="12"/>
  <c r="B83" i="27"/>
  <c r="B83" i="11"/>
  <c r="B83" i="2"/>
  <c r="B83" i="3"/>
  <c r="B83" i="9"/>
  <c r="B83" i="40"/>
  <c r="B83" i="39"/>
  <c r="B83" i="38"/>
  <c r="B83" i="36"/>
  <c r="B83" i="21"/>
  <c r="B83" i="35"/>
  <c r="B84" i="33"/>
  <c r="B84" i="32"/>
  <c r="B84" i="31"/>
  <c r="B84" i="29"/>
  <c r="B84" i="30"/>
  <c r="B84" i="28"/>
  <c r="B84" i="12"/>
  <c r="B84" i="27"/>
  <c r="B84" i="11"/>
  <c r="B84" i="2"/>
  <c r="B84" i="3"/>
  <c r="B84" i="9"/>
  <c r="B84" i="40"/>
  <c r="B84" i="39"/>
  <c r="B84" i="36"/>
  <c r="B84" i="38"/>
  <c r="B84" i="21"/>
  <c r="B84" i="35"/>
  <c r="B85" i="33"/>
  <c r="B85" i="32"/>
  <c r="B85" i="31"/>
  <c r="B85" i="29"/>
  <c r="B85" i="30"/>
  <c r="B85" i="28"/>
  <c r="B85" i="12"/>
  <c r="B85" i="27"/>
  <c r="B85" i="11"/>
  <c r="B85" i="2"/>
  <c r="B85" i="3"/>
  <c r="B85" i="9"/>
  <c r="B85" i="40"/>
  <c r="B85" i="39"/>
  <c r="B85" i="38"/>
  <c r="B85" i="36"/>
  <c r="B85" i="21"/>
  <c r="B85" i="35"/>
  <c r="B86" i="33"/>
  <c r="B86" i="32"/>
  <c r="B86" i="31"/>
  <c r="B86" i="29"/>
  <c r="B86" i="30"/>
  <c r="B86" i="28"/>
  <c r="B86" i="12"/>
  <c r="B86" i="27"/>
  <c r="B86" i="11"/>
  <c r="B86" i="2"/>
  <c r="B86" i="3"/>
  <c r="B86" i="9"/>
  <c r="B86" i="40"/>
  <c r="B86" i="39"/>
  <c r="B86" i="38"/>
  <c r="B86" i="36"/>
  <c r="B86" i="21"/>
  <c r="B86" i="35"/>
  <c r="B87" i="33"/>
  <c r="B87" i="32"/>
  <c r="B87" i="31"/>
  <c r="B87" i="29"/>
  <c r="B87" i="30"/>
  <c r="B87" i="28"/>
  <c r="B87" i="12"/>
  <c r="B87" i="27"/>
  <c r="B87" i="11"/>
  <c r="B87" i="2"/>
  <c r="B87" i="3"/>
  <c r="B87" i="9"/>
  <c r="B87" i="21"/>
  <c r="B87" i="35"/>
  <c r="B88" i="33"/>
  <c r="B88" i="32"/>
  <c r="B88" i="31"/>
  <c r="B88" i="29"/>
  <c r="B88" i="30"/>
  <c r="B88" i="28"/>
  <c r="B88" i="12"/>
  <c r="B88" i="27"/>
  <c r="B88" i="11"/>
  <c r="B88" i="2"/>
  <c r="B88" i="3"/>
  <c r="B88" i="9"/>
  <c r="B88" i="21"/>
  <c r="B88" i="35"/>
  <c r="B89" i="33"/>
  <c r="B89" i="32"/>
  <c r="B89" i="31"/>
  <c r="B89" i="29"/>
  <c r="B89" i="30"/>
  <c r="B89" i="28"/>
  <c r="B89" i="12"/>
  <c r="B89" i="27"/>
  <c r="B89" i="11"/>
  <c r="B89" i="2"/>
  <c r="B89" i="3"/>
  <c r="B89" i="9"/>
  <c r="B89" i="21"/>
  <c r="B89" i="35"/>
  <c r="B90" i="33"/>
  <c r="B90" i="32"/>
  <c r="B90" i="31"/>
  <c r="B90" i="29"/>
  <c r="B90" i="30"/>
  <c r="B90" i="28"/>
  <c r="B90" i="12"/>
  <c r="B90" i="27"/>
  <c r="B90" i="11"/>
  <c r="B90" i="2"/>
  <c r="B90" i="3"/>
  <c r="B90" i="9"/>
  <c r="B90" i="21"/>
  <c r="B90" i="35"/>
  <c r="B91" i="33"/>
  <c r="B91" i="32"/>
  <c r="B91" i="31"/>
  <c r="B91" i="29"/>
  <c r="B91" i="30"/>
  <c r="B91" i="28"/>
  <c r="B91" i="12"/>
  <c r="B91" i="27"/>
  <c r="B91" i="11"/>
  <c r="B91" i="2"/>
  <c r="B91" i="3"/>
  <c r="B91" i="9"/>
  <c r="B91" i="21"/>
  <c r="B91" i="35"/>
  <c r="B92" i="33"/>
  <c r="B92" i="32"/>
  <c r="B92" i="31"/>
  <c r="B92" i="29"/>
  <c r="B92" i="30"/>
  <c r="B92" i="28"/>
  <c r="B92" i="12"/>
  <c r="B92" i="27"/>
  <c r="B92" i="11"/>
  <c r="B92" i="2"/>
  <c r="B92" i="3"/>
  <c r="B92" i="9"/>
  <c r="B92" i="21"/>
  <c r="B92" i="35"/>
  <c r="B93" i="33"/>
  <c r="B93" i="32"/>
  <c r="B93" i="31"/>
  <c r="B93" i="29"/>
  <c r="B93" i="30"/>
  <c r="B93" i="28"/>
  <c r="B93" i="12"/>
  <c r="B93" i="27"/>
  <c r="B93" i="11"/>
  <c r="B93" i="2"/>
  <c r="B93" i="3"/>
  <c r="B93" i="9"/>
  <c r="B93" i="21"/>
  <c r="B93" i="35"/>
  <c r="B94" i="33"/>
  <c r="B94" i="32"/>
  <c r="B94" i="31"/>
  <c r="B94" i="29"/>
  <c r="B94" i="30"/>
  <c r="B94" i="28"/>
  <c r="B94" i="12"/>
  <c r="B94" i="27"/>
  <c r="B94" i="11"/>
  <c r="B94" i="2"/>
  <c r="B94" i="3"/>
  <c r="B94" i="9"/>
  <c r="B94" i="21"/>
  <c r="B94" i="35"/>
  <c r="B95" i="33"/>
  <c r="B95" i="32"/>
  <c r="B95" i="31"/>
  <c r="B95" i="29"/>
  <c r="B95" i="30"/>
  <c r="B95" i="28"/>
  <c r="B95" i="12"/>
  <c r="B95" i="27"/>
  <c r="B95" i="11"/>
  <c r="B95" i="2"/>
  <c r="B95" i="3"/>
  <c r="B96" i="33"/>
  <c r="B96" i="32"/>
  <c r="B96" i="31"/>
  <c r="B96" i="29"/>
  <c r="B96" i="30"/>
  <c r="B96" i="28"/>
  <c r="B96" i="12"/>
  <c r="B96" i="27"/>
  <c r="B96" i="11"/>
  <c r="B96" i="2"/>
  <c r="B96" i="3"/>
  <c r="B97" i="33"/>
  <c r="B97" i="32"/>
  <c r="B97" i="31"/>
  <c r="B97" i="29"/>
  <c r="B97" i="30"/>
  <c r="B97" i="28"/>
  <c r="B97" i="12"/>
  <c r="B97" i="27"/>
  <c r="B97" i="11"/>
  <c r="B97" i="2"/>
  <c r="B97" i="3"/>
  <c r="B98" i="33"/>
  <c r="B98" i="32"/>
  <c r="B98" i="31"/>
  <c r="B98" i="29"/>
  <c r="B98" i="30"/>
  <c r="B98" i="28"/>
  <c r="B98" i="12"/>
  <c r="B98" i="27"/>
  <c r="B98" i="11"/>
  <c r="B98" i="2"/>
  <c r="B98" i="3"/>
  <c r="B99" i="33"/>
  <c r="B99" i="32"/>
  <c r="B99" i="31"/>
  <c r="B99" i="29"/>
  <c r="B99" i="30"/>
  <c r="B99" i="28"/>
  <c r="B99" i="12"/>
  <c r="B99" i="27"/>
  <c r="B99" i="11"/>
  <c r="B99" i="2"/>
  <c r="B99" i="3"/>
  <c r="D8" i="10"/>
  <c r="D4" i="42" s="1"/>
  <c r="B4" i="43" s="1"/>
  <c r="F8" i="10"/>
  <c r="F4" i="42" s="1"/>
  <c r="B6" i="43" s="1"/>
  <c r="H8" i="10"/>
  <c r="H4" i="42" s="1"/>
  <c r="B8" i="43" s="1"/>
  <c r="J8" i="10"/>
  <c r="J4" i="42" s="1"/>
  <c r="B10" i="43" s="1"/>
  <c r="L8" i="10"/>
  <c r="L4" i="42" s="1"/>
  <c r="B12" i="43" s="1"/>
  <c r="N8" i="10"/>
  <c r="N4" i="42" s="1"/>
  <c r="B14" i="43" s="1"/>
  <c r="D9" i="10"/>
  <c r="D5" i="42" s="1"/>
  <c r="B16" i="43" s="1"/>
  <c r="F9" i="10"/>
  <c r="F5" i="42" s="1"/>
  <c r="B18" i="43" s="1"/>
  <c r="H9" i="10"/>
  <c r="H5" i="42" s="1"/>
  <c r="B20" i="43" s="1"/>
  <c r="J9" i="10"/>
  <c r="J5" i="42" s="1"/>
  <c r="B22" i="43" s="1"/>
  <c r="L9" i="10"/>
  <c r="L5" i="42" s="1"/>
  <c r="B24" i="43" s="1"/>
  <c r="N9" i="10"/>
  <c r="N5" i="42" s="1"/>
  <c r="B26" i="43" s="1"/>
  <c r="D10" i="10"/>
  <c r="D6" i="42" s="1"/>
  <c r="B28" i="43" s="1"/>
  <c r="F10" i="10"/>
  <c r="F6" i="42" s="1"/>
  <c r="B30" i="43" s="1"/>
  <c r="H10" i="10"/>
  <c r="H6" i="42" s="1"/>
  <c r="B32" i="43" s="1"/>
  <c r="J10" i="10"/>
  <c r="J6" i="42" s="1"/>
  <c r="B34" i="43" s="1"/>
  <c r="L10" i="10"/>
  <c r="L6" i="42" s="1"/>
  <c r="B36" i="43" s="1"/>
  <c r="N10" i="10"/>
  <c r="N6" i="42" s="1"/>
  <c r="B38" i="43" s="1"/>
  <c r="D11" i="10"/>
  <c r="D7" i="42" s="1"/>
  <c r="B40" i="43" s="1"/>
  <c r="F11" i="10"/>
  <c r="F7" i="42" s="1"/>
  <c r="B42" i="43" s="1"/>
  <c r="H11" i="10"/>
  <c r="H7" i="42" s="1"/>
  <c r="B44" i="43" s="1"/>
  <c r="J11" i="10"/>
  <c r="J7" i="42" s="1"/>
  <c r="B46" i="43" s="1"/>
  <c r="L11" i="10"/>
  <c r="L7" i="42" s="1"/>
  <c r="B48" i="43" s="1"/>
  <c r="N11" i="10"/>
  <c r="N7" i="42" s="1"/>
  <c r="B50" i="43" s="1"/>
  <c r="D12" i="10"/>
  <c r="D8" i="42" s="1"/>
  <c r="B52" i="43" s="1"/>
  <c r="F12" i="10"/>
  <c r="F8" i="42" s="1"/>
  <c r="B54" i="43" s="1"/>
  <c r="H12" i="10"/>
  <c r="H8" i="42" s="1"/>
  <c r="B56" i="43" s="1"/>
  <c r="J12" i="10"/>
  <c r="J8" i="42" s="1"/>
  <c r="B58" i="43" s="1"/>
  <c r="L12" i="10"/>
  <c r="L8" i="42" s="1"/>
  <c r="B60" i="43" s="1"/>
  <c r="N12" i="10"/>
  <c r="N8" i="42" s="1"/>
  <c r="B62" i="43" s="1"/>
  <c r="D13" i="10"/>
  <c r="D9" i="42" s="1"/>
  <c r="B64" i="43" s="1"/>
  <c r="F13" i="10"/>
  <c r="F9" i="42" s="1"/>
  <c r="B66" i="43" s="1"/>
  <c r="H13" i="10"/>
  <c r="H9" i="42" s="1"/>
  <c r="B68" i="43" s="1"/>
  <c r="J13" i="10"/>
  <c r="J9" i="42" s="1"/>
  <c r="B70" i="43" s="1"/>
  <c r="L13" i="10"/>
  <c r="L9" i="42" s="1"/>
  <c r="B72" i="43" s="1"/>
  <c r="N13" i="10"/>
  <c r="N9" i="42" s="1"/>
  <c r="B74" i="43" s="1"/>
  <c r="D14" i="10"/>
  <c r="D10" i="42" s="1"/>
  <c r="B76" i="43" s="1"/>
  <c r="F14" i="10"/>
  <c r="F10" i="42" s="1"/>
  <c r="B78" i="43" s="1"/>
  <c r="H14" i="10"/>
  <c r="H10" i="42" s="1"/>
  <c r="B80" i="43" s="1"/>
  <c r="J14" i="10"/>
  <c r="J10" i="42" s="1"/>
  <c r="B82" i="43" s="1"/>
  <c r="L14" i="10"/>
  <c r="L10" i="42" s="1"/>
  <c r="B84" i="43" s="1"/>
  <c r="N14" i="10"/>
  <c r="N10" i="42" s="1"/>
  <c r="B86" i="43" s="1"/>
  <c r="D15" i="10"/>
  <c r="F15"/>
  <c r="H15"/>
  <c r="J15"/>
  <c r="L15"/>
  <c r="N15"/>
  <c r="B5" i="3"/>
  <c r="E8" i="10"/>
  <c r="E4" i="42" s="1"/>
  <c r="B5" i="43" s="1"/>
  <c r="G8" i="10"/>
  <c r="G4" i="42" s="1"/>
  <c r="B7" i="43" s="1"/>
  <c r="I8" i="10"/>
  <c r="I4" i="42" s="1"/>
  <c r="B9" i="43" s="1"/>
  <c r="K8" i="10"/>
  <c r="K4" i="42" s="1"/>
  <c r="B11" i="43" s="1"/>
  <c r="M8" i="10"/>
  <c r="M4" i="42" s="1"/>
  <c r="B13" i="43" s="1"/>
  <c r="C9" i="10"/>
  <c r="C5" i="42" s="1"/>
  <c r="B15" i="43" s="1"/>
  <c r="E9" i="10"/>
  <c r="E5" i="42" s="1"/>
  <c r="B17" i="43" s="1"/>
  <c r="G9" i="10"/>
  <c r="G5" i="42" s="1"/>
  <c r="B19" i="43" s="1"/>
  <c r="I9" i="10"/>
  <c r="I5" i="42" s="1"/>
  <c r="B21" i="43" s="1"/>
  <c r="K9" i="10"/>
  <c r="K5" i="42" s="1"/>
  <c r="B23" i="43" s="1"/>
  <c r="M9" i="10"/>
  <c r="M5" i="42" s="1"/>
  <c r="B25" i="43" s="1"/>
  <c r="C10" i="10"/>
  <c r="C6" i="42" s="1"/>
  <c r="B27" i="43" s="1"/>
  <c r="E10" i="10"/>
  <c r="E6" i="42" s="1"/>
  <c r="B29" i="43" s="1"/>
  <c r="G10" i="10"/>
  <c r="G6" i="42" s="1"/>
  <c r="B31" i="43" s="1"/>
  <c r="I10" i="10"/>
  <c r="I6" i="42" s="1"/>
  <c r="B33" i="43" s="1"/>
  <c r="K10" i="10"/>
  <c r="K6" i="42" s="1"/>
  <c r="B35" i="43" s="1"/>
  <c r="M10" i="10"/>
  <c r="M6" i="42" s="1"/>
  <c r="B37" i="43" s="1"/>
  <c r="C11" i="10"/>
  <c r="C7" i="42" s="1"/>
  <c r="B39" i="43" s="1"/>
  <c r="E11" i="10"/>
  <c r="E7" i="42" s="1"/>
  <c r="B41" i="43" s="1"/>
  <c r="G11" i="10"/>
  <c r="G7" i="42" s="1"/>
  <c r="B43" i="43" s="1"/>
  <c r="I11" i="10"/>
  <c r="I7" i="42" s="1"/>
  <c r="B45" i="43" s="1"/>
  <c r="K11" i="10"/>
  <c r="K7" i="42" s="1"/>
  <c r="B47" i="43" s="1"/>
  <c r="M11" i="10"/>
  <c r="M7" i="42" s="1"/>
  <c r="B49" i="43" s="1"/>
  <c r="C12" i="10"/>
  <c r="C8" i="42" s="1"/>
  <c r="B51" i="43" s="1"/>
  <c r="E12" i="10"/>
  <c r="E8" i="42" s="1"/>
  <c r="B53" i="43" s="1"/>
  <c r="G12" i="10"/>
  <c r="G8" i="42" s="1"/>
  <c r="B55" i="43" s="1"/>
  <c r="I12" i="10"/>
  <c r="I8" i="42" s="1"/>
  <c r="B57" i="43" s="1"/>
  <c r="K12" i="10"/>
  <c r="K8" i="42" s="1"/>
  <c r="B59" i="43" s="1"/>
  <c r="M12" i="10"/>
  <c r="M8" i="42" s="1"/>
  <c r="B61" i="43" s="1"/>
  <c r="C13" i="10"/>
  <c r="C9" i="42" s="1"/>
  <c r="B63" i="43" s="1"/>
  <c r="E13" i="10"/>
  <c r="E9" i="42" s="1"/>
  <c r="B65" i="43" s="1"/>
  <c r="G13" i="10"/>
  <c r="G9" i="42" s="1"/>
  <c r="B67" i="43" s="1"/>
  <c r="I13" i="10"/>
  <c r="I9" i="42" s="1"/>
  <c r="B69" i="43" s="1"/>
  <c r="K13" i="10"/>
  <c r="K9" i="42" s="1"/>
  <c r="B71" i="43" s="1"/>
  <c r="M13" i="10"/>
  <c r="M9" i="42" s="1"/>
  <c r="B73" i="43" s="1"/>
  <c r="C14" i="10"/>
  <c r="C10" i="42" s="1"/>
  <c r="B75" i="43" s="1"/>
  <c r="E14" i="10"/>
  <c r="E10" i="42" s="1"/>
  <c r="B77" i="43" s="1"/>
  <c r="G14" i="10"/>
  <c r="G10" i="42" s="1"/>
  <c r="B79" i="43" s="1"/>
  <c r="I14" i="10"/>
  <c r="I10" i="42" s="1"/>
  <c r="B81" i="43" s="1"/>
  <c r="K14" i="10"/>
  <c r="K10" i="42" s="1"/>
  <c r="B83" i="43" s="1"/>
  <c r="M14" i="10"/>
  <c r="M10" i="42" s="1"/>
  <c r="B85" i="43" s="1"/>
  <c r="C15" i="10"/>
  <c r="E15"/>
  <c r="G15"/>
  <c r="I15"/>
  <c r="K15"/>
  <c r="M15"/>
  <c r="B4" i="3"/>
  <c r="B6"/>
  <c r="C9" i="4" l="1"/>
  <c r="N10"/>
  <c r="W10"/>
  <c r="AL8"/>
  <c r="AW10"/>
  <c r="BC10"/>
  <c r="J10"/>
  <c r="S8"/>
  <c r="AI10"/>
  <c r="AC10"/>
  <c r="AQ10"/>
  <c r="L7" i="2"/>
  <c r="K7" s="1"/>
  <c r="M6"/>
  <c r="N6"/>
  <c r="K6" i="3"/>
  <c r="M5"/>
  <c r="J6"/>
  <c r="J7" s="1"/>
  <c r="N5"/>
  <c r="B184" i="9"/>
  <c r="B86" i="17"/>
  <c r="A86" s="1"/>
  <c r="B183" i="9"/>
  <c r="B85" i="17"/>
  <c r="A85" s="1"/>
  <c r="B182" i="9"/>
  <c r="B84" i="17"/>
  <c r="A84" s="1"/>
  <c r="B181" i="9"/>
  <c r="B83" i="17"/>
  <c r="A83" s="1"/>
  <c r="B180" i="9"/>
  <c r="B82" i="17"/>
  <c r="A82" s="1"/>
  <c r="B179" i="9"/>
  <c r="B81" i="17"/>
  <c r="A81" s="1"/>
  <c r="B178" i="9"/>
  <c r="B80" i="17"/>
  <c r="A80" s="1"/>
  <c r="B177" i="9"/>
  <c r="B79" i="17"/>
  <c r="A79" s="1"/>
  <c r="B176" i="9"/>
  <c r="B78" i="17"/>
  <c r="A78" s="1"/>
  <c r="B175" i="9"/>
  <c r="B77" i="17"/>
  <c r="A77" s="1"/>
  <c r="B174" i="9"/>
  <c r="B76" i="17"/>
  <c r="A76" s="1"/>
  <c r="B173" i="9"/>
  <c r="B75" i="17"/>
  <c r="A75" s="1"/>
  <c r="B172" i="9"/>
  <c r="B74" i="17"/>
  <c r="A74" s="1"/>
  <c r="B171" i="9"/>
  <c r="B73" i="17"/>
  <c r="A73" s="1"/>
  <c r="B170" i="9"/>
  <c r="B72" i="17"/>
  <c r="A72" s="1"/>
  <c r="B169" i="9"/>
  <c r="B71" i="17"/>
  <c r="A71" s="1"/>
  <c r="B168" i="9"/>
  <c r="B70" i="17"/>
  <c r="A70" s="1"/>
  <c r="B167" i="9"/>
  <c r="B69" i="17"/>
  <c r="A69" s="1"/>
  <c r="B166" i="9"/>
  <c r="B68" i="17"/>
  <c r="A68" s="1"/>
  <c r="B165" i="9"/>
  <c r="B67" i="17"/>
  <c r="A67" s="1"/>
  <c r="B164" i="9"/>
  <c r="B66" i="17"/>
  <c r="A66" s="1"/>
  <c r="B163" i="9"/>
  <c r="B65" i="17"/>
  <c r="A65" s="1"/>
  <c r="B162" i="9"/>
  <c r="B64" i="17"/>
  <c r="A64" s="1"/>
  <c r="B161" i="9"/>
  <c r="B63" i="17"/>
  <c r="A63" s="1"/>
  <c r="B160" i="9"/>
  <c r="B62" i="17"/>
  <c r="A62" s="1"/>
  <c r="B159" i="9"/>
  <c r="B61" i="17"/>
  <c r="A61" s="1"/>
  <c r="B158" i="9"/>
  <c r="B60" i="17"/>
  <c r="A60" s="1"/>
  <c r="B157" i="9"/>
  <c r="B59" i="17"/>
  <c r="A59" s="1"/>
  <c r="B156" i="9"/>
  <c r="B58" i="17"/>
  <c r="A58" s="1"/>
  <c r="B155" i="9"/>
  <c r="B57" i="17"/>
  <c r="A57" s="1"/>
  <c r="B154" i="9"/>
  <c r="B56" i="17"/>
  <c r="A56" s="1"/>
  <c r="B153" i="9"/>
  <c r="B55" i="17"/>
  <c r="A55" s="1"/>
  <c r="B152" i="9"/>
  <c r="B54" i="17"/>
  <c r="A54" s="1"/>
  <c r="B151" i="9"/>
  <c r="B53" i="17"/>
  <c r="A53" s="1"/>
  <c r="B150" i="9"/>
  <c r="B52" i="17"/>
  <c r="A52" s="1"/>
  <c r="B149" i="9"/>
  <c r="B51" i="17"/>
  <c r="A51" s="1"/>
  <c r="B148" i="9"/>
  <c r="B50" i="17"/>
  <c r="A50" s="1"/>
  <c r="B147" i="9"/>
  <c r="B49" i="17"/>
  <c r="A49" s="1"/>
  <c r="B146" i="9"/>
  <c r="B48" i="17"/>
  <c r="A48" s="1"/>
  <c r="B145" i="9"/>
  <c r="B47" i="17"/>
  <c r="A47" s="1"/>
  <c r="B144" i="9"/>
  <c r="B46" i="17"/>
  <c r="A46" s="1"/>
  <c r="B143" i="9"/>
  <c r="B45" i="17"/>
  <c r="A45" s="1"/>
  <c r="B142" i="9"/>
  <c r="B44" i="17"/>
  <c r="A44" s="1"/>
  <c r="B141" i="9"/>
  <c r="B43" i="17"/>
  <c r="A43" s="1"/>
  <c r="B140" i="9"/>
  <c r="B42" i="17"/>
  <c r="A42" s="1"/>
  <c r="B139" i="9"/>
  <c r="B41" i="17"/>
  <c r="A41" s="1"/>
  <c r="B138" i="9"/>
  <c r="B40" i="17"/>
  <c r="A40" s="1"/>
  <c r="B137" i="9"/>
  <c r="B39" i="17"/>
  <c r="A39" s="1"/>
  <c r="B136" i="9"/>
  <c r="B38" i="17"/>
  <c r="A38" s="1"/>
  <c r="B135" i="9"/>
  <c r="B37" i="17"/>
  <c r="A37" s="1"/>
  <c r="B134" i="9"/>
  <c r="B36" i="17"/>
  <c r="A36" s="1"/>
  <c r="B133" i="9"/>
  <c r="B35" i="17"/>
  <c r="A35" s="1"/>
  <c r="B132" i="9"/>
  <c r="B34" i="17"/>
  <c r="A34" s="1"/>
  <c r="B131" i="9"/>
  <c r="B33" i="17"/>
  <c r="A33" s="1"/>
  <c r="B130" i="9"/>
  <c r="B32" i="17"/>
  <c r="A32" s="1"/>
  <c r="B129" i="9"/>
  <c r="B31" i="17"/>
  <c r="A31" s="1"/>
  <c r="B128" i="9"/>
  <c r="B30" i="17"/>
  <c r="A30" s="1"/>
  <c r="B127" i="9"/>
  <c r="B29" i="17"/>
  <c r="A29" s="1"/>
  <c r="B126" i="9"/>
  <c r="B28" i="17"/>
  <c r="B125" i="9"/>
  <c r="B27" i="17"/>
  <c r="B124" i="9"/>
  <c r="B26" i="17"/>
  <c r="B123" i="9"/>
  <c r="B25" i="17"/>
  <c r="B122" i="9"/>
  <c r="B24" i="17"/>
  <c r="B121" i="9"/>
  <c r="B23" i="17"/>
  <c r="A23" s="1"/>
  <c r="B120" i="9"/>
  <c r="B22" i="17"/>
  <c r="A22" s="1"/>
  <c r="B119" i="9"/>
  <c r="B21" i="17"/>
  <c r="A21" s="1"/>
  <c r="B118" i="9"/>
  <c r="B20" i="17"/>
  <c r="A20" s="1"/>
  <c r="B117" i="9"/>
  <c r="B19" i="17"/>
  <c r="A19" s="1"/>
  <c r="B116" i="9"/>
  <c r="B18" i="17"/>
  <c r="A18" s="1"/>
  <c r="B115" i="9"/>
  <c r="B17" i="17"/>
  <c r="A17" s="1"/>
  <c r="B114" i="9"/>
  <c r="B16" i="17"/>
  <c r="A16" s="1"/>
  <c r="B113" i="9"/>
  <c r="B15" i="17"/>
  <c r="A15" s="1"/>
  <c r="B112" i="9"/>
  <c r="B14" i="17"/>
  <c r="A14" s="1"/>
  <c r="B111" i="9"/>
  <c r="B13" i="17"/>
  <c r="A13" s="1"/>
  <c r="B110" i="9"/>
  <c r="B12" i="17"/>
  <c r="A12" s="1"/>
  <c r="B109" i="9"/>
  <c r="B11" i="17"/>
  <c r="A11" s="1"/>
  <c r="B108" i="9"/>
  <c r="B10" i="17"/>
  <c r="A10" s="1"/>
  <c r="B107" i="9"/>
  <c r="B9" i="17"/>
  <c r="A9" s="1"/>
  <c r="B106" i="9"/>
  <c r="B8" i="17"/>
  <c r="A8" s="1"/>
  <c r="B105" i="9"/>
  <c r="B7" i="17"/>
  <c r="A7" s="1"/>
  <c r="B104" i="9"/>
  <c r="B6" i="17"/>
  <c r="A6" s="1"/>
  <c r="B102" i="9"/>
  <c r="B4" i="17"/>
  <c r="A4" s="1"/>
  <c r="B101" i="9"/>
  <c r="B3" i="17"/>
  <c r="B9" i="18"/>
  <c r="H3" i="4"/>
  <c r="N3"/>
  <c r="T3"/>
  <c r="AB3"/>
  <c r="AH3"/>
  <c r="AN3"/>
  <c r="AV3"/>
  <c r="BB3"/>
  <c r="E4"/>
  <c r="N4"/>
  <c r="T4"/>
  <c r="AB4"/>
  <c r="AG4"/>
  <c r="AL4"/>
  <c r="AQ4"/>
  <c r="AW4"/>
  <c r="C5"/>
  <c r="I5"/>
  <c r="O5"/>
  <c r="W5"/>
  <c r="I3"/>
  <c r="O3"/>
  <c r="W3"/>
  <c r="AC3"/>
  <c r="AI3"/>
  <c r="AQ3"/>
  <c r="AW3"/>
  <c r="BC3"/>
  <c r="H4"/>
  <c r="M4"/>
  <c r="S4"/>
  <c r="Y4"/>
  <c r="AH4"/>
  <c r="AR4"/>
  <c r="AX4"/>
  <c r="BC4"/>
  <c r="H5"/>
  <c r="N5"/>
  <c r="T5"/>
  <c r="AB5"/>
  <c r="AH5"/>
  <c r="AN5"/>
  <c r="AV5"/>
  <c r="BB5"/>
  <c r="E6"/>
  <c r="M6"/>
  <c r="R6"/>
  <c r="X6"/>
  <c r="AD6"/>
  <c r="AL6"/>
  <c r="AR6"/>
  <c r="AX6"/>
  <c r="C7"/>
  <c r="I7"/>
  <c r="O7"/>
  <c r="W7"/>
  <c r="AC7"/>
  <c r="AL7"/>
  <c r="AQ7"/>
  <c r="AV7"/>
  <c r="BA7"/>
  <c r="C8"/>
  <c r="I8"/>
  <c r="R8"/>
  <c r="X8"/>
  <c r="AD8"/>
  <c r="AM8"/>
  <c r="AW8"/>
  <c r="D9"/>
  <c r="J9"/>
  <c r="R9"/>
  <c r="X9"/>
  <c r="AD9"/>
  <c r="AL9"/>
  <c r="AR9"/>
  <c r="AX9"/>
  <c r="C10"/>
  <c r="I10"/>
  <c r="O10"/>
  <c r="T10"/>
  <c r="AB10"/>
  <c r="AH10"/>
  <c r="AN10"/>
  <c r="AV10"/>
  <c r="BB10"/>
  <c r="AC5"/>
  <c r="AI5"/>
  <c r="AQ5"/>
  <c r="AW5"/>
  <c r="BC5"/>
  <c r="H6"/>
  <c r="N6"/>
  <c r="W6"/>
  <c r="AC6"/>
  <c r="AI6"/>
  <c r="AQ6"/>
  <c r="AW6"/>
  <c r="BC6"/>
  <c r="H7"/>
  <c r="N7"/>
  <c r="T7"/>
  <c r="AB7"/>
  <c r="AG7"/>
  <c r="AM7"/>
  <c r="AW7"/>
  <c r="D8"/>
  <c r="J8"/>
  <c r="O8"/>
  <c r="W8"/>
  <c r="AC8"/>
  <c r="AI8"/>
  <c r="AN8"/>
  <c r="AS8"/>
  <c r="AX8"/>
  <c r="BC8"/>
  <c r="E9"/>
  <c r="M9"/>
  <c r="S9"/>
  <c r="Y9"/>
  <c r="AG9"/>
  <c r="AM9"/>
  <c r="AS9"/>
  <c r="BA9"/>
  <c r="D10"/>
  <c r="S10"/>
  <c r="Y10"/>
  <c r="AG10"/>
  <c r="AM10"/>
  <c r="AS10"/>
  <c r="BA10"/>
  <c r="B103" i="9"/>
  <c r="B5" i="17"/>
  <c r="A5" s="1"/>
  <c r="C9" i="18"/>
  <c r="D3" i="4"/>
  <c r="J3"/>
  <c r="R3"/>
  <c r="X3"/>
  <c r="AD3"/>
  <c r="AL3"/>
  <c r="AR3"/>
  <c r="AX3"/>
  <c r="C4"/>
  <c r="I4"/>
  <c r="R4"/>
  <c r="X4"/>
  <c r="AD4"/>
  <c r="AI4"/>
  <c r="AN4"/>
  <c r="AS4"/>
  <c r="BB4"/>
  <c r="E5"/>
  <c r="M5"/>
  <c r="S5"/>
  <c r="E3"/>
  <c r="M3"/>
  <c r="S3"/>
  <c r="Y3"/>
  <c r="AG3"/>
  <c r="AM3"/>
  <c r="AS3"/>
  <c r="BA3"/>
  <c r="D4"/>
  <c r="J4"/>
  <c r="O4"/>
  <c r="W4"/>
  <c r="AC4"/>
  <c r="AM4"/>
  <c r="AV4"/>
  <c r="BA4"/>
  <c r="D5"/>
  <c r="J5"/>
  <c r="R5"/>
  <c r="X5"/>
  <c r="AD5"/>
  <c r="AL5"/>
  <c r="AR5"/>
  <c r="AX5"/>
  <c r="C6"/>
  <c r="I6"/>
  <c r="O6"/>
  <c r="T6"/>
  <c r="AB6"/>
  <c r="AH6"/>
  <c r="AN6"/>
  <c r="AV6"/>
  <c r="BB6"/>
  <c r="E7"/>
  <c r="M7"/>
  <c r="S7"/>
  <c r="Y7"/>
  <c r="AH7"/>
  <c r="AN7"/>
  <c r="AS7"/>
  <c r="AX7"/>
  <c r="BC7"/>
  <c r="E8"/>
  <c r="N8"/>
  <c r="T8"/>
  <c r="AB8"/>
  <c r="AH8"/>
  <c r="AR8"/>
  <c r="BB8"/>
  <c r="H9"/>
  <c r="N9"/>
  <c r="T9"/>
  <c r="AB9"/>
  <c r="AH9"/>
  <c r="AN9"/>
  <c r="AV9"/>
  <c r="BB9"/>
  <c r="E10"/>
  <c r="M10"/>
  <c r="R10"/>
  <c r="X10"/>
  <c r="AD10"/>
  <c r="AL10"/>
  <c r="AR10"/>
  <c r="AT10" s="1"/>
  <c r="AX10"/>
  <c r="Y5"/>
  <c r="AG5"/>
  <c r="AM5"/>
  <c r="AS5"/>
  <c r="BA5"/>
  <c r="D6"/>
  <c r="J6"/>
  <c r="S6"/>
  <c r="Y6"/>
  <c r="AG6"/>
  <c r="AM6"/>
  <c r="AS6"/>
  <c r="BA6"/>
  <c r="D7"/>
  <c r="J7"/>
  <c r="R7"/>
  <c r="X7"/>
  <c r="AD7"/>
  <c r="AI7"/>
  <c r="AR7"/>
  <c r="BB7"/>
  <c r="H8"/>
  <c r="M8"/>
  <c r="Y8"/>
  <c r="AG8"/>
  <c r="AQ8"/>
  <c r="AV8"/>
  <c r="BA8"/>
  <c r="I9"/>
  <c r="O9"/>
  <c r="W9"/>
  <c r="AC9"/>
  <c r="AI9"/>
  <c r="AQ9"/>
  <c r="AW9"/>
  <c r="BC9"/>
  <c r="H10"/>
  <c r="L9" i="2" l="1"/>
  <c r="Q10" i="4"/>
  <c r="P10" s="1"/>
  <c r="BE10"/>
  <c r="Z4"/>
  <c r="BD5"/>
  <c r="Z9"/>
  <c r="AY6"/>
  <c r="BD6"/>
  <c r="BD4"/>
  <c r="AJ5"/>
  <c r="L8"/>
  <c r="K8" s="1"/>
  <c r="AE8"/>
  <c r="AT9"/>
  <c r="BE9" s="1"/>
  <c r="AO10"/>
  <c r="AZ10" s="1"/>
  <c r="Z10"/>
  <c r="AE6"/>
  <c r="AJ10"/>
  <c r="L10" i="2"/>
  <c r="M7"/>
  <c r="N7"/>
  <c r="K11"/>
  <c r="K9"/>
  <c r="K10"/>
  <c r="L11"/>
  <c r="J11" i="3"/>
  <c r="F9" i="4"/>
  <c r="J10" i="3"/>
  <c r="J9"/>
  <c r="K7"/>
  <c r="K9" s="1"/>
  <c r="L10" i="4"/>
  <c r="K10"/>
  <c r="U10"/>
  <c r="V10"/>
  <c r="V7"/>
  <c r="U7"/>
  <c r="P7"/>
  <c r="Q7"/>
  <c r="F6"/>
  <c r="G6"/>
  <c r="V5"/>
  <c r="U5"/>
  <c r="D23"/>
  <c r="F23"/>
  <c r="AG11"/>
  <c r="AJ3"/>
  <c r="P5"/>
  <c r="Q5"/>
  <c r="U4"/>
  <c r="V4"/>
  <c r="F4"/>
  <c r="G4"/>
  <c r="D20"/>
  <c r="F20"/>
  <c r="R11"/>
  <c r="U3"/>
  <c r="V3"/>
  <c r="C3"/>
  <c r="D11"/>
  <c r="U8"/>
  <c r="V8"/>
  <c r="F8"/>
  <c r="G8"/>
  <c r="Q4"/>
  <c r="P4"/>
  <c r="D25"/>
  <c r="F25"/>
  <c r="AQ11"/>
  <c r="AT3"/>
  <c r="BE3" s="1"/>
  <c r="D22"/>
  <c r="F22"/>
  <c r="AB11"/>
  <c r="AE3"/>
  <c r="AY9"/>
  <c r="AJ6"/>
  <c r="AE9"/>
  <c r="AS11"/>
  <c r="S11"/>
  <c r="E11"/>
  <c r="AR11"/>
  <c r="AD11"/>
  <c r="BD10"/>
  <c r="AJ9"/>
  <c r="AT6"/>
  <c r="BE6" s="1"/>
  <c r="AT5"/>
  <c r="BE5" s="1"/>
  <c r="AY10"/>
  <c r="AO9"/>
  <c r="Z7"/>
  <c r="AO6"/>
  <c r="Q6"/>
  <c r="P6" s="1"/>
  <c r="AE5"/>
  <c r="BC11"/>
  <c r="AC11"/>
  <c r="O11"/>
  <c r="Z5"/>
  <c r="BB11"/>
  <c r="AN11"/>
  <c r="N11"/>
  <c r="G9"/>
  <c r="Q8"/>
  <c r="P8"/>
  <c r="K9"/>
  <c r="L9"/>
  <c r="F27"/>
  <c r="D27"/>
  <c r="BA11"/>
  <c r="BD3"/>
  <c r="D19"/>
  <c r="F19"/>
  <c r="M11"/>
  <c r="Q3"/>
  <c r="P3"/>
  <c r="D24"/>
  <c r="F24"/>
  <c r="AL11"/>
  <c r="AO3"/>
  <c r="Q9"/>
  <c r="P9"/>
  <c r="L7"/>
  <c r="K7"/>
  <c r="L6"/>
  <c r="K6"/>
  <c r="F10"/>
  <c r="G10"/>
  <c r="U9"/>
  <c r="V9"/>
  <c r="F7"/>
  <c r="G7"/>
  <c r="U6"/>
  <c r="V6"/>
  <c r="L5"/>
  <c r="K5"/>
  <c r="D21"/>
  <c r="F21"/>
  <c r="W11"/>
  <c r="Z3"/>
  <c r="F5"/>
  <c r="G5"/>
  <c r="D26"/>
  <c r="F26"/>
  <c r="AV11"/>
  <c r="AY3"/>
  <c r="D18"/>
  <c r="B18" s="1"/>
  <c r="F18"/>
  <c r="H11"/>
  <c r="K3"/>
  <c r="L3"/>
  <c r="E4" i="20"/>
  <c r="AO5" i="4"/>
  <c r="AM11"/>
  <c r="Y11"/>
  <c r="AX11"/>
  <c r="X11"/>
  <c r="J11"/>
  <c r="BD9"/>
  <c r="Z8"/>
  <c r="AJ7"/>
  <c r="Z6"/>
  <c r="AE10"/>
  <c r="AY5"/>
  <c r="L4"/>
  <c r="K4" s="1"/>
  <c r="AW11"/>
  <c r="AI11"/>
  <c r="I11"/>
  <c r="AT4"/>
  <c r="BE4" s="1"/>
  <c r="AH11"/>
  <c r="T11"/>
  <c r="AU10" l="1"/>
  <c r="N4" i="21"/>
  <c r="Q5" i="20" s="1"/>
  <c r="N6" i="21"/>
  <c r="Q7" i="20" s="1"/>
  <c r="N8" i="21"/>
  <c r="Q9" i="20" s="1"/>
  <c r="N10" i="21"/>
  <c r="Q11" i="20" s="1"/>
  <c r="N12" i="21"/>
  <c r="Q13" i="20" s="1"/>
  <c r="N14" i="21"/>
  <c r="Q15" i="20" s="1"/>
  <c r="N16" i="21"/>
  <c r="Q17" i="20" s="1"/>
  <c r="N18" i="21"/>
  <c r="Q19" i="20" s="1"/>
  <c r="N20" i="21"/>
  <c r="Q21" i="20" s="1"/>
  <c r="N22" i="21"/>
  <c r="Q23" i="20" s="1"/>
  <c r="N24" i="21"/>
  <c r="Q25" i="20" s="1"/>
  <c r="N5" i="21"/>
  <c r="Q6" i="20" s="1"/>
  <c r="N7" i="21"/>
  <c r="Q8" i="20" s="1"/>
  <c r="N9" i="21"/>
  <c r="Q10" i="20" s="1"/>
  <c r="N11" i="21"/>
  <c r="N13"/>
  <c r="Q14" i="20" s="1"/>
  <c r="N15" i="21"/>
  <c r="Q16" i="20" s="1"/>
  <c r="N17" i="21"/>
  <c r="Q18" i="20" s="1"/>
  <c r="N19" i="21"/>
  <c r="Q20" i="20" s="1"/>
  <c r="N21" i="21"/>
  <c r="Q22" i="20" s="1"/>
  <c r="N23" i="21"/>
  <c r="Q24" i="20" s="1"/>
  <c r="N26" i="21"/>
  <c r="Q27" i="20" s="1"/>
  <c r="N28" i="21"/>
  <c r="Q29" i="20" s="1"/>
  <c r="N30" i="21"/>
  <c r="Q31" i="20" s="1"/>
  <c r="N32" i="21"/>
  <c r="Q33" i="20" s="1"/>
  <c r="N34" i="21"/>
  <c r="Q35" i="20" s="1"/>
  <c r="N36" i="21"/>
  <c r="Q37" i="20" s="1"/>
  <c r="N38" i="21"/>
  <c r="Q39" i="20" s="1"/>
  <c r="N40" i="21"/>
  <c r="Q41" i="20" s="1"/>
  <c r="N42" i="21"/>
  <c r="N44"/>
  <c r="Q45" i="20" s="1"/>
  <c r="N46" i="21"/>
  <c r="Q47" i="20" s="1"/>
  <c r="N48" i="21"/>
  <c r="Q49" i="20" s="1"/>
  <c r="N50" i="21"/>
  <c r="Q51" i="20" s="1"/>
  <c r="N52" i="21"/>
  <c r="Q53" i="20" s="1"/>
  <c r="N54" i="21"/>
  <c r="Q55" i="20" s="1"/>
  <c r="N25" i="21"/>
  <c r="Q26" i="20" s="1"/>
  <c r="N27" i="21"/>
  <c r="Q28" i="20" s="1"/>
  <c r="N29" i="21"/>
  <c r="Q30" i="20" s="1"/>
  <c r="N31" i="21"/>
  <c r="Q32" i="20" s="1"/>
  <c r="N33" i="21"/>
  <c r="Q34" i="20" s="1"/>
  <c r="N35" i="21"/>
  <c r="Q36" i="20" s="1"/>
  <c r="N37" i="21"/>
  <c r="Q38" i="20" s="1"/>
  <c r="N39" i="21"/>
  <c r="Q40" i="20" s="1"/>
  <c r="N41" i="21"/>
  <c r="Q42" i="20" s="1"/>
  <c r="N43" i="21"/>
  <c r="Q44" i="20" s="1"/>
  <c r="N45" i="21"/>
  <c r="Q46" i="20" s="1"/>
  <c r="N47" i="21"/>
  <c r="Q48" i="20" s="1"/>
  <c r="N49" i="21"/>
  <c r="Q50" i="20" s="1"/>
  <c r="N51" i="21"/>
  <c r="Q52" i="20" s="1"/>
  <c r="N53" i="21"/>
  <c r="Q54" i="20" s="1"/>
  <c r="N55" i="21"/>
  <c r="Q56" i="20" s="1"/>
  <c r="N57" i="21"/>
  <c r="Q58" i="20" s="1"/>
  <c r="N59" i="21"/>
  <c r="Q60" i="20" s="1"/>
  <c r="N61" i="21"/>
  <c r="Q62" i="20" s="1"/>
  <c r="N63" i="21"/>
  <c r="Q64" i="20" s="1"/>
  <c r="N65" i="21"/>
  <c r="Q66" i="20" s="1"/>
  <c r="N67" i="21"/>
  <c r="Q68" i="20" s="1"/>
  <c r="N69" i="21"/>
  <c r="Q70" i="20" s="1"/>
  <c r="N71" i="21"/>
  <c r="Q72" i="20" s="1"/>
  <c r="N73" i="21"/>
  <c r="Q74" i="20" s="1"/>
  <c r="N75" i="21"/>
  <c r="Q76" i="20" s="1"/>
  <c r="N77" i="21"/>
  <c r="Q78" i="20" s="1"/>
  <c r="N79" i="21"/>
  <c r="Q80" i="20" s="1"/>
  <c r="N81" i="21"/>
  <c r="Q82" i="20" s="1"/>
  <c r="N56" i="21"/>
  <c r="Q57" i="20" s="1"/>
  <c r="N58" i="21"/>
  <c r="N60"/>
  <c r="Q61" i="20" s="1"/>
  <c r="N62" i="21"/>
  <c r="Q63" i="20" s="1"/>
  <c r="N64" i="21"/>
  <c r="Q65" i="20" s="1"/>
  <c r="N66" i="21"/>
  <c r="Q67" i="20" s="1"/>
  <c r="N68" i="21"/>
  <c r="Q69" i="20" s="1"/>
  <c r="N70" i="21"/>
  <c r="Q71" i="20" s="1"/>
  <c r="N72" i="21"/>
  <c r="Q73" i="20" s="1"/>
  <c r="N74" i="21"/>
  <c r="Q75" i="20" s="1"/>
  <c r="N76" i="21"/>
  <c r="Q77" i="20" s="1"/>
  <c r="N78" i="21"/>
  <c r="Q79" i="20" s="1"/>
  <c r="N80" i="21"/>
  <c r="Q81" i="20" s="1"/>
  <c r="N82" i="21"/>
  <c r="Q83" i="20" s="1"/>
  <c r="N84" i="21"/>
  <c r="Q85" i="20" s="1"/>
  <c r="N86" i="21"/>
  <c r="Q87" i="20" s="1"/>
  <c r="N88" i="21"/>
  <c r="N90"/>
  <c r="N92"/>
  <c r="N94"/>
  <c r="N3"/>
  <c r="Q4" i="20" s="1"/>
  <c r="N83" i="21"/>
  <c r="N85"/>
  <c r="Q86" i="20" s="1"/>
  <c r="N87" i="21"/>
  <c r="N89"/>
  <c r="N91"/>
  <c r="N93"/>
  <c r="P4"/>
  <c r="S5" i="20" s="1"/>
  <c r="P6" i="21"/>
  <c r="S7" i="20" s="1"/>
  <c r="P8" i="21"/>
  <c r="S9" i="20" s="1"/>
  <c r="P10" i="21"/>
  <c r="S11" i="20" s="1"/>
  <c r="P12" i="21"/>
  <c r="S13" i="20" s="1"/>
  <c r="P14" i="21"/>
  <c r="S15" i="20" s="1"/>
  <c r="P16" i="21"/>
  <c r="P18"/>
  <c r="S19" i="20" s="1"/>
  <c r="P20" i="21"/>
  <c r="S21" i="20" s="1"/>
  <c r="P22" i="21"/>
  <c r="S23" i="20" s="1"/>
  <c r="P24" i="21"/>
  <c r="S25" i="20" s="1"/>
  <c r="P5" i="21"/>
  <c r="S6" i="20" s="1"/>
  <c r="P7" i="21"/>
  <c r="S8" i="20" s="1"/>
  <c r="P9" i="21"/>
  <c r="S10" i="20" s="1"/>
  <c r="P11" i="21"/>
  <c r="P13"/>
  <c r="S14" i="20" s="1"/>
  <c r="P15" i="21"/>
  <c r="S16" i="20" s="1"/>
  <c r="P17" i="21"/>
  <c r="S18" i="20" s="1"/>
  <c r="P19" i="21"/>
  <c r="P21"/>
  <c r="S22" i="20" s="1"/>
  <c r="P23" i="21"/>
  <c r="S24" i="20" s="1"/>
  <c r="P26" i="21"/>
  <c r="S27" i="20" s="1"/>
  <c r="P28" i="21"/>
  <c r="S29" i="20" s="1"/>
  <c r="P30" i="21"/>
  <c r="S31" i="20" s="1"/>
  <c r="P32" i="21"/>
  <c r="S33" i="20" s="1"/>
  <c r="P34" i="21"/>
  <c r="S35" i="20" s="1"/>
  <c r="P36" i="21"/>
  <c r="S37" i="20" s="1"/>
  <c r="P38" i="21"/>
  <c r="S39" i="20" s="1"/>
  <c r="P40" i="21"/>
  <c r="S41" i="20" s="1"/>
  <c r="P42" i="21"/>
  <c r="S43" i="20" s="1"/>
  <c r="P44" i="21"/>
  <c r="P46"/>
  <c r="S47" i="20" s="1"/>
  <c r="P48" i="21"/>
  <c r="S49" i="20" s="1"/>
  <c r="P50" i="21"/>
  <c r="S51" i="20" s="1"/>
  <c r="P52" i="21"/>
  <c r="S53" i="20" s="1"/>
  <c r="P54" i="21"/>
  <c r="S55" i="20" s="1"/>
  <c r="P25" i="21"/>
  <c r="S26" i="20" s="1"/>
  <c r="P27" i="21"/>
  <c r="S28" i="20" s="1"/>
  <c r="P29" i="21"/>
  <c r="S30" i="20" s="1"/>
  <c r="P31" i="21"/>
  <c r="S32" i="20" s="1"/>
  <c r="P33" i="21"/>
  <c r="S34" i="20" s="1"/>
  <c r="P35" i="21"/>
  <c r="S36" i="20" s="1"/>
  <c r="P37" i="21"/>
  <c r="S38" i="20" s="1"/>
  <c r="P39" i="21"/>
  <c r="S40" i="20" s="1"/>
  <c r="P41" i="21"/>
  <c r="S42" i="20" s="1"/>
  <c r="P43" i="21"/>
  <c r="S44" i="20" s="1"/>
  <c r="P45" i="21"/>
  <c r="S46" i="20" s="1"/>
  <c r="P47" i="21"/>
  <c r="S48" i="20" s="1"/>
  <c r="P49" i="21"/>
  <c r="S50" i="20" s="1"/>
  <c r="P51" i="21"/>
  <c r="S52" i="20" s="1"/>
  <c r="P53" i="21"/>
  <c r="S54" i="20" s="1"/>
  <c r="P55" i="21"/>
  <c r="S56" i="20" s="1"/>
  <c r="P57" i="21"/>
  <c r="S58" i="20" s="1"/>
  <c r="P59" i="21"/>
  <c r="S60" i="20" s="1"/>
  <c r="P61" i="21"/>
  <c r="P63"/>
  <c r="S64" i="20" s="1"/>
  <c r="P65" i="21"/>
  <c r="S66" i="20" s="1"/>
  <c r="P67" i="21"/>
  <c r="P69"/>
  <c r="S70" i="20" s="1"/>
  <c r="P71" i="21"/>
  <c r="S72" i="20" s="1"/>
  <c r="P73" i="21"/>
  <c r="S74" i="20" s="1"/>
  <c r="P75" i="21"/>
  <c r="S76" i="20" s="1"/>
  <c r="P77" i="21"/>
  <c r="S78" i="20" s="1"/>
  <c r="P79" i="21"/>
  <c r="S80" i="20" s="1"/>
  <c r="P81" i="21"/>
  <c r="S82" i="20" s="1"/>
  <c r="P93" i="21"/>
  <c r="P56"/>
  <c r="S57" i="20" s="1"/>
  <c r="P58" i="21"/>
  <c r="S59" i="20" s="1"/>
  <c r="P60" i="21"/>
  <c r="S61" i="20" s="1"/>
  <c r="P62" i="21"/>
  <c r="S63" i="20" s="1"/>
  <c r="P64" i="21"/>
  <c r="S65" i="20" s="1"/>
  <c r="P66" i="21"/>
  <c r="S67" i="20" s="1"/>
  <c r="P68" i="21"/>
  <c r="S69" i="20" s="1"/>
  <c r="P70" i="21"/>
  <c r="S71" i="20" s="1"/>
  <c r="P72" i="21"/>
  <c r="S73" i="20" s="1"/>
  <c r="P74" i="21"/>
  <c r="S75" i="20" s="1"/>
  <c r="P76" i="21"/>
  <c r="S77" i="20" s="1"/>
  <c r="P78" i="21"/>
  <c r="S79" i="20" s="1"/>
  <c r="P80" i="21"/>
  <c r="S81" i="20" s="1"/>
  <c r="P82" i="21"/>
  <c r="S83" i="20" s="1"/>
  <c r="P84" i="21"/>
  <c r="S85" i="20" s="1"/>
  <c r="P86" i="21"/>
  <c r="S87" i="20" s="1"/>
  <c r="P88" i="21"/>
  <c r="P90"/>
  <c r="P92"/>
  <c r="P94"/>
  <c r="P3"/>
  <c r="S4" i="20" s="1"/>
  <c r="P83" i="21"/>
  <c r="S84" i="20" s="1"/>
  <c r="P85" i="21"/>
  <c r="S86" i="20" s="1"/>
  <c r="P87" i="21"/>
  <c r="P89"/>
  <c r="P91"/>
  <c r="AD4"/>
  <c r="AG5" i="20" s="1"/>
  <c r="AD6" i="21"/>
  <c r="AG7" i="20" s="1"/>
  <c r="AD8" i="21"/>
  <c r="AG9" i="20" s="1"/>
  <c r="AD10" i="21"/>
  <c r="AG11" i="20" s="1"/>
  <c r="AD12" i="21"/>
  <c r="AG13" i="20" s="1"/>
  <c r="AD14" i="21"/>
  <c r="AG15" i="20" s="1"/>
  <c r="AD16" i="21"/>
  <c r="AG17" i="20" s="1"/>
  <c r="AD18" i="21"/>
  <c r="AG19" i="20" s="1"/>
  <c r="AD20" i="21"/>
  <c r="AG21" i="20" s="1"/>
  <c r="AD22" i="21"/>
  <c r="AG23" i="20" s="1"/>
  <c r="AD5" i="21"/>
  <c r="AG6" i="20" s="1"/>
  <c r="AD7" i="21"/>
  <c r="AG8" i="20" s="1"/>
  <c r="AD9" i="21"/>
  <c r="AG10" i="20" s="1"/>
  <c r="AD11" i="21"/>
  <c r="AG12" i="20" s="1"/>
  <c r="AD13" i="21"/>
  <c r="AD15"/>
  <c r="AG16" i="20" s="1"/>
  <c r="AD17" i="21"/>
  <c r="AG18" i="20" s="1"/>
  <c r="AD19" i="21"/>
  <c r="AG20" i="20" s="1"/>
  <c r="AD21" i="21"/>
  <c r="AG22" i="20" s="1"/>
  <c r="AD23" i="21"/>
  <c r="AG24" i="20" s="1"/>
  <c r="AD24" i="21"/>
  <c r="AG25" i="20" s="1"/>
  <c r="AD26" i="21"/>
  <c r="AG27" i="20" s="1"/>
  <c r="AD28" i="21"/>
  <c r="AG29" i="20" s="1"/>
  <c r="AD30" i="21"/>
  <c r="AG31" i="20" s="1"/>
  <c r="AD32" i="21"/>
  <c r="AG33" i="20" s="1"/>
  <c r="AD34" i="21"/>
  <c r="AG35" i="20" s="1"/>
  <c r="AD36" i="21"/>
  <c r="AD38"/>
  <c r="AG39" i="20" s="1"/>
  <c r="AD40" i="21"/>
  <c r="AG41" i="20" s="1"/>
  <c r="AD42" i="21"/>
  <c r="AG43" i="20" s="1"/>
  <c r="AD44" i="21"/>
  <c r="AG45" i="20" s="1"/>
  <c r="AD46" i="21"/>
  <c r="AG47" i="20" s="1"/>
  <c r="AD48" i="21"/>
  <c r="AG49" i="20" s="1"/>
  <c r="AD50" i="21"/>
  <c r="AG51" i="20" s="1"/>
  <c r="AD52" i="21"/>
  <c r="AG53" i="20" s="1"/>
  <c r="AD54" i="21"/>
  <c r="AG55" i="20" s="1"/>
  <c r="AD25" i="21"/>
  <c r="AG26" i="20" s="1"/>
  <c r="AD27" i="21"/>
  <c r="AG28" i="20" s="1"/>
  <c r="AD29" i="21"/>
  <c r="AG30" i="20" s="1"/>
  <c r="AD31" i="21"/>
  <c r="AG32" i="20" s="1"/>
  <c r="AD33" i="21"/>
  <c r="AG34" i="20" s="1"/>
  <c r="AD35" i="21"/>
  <c r="AG36" i="20" s="1"/>
  <c r="AD37" i="21"/>
  <c r="AG38" i="20" s="1"/>
  <c r="AD39" i="21"/>
  <c r="AG40" i="20" s="1"/>
  <c r="AD41" i="21"/>
  <c r="AG42" i="20" s="1"/>
  <c r="AD43" i="21"/>
  <c r="AG44" i="20" s="1"/>
  <c r="AD45" i="21"/>
  <c r="AG46" i="20" s="1"/>
  <c r="AD47" i="21"/>
  <c r="AG48" i="20" s="1"/>
  <c r="AD49" i="21"/>
  <c r="AG50" i="20" s="1"/>
  <c r="AD51" i="21"/>
  <c r="AG52" i="20" s="1"/>
  <c r="AD53" i="21"/>
  <c r="AD55"/>
  <c r="AG56" i="20" s="1"/>
  <c r="AD57" i="21"/>
  <c r="AG58" i="20" s="1"/>
  <c r="AD59" i="21"/>
  <c r="AD61"/>
  <c r="AG62" i="20" s="1"/>
  <c r="AD63" i="21"/>
  <c r="AG64" i="20" s="1"/>
  <c r="AD65" i="21"/>
  <c r="AG66" i="20" s="1"/>
  <c r="AD67" i="21"/>
  <c r="AG68" i="20" s="1"/>
  <c r="AD69" i="21"/>
  <c r="AG70" i="20" s="1"/>
  <c r="AD71" i="21"/>
  <c r="AG72" i="20" s="1"/>
  <c r="AD73" i="21"/>
  <c r="AG74" i="20" s="1"/>
  <c r="AD75" i="21"/>
  <c r="AG76" i="20" s="1"/>
  <c r="AD77" i="21"/>
  <c r="AG78" i="20" s="1"/>
  <c r="AD79" i="21"/>
  <c r="AG80" i="20" s="1"/>
  <c r="AD81" i="21"/>
  <c r="AG82" i="20" s="1"/>
  <c r="AD93" i="21"/>
  <c r="AD3"/>
  <c r="AG4" i="20" s="1"/>
  <c r="AD56" i="21"/>
  <c r="AG57" i="20" s="1"/>
  <c r="AD58" i="21"/>
  <c r="AG59" i="20" s="1"/>
  <c r="AD60" i="21"/>
  <c r="AG61" i="20" s="1"/>
  <c r="AD62" i="21"/>
  <c r="AD64"/>
  <c r="AG65" i="20" s="1"/>
  <c r="AD66" i="21"/>
  <c r="AG67" i="20" s="1"/>
  <c r="AD68" i="21"/>
  <c r="AG69" i="20" s="1"/>
  <c r="AD70" i="21"/>
  <c r="AG71" i="20" s="1"/>
  <c r="AD72" i="21"/>
  <c r="AG73" i="20" s="1"/>
  <c r="AD74" i="21"/>
  <c r="AG75" i="20" s="1"/>
  <c r="AD76" i="21"/>
  <c r="AD78"/>
  <c r="AG79" i="20" s="1"/>
  <c r="AD80" i="21"/>
  <c r="AG81" i="20" s="1"/>
  <c r="AD82" i="21"/>
  <c r="AG83" i="20" s="1"/>
  <c r="AD84" i="21"/>
  <c r="AG85" i="20" s="1"/>
  <c r="AD86" i="21"/>
  <c r="AG87" i="20" s="1"/>
  <c r="AD88" i="21"/>
  <c r="AD90"/>
  <c r="AD92"/>
  <c r="AD94"/>
  <c r="AD83"/>
  <c r="AG84" i="20" s="1"/>
  <c r="AD85" i="21"/>
  <c r="AG86" i="20" s="1"/>
  <c r="AD87" i="21"/>
  <c r="AD89"/>
  <c r="AD91"/>
  <c r="O5"/>
  <c r="R6" i="20" s="1"/>
  <c r="O7" i="21"/>
  <c r="R8" i="20" s="1"/>
  <c r="O9" i="21"/>
  <c r="R10" i="20" s="1"/>
  <c r="O11" i="21"/>
  <c r="R12" i="20" s="1"/>
  <c r="O13" i="21"/>
  <c r="R14" i="20" s="1"/>
  <c r="O15" i="21"/>
  <c r="R16" i="20" s="1"/>
  <c r="O17" i="21"/>
  <c r="R18" i="20" s="1"/>
  <c r="O19" i="21"/>
  <c r="R20" i="20" s="1"/>
  <c r="O21" i="21"/>
  <c r="R22" i="20" s="1"/>
  <c r="O23" i="21"/>
  <c r="R24" i="20" s="1"/>
  <c r="O4" i="21"/>
  <c r="R5" i="20" s="1"/>
  <c r="O6" i="21"/>
  <c r="R7" i="20" s="1"/>
  <c r="O8" i="21"/>
  <c r="R9" i="20" s="1"/>
  <c r="O10" i="21"/>
  <c r="O12"/>
  <c r="R13" i="20" s="1"/>
  <c r="O14" i="21"/>
  <c r="R15" i="20" s="1"/>
  <c r="O16" i="21"/>
  <c r="R17" i="20" s="1"/>
  <c r="O18" i="21"/>
  <c r="R19" i="20" s="1"/>
  <c r="O20" i="21"/>
  <c r="O22"/>
  <c r="R23" i="20" s="1"/>
  <c r="O24" i="21"/>
  <c r="R25" i="20" s="1"/>
  <c r="O25" i="21"/>
  <c r="R26" i="20" s="1"/>
  <c r="O27" i="21"/>
  <c r="R28" i="20" s="1"/>
  <c r="O29" i="21"/>
  <c r="R30" i="20" s="1"/>
  <c r="O31" i="21"/>
  <c r="R32" i="20" s="1"/>
  <c r="O33" i="21"/>
  <c r="R34" i="20" s="1"/>
  <c r="O35" i="21"/>
  <c r="R36" i="20" s="1"/>
  <c r="O37" i="21"/>
  <c r="R38" i="20" s="1"/>
  <c r="O39" i="21"/>
  <c r="R40" i="20" s="1"/>
  <c r="O41" i="21"/>
  <c r="R42" i="20" s="1"/>
  <c r="O43" i="21"/>
  <c r="R44" i="20" s="1"/>
  <c r="O45" i="21"/>
  <c r="R46" i="20" s="1"/>
  <c r="O47" i="21"/>
  <c r="R48" i="20" s="1"/>
  <c r="O49" i="21"/>
  <c r="R50" i="20" s="1"/>
  <c r="O51" i="21"/>
  <c r="R52" i="20" s="1"/>
  <c r="O53" i="21"/>
  <c r="R54" i="20" s="1"/>
  <c r="O55" i="21"/>
  <c r="R56" i="20" s="1"/>
  <c r="O26" i="21"/>
  <c r="R27" i="20" s="1"/>
  <c r="O28" i="21"/>
  <c r="R29" i="20" s="1"/>
  <c r="O30" i="21"/>
  <c r="R31" i="20" s="1"/>
  <c r="O32" i="21"/>
  <c r="R33" i="20" s="1"/>
  <c r="O34" i="21"/>
  <c r="R35" i="20" s="1"/>
  <c r="O36" i="21"/>
  <c r="R37" i="20" s="1"/>
  <c r="O38" i="21"/>
  <c r="R39" i="20" s="1"/>
  <c r="O40" i="21"/>
  <c r="R41" i="20" s="1"/>
  <c r="O42" i="21"/>
  <c r="R43" i="20" s="1"/>
  <c r="O44" i="21"/>
  <c r="O46"/>
  <c r="R47" i="20" s="1"/>
  <c r="O48" i="21"/>
  <c r="R49" i="20" s="1"/>
  <c r="O50" i="21"/>
  <c r="R51" i="20" s="1"/>
  <c r="O52" i="21"/>
  <c r="R53" i="20" s="1"/>
  <c r="O54" i="21"/>
  <c r="R55" i="20" s="1"/>
  <c r="O56" i="21"/>
  <c r="R57" i="20" s="1"/>
  <c r="O58" i="21"/>
  <c r="R59" i="20" s="1"/>
  <c r="O60" i="21"/>
  <c r="R61" i="20" s="1"/>
  <c r="O62" i="21"/>
  <c r="R63" i="20" s="1"/>
  <c r="O64" i="21"/>
  <c r="R65" i="20" s="1"/>
  <c r="O66" i="21"/>
  <c r="R67" i="20" s="1"/>
  <c r="O68" i="21"/>
  <c r="O70"/>
  <c r="R71" i="20" s="1"/>
  <c r="O72" i="21"/>
  <c r="R73" i="20" s="1"/>
  <c r="O74" i="21"/>
  <c r="R75" i="20" s="1"/>
  <c r="O76" i="21"/>
  <c r="R77" i="20" s="1"/>
  <c r="O78" i="21"/>
  <c r="R79" i="20" s="1"/>
  <c r="O80" i="21"/>
  <c r="R81" i="20" s="1"/>
  <c r="O57" i="21"/>
  <c r="R58" i="20" s="1"/>
  <c r="O59" i="21"/>
  <c r="R60" i="20" s="1"/>
  <c r="O61" i="21"/>
  <c r="R62" i="20" s="1"/>
  <c r="O63" i="21"/>
  <c r="R64" i="20" s="1"/>
  <c r="O65" i="21"/>
  <c r="R66" i="20" s="1"/>
  <c r="O67" i="21"/>
  <c r="R68" i="20" s="1"/>
  <c r="O69" i="21"/>
  <c r="R70" i="20" s="1"/>
  <c r="O71" i="21"/>
  <c r="R72" i="20" s="1"/>
  <c r="O73" i="21"/>
  <c r="R74" i="20" s="1"/>
  <c r="O75" i="21"/>
  <c r="O77"/>
  <c r="R78" i="20" s="1"/>
  <c r="O79" i="21"/>
  <c r="R80" i="20" s="1"/>
  <c r="O81" i="21"/>
  <c r="R82" i="20" s="1"/>
  <c r="O83" i="21"/>
  <c r="R84" i="20" s="1"/>
  <c r="O85" i="21"/>
  <c r="R86" i="20" s="1"/>
  <c r="O87" i="21"/>
  <c r="O89"/>
  <c r="O91"/>
  <c r="O93"/>
  <c r="O3"/>
  <c r="R4" i="20" s="1"/>
  <c r="O82" i="21"/>
  <c r="R83" i="20" s="1"/>
  <c r="O84" i="21"/>
  <c r="R85" i="20" s="1"/>
  <c r="O86" i="21"/>
  <c r="R87" i="20" s="1"/>
  <c r="O88" i="21"/>
  <c r="O90"/>
  <c r="O92"/>
  <c r="O94"/>
  <c r="X4"/>
  <c r="AA5" i="20" s="1"/>
  <c r="X6" i="21"/>
  <c r="AA7" i="20" s="1"/>
  <c r="X8" i="21"/>
  <c r="AA9" i="20" s="1"/>
  <c r="X10" i="21"/>
  <c r="AA11" i="20" s="1"/>
  <c r="X12" i="21"/>
  <c r="AA13" i="20" s="1"/>
  <c r="X14" i="21"/>
  <c r="AA15" i="20" s="1"/>
  <c r="X16" i="21"/>
  <c r="X18"/>
  <c r="AA19" i="20" s="1"/>
  <c r="X20" i="21"/>
  <c r="AA21" i="20" s="1"/>
  <c r="X22" i="21"/>
  <c r="AA23" i="20" s="1"/>
  <c r="X5" i="21"/>
  <c r="AA6" i="20" s="1"/>
  <c r="X7" i="21"/>
  <c r="AA8" i="20" s="1"/>
  <c r="X9" i="21"/>
  <c r="AA10" i="20" s="1"/>
  <c r="X11" i="21"/>
  <c r="AA12" i="20" s="1"/>
  <c r="X13" i="21"/>
  <c r="X15"/>
  <c r="AA16" i="20" s="1"/>
  <c r="X17" i="21"/>
  <c r="AA18" i="20" s="1"/>
  <c r="X19" i="21"/>
  <c r="AA20" i="20" s="1"/>
  <c r="X21" i="21"/>
  <c r="AA22" i="20" s="1"/>
  <c r="X23" i="21"/>
  <c r="AA24" i="20" s="1"/>
  <c r="X24" i="21"/>
  <c r="AA25" i="20" s="1"/>
  <c r="X26" i="21"/>
  <c r="AA27" i="20" s="1"/>
  <c r="X28" i="21"/>
  <c r="AA29" i="20" s="1"/>
  <c r="X30" i="21"/>
  <c r="AA31" i="20" s="1"/>
  <c r="X32" i="21"/>
  <c r="AA33" i="20" s="1"/>
  <c r="X34" i="21"/>
  <c r="AA35" i="20" s="1"/>
  <c r="X36" i="21"/>
  <c r="AA37" i="20" s="1"/>
  <c r="X38" i="21"/>
  <c r="AA39" i="20" s="1"/>
  <c r="X40" i="21"/>
  <c r="AA41" i="20" s="1"/>
  <c r="X42" i="21"/>
  <c r="AA43" i="20" s="1"/>
  <c r="X44" i="21"/>
  <c r="AA45" i="20" s="1"/>
  <c r="X46" i="21"/>
  <c r="AA47" i="20" s="1"/>
  <c r="X48" i="21"/>
  <c r="AA49" i="20" s="1"/>
  <c r="X50" i="21"/>
  <c r="AA51" i="20" s="1"/>
  <c r="X52" i="21"/>
  <c r="X54"/>
  <c r="AA55" i="20" s="1"/>
  <c r="X25" i="21"/>
  <c r="AA26" i="20" s="1"/>
  <c r="X27" i="21"/>
  <c r="AA28" i="20" s="1"/>
  <c r="X29" i="21"/>
  <c r="AA30" i="20" s="1"/>
  <c r="X31" i="21"/>
  <c r="AA32" i="20" s="1"/>
  <c r="X33" i="21"/>
  <c r="AA34" i="20" s="1"/>
  <c r="X35" i="21"/>
  <c r="AA36" i="20" s="1"/>
  <c r="X37" i="21"/>
  <c r="AA38" i="20" s="1"/>
  <c r="X39" i="21"/>
  <c r="AA40" i="20" s="1"/>
  <c r="X41" i="21"/>
  <c r="AA42" i="20" s="1"/>
  <c r="X43" i="21"/>
  <c r="AA44" i="20" s="1"/>
  <c r="X45" i="21"/>
  <c r="AA46" i="20" s="1"/>
  <c r="X47" i="21"/>
  <c r="AA48" i="20" s="1"/>
  <c r="X49" i="21"/>
  <c r="AA50" i="20" s="1"/>
  <c r="X51" i="21"/>
  <c r="AA52" i="20" s="1"/>
  <c r="X53" i="21"/>
  <c r="AA54" i="20" s="1"/>
  <c r="X57" i="21"/>
  <c r="AA58" i="20" s="1"/>
  <c r="X59" i="21"/>
  <c r="AA60" i="20" s="1"/>
  <c r="X61" i="21"/>
  <c r="AA62" i="20" s="1"/>
  <c r="X63" i="21"/>
  <c r="X65"/>
  <c r="AA66" i="20" s="1"/>
  <c r="X67" i="21"/>
  <c r="AA68" i="20" s="1"/>
  <c r="X69" i="21"/>
  <c r="AA70" i="20" s="1"/>
  <c r="X71" i="21"/>
  <c r="AA72" i="20" s="1"/>
  <c r="X73" i="21"/>
  <c r="AA74" i="20" s="1"/>
  <c r="X75" i="21"/>
  <c r="AA76" i="20" s="1"/>
  <c r="X77" i="21"/>
  <c r="AA78" i="20" s="1"/>
  <c r="X79" i="21"/>
  <c r="AA80" i="20" s="1"/>
  <c r="X81" i="21"/>
  <c r="AA82" i="20" s="1"/>
  <c r="X93" i="21"/>
  <c r="X3"/>
  <c r="AA4" i="20" s="1"/>
  <c r="X55" i="21"/>
  <c r="AA56" i="20" s="1"/>
  <c r="X56" i="21"/>
  <c r="AA57" i="20" s="1"/>
  <c r="X58" i="21"/>
  <c r="AA59" i="20" s="1"/>
  <c r="X60" i="21"/>
  <c r="AA61" i="20" s="1"/>
  <c r="X62" i="21"/>
  <c r="X64"/>
  <c r="AA65" i="20" s="1"/>
  <c r="X66" i="21"/>
  <c r="AA67" i="20" s="1"/>
  <c r="X68" i="21"/>
  <c r="AA69" i="20" s="1"/>
  <c r="X70" i="21"/>
  <c r="AA71" i="20" s="1"/>
  <c r="X72" i="21"/>
  <c r="AA73" i="20" s="1"/>
  <c r="X74" i="21"/>
  <c r="AA75" i="20" s="1"/>
  <c r="X76" i="21"/>
  <c r="AA77" i="20" s="1"/>
  <c r="X78" i="21"/>
  <c r="AA79" i="20" s="1"/>
  <c r="X80" i="21"/>
  <c r="AA81" i="20" s="1"/>
  <c r="X82" i="21"/>
  <c r="AA83" i="20" s="1"/>
  <c r="X84" i="21"/>
  <c r="AA85" i="20" s="1"/>
  <c r="X86" i="21"/>
  <c r="AA87" i="20" s="1"/>
  <c r="X88" i="21"/>
  <c r="X90"/>
  <c r="X92"/>
  <c r="X94"/>
  <c r="X83"/>
  <c r="AA84" i="20" s="1"/>
  <c r="X85" i="21"/>
  <c r="AA86" i="20" s="1"/>
  <c r="X87" i="21"/>
  <c r="X89"/>
  <c r="X91"/>
  <c r="Z4"/>
  <c r="AC5" i="20" s="1"/>
  <c r="Z6" i="21"/>
  <c r="AC7" i="20" s="1"/>
  <c r="Z8" i="21"/>
  <c r="AC9" i="20" s="1"/>
  <c r="Z10" i="21"/>
  <c r="AC11" i="20" s="1"/>
  <c r="Z12" i="21"/>
  <c r="AC13" i="20" s="1"/>
  <c r="Z14" i="21"/>
  <c r="AC15" i="20" s="1"/>
  <c r="Z16" i="21"/>
  <c r="Z18"/>
  <c r="AC19" i="20" s="1"/>
  <c r="Z20" i="21"/>
  <c r="AC21" i="20" s="1"/>
  <c r="Z22" i="21"/>
  <c r="AC23" i="20" s="1"/>
  <c r="Z5" i="21"/>
  <c r="AC6" i="20" s="1"/>
  <c r="Z7" i="21"/>
  <c r="AC8" i="20" s="1"/>
  <c r="Z9" i="21"/>
  <c r="AC10" i="20" s="1"/>
  <c r="Z11" i="21"/>
  <c r="AC12" i="20" s="1"/>
  <c r="Z13" i="21"/>
  <c r="AC14" i="20" s="1"/>
  <c r="Z15" i="21"/>
  <c r="AC16" i="20" s="1"/>
  <c r="Z17" i="21"/>
  <c r="AC18" i="20" s="1"/>
  <c r="Z19" i="21"/>
  <c r="AC20" i="20" s="1"/>
  <c r="Z21" i="21"/>
  <c r="AC22" i="20" s="1"/>
  <c r="Z23" i="21"/>
  <c r="AC24" i="20" s="1"/>
  <c r="Z24" i="21"/>
  <c r="AC25" i="20" s="1"/>
  <c r="Z26" i="21"/>
  <c r="AC27" i="20" s="1"/>
  <c r="Z28" i="21"/>
  <c r="AC29" i="20" s="1"/>
  <c r="Z30" i="21"/>
  <c r="AC31" i="20" s="1"/>
  <c r="Z32" i="21"/>
  <c r="AC33" i="20" s="1"/>
  <c r="Z34" i="21"/>
  <c r="AC35" i="20" s="1"/>
  <c r="Z36" i="21"/>
  <c r="Z38"/>
  <c r="AC39" i="20" s="1"/>
  <c r="Z40" i="21"/>
  <c r="AC41" i="20" s="1"/>
  <c r="Z42" i="21"/>
  <c r="Z44"/>
  <c r="AC45" i="20" s="1"/>
  <c r="Z46" i="21"/>
  <c r="AC47" i="20" s="1"/>
  <c r="Z48" i="21"/>
  <c r="AC49" i="20" s="1"/>
  <c r="Z50" i="21"/>
  <c r="AC51" i="20" s="1"/>
  <c r="Z52" i="21"/>
  <c r="AC53" i="20" s="1"/>
  <c r="Z54" i="21"/>
  <c r="AC55" i="20" s="1"/>
  <c r="Z25" i="21"/>
  <c r="AC26" i="20" s="1"/>
  <c r="Z27" i="21"/>
  <c r="AC28" i="20" s="1"/>
  <c r="Z29" i="21"/>
  <c r="AC30" i="20" s="1"/>
  <c r="Z31" i="21"/>
  <c r="AC32" i="20" s="1"/>
  <c r="Z33" i="21"/>
  <c r="AC34" i="20" s="1"/>
  <c r="Z35" i="21"/>
  <c r="AC36" i="20" s="1"/>
  <c r="Z37" i="21"/>
  <c r="AC38" i="20" s="1"/>
  <c r="Z39" i="21"/>
  <c r="AC40" i="20" s="1"/>
  <c r="Z41" i="21"/>
  <c r="AC42" i="20" s="1"/>
  <c r="Z43" i="21"/>
  <c r="AC44" i="20" s="1"/>
  <c r="Z45" i="21"/>
  <c r="Z47"/>
  <c r="AC48" i="20" s="1"/>
  <c r="Z49" i="21"/>
  <c r="AC50" i="20" s="1"/>
  <c r="Z51" i="21"/>
  <c r="AC52" i="20" s="1"/>
  <c r="Z53" i="21"/>
  <c r="AC54" i="20" s="1"/>
  <c r="Z55" i="21"/>
  <c r="AC56" i="20" s="1"/>
  <c r="Z57" i="21"/>
  <c r="AC58" i="20" s="1"/>
  <c r="Z59" i="21"/>
  <c r="AC60" i="20" s="1"/>
  <c r="Z61" i="21"/>
  <c r="AC62" i="20" s="1"/>
  <c r="Z63" i="21"/>
  <c r="AC64" i="20" s="1"/>
  <c r="Z65" i="21"/>
  <c r="AC66" i="20" s="1"/>
  <c r="Z67" i="21"/>
  <c r="AC68" i="20" s="1"/>
  <c r="Z69" i="21"/>
  <c r="AC70" i="20" s="1"/>
  <c r="Z71" i="21"/>
  <c r="AC72" i="20" s="1"/>
  <c r="Z73" i="21"/>
  <c r="AC74" i="20" s="1"/>
  <c r="Z75" i="21"/>
  <c r="AC76" i="20" s="1"/>
  <c r="Z77" i="21"/>
  <c r="AC78" i="20" s="1"/>
  <c r="Z79" i="21"/>
  <c r="AC80" i="20" s="1"/>
  <c r="Z81" i="21"/>
  <c r="AC82" i="20" s="1"/>
  <c r="Z56" i="21"/>
  <c r="AC57" i="20" s="1"/>
  <c r="Z58" i="21"/>
  <c r="AC59" i="20" s="1"/>
  <c r="Z60" i="21"/>
  <c r="AC61" i="20" s="1"/>
  <c r="Z62" i="21"/>
  <c r="AC63" i="20" s="1"/>
  <c r="Z64" i="21"/>
  <c r="Z66"/>
  <c r="AC67" i="20" s="1"/>
  <c r="Z68" i="21"/>
  <c r="AC69" i="20" s="1"/>
  <c r="Z70" i="21"/>
  <c r="AC71" i="20" s="1"/>
  <c r="Z72" i="21"/>
  <c r="AC73" i="20" s="1"/>
  <c r="Z74" i="21"/>
  <c r="AC75" i="20" s="1"/>
  <c r="Z76" i="21"/>
  <c r="AC77" i="20" s="1"/>
  <c r="Z78" i="21"/>
  <c r="AC79" i="20" s="1"/>
  <c r="Z80" i="21"/>
  <c r="AC81" i="20" s="1"/>
  <c r="Z82" i="21"/>
  <c r="AC83" i="20" s="1"/>
  <c r="Z84" i="21"/>
  <c r="AC85" i="20" s="1"/>
  <c r="Z86" i="21"/>
  <c r="AC87" i="20" s="1"/>
  <c r="Z88" i="21"/>
  <c r="Z90"/>
  <c r="Z92"/>
  <c r="Z94"/>
  <c r="Z3"/>
  <c r="AC4" i="20" s="1"/>
  <c r="Z83" i="21"/>
  <c r="Z85"/>
  <c r="AC86" i="20" s="1"/>
  <c r="Z87" i="21"/>
  <c r="Z89"/>
  <c r="Z91"/>
  <c r="Z93"/>
  <c r="S5"/>
  <c r="V6" i="20" s="1"/>
  <c r="S7" i="21"/>
  <c r="V8" i="20" s="1"/>
  <c r="S9" i="21"/>
  <c r="V10" i="20" s="1"/>
  <c r="S11" i="21"/>
  <c r="V12" i="20" s="1"/>
  <c r="S13" i="21"/>
  <c r="V14" i="20" s="1"/>
  <c r="S15" i="21"/>
  <c r="V16" i="20" s="1"/>
  <c r="S17" i="21"/>
  <c r="V18" i="20" s="1"/>
  <c r="S19" i="21"/>
  <c r="V20" i="20" s="1"/>
  <c r="S21" i="21"/>
  <c r="V22" i="20" s="1"/>
  <c r="S23" i="21"/>
  <c r="V24" i="20" s="1"/>
  <c r="S4" i="21"/>
  <c r="V5" i="20" s="1"/>
  <c r="S6" i="21"/>
  <c r="V7" i="20" s="1"/>
  <c r="S8" i="21"/>
  <c r="V9" i="20" s="1"/>
  <c r="S10" i="21"/>
  <c r="S12"/>
  <c r="V13" i="20" s="1"/>
  <c r="S14" i="21"/>
  <c r="V15" i="20" s="1"/>
  <c r="S16" i="21"/>
  <c r="V17" i="20" s="1"/>
  <c r="S18" i="21"/>
  <c r="V19" i="20" s="1"/>
  <c r="S20" i="21"/>
  <c r="V21" i="20" s="1"/>
  <c r="S22" i="21"/>
  <c r="V23" i="20" s="1"/>
  <c r="S24" i="21"/>
  <c r="V25" i="20" s="1"/>
  <c r="S25" i="21"/>
  <c r="V26" i="20" s="1"/>
  <c r="S27" i="21"/>
  <c r="V28" i="20" s="1"/>
  <c r="S29" i="21"/>
  <c r="V30" i="20" s="1"/>
  <c r="S31" i="21"/>
  <c r="V32" i="20" s="1"/>
  <c r="S33" i="21"/>
  <c r="V34" i="20" s="1"/>
  <c r="S35" i="21"/>
  <c r="V36" i="20" s="1"/>
  <c r="S37" i="21"/>
  <c r="V38" i="20" s="1"/>
  <c r="S39" i="21"/>
  <c r="V40" i="20" s="1"/>
  <c r="S41" i="21"/>
  <c r="V42" i="20" s="1"/>
  <c r="S43" i="21"/>
  <c r="V44" i="20" s="1"/>
  <c r="S45" i="21"/>
  <c r="V46" i="20" s="1"/>
  <c r="S47" i="21"/>
  <c r="V48" i="20" s="1"/>
  <c r="S49" i="21"/>
  <c r="V50" i="20" s="1"/>
  <c r="S51" i="21"/>
  <c r="V52" i="20" s="1"/>
  <c r="S53" i="21"/>
  <c r="V54" i="20" s="1"/>
  <c r="S55" i="21"/>
  <c r="V56" i="20" s="1"/>
  <c r="S26" i="21"/>
  <c r="V27" i="20" s="1"/>
  <c r="S28" i="21"/>
  <c r="V29" i="20" s="1"/>
  <c r="S30" i="21"/>
  <c r="V31" i="20" s="1"/>
  <c r="S32" i="21"/>
  <c r="V33" i="20" s="1"/>
  <c r="S34" i="21"/>
  <c r="V35" i="20" s="1"/>
  <c r="S36" i="21"/>
  <c r="V37" i="20" s="1"/>
  <c r="S38" i="21"/>
  <c r="V39" i="20" s="1"/>
  <c r="S40" i="21"/>
  <c r="V41" i="20" s="1"/>
  <c r="S42" i="21"/>
  <c r="V43" i="20" s="1"/>
  <c r="S44" i="21"/>
  <c r="V45" i="20" s="1"/>
  <c r="S46" i="21"/>
  <c r="V47" i="20" s="1"/>
  <c r="S48" i="21"/>
  <c r="V49" i="20" s="1"/>
  <c r="S50" i="21"/>
  <c r="V51" i="20" s="1"/>
  <c r="S52" i="21"/>
  <c r="S54"/>
  <c r="V55" i="20" s="1"/>
  <c r="S56" i="21"/>
  <c r="V57" i="20" s="1"/>
  <c r="S58" i="21"/>
  <c r="V59" i="20" s="1"/>
  <c r="S60" i="21"/>
  <c r="V61" i="20" s="1"/>
  <c r="S62" i="21"/>
  <c r="V63" i="20" s="1"/>
  <c r="S64" i="21"/>
  <c r="V65" i="20" s="1"/>
  <c r="S66" i="21"/>
  <c r="V67" i="20" s="1"/>
  <c r="S68" i="21"/>
  <c r="V69" i="20" s="1"/>
  <c r="S70" i="21"/>
  <c r="V71" i="20" s="1"/>
  <c r="S72" i="21"/>
  <c r="V73" i="20" s="1"/>
  <c r="S74" i="21"/>
  <c r="V75" i="20" s="1"/>
  <c r="S76" i="21"/>
  <c r="V77" i="20" s="1"/>
  <c r="S78" i="21"/>
  <c r="V79" i="20" s="1"/>
  <c r="S80" i="21"/>
  <c r="V81" i="20" s="1"/>
  <c r="S3" i="21"/>
  <c r="V4" i="20" s="1"/>
  <c r="S57" i="21"/>
  <c r="V58" i="20" s="1"/>
  <c r="S59" i="21"/>
  <c r="V60" i="20" s="1"/>
  <c r="S61" i="21"/>
  <c r="V62" i="20" s="1"/>
  <c r="S63" i="21"/>
  <c r="V64" i="20" s="1"/>
  <c r="S65" i="21"/>
  <c r="V66" i="20" s="1"/>
  <c r="S67" i="21"/>
  <c r="V68" i="20" s="1"/>
  <c r="S69" i="21"/>
  <c r="V70" i="20" s="1"/>
  <c r="S71" i="21"/>
  <c r="V72" i="20" s="1"/>
  <c r="S73" i="21"/>
  <c r="V74" i="20" s="1"/>
  <c r="S75" i="21"/>
  <c r="V76" i="20" s="1"/>
  <c r="S77" i="21"/>
  <c r="V78" i="20" s="1"/>
  <c r="S79" i="21"/>
  <c r="V80" i="20" s="1"/>
  <c r="S81" i="21"/>
  <c r="V82" i="20" s="1"/>
  <c r="S83" i="21"/>
  <c r="V84" i="20" s="1"/>
  <c r="S85" i="21"/>
  <c r="V86" i="20" s="1"/>
  <c r="S87" i="21"/>
  <c r="S89"/>
  <c r="S91"/>
  <c r="S93"/>
  <c r="S82"/>
  <c r="V83" i="20" s="1"/>
  <c r="S84" i="21"/>
  <c r="V85" i="20" s="1"/>
  <c r="S86" i="21"/>
  <c r="V87" i="20" s="1"/>
  <c r="S88" i="21"/>
  <c r="S90"/>
  <c r="S92"/>
  <c r="S94"/>
  <c r="T4"/>
  <c r="W5" i="20" s="1"/>
  <c r="T6" i="21"/>
  <c r="W7" i="20" s="1"/>
  <c r="T8" i="21"/>
  <c r="T10"/>
  <c r="W11" i="20" s="1"/>
  <c r="T12" i="21"/>
  <c r="W13" i="20" s="1"/>
  <c r="T14" i="21"/>
  <c r="W15" i="20" s="1"/>
  <c r="T16" i="21"/>
  <c r="W17" i="20" s="1"/>
  <c r="T18" i="21"/>
  <c r="W19" i="20" s="1"/>
  <c r="T20" i="21"/>
  <c r="W21" i="20" s="1"/>
  <c r="T22" i="21"/>
  <c r="W23" i="20" s="1"/>
  <c r="T24" i="21"/>
  <c r="W25" i="20" s="1"/>
  <c r="T5" i="21"/>
  <c r="W6" i="20" s="1"/>
  <c r="T7" i="21"/>
  <c r="W8" i="20" s="1"/>
  <c r="T9" i="21"/>
  <c r="W10" i="20" s="1"/>
  <c r="T11" i="21"/>
  <c r="W12" i="20" s="1"/>
  <c r="T13" i="21"/>
  <c r="W14" i="20" s="1"/>
  <c r="T15" i="21"/>
  <c r="W16" i="20" s="1"/>
  <c r="T17" i="21"/>
  <c r="W18" i="20" s="1"/>
  <c r="T19" i="21"/>
  <c r="W20" i="20" s="1"/>
  <c r="T21" i="21"/>
  <c r="W22" i="20" s="1"/>
  <c r="T23" i="21"/>
  <c r="W24" i="20" s="1"/>
  <c r="T26" i="21"/>
  <c r="W27" i="20" s="1"/>
  <c r="T28" i="21"/>
  <c r="W29" i="20" s="1"/>
  <c r="T30" i="21"/>
  <c r="W31" i="20" s="1"/>
  <c r="T32" i="21"/>
  <c r="W33" i="20" s="1"/>
  <c r="T34" i="21"/>
  <c r="W35" i="20" s="1"/>
  <c r="T36" i="21"/>
  <c r="W37" i="20" s="1"/>
  <c r="T38" i="21"/>
  <c r="W39" i="20" s="1"/>
  <c r="T40" i="21"/>
  <c r="W41" i="20" s="1"/>
  <c r="T42" i="21"/>
  <c r="W43" i="20" s="1"/>
  <c r="T44" i="21"/>
  <c r="W45" i="20" s="1"/>
  <c r="T46" i="21"/>
  <c r="W47" i="20" s="1"/>
  <c r="T48" i="21"/>
  <c r="W49" i="20" s="1"/>
  <c r="T50" i="21"/>
  <c r="T52"/>
  <c r="W53" i="20" s="1"/>
  <c r="T54" i="21"/>
  <c r="W55" i="20" s="1"/>
  <c r="T25" i="21"/>
  <c r="W26" i="20" s="1"/>
  <c r="T27" i="21"/>
  <c r="W28" i="20" s="1"/>
  <c r="T29" i="21"/>
  <c r="W30" i="20" s="1"/>
  <c r="T31" i="21"/>
  <c r="W32" i="20" s="1"/>
  <c r="T33" i="21"/>
  <c r="W34" i="20" s="1"/>
  <c r="T35" i="21"/>
  <c r="W36" i="20" s="1"/>
  <c r="T37" i="21"/>
  <c r="W38" i="20" s="1"/>
  <c r="T39" i="21"/>
  <c r="W40" i="20" s="1"/>
  <c r="T41" i="21"/>
  <c r="W42" i="20" s="1"/>
  <c r="T43" i="21"/>
  <c r="W44" i="20" s="1"/>
  <c r="T45" i="21"/>
  <c r="W46" i="20" s="1"/>
  <c r="T47" i="21"/>
  <c r="W48" i="20" s="1"/>
  <c r="T49" i="21"/>
  <c r="W50" i="20" s="1"/>
  <c r="T51" i="21"/>
  <c r="W52" i="20" s="1"/>
  <c r="T53" i="21"/>
  <c r="W54" i="20" s="1"/>
  <c r="T55" i="21"/>
  <c r="W56" i="20" s="1"/>
  <c r="T57" i="21"/>
  <c r="W58" i="20" s="1"/>
  <c r="T59" i="21"/>
  <c r="W60" i="20" s="1"/>
  <c r="T61" i="21"/>
  <c r="W62" i="20" s="1"/>
  <c r="T63" i="21"/>
  <c r="W64" i="20" s="1"/>
  <c r="T65" i="21"/>
  <c r="W66" i="20" s="1"/>
  <c r="T67" i="21"/>
  <c r="W68" i="20" s="1"/>
  <c r="T69" i="21"/>
  <c r="W70" i="20" s="1"/>
  <c r="T71" i="21"/>
  <c r="W72" i="20" s="1"/>
  <c r="T73" i="21"/>
  <c r="W74" i="20" s="1"/>
  <c r="T75" i="21"/>
  <c r="W76" i="20" s="1"/>
  <c r="T77" i="21"/>
  <c r="W78" i="20" s="1"/>
  <c r="T79" i="21"/>
  <c r="W80" i="20" s="1"/>
  <c r="T81" i="21"/>
  <c r="W82" i="20" s="1"/>
  <c r="T93" i="21"/>
  <c r="T56"/>
  <c r="W57" i="20" s="1"/>
  <c r="T58" i="21"/>
  <c r="W59" i="20" s="1"/>
  <c r="T60" i="21"/>
  <c r="W61" i="20" s="1"/>
  <c r="T62" i="21"/>
  <c r="W63" i="20" s="1"/>
  <c r="T64" i="21"/>
  <c r="W65" i="20" s="1"/>
  <c r="T66" i="21"/>
  <c r="W67" i="20" s="1"/>
  <c r="T68" i="21"/>
  <c r="W69" i="20" s="1"/>
  <c r="T70" i="21"/>
  <c r="W71" i="20" s="1"/>
  <c r="T72" i="21"/>
  <c r="W73" i="20" s="1"/>
  <c r="T74" i="21"/>
  <c r="W75" i="20" s="1"/>
  <c r="T76" i="21"/>
  <c r="W77" i="20" s="1"/>
  <c r="T78" i="21"/>
  <c r="W79" i="20" s="1"/>
  <c r="T80" i="21"/>
  <c r="W81" i="20" s="1"/>
  <c r="T82" i="21"/>
  <c r="W83" i="20" s="1"/>
  <c r="T84" i="21"/>
  <c r="W85" i="20" s="1"/>
  <c r="T86" i="21"/>
  <c r="W87" i="20" s="1"/>
  <c r="T88" i="21"/>
  <c r="T90"/>
  <c r="T92"/>
  <c r="T94"/>
  <c r="T3"/>
  <c r="W4" i="20" s="1"/>
  <c r="T83" i="21"/>
  <c r="W84" i="20" s="1"/>
  <c r="T85" i="21"/>
  <c r="W86" i="20" s="1"/>
  <c r="T87" i="21"/>
  <c r="T89"/>
  <c r="T91"/>
  <c r="E5"/>
  <c r="H6" i="20" s="1"/>
  <c r="E7" i="21"/>
  <c r="H8" i="20" s="1"/>
  <c r="E9" i="21"/>
  <c r="H10" i="20" s="1"/>
  <c r="E11" i="21"/>
  <c r="H12" i="20" s="1"/>
  <c r="E13" i="21"/>
  <c r="H14" i="20" s="1"/>
  <c r="E15" i="21"/>
  <c r="H16" i="20" s="1"/>
  <c r="E17" i="21"/>
  <c r="H18" i="20" s="1"/>
  <c r="E19" i="21"/>
  <c r="H20" i="20" s="1"/>
  <c r="E21" i="21"/>
  <c r="H22" i="20" s="1"/>
  <c r="E23" i="21"/>
  <c r="H24" i="20" s="1"/>
  <c r="E4" i="21"/>
  <c r="H5" i="20" s="1"/>
  <c r="E6" i="21"/>
  <c r="H7" i="20" s="1"/>
  <c r="E8" i="21"/>
  <c r="H9" i="20" s="1"/>
  <c r="E10" i="21"/>
  <c r="H11" i="20" s="1"/>
  <c r="E12" i="21"/>
  <c r="H13" i="20" s="1"/>
  <c r="E14" i="21"/>
  <c r="H15" i="20" s="1"/>
  <c r="E16" i="21"/>
  <c r="H17" i="20" s="1"/>
  <c r="E18" i="21"/>
  <c r="H19" i="20" s="1"/>
  <c r="E20" i="21"/>
  <c r="H21" i="20" s="1"/>
  <c r="E22" i="21"/>
  <c r="H23" i="20" s="1"/>
  <c r="E24" i="21"/>
  <c r="H25" i="20" s="1"/>
  <c r="E25" i="21"/>
  <c r="H26" i="20" s="1"/>
  <c r="E27" i="21"/>
  <c r="H28" i="20" s="1"/>
  <c r="E29" i="21"/>
  <c r="H30" i="20" s="1"/>
  <c r="E31" i="21"/>
  <c r="H32" i="20" s="1"/>
  <c r="E33" i="21"/>
  <c r="H34" i="20" s="1"/>
  <c r="E35" i="21"/>
  <c r="H36" i="20" s="1"/>
  <c r="E37" i="21"/>
  <c r="H38" i="20" s="1"/>
  <c r="E39" i="21"/>
  <c r="H40" i="20" s="1"/>
  <c r="E41" i="21"/>
  <c r="H42" i="20" s="1"/>
  <c r="E43" i="21"/>
  <c r="H44" i="20" s="1"/>
  <c r="E45" i="21"/>
  <c r="H46" i="20" s="1"/>
  <c r="E47" i="21"/>
  <c r="H48" i="20" s="1"/>
  <c r="E49" i="21"/>
  <c r="H50" i="20" s="1"/>
  <c r="E51" i="21"/>
  <c r="H52" i="20" s="1"/>
  <c r="E53" i="21"/>
  <c r="H54" i="20" s="1"/>
  <c r="E55" i="21"/>
  <c r="H56" i="20" s="1"/>
  <c r="E26" i="21"/>
  <c r="H27" i="20" s="1"/>
  <c r="E28" i="21"/>
  <c r="H29" i="20" s="1"/>
  <c r="E30" i="21"/>
  <c r="H31" i="20" s="1"/>
  <c r="E32" i="21"/>
  <c r="H33" i="20" s="1"/>
  <c r="E34" i="21"/>
  <c r="H35" i="20" s="1"/>
  <c r="E36" i="21"/>
  <c r="H37" i="20" s="1"/>
  <c r="E38" i="21"/>
  <c r="H39" i="20" s="1"/>
  <c r="E40" i="21"/>
  <c r="H41" i="20" s="1"/>
  <c r="E42" i="21"/>
  <c r="H43" i="20" s="1"/>
  <c r="E44" i="21"/>
  <c r="H45" i="20" s="1"/>
  <c r="E46" i="21"/>
  <c r="H47" i="20" s="1"/>
  <c r="E48" i="21"/>
  <c r="H49" i="20" s="1"/>
  <c r="E50" i="21"/>
  <c r="H51" i="20" s="1"/>
  <c r="E52" i="21"/>
  <c r="H53" i="20" s="1"/>
  <c r="E54" i="21"/>
  <c r="H55" i="20" s="1"/>
  <c r="E56" i="21"/>
  <c r="H57" i="20" s="1"/>
  <c r="E58" i="21"/>
  <c r="H59" i="20" s="1"/>
  <c r="E60" i="21"/>
  <c r="H61" i="20" s="1"/>
  <c r="E62" i="21"/>
  <c r="H63" i="20" s="1"/>
  <c r="E64" i="21"/>
  <c r="H65" i="20" s="1"/>
  <c r="E66" i="21"/>
  <c r="H67" i="20" s="1"/>
  <c r="E68" i="21"/>
  <c r="H69" i="20" s="1"/>
  <c r="E70" i="21"/>
  <c r="H71" i="20" s="1"/>
  <c r="E72" i="21"/>
  <c r="H73" i="20" s="1"/>
  <c r="E74" i="21"/>
  <c r="H75" i="20" s="1"/>
  <c r="E76" i="21"/>
  <c r="H77" i="20" s="1"/>
  <c r="E78" i="21"/>
  <c r="H79" i="20" s="1"/>
  <c r="E80" i="21"/>
  <c r="H81" i="20" s="1"/>
  <c r="E82" i="21"/>
  <c r="H83" i="20" s="1"/>
  <c r="E94" i="21"/>
  <c r="E3"/>
  <c r="H4" i="20" s="1"/>
  <c r="E57" i="21"/>
  <c r="H58" i="20" s="1"/>
  <c r="E59" i="21"/>
  <c r="H60" i="20" s="1"/>
  <c r="E61" i="21"/>
  <c r="H62" i="20" s="1"/>
  <c r="E63" i="21"/>
  <c r="H64" i="20" s="1"/>
  <c r="E65" i="21"/>
  <c r="H66" i="20" s="1"/>
  <c r="E67" i="21"/>
  <c r="H68" i="20" s="1"/>
  <c r="E69" i="21"/>
  <c r="H70" i="20" s="1"/>
  <c r="E71" i="21"/>
  <c r="H72" i="20" s="1"/>
  <c r="E73" i="21"/>
  <c r="H74" i="20" s="1"/>
  <c r="E75" i="21"/>
  <c r="H76" i="20" s="1"/>
  <c r="E77" i="21"/>
  <c r="H78" i="20" s="1"/>
  <c r="E79" i="21"/>
  <c r="H80" i="20" s="1"/>
  <c r="E81" i="21"/>
  <c r="H82" i="20" s="1"/>
  <c r="E83" i="21"/>
  <c r="H84" i="20" s="1"/>
  <c r="E85" i="21"/>
  <c r="H86" i="20" s="1"/>
  <c r="E87" i="21"/>
  <c r="E89"/>
  <c r="E91"/>
  <c r="E93"/>
  <c r="E84"/>
  <c r="H85" i="20" s="1"/>
  <c r="E86" i="21"/>
  <c r="H87" i="20" s="1"/>
  <c r="E88" i="21"/>
  <c r="E90"/>
  <c r="E92"/>
  <c r="AC5"/>
  <c r="AF6" i="20" s="1"/>
  <c r="AC7" i="21"/>
  <c r="AF8" i="20" s="1"/>
  <c r="AC9" i="21"/>
  <c r="AF10" i="20" s="1"/>
  <c r="AC11" i="21"/>
  <c r="AF12" i="20" s="1"/>
  <c r="AC13" i="21"/>
  <c r="AF14" i="20" s="1"/>
  <c r="AC15" i="21"/>
  <c r="AF16" i="20" s="1"/>
  <c r="AC17" i="21"/>
  <c r="AF18" i="20" s="1"/>
  <c r="AC19" i="21"/>
  <c r="AF20" i="20" s="1"/>
  <c r="AC21" i="21"/>
  <c r="AF22" i="20" s="1"/>
  <c r="AC23" i="21"/>
  <c r="AF24" i="20" s="1"/>
  <c r="AC4" i="21"/>
  <c r="AF5" i="20" s="1"/>
  <c r="AC6" i="21"/>
  <c r="AF7" i="20" s="1"/>
  <c r="AC8" i="21"/>
  <c r="AF9" i="20" s="1"/>
  <c r="AC10" i="21"/>
  <c r="AF11" i="20" s="1"/>
  <c r="AC12" i="21"/>
  <c r="AF13" i="20" s="1"/>
  <c r="AC14" i="21"/>
  <c r="AF15" i="20" s="1"/>
  <c r="AC16" i="21"/>
  <c r="AF17" i="20" s="1"/>
  <c r="AC18" i="21"/>
  <c r="AF19" i="20" s="1"/>
  <c r="AC20" i="21"/>
  <c r="AF21" i="20" s="1"/>
  <c r="AC22" i="21"/>
  <c r="AF23" i="20" s="1"/>
  <c r="AC25" i="21"/>
  <c r="AF26" i="20" s="1"/>
  <c r="AC27" i="21"/>
  <c r="AF28" i="20" s="1"/>
  <c r="AC29" i="21"/>
  <c r="AF30" i="20" s="1"/>
  <c r="AC31" i="21"/>
  <c r="AF32" i="20" s="1"/>
  <c r="AC33" i="21"/>
  <c r="AF34" i="20" s="1"/>
  <c r="AC35" i="21"/>
  <c r="AF36" i="20" s="1"/>
  <c r="AC37" i="21"/>
  <c r="AF38" i="20" s="1"/>
  <c r="AC39" i="21"/>
  <c r="AF40" i="20" s="1"/>
  <c r="AC41" i="21"/>
  <c r="AF42" i="20" s="1"/>
  <c r="AC43" i="21"/>
  <c r="AF44" i="20" s="1"/>
  <c r="AC45" i="21"/>
  <c r="AF46" i="20" s="1"/>
  <c r="AC47" i="21"/>
  <c r="AF48" i="20" s="1"/>
  <c r="AC49" i="21"/>
  <c r="AF50" i="20" s="1"/>
  <c r="AC51" i="21"/>
  <c r="AF52" i="20" s="1"/>
  <c r="AC53" i="21"/>
  <c r="AF54" i="20" s="1"/>
  <c r="AC24" i="21"/>
  <c r="AF25" i="20" s="1"/>
  <c r="AC26" i="21"/>
  <c r="AF27" i="20" s="1"/>
  <c r="AC28" i="21"/>
  <c r="AF29" i="20" s="1"/>
  <c r="AC30" i="21"/>
  <c r="AF31" i="20" s="1"/>
  <c r="AC32" i="21"/>
  <c r="AF33" i="20" s="1"/>
  <c r="AC34" i="21"/>
  <c r="AF35" i="20" s="1"/>
  <c r="AC36" i="21"/>
  <c r="AF37" i="20" s="1"/>
  <c r="AC38" i="21"/>
  <c r="AF39" i="20" s="1"/>
  <c r="AC40" i="21"/>
  <c r="AF41" i="20" s="1"/>
  <c r="AC42" i="21"/>
  <c r="AF43" i="20" s="1"/>
  <c r="AC44" i="21"/>
  <c r="AF45" i="20" s="1"/>
  <c r="AC46" i="21"/>
  <c r="AF47" i="20" s="1"/>
  <c r="AC48" i="21"/>
  <c r="AF49" i="20" s="1"/>
  <c r="AC50" i="21"/>
  <c r="AF51" i="20" s="1"/>
  <c r="AC52" i="21"/>
  <c r="AF53" i="20" s="1"/>
  <c r="AC54" i="21"/>
  <c r="AF55" i="20" s="1"/>
  <c r="AC56" i="21"/>
  <c r="AF57" i="20" s="1"/>
  <c r="AC58" i="21"/>
  <c r="AF59" i="20" s="1"/>
  <c r="AC60" i="21"/>
  <c r="AF61" i="20" s="1"/>
  <c r="AC62" i="21"/>
  <c r="AF63" i="20" s="1"/>
  <c r="AC64" i="21"/>
  <c r="AF65" i="20" s="1"/>
  <c r="AC66" i="21"/>
  <c r="AF67" i="20" s="1"/>
  <c r="AC68" i="21"/>
  <c r="AF69" i="20" s="1"/>
  <c r="AC70" i="21"/>
  <c r="AF71" i="20" s="1"/>
  <c r="AC72" i="21"/>
  <c r="AF73" i="20" s="1"/>
  <c r="AC74" i="21"/>
  <c r="AF75" i="20" s="1"/>
  <c r="AC76" i="21"/>
  <c r="AF77" i="20" s="1"/>
  <c r="AC78" i="21"/>
  <c r="AF79" i="20" s="1"/>
  <c r="AC80" i="21"/>
  <c r="AF81" i="20" s="1"/>
  <c r="AC94" i="21"/>
  <c r="AC55"/>
  <c r="AF56" i="20" s="1"/>
  <c r="AC57" i="21"/>
  <c r="AF58" i="20" s="1"/>
  <c r="AC59" i="21"/>
  <c r="AF60" i="20" s="1"/>
  <c r="AC61" i="21"/>
  <c r="AF62" i="20" s="1"/>
  <c r="AC63" i="21"/>
  <c r="AC65"/>
  <c r="AF66" i="20" s="1"/>
  <c r="AC67" i="21"/>
  <c r="AF68" i="20" s="1"/>
  <c r="AC69" i="21"/>
  <c r="AF70" i="20" s="1"/>
  <c r="AC71" i="21"/>
  <c r="AF72" i="20" s="1"/>
  <c r="AC73" i="21"/>
  <c r="AF74" i="20" s="1"/>
  <c r="AC75" i="21"/>
  <c r="AF76" i="20" s="1"/>
  <c r="AC77" i="21"/>
  <c r="AF78" i="20" s="1"/>
  <c r="AC79" i="21"/>
  <c r="AF80" i="20" s="1"/>
  <c r="AC81" i="21"/>
  <c r="AF82" i="20" s="1"/>
  <c r="AC83" i="21"/>
  <c r="AF84" i="20" s="1"/>
  <c r="AC85" i="21"/>
  <c r="AF86" i="20" s="1"/>
  <c r="AC87" i="21"/>
  <c r="AC89"/>
  <c r="AC91"/>
  <c r="AC93"/>
  <c r="AC82"/>
  <c r="AF83" i="20" s="1"/>
  <c r="AC84" i="21"/>
  <c r="AC86"/>
  <c r="AF87" i="20" s="1"/>
  <c r="AC88" i="21"/>
  <c r="AC90"/>
  <c r="AC92"/>
  <c r="AC3"/>
  <c r="AF4" i="20" s="1"/>
  <c r="R4" i="21"/>
  <c r="U5" i="20" s="1"/>
  <c r="R6" i="21"/>
  <c r="U7" i="20" s="1"/>
  <c r="R8" i="21"/>
  <c r="U9" i="20" s="1"/>
  <c r="R10" i="21"/>
  <c r="U11" i="20" s="1"/>
  <c r="R12" i="21"/>
  <c r="U13" i="20" s="1"/>
  <c r="R14" i="21"/>
  <c r="U15" i="20" s="1"/>
  <c r="R16" i="21"/>
  <c r="U17" i="20" s="1"/>
  <c r="R18" i="21"/>
  <c r="U19" i="20" s="1"/>
  <c r="R20" i="21"/>
  <c r="U21" i="20" s="1"/>
  <c r="R22" i="21"/>
  <c r="U23" i="20" s="1"/>
  <c r="R24" i="21"/>
  <c r="U25" i="20" s="1"/>
  <c r="R5" i="21"/>
  <c r="U6" i="20" s="1"/>
  <c r="R7" i="21"/>
  <c r="U8" i="20" s="1"/>
  <c r="R9" i="21"/>
  <c r="U10" i="20" s="1"/>
  <c r="R11" i="21"/>
  <c r="U12" i="20" s="1"/>
  <c r="R13" i="21"/>
  <c r="U14" i="20" s="1"/>
  <c r="R15" i="21"/>
  <c r="U16" i="20" s="1"/>
  <c r="R17" i="21"/>
  <c r="U18" i="20" s="1"/>
  <c r="R19" i="21"/>
  <c r="U20" i="20" s="1"/>
  <c r="R21" i="21"/>
  <c r="U22" i="20" s="1"/>
  <c r="R23" i="21"/>
  <c r="U24" i="20" s="1"/>
  <c r="R26" i="21"/>
  <c r="U27" i="20" s="1"/>
  <c r="R28" i="21"/>
  <c r="U29" i="20" s="1"/>
  <c r="R30" i="21"/>
  <c r="U31" i="20" s="1"/>
  <c r="R32" i="21"/>
  <c r="U33" i="20" s="1"/>
  <c r="R34" i="21"/>
  <c r="U35" i="20" s="1"/>
  <c r="R36" i="21"/>
  <c r="U37" i="20" s="1"/>
  <c r="R38" i="21"/>
  <c r="U39" i="20" s="1"/>
  <c r="R40" i="21"/>
  <c r="U41" i="20" s="1"/>
  <c r="R42" i="21"/>
  <c r="U43" i="20" s="1"/>
  <c r="R44" i="21"/>
  <c r="U45" i="20" s="1"/>
  <c r="R46" i="21"/>
  <c r="U47" i="20" s="1"/>
  <c r="R48" i="21"/>
  <c r="U49" i="20" s="1"/>
  <c r="R50" i="21"/>
  <c r="U51" i="20" s="1"/>
  <c r="R52" i="21"/>
  <c r="U53" i="20" s="1"/>
  <c r="R54" i="21"/>
  <c r="U55" i="20" s="1"/>
  <c r="R25" i="21"/>
  <c r="U26" i="20" s="1"/>
  <c r="R27" i="21"/>
  <c r="U28" i="20" s="1"/>
  <c r="R29" i="21"/>
  <c r="U30" i="20" s="1"/>
  <c r="R31" i="21"/>
  <c r="U32" i="20" s="1"/>
  <c r="R33" i="21"/>
  <c r="U34" i="20" s="1"/>
  <c r="R35" i="21"/>
  <c r="U36" i="20" s="1"/>
  <c r="R37" i="21"/>
  <c r="U38" i="20" s="1"/>
  <c r="R39" i="21"/>
  <c r="U40" i="20" s="1"/>
  <c r="R41" i="21"/>
  <c r="U42" i="20" s="1"/>
  <c r="R43" i="21"/>
  <c r="U44" i="20" s="1"/>
  <c r="R45" i="21"/>
  <c r="U46" i="20" s="1"/>
  <c r="R47" i="21"/>
  <c r="U48" i="20" s="1"/>
  <c r="R49" i="21"/>
  <c r="U50" i="20" s="1"/>
  <c r="R51" i="21"/>
  <c r="U52" i="20" s="1"/>
  <c r="R53" i="21"/>
  <c r="U54" i="20" s="1"/>
  <c r="R55" i="21"/>
  <c r="U56" i="20" s="1"/>
  <c r="R57" i="21"/>
  <c r="U58" i="20" s="1"/>
  <c r="R59" i="21"/>
  <c r="U60" i="20" s="1"/>
  <c r="R61" i="21"/>
  <c r="U62" i="20" s="1"/>
  <c r="R63" i="21"/>
  <c r="U64" i="20" s="1"/>
  <c r="R65" i="21"/>
  <c r="U66" i="20" s="1"/>
  <c r="R67" i="21"/>
  <c r="U68" i="20" s="1"/>
  <c r="R69" i="21"/>
  <c r="U70" i="20" s="1"/>
  <c r="R71" i="21"/>
  <c r="U72" i="20" s="1"/>
  <c r="R73" i="21"/>
  <c r="U74" i="20" s="1"/>
  <c r="R75" i="21"/>
  <c r="U76" i="20" s="1"/>
  <c r="R77" i="21"/>
  <c r="R79"/>
  <c r="U80" i="20" s="1"/>
  <c r="R81" i="21"/>
  <c r="U82" i="20" s="1"/>
  <c r="R56" i="21"/>
  <c r="U57" i="20" s="1"/>
  <c r="R58" i="21"/>
  <c r="U59" i="20" s="1"/>
  <c r="R60" i="21"/>
  <c r="U61" i="20" s="1"/>
  <c r="R62" i="21"/>
  <c r="U63" i="20" s="1"/>
  <c r="R64" i="21"/>
  <c r="U65" i="20" s="1"/>
  <c r="R66" i="21"/>
  <c r="U67" i="20" s="1"/>
  <c r="R68" i="21"/>
  <c r="U69" i="20" s="1"/>
  <c r="R70" i="21"/>
  <c r="U71" i="20" s="1"/>
  <c r="R72" i="21"/>
  <c r="U73" i="20" s="1"/>
  <c r="R74" i="21"/>
  <c r="U75" i="20" s="1"/>
  <c r="R76" i="21"/>
  <c r="U77" i="20" s="1"/>
  <c r="R78" i="21"/>
  <c r="U79" i="20" s="1"/>
  <c r="R80" i="21"/>
  <c r="U81" i="20" s="1"/>
  <c r="R82" i="21"/>
  <c r="U83" i="20" s="1"/>
  <c r="R84" i="21"/>
  <c r="U85" i="20" s="1"/>
  <c r="R86" i="21"/>
  <c r="U87" i="20" s="1"/>
  <c r="R88" i="21"/>
  <c r="R90"/>
  <c r="R92"/>
  <c r="R94"/>
  <c r="R83"/>
  <c r="U84" i="20" s="1"/>
  <c r="R85" i="21"/>
  <c r="U86" i="20" s="1"/>
  <c r="R87" i="21"/>
  <c r="R89"/>
  <c r="R91"/>
  <c r="R93"/>
  <c r="R3"/>
  <c r="U4" i="20" s="1"/>
  <c r="AA5" i="21"/>
  <c r="AD6" i="20" s="1"/>
  <c r="AA7" i="21"/>
  <c r="AD8" i="20" s="1"/>
  <c r="AA9" i="21"/>
  <c r="AD10" i="20" s="1"/>
  <c r="AA11" i="21"/>
  <c r="AD12" i="20" s="1"/>
  <c r="AA13" i="21"/>
  <c r="AD14" i="20" s="1"/>
  <c r="AA15" i="21"/>
  <c r="AD16" i="20" s="1"/>
  <c r="AA17" i="21"/>
  <c r="AD18" i="20" s="1"/>
  <c r="AA19" i="21"/>
  <c r="AD20" i="20" s="1"/>
  <c r="AA21" i="21"/>
  <c r="AD22" i="20" s="1"/>
  <c r="AA23" i="21"/>
  <c r="AD24" i="20" s="1"/>
  <c r="AA4" i="21"/>
  <c r="AD5" i="20" s="1"/>
  <c r="AA6" i="21"/>
  <c r="AD7" i="20" s="1"/>
  <c r="AA8" i="21"/>
  <c r="AD9" i="20" s="1"/>
  <c r="AA10" i="21"/>
  <c r="AD11" i="20" s="1"/>
  <c r="AA12" i="21"/>
  <c r="AA14"/>
  <c r="AD15" i="20" s="1"/>
  <c r="AA16" i="21"/>
  <c r="AD17" i="20" s="1"/>
  <c r="AA18" i="21"/>
  <c r="AD19" i="20" s="1"/>
  <c r="AA20" i="21"/>
  <c r="AD21" i="20" s="1"/>
  <c r="AA22" i="21"/>
  <c r="AD23" i="20" s="1"/>
  <c r="AA25" i="21"/>
  <c r="AD26" i="20" s="1"/>
  <c r="AA27" i="21"/>
  <c r="AD28" i="20" s="1"/>
  <c r="AA29" i="21"/>
  <c r="AD30" i="20" s="1"/>
  <c r="AA31" i="21"/>
  <c r="AD32" i="20" s="1"/>
  <c r="AA33" i="21"/>
  <c r="AD34" i="20" s="1"/>
  <c r="AA35" i="21"/>
  <c r="AD36" i="20" s="1"/>
  <c r="AA37" i="21"/>
  <c r="AD38" i="20" s="1"/>
  <c r="AA39" i="21"/>
  <c r="AD40" i="20" s="1"/>
  <c r="AA41" i="21"/>
  <c r="AD42" i="20" s="1"/>
  <c r="AA43" i="21"/>
  <c r="AD44" i="20" s="1"/>
  <c r="AA45" i="21"/>
  <c r="AD46" i="20" s="1"/>
  <c r="AA47" i="21"/>
  <c r="AD48" i="20" s="1"/>
  <c r="AA49" i="21"/>
  <c r="AD50" i="20" s="1"/>
  <c r="AA51" i="21"/>
  <c r="AD52" i="20" s="1"/>
  <c r="AA53" i="21"/>
  <c r="AA24"/>
  <c r="AD25" i="20" s="1"/>
  <c r="AA26" i="21"/>
  <c r="AD27" i="20" s="1"/>
  <c r="AA28" i="21"/>
  <c r="AD29" i="20" s="1"/>
  <c r="AA30" i="21"/>
  <c r="AD31" i="20" s="1"/>
  <c r="AA32" i="21"/>
  <c r="AD33" i="20" s="1"/>
  <c r="AA34" i="21"/>
  <c r="AD35" i="20" s="1"/>
  <c r="AA36" i="21"/>
  <c r="AD37" i="20" s="1"/>
  <c r="AA38" i="21"/>
  <c r="AD39" i="20" s="1"/>
  <c r="AA40" i="21"/>
  <c r="AD41" i="20" s="1"/>
  <c r="AA42" i="21"/>
  <c r="AD43" i="20" s="1"/>
  <c r="AA44" i="21"/>
  <c r="AD45" i="20" s="1"/>
  <c r="AA46" i="21"/>
  <c r="AD47" i="20" s="1"/>
  <c r="AA48" i="21"/>
  <c r="AD49" i="20" s="1"/>
  <c r="AA50" i="21"/>
  <c r="AD51" i="20" s="1"/>
  <c r="AA52" i="21"/>
  <c r="AD53" i="20" s="1"/>
  <c r="AA54" i="21"/>
  <c r="AD55" i="20" s="1"/>
  <c r="AA56" i="21"/>
  <c r="AD57" i="20" s="1"/>
  <c r="AA58" i="21"/>
  <c r="AD59" i="20" s="1"/>
  <c r="AA60" i="21"/>
  <c r="AD61" i="20" s="1"/>
  <c r="AA62" i="21"/>
  <c r="AD63" i="20" s="1"/>
  <c r="AA64" i="21"/>
  <c r="AD65" i="20" s="1"/>
  <c r="AA66" i="21"/>
  <c r="AD67" i="20" s="1"/>
  <c r="AA68" i="21"/>
  <c r="AD69" i="20" s="1"/>
  <c r="AA70" i="21"/>
  <c r="AD71" i="20" s="1"/>
  <c r="AA72" i="21"/>
  <c r="AD73" i="20" s="1"/>
  <c r="AA74" i="21"/>
  <c r="AD75" i="20" s="1"/>
  <c r="AA76" i="21"/>
  <c r="AD77" i="20" s="1"/>
  <c r="AA78" i="21"/>
  <c r="AD79" i="20" s="1"/>
  <c r="AA80" i="21"/>
  <c r="AD81" i="20" s="1"/>
  <c r="AA92" i="21"/>
  <c r="AA55"/>
  <c r="AD56" i="20" s="1"/>
  <c r="AA57" i="21"/>
  <c r="AD58" i="20" s="1"/>
  <c r="AA59" i="21"/>
  <c r="AD60" i="20" s="1"/>
  <c r="AA61" i="21"/>
  <c r="AD62" i="20" s="1"/>
  <c r="AA63" i="21"/>
  <c r="AD64" i="20" s="1"/>
  <c r="AA65" i="21"/>
  <c r="AD66" i="20" s="1"/>
  <c r="AA67" i="21"/>
  <c r="AD68" i="20" s="1"/>
  <c r="AA69" i="21"/>
  <c r="AD70" i="20" s="1"/>
  <c r="AA71" i="21"/>
  <c r="AD72" i="20" s="1"/>
  <c r="AA73" i="21"/>
  <c r="AD74" i="20" s="1"/>
  <c r="AA75" i="21"/>
  <c r="AD76" i="20" s="1"/>
  <c r="AA77" i="21"/>
  <c r="AD78" i="20" s="1"/>
  <c r="AA79" i="21"/>
  <c r="AA81"/>
  <c r="AD82" i="20" s="1"/>
  <c r="AA83" i="21"/>
  <c r="AD84" i="20" s="1"/>
  <c r="AA85" i="21"/>
  <c r="AD86" i="20" s="1"/>
  <c r="AA87" i="21"/>
  <c r="AA89"/>
  <c r="AA91"/>
  <c r="AA93"/>
  <c r="AA3"/>
  <c r="AD4" i="20" s="1"/>
  <c r="AA82" i="21"/>
  <c r="AD83" i="20" s="1"/>
  <c r="AA84" i="21"/>
  <c r="AD85" i="20" s="1"/>
  <c r="AA86" i="21"/>
  <c r="AD87" i="20" s="1"/>
  <c r="AA88" i="21"/>
  <c r="AA90"/>
  <c r="AA94"/>
  <c r="W5"/>
  <c r="Z6" i="20" s="1"/>
  <c r="W7" i="21"/>
  <c r="Z8" i="20" s="1"/>
  <c r="W9" i="21"/>
  <c r="Z10" i="20" s="1"/>
  <c r="W11" i="21"/>
  <c r="Z12" i="20" s="1"/>
  <c r="W13" i="21"/>
  <c r="Z14" i="20" s="1"/>
  <c r="W15" i="21"/>
  <c r="Z16" i="20" s="1"/>
  <c r="W17" i="21"/>
  <c r="Z18" i="20" s="1"/>
  <c r="W19" i="21"/>
  <c r="Z20" i="20" s="1"/>
  <c r="W21" i="21"/>
  <c r="Z22" i="20" s="1"/>
  <c r="W23" i="21"/>
  <c r="Z24" i="20" s="1"/>
  <c r="W4" i="21"/>
  <c r="Z5" i="20" s="1"/>
  <c r="W6" i="21"/>
  <c r="Z7" i="20" s="1"/>
  <c r="W8" i="21"/>
  <c r="Z9" i="20" s="1"/>
  <c r="W10" i="21"/>
  <c r="Z11" i="20" s="1"/>
  <c r="W12" i="21"/>
  <c r="Z13" i="20" s="1"/>
  <c r="W14" i="21"/>
  <c r="Z15" i="20" s="1"/>
  <c r="W16" i="21"/>
  <c r="Z17" i="20" s="1"/>
  <c r="W18" i="21"/>
  <c r="Z19" i="20" s="1"/>
  <c r="W20" i="21"/>
  <c r="Z21" i="20" s="1"/>
  <c r="W22" i="21"/>
  <c r="Z23" i="20" s="1"/>
  <c r="W25" i="21"/>
  <c r="Z26" i="20" s="1"/>
  <c r="W27" i="21"/>
  <c r="Z28" i="20" s="1"/>
  <c r="W29" i="21"/>
  <c r="Z30" i="20" s="1"/>
  <c r="W31" i="21"/>
  <c r="Z32" i="20" s="1"/>
  <c r="W33" i="21"/>
  <c r="Z34" i="20" s="1"/>
  <c r="W35" i="21"/>
  <c r="Z36" i="20" s="1"/>
  <c r="W37" i="21"/>
  <c r="Z38" i="20" s="1"/>
  <c r="W39" i="21"/>
  <c r="Z40" i="20" s="1"/>
  <c r="W41" i="21"/>
  <c r="Z42" i="20" s="1"/>
  <c r="W43" i="21"/>
  <c r="Z44" i="20" s="1"/>
  <c r="W45" i="21"/>
  <c r="Z46" i="20" s="1"/>
  <c r="W47" i="21"/>
  <c r="Z48" i="20" s="1"/>
  <c r="W49" i="21"/>
  <c r="Z50" i="20" s="1"/>
  <c r="W51" i="21"/>
  <c r="W53"/>
  <c r="Z54" i="20" s="1"/>
  <c r="W55" i="21"/>
  <c r="Z56" i="20" s="1"/>
  <c r="W24" i="21"/>
  <c r="Z25" i="20" s="1"/>
  <c r="W26" i="21"/>
  <c r="Z27" i="20" s="1"/>
  <c r="W28" i="21"/>
  <c r="Z29" i="20" s="1"/>
  <c r="W30" i="21"/>
  <c r="Z31" i="20" s="1"/>
  <c r="W32" i="21"/>
  <c r="Z33" i="20" s="1"/>
  <c r="W34" i="21"/>
  <c r="Z35" i="20" s="1"/>
  <c r="W36" i="21"/>
  <c r="Z37" i="20" s="1"/>
  <c r="W38" i="21"/>
  <c r="Z39" i="20" s="1"/>
  <c r="W40" i="21"/>
  <c r="Z41" i="20" s="1"/>
  <c r="W42" i="21"/>
  <c r="Z43" i="20" s="1"/>
  <c r="W44" i="21"/>
  <c r="Z45" i="20" s="1"/>
  <c r="W46" i="21"/>
  <c r="Z47" i="20" s="1"/>
  <c r="W48" i="21"/>
  <c r="Z49" i="20" s="1"/>
  <c r="W50" i="21"/>
  <c r="Z51" i="20" s="1"/>
  <c r="W52" i="21"/>
  <c r="Z53" i="20" s="1"/>
  <c r="W54" i="21"/>
  <c r="Z55" i="20" s="1"/>
  <c r="W56" i="21"/>
  <c r="Z57" i="20" s="1"/>
  <c r="W58" i="21"/>
  <c r="Z59" i="20" s="1"/>
  <c r="W60" i="21"/>
  <c r="Z61" i="20" s="1"/>
  <c r="W62" i="21"/>
  <c r="Z63" i="20" s="1"/>
  <c r="W64" i="21"/>
  <c r="Z65" i="20" s="1"/>
  <c r="W66" i="21"/>
  <c r="Z67" i="20" s="1"/>
  <c r="W68" i="21"/>
  <c r="W70"/>
  <c r="Z71" i="20" s="1"/>
  <c r="W72" i="21"/>
  <c r="Z73" i="20" s="1"/>
  <c r="W74" i="21"/>
  <c r="Z75" i="20" s="1"/>
  <c r="W76" i="21"/>
  <c r="Z77" i="20" s="1"/>
  <c r="W78" i="21"/>
  <c r="Z79" i="20" s="1"/>
  <c r="W80" i="21"/>
  <c r="Z81" i="20" s="1"/>
  <c r="W57" i="21"/>
  <c r="Z58" i="20" s="1"/>
  <c r="W59" i="21"/>
  <c r="Z60" i="20" s="1"/>
  <c r="W61" i="21"/>
  <c r="Z62" i="20" s="1"/>
  <c r="W63" i="21"/>
  <c r="Z64" i="20" s="1"/>
  <c r="W65" i="21"/>
  <c r="Z66" i="20" s="1"/>
  <c r="W67" i="21"/>
  <c r="Z68" i="20" s="1"/>
  <c r="W69" i="21"/>
  <c r="Z70" i="20" s="1"/>
  <c r="W71" i="21"/>
  <c r="Z72" i="20" s="1"/>
  <c r="W73" i="21"/>
  <c r="Z74" i="20" s="1"/>
  <c r="W75" i="21"/>
  <c r="Z76" i="20" s="1"/>
  <c r="W77" i="21"/>
  <c r="Z78" i="20" s="1"/>
  <c r="W79" i="21"/>
  <c r="Z80" i="20" s="1"/>
  <c r="W81" i="21"/>
  <c r="Z82" i="20" s="1"/>
  <c r="W83" i="21"/>
  <c r="Z84" i="20" s="1"/>
  <c r="W85" i="21"/>
  <c r="Z86" i="20" s="1"/>
  <c r="W87" i="21"/>
  <c r="W89"/>
  <c r="W91"/>
  <c r="W93"/>
  <c r="W82"/>
  <c r="Z83" i="20" s="1"/>
  <c r="W84" i="21"/>
  <c r="Z85" i="20" s="1"/>
  <c r="W86" i="21"/>
  <c r="Z87" i="20" s="1"/>
  <c r="W88" i="21"/>
  <c r="W90"/>
  <c r="W92"/>
  <c r="W94"/>
  <c r="W3"/>
  <c r="Z4" i="20" s="1"/>
  <c r="Q5" i="21"/>
  <c r="T6" i="20" s="1"/>
  <c r="Q7" i="21"/>
  <c r="T8" i="20" s="1"/>
  <c r="Q9" i="21"/>
  <c r="T10" i="20" s="1"/>
  <c r="Q11" i="21"/>
  <c r="T12" i="20" s="1"/>
  <c r="Q13" i="21"/>
  <c r="T14" i="20" s="1"/>
  <c r="Q15" i="21"/>
  <c r="Q17"/>
  <c r="T18" i="20" s="1"/>
  <c r="Q19" i="21"/>
  <c r="T20" i="20" s="1"/>
  <c r="Q21" i="21"/>
  <c r="T22" i="20" s="1"/>
  <c r="Q23" i="21"/>
  <c r="T24" i="20" s="1"/>
  <c r="Q4" i="21"/>
  <c r="T5" i="20" s="1"/>
  <c r="Q6" i="21"/>
  <c r="T7" i="20" s="1"/>
  <c r="Q8" i="21"/>
  <c r="T9" i="20" s="1"/>
  <c r="Q10" i="21"/>
  <c r="T11" i="20" s="1"/>
  <c r="Q12" i="21"/>
  <c r="T13" i="20" s="1"/>
  <c r="Q14" i="21"/>
  <c r="T15" i="20" s="1"/>
  <c r="Q16" i="21"/>
  <c r="T17" i="20" s="1"/>
  <c r="Q18" i="21"/>
  <c r="T19" i="20" s="1"/>
  <c r="Q20" i="21"/>
  <c r="T21" i="20" s="1"/>
  <c r="Q22" i="21"/>
  <c r="T23" i="20" s="1"/>
  <c r="Q24" i="21"/>
  <c r="T25" i="20" s="1"/>
  <c r="Q25" i="21"/>
  <c r="T26" i="20" s="1"/>
  <c r="Q27" i="21"/>
  <c r="T28" i="20" s="1"/>
  <c r="Q29" i="21"/>
  <c r="T30" i="20" s="1"/>
  <c r="Q31" i="21"/>
  <c r="T32" i="20" s="1"/>
  <c r="Q33" i="21"/>
  <c r="T34" i="20" s="1"/>
  <c r="Q35" i="21"/>
  <c r="T36" i="20" s="1"/>
  <c r="Q37" i="21"/>
  <c r="T38" i="20" s="1"/>
  <c r="Q39" i="21"/>
  <c r="T40" i="20" s="1"/>
  <c r="Q41" i="21"/>
  <c r="T42" i="20" s="1"/>
  <c r="Q43" i="21"/>
  <c r="T44" i="20" s="1"/>
  <c r="Q45" i="21"/>
  <c r="T46" i="20" s="1"/>
  <c r="Q47" i="21"/>
  <c r="T48" i="20" s="1"/>
  <c r="Q49" i="21"/>
  <c r="T50" i="20" s="1"/>
  <c r="Q51" i="21"/>
  <c r="T52" i="20" s="1"/>
  <c r="Q53" i="21"/>
  <c r="T54" i="20" s="1"/>
  <c r="Q55" i="21"/>
  <c r="T56" i="20" s="1"/>
  <c r="Q26" i="21"/>
  <c r="T27" i="20" s="1"/>
  <c r="Q28" i="21"/>
  <c r="T29" i="20" s="1"/>
  <c r="Q30" i="21"/>
  <c r="T31" i="20" s="1"/>
  <c r="Q32" i="21"/>
  <c r="T33" i="20" s="1"/>
  <c r="Q34" i="21"/>
  <c r="T35" i="20" s="1"/>
  <c r="Q36" i="21"/>
  <c r="T37" i="20" s="1"/>
  <c r="Q38" i="21"/>
  <c r="T39" i="20" s="1"/>
  <c r="Q40" i="21"/>
  <c r="T41" i="20" s="1"/>
  <c r="Q42" i="21"/>
  <c r="T43" i="20" s="1"/>
  <c r="Q44" i="21"/>
  <c r="T45" i="20" s="1"/>
  <c r="Q46" i="21"/>
  <c r="T47" i="20" s="1"/>
  <c r="Q48" i="21"/>
  <c r="T49" i="20" s="1"/>
  <c r="Q50" i="21"/>
  <c r="T51" i="20" s="1"/>
  <c r="Q52" i="21"/>
  <c r="T53" i="20" s="1"/>
  <c r="Q54" i="21"/>
  <c r="T55" i="20" s="1"/>
  <c r="Q56" i="21"/>
  <c r="T57" i="20" s="1"/>
  <c r="Q58" i="21"/>
  <c r="T59" i="20" s="1"/>
  <c r="Q60" i="21"/>
  <c r="T61" i="20" s="1"/>
  <c r="Q62" i="21"/>
  <c r="T63" i="20" s="1"/>
  <c r="Q64" i="21"/>
  <c r="T65" i="20" s="1"/>
  <c r="Q66" i="21"/>
  <c r="T67" i="20" s="1"/>
  <c r="Q68" i="21"/>
  <c r="T69" i="20" s="1"/>
  <c r="Q70" i="21"/>
  <c r="T71" i="20" s="1"/>
  <c r="Q72" i="21"/>
  <c r="T73" i="20" s="1"/>
  <c r="Q74" i="21"/>
  <c r="T75" i="20" s="1"/>
  <c r="Q76" i="21"/>
  <c r="T77" i="20" s="1"/>
  <c r="Q78" i="21"/>
  <c r="T79" i="20" s="1"/>
  <c r="Q80" i="21"/>
  <c r="T81" i="20" s="1"/>
  <c r="Q94" i="21"/>
  <c r="Q3"/>
  <c r="T4" i="20" s="1"/>
  <c r="Q57" i="21"/>
  <c r="T58" i="20" s="1"/>
  <c r="Q59" i="21"/>
  <c r="T60" i="20" s="1"/>
  <c r="Q61" i="21"/>
  <c r="T62" i="20" s="1"/>
  <c r="Q63" i="21"/>
  <c r="T64" i="20" s="1"/>
  <c r="Q65" i="21"/>
  <c r="T66" i="20" s="1"/>
  <c r="Q67" i="21"/>
  <c r="T68" i="20" s="1"/>
  <c r="Q69" i="21"/>
  <c r="T70" i="20" s="1"/>
  <c r="Q71" i="21"/>
  <c r="T72" i="20" s="1"/>
  <c r="Q73" i="21"/>
  <c r="T74" i="20" s="1"/>
  <c r="Q75" i="21"/>
  <c r="T76" i="20" s="1"/>
  <c r="Q77" i="21"/>
  <c r="T78" i="20" s="1"/>
  <c r="Q79" i="21"/>
  <c r="T80" i="20" s="1"/>
  <c r="Q81" i="21"/>
  <c r="T82" i="20" s="1"/>
  <c r="Q83" i="21"/>
  <c r="T84" i="20" s="1"/>
  <c r="Q85" i="21"/>
  <c r="T86" i="20" s="1"/>
  <c r="Q87" i="21"/>
  <c r="Q89"/>
  <c r="Q91"/>
  <c r="Q93"/>
  <c r="Q82"/>
  <c r="T83" i="20" s="1"/>
  <c r="Q84" i="21"/>
  <c r="T85" i="20" s="1"/>
  <c r="Q86" i="21"/>
  <c r="T87" i="20" s="1"/>
  <c r="Q88" i="21"/>
  <c r="Q90"/>
  <c r="Q92"/>
  <c r="F4"/>
  <c r="I5" i="20" s="1"/>
  <c r="F6" i="21"/>
  <c r="I7" i="20" s="1"/>
  <c r="F8" i="21"/>
  <c r="I9" i="20" s="1"/>
  <c r="F10" i="21"/>
  <c r="I11" i="20" s="1"/>
  <c r="F12" i="21"/>
  <c r="I13" i="20" s="1"/>
  <c r="F14" i="21"/>
  <c r="I15" i="20" s="1"/>
  <c r="F16" i="21"/>
  <c r="I17" i="20" s="1"/>
  <c r="F18" i="21"/>
  <c r="I19" i="20" s="1"/>
  <c r="F20" i="21"/>
  <c r="I21" i="20" s="1"/>
  <c r="F22" i="21"/>
  <c r="I23" i="20" s="1"/>
  <c r="F24" i="21"/>
  <c r="I25" i="20" s="1"/>
  <c r="F5" i="21"/>
  <c r="I6" i="20" s="1"/>
  <c r="F7" i="21"/>
  <c r="I8" i="20" s="1"/>
  <c r="F9" i="21"/>
  <c r="I10" i="20" s="1"/>
  <c r="F11" i="21"/>
  <c r="I12" i="20" s="1"/>
  <c r="F13" i="21"/>
  <c r="I14" i="20" s="1"/>
  <c r="F15" i="21"/>
  <c r="I16" i="20" s="1"/>
  <c r="F17" i="21"/>
  <c r="I18" i="20" s="1"/>
  <c r="F19" i="21"/>
  <c r="I20" i="20" s="1"/>
  <c r="F21" i="21"/>
  <c r="I22" i="20" s="1"/>
  <c r="F23" i="21"/>
  <c r="I24" i="20" s="1"/>
  <c r="F26" i="21"/>
  <c r="I27" i="20" s="1"/>
  <c r="F28" i="21"/>
  <c r="I29" i="20" s="1"/>
  <c r="F30" i="21"/>
  <c r="I31" i="20" s="1"/>
  <c r="F32" i="21"/>
  <c r="I33" i="20" s="1"/>
  <c r="F34" i="21"/>
  <c r="I35" i="20" s="1"/>
  <c r="F36" i="21"/>
  <c r="I37" i="20" s="1"/>
  <c r="F38" i="21"/>
  <c r="I39" i="20" s="1"/>
  <c r="F40" i="21"/>
  <c r="I41" i="20" s="1"/>
  <c r="F42" i="21"/>
  <c r="I43" i="20" s="1"/>
  <c r="F44" i="21"/>
  <c r="I45" i="20" s="1"/>
  <c r="F46" i="21"/>
  <c r="I47" i="20" s="1"/>
  <c r="F48" i="21"/>
  <c r="I49" i="20" s="1"/>
  <c r="F50" i="21"/>
  <c r="I51" i="20" s="1"/>
  <c r="F52" i="21"/>
  <c r="I53" i="20" s="1"/>
  <c r="F54" i="21"/>
  <c r="I55" i="20" s="1"/>
  <c r="F25" i="21"/>
  <c r="I26" i="20" s="1"/>
  <c r="F27" i="21"/>
  <c r="I28" i="20" s="1"/>
  <c r="F29" i="21"/>
  <c r="I30" i="20" s="1"/>
  <c r="F31" i="21"/>
  <c r="I32" i="20" s="1"/>
  <c r="F33" i="21"/>
  <c r="I34" i="20" s="1"/>
  <c r="F35" i="21"/>
  <c r="I36" i="20" s="1"/>
  <c r="F37" i="21"/>
  <c r="I38" i="20" s="1"/>
  <c r="F39" i="21"/>
  <c r="I40" i="20" s="1"/>
  <c r="F41" i="21"/>
  <c r="I42" i="20" s="1"/>
  <c r="F43" i="21"/>
  <c r="I44" i="20" s="1"/>
  <c r="F45" i="21"/>
  <c r="I46" i="20" s="1"/>
  <c r="F47" i="21"/>
  <c r="I48" i="20" s="1"/>
  <c r="F49" i="21"/>
  <c r="I50" i="20" s="1"/>
  <c r="F51" i="21"/>
  <c r="I52" i="20" s="1"/>
  <c r="F53" i="21"/>
  <c r="I54" i="20" s="1"/>
  <c r="F55" i="21"/>
  <c r="I56" i="20" s="1"/>
  <c r="F57" i="21"/>
  <c r="I58" i="20" s="1"/>
  <c r="F59" i="21"/>
  <c r="I60" i="20" s="1"/>
  <c r="F61" i="21"/>
  <c r="I62" i="20" s="1"/>
  <c r="F63" i="21"/>
  <c r="I64" i="20" s="1"/>
  <c r="F65" i="21"/>
  <c r="I66" i="20" s="1"/>
  <c r="F67" i="21"/>
  <c r="I68" i="20" s="1"/>
  <c r="F69" i="21"/>
  <c r="I70" i="20" s="1"/>
  <c r="F71" i="21"/>
  <c r="I72" i="20" s="1"/>
  <c r="F73" i="21"/>
  <c r="I74" i="20" s="1"/>
  <c r="F75" i="21"/>
  <c r="I76" i="20" s="1"/>
  <c r="F77" i="21"/>
  <c r="I78" i="20" s="1"/>
  <c r="F79" i="21"/>
  <c r="I80" i="20" s="1"/>
  <c r="F81" i="21"/>
  <c r="I82" i="20" s="1"/>
  <c r="F93" i="21"/>
  <c r="F56"/>
  <c r="I57" i="20" s="1"/>
  <c r="F58" i="21"/>
  <c r="I59" i="20" s="1"/>
  <c r="F60" i="21"/>
  <c r="I61" i="20" s="1"/>
  <c r="F62" i="21"/>
  <c r="I63" i="20" s="1"/>
  <c r="F64" i="21"/>
  <c r="F66"/>
  <c r="I67" i="20" s="1"/>
  <c r="F68" i="21"/>
  <c r="I69" i="20" s="1"/>
  <c r="F70" i="21"/>
  <c r="I71" i="20" s="1"/>
  <c r="F72" i="21"/>
  <c r="I73" i="20" s="1"/>
  <c r="F74" i="21"/>
  <c r="I75" i="20" s="1"/>
  <c r="F76" i="21"/>
  <c r="I77" i="20" s="1"/>
  <c r="F78" i="21"/>
  <c r="I79" i="20" s="1"/>
  <c r="F80" i="21"/>
  <c r="I81" i="20" s="1"/>
  <c r="F82" i="21"/>
  <c r="I83" i="20" s="1"/>
  <c r="F84" i="21"/>
  <c r="I85" i="20" s="1"/>
  <c r="F86" i="21"/>
  <c r="I87" i="20" s="1"/>
  <c r="F88" i="21"/>
  <c r="F90"/>
  <c r="F92"/>
  <c r="F94"/>
  <c r="F83"/>
  <c r="I84" i="20" s="1"/>
  <c r="F85" i="21"/>
  <c r="I86" i="20" s="1"/>
  <c r="F87" i="21"/>
  <c r="F89"/>
  <c r="F91"/>
  <c r="F3"/>
  <c r="I4" i="20" s="1"/>
  <c r="V4" i="21"/>
  <c r="Y5" i="20" s="1"/>
  <c r="V6" i="21"/>
  <c r="Y7" i="20" s="1"/>
  <c r="V8" i="21"/>
  <c r="Y9" i="20" s="1"/>
  <c r="V10" i="21"/>
  <c r="Y11" i="20" s="1"/>
  <c r="V12" i="21"/>
  <c r="Y13" i="20" s="1"/>
  <c r="V14" i="21"/>
  <c r="Y15" i="20" s="1"/>
  <c r="V16" i="21"/>
  <c r="Y17" i="20" s="1"/>
  <c r="V18" i="21"/>
  <c r="Y19" i="20" s="1"/>
  <c r="V20" i="21"/>
  <c r="Y21" i="20" s="1"/>
  <c r="V22" i="21"/>
  <c r="Y23" i="20" s="1"/>
  <c r="V24" i="21"/>
  <c r="Y25" i="20" s="1"/>
  <c r="V5" i="21"/>
  <c r="Y6" i="20" s="1"/>
  <c r="V7" i="21"/>
  <c r="Y8" i="20" s="1"/>
  <c r="V9" i="21"/>
  <c r="Y10" i="20" s="1"/>
  <c r="V11" i="21"/>
  <c r="Y12" i="20" s="1"/>
  <c r="V13" i="21"/>
  <c r="Y14" i="20" s="1"/>
  <c r="V15" i="21"/>
  <c r="Y16" i="20" s="1"/>
  <c r="V17" i="21"/>
  <c r="Y18" i="20" s="1"/>
  <c r="V19" i="21"/>
  <c r="Y20" i="20" s="1"/>
  <c r="V21" i="21"/>
  <c r="Y22" i="20" s="1"/>
  <c r="V23" i="21"/>
  <c r="Y24" i="20" s="1"/>
  <c r="V26" i="21"/>
  <c r="Y27" i="20" s="1"/>
  <c r="V28" i="21"/>
  <c r="Y29" i="20" s="1"/>
  <c r="V30" i="21"/>
  <c r="Y31" i="20" s="1"/>
  <c r="V32" i="21"/>
  <c r="Y33" i="20" s="1"/>
  <c r="V34" i="21"/>
  <c r="Y35" i="20" s="1"/>
  <c r="V36" i="21"/>
  <c r="Y37" i="20" s="1"/>
  <c r="V38" i="21"/>
  <c r="Y39" i="20" s="1"/>
  <c r="V40" i="21"/>
  <c r="Y41" i="20" s="1"/>
  <c r="V42" i="21"/>
  <c r="Y43" i="20" s="1"/>
  <c r="V44" i="21"/>
  <c r="Y45" i="20" s="1"/>
  <c r="V46" i="21"/>
  <c r="Y47" i="20" s="1"/>
  <c r="V48" i="21"/>
  <c r="Y49" i="20" s="1"/>
  <c r="V50" i="21"/>
  <c r="Y51" i="20" s="1"/>
  <c r="V52" i="21"/>
  <c r="Y53" i="20" s="1"/>
  <c r="V54" i="21"/>
  <c r="Y55" i="20" s="1"/>
  <c r="V25" i="21"/>
  <c r="Y26" i="20" s="1"/>
  <c r="V27" i="21"/>
  <c r="Y28" i="20" s="1"/>
  <c r="V29" i="21"/>
  <c r="Y30" i="20" s="1"/>
  <c r="V31" i="21"/>
  <c r="Y32" i="20" s="1"/>
  <c r="V33" i="21"/>
  <c r="Y34" i="20" s="1"/>
  <c r="V35" i="21"/>
  <c r="Y36" i="20" s="1"/>
  <c r="V37" i="21"/>
  <c r="Y38" i="20" s="1"/>
  <c r="V39" i="21"/>
  <c r="Y40" i="20" s="1"/>
  <c r="V41" i="21"/>
  <c r="Y42" i="20" s="1"/>
  <c r="V43" i="21"/>
  <c r="Y44" i="20" s="1"/>
  <c r="V45" i="21"/>
  <c r="Y46" i="20" s="1"/>
  <c r="V47" i="21"/>
  <c r="Y48" i="20" s="1"/>
  <c r="V49" i="21"/>
  <c r="Y50" i="20" s="1"/>
  <c r="V51" i="21"/>
  <c r="Y52" i="20" s="1"/>
  <c r="V53" i="21"/>
  <c r="Y54" i="20" s="1"/>
  <c r="V55" i="21"/>
  <c r="Y56" i="20" s="1"/>
  <c r="V57" i="21"/>
  <c r="Y58" i="20" s="1"/>
  <c r="V59" i="21"/>
  <c r="Y60" i="20" s="1"/>
  <c r="V61" i="21"/>
  <c r="Y62" i="20" s="1"/>
  <c r="V63" i="21"/>
  <c r="Y64" i="20" s="1"/>
  <c r="V65" i="21"/>
  <c r="Y66" i="20" s="1"/>
  <c r="V67" i="21"/>
  <c r="Y68" i="20" s="1"/>
  <c r="V69" i="21"/>
  <c r="Y70" i="20" s="1"/>
  <c r="V71" i="21"/>
  <c r="Y72" i="20" s="1"/>
  <c r="V73" i="21"/>
  <c r="Y74" i="20" s="1"/>
  <c r="V75" i="21"/>
  <c r="Y76" i="20" s="1"/>
  <c r="V77" i="21"/>
  <c r="Y78" i="20" s="1"/>
  <c r="V79" i="21"/>
  <c r="Y80" i="20" s="1"/>
  <c r="V81" i="21"/>
  <c r="Y82" i="20" s="1"/>
  <c r="V56" i="21"/>
  <c r="Y57" i="20" s="1"/>
  <c r="V58" i="21"/>
  <c r="V60"/>
  <c r="Y61" i="20" s="1"/>
  <c r="V62" i="21"/>
  <c r="Y63" i="20" s="1"/>
  <c r="V64" i="21"/>
  <c r="Y65" i="20" s="1"/>
  <c r="V66" i="21"/>
  <c r="Y67" i="20" s="1"/>
  <c r="V68" i="21"/>
  <c r="Y69" i="20" s="1"/>
  <c r="V70" i="21"/>
  <c r="Y71" i="20" s="1"/>
  <c r="V72" i="21"/>
  <c r="Y73" i="20" s="1"/>
  <c r="V74" i="21"/>
  <c r="Y75" i="20" s="1"/>
  <c r="V76" i="21"/>
  <c r="Y77" i="20" s="1"/>
  <c r="V78" i="21"/>
  <c r="Y79" i="20" s="1"/>
  <c r="V80" i="21"/>
  <c r="Y81" i="20" s="1"/>
  <c r="V82" i="21"/>
  <c r="Y83" i="20" s="1"/>
  <c r="V84" i="21"/>
  <c r="Y85" i="20" s="1"/>
  <c r="V86" i="21"/>
  <c r="Y87" i="20" s="1"/>
  <c r="V88" i="21"/>
  <c r="V90"/>
  <c r="V92"/>
  <c r="V94"/>
  <c r="V3"/>
  <c r="Y4" i="20" s="1"/>
  <c r="V83" i="21"/>
  <c r="Y84" i="20" s="1"/>
  <c r="V85" i="21"/>
  <c r="Y86" i="20" s="1"/>
  <c r="V87" i="21"/>
  <c r="V89"/>
  <c r="V91"/>
  <c r="V93"/>
  <c r="G5"/>
  <c r="J6" i="20" s="1"/>
  <c r="G7" i="21"/>
  <c r="J8" i="20" s="1"/>
  <c r="G9" i="21"/>
  <c r="J10" i="20" s="1"/>
  <c r="G11" i="21"/>
  <c r="J12" i="20" s="1"/>
  <c r="G13" i="21"/>
  <c r="J14" i="20" s="1"/>
  <c r="G15" i="21"/>
  <c r="J16" i="20" s="1"/>
  <c r="G17" i="21"/>
  <c r="J18" i="20" s="1"/>
  <c r="G19" i="21"/>
  <c r="J20" i="20" s="1"/>
  <c r="G21" i="21"/>
  <c r="J22" i="20" s="1"/>
  <c r="G23" i="21"/>
  <c r="J24" i="20" s="1"/>
  <c r="G4" i="21"/>
  <c r="J5" i="20" s="1"/>
  <c r="G6" i="21"/>
  <c r="J7" i="20" s="1"/>
  <c r="G8" i="21"/>
  <c r="J9" i="20" s="1"/>
  <c r="G10" i="21"/>
  <c r="J11" i="20" s="1"/>
  <c r="G12" i="21"/>
  <c r="J13" i="20" s="1"/>
  <c r="G14" i="21"/>
  <c r="J15" i="20" s="1"/>
  <c r="G16" i="21"/>
  <c r="J17" i="20" s="1"/>
  <c r="G18" i="21"/>
  <c r="J19" i="20" s="1"/>
  <c r="G20" i="21"/>
  <c r="J21" i="20" s="1"/>
  <c r="G22" i="21"/>
  <c r="J23" i="20" s="1"/>
  <c r="G24" i="21"/>
  <c r="J25" i="20" s="1"/>
  <c r="G25" i="21"/>
  <c r="J26" i="20" s="1"/>
  <c r="G27" i="21"/>
  <c r="J28" i="20" s="1"/>
  <c r="G29" i="21"/>
  <c r="J30" i="20" s="1"/>
  <c r="G31" i="21"/>
  <c r="J32" i="20" s="1"/>
  <c r="G33" i="21"/>
  <c r="J34" i="20" s="1"/>
  <c r="G35" i="21"/>
  <c r="J36" i="20" s="1"/>
  <c r="G37" i="21"/>
  <c r="J38" i="20" s="1"/>
  <c r="G39" i="21"/>
  <c r="J40" i="20" s="1"/>
  <c r="G41" i="21"/>
  <c r="J42" i="20" s="1"/>
  <c r="G43" i="21"/>
  <c r="J44" i="20" s="1"/>
  <c r="G45" i="21"/>
  <c r="J46" i="20" s="1"/>
  <c r="G47" i="21"/>
  <c r="J48" i="20" s="1"/>
  <c r="G49" i="21"/>
  <c r="J50" i="20" s="1"/>
  <c r="G51" i="21"/>
  <c r="J52" i="20" s="1"/>
  <c r="G53" i="21"/>
  <c r="J54" i="20" s="1"/>
  <c r="G55" i="21"/>
  <c r="J56" i="20" s="1"/>
  <c r="G26" i="21"/>
  <c r="G28"/>
  <c r="J29" i="20" s="1"/>
  <c r="G30" i="21"/>
  <c r="J31" i="20" s="1"/>
  <c r="G32" i="21"/>
  <c r="J33" i="20" s="1"/>
  <c r="G34" i="21"/>
  <c r="J35" i="20" s="1"/>
  <c r="G36" i="21"/>
  <c r="J37" i="20" s="1"/>
  <c r="G38" i="21"/>
  <c r="J39" i="20" s="1"/>
  <c r="G40" i="21"/>
  <c r="J41" i="20" s="1"/>
  <c r="G42" i="21"/>
  <c r="J43" i="20" s="1"/>
  <c r="G44" i="21"/>
  <c r="J45" i="20" s="1"/>
  <c r="G46" i="21"/>
  <c r="J47" i="20" s="1"/>
  <c r="G48" i="21"/>
  <c r="J49" i="20" s="1"/>
  <c r="G50" i="21"/>
  <c r="J51" i="20" s="1"/>
  <c r="G52" i="21"/>
  <c r="J53" i="20" s="1"/>
  <c r="G54" i="21"/>
  <c r="J55" i="20" s="1"/>
  <c r="G56" i="21"/>
  <c r="J57" i="20" s="1"/>
  <c r="G58" i="21"/>
  <c r="J59" i="20" s="1"/>
  <c r="G60" i="21"/>
  <c r="J61" i="20" s="1"/>
  <c r="G62" i="21"/>
  <c r="J63" i="20" s="1"/>
  <c r="G64" i="21"/>
  <c r="J65" i="20" s="1"/>
  <c r="G66" i="21"/>
  <c r="J67" i="20" s="1"/>
  <c r="G68" i="21"/>
  <c r="J69" i="20" s="1"/>
  <c r="G70" i="21"/>
  <c r="J71" i="20" s="1"/>
  <c r="G72" i="21"/>
  <c r="J73" i="20" s="1"/>
  <c r="G74" i="21"/>
  <c r="J75" i="20" s="1"/>
  <c r="G76" i="21"/>
  <c r="J77" i="20" s="1"/>
  <c r="G78" i="21"/>
  <c r="J79" i="20" s="1"/>
  <c r="G80" i="21"/>
  <c r="J81" i="20" s="1"/>
  <c r="G82" i="21"/>
  <c r="J83" i="20" s="1"/>
  <c r="G3" i="21"/>
  <c r="G57"/>
  <c r="J58" i="20" s="1"/>
  <c r="G59" i="21"/>
  <c r="J60" i="20" s="1"/>
  <c r="G61" i="21"/>
  <c r="G63"/>
  <c r="J64" i="20" s="1"/>
  <c r="G65" i="21"/>
  <c r="J66" i="20" s="1"/>
  <c r="G67" i="21"/>
  <c r="J68" i="20" s="1"/>
  <c r="G69" i="21"/>
  <c r="J70" i="20" s="1"/>
  <c r="G71" i="21"/>
  <c r="J72" i="20" s="1"/>
  <c r="G73" i="21"/>
  <c r="J74" i="20" s="1"/>
  <c r="G75" i="21"/>
  <c r="J76" i="20" s="1"/>
  <c r="G77" i="21"/>
  <c r="J78" i="20" s="1"/>
  <c r="G79" i="21"/>
  <c r="J80" i="20" s="1"/>
  <c r="G81" i="21"/>
  <c r="J82" i="20" s="1"/>
  <c r="G83" i="21"/>
  <c r="J84" i="20" s="1"/>
  <c r="G85" i="21"/>
  <c r="J86" i="20" s="1"/>
  <c r="G87" i="21"/>
  <c r="G89"/>
  <c r="G91"/>
  <c r="G93"/>
  <c r="G84"/>
  <c r="J85" i="20" s="1"/>
  <c r="G86" i="21"/>
  <c r="J87" i="20" s="1"/>
  <c r="G88" i="21"/>
  <c r="G90"/>
  <c r="G92"/>
  <c r="G94"/>
  <c r="AE5"/>
  <c r="AH6" i="20" s="1"/>
  <c r="AE7" i="21"/>
  <c r="AH8" i="20" s="1"/>
  <c r="AE9" i="21"/>
  <c r="AH10" i="20" s="1"/>
  <c r="AE11" i="21"/>
  <c r="AH12" i="20" s="1"/>
  <c r="AE13" i="21"/>
  <c r="AH14" i="20" s="1"/>
  <c r="AE15" i="21"/>
  <c r="AH16" i="20" s="1"/>
  <c r="AE17" i="21"/>
  <c r="AE19"/>
  <c r="AH20" i="20" s="1"/>
  <c r="AE21" i="21"/>
  <c r="AH22" i="20" s="1"/>
  <c r="AE23" i="21"/>
  <c r="AH24" i="20" s="1"/>
  <c r="AE4" i="21"/>
  <c r="AH5" i="20" s="1"/>
  <c r="AE6" i="21"/>
  <c r="AH7" i="20" s="1"/>
  <c r="AE8" i="21"/>
  <c r="AH9" i="20" s="1"/>
  <c r="AE10" i="21"/>
  <c r="AH11" i="20" s="1"/>
  <c r="AE12" i="21"/>
  <c r="AH13" i="20" s="1"/>
  <c r="AE14" i="21"/>
  <c r="AH15" i="20" s="1"/>
  <c r="AE16" i="21"/>
  <c r="AH17" i="20" s="1"/>
  <c r="AE18" i="21"/>
  <c r="AH19" i="20" s="1"/>
  <c r="AE20" i="21"/>
  <c r="AH21" i="20" s="1"/>
  <c r="AE22" i="21"/>
  <c r="AH23" i="20" s="1"/>
  <c r="AE25" i="21"/>
  <c r="AH26" i="20" s="1"/>
  <c r="AE27" i="21"/>
  <c r="AH28" i="20" s="1"/>
  <c r="AE29" i="21"/>
  <c r="AH30" i="20" s="1"/>
  <c r="AE31" i="21"/>
  <c r="AH32" i="20" s="1"/>
  <c r="AE33" i="21"/>
  <c r="AH34" i="20" s="1"/>
  <c r="AE35" i="21"/>
  <c r="AH36" i="20" s="1"/>
  <c r="AE37" i="21"/>
  <c r="AH38" i="20" s="1"/>
  <c r="AE39" i="21"/>
  <c r="AH40" i="20" s="1"/>
  <c r="AE41" i="21"/>
  <c r="AH42" i="20" s="1"/>
  <c r="AE43" i="21"/>
  <c r="AH44" i="20" s="1"/>
  <c r="AE45" i="21"/>
  <c r="AH46" i="20" s="1"/>
  <c r="AE47" i="21"/>
  <c r="AH48" i="20" s="1"/>
  <c r="AE49" i="21"/>
  <c r="AH50" i="20" s="1"/>
  <c r="AE51" i="21"/>
  <c r="AH52" i="20" s="1"/>
  <c r="AE53" i="21"/>
  <c r="AH54" i="20" s="1"/>
  <c r="AE24" i="21"/>
  <c r="AH25" i="20" s="1"/>
  <c r="AE26" i="21"/>
  <c r="AH27" i="20" s="1"/>
  <c r="AE28" i="21"/>
  <c r="AH29" i="20" s="1"/>
  <c r="AE30" i="21"/>
  <c r="AH31" i="20" s="1"/>
  <c r="AE32" i="21"/>
  <c r="AH33" i="20" s="1"/>
  <c r="AE34" i="21"/>
  <c r="AH35" i="20" s="1"/>
  <c r="AE36" i="21"/>
  <c r="AH37" i="20" s="1"/>
  <c r="AE38" i="21"/>
  <c r="AH39" i="20" s="1"/>
  <c r="AE40" i="21"/>
  <c r="AH41" i="20" s="1"/>
  <c r="AE42" i="21"/>
  <c r="AH43" i="20" s="1"/>
  <c r="AE44" i="21"/>
  <c r="AH45" i="20" s="1"/>
  <c r="AE46" i="21"/>
  <c r="AH47" i="20" s="1"/>
  <c r="AE48" i="21"/>
  <c r="AH49" i="20" s="1"/>
  <c r="AE50" i="21"/>
  <c r="AH51" i="20" s="1"/>
  <c r="AE52" i="21"/>
  <c r="AH53" i="20" s="1"/>
  <c r="AE54" i="21"/>
  <c r="AH55" i="20" s="1"/>
  <c r="AE56" i="21"/>
  <c r="AH57" i="20" s="1"/>
  <c r="AE58" i="21"/>
  <c r="AH59" i="20" s="1"/>
  <c r="AE60" i="21"/>
  <c r="AH61" i="20" s="1"/>
  <c r="AE62" i="21"/>
  <c r="AH63" i="20" s="1"/>
  <c r="AE64" i="21"/>
  <c r="AH65" i="20" s="1"/>
  <c r="AE66" i="21"/>
  <c r="AH67" i="20" s="1"/>
  <c r="AE68" i="21"/>
  <c r="AH69" i="20" s="1"/>
  <c r="AE70" i="21"/>
  <c r="AH71" i="20" s="1"/>
  <c r="AE72" i="21"/>
  <c r="AH73" i="20" s="1"/>
  <c r="AE74" i="21"/>
  <c r="AH75" i="20" s="1"/>
  <c r="AE76" i="21"/>
  <c r="AH77" i="20" s="1"/>
  <c r="AE78" i="21"/>
  <c r="AH79" i="20" s="1"/>
  <c r="AE80" i="21"/>
  <c r="AH81" i="20" s="1"/>
  <c r="AE55" i="21"/>
  <c r="AH56" i="20" s="1"/>
  <c r="AE57" i="21"/>
  <c r="AH58" i="20" s="1"/>
  <c r="AE59" i="21"/>
  <c r="AH60" i="20" s="1"/>
  <c r="AE61" i="21"/>
  <c r="AH62" i="20" s="1"/>
  <c r="AE63" i="21"/>
  <c r="AH64" i="20" s="1"/>
  <c r="AE65" i="21"/>
  <c r="AE67"/>
  <c r="AH68" i="20" s="1"/>
  <c r="AE69" i="21"/>
  <c r="AH70" i="20" s="1"/>
  <c r="AE71" i="21"/>
  <c r="AH72" i="20" s="1"/>
  <c r="AE73" i="21"/>
  <c r="AH74" i="20" s="1"/>
  <c r="AE75" i="21"/>
  <c r="AH76" i="20" s="1"/>
  <c r="AE77" i="21"/>
  <c r="AH78" i="20" s="1"/>
  <c r="AE79" i="21"/>
  <c r="AH80" i="20" s="1"/>
  <c r="AE81" i="21"/>
  <c r="AH82" i="20" s="1"/>
  <c r="AE83" i="21"/>
  <c r="AH84" i="20" s="1"/>
  <c r="AE85" i="21"/>
  <c r="AH86" i="20" s="1"/>
  <c r="AE87" i="21"/>
  <c r="AE89"/>
  <c r="AE91"/>
  <c r="AE93"/>
  <c r="AE82"/>
  <c r="AH83" i="20" s="1"/>
  <c r="AE84" i="21"/>
  <c r="AH85" i="20" s="1"/>
  <c r="AE86" i="21"/>
  <c r="AH87" i="20" s="1"/>
  <c r="AE88" i="21"/>
  <c r="AE90"/>
  <c r="AE92"/>
  <c r="AE94"/>
  <c r="AE3"/>
  <c r="AH4" i="20" s="1"/>
  <c r="H4" i="21"/>
  <c r="K5" i="20" s="1"/>
  <c r="H6" i="21"/>
  <c r="K7" i="20" s="1"/>
  <c r="H8" i="21"/>
  <c r="K9" i="20" s="1"/>
  <c r="H10" i="21"/>
  <c r="K11" i="20" s="1"/>
  <c r="H12" i="21"/>
  <c r="K13" i="20" s="1"/>
  <c r="H14" i="21"/>
  <c r="K15" i="20" s="1"/>
  <c r="H16" i="21"/>
  <c r="K17" i="20" s="1"/>
  <c r="H18" i="21"/>
  <c r="K19" i="20" s="1"/>
  <c r="H20" i="21"/>
  <c r="K21" i="20" s="1"/>
  <c r="H22" i="21"/>
  <c r="K23" i="20" s="1"/>
  <c r="H24" i="21"/>
  <c r="K25" i="20" s="1"/>
  <c r="H5" i="21"/>
  <c r="K6" i="20" s="1"/>
  <c r="H7" i="21"/>
  <c r="K8" i="20" s="1"/>
  <c r="H9" i="21"/>
  <c r="K10" i="20" s="1"/>
  <c r="H11" i="21"/>
  <c r="K12" i="20" s="1"/>
  <c r="H13" i="21"/>
  <c r="K14" i="20" s="1"/>
  <c r="H15" i="21"/>
  <c r="K16" i="20" s="1"/>
  <c r="H17" i="21"/>
  <c r="K18" i="20" s="1"/>
  <c r="H19" i="21"/>
  <c r="K20" i="20" s="1"/>
  <c r="H21" i="21"/>
  <c r="K22" i="20" s="1"/>
  <c r="H23" i="21"/>
  <c r="K24" i="20" s="1"/>
  <c r="H26" i="21"/>
  <c r="K27" i="20" s="1"/>
  <c r="H28" i="21"/>
  <c r="K29" i="20" s="1"/>
  <c r="H30" i="21"/>
  <c r="K31" i="20" s="1"/>
  <c r="H32" i="21"/>
  <c r="K33" i="20" s="1"/>
  <c r="H34" i="21"/>
  <c r="K35" i="20" s="1"/>
  <c r="H36" i="21"/>
  <c r="K37" i="20" s="1"/>
  <c r="H38" i="21"/>
  <c r="K39" i="20" s="1"/>
  <c r="H40" i="21"/>
  <c r="K41" i="20" s="1"/>
  <c r="H42" i="21"/>
  <c r="K43" i="20" s="1"/>
  <c r="H44" i="21"/>
  <c r="K45" i="20" s="1"/>
  <c r="H46" i="21"/>
  <c r="K47" i="20" s="1"/>
  <c r="H48" i="21"/>
  <c r="K49" i="20" s="1"/>
  <c r="H50" i="21"/>
  <c r="K51" i="20" s="1"/>
  <c r="H52" i="21"/>
  <c r="K53" i="20" s="1"/>
  <c r="H54" i="21"/>
  <c r="K55" i="20" s="1"/>
  <c r="H25" i="21"/>
  <c r="K26" i="20" s="1"/>
  <c r="H27" i="21"/>
  <c r="K28" i="20" s="1"/>
  <c r="H29" i="21"/>
  <c r="K30" i="20" s="1"/>
  <c r="H31" i="21"/>
  <c r="K32" i="20" s="1"/>
  <c r="H33" i="21"/>
  <c r="K34" i="20" s="1"/>
  <c r="H35" i="21"/>
  <c r="K36" i="20" s="1"/>
  <c r="H37" i="21"/>
  <c r="K38" i="20" s="1"/>
  <c r="H39" i="21"/>
  <c r="K40" i="20" s="1"/>
  <c r="H41" i="21"/>
  <c r="K42" i="20" s="1"/>
  <c r="H43" i="21"/>
  <c r="K44" i="20" s="1"/>
  <c r="H45" i="21"/>
  <c r="H47"/>
  <c r="K48" i="20" s="1"/>
  <c r="H49" i="21"/>
  <c r="K50" i="20" s="1"/>
  <c r="H51" i="21"/>
  <c r="K52" i="20" s="1"/>
  <c r="H53" i="21"/>
  <c r="K54" i="20" s="1"/>
  <c r="H55" i="21"/>
  <c r="K56" i="20" s="1"/>
  <c r="H57" i="21"/>
  <c r="K58" i="20" s="1"/>
  <c r="H59" i="21"/>
  <c r="K60" i="20" s="1"/>
  <c r="H61" i="21"/>
  <c r="K62" i="20" s="1"/>
  <c r="H63" i="21"/>
  <c r="K64" i="20" s="1"/>
  <c r="H65" i="21"/>
  <c r="K66" i="20" s="1"/>
  <c r="H67" i="21"/>
  <c r="K68" i="20" s="1"/>
  <c r="H69" i="21"/>
  <c r="K70" i="20" s="1"/>
  <c r="H71" i="21"/>
  <c r="K72" i="20" s="1"/>
  <c r="H73" i="21"/>
  <c r="K74" i="20" s="1"/>
  <c r="H75" i="21"/>
  <c r="K76" i="20" s="1"/>
  <c r="H77" i="21"/>
  <c r="K78" i="20" s="1"/>
  <c r="H79" i="21"/>
  <c r="K80" i="20" s="1"/>
  <c r="H81" i="21"/>
  <c r="K82" i="20" s="1"/>
  <c r="H56" i="21"/>
  <c r="K57" i="20" s="1"/>
  <c r="H58" i="21"/>
  <c r="K59" i="20" s="1"/>
  <c r="H60" i="21"/>
  <c r="K61" i="20" s="1"/>
  <c r="H62" i="21"/>
  <c r="K63" i="20" s="1"/>
  <c r="H64" i="21"/>
  <c r="K65" i="20" s="1"/>
  <c r="H66" i="21"/>
  <c r="K67" i="20" s="1"/>
  <c r="H68" i="21"/>
  <c r="K69" i="20" s="1"/>
  <c r="H70" i="21"/>
  <c r="K71" i="20" s="1"/>
  <c r="H72" i="21"/>
  <c r="K73" i="20" s="1"/>
  <c r="H74" i="21"/>
  <c r="K75" i="20" s="1"/>
  <c r="H76" i="21"/>
  <c r="K77" i="20" s="1"/>
  <c r="H78" i="21"/>
  <c r="K79" i="20" s="1"/>
  <c r="H80" i="21"/>
  <c r="K81" i="20" s="1"/>
  <c r="H82" i="21"/>
  <c r="K83" i="20" s="1"/>
  <c r="H84" i="21"/>
  <c r="K85" i="20" s="1"/>
  <c r="H86" i="21"/>
  <c r="K87" i="20" s="1"/>
  <c r="H88" i="21"/>
  <c r="H90"/>
  <c r="H92"/>
  <c r="H94"/>
  <c r="H3"/>
  <c r="K4" i="20" s="1"/>
  <c r="H83" i="21"/>
  <c r="K84" i="20" s="1"/>
  <c r="H85" i="21"/>
  <c r="K86" i="20" s="1"/>
  <c r="H87" i="21"/>
  <c r="H89"/>
  <c r="H91"/>
  <c r="H93"/>
  <c r="AF4"/>
  <c r="AI5" i="20" s="1"/>
  <c r="AF6" i="21"/>
  <c r="AI7" i="20" s="1"/>
  <c r="AF8" i="21"/>
  <c r="AI9" i="20" s="1"/>
  <c r="AF10" i="21"/>
  <c r="AI11" i="20" s="1"/>
  <c r="AF12" i="21"/>
  <c r="AI13" i="20" s="1"/>
  <c r="AF14" i="21"/>
  <c r="AI15" i="20" s="1"/>
  <c r="AF16" i="21"/>
  <c r="AI17" i="20" s="1"/>
  <c r="AF18" i="21"/>
  <c r="AI19" i="20" s="1"/>
  <c r="AF20" i="21"/>
  <c r="AI21" i="20" s="1"/>
  <c r="AF22" i="21"/>
  <c r="AI23" i="20" s="1"/>
  <c r="AF5" i="21"/>
  <c r="AI6" i="20" s="1"/>
  <c r="AF7" i="21"/>
  <c r="AI8" i="20" s="1"/>
  <c r="AF9" i="21"/>
  <c r="AI10" i="20" s="1"/>
  <c r="AF11" i="21"/>
  <c r="AI12" i="20" s="1"/>
  <c r="AF13" i="21"/>
  <c r="AI14" i="20" s="1"/>
  <c r="AF15" i="21"/>
  <c r="AI16" i="20" s="1"/>
  <c r="AF17" i="21"/>
  <c r="AI18" i="20" s="1"/>
  <c r="AF19" i="21"/>
  <c r="AI20" i="20" s="1"/>
  <c r="AF21" i="21"/>
  <c r="AI22" i="20" s="1"/>
  <c r="AF23" i="21"/>
  <c r="AI24" i="20" s="1"/>
  <c r="AF24" i="21"/>
  <c r="AI25" i="20" s="1"/>
  <c r="AF26" i="21"/>
  <c r="AI27" i="20" s="1"/>
  <c r="AF28" i="21"/>
  <c r="AI29" i="20" s="1"/>
  <c r="AF30" i="21"/>
  <c r="AI31" i="20" s="1"/>
  <c r="AF32" i="21"/>
  <c r="AI33" i="20" s="1"/>
  <c r="AF34" i="21"/>
  <c r="AI35" i="20" s="1"/>
  <c r="AF36" i="21"/>
  <c r="AI37" i="20" s="1"/>
  <c r="AF38" i="21"/>
  <c r="AI39" i="20" s="1"/>
  <c r="AF40" i="21"/>
  <c r="AI41" i="20" s="1"/>
  <c r="AF42" i="21"/>
  <c r="AI43" i="20" s="1"/>
  <c r="AF44" i="21"/>
  <c r="AI45" i="20" s="1"/>
  <c r="AF46" i="21"/>
  <c r="AI47" i="20" s="1"/>
  <c r="AF48" i="21"/>
  <c r="AI49" i="20" s="1"/>
  <c r="AF50" i="21"/>
  <c r="AI51" i="20" s="1"/>
  <c r="AF52" i="21"/>
  <c r="AI53" i="20" s="1"/>
  <c r="AF54" i="21"/>
  <c r="AI55" i="20" s="1"/>
  <c r="AF25" i="21"/>
  <c r="AI26" i="20" s="1"/>
  <c r="AF27" i="21"/>
  <c r="AI28" i="20" s="1"/>
  <c r="AF29" i="21"/>
  <c r="AI30" i="20" s="1"/>
  <c r="AF31" i="21"/>
  <c r="AI32" i="20" s="1"/>
  <c r="AF33" i="21"/>
  <c r="AI34" i="20" s="1"/>
  <c r="AF35" i="21"/>
  <c r="AI36" i="20" s="1"/>
  <c r="AF37" i="21"/>
  <c r="AI38" i="20" s="1"/>
  <c r="AF39" i="21"/>
  <c r="AI40" i="20" s="1"/>
  <c r="AF41" i="21"/>
  <c r="AI42" i="20" s="1"/>
  <c r="AF43" i="21"/>
  <c r="AI44" i="20" s="1"/>
  <c r="AF45" i="21"/>
  <c r="AF47"/>
  <c r="AI48" i="20" s="1"/>
  <c r="AF49" i="21"/>
  <c r="AI50" i="20" s="1"/>
  <c r="AF51" i="21"/>
  <c r="AI52" i="20" s="1"/>
  <c r="AF53" i="21"/>
  <c r="AI54" i="20" s="1"/>
  <c r="AF55" i="21"/>
  <c r="AI56" i="20" s="1"/>
  <c r="AF57" i="21"/>
  <c r="AI58" i="20" s="1"/>
  <c r="AF59" i="21"/>
  <c r="AI60" i="20" s="1"/>
  <c r="AF61" i="21"/>
  <c r="AI62" i="20" s="1"/>
  <c r="AF63" i="21"/>
  <c r="AI64" i="20" s="1"/>
  <c r="AF65" i="21"/>
  <c r="AI66" i="20" s="1"/>
  <c r="AF67" i="21"/>
  <c r="AI68" i="20" s="1"/>
  <c r="AF69" i="21"/>
  <c r="AI70" i="20" s="1"/>
  <c r="AF71" i="21"/>
  <c r="AI72" i="20" s="1"/>
  <c r="AF73" i="21"/>
  <c r="AI74" i="20" s="1"/>
  <c r="AF75" i="21"/>
  <c r="AI76" i="20" s="1"/>
  <c r="AF77" i="21"/>
  <c r="AI78" i="20" s="1"/>
  <c r="AF79" i="21"/>
  <c r="AI80" i="20" s="1"/>
  <c r="AF81" i="21"/>
  <c r="AI82" i="20" s="1"/>
  <c r="AF56" i="21"/>
  <c r="AI57" i="20" s="1"/>
  <c r="AF58" i="21"/>
  <c r="AI59" i="20" s="1"/>
  <c r="AF60" i="21"/>
  <c r="AI61" i="20" s="1"/>
  <c r="AF62" i="21"/>
  <c r="AI63" i="20" s="1"/>
  <c r="AF64" i="21"/>
  <c r="AI65" i="20" s="1"/>
  <c r="AF66" i="21"/>
  <c r="AI67" i="20" s="1"/>
  <c r="AF68" i="21"/>
  <c r="AI69" i="20" s="1"/>
  <c r="AF70" i="21"/>
  <c r="AI71" i="20" s="1"/>
  <c r="AF72" i="21"/>
  <c r="AI73" i="20" s="1"/>
  <c r="AF74" i="21"/>
  <c r="AI75" i="20" s="1"/>
  <c r="AF76" i="21"/>
  <c r="AI77" i="20" s="1"/>
  <c r="AF78" i="21"/>
  <c r="AI79" i="20" s="1"/>
  <c r="AF80" i="21"/>
  <c r="AI81" i="20" s="1"/>
  <c r="AF82" i="21"/>
  <c r="AI83" i="20" s="1"/>
  <c r="AF84" i="21"/>
  <c r="AI85" i="20" s="1"/>
  <c r="AF86" i="21"/>
  <c r="AI87" i="20" s="1"/>
  <c r="AF88" i="21"/>
  <c r="AF90"/>
  <c r="AF92"/>
  <c r="AF94"/>
  <c r="AF3"/>
  <c r="AI4" i="20" s="1"/>
  <c r="AF83" i="21"/>
  <c r="AI84" i="20" s="1"/>
  <c r="AF85" i="21"/>
  <c r="AI86" i="20" s="1"/>
  <c r="AF87" i="21"/>
  <c r="AF89"/>
  <c r="AF91"/>
  <c r="AF93"/>
  <c r="Y5"/>
  <c r="AB6" i="20" s="1"/>
  <c r="Y7" i="21"/>
  <c r="AB8" i="20" s="1"/>
  <c r="Y9" i="21"/>
  <c r="AB10" i="20" s="1"/>
  <c r="Y11" i="21"/>
  <c r="AB12" i="20" s="1"/>
  <c r="Y13" i="21"/>
  <c r="AB14" i="20" s="1"/>
  <c r="Y15" i="21"/>
  <c r="AB16" i="20" s="1"/>
  <c r="Y17" i="21"/>
  <c r="AB18" i="20" s="1"/>
  <c r="Y19" i="21"/>
  <c r="AB20" i="20" s="1"/>
  <c r="Y21" i="21"/>
  <c r="AB22" i="20" s="1"/>
  <c r="Y23" i="21"/>
  <c r="AB24" i="20" s="1"/>
  <c r="Y4" i="21"/>
  <c r="AB5" i="20" s="1"/>
  <c r="Y6" i="21"/>
  <c r="AB7" i="20" s="1"/>
  <c r="Y8" i="21"/>
  <c r="AB9" i="20" s="1"/>
  <c r="Y10" i="21"/>
  <c r="AB11" i="20" s="1"/>
  <c r="Y12" i="21"/>
  <c r="Y14"/>
  <c r="AB15" i="20" s="1"/>
  <c r="Y16" i="21"/>
  <c r="AB17" i="20" s="1"/>
  <c r="Y18" i="21"/>
  <c r="AB19" i="20" s="1"/>
  <c r="Y20" i="21"/>
  <c r="AB21" i="20" s="1"/>
  <c r="Y22" i="21"/>
  <c r="AB23" i="20" s="1"/>
  <c r="Y25" i="21"/>
  <c r="AB26" i="20" s="1"/>
  <c r="Y27" i="21"/>
  <c r="AB28" i="20" s="1"/>
  <c r="Y29" i="21"/>
  <c r="AB30" i="20" s="1"/>
  <c r="Y31" i="21"/>
  <c r="AB32" i="20" s="1"/>
  <c r="Y33" i="21"/>
  <c r="AB34" i="20" s="1"/>
  <c r="Y35" i="21"/>
  <c r="AB36" i="20" s="1"/>
  <c r="Y37" i="21"/>
  <c r="AB38" i="20" s="1"/>
  <c r="Y39" i="21"/>
  <c r="AB40" i="20" s="1"/>
  <c r="Y41" i="21"/>
  <c r="AB42" i="20" s="1"/>
  <c r="Y43" i="21"/>
  <c r="AB44" i="20" s="1"/>
  <c r="Y45" i="21"/>
  <c r="AB46" i="20" s="1"/>
  <c r="Y47" i="21"/>
  <c r="AB48" i="20" s="1"/>
  <c r="Y49" i="21"/>
  <c r="AB50" i="20" s="1"/>
  <c r="Y51" i="21"/>
  <c r="AB52" i="20" s="1"/>
  <c r="Y53" i="21"/>
  <c r="Y55"/>
  <c r="AB56" i="20" s="1"/>
  <c r="Y24" i="21"/>
  <c r="AB25" i="20" s="1"/>
  <c r="Y26" i="21"/>
  <c r="AB27" i="20" s="1"/>
  <c r="Y28" i="21"/>
  <c r="AB29" i="20" s="1"/>
  <c r="Y30" i="21"/>
  <c r="AB31" i="20" s="1"/>
  <c r="Y32" i="21"/>
  <c r="AB33" i="20" s="1"/>
  <c r="Y34" i="21"/>
  <c r="AB35" i="20" s="1"/>
  <c r="Y36" i="21"/>
  <c r="AB37" i="20" s="1"/>
  <c r="Y38" i="21"/>
  <c r="AB39" i="20" s="1"/>
  <c r="Y40" i="21"/>
  <c r="AB41" i="20" s="1"/>
  <c r="Y42" i="21"/>
  <c r="Y44"/>
  <c r="AB45" i="20" s="1"/>
  <c r="Y46" i="21"/>
  <c r="AB47" i="20" s="1"/>
  <c r="Y48" i="21"/>
  <c r="AB49" i="20" s="1"/>
  <c r="Y50" i="21"/>
  <c r="AB51" i="20" s="1"/>
  <c r="Y52" i="21"/>
  <c r="AB53" i="20" s="1"/>
  <c r="Y54" i="21"/>
  <c r="AB55" i="20" s="1"/>
  <c r="Y56" i="21"/>
  <c r="AB57" i="20" s="1"/>
  <c r="Y58" i="21"/>
  <c r="AB59" i="20" s="1"/>
  <c r="Y60" i="21"/>
  <c r="AB61" i="20" s="1"/>
  <c r="Y62" i="21"/>
  <c r="AB63" i="20" s="1"/>
  <c r="Y64" i="21"/>
  <c r="AB65" i="20" s="1"/>
  <c r="Y66" i="21"/>
  <c r="AB67" i="20" s="1"/>
  <c r="Y68" i="21"/>
  <c r="AB69" i="20" s="1"/>
  <c r="Y70" i="21"/>
  <c r="AB71" i="20" s="1"/>
  <c r="Y72" i="21"/>
  <c r="AB73" i="20" s="1"/>
  <c r="Y74" i="21"/>
  <c r="AB75" i="20" s="1"/>
  <c r="Y76" i="21"/>
  <c r="AB77" i="20" s="1"/>
  <c r="Y78" i="21"/>
  <c r="AB79" i="20" s="1"/>
  <c r="Y80" i="21"/>
  <c r="AB81" i="20" s="1"/>
  <c r="Y94" i="21"/>
  <c r="Y57"/>
  <c r="AB58" i="20" s="1"/>
  <c r="Y59" i="21"/>
  <c r="AB60" i="20" s="1"/>
  <c r="Y61" i="21"/>
  <c r="AB62" i="20" s="1"/>
  <c r="Y63" i="21"/>
  <c r="AB64" i="20" s="1"/>
  <c r="Y65" i="21"/>
  <c r="AB66" i="20" s="1"/>
  <c r="Y67" i="21"/>
  <c r="AB68" i="20" s="1"/>
  <c r="Y69" i="21"/>
  <c r="AB70" i="20" s="1"/>
  <c r="Y71" i="21"/>
  <c r="AB72" i="20" s="1"/>
  <c r="Y73" i="21"/>
  <c r="AB74" i="20" s="1"/>
  <c r="Y75" i="21"/>
  <c r="AB76" i="20" s="1"/>
  <c r="Y77" i="21"/>
  <c r="AB78" i="20" s="1"/>
  <c r="Y79" i="21"/>
  <c r="AB80" i="20" s="1"/>
  <c r="Y81" i="21"/>
  <c r="AB82" i="20" s="1"/>
  <c r="Y83" i="21"/>
  <c r="AB84" i="20" s="1"/>
  <c r="Y85" i="21"/>
  <c r="AB86" i="20" s="1"/>
  <c r="Y87" i="21"/>
  <c r="Y89"/>
  <c r="Y91"/>
  <c r="Y93"/>
  <c r="Y82"/>
  <c r="AB83" i="20" s="1"/>
  <c r="Y84" i="21"/>
  <c r="AB85" i="20" s="1"/>
  <c r="Y86" i="21"/>
  <c r="AB87" i="20" s="1"/>
  <c r="Y88" i="21"/>
  <c r="Y90"/>
  <c r="Y92"/>
  <c r="Y3"/>
  <c r="AB4" i="20" s="1"/>
  <c r="I5" i="21"/>
  <c r="L6" i="20" s="1"/>
  <c r="I7" i="21"/>
  <c r="L8" i="20" s="1"/>
  <c r="I9" i="21"/>
  <c r="L10" i="20" s="1"/>
  <c r="I11" i="21"/>
  <c r="L12" i="20" s="1"/>
  <c r="I13" i="21"/>
  <c r="L14" i="20" s="1"/>
  <c r="I15" i="21"/>
  <c r="L16" i="20" s="1"/>
  <c r="I17" i="21"/>
  <c r="L18" i="20" s="1"/>
  <c r="I19" i="21"/>
  <c r="L20" i="20" s="1"/>
  <c r="I21" i="21"/>
  <c r="L22" i="20" s="1"/>
  <c r="I23" i="21"/>
  <c r="L24" i="20" s="1"/>
  <c r="I4" i="21"/>
  <c r="L5" i="20" s="1"/>
  <c r="I6" i="21"/>
  <c r="L7" i="20" s="1"/>
  <c r="I8" i="21"/>
  <c r="L9" i="20" s="1"/>
  <c r="I10" i="21"/>
  <c r="L11" i="20" s="1"/>
  <c r="I12" i="21"/>
  <c r="L13" i="20" s="1"/>
  <c r="I14" i="21"/>
  <c r="L15" i="20" s="1"/>
  <c r="I16" i="21"/>
  <c r="L17" i="20" s="1"/>
  <c r="I18" i="21"/>
  <c r="L19" i="20" s="1"/>
  <c r="I20" i="21"/>
  <c r="L21" i="20" s="1"/>
  <c r="I22" i="21"/>
  <c r="L23" i="20" s="1"/>
  <c r="I24" i="21"/>
  <c r="L25" i="20" s="1"/>
  <c r="I25" i="21"/>
  <c r="L26" i="20" s="1"/>
  <c r="I27" i="21"/>
  <c r="L28" i="20" s="1"/>
  <c r="I29" i="21"/>
  <c r="L30" i="20" s="1"/>
  <c r="I31" i="21"/>
  <c r="L32" i="20" s="1"/>
  <c r="I33" i="21"/>
  <c r="L34" i="20" s="1"/>
  <c r="I35" i="21"/>
  <c r="I37"/>
  <c r="L38" i="20" s="1"/>
  <c r="I39" i="21"/>
  <c r="L40" i="20" s="1"/>
  <c r="I41" i="21"/>
  <c r="L42" i="20" s="1"/>
  <c r="I43" i="21"/>
  <c r="L44" i="20" s="1"/>
  <c r="I45" i="21"/>
  <c r="L46" i="20" s="1"/>
  <c r="I47" i="21"/>
  <c r="L48" i="20" s="1"/>
  <c r="I49" i="21"/>
  <c r="L50" i="20" s="1"/>
  <c r="I51" i="21"/>
  <c r="L52" i="20" s="1"/>
  <c r="I53" i="21"/>
  <c r="L54" i="20" s="1"/>
  <c r="I55" i="21"/>
  <c r="L56" i="20" s="1"/>
  <c r="I26" i="21"/>
  <c r="L27" i="20" s="1"/>
  <c r="I28" i="21"/>
  <c r="L29" i="20" s="1"/>
  <c r="I30" i="21"/>
  <c r="L31" i="20" s="1"/>
  <c r="I32" i="21"/>
  <c r="L33" i="20" s="1"/>
  <c r="I34" i="21"/>
  <c r="L35" i="20" s="1"/>
  <c r="I36" i="21"/>
  <c r="L37" i="20" s="1"/>
  <c r="I38" i="21"/>
  <c r="L39" i="20" s="1"/>
  <c r="I40" i="21"/>
  <c r="L41" i="20" s="1"/>
  <c r="I42" i="21"/>
  <c r="L43" i="20" s="1"/>
  <c r="I44" i="21"/>
  <c r="L45" i="20" s="1"/>
  <c r="I46" i="21"/>
  <c r="L47" i="20" s="1"/>
  <c r="I48" i="21"/>
  <c r="L49" i="20" s="1"/>
  <c r="I50" i="21"/>
  <c r="L51" i="20" s="1"/>
  <c r="I52" i="21"/>
  <c r="L53" i="20" s="1"/>
  <c r="I54" i="21"/>
  <c r="L55" i="20" s="1"/>
  <c r="I56" i="21"/>
  <c r="L57" i="20" s="1"/>
  <c r="I58" i="21"/>
  <c r="L59" i="20" s="1"/>
  <c r="I60" i="21"/>
  <c r="L61" i="20" s="1"/>
  <c r="I62" i="21"/>
  <c r="L63" i="20" s="1"/>
  <c r="I64" i="21"/>
  <c r="L65" i="20" s="1"/>
  <c r="I66" i="21"/>
  <c r="L67" i="20" s="1"/>
  <c r="I68" i="21"/>
  <c r="L69" i="20" s="1"/>
  <c r="I70" i="21"/>
  <c r="L71" i="20" s="1"/>
  <c r="I72" i="21"/>
  <c r="L73" i="20" s="1"/>
  <c r="I74" i="21"/>
  <c r="L75" i="20" s="1"/>
  <c r="I76" i="21"/>
  <c r="L77" i="20" s="1"/>
  <c r="I78" i="21"/>
  <c r="L79" i="20" s="1"/>
  <c r="I80" i="21"/>
  <c r="L81" i="20" s="1"/>
  <c r="I82" i="21"/>
  <c r="L83" i="20" s="1"/>
  <c r="I94" i="21"/>
  <c r="I57"/>
  <c r="L58" i="20" s="1"/>
  <c r="I59" i="21"/>
  <c r="L60" i="20" s="1"/>
  <c r="I61" i="21"/>
  <c r="L62" i="20" s="1"/>
  <c r="I63" i="21"/>
  <c r="L64" i="20" s="1"/>
  <c r="I65" i="21"/>
  <c r="L66" i="20" s="1"/>
  <c r="I67" i="21"/>
  <c r="L68" i="20" s="1"/>
  <c r="I69" i="21"/>
  <c r="L70" i="20" s="1"/>
  <c r="I71" i="21"/>
  <c r="L72" i="20" s="1"/>
  <c r="I73" i="21"/>
  <c r="L74" i="20" s="1"/>
  <c r="I75" i="21"/>
  <c r="L76" i="20" s="1"/>
  <c r="I77" i="21"/>
  <c r="L78" i="20" s="1"/>
  <c r="I79" i="21"/>
  <c r="L80" i="20" s="1"/>
  <c r="I81" i="21"/>
  <c r="L82" i="20" s="1"/>
  <c r="I83" i="21"/>
  <c r="L84" i="20" s="1"/>
  <c r="I85" i="21"/>
  <c r="L86" i="20" s="1"/>
  <c r="I87" i="21"/>
  <c r="I89"/>
  <c r="I91"/>
  <c r="I93"/>
  <c r="I3"/>
  <c r="L4" i="20" s="1"/>
  <c r="I84" i="21"/>
  <c r="L85" i="20" s="1"/>
  <c r="I86" i="21"/>
  <c r="L87" i="20" s="1"/>
  <c r="I88" i="21"/>
  <c r="I90"/>
  <c r="I92"/>
  <c r="AG5"/>
  <c r="AJ6" i="20" s="1"/>
  <c r="AG7" i="21"/>
  <c r="AJ8" i="20" s="1"/>
  <c r="AG9" i="21"/>
  <c r="AJ10" i="20" s="1"/>
  <c r="AG11" i="21"/>
  <c r="AJ12" i="20" s="1"/>
  <c r="AG13" i="21"/>
  <c r="AJ14" i="20" s="1"/>
  <c r="AG15" i="21"/>
  <c r="AJ16" i="20" s="1"/>
  <c r="AG17" i="21"/>
  <c r="AJ18" i="20" s="1"/>
  <c r="AG19" i="21"/>
  <c r="AJ20" i="20" s="1"/>
  <c r="AG21" i="21"/>
  <c r="AJ22" i="20" s="1"/>
  <c r="AG23" i="21"/>
  <c r="AJ24" i="20" s="1"/>
  <c r="AG4" i="21"/>
  <c r="AJ5" i="20" s="1"/>
  <c r="AG6" i="21"/>
  <c r="AJ7" i="20" s="1"/>
  <c r="AG8" i="21"/>
  <c r="AJ9" i="20" s="1"/>
  <c r="AG10" i="21"/>
  <c r="AJ11" i="20" s="1"/>
  <c r="AG12" i="21"/>
  <c r="AJ13" i="20" s="1"/>
  <c r="AG14" i="21"/>
  <c r="AJ15" i="20" s="1"/>
  <c r="AG16" i="21"/>
  <c r="AJ17" i="20" s="1"/>
  <c r="AG18" i="21"/>
  <c r="AJ19" i="20" s="1"/>
  <c r="AG20" i="21"/>
  <c r="AJ21" i="20" s="1"/>
  <c r="AG22" i="21"/>
  <c r="AJ23" i="20" s="1"/>
  <c r="AG25" i="21"/>
  <c r="AJ26" i="20" s="1"/>
  <c r="AG27" i="21"/>
  <c r="AJ28" i="20" s="1"/>
  <c r="AG29" i="21"/>
  <c r="AJ30" i="20" s="1"/>
  <c r="AG31" i="21"/>
  <c r="AJ32" i="20" s="1"/>
  <c r="AG33" i="21"/>
  <c r="AJ34" i="20" s="1"/>
  <c r="AG35" i="21"/>
  <c r="AJ36" i="20" s="1"/>
  <c r="AG37" i="21"/>
  <c r="AJ38" i="20" s="1"/>
  <c r="AG39" i="21"/>
  <c r="AJ40" i="20" s="1"/>
  <c r="AG41" i="21"/>
  <c r="AJ42" i="20" s="1"/>
  <c r="AG43" i="21"/>
  <c r="AJ44" i="20" s="1"/>
  <c r="AG45" i="21"/>
  <c r="AJ46" i="20" s="1"/>
  <c r="AG47" i="21"/>
  <c r="AJ48" i="20" s="1"/>
  <c r="AG49" i="21"/>
  <c r="AJ50" i="20" s="1"/>
  <c r="AG51" i="21"/>
  <c r="AJ52" i="20" s="1"/>
  <c r="AG53" i="21"/>
  <c r="AJ54" i="20" s="1"/>
  <c r="AG24" i="21"/>
  <c r="AJ25" i="20" s="1"/>
  <c r="AG26" i="21"/>
  <c r="AJ27" i="20" s="1"/>
  <c r="AG28" i="21"/>
  <c r="AJ29" i="20" s="1"/>
  <c r="AG30" i="21"/>
  <c r="AJ31" i="20" s="1"/>
  <c r="AG32" i="21"/>
  <c r="AJ33" i="20" s="1"/>
  <c r="AG34" i="21"/>
  <c r="AJ35" i="20" s="1"/>
  <c r="AG36" i="21"/>
  <c r="AJ37" i="20" s="1"/>
  <c r="AG38" i="21"/>
  <c r="AJ39" i="20" s="1"/>
  <c r="AG40" i="21"/>
  <c r="AJ41" i="20" s="1"/>
  <c r="AG42" i="21"/>
  <c r="AJ43" i="20" s="1"/>
  <c r="AG44" i="21"/>
  <c r="AJ45" i="20" s="1"/>
  <c r="AG46" i="21"/>
  <c r="AG48"/>
  <c r="AJ49" i="20" s="1"/>
  <c r="AG50" i="21"/>
  <c r="AJ51" i="20" s="1"/>
  <c r="AG52" i="21"/>
  <c r="AJ53" i="20" s="1"/>
  <c r="AG54" i="21"/>
  <c r="AJ55" i="20" s="1"/>
  <c r="AG56" i="21"/>
  <c r="AJ57" i="20" s="1"/>
  <c r="AG58" i="21"/>
  <c r="AJ59" i="20" s="1"/>
  <c r="AG60" i="21"/>
  <c r="AJ61" i="20" s="1"/>
  <c r="AG62" i="21"/>
  <c r="AJ63" i="20" s="1"/>
  <c r="AG64" i="21"/>
  <c r="AJ65" i="20" s="1"/>
  <c r="AG66" i="21"/>
  <c r="AJ67" i="20" s="1"/>
  <c r="AG68" i="21"/>
  <c r="AJ69" i="20" s="1"/>
  <c r="AG70" i="21"/>
  <c r="AJ71" i="20" s="1"/>
  <c r="AG72" i="21"/>
  <c r="AJ73" i="20" s="1"/>
  <c r="AG74" i="21"/>
  <c r="AJ75" i="20" s="1"/>
  <c r="AG76" i="21"/>
  <c r="AJ77" i="20" s="1"/>
  <c r="AG78" i="21"/>
  <c r="AJ79" i="20" s="1"/>
  <c r="AG80" i="21"/>
  <c r="AJ81" i="20" s="1"/>
  <c r="AG92" i="21"/>
  <c r="AG94"/>
  <c r="AG55"/>
  <c r="AJ56" i="20" s="1"/>
  <c r="AG57" i="21"/>
  <c r="AJ58" i="20" s="1"/>
  <c r="AG59" i="21"/>
  <c r="AJ60" i="20" s="1"/>
  <c r="AG61" i="21"/>
  <c r="AJ62" i="20" s="1"/>
  <c r="AG63" i="21"/>
  <c r="AJ64" i="20" s="1"/>
  <c r="AG65" i="21"/>
  <c r="AJ66" i="20" s="1"/>
  <c r="AG67" i="21"/>
  <c r="AJ68" i="20" s="1"/>
  <c r="AG69" i="21"/>
  <c r="AJ70" i="20" s="1"/>
  <c r="AG71" i="21"/>
  <c r="AJ72" i="20" s="1"/>
  <c r="AG73" i="21"/>
  <c r="AJ74" i="20" s="1"/>
  <c r="AG75" i="21"/>
  <c r="AJ76" i="20" s="1"/>
  <c r="AG77" i="21"/>
  <c r="AJ78" i="20" s="1"/>
  <c r="AG79" i="21"/>
  <c r="AJ80" i="20" s="1"/>
  <c r="AG81" i="21"/>
  <c r="AJ82" i="20" s="1"/>
  <c r="AG83" i="21"/>
  <c r="AJ84" i="20" s="1"/>
  <c r="AG85" i="21"/>
  <c r="AJ86" i="20" s="1"/>
  <c r="AG87" i="21"/>
  <c r="AG89"/>
  <c r="AG91"/>
  <c r="AG93"/>
  <c r="AG3"/>
  <c r="AJ4" i="20" s="1"/>
  <c r="AG82" i="21"/>
  <c r="AJ83" i="20" s="1"/>
  <c r="AG84" i="21"/>
  <c r="AJ85" i="20" s="1"/>
  <c r="AG86" i="21"/>
  <c r="AG88"/>
  <c r="AG90"/>
  <c r="J4"/>
  <c r="M5" i="20" s="1"/>
  <c r="J6" i="21"/>
  <c r="M7" i="20" s="1"/>
  <c r="J8" i="21"/>
  <c r="M9" i="20" s="1"/>
  <c r="J10" i="21"/>
  <c r="M11" i="20" s="1"/>
  <c r="J12" i="21"/>
  <c r="M13" i="20" s="1"/>
  <c r="J14" i="21"/>
  <c r="M15" i="20" s="1"/>
  <c r="J16" i="21"/>
  <c r="M17" i="20" s="1"/>
  <c r="J18" i="21"/>
  <c r="M19" i="20" s="1"/>
  <c r="J20" i="21"/>
  <c r="M21" i="20" s="1"/>
  <c r="J22" i="21"/>
  <c r="M23" i="20" s="1"/>
  <c r="J24" i="21"/>
  <c r="M25" i="20" s="1"/>
  <c r="J5" i="21"/>
  <c r="M6" i="20" s="1"/>
  <c r="J7" i="21"/>
  <c r="M8" i="20" s="1"/>
  <c r="J9" i="21"/>
  <c r="M10" i="20" s="1"/>
  <c r="J11" i="21"/>
  <c r="M12" i="20" s="1"/>
  <c r="J13" i="21"/>
  <c r="M14" i="20" s="1"/>
  <c r="J15" i="21"/>
  <c r="M16" i="20" s="1"/>
  <c r="J17" i="21"/>
  <c r="M18" i="20" s="1"/>
  <c r="J19" i="21"/>
  <c r="M20" i="20" s="1"/>
  <c r="J21" i="21"/>
  <c r="M22" i="20" s="1"/>
  <c r="J23" i="21"/>
  <c r="M24" i="20" s="1"/>
  <c r="J26" i="21"/>
  <c r="M27" i="20" s="1"/>
  <c r="J28" i="21"/>
  <c r="M29" i="20" s="1"/>
  <c r="J30" i="21"/>
  <c r="M31" i="20" s="1"/>
  <c r="J32" i="21"/>
  <c r="M33" i="20" s="1"/>
  <c r="J34" i="21"/>
  <c r="M35" i="20" s="1"/>
  <c r="J36" i="21"/>
  <c r="M37" i="20" s="1"/>
  <c r="J38" i="21"/>
  <c r="M39" i="20" s="1"/>
  <c r="J40" i="21"/>
  <c r="M41" i="20" s="1"/>
  <c r="J42" i="21"/>
  <c r="M43" i="20" s="1"/>
  <c r="J44" i="21"/>
  <c r="M45" i="20" s="1"/>
  <c r="J46" i="21"/>
  <c r="M47" i="20" s="1"/>
  <c r="J48" i="21"/>
  <c r="M49" i="20" s="1"/>
  <c r="J50" i="21"/>
  <c r="M51" i="20" s="1"/>
  <c r="J52" i="21"/>
  <c r="M53" i="20" s="1"/>
  <c r="J54" i="21"/>
  <c r="M55" i="20" s="1"/>
  <c r="J25" i="21"/>
  <c r="M26" i="20" s="1"/>
  <c r="J27" i="21"/>
  <c r="M28" i="20" s="1"/>
  <c r="J29" i="21"/>
  <c r="M30" i="20" s="1"/>
  <c r="J31" i="21"/>
  <c r="M32" i="20" s="1"/>
  <c r="J33" i="21"/>
  <c r="M34" i="20" s="1"/>
  <c r="J35" i="21"/>
  <c r="M36" i="20" s="1"/>
  <c r="J37" i="21"/>
  <c r="M38" i="20" s="1"/>
  <c r="J39" i="21"/>
  <c r="M40" i="20" s="1"/>
  <c r="J41" i="21"/>
  <c r="M42" i="20" s="1"/>
  <c r="J43" i="21"/>
  <c r="M44" i="20" s="1"/>
  <c r="J45" i="21"/>
  <c r="M46" i="20" s="1"/>
  <c r="J47" i="21"/>
  <c r="M48" i="20" s="1"/>
  <c r="J49" i="21"/>
  <c r="M50" i="20" s="1"/>
  <c r="J51" i="21"/>
  <c r="J53"/>
  <c r="M54" i="20" s="1"/>
  <c r="J55" i="21"/>
  <c r="M56" i="20" s="1"/>
  <c r="J57" i="21"/>
  <c r="M58" i="20" s="1"/>
  <c r="J59" i="21"/>
  <c r="M60" i="20" s="1"/>
  <c r="J61" i="21"/>
  <c r="M62" i="20" s="1"/>
  <c r="J63" i="21"/>
  <c r="M64" i="20" s="1"/>
  <c r="J65" i="21"/>
  <c r="M66" i="20" s="1"/>
  <c r="J67" i="21"/>
  <c r="M68" i="20" s="1"/>
  <c r="J69" i="21"/>
  <c r="J71"/>
  <c r="M72" i="20" s="1"/>
  <c r="J73" i="21"/>
  <c r="M74" i="20" s="1"/>
  <c r="J75" i="21"/>
  <c r="M76" i="20" s="1"/>
  <c r="J77" i="21"/>
  <c r="M78" i="20" s="1"/>
  <c r="J79" i="21"/>
  <c r="M80" i="20" s="1"/>
  <c r="J81" i="21"/>
  <c r="M82" i="20" s="1"/>
  <c r="J93" i="21"/>
  <c r="J56"/>
  <c r="M57" i="20" s="1"/>
  <c r="J58" i="21"/>
  <c r="M59" i="20" s="1"/>
  <c r="J60" i="21"/>
  <c r="M61" i="20" s="1"/>
  <c r="J62" i="21"/>
  <c r="M63" i="20" s="1"/>
  <c r="J64" i="21"/>
  <c r="M65" i="20" s="1"/>
  <c r="J66" i="21"/>
  <c r="M67" i="20" s="1"/>
  <c r="J68" i="21"/>
  <c r="M69" i="20" s="1"/>
  <c r="J70" i="21"/>
  <c r="M71" i="20" s="1"/>
  <c r="J72" i="21"/>
  <c r="M73" i="20" s="1"/>
  <c r="J74" i="21"/>
  <c r="M75" i="20" s="1"/>
  <c r="J76" i="21"/>
  <c r="M77" i="20" s="1"/>
  <c r="J78" i="21"/>
  <c r="M79" i="20" s="1"/>
  <c r="J80" i="21"/>
  <c r="M81" i="20" s="1"/>
  <c r="J82" i="21"/>
  <c r="M83" i="20" s="1"/>
  <c r="J84" i="21"/>
  <c r="M85" i="20" s="1"/>
  <c r="J86" i="21"/>
  <c r="M87" i="20" s="1"/>
  <c r="J88" i="21"/>
  <c r="J90"/>
  <c r="J92"/>
  <c r="J94"/>
  <c r="J3"/>
  <c r="M4" i="20" s="1"/>
  <c r="J83" i="21"/>
  <c r="M84" i="20" s="1"/>
  <c r="J85" i="21"/>
  <c r="M86" i="20" s="1"/>
  <c r="J87" i="21"/>
  <c r="J89"/>
  <c r="J91"/>
  <c r="AH4"/>
  <c r="AK5" i="20" s="1"/>
  <c r="AH6" i="21"/>
  <c r="AK7" i="20" s="1"/>
  <c r="AH8" i="21"/>
  <c r="AK9" i="20" s="1"/>
  <c r="AH10" i="21"/>
  <c r="AK11" i="20" s="1"/>
  <c r="AH12" i="21"/>
  <c r="AK13" i="20" s="1"/>
  <c r="AH14" i="21"/>
  <c r="AK15" i="20" s="1"/>
  <c r="AH16" i="21"/>
  <c r="AK17" i="20" s="1"/>
  <c r="AH18" i="21"/>
  <c r="AK19" i="20" s="1"/>
  <c r="AH20" i="21"/>
  <c r="AK21" i="20" s="1"/>
  <c r="AH22" i="21"/>
  <c r="AK23" i="20" s="1"/>
  <c r="AH5" i="21"/>
  <c r="AK6" i="20" s="1"/>
  <c r="AH7" i="21"/>
  <c r="AK8" i="20" s="1"/>
  <c r="AH9" i="21"/>
  <c r="AK10" i="20" s="1"/>
  <c r="AH11" i="21"/>
  <c r="AK12" i="20" s="1"/>
  <c r="AH13" i="21"/>
  <c r="AK14" i="20" s="1"/>
  <c r="AH15" i="21"/>
  <c r="AK16" i="20" s="1"/>
  <c r="AH17" i="21"/>
  <c r="AK18" i="20" s="1"/>
  <c r="AH19" i="21"/>
  <c r="AK20" i="20" s="1"/>
  <c r="AH21" i="21"/>
  <c r="AK22" i="20" s="1"/>
  <c r="AH23" i="21"/>
  <c r="AK24" i="20" s="1"/>
  <c r="AH24" i="21"/>
  <c r="AK25" i="20" s="1"/>
  <c r="AH26" i="21"/>
  <c r="AK27" i="20" s="1"/>
  <c r="AH28" i="21"/>
  <c r="AK29" i="20" s="1"/>
  <c r="AH30" i="21"/>
  <c r="AK31" i="20" s="1"/>
  <c r="AH32" i="21"/>
  <c r="AK33" i="20" s="1"/>
  <c r="AH34" i="21"/>
  <c r="AK35" i="20" s="1"/>
  <c r="AH36" i="21"/>
  <c r="AK37" i="20" s="1"/>
  <c r="AH38" i="21"/>
  <c r="AK39" i="20" s="1"/>
  <c r="AH40" i="21"/>
  <c r="AK41" i="20" s="1"/>
  <c r="AH42" i="21"/>
  <c r="AK43" i="20" s="1"/>
  <c r="AH44" i="21"/>
  <c r="AK45" i="20" s="1"/>
  <c r="AH46" i="21"/>
  <c r="AK47" i="20" s="1"/>
  <c r="AH48" i="21"/>
  <c r="AK49" i="20" s="1"/>
  <c r="AH50" i="21"/>
  <c r="AK51" i="20" s="1"/>
  <c r="AH52" i="21"/>
  <c r="AH54"/>
  <c r="AK55" i="20" s="1"/>
  <c r="AH25" i="21"/>
  <c r="AK26" i="20" s="1"/>
  <c r="AH27" i="21"/>
  <c r="AK28" i="20" s="1"/>
  <c r="AH29" i="21"/>
  <c r="AK30" i="20" s="1"/>
  <c r="AH31" i="21"/>
  <c r="AK32" i="20" s="1"/>
  <c r="AH33" i="21"/>
  <c r="AK34" i="20" s="1"/>
  <c r="AH35" i="21"/>
  <c r="AK36" i="20" s="1"/>
  <c r="AH37" i="21"/>
  <c r="AK38" i="20" s="1"/>
  <c r="AH39" i="21"/>
  <c r="AK40" i="20" s="1"/>
  <c r="AH41" i="21"/>
  <c r="AK42" i="20" s="1"/>
  <c r="AH43" i="21"/>
  <c r="AK44" i="20" s="1"/>
  <c r="AH45" i="21"/>
  <c r="AK46" i="20" s="1"/>
  <c r="AH47" i="21"/>
  <c r="AK48" i="20" s="1"/>
  <c r="AH49" i="21"/>
  <c r="AK50" i="20" s="1"/>
  <c r="AH51" i="21"/>
  <c r="AK52" i="20" s="1"/>
  <c r="AH53" i="21"/>
  <c r="AK54" i="20" s="1"/>
  <c r="AH55" i="21"/>
  <c r="AK56" i="20" s="1"/>
  <c r="AH57" i="21"/>
  <c r="AK58" i="20" s="1"/>
  <c r="AH59" i="21"/>
  <c r="AK60" i="20" s="1"/>
  <c r="AH61" i="21"/>
  <c r="AK62" i="20" s="1"/>
  <c r="AH63" i="21"/>
  <c r="AK64" i="20" s="1"/>
  <c r="AH65" i="21"/>
  <c r="AK66" i="20" s="1"/>
  <c r="AH67" i="21"/>
  <c r="AK68" i="20" s="1"/>
  <c r="AH69" i="21"/>
  <c r="AK70" i="20" s="1"/>
  <c r="AH71" i="21"/>
  <c r="AK72" i="20" s="1"/>
  <c r="AH73" i="21"/>
  <c r="AK74" i="20" s="1"/>
  <c r="AH75" i="21"/>
  <c r="AK76" i="20" s="1"/>
  <c r="AH77" i="21"/>
  <c r="AK78" i="20" s="1"/>
  <c r="AH79" i="21"/>
  <c r="AK80" i="20" s="1"/>
  <c r="AH81" i="21"/>
  <c r="AK82" i="20" s="1"/>
  <c r="AH91" i="21"/>
  <c r="AH93"/>
  <c r="AH56"/>
  <c r="AK57" i="20" s="1"/>
  <c r="AH58" i="21"/>
  <c r="AK59" i="20" s="1"/>
  <c r="AH60" i="21"/>
  <c r="AK61" i="20" s="1"/>
  <c r="AH62" i="21"/>
  <c r="AK63" i="20" s="1"/>
  <c r="AH64" i="21"/>
  <c r="AK65" i="20" s="1"/>
  <c r="AH66" i="21"/>
  <c r="AK67" i="20" s="1"/>
  <c r="AH68" i="21"/>
  <c r="AK69" i="20" s="1"/>
  <c r="AH70" i="21"/>
  <c r="AK71" i="20" s="1"/>
  <c r="AH72" i="21"/>
  <c r="AK73" i="20" s="1"/>
  <c r="AH74" i="21"/>
  <c r="AK75" i="20" s="1"/>
  <c r="AH76" i="21"/>
  <c r="AK77" i="20" s="1"/>
  <c r="AH78" i="21"/>
  <c r="AK79" i="20" s="1"/>
  <c r="AH80" i="21"/>
  <c r="AK81" i="20" s="1"/>
  <c r="AH82" i="21"/>
  <c r="AK83" i="20" s="1"/>
  <c r="AH84" i="21"/>
  <c r="AK85" i="20" s="1"/>
  <c r="AH86" i="21"/>
  <c r="AK87" i="20" s="1"/>
  <c r="AH88" i="21"/>
  <c r="AH90"/>
  <c r="AH92"/>
  <c r="AH94"/>
  <c r="AH3"/>
  <c r="AK4" i="20" s="1"/>
  <c r="AH83" i="21"/>
  <c r="AK84" i="20" s="1"/>
  <c r="AH85" i="21"/>
  <c r="AK86" i="20" s="1"/>
  <c r="AH87" i="21"/>
  <c r="AH89"/>
  <c r="K5"/>
  <c r="N6" i="20" s="1"/>
  <c r="K7" i="21"/>
  <c r="N8" i="20" s="1"/>
  <c r="K9" i="21"/>
  <c r="N10" i="20" s="1"/>
  <c r="K11" i="21"/>
  <c r="N12" i="20" s="1"/>
  <c r="K13" i="21"/>
  <c r="N14" i="20" s="1"/>
  <c r="K15" i="21"/>
  <c r="N16" i="20" s="1"/>
  <c r="K17" i="21"/>
  <c r="N18" i="20" s="1"/>
  <c r="K19" i="21"/>
  <c r="N20" i="20" s="1"/>
  <c r="K21" i="21"/>
  <c r="N22" i="20" s="1"/>
  <c r="K23" i="21"/>
  <c r="N24" i="20" s="1"/>
  <c r="K4" i="21"/>
  <c r="N5" i="20" s="1"/>
  <c r="K6" i="21"/>
  <c r="N7" i="20" s="1"/>
  <c r="K8" i="21"/>
  <c r="N9" i="20" s="1"/>
  <c r="K10" i="21"/>
  <c r="N11" i="20" s="1"/>
  <c r="K12" i="21"/>
  <c r="N13" i="20" s="1"/>
  <c r="K14" i="21"/>
  <c r="N15" i="20" s="1"/>
  <c r="K16" i="21"/>
  <c r="N17" i="20" s="1"/>
  <c r="K18" i="21"/>
  <c r="N19" i="20" s="1"/>
  <c r="K20" i="21"/>
  <c r="N21" i="20" s="1"/>
  <c r="K22" i="21"/>
  <c r="N23" i="20" s="1"/>
  <c r="K24" i="21"/>
  <c r="N25" i="20" s="1"/>
  <c r="K25" i="21"/>
  <c r="N26" i="20" s="1"/>
  <c r="K27" i="21"/>
  <c r="N28" i="20" s="1"/>
  <c r="K29" i="21"/>
  <c r="N30" i="20" s="1"/>
  <c r="K31" i="21"/>
  <c r="N32" i="20" s="1"/>
  <c r="K33" i="21"/>
  <c r="N34" i="20" s="1"/>
  <c r="K35" i="21"/>
  <c r="N36" i="20" s="1"/>
  <c r="K37" i="21"/>
  <c r="N38" i="20" s="1"/>
  <c r="K39" i="21"/>
  <c r="N40" i="20" s="1"/>
  <c r="K41" i="21"/>
  <c r="N42" i="20" s="1"/>
  <c r="K43" i="21"/>
  <c r="N44" i="20" s="1"/>
  <c r="K45" i="21"/>
  <c r="N46" i="20" s="1"/>
  <c r="K47" i="21"/>
  <c r="N48" i="20" s="1"/>
  <c r="K49" i="21"/>
  <c r="N50" i="20" s="1"/>
  <c r="K51" i="21"/>
  <c r="N52" i="20" s="1"/>
  <c r="K53" i="21"/>
  <c r="N54" i="20" s="1"/>
  <c r="K55" i="21"/>
  <c r="N56" i="20" s="1"/>
  <c r="K26" i="21"/>
  <c r="N27" i="20" s="1"/>
  <c r="K28" i="21"/>
  <c r="N29" i="20" s="1"/>
  <c r="K30" i="21"/>
  <c r="N31" i="20" s="1"/>
  <c r="K32" i="21"/>
  <c r="N33" i="20" s="1"/>
  <c r="K34" i="21"/>
  <c r="N35" i="20" s="1"/>
  <c r="K36" i="21"/>
  <c r="N37" i="20" s="1"/>
  <c r="K38" i="21"/>
  <c r="N39" i="20" s="1"/>
  <c r="K40" i="21"/>
  <c r="N41" i="20" s="1"/>
  <c r="K42" i="21"/>
  <c r="N43" i="20" s="1"/>
  <c r="K44" i="21"/>
  <c r="N45" i="20" s="1"/>
  <c r="K46" i="21"/>
  <c r="N47" i="20" s="1"/>
  <c r="K48" i="21"/>
  <c r="N49" i="20" s="1"/>
  <c r="K50" i="21"/>
  <c r="N51" i="20" s="1"/>
  <c r="K52" i="21"/>
  <c r="N53" i="20" s="1"/>
  <c r="K54" i="21"/>
  <c r="N55" i="20" s="1"/>
  <c r="K56" i="21"/>
  <c r="N57" i="20" s="1"/>
  <c r="K58" i="21"/>
  <c r="N59" i="20" s="1"/>
  <c r="K60" i="21"/>
  <c r="N61" i="20" s="1"/>
  <c r="K62" i="21"/>
  <c r="N63" i="20" s="1"/>
  <c r="K64" i="21"/>
  <c r="N65" i="20" s="1"/>
  <c r="K66" i="21"/>
  <c r="N67" i="20" s="1"/>
  <c r="K68" i="21"/>
  <c r="K70"/>
  <c r="N71" i="20" s="1"/>
  <c r="K72" i="21"/>
  <c r="N73" i="20" s="1"/>
  <c r="K74" i="21"/>
  <c r="N75" i="20" s="1"/>
  <c r="K76" i="21"/>
  <c r="N77" i="20" s="1"/>
  <c r="K78" i="21"/>
  <c r="N79" i="20" s="1"/>
  <c r="K80" i="21"/>
  <c r="N81" i="20" s="1"/>
  <c r="K82" i="21"/>
  <c r="N83" i="20" s="1"/>
  <c r="K57" i="21"/>
  <c r="N58" i="20" s="1"/>
  <c r="K59" i="21"/>
  <c r="N60" i="20" s="1"/>
  <c r="K61" i="21"/>
  <c r="N62" i="20" s="1"/>
  <c r="K63" i="21"/>
  <c r="N64" i="20" s="1"/>
  <c r="K65" i="21"/>
  <c r="N66" i="20" s="1"/>
  <c r="K67" i="21"/>
  <c r="N68" i="20" s="1"/>
  <c r="K69" i="21"/>
  <c r="N70" i="20" s="1"/>
  <c r="K71" i="21"/>
  <c r="N72" i="20" s="1"/>
  <c r="K73" i="21"/>
  <c r="N74" i="20" s="1"/>
  <c r="K75" i="21"/>
  <c r="N76" i="20" s="1"/>
  <c r="K77" i="21"/>
  <c r="N78" i="20" s="1"/>
  <c r="K79" i="21"/>
  <c r="N80" i="20" s="1"/>
  <c r="K81" i="21"/>
  <c r="N82" i="20" s="1"/>
  <c r="K83" i="21"/>
  <c r="N84" i="20" s="1"/>
  <c r="K85" i="21"/>
  <c r="N86" i="20" s="1"/>
  <c r="K87" i="21"/>
  <c r="K89"/>
  <c r="K91"/>
  <c r="K93"/>
  <c r="K84"/>
  <c r="N85" i="20" s="1"/>
  <c r="K86" i="21"/>
  <c r="N87" i="20" s="1"/>
  <c r="K88" i="21"/>
  <c r="K90"/>
  <c r="K92"/>
  <c r="K94"/>
  <c r="K3"/>
  <c r="N4" i="20" s="1"/>
  <c r="AI5" i="21"/>
  <c r="AL6" i="20" s="1"/>
  <c r="AI7" i="21"/>
  <c r="AL8" i="20" s="1"/>
  <c r="AI9" i="21"/>
  <c r="AL10" i="20" s="1"/>
  <c r="AI11" i="21"/>
  <c r="AL12" i="20" s="1"/>
  <c r="AI13" i="21"/>
  <c r="AL14" i="20" s="1"/>
  <c r="AI15" i="21"/>
  <c r="AI17"/>
  <c r="AL18" i="20" s="1"/>
  <c r="AI19" i="21"/>
  <c r="AL20" i="20" s="1"/>
  <c r="AI21" i="21"/>
  <c r="AL22" i="20" s="1"/>
  <c r="AI23" i="21"/>
  <c r="AL24" i="20" s="1"/>
  <c r="AI4" i="21"/>
  <c r="AL5" i="20" s="1"/>
  <c r="AI6" i="21"/>
  <c r="AL7" i="20" s="1"/>
  <c r="AI8" i="21"/>
  <c r="AL9" i="20" s="1"/>
  <c r="AI10" i="21"/>
  <c r="AL11" i="20" s="1"/>
  <c r="AI12" i="21"/>
  <c r="AL13" i="20" s="1"/>
  <c r="AI14" i="21"/>
  <c r="AL15" i="20" s="1"/>
  <c r="AI16" i="21"/>
  <c r="AL17" i="20" s="1"/>
  <c r="AI18" i="21"/>
  <c r="AL19" i="20" s="1"/>
  <c r="AI20" i="21"/>
  <c r="AI22"/>
  <c r="AL23" i="20" s="1"/>
  <c r="AI25" i="21"/>
  <c r="AL26" i="20" s="1"/>
  <c r="AI27" i="21"/>
  <c r="AL28" i="20" s="1"/>
  <c r="AI29" i="21"/>
  <c r="AL30" i="20" s="1"/>
  <c r="AI31" i="21"/>
  <c r="AL32" i="20" s="1"/>
  <c r="AI33" i="21"/>
  <c r="AL34" i="20" s="1"/>
  <c r="AI35" i="21"/>
  <c r="AL36" i="20" s="1"/>
  <c r="AI37" i="21"/>
  <c r="AL38" i="20" s="1"/>
  <c r="AI39" i="21"/>
  <c r="AL40" i="20" s="1"/>
  <c r="AI41" i="21"/>
  <c r="AL42" i="20" s="1"/>
  <c r="AI43" i="21"/>
  <c r="AL44" i="20" s="1"/>
  <c r="AI45" i="21"/>
  <c r="AL46" i="20" s="1"/>
  <c r="AI47" i="21"/>
  <c r="AL48" i="20" s="1"/>
  <c r="AI49" i="21"/>
  <c r="AL50" i="20" s="1"/>
  <c r="AI51" i="21"/>
  <c r="AL52" i="20" s="1"/>
  <c r="AI53" i="21"/>
  <c r="AL54" i="20" s="1"/>
  <c r="AI24" i="21"/>
  <c r="AL25" i="20" s="1"/>
  <c r="AI26" i="21"/>
  <c r="AL27" i="20" s="1"/>
  <c r="AI28" i="21"/>
  <c r="AL29" i="20" s="1"/>
  <c r="AI30" i="21"/>
  <c r="AL31" i="20" s="1"/>
  <c r="AI32" i="21"/>
  <c r="AL33" i="20" s="1"/>
  <c r="AI34" i="21"/>
  <c r="AL35" i="20" s="1"/>
  <c r="AI36" i="21"/>
  <c r="AL37" i="20" s="1"/>
  <c r="AI38" i="21"/>
  <c r="AL39" i="20" s="1"/>
  <c r="AI40" i="21"/>
  <c r="AL41" i="20" s="1"/>
  <c r="AI42" i="21"/>
  <c r="AL43" i="20" s="1"/>
  <c r="AI44" i="21"/>
  <c r="AL45" i="20" s="1"/>
  <c r="AI46" i="21"/>
  <c r="AL47" i="20" s="1"/>
  <c r="AI48" i="21"/>
  <c r="AL49" i="20" s="1"/>
  <c r="AI50" i="21"/>
  <c r="AL51" i="20" s="1"/>
  <c r="AI52" i="21"/>
  <c r="AL53" i="20" s="1"/>
  <c r="AI54" i="21"/>
  <c r="AL55" i="20" s="1"/>
  <c r="AI56" i="21"/>
  <c r="AL57" i="20" s="1"/>
  <c r="AI58" i="21"/>
  <c r="AL59" i="20" s="1"/>
  <c r="AI60" i="21"/>
  <c r="AL61" i="20" s="1"/>
  <c r="AI62" i="21"/>
  <c r="AL63" i="20" s="1"/>
  <c r="AI64" i="21"/>
  <c r="AL65" i="20" s="1"/>
  <c r="AI66" i="21"/>
  <c r="AL67" i="20" s="1"/>
  <c r="AI68" i="21"/>
  <c r="AL69" i="20" s="1"/>
  <c r="AI70" i="21"/>
  <c r="AL71" i="20" s="1"/>
  <c r="AI72" i="21"/>
  <c r="AL73" i="20" s="1"/>
  <c r="AI74" i="21"/>
  <c r="AL75" i="20" s="1"/>
  <c r="AI76" i="21"/>
  <c r="AL77" i="20" s="1"/>
  <c r="AI78" i="21"/>
  <c r="AL79" i="20" s="1"/>
  <c r="AI80" i="21"/>
  <c r="AL81" i="20" s="1"/>
  <c r="AI3" i="21"/>
  <c r="AL4" i="20" s="1"/>
  <c r="AI55" i="21"/>
  <c r="AL56" i="20" s="1"/>
  <c r="AI57" i="21"/>
  <c r="AL58" i="20" s="1"/>
  <c r="AI59" i="21"/>
  <c r="AL60" i="20" s="1"/>
  <c r="AI61" i="21"/>
  <c r="AL62" i="20" s="1"/>
  <c r="AI63" i="21"/>
  <c r="AL64" i="20" s="1"/>
  <c r="AI65" i="21"/>
  <c r="AL66" i="20" s="1"/>
  <c r="AI67" i="21"/>
  <c r="AL68" i="20" s="1"/>
  <c r="AI69" i="21"/>
  <c r="AL70" i="20" s="1"/>
  <c r="AI71" i="21"/>
  <c r="AL72" i="20" s="1"/>
  <c r="AI73" i="21"/>
  <c r="AI75"/>
  <c r="AL76" i="20" s="1"/>
  <c r="AI77" i="21"/>
  <c r="AL78" i="20" s="1"/>
  <c r="AI79" i="21"/>
  <c r="AL80" i="20" s="1"/>
  <c r="AI81" i="21"/>
  <c r="AL82" i="20" s="1"/>
  <c r="AI83" i="21"/>
  <c r="AL84" i="20" s="1"/>
  <c r="AI85" i="21"/>
  <c r="AL86" i="20" s="1"/>
  <c r="AI87" i="21"/>
  <c r="AI89"/>
  <c r="AI91"/>
  <c r="AI93"/>
  <c r="AI82"/>
  <c r="AL83" i="20" s="1"/>
  <c r="AI84" i="21"/>
  <c r="AL85" i="20" s="1"/>
  <c r="AI86" i="21"/>
  <c r="AL87" i="20" s="1"/>
  <c r="AI88" i="21"/>
  <c r="AI90"/>
  <c r="AI92"/>
  <c r="AI94"/>
  <c r="AB4"/>
  <c r="AE5" i="20" s="1"/>
  <c r="AB6" i="21"/>
  <c r="AE7" i="20" s="1"/>
  <c r="AB8" i="21"/>
  <c r="AE9" i="20" s="1"/>
  <c r="AB10" i="21"/>
  <c r="AE11" i="20" s="1"/>
  <c r="AB12" i="21"/>
  <c r="AE13" i="20" s="1"/>
  <c r="AB14" i="21"/>
  <c r="AB16"/>
  <c r="AE17" i="20" s="1"/>
  <c r="AB18" i="21"/>
  <c r="AE19" i="20" s="1"/>
  <c r="AB20" i="21"/>
  <c r="AE21" i="20" s="1"/>
  <c r="AB22" i="21"/>
  <c r="AE23" i="20" s="1"/>
  <c r="AB5" i="21"/>
  <c r="AE6" i="20" s="1"/>
  <c r="AB7" i="21"/>
  <c r="AE8" i="20" s="1"/>
  <c r="AB9" i="21"/>
  <c r="AE10" i="20" s="1"/>
  <c r="AB11" i="21"/>
  <c r="AE12" i="20" s="1"/>
  <c r="AB13" i="21"/>
  <c r="AE14" i="20" s="1"/>
  <c r="AB15" i="21"/>
  <c r="AE16" i="20" s="1"/>
  <c r="AB17" i="21"/>
  <c r="AE18" i="20" s="1"/>
  <c r="AB19" i="21"/>
  <c r="AE20" i="20" s="1"/>
  <c r="AB21" i="21"/>
  <c r="AE22" i="20" s="1"/>
  <c r="AB23" i="21"/>
  <c r="AE24" i="20" s="1"/>
  <c r="AB24" i="21"/>
  <c r="AE25" i="20" s="1"/>
  <c r="AB26" i="21"/>
  <c r="AE27" i="20" s="1"/>
  <c r="AB28" i="21"/>
  <c r="AE29" i="20" s="1"/>
  <c r="AB30" i="21"/>
  <c r="AE31" i="20" s="1"/>
  <c r="AB32" i="21"/>
  <c r="AE33" i="20" s="1"/>
  <c r="AB34" i="21"/>
  <c r="AE35" i="20" s="1"/>
  <c r="AB36" i="21"/>
  <c r="AB38"/>
  <c r="AE39" i="20" s="1"/>
  <c r="AB40" i="21"/>
  <c r="AE41" i="20" s="1"/>
  <c r="AB42" i="21"/>
  <c r="AE43" i="20" s="1"/>
  <c r="AB44" i="21"/>
  <c r="AE45" i="20" s="1"/>
  <c r="AB46" i="21"/>
  <c r="AE47" i="20" s="1"/>
  <c r="AB48" i="21"/>
  <c r="AE49" i="20" s="1"/>
  <c r="AB50" i="21"/>
  <c r="AE51" i="20" s="1"/>
  <c r="AB52" i="21"/>
  <c r="AE53" i="20" s="1"/>
  <c r="AB54" i="21"/>
  <c r="AE55" i="20" s="1"/>
  <c r="AB25" i="21"/>
  <c r="AE26" i="20" s="1"/>
  <c r="AB27" i="21"/>
  <c r="AE28" i="20" s="1"/>
  <c r="AB29" i="21"/>
  <c r="AE30" i="20" s="1"/>
  <c r="AB31" i="21"/>
  <c r="AE32" i="20" s="1"/>
  <c r="AB33" i="21"/>
  <c r="AE34" i="20" s="1"/>
  <c r="AB35" i="21"/>
  <c r="AE36" i="20" s="1"/>
  <c r="AB37" i="21"/>
  <c r="AE38" i="20" s="1"/>
  <c r="AB39" i="21"/>
  <c r="AE40" i="20" s="1"/>
  <c r="AB41" i="21"/>
  <c r="AE42" i="20" s="1"/>
  <c r="AB43" i="21"/>
  <c r="AE44" i="20" s="1"/>
  <c r="AB45" i="21"/>
  <c r="AE46" i="20" s="1"/>
  <c r="AB47" i="21"/>
  <c r="AE48" i="20" s="1"/>
  <c r="AB49" i="21"/>
  <c r="AE50" i="20" s="1"/>
  <c r="AB51" i="21"/>
  <c r="AE52" i="20" s="1"/>
  <c r="AB53" i="21"/>
  <c r="AE54" i="20" s="1"/>
  <c r="AB55" i="21"/>
  <c r="AE56" i="20" s="1"/>
  <c r="AB57" i="21"/>
  <c r="AE58" i="20" s="1"/>
  <c r="AB59" i="21"/>
  <c r="AB61"/>
  <c r="AE62" i="20" s="1"/>
  <c r="AB63" i="21"/>
  <c r="AE64" i="20" s="1"/>
  <c r="AB65" i="21"/>
  <c r="AE66" i="20" s="1"/>
  <c r="AB67" i="21"/>
  <c r="AE68" i="20" s="1"/>
  <c r="AB69" i="21"/>
  <c r="AE70" i="20" s="1"/>
  <c r="AB71" i="21"/>
  <c r="AE72" i="20" s="1"/>
  <c r="AB73" i="21"/>
  <c r="AE74" i="20" s="1"/>
  <c r="AB75" i="21"/>
  <c r="AE76" i="20" s="1"/>
  <c r="AB77" i="21"/>
  <c r="AE78" i="20" s="1"/>
  <c r="AB79" i="21"/>
  <c r="AE80" i="20" s="1"/>
  <c r="AB81" i="21"/>
  <c r="AE82" i="20" s="1"/>
  <c r="AB56" i="21"/>
  <c r="AE57" i="20" s="1"/>
  <c r="AB58" i="21"/>
  <c r="AE59" i="20" s="1"/>
  <c r="AB60" i="21"/>
  <c r="AE61" i="20" s="1"/>
  <c r="AB62" i="21"/>
  <c r="AE63" i="20" s="1"/>
  <c r="AB64" i="21"/>
  <c r="AE65" i="20" s="1"/>
  <c r="AB66" i="21"/>
  <c r="AE67" i="20" s="1"/>
  <c r="AB68" i="21"/>
  <c r="AE69" i="20" s="1"/>
  <c r="AB70" i="21"/>
  <c r="AE71" i="20" s="1"/>
  <c r="AB72" i="21"/>
  <c r="AE73" i="20" s="1"/>
  <c r="AB74" i="21"/>
  <c r="AE75" i="20" s="1"/>
  <c r="AB76" i="21"/>
  <c r="AE77" i="20" s="1"/>
  <c r="AB78" i="21"/>
  <c r="AE79" i="20" s="1"/>
  <c r="AB80" i="21"/>
  <c r="AE81" i="20" s="1"/>
  <c r="AB82" i="21"/>
  <c r="AE83" i="20" s="1"/>
  <c r="AB84" i="21"/>
  <c r="AE85" i="20" s="1"/>
  <c r="AB86" i="21"/>
  <c r="AE87" i="20" s="1"/>
  <c r="AB88" i="21"/>
  <c r="AB90"/>
  <c r="AB92"/>
  <c r="AB94"/>
  <c r="AB3"/>
  <c r="AE4" i="20" s="1"/>
  <c r="AB83" i="21"/>
  <c r="AE84" i="20" s="1"/>
  <c r="AB85" i="21"/>
  <c r="AE86" i="20" s="1"/>
  <c r="AB87" i="21"/>
  <c r="AB89"/>
  <c r="AB91"/>
  <c r="AB93"/>
  <c r="M5"/>
  <c r="P6" i="20" s="1"/>
  <c r="M7" i="21"/>
  <c r="P8" i="20" s="1"/>
  <c r="M9" i="21"/>
  <c r="P10" i="20" s="1"/>
  <c r="M11" i="21"/>
  <c r="P12" i="20" s="1"/>
  <c r="M13" i="21"/>
  <c r="P14" i="20" s="1"/>
  <c r="M15" i="21"/>
  <c r="P16" i="20" s="1"/>
  <c r="M17" i="21"/>
  <c r="P18" i="20" s="1"/>
  <c r="M19" i="21"/>
  <c r="P20" i="20" s="1"/>
  <c r="M21" i="21"/>
  <c r="P22" i="20" s="1"/>
  <c r="M23" i="21"/>
  <c r="P24" i="20" s="1"/>
  <c r="M4" i="21"/>
  <c r="M6"/>
  <c r="P7" i="20" s="1"/>
  <c r="M8" i="21"/>
  <c r="P9" i="20" s="1"/>
  <c r="M10" i="21"/>
  <c r="P11" i="20" s="1"/>
  <c r="M12" i="21"/>
  <c r="P13" i="20" s="1"/>
  <c r="M14" i="21"/>
  <c r="P15" i="20" s="1"/>
  <c r="M16" i="21"/>
  <c r="P17" i="20" s="1"/>
  <c r="M18" i="21"/>
  <c r="P19" i="20" s="1"/>
  <c r="M20" i="21"/>
  <c r="P21" i="20" s="1"/>
  <c r="M22" i="21"/>
  <c r="P23" i="20" s="1"/>
  <c r="M24" i="21"/>
  <c r="P25" i="20" s="1"/>
  <c r="M25" i="21"/>
  <c r="P26" i="20" s="1"/>
  <c r="M27" i="21"/>
  <c r="P28" i="20" s="1"/>
  <c r="M29" i="21"/>
  <c r="P30" i="20" s="1"/>
  <c r="M31" i="21"/>
  <c r="P32" i="20" s="1"/>
  <c r="M33" i="21"/>
  <c r="P34" i="20" s="1"/>
  <c r="M35" i="21"/>
  <c r="P36" i="20" s="1"/>
  <c r="M37" i="21"/>
  <c r="P38" i="20" s="1"/>
  <c r="M39" i="21"/>
  <c r="P40" i="20" s="1"/>
  <c r="M41" i="21"/>
  <c r="P42" i="20" s="1"/>
  <c r="M43" i="21"/>
  <c r="P44" i="20" s="1"/>
  <c r="M45" i="21"/>
  <c r="P46" i="20" s="1"/>
  <c r="M47" i="21"/>
  <c r="P48" i="20" s="1"/>
  <c r="M49" i="21"/>
  <c r="P50" i="20" s="1"/>
  <c r="M51" i="21"/>
  <c r="P52" i="20" s="1"/>
  <c r="M53" i="21"/>
  <c r="P54" i="20" s="1"/>
  <c r="M55" i="21"/>
  <c r="P56" i="20" s="1"/>
  <c r="M26" i="21"/>
  <c r="P27" i="20" s="1"/>
  <c r="M28" i="21"/>
  <c r="P29" i="20" s="1"/>
  <c r="M30" i="21"/>
  <c r="P31" i="20" s="1"/>
  <c r="M32" i="21"/>
  <c r="P33" i="20" s="1"/>
  <c r="M34" i="21"/>
  <c r="P35" i="20" s="1"/>
  <c r="M36" i="21"/>
  <c r="P37" i="20" s="1"/>
  <c r="M38" i="21"/>
  <c r="P39" i="20" s="1"/>
  <c r="M40" i="21"/>
  <c r="P41" i="20" s="1"/>
  <c r="M42" i="21"/>
  <c r="P43" i="20" s="1"/>
  <c r="M44" i="21"/>
  <c r="P45" i="20" s="1"/>
  <c r="M46" i="21"/>
  <c r="P47" i="20" s="1"/>
  <c r="M48" i="21"/>
  <c r="P49" i="20" s="1"/>
  <c r="M50" i="21"/>
  <c r="P51" i="20" s="1"/>
  <c r="M52" i="21"/>
  <c r="P53" i="20" s="1"/>
  <c r="M54" i="21"/>
  <c r="P55" i="20" s="1"/>
  <c r="M56" i="21"/>
  <c r="P57" i="20" s="1"/>
  <c r="M58" i="21"/>
  <c r="P59" i="20" s="1"/>
  <c r="M60" i="21"/>
  <c r="P61" i="20" s="1"/>
  <c r="M62" i="21"/>
  <c r="P63" i="20" s="1"/>
  <c r="M64" i="21"/>
  <c r="P65" i="20" s="1"/>
  <c r="M66" i="21"/>
  <c r="P67" i="20" s="1"/>
  <c r="M68" i="21"/>
  <c r="P69" i="20" s="1"/>
  <c r="M70" i="21"/>
  <c r="P71" i="20" s="1"/>
  <c r="M72" i="21"/>
  <c r="P73" i="20" s="1"/>
  <c r="M74" i="21"/>
  <c r="P75" i="20" s="1"/>
  <c r="M76" i="21"/>
  <c r="P77" i="20" s="1"/>
  <c r="M78" i="21"/>
  <c r="P79" i="20" s="1"/>
  <c r="M80" i="21"/>
  <c r="P81" i="20" s="1"/>
  <c r="M82" i="21"/>
  <c r="P83" i="20" s="1"/>
  <c r="M94" i="21"/>
  <c r="M57"/>
  <c r="P58" i="20" s="1"/>
  <c r="M59" i="21"/>
  <c r="P60" i="20" s="1"/>
  <c r="M61" i="21"/>
  <c r="P62" i="20" s="1"/>
  <c r="M63" i="21"/>
  <c r="P64" i="20" s="1"/>
  <c r="M65" i="21"/>
  <c r="P66" i="20" s="1"/>
  <c r="M67" i="21"/>
  <c r="P68" i="20" s="1"/>
  <c r="M69" i="21"/>
  <c r="P70" i="20" s="1"/>
  <c r="M71" i="21"/>
  <c r="M73"/>
  <c r="P74" i="20" s="1"/>
  <c r="M75" i="21"/>
  <c r="P76" i="20" s="1"/>
  <c r="M77" i="21"/>
  <c r="P78" i="20" s="1"/>
  <c r="M79" i="21"/>
  <c r="P80" i="20" s="1"/>
  <c r="M81" i="21"/>
  <c r="P82" i="20" s="1"/>
  <c r="M83" i="21"/>
  <c r="P84" i="20" s="1"/>
  <c r="M85" i="21"/>
  <c r="P86" i="20" s="1"/>
  <c r="M87" i="21"/>
  <c r="M89"/>
  <c r="M91"/>
  <c r="M93"/>
  <c r="M84"/>
  <c r="P85" i="20" s="1"/>
  <c r="M86" i="21"/>
  <c r="P87" i="20" s="1"/>
  <c r="M88" i="21"/>
  <c r="M90"/>
  <c r="M92"/>
  <c r="M3"/>
  <c r="P4" i="20" s="1"/>
  <c r="D4" i="21"/>
  <c r="G5" i="20" s="1"/>
  <c r="D6" i="21"/>
  <c r="G7" i="20" s="1"/>
  <c r="D8" i="21"/>
  <c r="G9" i="20" s="1"/>
  <c r="D10" i="21"/>
  <c r="G11" i="20" s="1"/>
  <c r="D12" i="21"/>
  <c r="G13" i="20" s="1"/>
  <c r="D14" i="21"/>
  <c r="G15" i="20" s="1"/>
  <c r="D16" i="21"/>
  <c r="G17" i="20" s="1"/>
  <c r="D18" i="21"/>
  <c r="G19" i="20" s="1"/>
  <c r="D20" i="21"/>
  <c r="G21" i="20" s="1"/>
  <c r="D22" i="21"/>
  <c r="G23" i="20" s="1"/>
  <c r="D24" i="21"/>
  <c r="G25" i="20" s="1"/>
  <c r="D5" i="21"/>
  <c r="G6" i="20" s="1"/>
  <c r="D7" i="21"/>
  <c r="G8" i="20" s="1"/>
  <c r="D9" i="21"/>
  <c r="G10" i="20" s="1"/>
  <c r="D11" i="21"/>
  <c r="G12" i="20" s="1"/>
  <c r="D13" i="21"/>
  <c r="G14" i="20" s="1"/>
  <c r="D15" i="21"/>
  <c r="G16" i="20" s="1"/>
  <c r="D17" i="21"/>
  <c r="G18" i="20" s="1"/>
  <c r="D19" i="21"/>
  <c r="G20" i="20" s="1"/>
  <c r="D21" i="21"/>
  <c r="G22" i="20" s="1"/>
  <c r="D23" i="21"/>
  <c r="G24" i="20" s="1"/>
  <c r="D26" i="21"/>
  <c r="G27" i="20" s="1"/>
  <c r="D28" i="21"/>
  <c r="G29" i="20" s="1"/>
  <c r="D30" i="21"/>
  <c r="G31" i="20" s="1"/>
  <c r="D32" i="21"/>
  <c r="G33" i="20" s="1"/>
  <c r="D34" i="21"/>
  <c r="G35" i="20" s="1"/>
  <c r="D36" i="21"/>
  <c r="G37" i="20" s="1"/>
  <c r="D38" i="21"/>
  <c r="G39" i="20" s="1"/>
  <c r="D40" i="21"/>
  <c r="G41" i="20" s="1"/>
  <c r="D42" i="21"/>
  <c r="G43" i="20" s="1"/>
  <c r="D44" i="21"/>
  <c r="G45" i="20" s="1"/>
  <c r="D46" i="21"/>
  <c r="G47" i="20" s="1"/>
  <c r="D48" i="21"/>
  <c r="G49" i="20" s="1"/>
  <c r="D50" i="21"/>
  <c r="G51" i="20" s="1"/>
  <c r="D52" i="21"/>
  <c r="G53" i="20" s="1"/>
  <c r="D54" i="21"/>
  <c r="G55" i="20" s="1"/>
  <c r="D25" i="21"/>
  <c r="G26" i="20" s="1"/>
  <c r="D27" i="21"/>
  <c r="G28" i="20" s="1"/>
  <c r="D29" i="21"/>
  <c r="G30" i="20" s="1"/>
  <c r="D31" i="21"/>
  <c r="G32" i="20" s="1"/>
  <c r="D33" i="21"/>
  <c r="G34" i="20" s="1"/>
  <c r="D35" i="21"/>
  <c r="G36" i="20" s="1"/>
  <c r="D37" i="21"/>
  <c r="G38" i="20" s="1"/>
  <c r="D39" i="21"/>
  <c r="G40" i="20" s="1"/>
  <c r="D41" i="21"/>
  <c r="G42" i="20" s="1"/>
  <c r="D43" i="21"/>
  <c r="G44" i="20" s="1"/>
  <c r="D45" i="21"/>
  <c r="G46" i="20" s="1"/>
  <c r="D47" i="21"/>
  <c r="G48" i="20" s="1"/>
  <c r="D49" i="21"/>
  <c r="G50" i="20" s="1"/>
  <c r="D51" i="21"/>
  <c r="G52" i="20" s="1"/>
  <c r="D53" i="21"/>
  <c r="G54" i="20" s="1"/>
  <c r="D55" i="21"/>
  <c r="G56" i="20" s="1"/>
  <c r="D57" i="21"/>
  <c r="G58" i="20" s="1"/>
  <c r="D59" i="21"/>
  <c r="G60" i="20" s="1"/>
  <c r="D61" i="21"/>
  <c r="G62" i="20" s="1"/>
  <c r="D63" i="21"/>
  <c r="G64" i="20" s="1"/>
  <c r="D65" i="21"/>
  <c r="G66" i="20" s="1"/>
  <c r="D67" i="21"/>
  <c r="G68" i="20" s="1"/>
  <c r="D69" i="21"/>
  <c r="G70" i="20" s="1"/>
  <c r="D71" i="21"/>
  <c r="G72" i="20" s="1"/>
  <c r="D73" i="21"/>
  <c r="G74" i="20" s="1"/>
  <c r="D75" i="21"/>
  <c r="G76" i="20" s="1"/>
  <c r="D77" i="21"/>
  <c r="G78" i="20" s="1"/>
  <c r="D79" i="21"/>
  <c r="G80" i="20" s="1"/>
  <c r="D81" i="21"/>
  <c r="G82" i="20" s="1"/>
  <c r="D56" i="21"/>
  <c r="D58"/>
  <c r="G59" i="20" s="1"/>
  <c r="D60" i="21"/>
  <c r="G61" i="20" s="1"/>
  <c r="D62" i="21"/>
  <c r="G63" i="20" s="1"/>
  <c r="D64" i="21"/>
  <c r="G65" i="20" s="1"/>
  <c r="D66" i="21"/>
  <c r="G67" i="20" s="1"/>
  <c r="D68" i="21"/>
  <c r="G69" i="20" s="1"/>
  <c r="D70" i="21"/>
  <c r="G71" i="20" s="1"/>
  <c r="D72" i="21"/>
  <c r="G73" i="20" s="1"/>
  <c r="D74" i="21"/>
  <c r="G75" i="20" s="1"/>
  <c r="D76" i="21"/>
  <c r="G77" i="20" s="1"/>
  <c r="D78" i="21"/>
  <c r="G79" i="20" s="1"/>
  <c r="D80" i="21"/>
  <c r="G81" i="20" s="1"/>
  <c r="D82" i="21"/>
  <c r="G83" i="20" s="1"/>
  <c r="D84" i="21"/>
  <c r="G85" i="20" s="1"/>
  <c r="D86" i="21"/>
  <c r="G87" i="20" s="1"/>
  <c r="D88" i="21"/>
  <c r="D90"/>
  <c r="D92"/>
  <c r="D94"/>
  <c r="D3"/>
  <c r="G4" i="20" s="1"/>
  <c r="D83" i="21"/>
  <c r="G84" i="20" s="1"/>
  <c r="D85" i="21"/>
  <c r="G86" i="20" s="1"/>
  <c r="D87" i="21"/>
  <c r="D89"/>
  <c r="D91"/>
  <c r="D93"/>
  <c r="L4"/>
  <c r="O5" i="20" s="1"/>
  <c r="L6" i="21"/>
  <c r="O7" i="20" s="1"/>
  <c r="L8" i="21"/>
  <c r="O9" i="20" s="1"/>
  <c r="L10" i="21"/>
  <c r="O11" i="20" s="1"/>
  <c r="L12" i="21"/>
  <c r="O13" i="20" s="1"/>
  <c r="L14" i="21"/>
  <c r="O15" i="20" s="1"/>
  <c r="L16" i="21"/>
  <c r="O17" i="20" s="1"/>
  <c r="L18" i="21"/>
  <c r="O19" i="20" s="1"/>
  <c r="L20" i="21"/>
  <c r="O21" i="20" s="1"/>
  <c r="L22" i="21"/>
  <c r="O23" i="20" s="1"/>
  <c r="L24" i="21"/>
  <c r="O25" i="20" s="1"/>
  <c r="L5" i="21"/>
  <c r="O6" i="20" s="1"/>
  <c r="L7" i="21"/>
  <c r="O8" i="20" s="1"/>
  <c r="L9" i="21"/>
  <c r="O10" i="20" s="1"/>
  <c r="L11" i="21"/>
  <c r="O12" i="20" s="1"/>
  <c r="L13" i="21"/>
  <c r="O14" i="20" s="1"/>
  <c r="L15" i="21"/>
  <c r="O16" i="20" s="1"/>
  <c r="L17" i="21"/>
  <c r="O18" i="20" s="1"/>
  <c r="L19" i="21"/>
  <c r="O20" i="20" s="1"/>
  <c r="L21" i="21"/>
  <c r="O22" i="20" s="1"/>
  <c r="L23" i="21"/>
  <c r="O24" i="20" s="1"/>
  <c r="L26" i="21"/>
  <c r="O27" i="20" s="1"/>
  <c r="L28" i="21"/>
  <c r="L30"/>
  <c r="O31" i="20" s="1"/>
  <c r="L32" i="21"/>
  <c r="O33" i="20" s="1"/>
  <c r="L34" i="21"/>
  <c r="O35" i="20" s="1"/>
  <c r="L36" i="21"/>
  <c r="O37" i="20" s="1"/>
  <c r="L38" i="21"/>
  <c r="O39" i="20" s="1"/>
  <c r="L40" i="21"/>
  <c r="O41" i="20" s="1"/>
  <c r="L42" i="21"/>
  <c r="O43" i="20" s="1"/>
  <c r="L44" i="21"/>
  <c r="O45" i="20" s="1"/>
  <c r="L46" i="21"/>
  <c r="O47" i="20" s="1"/>
  <c r="L48" i="21"/>
  <c r="O49" i="20" s="1"/>
  <c r="L50" i="21"/>
  <c r="O51" i="20" s="1"/>
  <c r="L52" i="21"/>
  <c r="O53" i="20" s="1"/>
  <c r="L54" i="21"/>
  <c r="O55" i="20" s="1"/>
  <c r="L25" i="21"/>
  <c r="O26" i="20" s="1"/>
  <c r="L27" i="21"/>
  <c r="O28" i="20" s="1"/>
  <c r="L29" i="21"/>
  <c r="O30" i="20" s="1"/>
  <c r="L31" i="21"/>
  <c r="O32" i="20" s="1"/>
  <c r="L33" i="21"/>
  <c r="O34" i="20" s="1"/>
  <c r="L35" i="21"/>
  <c r="L37"/>
  <c r="O38" i="20" s="1"/>
  <c r="L39" i="21"/>
  <c r="O40" i="20" s="1"/>
  <c r="L41" i="21"/>
  <c r="O42" i="20" s="1"/>
  <c r="L43" i="21"/>
  <c r="O44" i="20" s="1"/>
  <c r="L45" i="21"/>
  <c r="O46" i="20" s="1"/>
  <c r="L47" i="21"/>
  <c r="O48" i="20" s="1"/>
  <c r="L49" i="21"/>
  <c r="O50" i="20" s="1"/>
  <c r="L51" i="21"/>
  <c r="O52" i="20" s="1"/>
  <c r="L53" i="21"/>
  <c r="O54" i="20" s="1"/>
  <c r="L55" i="21"/>
  <c r="O56" i="20" s="1"/>
  <c r="L57" i="21"/>
  <c r="O58" i="20" s="1"/>
  <c r="L59" i="21"/>
  <c r="O60" i="20" s="1"/>
  <c r="L61" i="21"/>
  <c r="O62" i="20" s="1"/>
  <c r="L63" i="21"/>
  <c r="O64" i="20" s="1"/>
  <c r="L65" i="21"/>
  <c r="O66" i="20" s="1"/>
  <c r="L67" i="21"/>
  <c r="O68" i="20" s="1"/>
  <c r="L69" i="21"/>
  <c r="O70" i="20" s="1"/>
  <c r="L71" i="21"/>
  <c r="O72" i="20" s="1"/>
  <c r="L73" i="21"/>
  <c r="O74" i="20" s="1"/>
  <c r="L75" i="21"/>
  <c r="O76" i="20" s="1"/>
  <c r="L77" i="21"/>
  <c r="O78" i="20" s="1"/>
  <c r="L79" i="21"/>
  <c r="O80" i="20" s="1"/>
  <c r="L81" i="21"/>
  <c r="O82" i="20" s="1"/>
  <c r="L3" i="21"/>
  <c r="O4" i="20" s="1"/>
  <c r="L56" i="21"/>
  <c r="O57" i="20" s="1"/>
  <c r="L58" i="21"/>
  <c r="O59" i="20" s="1"/>
  <c r="L60" i="21"/>
  <c r="O61" i="20" s="1"/>
  <c r="L62" i="21"/>
  <c r="O63" i="20" s="1"/>
  <c r="L64" i="21"/>
  <c r="O65" i="20" s="1"/>
  <c r="L66" i="21"/>
  <c r="O67" i="20" s="1"/>
  <c r="L68" i="21"/>
  <c r="O69" i="20" s="1"/>
  <c r="L70" i="21"/>
  <c r="O71" i="20" s="1"/>
  <c r="L72" i="21"/>
  <c r="L74"/>
  <c r="O75" i="20" s="1"/>
  <c r="L76" i="21"/>
  <c r="O77" i="20" s="1"/>
  <c r="L78" i="21"/>
  <c r="O79" i="20" s="1"/>
  <c r="L80" i="21"/>
  <c r="O81" i="20" s="1"/>
  <c r="L82" i="21"/>
  <c r="O83" i="20" s="1"/>
  <c r="L84" i="21"/>
  <c r="O85" i="20" s="1"/>
  <c r="L86" i="21"/>
  <c r="O87" i="20" s="1"/>
  <c r="L88" i="21"/>
  <c r="L90"/>
  <c r="L92"/>
  <c r="L94"/>
  <c r="L83"/>
  <c r="O84" i="20" s="1"/>
  <c r="L85" i="21"/>
  <c r="O86" i="20" s="1"/>
  <c r="L87" i="21"/>
  <c r="L89"/>
  <c r="L91"/>
  <c r="L93"/>
  <c r="U5"/>
  <c r="X6" i="20" s="1"/>
  <c r="U7" i="21"/>
  <c r="X8" i="20" s="1"/>
  <c r="U9" i="21"/>
  <c r="X10" i="20" s="1"/>
  <c r="U11" i="21"/>
  <c r="X12" i="20" s="1"/>
  <c r="U13" i="21"/>
  <c r="X14" i="20" s="1"/>
  <c r="U15" i="21"/>
  <c r="X16" i="20" s="1"/>
  <c r="U17" i="21"/>
  <c r="X18" i="20" s="1"/>
  <c r="U19" i="21"/>
  <c r="X20" i="20" s="1"/>
  <c r="U21" i="21"/>
  <c r="X22" i="20" s="1"/>
  <c r="U23" i="21"/>
  <c r="X24" i="20" s="1"/>
  <c r="U4" i="21"/>
  <c r="X5" i="20" s="1"/>
  <c r="U6" i="21"/>
  <c r="X7" i="20" s="1"/>
  <c r="U8" i="21"/>
  <c r="X9" i="20" s="1"/>
  <c r="U10" i="21"/>
  <c r="X11" i="20" s="1"/>
  <c r="U12" i="21"/>
  <c r="X13" i="20" s="1"/>
  <c r="U14" i="21"/>
  <c r="X15" i="20" s="1"/>
  <c r="U16" i="21"/>
  <c r="X17" i="20" s="1"/>
  <c r="U18" i="21"/>
  <c r="X19" i="20" s="1"/>
  <c r="U20" i="21"/>
  <c r="X21" i="20" s="1"/>
  <c r="U22" i="21"/>
  <c r="X23" i="20" s="1"/>
  <c r="U24" i="21"/>
  <c r="X25" i="20" s="1"/>
  <c r="U25" i="21"/>
  <c r="X26" i="20" s="1"/>
  <c r="U27" i="21"/>
  <c r="U29"/>
  <c r="X30" i="20" s="1"/>
  <c r="U31" i="21"/>
  <c r="X32" i="20" s="1"/>
  <c r="U33" i="21"/>
  <c r="X34" i="20" s="1"/>
  <c r="U35" i="21"/>
  <c r="X36" i="20" s="1"/>
  <c r="U37" i="21"/>
  <c r="X38" i="20" s="1"/>
  <c r="U39" i="21"/>
  <c r="X40" i="20" s="1"/>
  <c r="U41" i="21"/>
  <c r="X42" i="20" s="1"/>
  <c r="U43" i="21"/>
  <c r="X44" i="20" s="1"/>
  <c r="U45" i="21"/>
  <c r="X46" i="20" s="1"/>
  <c r="U47" i="21"/>
  <c r="X48" i="20" s="1"/>
  <c r="U49" i="21"/>
  <c r="X50" i="20" s="1"/>
  <c r="U51" i="21"/>
  <c r="X52" i="20" s="1"/>
  <c r="U53" i="21"/>
  <c r="X54" i="20" s="1"/>
  <c r="U55" i="21"/>
  <c r="X56" i="20" s="1"/>
  <c r="U26" i="21"/>
  <c r="X27" i="20" s="1"/>
  <c r="U28" i="21"/>
  <c r="X29" i="20" s="1"/>
  <c r="U30" i="21"/>
  <c r="X31" i="20" s="1"/>
  <c r="U32" i="21"/>
  <c r="X33" i="20" s="1"/>
  <c r="U34" i="21"/>
  <c r="X35" i="20" s="1"/>
  <c r="U36" i="21"/>
  <c r="X37" i="20" s="1"/>
  <c r="U38" i="21"/>
  <c r="X39" i="20" s="1"/>
  <c r="U40" i="21"/>
  <c r="X41" i="20" s="1"/>
  <c r="U42" i="21"/>
  <c r="X43" i="20" s="1"/>
  <c r="U44" i="21"/>
  <c r="X45" i="20" s="1"/>
  <c r="U46" i="21"/>
  <c r="X47" i="20" s="1"/>
  <c r="U48" i="21"/>
  <c r="X49" i="20" s="1"/>
  <c r="U50" i="21"/>
  <c r="X51" i="20" s="1"/>
  <c r="U52" i="21"/>
  <c r="X53" i="20" s="1"/>
  <c r="U54" i="21"/>
  <c r="X55" i="20" s="1"/>
  <c r="U56" i="21"/>
  <c r="X57" i="20" s="1"/>
  <c r="U58" i="21"/>
  <c r="X59" i="20" s="1"/>
  <c r="U60" i="21"/>
  <c r="X61" i="20" s="1"/>
  <c r="U62" i="21"/>
  <c r="X63" i="20" s="1"/>
  <c r="U64" i="21"/>
  <c r="X65" i="20" s="1"/>
  <c r="U66" i="21"/>
  <c r="X67" i="20" s="1"/>
  <c r="U68" i="21"/>
  <c r="X69" i="20" s="1"/>
  <c r="U70" i="21"/>
  <c r="X71" i="20" s="1"/>
  <c r="U72" i="21"/>
  <c r="X73" i="20" s="1"/>
  <c r="U74" i="21"/>
  <c r="X75" i="20" s="1"/>
  <c r="U76" i="21"/>
  <c r="X77" i="20" s="1"/>
  <c r="U78" i="21"/>
  <c r="X79" i="20" s="1"/>
  <c r="U80" i="21"/>
  <c r="X81" i="20" s="1"/>
  <c r="U94" i="21"/>
  <c r="U57"/>
  <c r="X58" i="20" s="1"/>
  <c r="U59" i="21"/>
  <c r="X60" i="20" s="1"/>
  <c r="U61" i="21"/>
  <c r="X62" i="20" s="1"/>
  <c r="U63" i="21"/>
  <c r="X64" i="20" s="1"/>
  <c r="U65" i="21"/>
  <c r="X66" i="20" s="1"/>
  <c r="U67" i="21"/>
  <c r="X68" i="20" s="1"/>
  <c r="U69" i="21"/>
  <c r="X70" i="20" s="1"/>
  <c r="U71" i="21"/>
  <c r="X72" i="20" s="1"/>
  <c r="U73" i="21"/>
  <c r="X74" i="20" s="1"/>
  <c r="U75" i="21"/>
  <c r="X76" i="20" s="1"/>
  <c r="U77" i="21"/>
  <c r="X78" i="20" s="1"/>
  <c r="U79" i="21"/>
  <c r="X80" i="20" s="1"/>
  <c r="U81" i="21"/>
  <c r="X82" i="20" s="1"/>
  <c r="U83" i="21"/>
  <c r="X84" i="20" s="1"/>
  <c r="U85" i="21"/>
  <c r="X86" i="20" s="1"/>
  <c r="U87" i="21"/>
  <c r="U89"/>
  <c r="U91"/>
  <c r="U93"/>
  <c r="U3"/>
  <c r="X4" i="20" s="1"/>
  <c r="U82" i="21"/>
  <c r="X83" i="20" s="1"/>
  <c r="U84" i="21"/>
  <c r="X85" i="20" s="1"/>
  <c r="U86" i="21"/>
  <c r="X87" i="20" s="1"/>
  <c r="U88" i="21"/>
  <c r="U90"/>
  <c r="U92"/>
  <c r="N10" i="2"/>
  <c r="M10" s="1"/>
  <c r="L23" i="4"/>
  <c r="N23" s="1"/>
  <c r="M9" i="2"/>
  <c r="N9"/>
  <c r="M11"/>
  <c r="N11"/>
  <c r="K10" i="3"/>
  <c r="K11"/>
  <c r="Z52" i="20"/>
  <c r="Z69"/>
  <c r="S45"/>
  <c r="S68"/>
  <c r="S62"/>
  <c r="S17"/>
  <c r="S20"/>
  <c r="S12"/>
  <c r="T16"/>
  <c r="AU5" i="4"/>
  <c r="AZ5"/>
  <c r="Y59" i="20"/>
  <c r="J62"/>
  <c r="J27"/>
  <c r="J4"/>
  <c r="AH66"/>
  <c r="AH18"/>
  <c r="K46"/>
  <c r="AI46"/>
  <c r="AB54"/>
  <c r="AB43"/>
  <c r="AB13"/>
  <c r="AU3" i="4"/>
  <c r="AZ3"/>
  <c r="L36" i="20"/>
  <c r="P11" i="4"/>
  <c r="AJ87" i="20"/>
  <c r="AJ47"/>
  <c r="BD11" i="4"/>
  <c r="M70" i="20"/>
  <c r="M52"/>
  <c r="AK53"/>
  <c r="N69"/>
  <c r="AL74"/>
  <c r="AL16"/>
  <c r="AL21"/>
  <c r="W51"/>
  <c r="W9"/>
  <c r="AF64"/>
  <c r="AF85"/>
  <c r="U78"/>
  <c r="AE11" i="4"/>
  <c r="AD80" i="20"/>
  <c r="AD54"/>
  <c r="AD13"/>
  <c r="AT11" i="4"/>
  <c r="AA8"/>
  <c r="AP8"/>
  <c r="AO8" s="1"/>
  <c r="AK8"/>
  <c r="AJ8" s="1"/>
  <c r="AF8"/>
  <c r="F17"/>
  <c r="D17"/>
  <c r="B17" s="1"/>
  <c r="C11"/>
  <c r="G3"/>
  <c r="F3"/>
  <c r="L17" s="1"/>
  <c r="N17" s="1"/>
  <c r="AK3"/>
  <c r="AA3"/>
  <c r="AP3"/>
  <c r="AF3"/>
  <c r="AK5"/>
  <c r="AA5"/>
  <c r="AP5"/>
  <c r="AF5"/>
  <c r="AP7"/>
  <c r="AO7" s="1"/>
  <c r="AK7"/>
  <c r="AF7"/>
  <c r="AE7" s="1"/>
  <c r="AA7"/>
  <c r="Q59" i="20"/>
  <c r="Q43"/>
  <c r="Q84"/>
  <c r="Q12"/>
  <c r="I65"/>
  <c r="K11" i="4"/>
  <c r="AG77" i="20"/>
  <c r="AG63"/>
  <c r="AG60"/>
  <c r="AG54"/>
  <c r="AG37"/>
  <c r="AG14"/>
  <c r="AY11" i="4"/>
  <c r="R76" i="20"/>
  <c r="R69"/>
  <c r="R45"/>
  <c r="R21"/>
  <c r="R11"/>
  <c r="Z11" i="4"/>
  <c r="AK6"/>
  <c r="AA6"/>
  <c r="AP6"/>
  <c r="AF6"/>
  <c r="AK9"/>
  <c r="AA9"/>
  <c r="AP9"/>
  <c r="AF9"/>
  <c r="AA63" i="20"/>
  <c r="AA53"/>
  <c r="AA64"/>
  <c r="AA17"/>
  <c r="AA14"/>
  <c r="AO11" i="4"/>
  <c r="AC65" i="20"/>
  <c r="AC43"/>
  <c r="AC84"/>
  <c r="AC46"/>
  <c r="AC37"/>
  <c r="AC17"/>
  <c r="V53"/>
  <c r="V11"/>
  <c r="AU6" i="4"/>
  <c r="AZ6"/>
  <c r="AU9"/>
  <c r="AZ9"/>
  <c r="AE60" i="20"/>
  <c r="AE37"/>
  <c r="AE15"/>
  <c r="P72"/>
  <c r="P5"/>
  <c r="G57"/>
  <c r="O73"/>
  <c r="O29"/>
  <c r="O36"/>
  <c r="U11" i="4"/>
  <c r="AP4"/>
  <c r="AO4" s="1"/>
  <c r="AK4"/>
  <c r="AJ4" s="1"/>
  <c r="AF4"/>
  <c r="AE4" s="1"/>
  <c r="AA4"/>
  <c r="X28" i="20"/>
  <c r="AJ11" i="4"/>
  <c r="AK10"/>
  <c r="AA10"/>
  <c r="AP10"/>
  <c r="AF10"/>
  <c r="L19"/>
  <c r="N19" s="1"/>
  <c r="L24"/>
  <c r="N24" s="1"/>
  <c r="L20"/>
  <c r="N20" s="1"/>
  <c r="C5" i="21" l="1"/>
  <c r="F6" i="20" s="1"/>
  <c r="C7" i="21"/>
  <c r="F8" i="20" s="1"/>
  <c r="C9" i="21"/>
  <c r="C11"/>
  <c r="C13"/>
  <c r="F14" i="20" s="1"/>
  <c r="C15" i="21"/>
  <c r="F16" i="20" s="1"/>
  <c r="C17" i="21"/>
  <c r="C19"/>
  <c r="C21"/>
  <c r="F22" i="20" s="1"/>
  <c r="C23" i="21"/>
  <c r="F24" i="20" s="1"/>
  <c r="C4" i="21"/>
  <c r="C6"/>
  <c r="C8"/>
  <c r="F9" i="20" s="1"/>
  <c r="C10" i="21"/>
  <c r="F11" i="20" s="1"/>
  <c r="C12" i="21"/>
  <c r="C14"/>
  <c r="C16"/>
  <c r="F17" i="20" s="1"/>
  <c r="C18" i="21"/>
  <c r="F19" i="20" s="1"/>
  <c r="C20" i="21"/>
  <c r="C22"/>
  <c r="C24"/>
  <c r="F25" i="20" s="1"/>
  <c r="C25" i="21"/>
  <c r="F26" i="20" s="1"/>
  <c r="C27" i="21"/>
  <c r="C29"/>
  <c r="C31"/>
  <c r="F32" i="20" s="1"/>
  <c r="C33" i="21"/>
  <c r="C35"/>
  <c r="C37"/>
  <c r="C39"/>
  <c r="F40" i="20" s="1"/>
  <c r="C41" i="21"/>
  <c r="F42" i="20" s="1"/>
  <c r="C43" i="21"/>
  <c r="C45"/>
  <c r="C47"/>
  <c r="F48" i="20" s="1"/>
  <c r="C49" i="21"/>
  <c r="F50" i="20" s="1"/>
  <c r="C51" i="21"/>
  <c r="C53"/>
  <c r="C55"/>
  <c r="F56" i="20" s="1"/>
  <c r="C26" i="21"/>
  <c r="F27" i="20" s="1"/>
  <c r="C28" i="21"/>
  <c r="C30"/>
  <c r="C32"/>
  <c r="F33" i="20" s="1"/>
  <c r="C34" i="21"/>
  <c r="F35" i="20" s="1"/>
  <c r="C36" i="21"/>
  <c r="C38"/>
  <c r="C40"/>
  <c r="F41" i="20" s="1"/>
  <c r="C42" i="21"/>
  <c r="F43" i="20" s="1"/>
  <c r="C44" i="21"/>
  <c r="C46"/>
  <c r="C48"/>
  <c r="F49" i="20" s="1"/>
  <c r="C50" i="21"/>
  <c r="F51" i="20" s="1"/>
  <c r="C52" i="21"/>
  <c r="C54"/>
  <c r="C56"/>
  <c r="F57" i="20" s="1"/>
  <c r="C58" i="21"/>
  <c r="F59" i="20" s="1"/>
  <c r="C60" i="21"/>
  <c r="C62"/>
  <c r="C64"/>
  <c r="F65" i="20" s="1"/>
  <c r="C66" i="21"/>
  <c r="F67" i="20" s="1"/>
  <c r="C68" i="21"/>
  <c r="C70"/>
  <c r="C72"/>
  <c r="F73" i="20" s="1"/>
  <c r="C74" i="21"/>
  <c r="C76"/>
  <c r="C78"/>
  <c r="C80"/>
  <c r="F81" i="20" s="1"/>
  <c r="C82" i="21"/>
  <c r="F83" i="20" s="1"/>
  <c r="C57" i="21"/>
  <c r="C59"/>
  <c r="C61"/>
  <c r="F62" i="20" s="1"/>
  <c r="C63" i="21"/>
  <c r="F64" i="20" s="1"/>
  <c r="C65" i="21"/>
  <c r="C67"/>
  <c r="C69"/>
  <c r="F70" i="20" s="1"/>
  <c r="C71" i="21"/>
  <c r="F72" i="20" s="1"/>
  <c r="C73" i="21"/>
  <c r="C75"/>
  <c r="C77"/>
  <c r="F78" i="20" s="1"/>
  <c r="C79" i="21"/>
  <c r="F80" i="20" s="1"/>
  <c r="C81" i="21"/>
  <c r="C83"/>
  <c r="C85"/>
  <c r="C87"/>
  <c r="C89"/>
  <c r="C91"/>
  <c r="C93"/>
  <c r="C3"/>
  <c r="F4" i="20" s="1"/>
  <c r="C84" i="21"/>
  <c r="C86"/>
  <c r="C88"/>
  <c r="C90"/>
  <c r="C92"/>
  <c r="C94"/>
  <c r="U101" i="9"/>
  <c r="U104"/>
  <c r="U108"/>
  <c r="U112"/>
  <c r="U116"/>
  <c r="U120"/>
  <c r="U124"/>
  <c r="U128"/>
  <c r="U132"/>
  <c r="U136"/>
  <c r="U103"/>
  <c r="U107"/>
  <c r="U111"/>
  <c r="U115"/>
  <c r="U119"/>
  <c r="U123"/>
  <c r="U127"/>
  <c r="U131"/>
  <c r="U135"/>
  <c r="U139"/>
  <c r="U142"/>
  <c r="U146"/>
  <c r="U150"/>
  <c r="U154"/>
  <c r="U158"/>
  <c r="U162"/>
  <c r="U166"/>
  <c r="U170"/>
  <c r="U174"/>
  <c r="U178"/>
  <c r="U182"/>
  <c r="U141"/>
  <c r="U145"/>
  <c r="U149"/>
  <c r="U153"/>
  <c r="U157"/>
  <c r="U161"/>
  <c r="U165"/>
  <c r="U169"/>
  <c r="U173"/>
  <c r="U177"/>
  <c r="U181"/>
  <c r="L103"/>
  <c r="L107"/>
  <c r="L111"/>
  <c r="L115"/>
  <c r="L119"/>
  <c r="L123"/>
  <c r="L127"/>
  <c r="L131"/>
  <c r="L135"/>
  <c r="L139"/>
  <c r="L104"/>
  <c r="L108"/>
  <c r="L112"/>
  <c r="L116"/>
  <c r="L120"/>
  <c r="L124"/>
  <c r="L128"/>
  <c r="L132"/>
  <c r="L136"/>
  <c r="L141"/>
  <c r="L145"/>
  <c r="L149"/>
  <c r="L153"/>
  <c r="L157"/>
  <c r="L161"/>
  <c r="L165"/>
  <c r="L169"/>
  <c r="L173"/>
  <c r="L177"/>
  <c r="L181"/>
  <c r="L140"/>
  <c r="L144"/>
  <c r="L148"/>
  <c r="L152"/>
  <c r="L156"/>
  <c r="L160"/>
  <c r="L164"/>
  <c r="L168"/>
  <c r="L172"/>
  <c r="L176"/>
  <c r="L180"/>
  <c r="L184"/>
  <c r="D101"/>
  <c r="D105"/>
  <c r="D109"/>
  <c r="D113"/>
  <c r="D117"/>
  <c r="D121"/>
  <c r="D125"/>
  <c r="D129"/>
  <c r="D133"/>
  <c r="D137"/>
  <c r="D104"/>
  <c r="D108"/>
  <c r="D112"/>
  <c r="D116"/>
  <c r="D120"/>
  <c r="D124"/>
  <c r="D128"/>
  <c r="D132"/>
  <c r="D136"/>
  <c r="D141"/>
  <c r="D145"/>
  <c r="D149"/>
  <c r="D153"/>
  <c r="D157"/>
  <c r="D161"/>
  <c r="D165"/>
  <c r="D169"/>
  <c r="D173"/>
  <c r="D177"/>
  <c r="D181"/>
  <c r="D140"/>
  <c r="D144"/>
  <c r="D148"/>
  <c r="D152"/>
  <c r="D156"/>
  <c r="D160"/>
  <c r="D164"/>
  <c r="D168"/>
  <c r="D172"/>
  <c r="D176"/>
  <c r="D180"/>
  <c r="D184"/>
  <c r="M102"/>
  <c r="M106"/>
  <c r="M110"/>
  <c r="M114"/>
  <c r="M118"/>
  <c r="M122"/>
  <c r="M126"/>
  <c r="M130"/>
  <c r="M134"/>
  <c r="M138"/>
  <c r="M105"/>
  <c r="M109"/>
  <c r="M113"/>
  <c r="M117"/>
  <c r="M121"/>
  <c r="M125"/>
  <c r="M129"/>
  <c r="M133"/>
  <c r="M137"/>
  <c r="M140"/>
  <c r="M144"/>
  <c r="M148"/>
  <c r="M152"/>
  <c r="M156"/>
  <c r="M160"/>
  <c r="M164"/>
  <c r="M168"/>
  <c r="M172"/>
  <c r="M176"/>
  <c r="M180"/>
  <c r="M184"/>
  <c r="M143"/>
  <c r="M147"/>
  <c r="M151"/>
  <c r="M155"/>
  <c r="M159"/>
  <c r="M163"/>
  <c r="M167"/>
  <c r="M171"/>
  <c r="M175"/>
  <c r="M179"/>
  <c r="M183"/>
  <c r="AB103"/>
  <c r="AB107"/>
  <c r="AB111"/>
  <c r="AB115"/>
  <c r="AB119"/>
  <c r="AB123"/>
  <c r="AB127"/>
  <c r="AB131"/>
  <c r="AB135"/>
  <c r="AB139"/>
  <c r="AB104"/>
  <c r="AB108"/>
  <c r="AB112"/>
  <c r="AB116"/>
  <c r="AB120"/>
  <c r="AB124"/>
  <c r="AB128"/>
  <c r="AB132"/>
  <c r="AB136"/>
  <c r="AB141"/>
  <c r="AB145"/>
  <c r="AB149"/>
  <c r="AB165"/>
  <c r="AB169"/>
  <c r="AB173"/>
  <c r="AB181"/>
  <c r="AB140"/>
  <c r="AB144"/>
  <c r="AB148"/>
  <c r="AB152"/>
  <c r="AB156"/>
  <c r="AB160"/>
  <c r="AB164"/>
  <c r="AB168"/>
  <c r="AB172"/>
  <c r="AB176"/>
  <c r="AB180"/>
  <c r="AB184"/>
  <c r="S102"/>
  <c r="S106"/>
  <c r="S110"/>
  <c r="S114"/>
  <c r="S118"/>
  <c r="R118" s="1"/>
  <c r="S122"/>
  <c r="S126"/>
  <c r="R126" s="1"/>
  <c r="S130"/>
  <c r="S134"/>
  <c r="S138"/>
  <c r="S105"/>
  <c r="S109"/>
  <c r="S113"/>
  <c r="S117"/>
  <c r="S121"/>
  <c r="S125"/>
  <c r="R125" s="1"/>
  <c r="S129"/>
  <c r="S133"/>
  <c r="S137"/>
  <c r="S140"/>
  <c r="S144"/>
  <c r="S148"/>
  <c r="S152"/>
  <c r="S156"/>
  <c r="S160"/>
  <c r="S164"/>
  <c r="S168"/>
  <c r="S172"/>
  <c r="S176"/>
  <c r="S180"/>
  <c r="S184"/>
  <c r="R184" s="1"/>
  <c r="S143"/>
  <c r="S147"/>
  <c r="S151"/>
  <c r="S155"/>
  <c r="S159"/>
  <c r="S163"/>
  <c r="S167"/>
  <c r="S171"/>
  <c r="R171" s="1"/>
  <c r="S175"/>
  <c r="R175" s="1"/>
  <c r="S179"/>
  <c r="S183"/>
  <c r="Z103"/>
  <c r="Z107"/>
  <c r="Z111"/>
  <c r="Z115"/>
  <c r="Z119"/>
  <c r="Z123"/>
  <c r="Z127"/>
  <c r="Z131"/>
  <c r="Z135"/>
  <c r="Z139"/>
  <c r="Z104"/>
  <c r="Z108"/>
  <c r="Z112"/>
  <c r="Z116"/>
  <c r="Z120"/>
  <c r="Z124"/>
  <c r="Z128"/>
  <c r="Z132"/>
  <c r="Z136"/>
  <c r="Z141"/>
  <c r="Z145"/>
  <c r="Z149"/>
  <c r="Z153"/>
  <c r="Z157"/>
  <c r="Z161"/>
  <c r="Z165"/>
  <c r="Z169"/>
  <c r="Z173"/>
  <c r="Z177"/>
  <c r="Z181"/>
  <c r="Z140"/>
  <c r="Z144"/>
  <c r="Z148"/>
  <c r="Z152"/>
  <c r="Z156"/>
  <c r="Z160"/>
  <c r="Z164"/>
  <c r="Z168"/>
  <c r="Z172"/>
  <c r="Z176"/>
  <c r="Z180"/>
  <c r="Z184"/>
  <c r="X101"/>
  <c r="X105"/>
  <c r="X109"/>
  <c r="X113"/>
  <c r="X117"/>
  <c r="X121"/>
  <c r="X125"/>
  <c r="X133"/>
  <c r="U102"/>
  <c r="U106"/>
  <c r="U110"/>
  <c r="U114"/>
  <c r="U118"/>
  <c r="U122"/>
  <c r="U126"/>
  <c r="U130"/>
  <c r="U134"/>
  <c r="U138"/>
  <c r="U105"/>
  <c r="U109"/>
  <c r="U113"/>
  <c r="U117"/>
  <c r="U121"/>
  <c r="U125"/>
  <c r="U129"/>
  <c r="U133"/>
  <c r="U137"/>
  <c r="U140"/>
  <c r="U144"/>
  <c r="U148"/>
  <c r="U152"/>
  <c r="U156"/>
  <c r="U160"/>
  <c r="U164"/>
  <c r="U168"/>
  <c r="U172"/>
  <c r="U176"/>
  <c r="U180"/>
  <c r="U184"/>
  <c r="U143"/>
  <c r="U147"/>
  <c r="U151"/>
  <c r="U155"/>
  <c r="U159"/>
  <c r="U163"/>
  <c r="U167"/>
  <c r="U171"/>
  <c r="U175"/>
  <c r="U179"/>
  <c r="U183"/>
  <c r="AZ4" i="4"/>
  <c r="AY4" s="1"/>
  <c r="L18" s="1"/>
  <c r="N18" s="1"/>
  <c r="AU4"/>
  <c r="L101" i="9"/>
  <c r="L105"/>
  <c r="L109"/>
  <c r="L113"/>
  <c r="L117"/>
  <c r="L121"/>
  <c r="L125"/>
  <c r="L129"/>
  <c r="L133"/>
  <c r="L137"/>
  <c r="L102"/>
  <c r="L106"/>
  <c r="L110"/>
  <c r="L114"/>
  <c r="L118"/>
  <c r="L122"/>
  <c r="L126"/>
  <c r="L130"/>
  <c r="L134"/>
  <c r="L138"/>
  <c r="L143"/>
  <c r="L147"/>
  <c r="L151"/>
  <c r="L155"/>
  <c r="L159"/>
  <c r="L163"/>
  <c r="L167"/>
  <c r="L171"/>
  <c r="L175"/>
  <c r="L179"/>
  <c r="L183"/>
  <c r="L142"/>
  <c r="L146"/>
  <c r="L150"/>
  <c r="L154"/>
  <c r="L158"/>
  <c r="L162"/>
  <c r="L166"/>
  <c r="L170"/>
  <c r="L174"/>
  <c r="L178"/>
  <c r="L182"/>
  <c r="D102"/>
  <c r="D103"/>
  <c r="D107"/>
  <c r="D111"/>
  <c r="D115"/>
  <c r="D119"/>
  <c r="D123"/>
  <c r="D127"/>
  <c r="D131"/>
  <c r="D135"/>
  <c r="D139"/>
  <c r="D106"/>
  <c r="D110"/>
  <c r="D114"/>
  <c r="D118"/>
  <c r="D122"/>
  <c r="D126"/>
  <c r="D130"/>
  <c r="D134"/>
  <c r="D138"/>
  <c r="D143"/>
  <c r="D147"/>
  <c r="D151"/>
  <c r="D155"/>
  <c r="D159"/>
  <c r="D163"/>
  <c r="D167"/>
  <c r="D171"/>
  <c r="D175"/>
  <c r="D179"/>
  <c r="D183"/>
  <c r="D142"/>
  <c r="D146"/>
  <c r="D150"/>
  <c r="D154"/>
  <c r="D158"/>
  <c r="D162"/>
  <c r="D166"/>
  <c r="D170"/>
  <c r="D174"/>
  <c r="D178"/>
  <c r="D182"/>
  <c r="M101"/>
  <c r="M104"/>
  <c r="M108"/>
  <c r="M112"/>
  <c r="M116"/>
  <c r="M120"/>
  <c r="M124"/>
  <c r="M128"/>
  <c r="M132"/>
  <c r="M136"/>
  <c r="M103"/>
  <c r="M107"/>
  <c r="M111"/>
  <c r="M115"/>
  <c r="M119"/>
  <c r="M123"/>
  <c r="M127"/>
  <c r="M131"/>
  <c r="M135"/>
  <c r="M139"/>
  <c r="M142"/>
  <c r="M146"/>
  <c r="M150"/>
  <c r="M154"/>
  <c r="M158"/>
  <c r="M162"/>
  <c r="M166"/>
  <c r="M170"/>
  <c r="M174"/>
  <c r="M178"/>
  <c r="M182"/>
  <c r="M141"/>
  <c r="M145"/>
  <c r="M149"/>
  <c r="M153"/>
  <c r="M157"/>
  <c r="M161"/>
  <c r="M165"/>
  <c r="M169"/>
  <c r="M173"/>
  <c r="M177"/>
  <c r="M181"/>
  <c r="AB101"/>
  <c r="AB109"/>
  <c r="AB113"/>
  <c r="AB117"/>
  <c r="AB121"/>
  <c r="AB125"/>
  <c r="AB133"/>
  <c r="AB137"/>
  <c r="AB102"/>
  <c r="AB110"/>
  <c r="AB118"/>
  <c r="AB122"/>
  <c r="AB126"/>
  <c r="AB134"/>
  <c r="AB138"/>
  <c r="AB143"/>
  <c r="AB147"/>
  <c r="AB151"/>
  <c r="AB155"/>
  <c r="AB159"/>
  <c r="AB163"/>
  <c r="AB167"/>
  <c r="AB171"/>
  <c r="AB175"/>
  <c r="AB179"/>
  <c r="AB183"/>
  <c r="AB142"/>
  <c r="AB146"/>
  <c r="AB150"/>
  <c r="AB154"/>
  <c r="AB158"/>
  <c r="AB162"/>
  <c r="AB166"/>
  <c r="AB170"/>
  <c r="AB174"/>
  <c r="AB178"/>
  <c r="AB182"/>
  <c r="S101"/>
  <c r="S104"/>
  <c r="S108"/>
  <c r="S112"/>
  <c r="S116"/>
  <c r="S120"/>
  <c r="S124"/>
  <c r="S128"/>
  <c r="S132"/>
  <c r="S136"/>
  <c r="S103"/>
  <c r="S107"/>
  <c r="S111"/>
  <c r="S115"/>
  <c r="S119"/>
  <c r="S123"/>
  <c r="S127"/>
  <c r="S131"/>
  <c r="S135"/>
  <c r="S139"/>
  <c r="S142"/>
  <c r="S146"/>
  <c r="S150"/>
  <c r="S154"/>
  <c r="S158"/>
  <c r="S162"/>
  <c r="S166"/>
  <c r="S170"/>
  <c r="S174"/>
  <c r="S178"/>
  <c r="S182"/>
  <c r="S141"/>
  <c r="S145"/>
  <c r="S149"/>
  <c r="S153"/>
  <c r="S157"/>
  <c r="S161"/>
  <c r="S165"/>
  <c r="S169"/>
  <c r="S173"/>
  <c r="S177"/>
  <c r="S181"/>
  <c r="Z101"/>
  <c r="Z105"/>
  <c r="Z109"/>
  <c r="Z113"/>
  <c r="Z117"/>
  <c r="Z121"/>
  <c r="Z125"/>
  <c r="Z129"/>
  <c r="Z133"/>
  <c r="Z137"/>
  <c r="Z102"/>
  <c r="Z106"/>
  <c r="Z110"/>
  <c r="Z114"/>
  <c r="Z118"/>
  <c r="Z122"/>
  <c r="Z126"/>
  <c r="Z130"/>
  <c r="Z134"/>
  <c r="Z138"/>
  <c r="Z143"/>
  <c r="Z147"/>
  <c r="Z151"/>
  <c r="Z155"/>
  <c r="Z159"/>
  <c r="Z163"/>
  <c r="Z167"/>
  <c r="Z171"/>
  <c r="Z175"/>
  <c r="Z179"/>
  <c r="Z183"/>
  <c r="Z142"/>
  <c r="Z146"/>
  <c r="Z150"/>
  <c r="Z154"/>
  <c r="Z158"/>
  <c r="Z162"/>
  <c r="Z166"/>
  <c r="Z170"/>
  <c r="Z174"/>
  <c r="Z178"/>
  <c r="Z182"/>
  <c r="X103"/>
  <c r="X107"/>
  <c r="X111"/>
  <c r="X115"/>
  <c r="X119"/>
  <c r="X123"/>
  <c r="X127"/>
  <c r="X106"/>
  <c r="X110"/>
  <c r="X114"/>
  <c r="X122"/>
  <c r="X126"/>
  <c r="X130"/>
  <c r="X134"/>
  <c r="X138"/>
  <c r="X143"/>
  <c r="X147"/>
  <c r="X151"/>
  <c r="X155"/>
  <c r="X159"/>
  <c r="X163"/>
  <c r="X167"/>
  <c r="X171"/>
  <c r="X175"/>
  <c r="X179"/>
  <c r="X183"/>
  <c r="X142"/>
  <c r="X146"/>
  <c r="X158"/>
  <c r="X162"/>
  <c r="X166"/>
  <c r="X170"/>
  <c r="X174"/>
  <c r="X178"/>
  <c r="X182"/>
  <c r="O102"/>
  <c r="O106"/>
  <c r="O110"/>
  <c r="O114"/>
  <c r="O118"/>
  <c r="O122"/>
  <c r="O126"/>
  <c r="O130"/>
  <c r="O134"/>
  <c r="O138"/>
  <c r="O105"/>
  <c r="O109"/>
  <c r="O113"/>
  <c r="O117"/>
  <c r="O121"/>
  <c r="O125"/>
  <c r="O129"/>
  <c r="O133"/>
  <c r="O137"/>
  <c r="O140"/>
  <c r="O144"/>
  <c r="O148"/>
  <c r="O152"/>
  <c r="O156"/>
  <c r="O160"/>
  <c r="O164"/>
  <c r="O168"/>
  <c r="O172"/>
  <c r="O176"/>
  <c r="O180"/>
  <c r="O184"/>
  <c r="O143"/>
  <c r="O147"/>
  <c r="O151"/>
  <c r="O155"/>
  <c r="O159"/>
  <c r="O163"/>
  <c r="O167"/>
  <c r="O171"/>
  <c r="O175"/>
  <c r="O179"/>
  <c r="O183"/>
  <c r="AD101"/>
  <c r="AD105"/>
  <c r="AD109"/>
  <c r="AD113"/>
  <c r="AD117"/>
  <c r="AD121"/>
  <c r="AD125"/>
  <c r="AD129"/>
  <c r="AD133"/>
  <c r="AD137"/>
  <c r="AD102"/>
  <c r="AD106"/>
  <c r="AD110"/>
  <c r="AD114"/>
  <c r="AD118"/>
  <c r="AD122"/>
  <c r="AD126"/>
  <c r="AD130"/>
  <c r="AD134"/>
  <c r="AD138"/>
  <c r="AD143"/>
  <c r="AD147"/>
  <c r="AD151"/>
  <c r="AD155"/>
  <c r="AD159"/>
  <c r="AD163"/>
  <c r="AD167"/>
  <c r="AD171"/>
  <c r="AD175"/>
  <c r="AD179"/>
  <c r="AD183"/>
  <c r="AD142"/>
  <c r="AD146"/>
  <c r="AD150"/>
  <c r="AD154"/>
  <c r="AD158"/>
  <c r="AD162"/>
  <c r="AD166"/>
  <c r="AD170"/>
  <c r="AD174"/>
  <c r="AD178"/>
  <c r="AD182"/>
  <c r="F102"/>
  <c r="F105"/>
  <c r="F109"/>
  <c r="F113"/>
  <c r="F117"/>
  <c r="F121"/>
  <c r="F125"/>
  <c r="F129"/>
  <c r="F133"/>
  <c r="F137"/>
  <c r="F104"/>
  <c r="F108"/>
  <c r="F112"/>
  <c r="F116"/>
  <c r="F120"/>
  <c r="F124"/>
  <c r="F128"/>
  <c r="F132"/>
  <c r="F136"/>
  <c r="F141"/>
  <c r="F145"/>
  <c r="F149"/>
  <c r="F153"/>
  <c r="F157"/>
  <c r="F161"/>
  <c r="F165"/>
  <c r="F169"/>
  <c r="F173"/>
  <c r="F177"/>
  <c r="F181"/>
  <c r="F140"/>
  <c r="F144"/>
  <c r="F148"/>
  <c r="F152"/>
  <c r="F156"/>
  <c r="F160"/>
  <c r="F164"/>
  <c r="F168"/>
  <c r="F172"/>
  <c r="F176"/>
  <c r="F180"/>
  <c r="F184"/>
  <c r="N103"/>
  <c r="N107"/>
  <c r="N111"/>
  <c r="N115"/>
  <c r="N119"/>
  <c r="N123"/>
  <c r="N127"/>
  <c r="N131"/>
  <c r="N135"/>
  <c r="N139"/>
  <c r="N104"/>
  <c r="N108"/>
  <c r="N112"/>
  <c r="N116"/>
  <c r="N120"/>
  <c r="N124"/>
  <c r="N128"/>
  <c r="N132"/>
  <c r="N136"/>
  <c r="N141"/>
  <c r="N145"/>
  <c r="N149"/>
  <c r="N153"/>
  <c r="N157"/>
  <c r="N161"/>
  <c r="N165"/>
  <c r="N169"/>
  <c r="N173"/>
  <c r="N177"/>
  <c r="N181"/>
  <c r="N140"/>
  <c r="N144"/>
  <c r="N148"/>
  <c r="N152"/>
  <c r="N156"/>
  <c r="N160"/>
  <c r="N164"/>
  <c r="N168"/>
  <c r="N172"/>
  <c r="N176"/>
  <c r="N180"/>
  <c r="N184"/>
  <c r="F86" i="20"/>
  <c r="F84"/>
  <c r="F82"/>
  <c r="F76"/>
  <c r="F74"/>
  <c r="F68"/>
  <c r="F66"/>
  <c r="F60"/>
  <c r="F58"/>
  <c r="F54"/>
  <c r="F52"/>
  <c r="F46"/>
  <c r="F44"/>
  <c r="F87"/>
  <c r="F85"/>
  <c r="F79"/>
  <c r="F77"/>
  <c r="F75"/>
  <c r="F71"/>
  <c r="F69"/>
  <c r="F63"/>
  <c r="F61"/>
  <c r="F55"/>
  <c r="F53"/>
  <c r="F47"/>
  <c r="F45"/>
  <c r="F38"/>
  <c r="F36"/>
  <c r="F34"/>
  <c r="F30"/>
  <c r="F28"/>
  <c r="F20"/>
  <c r="F18"/>
  <c r="F12"/>
  <c r="F10"/>
  <c r="F39"/>
  <c r="F37"/>
  <c r="F31"/>
  <c r="F29"/>
  <c r="F23"/>
  <c r="F21"/>
  <c r="F15"/>
  <c r="F13"/>
  <c r="F7"/>
  <c r="F5"/>
  <c r="F11" i="4"/>
  <c r="L25" s="1"/>
  <c r="N25" s="1"/>
  <c r="AA101" i="9"/>
  <c r="AA104"/>
  <c r="AA108"/>
  <c r="AA112"/>
  <c r="AA116"/>
  <c r="AA120"/>
  <c r="AA124"/>
  <c r="AA128"/>
  <c r="AA132"/>
  <c r="AA136"/>
  <c r="AA103"/>
  <c r="AA107"/>
  <c r="AA111"/>
  <c r="AA115"/>
  <c r="AA119"/>
  <c r="AA123"/>
  <c r="AA127"/>
  <c r="AA131"/>
  <c r="AA135"/>
  <c r="AA139"/>
  <c r="AA142"/>
  <c r="AA146"/>
  <c r="AA150"/>
  <c r="AA154"/>
  <c r="AA158"/>
  <c r="AA162"/>
  <c r="AA166"/>
  <c r="AA170"/>
  <c r="AA174"/>
  <c r="AA178"/>
  <c r="AA182"/>
  <c r="AA141"/>
  <c r="AA145"/>
  <c r="AA149"/>
  <c r="AA153"/>
  <c r="AA157"/>
  <c r="AA161"/>
  <c r="AA165"/>
  <c r="AA169"/>
  <c r="AA173"/>
  <c r="AA177"/>
  <c r="AA181"/>
  <c r="R103"/>
  <c r="R107"/>
  <c r="R111"/>
  <c r="R115"/>
  <c r="R119"/>
  <c r="R123"/>
  <c r="R127"/>
  <c r="R131"/>
  <c r="R135"/>
  <c r="R139"/>
  <c r="R104"/>
  <c r="R108"/>
  <c r="R112"/>
  <c r="R116"/>
  <c r="R120"/>
  <c r="R124"/>
  <c r="R128"/>
  <c r="R132"/>
  <c r="R136"/>
  <c r="R141"/>
  <c r="R145"/>
  <c r="R149"/>
  <c r="R153"/>
  <c r="R157"/>
  <c r="R161"/>
  <c r="R165"/>
  <c r="R169"/>
  <c r="R173"/>
  <c r="R177"/>
  <c r="R181"/>
  <c r="R140"/>
  <c r="R144"/>
  <c r="R148"/>
  <c r="R152"/>
  <c r="R156"/>
  <c r="R160"/>
  <c r="R164"/>
  <c r="R168"/>
  <c r="R172"/>
  <c r="R176"/>
  <c r="R180"/>
  <c r="AC102"/>
  <c r="AC106"/>
  <c r="AB106" s="1"/>
  <c r="AC110"/>
  <c r="AC114"/>
  <c r="AB114" s="1"/>
  <c r="AC118"/>
  <c r="AC122"/>
  <c r="AC126"/>
  <c r="AC130"/>
  <c r="AB130" s="1"/>
  <c r="AC134"/>
  <c r="AC138"/>
  <c r="AC105"/>
  <c r="AB105" s="1"/>
  <c r="AC109"/>
  <c r="AC113"/>
  <c r="AC117"/>
  <c r="AC121"/>
  <c r="AC125"/>
  <c r="AC129"/>
  <c r="AB129" s="1"/>
  <c r="AC133"/>
  <c r="AC137"/>
  <c r="AC140"/>
  <c r="AC144"/>
  <c r="AC148"/>
  <c r="AC152"/>
  <c r="AC156"/>
  <c r="AC160"/>
  <c r="AC164"/>
  <c r="AC168"/>
  <c r="AC172"/>
  <c r="AC176"/>
  <c r="AC180"/>
  <c r="AC184"/>
  <c r="AC143"/>
  <c r="AC147"/>
  <c r="AC151"/>
  <c r="AC155"/>
  <c r="AC159"/>
  <c r="AC163"/>
  <c r="AC167"/>
  <c r="AC171"/>
  <c r="AC175"/>
  <c r="AC179"/>
  <c r="AC183"/>
  <c r="E101"/>
  <c r="E106"/>
  <c r="E110"/>
  <c r="E114"/>
  <c r="E118"/>
  <c r="E122"/>
  <c r="E126"/>
  <c r="E130"/>
  <c r="E134"/>
  <c r="E138"/>
  <c r="E105"/>
  <c r="E109"/>
  <c r="E113"/>
  <c r="E117"/>
  <c r="E121"/>
  <c r="E125"/>
  <c r="E129"/>
  <c r="E133"/>
  <c r="E137"/>
  <c r="E140"/>
  <c r="E144"/>
  <c r="E148"/>
  <c r="E152"/>
  <c r="E156"/>
  <c r="E160"/>
  <c r="E164"/>
  <c r="E168"/>
  <c r="E172"/>
  <c r="E176"/>
  <c r="E180"/>
  <c r="E184"/>
  <c r="E143"/>
  <c r="E147"/>
  <c r="E151"/>
  <c r="E155"/>
  <c r="E159"/>
  <c r="E163"/>
  <c r="E167"/>
  <c r="E171"/>
  <c r="E175"/>
  <c r="E179"/>
  <c r="E183"/>
  <c r="T103"/>
  <c r="T107"/>
  <c r="T111"/>
  <c r="T115"/>
  <c r="T119"/>
  <c r="T123"/>
  <c r="T127"/>
  <c r="T131"/>
  <c r="T135"/>
  <c r="T139"/>
  <c r="T104"/>
  <c r="T108"/>
  <c r="T112"/>
  <c r="T116"/>
  <c r="T120"/>
  <c r="T124"/>
  <c r="T128"/>
  <c r="T132"/>
  <c r="T136"/>
  <c r="T141"/>
  <c r="T145"/>
  <c r="T149"/>
  <c r="T153"/>
  <c r="T157"/>
  <c r="T161"/>
  <c r="T165"/>
  <c r="T169"/>
  <c r="T173"/>
  <c r="T177"/>
  <c r="T181"/>
  <c r="T140"/>
  <c r="T144"/>
  <c r="T148"/>
  <c r="T152"/>
  <c r="T156"/>
  <c r="T160"/>
  <c r="T164"/>
  <c r="T168"/>
  <c r="T172"/>
  <c r="T176"/>
  <c r="T180"/>
  <c r="T184"/>
  <c r="AI102"/>
  <c r="AH102" s="1"/>
  <c r="AI106"/>
  <c r="AH106" s="1"/>
  <c r="AI118"/>
  <c r="AH118" s="1"/>
  <c r="AI126"/>
  <c r="AH126" s="1"/>
  <c r="AI130"/>
  <c r="AI134"/>
  <c r="AH134" s="1"/>
  <c r="AI138"/>
  <c r="AI105"/>
  <c r="AH105" s="1"/>
  <c r="AI109"/>
  <c r="AI113"/>
  <c r="AI117"/>
  <c r="AH117" s="1"/>
  <c r="AI121"/>
  <c r="AH121" s="1"/>
  <c r="AI125"/>
  <c r="AH125" s="1"/>
  <c r="AI129"/>
  <c r="AI133"/>
  <c r="AI137"/>
  <c r="AH137" s="1"/>
  <c r="AI146"/>
  <c r="AI150"/>
  <c r="AI154"/>
  <c r="AI158"/>
  <c r="AI162"/>
  <c r="AI166"/>
  <c r="AI170"/>
  <c r="AI174"/>
  <c r="AI178"/>
  <c r="AI139"/>
  <c r="AI143"/>
  <c r="AI147"/>
  <c r="AI151"/>
  <c r="AI155"/>
  <c r="AI159"/>
  <c r="AI163"/>
  <c r="AI167"/>
  <c r="AI171"/>
  <c r="AI175"/>
  <c r="AI179"/>
  <c r="AI183"/>
  <c r="K102"/>
  <c r="K106"/>
  <c r="K110"/>
  <c r="K114"/>
  <c r="K118"/>
  <c r="K122"/>
  <c r="K126"/>
  <c r="K130"/>
  <c r="K134"/>
  <c r="K138"/>
  <c r="K105"/>
  <c r="K109"/>
  <c r="K113"/>
  <c r="K117"/>
  <c r="K121"/>
  <c r="K125"/>
  <c r="K129"/>
  <c r="K133"/>
  <c r="K137"/>
  <c r="K140"/>
  <c r="K144"/>
  <c r="K148"/>
  <c r="K152"/>
  <c r="K156"/>
  <c r="K160"/>
  <c r="K164"/>
  <c r="K168"/>
  <c r="K172"/>
  <c r="K176"/>
  <c r="K180"/>
  <c r="K184"/>
  <c r="K143"/>
  <c r="K147"/>
  <c r="K151"/>
  <c r="K155"/>
  <c r="K159"/>
  <c r="K163"/>
  <c r="K167"/>
  <c r="K171"/>
  <c r="K175"/>
  <c r="K179"/>
  <c r="K183"/>
  <c r="AH103"/>
  <c r="AH107"/>
  <c r="AH111"/>
  <c r="AH115"/>
  <c r="AH119"/>
  <c r="AH123"/>
  <c r="AH127"/>
  <c r="AH131"/>
  <c r="AH135"/>
  <c r="AH139"/>
  <c r="AH104"/>
  <c r="AH108"/>
  <c r="AH112"/>
  <c r="AH116"/>
  <c r="AH120"/>
  <c r="AH124"/>
  <c r="AH128"/>
  <c r="AH132"/>
  <c r="AH136"/>
  <c r="AH141"/>
  <c r="AH145"/>
  <c r="AH165"/>
  <c r="AH169"/>
  <c r="AH140"/>
  <c r="AH144"/>
  <c r="AH148"/>
  <c r="AH152"/>
  <c r="X131"/>
  <c r="X135"/>
  <c r="X139"/>
  <c r="X104"/>
  <c r="X108"/>
  <c r="X112"/>
  <c r="X116"/>
  <c r="X120"/>
  <c r="X124"/>
  <c r="X128"/>
  <c r="X132"/>
  <c r="X136"/>
  <c r="X141"/>
  <c r="X145"/>
  <c r="X149"/>
  <c r="X153"/>
  <c r="X157"/>
  <c r="X161"/>
  <c r="X165"/>
  <c r="X169"/>
  <c r="X173"/>
  <c r="X177"/>
  <c r="X181"/>
  <c r="X140"/>
  <c r="X144"/>
  <c r="X148"/>
  <c r="X152"/>
  <c r="X156"/>
  <c r="X160"/>
  <c r="X164"/>
  <c r="X168"/>
  <c r="X172"/>
  <c r="X176"/>
  <c r="X180"/>
  <c r="X184"/>
  <c r="O101"/>
  <c r="O104"/>
  <c r="O108"/>
  <c r="O112"/>
  <c r="O116"/>
  <c r="O120"/>
  <c r="O124"/>
  <c r="O128"/>
  <c r="O132"/>
  <c r="O136"/>
  <c r="O103"/>
  <c r="O107"/>
  <c r="O111"/>
  <c r="O115"/>
  <c r="O119"/>
  <c r="O123"/>
  <c r="O127"/>
  <c r="O131"/>
  <c r="O135"/>
  <c r="O139"/>
  <c r="O142"/>
  <c r="O146"/>
  <c r="O150"/>
  <c r="O154"/>
  <c r="O158"/>
  <c r="O162"/>
  <c r="O166"/>
  <c r="O170"/>
  <c r="O174"/>
  <c r="O178"/>
  <c r="O182"/>
  <c r="O141"/>
  <c r="O145"/>
  <c r="O149"/>
  <c r="O153"/>
  <c r="O157"/>
  <c r="O161"/>
  <c r="O165"/>
  <c r="O169"/>
  <c r="O173"/>
  <c r="O177"/>
  <c r="O181"/>
  <c r="AD103"/>
  <c r="AD107"/>
  <c r="AD111"/>
  <c r="AD115"/>
  <c r="AD119"/>
  <c r="AD123"/>
  <c r="AD127"/>
  <c r="AD131"/>
  <c r="AD135"/>
  <c r="AD139"/>
  <c r="AD104"/>
  <c r="AD108"/>
  <c r="AD112"/>
  <c r="AD116"/>
  <c r="AD120"/>
  <c r="AD124"/>
  <c r="AD128"/>
  <c r="AD132"/>
  <c r="AD136"/>
  <c r="AD141"/>
  <c r="AD145"/>
  <c r="AD149"/>
  <c r="AD153"/>
  <c r="AD157"/>
  <c r="AD161"/>
  <c r="AD165"/>
  <c r="AD169"/>
  <c r="AD173"/>
  <c r="AD177"/>
  <c r="AD181"/>
  <c r="AD140"/>
  <c r="AD144"/>
  <c r="AD148"/>
  <c r="AD152"/>
  <c r="AD156"/>
  <c r="AD160"/>
  <c r="AD164"/>
  <c r="AD168"/>
  <c r="AD172"/>
  <c r="AD176"/>
  <c r="AD180"/>
  <c r="AD184"/>
  <c r="F101"/>
  <c r="F103"/>
  <c r="F107"/>
  <c r="F111"/>
  <c r="F115"/>
  <c r="F119"/>
  <c r="F123"/>
  <c r="F127"/>
  <c r="F131"/>
  <c r="F135"/>
  <c r="F139"/>
  <c r="F106"/>
  <c r="F110"/>
  <c r="F114"/>
  <c r="F118"/>
  <c r="F122"/>
  <c r="F126"/>
  <c r="F130"/>
  <c r="F134"/>
  <c r="F138"/>
  <c r="F143"/>
  <c r="F147"/>
  <c r="F151"/>
  <c r="F155"/>
  <c r="F159"/>
  <c r="F163"/>
  <c r="F167"/>
  <c r="F171"/>
  <c r="F175"/>
  <c r="F179"/>
  <c r="F183"/>
  <c r="F142"/>
  <c r="F146"/>
  <c r="F150"/>
  <c r="F154"/>
  <c r="F158"/>
  <c r="F162"/>
  <c r="F166"/>
  <c r="F170"/>
  <c r="F174"/>
  <c r="F178"/>
  <c r="F182"/>
  <c r="N101"/>
  <c r="N105"/>
  <c r="N109"/>
  <c r="N113"/>
  <c r="N117"/>
  <c r="N121"/>
  <c r="N125"/>
  <c r="N129"/>
  <c r="N133"/>
  <c r="N137"/>
  <c r="N102"/>
  <c r="N106"/>
  <c r="N110"/>
  <c r="N114"/>
  <c r="N118"/>
  <c r="N122"/>
  <c r="N126"/>
  <c r="N130"/>
  <c r="N134"/>
  <c r="N138"/>
  <c r="N143"/>
  <c r="N147"/>
  <c r="N151"/>
  <c r="N155"/>
  <c r="N159"/>
  <c r="N163"/>
  <c r="N167"/>
  <c r="N171"/>
  <c r="N175"/>
  <c r="N179"/>
  <c r="N183"/>
  <c r="N142"/>
  <c r="N146"/>
  <c r="N150"/>
  <c r="N154"/>
  <c r="N158"/>
  <c r="N162"/>
  <c r="N166"/>
  <c r="N170"/>
  <c r="N174"/>
  <c r="N178"/>
  <c r="N182"/>
  <c r="AZ7" i="4"/>
  <c r="AY7" s="1"/>
  <c r="AU7"/>
  <c r="AT7" s="1"/>
  <c r="AZ8"/>
  <c r="AY8" s="1"/>
  <c r="AU8"/>
  <c r="AT8" s="1"/>
  <c r="AA102" i="9"/>
  <c r="AA106"/>
  <c r="AA110"/>
  <c r="AA114"/>
  <c r="AA118"/>
  <c r="AA122"/>
  <c r="AA126"/>
  <c r="AA130"/>
  <c r="AA134"/>
  <c r="AA138"/>
  <c r="AA105"/>
  <c r="AA109"/>
  <c r="AA113"/>
  <c r="AA117"/>
  <c r="AA121"/>
  <c r="AA125"/>
  <c r="AA129"/>
  <c r="AA133"/>
  <c r="AA137"/>
  <c r="AA140"/>
  <c r="AA144"/>
  <c r="AA148"/>
  <c r="AA152"/>
  <c r="AA156"/>
  <c r="AA160"/>
  <c r="AA164"/>
  <c r="AA168"/>
  <c r="AA172"/>
  <c r="AA176"/>
  <c r="AA180"/>
  <c r="AA184"/>
  <c r="AA143"/>
  <c r="AA147"/>
  <c r="AA151"/>
  <c r="AA155"/>
  <c r="AA159"/>
  <c r="AA163"/>
  <c r="AA167"/>
  <c r="AA171"/>
  <c r="AA175"/>
  <c r="AA179"/>
  <c r="AA183"/>
  <c r="R101"/>
  <c r="R105"/>
  <c r="R109"/>
  <c r="R113"/>
  <c r="R117"/>
  <c r="R121"/>
  <c r="R129"/>
  <c r="R133"/>
  <c r="R137"/>
  <c r="R102"/>
  <c r="R106"/>
  <c r="R110"/>
  <c r="R114"/>
  <c r="R122"/>
  <c r="R130"/>
  <c r="R134"/>
  <c r="R138"/>
  <c r="R143"/>
  <c r="R147"/>
  <c r="R151"/>
  <c r="R155"/>
  <c r="R159"/>
  <c r="R163"/>
  <c r="R167"/>
  <c r="R179"/>
  <c r="R183"/>
  <c r="R142"/>
  <c r="R146"/>
  <c r="R150"/>
  <c r="R154"/>
  <c r="R158"/>
  <c r="R162"/>
  <c r="R166"/>
  <c r="R170"/>
  <c r="R174"/>
  <c r="R178"/>
  <c r="R182"/>
  <c r="AC101"/>
  <c r="AC104"/>
  <c r="AC108"/>
  <c r="AC112"/>
  <c r="AC116"/>
  <c r="AC120"/>
  <c r="AC124"/>
  <c r="AC128"/>
  <c r="AC132"/>
  <c r="AC136"/>
  <c r="AC103"/>
  <c r="AC107"/>
  <c r="AC111"/>
  <c r="AC115"/>
  <c r="AC119"/>
  <c r="AC123"/>
  <c r="AC127"/>
  <c r="AC131"/>
  <c r="AC135"/>
  <c r="AC139"/>
  <c r="AC142"/>
  <c r="AC146"/>
  <c r="AC150"/>
  <c r="AC154"/>
  <c r="AC158"/>
  <c r="AC162"/>
  <c r="AC166"/>
  <c r="AC170"/>
  <c r="AC174"/>
  <c r="AC178"/>
  <c r="AC182"/>
  <c r="AC141"/>
  <c r="AC145"/>
  <c r="AC149"/>
  <c r="AC153"/>
  <c r="AB153" s="1"/>
  <c r="AC157"/>
  <c r="AB157" s="1"/>
  <c r="AC161"/>
  <c r="AB161" s="1"/>
  <c r="AC165"/>
  <c r="AC169"/>
  <c r="AC173"/>
  <c r="AC177"/>
  <c r="AB177" s="1"/>
  <c r="AC181"/>
  <c r="E102"/>
  <c r="E104"/>
  <c r="E108"/>
  <c r="E112"/>
  <c r="E116"/>
  <c r="E120"/>
  <c r="E124"/>
  <c r="E128"/>
  <c r="E132"/>
  <c r="E136"/>
  <c r="E103"/>
  <c r="E107"/>
  <c r="E111"/>
  <c r="E115"/>
  <c r="E119"/>
  <c r="E123"/>
  <c r="E127"/>
  <c r="E131"/>
  <c r="E135"/>
  <c r="E139"/>
  <c r="E142"/>
  <c r="E146"/>
  <c r="E150"/>
  <c r="E154"/>
  <c r="E158"/>
  <c r="E162"/>
  <c r="E166"/>
  <c r="E170"/>
  <c r="E174"/>
  <c r="E178"/>
  <c r="E182"/>
  <c r="E141"/>
  <c r="E145"/>
  <c r="E149"/>
  <c r="E153"/>
  <c r="E157"/>
  <c r="E161"/>
  <c r="E165"/>
  <c r="E169"/>
  <c r="E173"/>
  <c r="E177"/>
  <c r="E181"/>
  <c r="T101"/>
  <c r="T105"/>
  <c r="T109"/>
  <c r="T113"/>
  <c r="T117"/>
  <c r="T121"/>
  <c r="T125"/>
  <c r="T129"/>
  <c r="T133"/>
  <c r="T137"/>
  <c r="T102"/>
  <c r="T106"/>
  <c r="T110"/>
  <c r="T114"/>
  <c r="T118"/>
  <c r="T122"/>
  <c r="T126"/>
  <c r="T130"/>
  <c r="T134"/>
  <c r="T138"/>
  <c r="T143"/>
  <c r="T147"/>
  <c r="T151"/>
  <c r="T155"/>
  <c r="T159"/>
  <c r="T163"/>
  <c r="T167"/>
  <c r="T171"/>
  <c r="T175"/>
  <c r="T179"/>
  <c r="T183"/>
  <c r="T142"/>
  <c r="T146"/>
  <c r="T150"/>
  <c r="T154"/>
  <c r="T158"/>
  <c r="T162"/>
  <c r="T166"/>
  <c r="T170"/>
  <c r="T174"/>
  <c r="T178"/>
  <c r="T182"/>
  <c r="AI101"/>
  <c r="AI104"/>
  <c r="AI108"/>
  <c r="AI112"/>
  <c r="AI116"/>
  <c r="AI120"/>
  <c r="AI124"/>
  <c r="AI128"/>
  <c r="AI132"/>
  <c r="AI136"/>
  <c r="AI103"/>
  <c r="AI107"/>
  <c r="AI111"/>
  <c r="AI115"/>
  <c r="AI119"/>
  <c r="AI135"/>
  <c r="AI140"/>
  <c r="AI144"/>
  <c r="AI148"/>
  <c r="AI152"/>
  <c r="AI156"/>
  <c r="AH156" s="1"/>
  <c r="AI164"/>
  <c r="AH164" s="1"/>
  <c r="AI172"/>
  <c r="AH172" s="1"/>
  <c r="AI180"/>
  <c r="AH180" s="1"/>
  <c r="AI184"/>
  <c r="AI141"/>
  <c r="AI145"/>
  <c r="AI149"/>
  <c r="AH149" s="1"/>
  <c r="AI161"/>
  <c r="AH161" s="1"/>
  <c r="AI165"/>
  <c r="AI169"/>
  <c r="AI173"/>
  <c r="AH173" s="1"/>
  <c r="AI177"/>
  <c r="AH177" s="1"/>
  <c r="K101"/>
  <c r="K104"/>
  <c r="K108"/>
  <c r="K112"/>
  <c r="K116"/>
  <c r="K120"/>
  <c r="K124"/>
  <c r="K128"/>
  <c r="K132"/>
  <c r="K136"/>
  <c r="K103"/>
  <c r="K107"/>
  <c r="K111"/>
  <c r="K115"/>
  <c r="K119"/>
  <c r="K123"/>
  <c r="K127"/>
  <c r="K131"/>
  <c r="K135"/>
  <c r="K139"/>
  <c r="K142"/>
  <c r="K146"/>
  <c r="K150"/>
  <c r="K154"/>
  <c r="K158"/>
  <c r="K162"/>
  <c r="K166"/>
  <c r="K170"/>
  <c r="K174"/>
  <c r="K178"/>
  <c r="K182"/>
  <c r="K141"/>
  <c r="K145"/>
  <c r="K149"/>
  <c r="K153"/>
  <c r="K157"/>
  <c r="K161"/>
  <c r="K165"/>
  <c r="K169"/>
  <c r="K173"/>
  <c r="K177"/>
  <c r="K181"/>
  <c r="AH101"/>
  <c r="AH109"/>
  <c r="AH113"/>
  <c r="AH129"/>
  <c r="AH133"/>
  <c r="AH110"/>
  <c r="AH130"/>
  <c r="AH138"/>
  <c r="AH143"/>
  <c r="AH147"/>
  <c r="AH151"/>
  <c r="AH155"/>
  <c r="AH159"/>
  <c r="AH163"/>
  <c r="AH167"/>
  <c r="AH171"/>
  <c r="AH175"/>
  <c r="AH179"/>
  <c r="AH183"/>
  <c r="AH142"/>
  <c r="AH146"/>
  <c r="AH150"/>
  <c r="AH154"/>
  <c r="AH184"/>
  <c r="J103"/>
  <c r="J107"/>
  <c r="J111"/>
  <c r="J115"/>
  <c r="J119"/>
  <c r="J123"/>
  <c r="J127"/>
  <c r="J131"/>
  <c r="J135"/>
  <c r="J139"/>
  <c r="J104"/>
  <c r="J108"/>
  <c r="J112"/>
  <c r="J116"/>
  <c r="J120"/>
  <c r="J124"/>
  <c r="J128"/>
  <c r="J132"/>
  <c r="J136"/>
  <c r="J141"/>
  <c r="J145"/>
  <c r="J149"/>
  <c r="J153"/>
  <c r="J157"/>
  <c r="J161"/>
  <c r="J165"/>
  <c r="J169"/>
  <c r="J173"/>
  <c r="J177"/>
  <c r="J181"/>
  <c r="J140"/>
  <c r="J144"/>
  <c r="J148"/>
  <c r="J152"/>
  <c r="J156"/>
  <c r="J160"/>
  <c r="J164"/>
  <c r="J168"/>
  <c r="J172"/>
  <c r="J176"/>
  <c r="J180"/>
  <c r="J184"/>
  <c r="AG101"/>
  <c r="AG104"/>
  <c r="AG108"/>
  <c r="AG112"/>
  <c r="AG116"/>
  <c r="AG120"/>
  <c r="AG124"/>
  <c r="AG128"/>
  <c r="AG132"/>
  <c r="AG136"/>
  <c r="AG103"/>
  <c r="AG107"/>
  <c r="AG111"/>
  <c r="AG115"/>
  <c r="AG119"/>
  <c r="AG123"/>
  <c r="AG127"/>
  <c r="AG131"/>
  <c r="AG135"/>
  <c r="AG140"/>
  <c r="AG144"/>
  <c r="AG148"/>
  <c r="AG152"/>
  <c r="AG156"/>
  <c r="AG160"/>
  <c r="AG164"/>
  <c r="AG168"/>
  <c r="AG172"/>
  <c r="AG176"/>
  <c r="AG180"/>
  <c r="AG184"/>
  <c r="AG141"/>
  <c r="AG145"/>
  <c r="AG149"/>
  <c r="AG153"/>
  <c r="AG157"/>
  <c r="AG161"/>
  <c r="AG165"/>
  <c r="AG169"/>
  <c r="AG173"/>
  <c r="AG177"/>
  <c r="AG181"/>
  <c r="I102"/>
  <c r="I106"/>
  <c r="I110"/>
  <c r="I114"/>
  <c r="I118"/>
  <c r="I122"/>
  <c r="I126"/>
  <c r="I130"/>
  <c r="I134"/>
  <c r="I138"/>
  <c r="I105"/>
  <c r="I109"/>
  <c r="I113"/>
  <c r="I117"/>
  <c r="I121"/>
  <c r="I125"/>
  <c r="I129"/>
  <c r="I133"/>
  <c r="I137"/>
  <c r="I140"/>
  <c r="I144"/>
  <c r="I148"/>
  <c r="I152"/>
  <c r="I156"/>
  <c r="I160"/>
  <c r="I164"/>
  <c r="I168"/>
  <c r="I172"/>
  <c r="I176"/>
  <c r="I180"/>
  <c r="I184"/>
  <c r="I143"/>
  <c r="I147"/>
  <c r="I151"/>
  <c r="I155"/>
  <c r="I159"/>
  <c r="I163"/>
  <c r="I167"/>
  <c r="I171"/>
  <c r="I175"/>
  <c r="I179"/>
  <c r="I183"/>
  <c r="Y102"/>
  <c r="X102" s="1"/>
  <c r="Y106"/>
  <c r="Y110"/>
  <c r="Y114"/>
  <c r="Y118"/>
  <c r="X118" s="1"/>
  <c r="Y122"/>
  <c r="Y126"/>
  <c r="Y130"/>
  <c r="Y134"/>
  <c r="Y138"/>
  <c r="Y105"/>
  <c r="Y109"/>
  <c r="Y113"/>
  <c r="Y117"/>
  <c r="Y121"/>
  <c r="Y125"/>
  <c r="Y129"/>
  <c r="X129" s="1"/>
  <c r="Y133"/>
  <c r="Y137"/>
  <c r="X137" s="1"/>
  <c r="Y140"/>
  <c r="Y144"/>
  <c r="Y148"/>
  <c r="Y152"/>
  <c r="Y156"/>
  <c r="Y160"/>
  <c r="Y164"/>
  <c r="Y168"/>
  <c r="Y172"/>
  <c r="Y176"/>
  <c r="Y180"/>
  <c r="Y184"/>
  <c r="Y143"/>
  <c r="Y147"/>
  <c r="Y151"/>
  <c r="Y155"/>
  <c r="Y159"/>
  <c r="Y163"/>
  <c r="Y167"/>
  <c r="Y171"/>
  <c r="Y175"/>
  <c r="Y179"/>
  <c r="Y183"/>
  <c r="AF103"/>
  <c r="AF107"/>
  <c r="AF111"/>
  <c r="AF115"/>
  <c r="AF119"/>
  <c r="AF123"/>
  <c r="AF127"/>
  <c r="AF131"/>
  <c r="AF135"/>
  <c r="AF102"/>
  <c r="AF106"/>
  <c r="AF110"/>
  <c r="AF114"/>
  <c r="AF118"/>
  <c r="AF122"/>
  <c r="AF126"/>
  <c r="AF130"/>
  <c r="AF134"/>
  <c r="AF138"/>
  <c r="AF141"/>
  <c r="AF145"/>
  <c r="AF149"/>
  <c r="AF153"/>
  <c r="AF157"/>
  <c r="AF161"/>
  <c r="AF165"/>
  <c r="AF169"/>
  <c r="AF173"/>
  <c r="AF177"/>
  <c r="AF181"/>
  <c r="AF140"/>
  <c r="AF144"/>
  <c r="AF148"/>
  <c r="AF152"/>
  <c r="AF156"/>
  <c r="AF160"/>
  <c r="AF164"/>
  <c r="AF168"/>
  <c r="AF172"/>
  <c r="AF176"/>
  <c r="AF180"/>
  <c r="AF184"/>
  <c r="H102"/>
  <c r="H105"/>
  <c r="H109"/>
  <c r="H113"/>
  <c r="H117"/>
  <c r="H121"/>
  <c r="H125"/>
  <c r="H129"/>
  <c r="H133"/>
  <c r="H137"/>
  <c r="H104"/>
  <c r="H108"/>
  <c r="H112"/>
  <c r="H116"/>
  <c r="H120"/>
  <c r="H124"/>
  <c r="H128"/>
  <c r="H132"/>
  <c r="H136"/>
  <c r="H141"/>
  <c r="H145"/>
  <c r="H149"/>
  <c r="H153"/>
  <c r="H157"/>
  <c r="H161"/>
  <c r="H165"/>
  <c r="H169"/>
  <c r="H173"/>
  <c r="H177"/>
  <c r="H181"/>
  <c r="H140"/>
  <c r="H144"/>
  <c r="H148"/>
  <c r="H152"/>
  <c r="H156"/>
  <c r="H160"/>
  <c r="H164"/>
  <c r="H168"/>
  <c r="AH158"/>
  <c r="AH162"/>
  <c r="AH166"/>
  <c r="AH170"/>
  <c r="AH174"/>
  <c r="AH178"/>
  <c r="AH182"/>
  <c r="J101"/>
  <c r="J105"/>
  <c r="J109"/>
  <c r="J113"/>
  <c r="J117"/>
  <c r="J121"/>
  <c r="J125"/>
  <c r="J129"/>
  <c r="J133"/>
  <c r="J137"/>
  <c r="J102"/>
  <c r="J106"/>
  <c r="J110"/>
  <c r="J114"/>
  <c r="J118"/>
  <c r="J122"/>
  <c r="J126"/>
  <c r="J130"/>
  <c r="J134"/>
  <c r="J138"/>
  <c r="J143"/>
  <c r="J147"/>
  <c r="J151"/>
  <c r="J155"/>
  <c r="J159"/>
  <c r="J163"/>
  <c r="J167"/>
  <c r="J171"/>
  <c r="J175"/>
  <c r="J179"/>
  <c r="J183"/>
  <c r="J142"/>
  <c r="J146"/>
  <c r="J150"/>
  <c r="J154"/>
  <c r="J158"/>
  <c r="J162"/>
  <c r="J166"/>
  <c r="J170"/>
  <c r="J174"/>
  <c r="J178"/>
  <c r="J182"/>
  <c r="AG102"/>
  <c r="AG106"/>
  <c r="AG110"/>
  <c r="AG114"/>
  <c r="AG118"/>
  <c r="AG122"/>
  <c r="AG126"/>
  <c r="AG130"/>
  <c r="AG134"/>
  <c r="AG138"/>
  <c r="AG105"/>
  <c r="AG109"/>
  <c r="AG113"/>
  <c r="AG117"/>
  <c r="AG121"/>
  <c r="AG125"/>
  <c r="AG129"/>
  <c r="AG133"/>
  <c r="AG137"/>
  <c r="AG142"/>
  <c r="AG146"/>
  <c r="AG150"/>
  <c r="AG154"/>
  <c r="AG158"/>
  <c r="AG162"/>
  <c r="AG166"/>
  <c r="AG170"/>
  <c r="AG174"/>
  <c r="AG178"/>
  <c r="AG182"/>
  <c r="AG139"/>
  <c r="AG143"/>
  <c r="AG147"/>
  <c r="AG151"/>
  <c r="AG155"/>
  <c r="AG159"/>
  <c r="AG163"/>
  <c r="AG167"/>
  <c r="AG171"/>
  <c r="AG175"/>
  <c r="AG179"/>
  <c r="AG183"/>
  <c r="I101"/>
  <c r="I104"/>
  <c r="I108"/>
  <c r="I112"/>
  <c r="I116"/>
  <c r="I120"/>
  <c r="I124"/>
  <c r="I128"/>
  <c r="I132"/>
  <c r="I136"/>
  <c r="I103"/>
  <c r="I107"/>
  <c r="I111"/>
  <c r="I115"/>
  <c r="I119"/>
  <c r="I123"/>
  <c r="I127"/>
  <c r="I131"/>
  <c r="I135"/>
  <c r="I139"/>
  <c r="I142"/>
  <c r="I146"/>
  <c r="I150"/>
  <c r="I154"/>
  <c r="I158"/>
  <c r="I162"/>
  <c r="I166"/>
  <c r="I170"/>
  <c r="I174"/>
  <c r="I178"/>
  <c r="I182"/>
  <c r="I141"/>
  <c r="I145"/>
  <c r="I149"/>
  <c r="I153"/>
  <c r="I157"/>
  <c r="I161"/>
  <c r="I165"/>
  <c r="I169"/>
  <c r="I173"/>
  <c r="I177"/>
  <c r="I181"/>
  <c r="Y101"/>
  <c r="Y104"/>
  <c r="Y108"/>
  <c r="Y112"/>
  <c r="Y116"/>
  <c r="Y120"/>
  <c r="Y124"/>
  <c r="Y128"/>
  <c r="Y132"/>
  <c r="Y136"/>
  <c r="Y103"/>
  <c r="Y107"/>
  <c r="Y111"/>
  <c r="Y115"/>
  <c r="Y119"/>
  <c r="Y123"/>
  <c r="Y127"/>
  <c r="Y131"/>
  <c r="Y135"/>
  <c r="Y139"/>
  <c r="Y142"/>
  <c r="Y146"/>
  <c r="Y150"/>
  <c r="X150" s="1"/>
  <c r="Y154"/>
  <c r="X154" s="1"/>
  <c r="Y158"/>
  <c r="Y162"/>
  <c r="Y166"/>
  <c r="Y170"/>
  <c r="Y174"/>
  <c r="Y178"/>
  <c r="Y182"/>
  <c r="Y141"/>
  <c r="Y145"/>
  <c r="Y149"/>
  <c r="Y153"/>
  <c r="Y157"/>
  <c r="Y161"/>
  <c r="Y165"/>
  <c r="Y169"/>
  <c r="Y173"/>
  <c r="Y177"/>
  <c r="Y181"/>
  <c r="AF101"/>
  <c r="AF105"/>
  <c r="AF109"/>
  <c r="AF113"/>
  <c r="AF117"/>
  <c r="AF121"/>
  <c r="AF125"/>
  <c r="AF129"/>
  <c r="AF133"/>
  <c r="AF137"/>
  <c r="AF104"/>
  <c r="AF108"/>
  <c r="AF112"/>
  <c r="AF116"/>
  <c r="AF120"/>
  <c r="AF124"/>
  <c r="AF128"/>
  <c r="AF132"/>
  <c r="AF136"/>
  <c r="AF139"/>
  <c r="AF143"/>
  <c r="AF147"/>
  <c r="AF151"/>
  <c r="AF155"/>
  <c r="AF159"/>
  <c r="AF163"/>
  <c r="AF167"/>
  <c r="AF171"/>
  <c r="AF175"/>
  <c r="AF179"/>
  <c r="AF183"/>
  <c r="AF142"/>
  <c r="AF146"/>
  <c r="AF150"/>
  <c r="AF154"/>
  <c r="AF158"/>
  <c r="AF162"/>
  <c r="AF166"/>
  <c r="AF170"/>
  <c r="AF174"/>
  <c r="AF178"/>
  <c r="AF182"/>
  <c r="H101"/>
  <c r="H103"/>
  <c r="H107"/>
  <c r="H111"/>
  <c r="H115"/>
  <c r="H119"/>
  <c r="H123"/>
  <c r="H127"/>
  <c r="H131"/>
  <c r="H135"/>
  <c r="H139"/>
  <c r="H106"/>
  <c r="H110"/>
  <c r="H114"/>
  <c r="H118"/>
  <c r="H122"/>
  <c r="H126"/>
  <c r="H130"/>
  <c r="H134"/>
  <c r="H138"/>
  <c r="H143"/>
  <c r="H147"/>
  <c r="H151"/>
  <c r="H155"/>
  <c r="H159"/>
  <c r="H163"/>
  <c r="H167"/>
  <c r="H171"/>
  <c r="H175"/>
  <c r="H179"/>
  <c r="H183"/>
  <c r="H142"/>
  <c r="H146"/>
  <c r="H150"/>
  <c r="H154"/>
  <c r="H158"/>
  <c r="H162"/>
  <c r="H166"/>
  <c r="H170"/>
  <c r="H172"/>
  <c r="H176"/>
  <c r="H180"/>
  <c r="H184"/>
  <c r="AE102"/>
  <c r="AE106"/>
  <c r="AE110"/>
  <c r="AE114"/>
  <c r="AE118"/>
  <c r="AE122"/>
  <c r="AE126"/>
  <c r="AE130"/>
  <c r="AE134"/>
  <c r="AE138"/>
  <c r="AE105"/>
  <c r="AE109"/>
  <c r="AE113"/>
  <c r="AE117"/>
  <c r="AE121"/>
  <c r="AE125"/>
  <c r="AE129"/>
  <c r="AE133"/>
  <c r="AE137"/>
  <c r="AE142"/>
  <c r="AE146"/>
  <c r="AE150"/>
  <c r="AE154"/>
  <c r="AE158"/>
  <c r="AE162"/>
  <c r="AE166"/>
  <c r="AE170"/>
  <c r="AE174"/>
  <c r="AE178"/>
  <c r="AE182"/>
  <c r="AE139"/>
  <c r="AE143"/>
  <c r="AE147"/>
  <c r="AE151"/>
  <c r="AE155"/>
  <c r="AE159"/>
  <c r="AE163"/>
  <c r="AE167"/>
  <c r="AE171"/>
  <c r="AE175"/>
  <c r="AE179"/>
  <c r="AE183"/>
  <c r="G102"/>
  <c r="G106"/>
  <c r="G110"/>
  <c r="G114"/>
  <c r="G118"/>
  <c r="G122"/>
  <c r="G126"/>
  <c r="G130"/>
  <c r="G134"/>
  <c r="G138"/>
  <c r="G105"/>
  <c r="G109"/>
  <c r="G113"/>
  <c r="G117"/>
  <c r="G121"/>
  <c r="G125"/>
  <c r="G129"/>
  <c r="G133"/>
  <c r="G137"/>
  <c r="G140"/>
  <c r="G144"/>
  <c r="G148"/>
  <c r="G152"/>
  <c r="G156"/>
  <c r="G160"/>
  <c r="G164"/>
  <c r="G168"/>
  <c r="G172"/>
  <c r="G176"/>
  <c r="G180"/>
  <c r="G184"/>
  <c r="G143"/>
  <c r="G147"/>
  <c r="G151"/>
  <c r="G155"/>
  <c r="G159"/>
  <c r="G163"/>
  <c r="G167"/>
  <c r="G171"/>
  <c r="G175"/>
  <c r="G179"/>
  <c r="G183"/>
  <c r="V103"/>
  <c r="V107"/>
  <c r="V111"/>
  <c r="V115"/>
  <c r="V119"/>
  <c r="V123"/>
  <c r="V127"/>
  <c r="V131"/>
  <c r="V135"/>
  <c r="V139"/>
  <c r="V104"/>
  <c r="V108"/>
  <c r="V112"/>
  <c r="V116"/>
  <c r="V120"/>
  <c r="V124"/>
  <c r="V128"/>
  <c r="V132"/>
  <c r="V136"/>
  <c r="V141"/>
  <c r="V145"/>
  <c r="V149"/>
  <c r="V153"/>
  <c r="V157"/>
  <c r="V161"/>
  <c r="V165"/>
  <c r="V169"/>
  <c r="V173"/>
  <c r="V177"/>
  <c r="V181"/>
  <c r="V140"/>
  <c r="V144"/>
  <c r="V148"/>
  <c r="V152"/>
  <c r="V156"/>
  <c r="V160"/>
  <c r="V164"/>
  <c r="V168"/>
  <c r="V172"/>
  <c r="V176"/>
  <c r="V180"/>
  <c r="V184"/>
  <c r="Q102"/>
  <c r="Q106"/>
  <c r="Q110"/>
  <c r="Q114"/>
  <c r="Q118"/>
  <c r="Q122"/>
  <c r="Q126"/>
  <c r="Q130"/>
  <c r="Q134"/>
  <c r="Q138"/>
  <c r="Q105"/>
  <c r="Q109"/>
  <c r="Q113"/>
  <c r="Q117"/>
  <c r="Q121"/>
  <c r="Q125"/>
  <c r="Q129"/>
  <c r="Q133"/>
  <c r="Q137"/>
  <c r="Q140"/>
  <c r="Q144"/>
  <c r="Q148"/>
  <c r="Q152"/>
  <c r="Q156"/>
  <c r="Q160"/>
  <c r="Q164"/>
  <c r="Q168"/>
  <c r="Q172"/>
  <c r="Q176"/>
  <c r="Q180"/>
  <c r="Q184"/>
  <c r="Q143"/>
  <c r="Q147"/>
  <c r="Q151"/>
  <c r="Q155"/>
  <c r="Q159"/>
  <c r="Q163"/>
  <c r="Q167"/>
  <c r="Q171"/>
  <c r="Q175"/>
  <c r="Q179"/>
  <c r="Q183"/>
  <c r="P103"/>
  <c r="P107"/>
  <c r="P111"/>
  <c r="P115"/>
  <c r="P119"/>
  <c r="P123"/>
  <c r="P127"/>
  <c r="P131"/>
  <c r="P135"/>
  <c r="P139"/>
  <c r="P104"/>
  <c r="P108"/>
  <c r="P112"/>
  <c r="P116"/>
  <c r="P120"/>
  <c r="P124"/>
  <c r="P128"/>
  <c r="P132"/>
  <c r="P136"/>
  <c r="P141"/>
  <c r="P145"/>
  <c r="P149"/>
  <c r="P153"/>
  <c r="P157"/>
  <c r="P161"/>
  <c r="P165"/>
  <c r="P169"/>
  <c r="P173"/>
  <c r="P177"/>
  <c r="P181"/>
  <c r="P140"/>
  <c r="P144"/>
  <c r="P148"/>
  <c r="P152"/>
  <c r="P156"/>
  <c r="P160"/>
  <c r="P164"/>
  <c r="P168"/>
  <c r="P172"/>
  <c r="P176"/>
  <c r="P180"/>
  <c r="P184"/>
  <c r="W102"/>
  <c r="W106"/>
  <c r="W110"/>
  <c r="W114"/>
  <c r="W118"/>
  <c r="W122"/>
  <c r="W126"/>
  <c r="W130"/>
  <c r="W134"/>
  <c r="W138"/>
  <c r="W105"/>
  <c r="W109"/>
  <c r="W113"/>
  <c r="W117"/>
  <c r="W121"/>
  <c r="W125"/>
  <c r="W129"/>
  <c r="W133"/>
  <c r="W137"/>
  <c r="W140"/>
  <c r="W144"/>
  <c r="W148"/>
  <c r="W152"/>
  <c r="W156"/>
  <c r="W160"/>
  <c r="W164"/>
  <c r="W168"/>
  <c r="W172"/>
  <c r="W176"/>
  <c r="W180"/>
  <c r="W184"/>
  <c r="W143"/>
  <c r="W147"/>
  <c r="W151"/>
  <c r="W155"/>
  <c r="W159"/>
  <c r="W163"/>
  <c r="W167"/>
  <c r="W171"/>
  <c r="W175"/>
  <c r="W179"/>
  <c r="W183"/>
  <c r="H174"/>
  <c r="H178"/>
  <c r="H182"/>
  <c r="AE101"/>
  <c r="AE104"/>
  <c r="AE108"/>
  <c r="AE112"/>
  <c r="AE116"/>
  <c r="AE120"/>
  <c r="AE124"/>
  <c r="AE128"/>
  <c r="AE132"/>
  <c r="AE136"/>
  <c r="AE103"/>
  <c r="AE107"/>
  <c r="AE111"/>
  <c r="AE115"/>
  <c r="AE119"/>
  <c r="AE123"/>
  <c r="AE127"/>
  <c r="AE131"/>
  <c r="AE135"/>
  <c r="AE140"/>
  <c r="AE144"/>
  <c r="AE148"/>
  <c r="AE152"/>
  <c r="AE156"/>
  <c r="AE160"/>
  <c r="AE164"/>
  <c r="AE168"/>
  <c r="AE172"/>
  <c r="AE176"/>
  <c r="AE180"/>
  <c r="AE184"/>
  <c r="AE141"/>
  <c r="AE145"/>
  <c r="AE149"/>
  <c r="AE153"/>
  <c r="AE157"/>
  <c r="AE161"/>
  <c r="AE165"/>
  <c r="AE169"/>
  <c r="AE173"/>
  <c r="AE177"/>
  <c r="AE181"/>
  <c r="G101"/>
  <c r="G104"/>
  <c r="G108"/>
  <c r="G112"/>
  <c r="G116"/>
  <c r="G120"/>
  <c r="G124"/>
  <c r="G128"/>
  <c r="G132"/>
  <c r="G136"/>
  <c r="G103"/>
  <c r="G107"/>
  <c r="G111"/>
  <c r="G115"/>
  <c r="G119"/>
  <c r="G123"/>
  <c r="G127"/>
  <c r="G131"/>
  <c r="G135"/>
  <c r="G139"/>
  <c r="G142"/>
  <c r="G146"/>
  <c r="G150"/>
  <c r="G154"/>
  <c r="G158"/>
  <c r="G162"/>
  <c r="G166"/>
  <c r="G170"/>
  <c r="G174"/>
  <c r="G178"/>
  <c r="G182"/>
  <c r="G141"/>
  <c r="G145"/>
  <c r="G149"/>
  <c r="G153"/>
  <c r="G157"/>
  <c r="G161"/>
  <c r="G165"/>
  <c r="G169"/>
  <c r="G173"/>
  <c r="G177"/>
  <c r="G181"/>
  <c r="V101"/>
  <c r="V105"/>
  <c r="V109"/>
  <c r="V113"/>
  <c r="V117"/>
  <c r="V121"/>
  <c r="V125"/>
  <c r="V129"/>
  <c r="V133"/>
  <c r="V137"/>
  <c r="V102"/>
  <c r="V106"/>
  <c r="V110"/>
  <c r="V114"/>
  <c r="V118"/>
  <c r="V122"/>
  <c r="V126"/>
  <c r="V130"/>
  <c r="V134"/>
  <c r="V138"/>
  <c r="V143"/>
  <c r="V147"/>
  <c r="V151"/>
  <c r="V155"/>
  <c r="V159"/>
  <c r="V163"/>
  <c r="V167"/>
  <c r="V171"/>
  <c r="V175"/>
  <c r="V179"/>
  <c r="V183"/>
  <c r="V142"/>
  <c r="V146"/>
  <c r="V150"/>
  <c r="V154"/>
  <c r="V158"/>
  <c r="V162"/>
  <c r="V166"/>
  <c r="V170"/>
  <c r="V174"/>
  <c r="V178"/>
  <c r="V182"/>
  <c r="Q101"/>
  <c r="Q104"/>
  <c r="Q108"/>
  <c r="Q112"/>
  <c r="Q116"/>
  <c r="Q120"/>
  <c r="Q124"/>
  <c r="Q128"/>
  <c r="Q132"/>
  <c r="Q136"/>
  <c r="Q103"/>
  <c r="Q107"/>
  <c r="Q111"/>
  <c r="Q115"/>
  <c r="Q119"/>
  <c r="Q123"/>
  <c r="Q127"/>
  <c r="Q131"/>
  <c r="Q135"/>
  <c r="Q139"/>
  <c r="Q142"/>
  <c r="Q146"/>
  <c r="Q150"/>
  <c r="Q154"/>
  <c r="Q158"/>
  <c r="Q162"/>
  <c r="Q166"/>
  <c r="Q170"/>
  <c r="Q174"/>
  <c r="Q178"/>
  <c r="Q182"/>
  <c r="Q141"/>
  <c r="Q145"/>
  <c r="Q149"/>
  <c r="Q153"/>
  <c r="Q157"/>
  <c r="Q161"/>
  <c r="Q165"/>
  <c r="Q169"/>
  <c r="Q173"/>
  <c r="Q177"/>
  <c r="Q181"/>
  <c r="P101"/>
  <c r="P105"/>
  <c r="P109"/>
  <c r="P113"/>
  <c r="P117"/>
  <c r="P121"/>
  <c r="P125"/>
  <c r="P129"/>
  <c r="P133"/>
  <c r="P137"/>
  <c r="P102"/>
  <c r="P106"/>
  <c r="P110"/>
  <c r="P114"/>
  <c r="P118"/>
  <c r="P122"/>
  <c r="P126"/>
  <c r="P130"/>
  <c r="P134"/>
  <c r="P138"/>
  <c r="P143"/>
  <c r="P147"/>
  <c r="P151"/>
  <c r="P155"/>
  <c r="P159"/>
  <c r="P163"/>
  <c r="P167"/>
  <c r="P171"/>
  <c r="P175"/>
  <c r="P179"/>
  <c r="P183"/>
  <c r="P142"/>
  <c r="P146"/>
  <c r="P150"/>
  <c r="P154"/>
  <c r="P158"/>
  <c r="P162"/>
  <c r="P166"/>
  <c r="P170"/>
  <c r="P174"/>
  <c r="P178"/>
  <c r="P182"/>
  <c r="W101"/>
  <c r="W104"/>
  <c r="W108"/>
  <c r="W112"/>
  <c r="W116"/>
  <c r="W120"/>
  <c r="W124"/>
  <c r="W128"/>
  <c r="W132"/>
  <c r="W136"/>
  <c r="W103"/>
  <c r="W107"/>
  <c r="W111"/>
  <c r="W115"/>
  <c r="W119"/>
  <c r="W123"/>
  <c r="W127"/>
  <c r="W131"/>
  <c r="W135"/>
  <c r="W139"/>
  <c r="W142"/>
  <c r="W146"/>
  <c r="W150"/>
  <c r="W154"/>
  <c r="W158"/>
  <c r="W162"/>
  <c r="W166"/>
  <c r="W170"/>
  <c r="W174"/>
  <c r="W178"/>
  <c r="W182"/>
  <c r="W141"/>
  <c r="W145"/>
  <c r="W149"/>
  <c r="W153"/>
  <c r="W157"/>
  <c r="W161"/>
  <c r="W165"/>
  <c r="W169"/>
  <c r="W173"/>
  <c r="W177"/>
  <c r="W181"/>
  <c r="GG20" l="1"/>
  <c r="AZ20" i="17" s="1"/>
  <c r="GG4" i="9"/>
  <c r="AZ4" i="17" s="1"/>
  <c r="GG52" i="9"/>
  <c r="AZ52" i="17" s="1"/>
  <c r="GG56" i="9"/>
  <c r="AZ56" i="17" s="1"/>
  <c r="GG39" i="9"/>
  <c r="AZ39" i="17" s="1"/>
  <c r="GG31" i="9"/>
  <c r="X31" i="40" s="1"/>
  <c r="C101" i="9"/>
  <c r="E7" i="20"/>
  <c r="C104" i="9"/>
  <c r="E11" i="20"/>
  <c r="C108" i="9"/>
  <c r="E15" i="20"/>
  <c r="C112" i="9"/>
  <c r="E19" i="20"/>
  <c r="C116" i="9"/>
  <c r="E23" i="20"/>
  <c r="C120" i="9"/>
  <c r="E27" i="20"/>
  <c r="C124" i="9"/>
  <c r="E31" i="20"/>
  <c r="C128" i="9"/>
  <c r="E35" i="20"/>
  <c r="C132" i="9"/>
  <c r="E39" i="20"/>
  <c r="C136" i="9"/>
  <c r="E6" i="20"/>
  <c r="C103" i="9"/>
  <c r="E10" i="20"/>
  <c r="C107" i="9"/>
  <c r="E14" i="20"/>
  <c r="C111" i="9"/>
  <c r="E18" i="20"/>
  <c r="C115" i="9"/>
  <c r="E22" i="20"/>
  <c r="C119" i="9"/>
  <c r="E26" i="20"/>
  <c r="C123" i="9"/>
  <c r="E30" i="20"/>
  <c r="C127" i="9"/>
  <c r="E34" i="20"/>
  <c r="C131" i="9"/>
  <c r="E38" i="20"/>
  <c r="C135" i="9"/>
  <c r="E42" i="20"/>
  <c r="C139" i="9"/>
  <c r="E45" i="20"/>
  <c r="C142" i="9"/>
  <c r="E49" i="20"/>
  <c r="C146" i="9"/>
  <c r="E53" i="20"/>
  <c r="C150" i="9"/>
  <c r="E57" i="20"/>
  <c r="C154" i="9"/>
  <c r="E61" i="20"/>
  <c r="C158" i="9"/>
  <c r="E65" i="20"/>
  <c r="C162" i="9"/>
  <c r="E69" i="20"/>
  <c r="C166" i="9"/>
  <c r="E73" i="20"/>
  <c r="C170" i="9"/>
  <c r="E77" i="20"/>
  <c r="C174" i="9"/>
  <c r="E81" i="20"/>
  <c r="C178" i="9"/>
  <c r="E85" i="20"/>
  <c r="C182" i="9"/>
  <c r="E44" i="20"/>
  <c r="C141" i="9"/>
  <c r="E48" i="20"/>
  <c r="C145" i="9"/>
  <c r="E52" i="20"/>
  <c r="C149" i="9"/>
  <c r="E56" i="20"/>
  <c r="C153" i="9"/>
  <c r="E60" i="20"/>
  <c r="C157" i="9"/>
  <c r="E64" i="20"/>
  <c r="C161" i="9"/>
  <c r="E68" i="20"/>
  <c r="C165" i="9"/>
  <c r="E72" i="20"/>
  <c r="C169" i="9"/>
  <c r="E76" i="20"/>
  <c r="C173" i="9"/>
  <c r="E80" i="20"/>
  <c r="C177" i="9"/>
  <c r="E84" i="20"/>
  <c r="C181" i="9"/>
  <c r="Y88" i="20"/>
  <c r="AH88"/>
  <c r="AG88" s="1"/>
  <c r="AF88" s="1"/>
  <c r="AI88"/>
  <c r="AB88"/>
  <c r="L88"/>
  <c r="M88"/>
  <c r="N88"/>
  <c r="AL88"/>
  <c r="AK88" s="1"/>
  <c r="W88"/>
  <c r="U88"/>
  <c r="Q88"/>
  <c r="I88"/>
  <c r="H88"/>
  <c r="AD88"/>
  <c r="GM80" i="9"/>
  <c r="BD80" i="17" s="1"/>
  <c r="GM76" i="9"/>
  <c r="BD76" i="17" s="1"/>
  <c r="GM72" i="9"/>
  <c r="BD72" i="17" s="1"/>
  <c r="GM68" i="9"/>
  <c r="BD68" i="17" s="1"/>
  <c r="GM64" i="9"/>
  <c r="BD64" i="17" s="1"/>
  <c r="GM60" i="9"/>
  <c r="BD60" i="17" s="1"/>
  <c r="GM56" i="9"/>
  <c r="BD56" i="17" s="1"/>
  <c r="GM52" i="9"/>
  <c r="BD52" i="17" s="1"/>
  <c r="GM48" i="9"/>
  <c r="BD48" i="17" s="1"/>
  <c r="GM85" i="9"/>
  <c r="BD85" i="17" s="1"/>
  <c r="GM81" i="9"/>
  <c r="BD81" i="17" s="1"/>
  <c r="GM77" i="9"/>
  <c r="BD77" i="17" s="1"/>
  <c r="GM73" i="9"/>
  <c r="BD73" i="17" s="1"/>
  <c r="GM69" i="9"/>
  <c r="BD69" i="17" s="1"/>
  <c r="GM65" i="9"/>
  <c r="BD65" i="17" s="1"/>
  <c r="GM61" i="9"/>
  <c r="BD61" i="17" s="1"/>
  <c r="GM57" i="9"/>
  <c r="BD57" i="17" s="1"/>
  <c r="GM53" i="9"/>
  <c r="BD53" i="17" s="1"/>
  <c r="GM49" i="9"/>
  <c r="BD49" i="17" s="1"/>
  <c r="GM45" i="9"/>
  <c r="BD45" i="17" s="1"/>
  <c r="GM40" i="9"/>
  <c r="BD40" i="17" s="1"/>
  <c r="GM36" i="9"/>
  <c r="BD36" i="17" s="1"/>
  <c r="GM32" i="9"/>
  <c r="BD32" i="17" s="1"/>
  <c r="GM28" i="9"/>
  <c r="BD28" i="17" s="1"/>
  <c r="GM20" i="9"/>
  <c r="BD20" i="17" s="1"/>
  <c r="GM8" i="9"/>
  <c r="BD8" i="17" s="1"/>
  <c r="GM4" i="9"/>
  <c r="BD4" i="17" s="1"/>
  <c r="GM39" i="9"/>
  <c r="BD39" i="17" s="1"/>
  <c r="GM35" i="9"/>
  <c r="BD35" i="17" s="1"/>
  <c r="GM31" i="9"/>
  <c r="BD31" i="17" s="1"/>
  <c r="GM27" i="9"/>
  <c r="BD27" i="17" s="1"/>
  <c r="GM23" i="9"/>
  <c r="BD23" i="17" s="1"/>
  <c r="GM19" i="9"/>
  <c r="BD19" i="17" s="1"/>
  <c r="GM15" i="9"/>
  <c r="BD15" i="17" s="1"/>
  <c r="GM11" i="9"/>
  <c r="BD11" i="17" s="1"/>
  <c r="GM7" i="9"/>
  <c r="BD7" i="17" s="1"/>
  <c r="GM3" i="9"/>
  <c r="FX85"/>
  <c r="FX81"/>
  <c r="FX77"/>
  <c r="FX73"/>
  <c r="FX69"/>
  <c r="FX65"/>
  <c r="FX61"/>
  <c r="FX57"/>
  <c r="FX53"/>
  <c r="FX49"/>
  <c r="FX45"/>
  <c r="FX86"/>
  <c r="FX82"/>
  <c r="FX78"/>
  <c r="FX74"/>
  <c r="FX70"/>
  <c r="FX66"/>
  <c r="FX62"/>
  <c r="FX58"/>
  <c r="FX54"/>
  <c r="FX50"/>
  <c r="FX46"/>
  <c r="FX42"/>
  <c r="FX39"/>
  <c r="FX35"/>
  <c r="FX31"/>
  <c r="FX27"/>
  <c r="FX23"/>
  <c r="FX19"/>
  <c r="FX15"/>
  <c r="FX11"/>
  <c r="FX7"/>
  <c r="FX40"/>
  <c r="FX36"/>
  <c r="FX32"/>
  <c r="FX28"/>
  <c r="FX24"/>
  <c r="FX20"/>
  <c r="FX16"/>
  <c r="FX12"/>
  <c r="FX8"/>
  <c r="FX4"/>
  <c r="GG84"/>
  <c r="GG80"/>
  <c r="GG76"/>
  <c r="GG72"/>
  <c r="GG68"/>
  <c r="GG64"/>
  <c r="GG60"/>
  <c r="GG48"/>
  <c r="GG44"/>
  <c r="AZ44" i="17" s="1"/>
  <c r="GG85" i="9"/>
  <c r="GG81"/>
  <c r="GG77"/>
  <c r="GG73"/>
  <c r="GG69"/>
  <c r="GG65"/>
  <c r="GG61"/>
  <c r="GG57"/>
  <c r="AZ57" i="17" s="1"/>
  <c r="GG53" i="9"/>
  <c r="AZ53" i="17" s="1"/>
  <c r="GG49" i="9"/>
  <c r="GG45"/>
  <c r="GG40"/>
  <c r="GG36"/>
  <c r="AZ36" i="17" s="1"/>
  <c r="GG32" i="9"/>
  <c r="GG28"/>
  <c r="GG24"/>
  <c r="GG16"/>
  <c r="GG12"/>
  <c r="AZ12" i="17" s="1"/>
  <c r="GG8" i="9"/>
  <c r="GG29"/>
  <c r="GG25"/>
  <c r="AZ25" i="17" s="1"/>
  <c r="GG21" i="9"/>
  <c r="GG17"/>
  <c r="AZ17" i="17" s="1"/>
  <c r="GG13" i="9"/>
  <c r="GG9"/>
  <c r="AZ9" i="17" s="1"/>
  <c r="GG5" i="9"/>
  <c r="GD85"/>
  <c r="GD81"/>
  <c r="GD77"/>
  <c r="GD73"/>
  <c r="GD69"/>
  <c r="GD65"/>
  <c r="GD61"/>
  <c r="GD57"/>
  <c r="GD53"/>
  <c r="GD49"/>
  <c r="GD45"/>
  <c r="GD86"/>
  <c r="GD82"/>
  <c r="GD78"/>
  <c r="GD74"/>
  <c r="GD70"/>
  <c r="GD66"/>
  <c r="GD62"/>
  <c r="GD58"/>
  <c r="GD54"/>
  <c r="GD50"/>
  <c r="GD46"/>
  <c r="GD42"/>
  <c r="GD39"/>
  <c r="GD35"/>
  <c r="GD31"/>
  <c r="GD27"/>
  <c r="GD23"/>
  <c r="GD19"/>
  <c r="GD15"/>
  <c r="GD11"/>
  <c r="GD7"/>
  <c r="GD40"/>
  <c r="GD36"/>
  <c r="GD32"/>
  <c r="GD28"/>
  <c r="GD24"/>
  <c r="GD20"/>
  <c r="GD16"/>
  <c r="GD12"/>
  <c r="GD8"/>
  <c r="GD4"/>
  <c r="GG35"/>
  <c r="GG27"/>
  <c r="GG23"/>
  <c r="GG19"/>
  <c r="GG15"/>
  <c r="GG11"/>
  <c r="GG7"/>
  <c r="GG3"/>
  <c r="GA77"/>
  <c r="GA73"/>
  <c r="GA86"/>
  <c r="GA27"/>
  <c r="GA28"/>
  <c r="GA20"/>
  <c r="GD83"/>
  <c r="GD79"/>
  <c r="GD75"/>
  <c r="GD71"/>
  <c r="GD67"/>
  <c r="GD63"/>
  <c r="GD59"/>
  <c r="GD55"/>
  <c r="GD51"/>
  <c r="GD47"/>
  <c r="GD43"/>
  <c r="GD84"/>
  <c r="GD80"/>
  <c r="GD76"/>
  <c r="GD72"/>
  <c r="GD68"/>
  <c r="GD64"/>
  <c r="GD60"/>
  <c r="GD56"/>
  <c r="GD52"/>
  <c r="GD48"/>
  <c r="GD44"/>
  <c r="GD41"/>
  <c r="GD37"/>
  <c r="GD33"/>
  <c r="GD29"/>
  <c r="GD25"/>
  <c r="GD21"/>
  <c r="GD17"/>
  <c r="GD13"/>
  <c r="GD5"/>
  <c r="GD38"/>
  <c r="GD34"/>
  <c r="GD30"/>
  <c r="GD26"/>
  <c r="GD22"/>
  <c r="GD18"/>
  <c r="GD14"/>
  <c r="GD10"/>
  <c r="GD6"/>
  <c r="GD3"/>
  <c r="X52" i="40"/>
  <c r="BE8" i="4"/>
  <c r="BD8" s="1"/>
  <c r="L22" s="1"/>
  <c r="N22" s="1"/>
  <c r="BE7"/>
  <c r="BD7" s="1"/>
  <c r="L21" s="1"/>
  <c r="N21" s="1"/>
  <c r="E5" i="20"/>
  <c r="C102" i="9"/>
  <c r="E9" i="20"/>
  <c r="C106" i="9"/>
  <c r="E13" i="20"/>
  <c r="C110" i="9"/>
  <c r="E17" i="20"/>
  <c r="C114" i="9"/>
  <c r="E21" i="20"/>
  <c r="C118" i="9"/>
  <c r="E25" i="20"/>
  <c r="C122" i="9"/>
  <c r="E29" i="20"/>
  <c r="C126" i="9"/>
  <c r="E33" i="20"/>
  <c r="C130" i="9"/>
  <c r="E37" i="20"/>
  <c r="C134" i="9"/>
  <c r="E41" i="20"/>
  <c r="C138" i="9"/>
  <c r="E8" i="20"/>
  <c r="C105" i="9"/>
  <c r="E12" i="20"/>
  <c r="C109" i="9"/>
  <c r="E16" i="20"/>
  <c r="C113" i="9"/>
  <c r="E20" i="20"/>
  <c r="C117" i="9"/>
  <c r="E24" i="20"/>
  <c r="C121" i="9"/>
  <c r="E28" i="20"/>
  <c r="C125" i="9"/>
  <c r="E32" i="20"/>
  <c r="C129" i="9"/>
  <c r="E36" i="20"/>
  <c r="C133" i="9"/>
  <c r="E40" i="20"/>
  <c r="C137" i="9"/>
  <c r="E43" i="20"/>
  <c r="C140" i="9"/>
  <c r="E47" i="20"/>
  <c r="C144" i="9"/>
  <c r="E51" i="20"/>
  <c r="C148" i="9"/>
  <c r="E55" i="20"/>
  <c r="C152" i="9"/>
  <c r="E59" i="20"/>
  <c r="C156" i="9"/>
  <c r="E63" i="20"/>
  <c r="C160" i="9"/>
  <c r="E67" i="20"/>
  <c r="C164" i="9"/>
  <c r="E71" i="20"/>
  <c r="C168" i="9"/>
  <c r="E75" i="20"/>
  <c r="C172" i="9"/>
  <c r="E79" i="20"/>
  <c r="C176" i="9"/>
  <c r="E83" i="20"/>
  <c r="C180" i="9"/>
  <c r="E87" i="20"/>
  <c r="C184" i="9"/>
  <c r="E46" i="20"/>
  <c r="C143" i="9"/>
  <c r="E50" i="20"/>
  <c r="C147" i="9"/>
  <c r="E54" i="20"/>
  <c r="C151" i="9"/>
  <c r="E58" i="20"/>
  <c r="C155" i="9"/>
  <c r="E62" i="20"/>
  <c r="C159" i="9"/>
  <c r="E66" i="20"/>
  <c r="C163" i="9"/>
  <c r="E70" i="20"/>
  <c r="C167" i="9"/>
  <c r="E74" i="20"/>
  <c r="C171" i="9"/>
  <c r="E78" i="20"/>
  <c r="C175" i="9"/>
  <c r="E82" i="20"/>
  <c r="C179" i="9"/>
  <c r="E86" i="20"/>
  <c r="C183" i="9"/>
  <c r="T88" i="20"/>
  <c r="S88" s="1"/>
  <c r="R88" s="1"/>
  <c r="J88"/>
  <c r="K88"/>
  <c r="AJ88"/>
  <c r="GA84" i="9"/>
  <c r="GA80"/>
  <c r="GA76"/>
  <c r="GA72"/>
  <c r="GA68"/>
  <c r="GA64"/>
  <c r="GA60"/>
  <c r="GA56"/>
  <c r="GA52"/>
  <c r="GA48"/>
  <c r="GA44"/>
  <c r="GA85"/>
  <c r="GA81"/>
  <c r="GA69"/>
  <c r="GA65"/>
  <c r="GA61"/>
  <c r="GA57"/>
  <c r="GA53"/>
  <c r="GA49"/>
  <c r="GA45"/>
  <c r="GA40"/>
  <c r="GA36"/>
  <c r="GA32"/>
  <c r="GA24"/>
  <c r="GA16"/>
  <c r="GA12"/>
  <c r="GA8"/>
  <c r="GA4"/>
  <c r="GA39"/>
  <c r="GA35"/>
  <c r="GA31"/>
  <c r="GA23"/>
  <c r="GA19"/>
  <c r="GA15"/>
  <c r="GA11"/>
  <c r="GA7"/>
  <c r="GA3"/>
  <c r="R3" i="40" s="1"/>
  <c r="GJ85" i="9"/>
  <c r="GJ81"/>
  <c r="BB81" i="17" s="1"/>
  <c r="GJ77" i="9"/>
  <c r="GJ73"/>
  <c r="BB73" i="17" s="1"/>
  <c r="GJ69" i="9"/>
  <c r="BB69" i="17" s="1"/>
  <c r="GJ65" i="9"/>
  <c r="GJ61"/>
  <c r="GJ57"/>
  <c r="BB57" i="17" s="1"/>
  <c r="GJ53" i="9"/>
  <c r="GJ49"/>
  <c r="GJ45"/>
  <c r="BB45" i="17" s="1"/>
  <c r="GJ86" i="9"/>
  <c r="GJ82"/>
  <c r="GJ78"/>
  <c r="BB78" i="17" s="1"/>
  <c r="GJ74" i="9"/>
  <c r="GJ70"/>
  <c r="GJ66"/>
  <c r="GJ62"/>
  <c r="GJ58"/>
  <c r="GJ54"/>
  <c r="GJ50"/>
  <c r="GJ46"/>
  <c r="GJ42"/>
  <c r="GJ39"/>
  <c r="GJ35"/>
  <c r="GJ31"/>
  <c r="GJ27"/>
  <c r="GJ23"/>
  <c r="GJ19"/>
  <c r="GJ15"/>
  <c r="GJ11"/>
  <c r="GJ7"/>
  <c r="GJ40"/>
  <c r="GJ36"/>
  <c r="BB36" i="17" s="1"/>
  <c r="GJ32" i="9"/>
  <c r="GJ28"/>
  <c r="GJ24"/>
  <c r="BB24" i="17" s="1"/>
  <c r="GJ20" i="9"/>
  <c r="GJ16"/>
  <c r="BB16" i="17" s="1"/>
  <c r="GJ12" i="9"/>
  <c r="GJ8"/>
  <c r="BB8" i="17" s="1"/>
  <c r="GJ4" i="9"/>
  <c r="GM86"/>
  <c r="BD86" i="17" s="1"/>
  <c r="GM82" i="9"/>
  <c r="BD82" i="17" s="1"/>
  <c r="GM74" i="9"/>
  <c r="BD74" i="17" s="1"/>
  <c r="GM66" i="9"/>
  <c r="BD66" i="17" s="1"/>
  <c r="GM58" i="9"/>
  <c r="BD58" i="17" s="1"/>
  <c r="GM54" i="9"/>
  <c r="BD54" i="17" s="1"/>
  <c r="GM50" i="9"/>
  <c r="BD50" i="17" s="1"/>
  <c r="GM46" i="9"/>
  <c r="BD46" i="17" s="1"/>
  <c r="GM42" i="9"/>
  <c r="BD42" i="17" s="1"/>
  <c r="GM79" i="9"/>
  <c r="BD79" i="17" s="1"/>
  <c r="GM75" i="9"/>
  <c r="BD75" i="17" s="1"/>
  <c r="GM71" i="9"/>
  <c r="BD71" i="17" s="1"/>
  <c r="GM67" i="9"/>
  <c r="BD67" i="17" s="1"/>
  <c r="GM63" i="9"/>
  <c r="BD63" i="17" s="1"/>
  <c r="GM51" i="9"/>
  <c r="BD51" i="17" s="1"/>
  <c r="GM47" i="9"/>
  <c r="BD47" i="17" s="1"/>
  <c r="GM43" i="9"/>
  <c r="BD43" i="17" s="1"/>
  <c r="GM38" i="9"/>
  <c r="BD38" i="17" s="1"/>
  <c r="GM34" i="9"/>
  <c r="BD34" i="17" s="1"/>
  <c r="GM30" i="9"/>
  <c r="BD30" i="17" s="1"/>
  <c r="GM26" i="9"/>
  <c r="BD26" i="17" s="1"/>
  <c r="GM22" i="9"/>
  <c r="BD22" i="17" s="1"/>
  <c r="GM18" i="9"/>
  <c r="BD18" i="17" s="1"/>
  <c r="GM14" i="9"/>
  <c r="BD14" i="17" s="1"/>
  <c r="GM10" i="9"/>
  <c r="BD10" i="17" s="1"/>
  <c r="GM6" i="9"/>
  <c r="BD6" i="17" s="1"/>
  <c r="GM41" i="9"/>
  <c r="BD41" i="17" s="1"/>
  <c r="GM37" i="9"/>
  <c r="BD37" i="17" s="1"/>
  <c r="GM21" i="9"/>
  <c r="BD21" i="17" s="1"/>
  <c r="GM17" i="9"/>
  <c r="BD17" i="17" s="1"/>
  <c r="GM13" i="9"/>
  <c r="BD13" i="17" s="1"/>
  <c r="GM9" i="9"/>
  <c r="BD9" i="17" s="1"/>
  <c r="GM5" i="9"/>
  <c r="BD5" i="17" s="1"/>
  <c r="FX83" i="9"/>
  <c r="FX79"/>
  <c r="FX75"/>
  <c r="FX71"/>
  <c r="FX67"/>
  <c r="FX63"/>
  <c r="FX59"/>
  <c r="FX55"/>
  <c r="FX51"/>
  <c r="FX47"/>
  <c r="FX43"/>
  <c r="FX84"/>
  <c r="FX80"/>
  <c r="FX76"/>
  <c r="FX72"/>
  <c r="FX68"/>
  <c r="FX64"/>
  <c r="FX60"/>
  <c r="FX56"/>
  <c r="FX52"/>
  <c r="FX48"/>
  <c r="FX44"/>
  <c r="FX41"/>
  <c r="FX37"/>
  <c r="FX33"/>
  <c r="FX29"/>
  <c r="FX25"/>
  <c r="FX21"/>
  <c r="FX17"/>
  <c r="FX13"/>
  <c r="FX9"/>
  <c r="FX5"/>
  <c r="FX38"/>
  <c r="FX34"/>
  <c r="FX30"/>
  <c r="FX26"/>
  <c r="FX22"/>
  <c r="FX18"/>
  <c r="FX14"/>
  <c r="FX10"/>
  <c r="FX6"/>
  <c r="FX3"/>
  <c r="O3" i="40" s="1"/>
  <c r="GG86" i="9"/>
  <c r="GG82"/>
  <c r="GG78"/>
  <c r="GG74"/>
  <c r="GG70"/>
  <c r="GG66"/>
  <c r="GG62"/>
  <c r="AZ62" i="17" s="1"/>
  <c r="GG58" i="9"/>
  <c r="GG54"/>
  <c r="GG50"/>
  <c r="GG46"/>
  <c r="AZ46" i="17" s="1"/>
  <c r="GG42" i="9"/>
  <c r="GG83"/>
  <c r="GG79"/>
  <c r="GG75"/>
  <c r="GG71"/>
  <c r="AZ71" i="17" s="1"/>
  <c r="GG67" i="9"/>
  <c r="AZ67" i="17" s="1"/>
  <c r="GG63" i="9"/>
  <c r="GG59"/>
  <c r="AZ59" i="17" s="1"/>
  <c r="GG55" i="9"/>
  <c r="GG51"/>
  <c r="AZ51" i="17" s="1"/>
  <c r="GG47" i="9"/>
  <c r="GG43"/>
  <c r="AZ43" i="17" s="1"/>
  <c r="GG38" i="9"/>
  <c r="GG34"/>
  <c r="GG30"/>
  <c r="GG26"/>
  <c r="GG22"/>
  <c r="GG18"/>
  <c r="GG14"/>
  <c r="GG10"/>
  <c r="GG6"/>
  <c r="GG41"/>
  <c r="GG37"/>
  <c r="GG33"/>
  <c r="GA82"/>
  <c r="GA78"/>
  <c r="GA74"/>
  <c r="GA70"/>
  <c r="GA66"/>
  <c r="GA62"/>
  <c r="GA58"/>
  <c r="GA54"/>
  <c r="GA50"/>
  <c r="GA46"/>
  <c r="GA42"/>
  <c r="GA83"/>
  <c r="GA79"/>
  <c r="GA75"/>
  <c r="GA71"/>
  <c r="GA67"/>
  <c r="GA63"/>
  <c r="GA59"/>
  <c r="GA55"/>
  <c r="GA51"/>
  <c r="GA47"/>
  <c r="GA43"/>
  <c r="GA38"/>
  <c r="GA34"/>
  <c r="GA30"/>
  <c r="GA26"/>
  <c r="GA22"/>
  <c r="GA18"/>
  <c r="GA14"/>
  <c r="GA10"/>
  <c r="GA6"/>
  <c r="GA41"/>
  <c r="GA37"/>
  <c r="GA33"/>
  <c r="GA29"/>
  <c r="GA25"/>
  <c r="GA21"/>
  <c r="GA17"/>
  <c r="GA13"/>
  <c r="GA5"/>
  <c r="GJ83"/>
  <c r="GJ79"/>
  <c r="BB79" i="17" s="1"/>
  <c r="GJ75" i="9"/>
  <c r="GJ71"/>
  <c r="GJ67"/>
  <c r="GJ63"/>
  <c r="GJ59"/>
  <c r="BB59" i="17" s="1"/>
  <c r="GJ55" i="9"/>
  <c r="GJ51"/>
  <c r="GJ47"/>
  <c r="GJ43"/>
  <c r="GJ84"/>
  <c r="GJ80"/>
  <c r="BB80" i="17" s="1"/>
  <c r="GJ76" i="9"/>
  <c r="GJ72"/>
  <c r="GJ68"/>
  <c r="BB68" i="17" s="1"/>
  <c r="GJ64" i="9"/>
  <c r="BB64" i="17" s="1"/>
  <c r="GJ60" i="9"/>
  <c r="GJ56"/>
  <c r="BB56" i="17" s="1"/>
  <c r="GJ52" i="9"/>
  <c r="BB52" i="17" s="1"/>
  <c r="GJ48" i="9"/>
  <c r="BB48" i="17" s="1"/>
  <c r="GJ44" i="9"/>
  <c r="BB44" i="17" s="1"/>
  <c r="GJ41" i="9"/>
  <c r="BB41" i="17" s="1"/>
  <c r="GJ37" i="9"/>
  <c r="BB37" i="17" s="1"/>
  <c r="GJ33" i="9"/>
  <c r="GJ29"/>
  <c r="BB29" i="17" s="1"/>
  <c r="GJ25" i="9"/>
  <c r="BB25" i="17" s="1"/>
  <c r="GJ21" i="9"/>
  <c r="BB21" i="17" s="1"/>
  <c r="GJ17" i="9"/>
  <c r="BB17" i="17" s="1"/>
  <c r="GJ13" i="9"/>
  <c r="GJ9"/>
  <c r="BB9" i="17" s="1"/>
  <c r="GJ5" i="9"/>
  <c r="GJ38"/>
  <c r="GJ34"/>
  <c r="GJ30"/>
  <c r="BB30" i="17" s="1"/>
  <c r="GJ26" i="9"/>
  <c r="GJ22"/>
  <c r="GJ18"/>
  <c r="GJ14"/>
  <c r="GJ10"/>
  <c r="GJ6"/>
  <c r="GJ3"/>
  <c r="AC88" i="20"/>
  <c r="V88"/>
  <c r="AE88"/>
  <c r="P88"/>
  <c r="O88"/>
  <c r="AA88"/>
  <c r="Z88" s="1"/>
  <c r="G88"/>
  <c r="X88"/>
  <c r="X4" i="40" l="1"/>
  <c r="X20"/>
  <c r="AZ31" i="17"/>
  <c r="AA6" i="40"/>
  <c r="BB6" i="17"/>
  <c r="AA22" i="40"/>
  <c r="BB22" i="17"/>
  <c r="AA38" i="40"/>
  <c r="BB38" i="17"/>
  <c r="AA33" i="40"/>
  <c r="BB33" i="17"/>
  <c r="AA72" i="40"/>
  <c r="BB72" i="17"/>
  <c r="AA43" i="40"/>
  <c r="BB43" i="17"/>
  <c r="AA51" i="40"/>
  <c r="BB51" i="17"/>
  <c r="AA67" i="40"/>
  <c r="BB67" i="17"/>
  <c r="AA75" i="40"/>
  <c r="BB75" i="17"/>
  <c r="AA83" i="40"/>
  <c r="BB83" i="17"/>
  <c r="R13" i="40"/>
  <c r="AV13" i="17"/>
  <c r="R21" i="40"/>
  <c r="AV21" i="17"/>
  <c r="R29" i="40"/>
  <c r="AV29" i="17"/>
  <c r="R37" i="40"/>
  <c r="AV37" i="17"/>
  <c r="R6" i="40"/>
  <c r="AV6" i="17"/>
  <c r="R14" i="40"/>
  <c r="AV14" i="17"/>
  <c r="R22" i="40"/>
  <c r="AV22" i="17"/>
  <c r="R30" i="40"/>
  <c r="AV30" i="17"/>
  <c r="R38" i="40"/>
  <c r="AV38" i="17"/>
  <c r="R47" i="40"/>
  <c r="AV47" i="17"/>
  <c r="R55" i="40"/>
  <c r="AV55" i="17"/>
  <c r="R63" i="40"/>
  <c r="AV63" i="17"/>
  <c r="R71" i="40"/>
  <c r="AV71" i="17"/>
  <c r="R79" i="40"/>
  <c r="AV79" i="17"/>
  <c r="R42" i="40"/>
  <c r="AV42" i="17"/>
  <c r="R50" i="40"/>
  <c r="AV50" i="17"/>
  <c r="R58" i="40"/>
  <c r="AV58" i="17"/>
  <c r="R66" i="40"/>
  <c r="AV66" i="17"/>
  <c r="R74" i="40"/>
  <c r="AV74" i="17"/>
  <c r="R82" i="40"/>
  <c r="AV82" i="17"/>
  <c r="X37" i="40"/>
  <c r="AZ37" i="17"/>
  <c r="X6" i="40"/>
  <c r="AZ6" i="17"/>
  <c r="X14" i="40"/>
  <c r="AZ14" i="17"/>
  <c r="X22" i="40"/>
  <c r="AZ22" i="17"/>
  <c r="X30" i="40"/>
  <c r="AZ30" i="17"/>
  <c r="X38" i="40"/>
  <c r="AZ38" i="17"/>
  <c r="X47" i="40"/>
  <c r="AZ47" i="17"/>
  <c r="X55" i="40"/>
  <c r="AZ55" i="17"/>
  <c r="X63" i="40"/>
  <c r="AZ63" i="17"/>
  <c r="X79" i="40"/>
  <c r="AZ79" i="17"/>
  <c r="X42" i="40"/>
  <c r="AZ42" i="17"/>
  <c r="X50" i="40"/>
  <c r="AZ50" i="17"/>
  <c r="X58" i="40"/>
  <c r="AZ58" i="17"/>
  <c r="X66" i="40"/>
  <c r="AZ66" i="17"/>
  <c r="X74" i="40"/>
  <c r="AZ74" i="17"/>
  <c r="X82" i="40"/>
  <c r="AZ82" i="17"/>
  <c r="O10" i="40"/>
  <c r="AT10" i="17"/>
  <c r="O18" i="40"/>
  <c r="AT18" i="17"/>
  <c r="O26" i="40"/>
  <c r="AT26" i="17"/>
  <c r="O34" i="40"/>
  <c r="AT34" i="17"/>
  <c r="O5" i="40"/>
  <c r="AT5" i="17"/>
  <c r="O13" i="40"/>
  <c r="AT13" i="17"/>
  <c r="O21" i="40"/>
  <c r="AT21" i="17"/>
  <c r="O29" i="40"/>
  <c r="AT29" i="17"/>
  <c r="O37" i="40"/>
  <c r="AT37" i="17"/>
  <c r="O44" i="40"/>
  <c r="AT44" i="17"/>
  <c r="O52" i="40"/>
  <c r="AT52" i="17"/>
  <c r="O60" i="40"/>
  <c r="AT60" i="17"/>
  <c r="O68" i="40"/>
  <c r="AT68" i="17"/>
  <c r="O76" i="40"/>
  <c r="AT76" i="17"/>
  <c r="O84" i="40"/>
  <c r="AT84" i="17"/>
  <c r="O47" i="40"/>
  <c r="AT47" i="17"/>
  <c r="O55" i="40"/>
  <c r="AT55" i="17"/>
  <c r="O63" i="40"/>
  <c r="AT63" i="17"/>
  <c r="O71" i="40"/>
  <c r="AT71" i="17"/>
  <c r="O79" i="40"/>
  <c r="AT79" i="17"/>
  <c r="AA32" i="40"/>
  <c r="BB32" i="17"/>
  <c r="AA40" i="40"/>
  <c r="BB40" i="17"/>
  <c r="AA11" i="40"/>
  <c r="BB11" i="17"/>
  <c r="AA19" i="40"/>
  <c r="BB19" i="17"/>
  <c r="AA27" i="40"/>
  <c r="BB27" i="17"/>
  <c r="AA35" i="40"/>
  <c r="BB35" i="17"/>
  <c r="AA42" i="40"/>
  <c r="BB42" i="17"/>
  <c r="AA50" i="40"/>
  <c r="BB50" i="17"/>
  <c r="AA58" i="40"/>
  <c r="BB58" i="17"/>
  <c r="AA66" i="40"/>
  <c r="BB66" i="17"/>
  <c r="AA74" i="40"/>
  <c r="BB74" i="17"/>
  <c r="AA82" i="40"/>
  <c r="BB82" i="17"/>
  <c r="AA53" i="40"/>
  <c r="X53" s="1"/>
  <c r="BB53" i="17"/>
  <c r="AA61" i="40"/>
  <c r="BB61" i="17"/>
  <c r="AA77" i="40"/>
  <c r="BB77" i="17"/>
  <c r="AA85" i="40"/>
  <c r="BB85" i="17"/>
  <c r="R7" i="40"/>
  <c r="AV7" i="17"/>
  <c r="R15" i="40"/>
  <c r="AV15" i="17"/>
  <c r="R23" i="40"/>
  <c r="AV23" i="17"/>
  <c r="R35" i="40"/>
  <c r="AV35" i="17"/>
  <c r="R4" i="40"/>
  <c r="AV4" i="17"/>
  <c r="R12" i="40"/>
  <c r="AV12" i="17"/>
  <c r="R24" i="40"/>
  <c r="AV24" i="17"/>
  <c r="R36" i="40"/>
  <c r="AV36" i="17"/>
  <c r="R45" i="40"/>
  <c r="AV45" i="17"/>
  <c r="R53" i="40"/>
  <c r="AV53" i="17"/>
  <c r="R61" i="40"/>
  <c r="AV61" i="17"/>
  <c r="R69" i="40"/>
  <c r="AV69" i="17"/>
  <c r="R85" i="40"/>
  <c r="AV85" i="17"/>
  <c r="R48" i="40"/>
  <c r="AV48" i="17"/>
  <c r="R56" i="40"/>
  <c r="AV56" i="17"/>
  <c r="R64" i="40"/>
  <c r="AV64" i="17"/>
  <c r="R72" i="40"/>
  <c r="AV72" i="17"/>
  <c r="R80" i="40"/>
  <c r="AV80" i="17"/>
  <c r="U6" i="40"/>
  <c r="AX6" i="17"/>
  <c r="U14" i="40"/>
  <c r="AX14" i="17"/>
  <c r="U22" i="40"/>
  <c r="AX22" i="17"/>
  <c r="U30" i="40"/>
  <c r="AX30" i="17"/>
  <c r="U38" i="40"/>
  <c r="AX38" i="17"/>
  <c r="U13" i="40"/>
  <c r="AX13" i="17"/>
  <c r="U21" i="40"/>
  <c r="AX21" i="17"/>
  <c r="U29" i="40"/>
  <c r="AX29" i="17"/>
  <c r="U37" i="40"/>
  <c r="AX37" i="17"/>
  <c r="U44" i="40"/>
  <c r="AX44" i="17"/>
  <c r="U52" i="40"/>
  <c r="AX52" i="17"/>
  <c r="U60" i="40"/>
  <c r="AX60" i="17"/>
  <c r="U68" i="40"/>
  <c r="AX68" i="17"/>
  <c r="U76" i="40"/>
  <c r="AX76" i="17"/>
  <c r="U84" i="40"/>
  <c r="AX84" i="17"/>
  <c r="U47" i="40"/>
  <c r="AX47" i="17"/>
  <c r="U55" i="40"/>
  <c r="AX55" i="17"/>
  <c r="U63" i="40"/>
  <c r="AX63" i="17"/>
  <c r="U71" i="40"/>
  <c r="AX71" i="17"/>
  <c r="U79" i="40"/>
  <c r="AX79" i="17"/>
  <c r="R20" i="40"/>
  <c r="AV20" i="17"/>
  <c r="R27" i="40"/>
  <c r="AV27" i="17"/>
  <c r="R73" i="40"/>
  <c r="AV73" i="17"/>
  <c r="X11" i="40"/>
  <c r="AZ11" i="17"/>
  <c r="X19" i="40"/>
  <c r="AZ19" i="17"/>
  <c r="X27" i="40"/>
  <c r="AZ27" i="17"/>
  <c r="U4" i="40"/>
  <c r="AX4" i="17"/>
  <c r="U12" i="40"/>
  <c r="AX12" i="17"/>
  <c r="U20" i="40"/>
  <c r="AX20" i="17"/>
  <c r="U28" i="40"/>
  <c r="AX28" i="17"/>
  <c r="U36" i="40"/>
  <c r="AX36" i="17"/>
  <c r="U7" i="40"/>
  <c r="AX7" i="17"/>
  <c r="U15" i="40"/>
  <c r="AX15" i="17"/>
  <c r="U23" i="40"/>
  <c r="AX23" i="17"/>
  <c r="U31" i="40"/>
  <c r="AX31" i="17"/>
  <c r="U39" i="40"/>
  <c r="AX39" i="17"/>
  <c r="U46" i="40"/>
  <c r="AX46" i="17"/>
  <c r="U54" i="40"/>
  <c r="AX54" i="17"/>
  <c r="U62" i="40"/>
  <c r="AX62" i="17"/>
  <c r="U70" i="40"/>
  <c r="AX70" i="17"/>
  <c r="U78" i="40"/>
  <c r="AX78" i="17"/>
  <c r="U86" i="40"/>
  <c r="AX86" i="17"/>
  <c r="U49" i="40"/>
  <c r="AX49" i="17"/>
  <c r="U57" i="40"/>
  <c r="AX57" i="17"/>
  <c r="U65" i="40"/>
  <c r="AX65" i="17"/>
  <c r="U73" i="40"/>
  <c r="AX73" i="17"/>
  <c r="U81" i="40"/>
  <c r="AX81" i="17"/>
  <c r="X5" i="40"/>
  <c r="AZ5" i="17"/>
  <c r="X13" i="40"/>
  <c r="AZ13" i="17"/>
  <c r="X21" i="40"/>
  <c r="AZ21" i="17"/>
  <c r="X29" i="40"/>
  <c r="AZ29" i="17"/>
  <c r="X24" i="40"/>
  <c r="AZ24" i="17"/>
  <c r="X32" i="40"/>
  <c r="AZ32" i="17"/>
  <c r="X40" i="40"/>
  <c r="AZ40" i="17"/>
  <c r="X49" i="40"/>
  <c r="AZ49" i="17"/>
  <c r="X65" i="40"/>
  <c r="AZ65" i="17"/>
  <c r="X73" i="40"/>
  <c r="AZ73" i="17"/>
  <c r="X81" i="40"/>
  <c r="AZ81" i="17"/>
  <c r="X60" i="40"/>
  <c r="AZ60" i="17"/>
  <c r="X68" i="40"/>
  <c r="AZ68" i="17"/>
  <c r="X76" i="40"/>
  <c r="AZ76" i="17"/>
  <c r="X84" i="40"/>
  <c r="AZ84" i="17"/>
  <c r="O8" i="40"/>
  <c r="AT8" i="17"/>
  <c r="O16" i="40"/>
  <c r="AT16" i="17"/>
  <c r="O24" i="40"/>
  <c r="AT24" i="17"/>
  <c r="O32" i="40"/>
  <c r="AT32" i="17"/>
  <c r="O40" i="40"/>
  <c r="AT40" i="17"/>
  <c r="O11" i="40"/>
  <c r="AT11" i="17"/>
  <c r="O19" i="40"/>
  <c r="AT19" i="17"/>
  <c r="O27" i="40"/>
  <c r="AT27" i="17"/>
  <c r="O35" i="40"/>
  <c r="AT35" i="17"/>
  <c r="O42" i="40"/>
  <c r="AT42" i="17"/>
  <c r="O50" i="40"/>
  <c r="AT50" i="17"/>
  <c r="O58" i="40"/>
  <c r="AT58" i="17"/>
  <c r="O66" i="40"/>
  <c r="AT66" i="17"/>
  <c r="O74" i="40"/>
  <c r="AT74" i="17"/>
  <c r="O82" i="40"/>
  <c r="AT82" i="17"/>
  <c r="O45" i="40"/>
  <c r="AT45" i="17"/>
  <c r="O53" i="40"/>
  <c r="AT53" i="17"/>
  <c r="O61" i="40"/>
  <c r="AT61" i="17"/>
  <c r="O69" i="40"/>
  <c r="AT69" i="17"/>
  <c r="O77" i="40"/>
  <c r="AT77" i="17"/>
  <c r="O85" i="40"/>
  <c r="AT85" i="17"/>
  <c r="AA14" i="40"/>
  <c r="BB14" i="17"/>
  <c r="AA10" i="40"/>
  <c r="BB10" i="17"/>
  <c r="AA18" i="40"/>
  <c r="BB18" i="17"/>
  <c r="AA26" i="40"/>
  <c r="BB26" i="17"/>
  <c r="AA34" i="40"/>
  <c r="BB34" i="17"/>
  <c r="AA5" i="40"/>
  <c r="BB5" i="17"/>
  <c r="AA13" i="40"/>
  <c r="BB13" i="17"/>
  <c r="AA60" i="40"/>
  <c r="BB60" i="17"/>
  <c r="AA76" i="40"/>
  <c r="BB76" i="17"/>
  <c r="AA84" i="40"/>
  <c r="BB84" i="17"/>
  <c r="AA47" i="40"/>
  <c r="BB47" i="17"/>
  <c r="AA55" i="40"/>
  <c r="BB55" i="17"/>
  <c r="AA63" i="40"/>
  <c r="BB63" i="17"/>
  <c r="AA71" i="40"/>
  <c r="BB71" i="17"/>
  <c r="R5" i="40"/>
  <c r="AV5" i="17"/>
  <c r="R17" i="40"/>
  <c r="AV17" i="17"/>
  <c r="R25" i="40"/>
  <c r="AV25" i="17"/>
  <c r="R33" i="40"/>
  <c r="AV33" i="17"/>
  <c r="R41" i="40"/>
  <c r="AV41" i="17"/>
  <c r="R10" i="40"/>
  <c r="AV10" i="17"/>
  <c r="R18" i="40"/>
  <c r="AV18" i="17"/>
  <c r="R26" i="40"/>
  <c r="AV26" i="17"/>
  <c r="R34" i="40"/>
  <c r="AV34" i="17"/>
  <c r="R43" i="40"/>
  <c r="AV43" i="17"/>
  <c r="R51" i="40"/>
  <c r="AV51" i="17"/>
  <c r="R59" i="40"/>
  <c r="AV59" i="17"/>
  <c r="R67" i="40"/>
  <c r="AV67" i="17"/>
  <c r="R75" i="40"/>
  <c r="AV75" i="17"/>
  <c r="R83" i="40"/>
  <c r="AV83" i="17"/>
  <c r="R46" i="40"/>
  <c r="AV46" i="17"/>
  <c r="R54" i="40"/>
  <c r="AV54" i="17"/>
  <c r="R62" i="40"/>
  <c r="AV62" i="17"/>
  <c r="R70" i="40"/>
  <c r="AV70" i="17"/>
  <c r="R78" i="40"/>
  <c r="AV78" i="17"/>
  <c r="X33" i="40"/>
  <c r="AZ33" i="17"/>
  <c r="X41" i="40"/>
  <c r="AZ41" i="17"/>
  <c r="X10" i="40"/>
  <c r="AZ10" i="17"/>
  <c r="X18" i="40"/>
  <c r="AZ18" i="17"/>
  <c r="X26" i="40"/>
  <c r="AZ26" i="17"/>
  <c r="X34" i="40"/>
  <c r="AZ34" i="17"/>
  <c r="X75" i="40"/>
  <c r="AZ75" i="17"/>
  <c r="X83" i="40"/>
  <c r="AZ83" i="17"/>
  <c r="X54" i="40"/>
  <c r="AZ54" i="17"/>
  <c r="X70" i="40"/>
  <c r="AZ70" i="17"/>
  <c r="X78" i="40"/>
  <c r="AZ78" i="17"/>
  <c r="X86" i="40"/>
  <c r="AZ86" i="17"/>
  <c r="O6" i="40"/>
  <c r="AT6" i="17"/>
  <c r="O14" i="40"/>
  <c r="AT14" i="17"/>
  <c r="O22" i="40"/>
  <c r="AT22" i="17"/>
  <c r="O30" i="40"/>
  <c r="AT30" i="17"/>
  <c r="O38" i="40"/>
  <c r="AT38" i="17"/>
  <c r="O9" i="40"/>
  <c r="AT9" i="17"/>
  <c r="O17" i="40"/>
  <c r="AT17" i="17"/>
  <c r="O25" i="40"/>
  <c r="AT25" i="17"/>
  <c r="O33" i="40"/>
  <c r="AT33" i="17"/>
  <c r="O41" i="40"/>
  <c r="AT41" i="17"/>
  <c r="O48" i="40"/>
  <c r="AT48" i="17"/>
  <c r="O56" i="40"/>
  <c r="AT56" i="17"/>
  <c r="O64" i="40"/>
  <c r="AT64" i="17"/>
  <c r="O72" i="40"/>
  <c r="AT72" i="17"/>
  <c r="O80" i="40"/>
  <c r="AT80" i="17"/>
  <c r="O43" i="40"/>
  <c r="AT43" i="17"/>
  <c r="O51" i="40"/>
  <c r="AT51" i="17"/>
  <c r="O59" i="40"/>
  <c r="AT59" i="17"/>
  <c r="O67" i="40"/>
  <c r="AT67" i="17"/>
  <c r="O75" i="40"/>
  <c r="AT75" i="17"/>
  <c r="O83" i="40"/>
  <c r="AT83" i="17"/>
  <c r="AA4" i="40"/>
  <c r="BB4" i="17"/>
  <c r="AA12" i="40"/>
  <c r="X12" s="1"/>
  <c r="BB12" i="17"/>
  <c r="AA20" i="40"/>
  <c r="BB20" i="17"/>
  <c r="AA28" i="40"/>
  <c r="BB28" i="17"/>
  <c r="AA7" i="40"/>
  <c r="BB7" i="17"/>
  <c r="AA15" i="40"/>
  <c r="BB15" i="17"/>
  <c r="AA23" i="40"/>
  <c r="BB23" i="17"/>
  <c r="AA31" i="40"/>
  <c r="BB31" i="17"/>
  <c r="AA39" i="40"/>
  <c r="X39" s="1"/>
  <c r="BB39" i="17"/>
  <c r="AA46" i="40"/>
  <c r="BB46" i="17"/>
  <c r="AA54" i="40"/>
  <c r="BB54" i="17"/>
  <c r="AA62" i="40"/>
  <c r="BB62" i="17"/>
  <c r="AA70" i="40"/>
  <c r="BB70" i="17"/>
  <c r="AA86" i="40"/>
  <c r="BB86" i="17"/>
  <c r="AA49" i="40"/>
  <c r="BB49" i="17"/>
  <c r="AA65" i="40"/>
  <c r="BB65" i="17"/>
  <c r="R11" i="40"/>
  <c r="AV11" i="17"/>
  <c r="R19" i="40"/>
  <c r="AV19" i="17"/>
  <c r="R31" i="40"/>
  <c r="AV31" i="17"/>
  <c r="R39" i="40"/>
  <c r="AV39" i="17"/>
  <c r="R8" i="40"/>
  <c r="AV8" i="17"/>
  <c r="R16" i="40"/>
  <c r="AV16" i="17"/>
  <c r="R32" i="40"/>
  <c r="AV32" i="17"/>
  <c r="R40" i="40"/>
  <c r="AV40" i="17"/>
  <c r="R49" i="40"/>
  <c r="AV49" i="17"/>
  <c r="R57" i="40"/>
  <c r="AV57" i="17"/>
  <c r="R65" i="40"/>
  <c r="AV65" i="17"/>
  <c r="R81" i="40"/>
  <c r="AV81" i="17"/>
  <c r="R44" i="40"/>
  <c r="AV44" i="17"/>
  <c r="R52" i="40"/>
  <c r="AV52" i="17"/>
  <c r="R60" i="40"/>
  <c r="AV60" i="17"/>
  <c r="R68" i="40"/>
  <c r="AV68" i="17"/>
  <c r="R76" i="40"/>
  <c r="AV76" i="17"/>
  <c r="R84" i="40"/>
  <c r="AV84" i="17"/>
  <c r="U10" i="40"/>
  <c r="AX10" i="17"/>
  <c r="U18" i="40"/>
  <c r="AX18" i="17"/>
  <c r="U26" i="40"/>
  <c r="AX26" i="17"/>
  <c r="U34" i="40"/>
  <c r="AX34" i="17"/>
  <c r="U5" i="40"/>
  <c r="AX5" i="17"/>
  <c r="U17" i="40"/>
  <c r="AX17" i="17"/>
  <c r="U25" i="40"/>
  <c r="AX25" i="17"/>
  <c r="U33" i="40"/>
  <c r="AX33" i="17"/>
  <c r="U41" i="40"/>
  <c r="AX41" i="17"/>
  <c r="U48" i="40"/>
  <c r="AX48" i="17"/>
  <c r="U56" i="40"/>
  <c r="AX56" i="17"/>
  <c r="U64" i="40"/>
  <c r="AX64" i="17"/>
  <c r="U72" i="40"/>
  <c r="AX72" i="17"/>
  <c r="U80" i="40"/>
  <c r="AX80" i="17"/>
  <c r="U43" i="40"/>
  <c r="AX43" i="17"/>
  <c r="U51" i="40"/>
  <c r="AX51" i="17"/>
  <c r="U59" i="40"/>
  <c r="AX59" i="17"/>
  <c r="U67" i="40"/>
  <c r="AX67" i="17"/>
  <c r="U75" i="40"/>
  <c r="AX75" i="17"/>
  <c r="U83" i="40"/>
  <c r="AX83" i="17"/>
  <c r="R28" i="40"/>
  <c r="AV28" i="17"/>
  <c r="R86" i="40"/>
  <c r="AV86" i="17"/>
  <c r="R77" i="40"/>
  <c r="AV77" i="17"/>
  <c r="X7" i="40"/>
  <c r="AZ7" i="17"/>
  <c r="X15" i="40"/>
  <c r="AZ15" i="17"/>
  <c r="X23" i="40"/>
  <c r="AZ23" i="17"/>
  <c r="X35" i="40"/>
  <c r="AZ35" i="17"/>
  <c r="U8" i="40"/>
  <c r="AX8" i="17"/>
  <c r="U16" i="40"/>
  <c r="AX16" i="17"/>
  <c r="U24" i="40"/>
  <c r="AX24" i="17"/>
  <c r="U32" i="40"/>
  <c r="AX32" i="17"/>
  <c r="U40" i="40"/>
  <c r="AX40" i="17"/>
  <c r="U11" i="40"/>
  <c r="AX11" i="17"/>
  <c r="U19" i="40"/>
  <c r="AX19" i="17"/>
  <c r="U27" i="40"/>
  <c r="AX27" i="17"/>
  <c r="U35" i="40"/>
  <c r="AX35" i="17"/>
  <c r="U42" i="40"/>
  <c r="AX42" i="17"/>
  <c r="U50" i="40"/>
  <c r="AX50" i="17"/>
  <c r="U58" i="40"/>
  <c r="AX58" i="17"/>
  <c r="U66" i="40"/>
  <c r="AX66" i="17"/>
  <c r="U74" i="40"/>
  <c r="AX74" i="17"/>
  <c r="U82" i="40"/>
  <c r="AX82" i="17"/>
  <c r="U45" i="40"/>
  <c r="AX45" i="17"/>
  <c r="U53" i="40"/>
  <c r="AX53" i="17"/>
  <c r="U61" i="40"/>
  <c r="AX61" i="17"/>
  <c r="U69" i="40"/>
  <c r="AX69" i="17"/>
  <c r="U77" i="40"/>
  <c r="AX77" i="17"/>
  <c r="U85" i="40"/>
  <c r="AX85" i="17"/>
  <c r="X8" i="40"/>
  <c r="AZ8" i="17"/>
  <c r="X16" i="40"/>
  <c r="AZ16" i="17"/>
  <c r="X28" i="40"/>
  <c r="AZ28" i="17"/>
  <c r="X45" i="40"/>
  <c r="AZ45" i="17"/>
  <c r="X61" i="40"/>
  <c r="AZ61" i="17"/>
  <c r="X69" i="40"/>
  <c r="AZ69" i="17"/>
  <c r="X77" i="40"/>
  <c r="AZ77" i="17"/>
  <c r="X85" i="40"/>
  <c r="AZ85" i="17"/>
  <c r="X48" i="40"/>
  <c r="AZ48" i="17"/>
  <c r="X64" i="40"/>
  <c r="AZ64" i="17"/>
  <c r="X72" i="40"/>
  <c r="AZ72" i="17"/>
  <c r="X80" i="40"/>
  <c r="AZ80" i="17"/>
  <c r="O4" i="40"/>
  <c r="AT4" i="17"/>
  <c r="O12" i="40"/>
  <c r="AT12" i="17"/>
  <c r="O20" i="40"/>
  <c r="AT20" i="17"/>
  <c r="O28" i="40"/>
  <c r="AT28" i="17"/>
  <c r="O36" i="40"/>
  <c r="AT36" i="17"/>
  <c r="O7" i="40"/>
  <c r="AT7" i="17"/>
  <c r="O15" i="40"/>
  <c r="AT15" i="17"/>
  <c r="O23" i="40"/>
  <c r="AT23" i="17"/>
  <c r="O31" i="40"/>
  <c r="AT31" i="17"/>
  <c r="O39" i="40"/>
  <c r="AT39" i="17"/>
  <c r="O46" i="40"/>
  <c r="AT46" i="17"/>
  <c r="O54" i="40"/>
  <c r="AT54" i="17"/>
  <c r="O62" i="40"/>
  <c r="AT62" i="17"/>
  <c r="O70" i="40"/>
  <c r="AT70" i="17"/>
  <c r="O78" i="40"/>
  <c r="AT78" i="17"/>
  <c r="O86" i="40"/>
  <c r="AT86" i="17"/>
  <c r="O49" i="40"/>
  <c r="AT49" i="17"/>
  <c r="O57" i="40"/>
  <c r="AT57" i="17"/>
  <c r="O65" i="40"/>
  <c r="AT65" i="17"/>
  <c r="O73" i="40"/>
  <c r="AT73" i="17"/>
  <c r="O81" i="40"/>
  <c r="AT81" i="17"/>
  <c r="X43" i="40"/>
  <c r="X51"/>
  <c r="AA9"/>
  <c r="X9" s="1"/>
  <c r="AA25"/>
  <c r="X25" s="1"/>
  <c r="AA41"/>
  <c r="AD5"/>
  <c r="CJ102" i="9"/>
  <c r="AD13" i="40"/>
  <c r="CJ110" i="9"/>
  <c r="AD21" i="40"/>
  <c r="AA21" s="1"/>
  <c r="CJ118" i="9"/>
  <c r="AD37" i="40"/>
  <c r="CJ134" i="9"/>
  <c r="AD6" i="40"/>
  <c r="CJ103" i="9"/>
  <c r="AD14" i="40"/>
  <c r="CJ111" i="9"/>
  <c r="AD22" i="40"/>
  <c r="CJ119" i="9"/>
  <c r="AD30" i="40"/>
  <c r="CJ127" i="9"/>
  <c r="AD38" i="40"/>
  <c r="CJ135" i="9"/>
  <c r="AD47" i="40"/>
  <c r="CJ144" i="9"/>
  <c r="AD63" i="40"/>
  <c r="CJ160" i="9"/>
  <c r="AD71" i="40"/>
  <c r="CJ168" i="9"/>
  <c r="AD79" i="40"/>
  <c r="AA79" s="1"/>
  <c r="CJ176" i="9"/>
  <c r="AD42" i="40"/>
  <c r="CJ139" i="9"/>
  <c r="AD50" i="40"/>
  <c r="CJ147" i="9"/>
  <c r="AD58" i="40"/>
  <c r="CJ155" i="9"/>
  <c r="AD66" i="40"/>
  <c r="CJ163" i="9"/>
  <c r="AD74" i="40"/>
  <c r="CJ171" i="9"/>
  <c r="AD82" i="40"/>
  <c r="CJ179" i="9"/>
  <c r="AA73" i="40"/>
  <c r="X3"/>
  <c r="AZ3" i="17"/>
  <c r="X44" i="40"/>
  <c r="AD7"/>
  <c r="CJ104" i="9"/>
  <c r="AD15" i="40"/>
  <c r="CJ112" i="9"/>
  <c r="AD23" i="40"/>
  <c r="CJ120" i="9"/>
  <c r="AD31" i="40"/>
  <c r="CJ128" i="9"/>
  <c r="AD39" i="40"/>
  <c r="CJ136" i="9"/>
  <c r="AD8" i="40"/>
  <c r="AA8" s="1"/>
  <c r="CJ105" i="9"/>
  <c r="AD32" i="40"/>
  <c r="CJ129" i="9"/>
  <c r="AD40" i="40"/>
  <c r="CJ137" i="9"/>
  <c r="AD49" i="40"/>
  <c r="CJ146" i="9"/>
  <c r="AD57" i="40"/>
  <c r="AA57" s="1"/>
  <c r="X57" s="1"/>
  <c r="CJ154" i="9"/>
  <c r="AD65" i="40"/>
  <c r="CJ162" i="9"/>
  <c r="AD73" i="40"/>
  <c r="CJ170" i="9"/>
  <c r="AD81" i="40"/>
  <c r="AA81" s="1"/>
  <c r="CJ178" i="9"/>
  <c r="AD52" i="40"/>
  <c r="CJ149" i="9"/>
  <c r="AD60" i="40"/>
  <c r="CJ157" i="9"/>
  <c r="AD68" i="40"/>
  <c r="AA68" s="1"/>
  <c r="CJ165" i="9"/>
  <c r="AD76" i="40"/>
  <c r="CJ173" i="9"/>
  <c r="X46" i="40"/>
  <c r="F88" i="20"/>
  <c r="AA30" i="40"/>
  <c r="AA64"/>
  <c r="AA80"/>
  <c r="AA59"/>
  <c r="AA3"/>
  <c r="BB3" i="17"/>
  <c r="AA29" i="40"/>
  <c r="AA37"/>
  <c r="AA44"/>
  <c r="AA52"/>
  <c r="X59"/>
  <c r="X67"/>
  <c r="X62"/>
  <c r="AD9"/>
  <c r="CJ106" i="9"/>
  <c r="AD17" i="40"/>
  <c r="AA17" s="1"/>
  <c r="CJ114" i="9"/>
  <c r="AD41" i="40"/>
  <c r="CJ138" i="9"/>
  <c r="AD10" i="40"/>
  <c r="CJ107" i="9"/>
  <c r="AD18" i="40"/>
  <c r="CJ115" i="9"/>
  <c r="AD26" i="40"/>
  <c r="CJ123" i="9"/>
  <c r="AD34" i="40"/>
  <c r="CJ131" i="9"/>
  <c r="AD43" i="40"/>
  <c r="CJ140" i="9"/>
  <c r="AD51" i="40"/>
  <c r="CJ148" i="9"/>
  <c r="AD67" i="40"/>
  <c r="CJ164" i="9"/>
  <c r="AD75" i="40"/>
  <c r="CJ172" i="9"/>
  <c r="AD46" i="40"/>
  <c r="CJ143" i="9"/>
  <c r="AD54" i="40"/>
  <c r="CJ151" i="9"/>
  <c r="AD86" i="40"/>
  <c r="CJ183" i="9"/>
  <c r="AA16" i="40"/>
  <c r="FR85" i="9"/>
  <c r="AP85" i="17" s="1"/>
  <c r="FL85" i="9"/>
  <c r="C85" i="40" s="1"/>
  <c r="FU85" i="9"/>
  <c r="AR85" i="17" s="1"/>
  <c r="FO85" i="9"/>
  <c r="FR81"/>
  <c r="AP81" i="17" s="1"/>
  <c r="FL81" i="9"/>
  <c r="C81" i="40" s="1"/>
  <c r="FU81" i="9"/>
  <c r="AR81" i="17" s="1"/>
  <c r="FO81" i="9"/>
  <c r="FR77"/>
  <c r="AP77" i="17" s="1"/>
  <c r="FL77" i="9"/>
  <c r="FU77"/>
  <c r="AR77" i="17" s="1"/>
  <c r="FO77" i="9"/>
  <c r="FR73"/>
  <c r="AP73" i="17" s="1"/>
  <c r="FL73" i="9"/>
  <c r="C73" i="40" s="1"/>
  <c r="FU73" i="9"/>
  <c r="AR73" i="17" s="1"/>
  <c r="FO73" i="9"/>
  <c r="FR69"/>
  <c r="AP69" i="17" s="1"/>
  <c r="FL69" i="9"/>
  <c r="FU69"/>
  <c r="AR69" i="17" s="1"/>
  <c r="FO69" i="9"/>
  <c r="FU65"/>
  <c r="AR65" i="17" s="1"/>
  <c r="FO65" i="9"/>
  <c r="FR65"/>
  <c r="AP65" i="17" s="1"/>
  <c r="FR61" i="9"/>
  <c r="AP61" i="17" s="1"/>
  <c r="FL61" i="9"/>
  <c r="FU61"/>
  <c r="AR61" i="17" s="1"/>
  <c r="FO61" i="9"/>
  <c r="FR57"/>
  <c r="AP57" i="17" s="1"/>
  <c r="FL57" i="9"/>
  <c r="C57" i="40" s="1"/>
  <c r="FU57" i="9"/>
  <c r="FO57"/>
  <c r="FR53"/>
  <c r="AP53" i="17" s="1"/>
  <c r="FL53" i="9"/>
  <c r="FU53"/>
  <c r="AR53" i="17" s="1"/>
  <c r="FO53" i="9"/>
  <c r="FR49"/>
  <c r="AP49" i="17" s="1"/>
  <c r="FL49" i="9"/>
  <c r="C49" i="40" s="1"/>
  <c r="FU49" i="9"/>
  <c r="AR49" i="17" s="1"/>
  <c r="FO49" i="9"/>
  <c r="FR45"/>
  <c r="AP45" i="17" s="1"/>
  <c r="FL45" i="9"/>
  <c r="FU45"/>
  <c r="AR45" i="17" s="1"/>
  <c r="FO45" i="9"/>
  <c r="FR86"/>
  <c r="AP86" i="17" s="1"/>
  <c r="FL86" i="9"/>
  <c r="FU86"/>
  <c r="FO86"/>
  <c r="FR82"/>
  <c r="AP82" i="17" s="1"/>
  <c r="FL82" i="9"/>
  <c r="C82" i="40" s="1"/>
  <c r="FU82" i="9"/>
  <c r="AR82" i="17" s="1"/>
  <c r="FO82" i="9"/>
  <c r="FR78"/>
  <c r="AP78" i="17" s="1"/>
  <c r="FL78" i="9"/>
  <c r="FU78"/>
  <c r="AR78" i="17" s="1"/>
  <c r="FO78" i="9"/>
  <c r="FR74"/>
  <c r="AP74" i="17" s="1"/>
  <c r="FL74" i="9"/>
  <c r="C74" i="40" s="1"/>
  <c r="FU74" i="9"/>
  <c r="AR74" i="17" s="1"/>
  <c r="FO74" i="9"/>
  <c r="FR70"/>
  <c r="AP70" i="17" s="1"/>
  <c r="FL70" i="9"/>
  <c r="C70" i="40" s="1"/>
  <c r="FU70" i="9"/>
  <c r="AR70" i="17" s="1"/>
  <c r="FO70" i="9"/>
  <c r="FU66"/>
  <c r="AR66" i="17" s="1"/>
  <c r="FO66" i="9"/>
  <c r="FR66"/>
  <c r="AP66" i="17" s="1"/>
  <c r="FL66" i="9"/>
  <c r="C66" i="40" s="1"/>
  <c r="FR62" i="9"/>
  <c r="AP62" i="17" s="1"/>
  <c r="FL62" i="9"/>
  <c r="C62" i="40" s="1"/>
  <c r="FU62" i="9"/>
  <c r="AR62" i="17" s="1"/>
  <c r="FO62" i="9"/>
  <c r="FR58"/>
  <c r="AP58" i="17" s="1"/>
  <c r="FL58" i="9"/>
  <c r="FU58"/>
  <c r="AR58" i="17" s="1"/>
  <c r="FO58" i="9"/>
  <c r="FR54"/>
  <c r="AP54" i="17" s="1"/>
  <c r="FL54" i="9"/>
  <c r="C54" i="40" s="1"/>
  <c r="FU54" i="9"/>
  <c r="AR54" i="17" s="1"/>
  <c r="FO54" i="9"/>
  <c r="FR50"/>
  <c r="AP50" i="17" s="1"/>
  <c r="FL50" i="9"/>
  <c r="C50" i="40" s="1"/>
  <c r="FU50" i="9"/>
  <c r="AR50" i="17" s="1"/>
  <c r="FO50" i="9"/>
  <c r="FR46"/>
  <c r="AP46" i="17" s="1"/>
  <c r="FL46" i="9"/>
  <c r="C46" i="40" s="1"/>
  <c r="FU46" i="9"/>
  <c r="AR46" i="17" s="1"/>
  <c r="FO46" i="9"/>
  <c r="FR42"/>
  <c r="AP42" i="17" s="1"/>
  <c r="FL42" i="9"/>
  <c r="FU42"/>
  <c r="AR42" i="17" s="1"/>
  <c r="FO42" i="9"/>
  <c r="FR39"/>
  <c r="AP39" i="17" s="1"/>
  <c r="FL39" i="9"/>
  <c r="C39" i="40" s="1"/>
  <c r="FU39" i="9"/>
  <c r="AR39" i="17" s="1"/>
  <c r="FO39" i="9"/>
  <c r="FR35"/>
  <c r="AP35" i="17" s="1"/>
  <c r="FL35" i="9"/>
  <c r="C35" i="40" s="1"/>
  <c r="FU35" i="9"/>
  <c r="AR35" i="17" s="1"/>
  <c r="FO35" i="9"/>
  <c r="FR31"/>
  <c r="AP31" i="17" s="1"/>
  <c r="FL31" i="9"/>
  <c r="C31" i="40" s="1"/>
  <c r="FU31" i="9"/>
  <c r="AR31" i="17" s="1"/>
  <c r="FO31" i="9"/>
  <c r="FR27"/>
  <c r="AP27" i="17" s="1"/>
  <c r="FL27" i="9"/>
  <c r="C27" i="40" s="1"/>
  <c r="FU27" i="9"/>
  <c r="FO27"/>
  <c r="FR23"/>
  <c r="AP23" i="17" s="1"/>
  <c r="FL23" i="9"/>
  <c r="FU23"/>
  <c r="AR23" i="17" s="1"/>
  <c r="FO23" i="9"/>
  <c r="FR19"/>
  <c r="AP19" i="17" s="1"/>
  <c r="FL19" i="9"/>
  <c r="AL19" i="17" s="1"/>
  <c r="FU19" i="9"/>
  <c r="AR19" i="17" s="1"/>
  <c r="FO19" i="9"/>
  <c r="FR15"/>
  <c r="AP15" i="17" s="1"/>
  <c r="FL15" i="9"/>
  <c r="C15" i="40" s="1"/>
  <c r="FU15" i="9"/>
  <c r="AR15" i="17" s="1"/>
  <c r="FO15" i="9"/>
  <c r="FU11"/>
  <c r="AR11" i="17" s="1"/>
  <c r="FO11" i="9"/>
  <c r="FR11"/>
  <c r="AP11" i="17" s="1"/>
  <c r="FL11" i="9"/>
  <c r="FU7"/>
  <c r="AR7" i="17" s="1"/>
  <c r="FO7" i="9"/>
  <c r="FR7"/>
  <c r="AP7" i="17" s="1"/>
  <c r="FL7" i="9"/>
  <c r="FR40"/>
  <c r="AP40" i="17" s="1"/>
  <c r="FL40" i="9"/>
  <c r="AL40" i="17" s="1"/>
  <c r="FU40" i="9"/>
  <c r="AR40" i="17" s="1"/>
  <c r="FO40" i="9"/>
  <c r="FR36"/>
  <c r="AP36" i="17" s="1"/>
  <c r="FL36" i="9"/>
  <c r="C36" i="40" s="1"/>
  <c r="FU36" i="9"/>
  <c r="AR36" i="17" s="1"/>
  <c r="FO36" i="9"/>
  <c r="FR32"/>
  <c r="AP32" i="17" s="1"/>
  <c r="FL32" i="9"/>
  <c r="C32" i="40" s="1"/>
  <c r="FU32" i="9"/>
  <c r="FO32"/>
  <c r="FR28"/>
  <c r="AP28" i="17" s="1"/>
  <c r="FL28" i="9"/>
  <c r="C28" i="40" s="1"/>
  <c r="FU28" i="9"/>
  <c r="AR28" i="17" s="1"/>
  <c r="FO28" i="9"/>
  <c r="FR24"/>
  <c r="AP24" i="17" s="1"/>
  <c r="FL24" i="9"/>
  <c r="FU24"/>
  <c r="AR24" i="17" s="1"/>
  <c r="FO24" i="9"/>
  <c r="FR20"/>
  <c r="AP20" i="17" s="1"/>
  <c r="FL20" i="9"/>
  <c r="C20" i="40" s="1"/>
  <c r="FU20" i="9"/>
  <c r="AR20" i="17" s="1"/>
  <c r="FO20" i="9"/>
  <c r="FR16"/>
  <c r="AP16" i="17" s="1"/>
  <c r="FL16" i="9"/>
  <c r="FU16"/>
  <c r="FO16"/>
  <c r="FU12"/>
  <c r="AR12" i="17" s="1"/>
  <c r="FO12" i="9"/>
  <c r="FR12"/>
  <c r="AP12" i="17" s="1"/>
  <c r="FL12" i="9"/>
  <c r="C12" i="40" s="1"/>
  <c r="FR8" i="9"/>
  <c r="AP8" i="17" s="1"/>
  <c r="FL8" i="9"/>
  <c r="C8" i="40" s="1"/>
  <c r="FU8" i="9"/>
  <c r="AR8" i="17" s="1"/>
  <c r="FO8" i="9"/>
  <c r="FU4"/>
  <c r="AR4" i="17" s="1"/>
  <c r="FO4" i="9"/>
  <c r="FR4"/>
  <c r="AP4" i="17" s="1"/>
  <c r="FL4" i="9"/>
  <c r="C4" i="40" s="1"/>
  <c r="U3"/>
  <c r="AX3" i="17"/>
  <c r="GD9" i="9"/>
  <c r="AX9" i="17" s="1"/>
  <c r="X17" i="40"/>
  <c r="X36"/>
  <c r="AD3"/>
  <c r="BD3" i="17"/>
  <c r="AD11" i="40"/>
  <c r="CJ108" i="9"/>
  <c r="AD19" i="40"/>
  <c r="CJ116" i="9"/>
  <c r="AD27" i="40"/>
  <c r="CJ124" i="9"/>
  <c r="AD35" i="40"/>
  <c r="CJ132" i="9"/>
  <c r="AD4" i="40"/>
  <c r="CJ101" i="9"/>
  <c r="AD20" i="40"/>
  <c r="CJ117" i="9"/>
  <c r="AD28" i="40"/>
  <c r="CJ125" i="9"/>
  <c r="AD36" i="40"/>
  <c r="AA36" s="1"/>
  <c r="CJ133" i="9"/>
  <c r="AD45" i="40"/>
  <c r="AA45" s="1"/>
  <c r="CJ142" i="9"/>
  <c r="AD53" i="40"/>
  <c r="CJ150" i="9"/>
  <c r="AD61" i="40"/>
  <c r="CJ158" i="9"/>
  <c r="AD69" i="40"/>
  <c r="AA69" s="1"/>
  <c r="CJ166" i="9"/>
  <c r="AD77" i="40"/>
  <c r="CJ174" i="9"/>
  <c r="AD85" i="40"/>
  <c r="CJ182" i="9"/>
  <c r="AD48" i="40"/>
  <c r="AA48" s="1"/>
  <c r="CJ145" i="9"/>
  <c r="AD56" i="40"/>
  <c r="AA56" s="1"/>
  <c r="X56" s="1"/>
  <c r="CJ153" i="9"/>
  <c r="AD64" i="40"/>
  <c r="CJ161" i="9"/>
  <c r="AD72" i="40"/>
  <c r="CJ169" i="9"/>
  <c r="AD80" i="40"/>
  <c r="CJ177" i="9"/>
  <c r="FR83"/>
  <c r="AP83" i="17" s="1"/>
  <c r="FL83" i="9"/>
  <c r="FU83"/>
  <c r="AR83" i="17" s="1"/>
  <c r="FO83" i="9"/>
  <c r="FR79"/>
  <c r="AP79" i="17" s="1"/>
  <c r="FL79" i="9"/>
  <c r="FU79"/>
  <c r="AR79" i="17" s="1"/>
  <c r="FO79" i="9"/>
  <c r="FR75"/>
  <c r="AP75" i="17" s="1"/>
  <c r="FL75" i="9"/>
  <c r="FU75"/>
  <c r="AR75" i="17" s="1"/>
  <c r="FO75" i="9"/>
  <c r="FR71"/>
  <c r="AP71" i="17" s="1"/>
  <c r="FL71" i="9"/>
  <c r="FU71"/>
  <c r="AR71" i="17" s="1"/>
  <c r="FO71" i="9"/>
  <c r="FU67"/>
  <c r="AR67" i="17" s="1"/>
  <c r="FO67" i="9"/>
  <c r="FR67"/>
  <c r="AP67" i="17" s="1"/>
  <c r="FL67" i="9"/>
  <c r="C67" i="40" s="1"/>
  <c r="FR63" i="9"/>
  <c r="AP63" i="17" s="1"/>
  <c r="FL63" i="9"/>
  <c r="C63" i="40" s="1"/>
  <c r="FU63" i="9"/>
  <c r="AR63" i="17" s="1"/>
  <c r="FO63" i="9"/>
  <c r="FR59"/>
  <c r="AP59" i="17" s="1"/>
  <c r="FL59" i="9"/>
  <c r="C59" i="40" s="1"/>
  <c r="FU59" i="9"/>
  <c r="FO59"/>
  <c r="FR55"/>
  <c r="AP55" i="17" s="1"/>
  <c r="FL55" i="9"/>
  <c r="FU55"/>
  <c r="AR55" i="17" s="1"/>
  <c r="FO55" i="9"/>
  <c r="FR51"/>
  <c r="AP51" i="17" s="1"/>
  <c r="FL51" i="9"/>
  <c r="C51" i="40" s="1"/>
  <c r="FU51" i="9"/>
  <c r="AR51" i="17" s="1"/>
  <c r="FO51" i="9"/>
  <c r="FR47"/>
  <c r="AP47" i="17" s="1"/>
  <c r="FL47" i="9"/>
  <c r="C47" i="40" s="1"/>
  <c r="FU47" i="9"/>
  <c r="AR47" i="17" s="1"/>
  <c r="FO47" i="9"/>
  <c r="FR43"/>
  <c r="AP43" i="17" s="1"/>
  <c r="FL43" i="9"/>
  <c r="FU43"/>
  <c r="AR43" i="17" s="1"/>
  <c r="FO43" i="9"/>
  <c r="FR84"/>
  <c r="AP84" i="17" s="1"/>
  <c r="FL84" i="9"/>
  <c r="AL84" i="17" s="1"/>
  <c r="FU84" i="9"/>
  <c r="AR84" i="17" s="1"/>
  <c r="FO84" i="9"/>
  <c r="FR80"/>
  <c r="AP80" i="17" s="1"/>
  <c r="FL80" i="9"/>
  <c r="FU80"/>
  <c r="AR80" i="17" s="1"/>
  <c r="FO80" i="9"/>
  <c r="FR76"/>
  <c r="AP76" i="17" s="1"/>
  <c r="FL76" i="9"/>
  <c r="C76" i="40" s="1"/>
  <c r="FU76" i="9"/>
  <c r="FO76"/>
  <c r="FR72"/>
  <c r="AP72" i="17" s="1"/>
  <c r="FL72" i="9"/>
  <c r="AL72" i="17" s="1"/>
  <c r="FU72" i="9"/>
  <c r="AR72" i="17" s="1"/>
  <c r="FO72" i="9"/>
  <c r="FR68"/>
  <c r="AP68" i="17" s="1"/>
  <c r="FU68" i="9"/>
  <c r="AR68" i="17" s="1"/>
  <c r="FL68" i="9"/>
  <c r="FR64"/>
  <c r="AP64" i="17" s="1"/>
  <c r="FL64" i="9"/>
  <c r="FU64"/>
  <c r="AR64" i="17" s="1"/>
  <c r="FO64" i="9"/>
  <c r="FR60"/>
  <c r="AP60" i="17" s="1"/>
  <c r="FL60" i="9"/>
  <c r="FU60"/>
  <c r="AR60" i="17" s="1"/>
  <c r="FO60" i="9"/>
  <c r="FR56"/>
  <c r="AP56" i="17" s="1"/>
  <c r="FL56" i="9"/>
  <c r="FU56"/>
  <c r="FO56"/>
  <c r="FR52"/>
  <c r="AP52" i="17" s="1"/>
  <c r="FL52" i="9"/>
  <c r="FU52"/>
  <c r="FO52"/>
  <c r="FR48"/>
  <c r="AP48" i="17" s="1"/>
  <c r="FL48" i="9"/>
  <c r="C48" i="40" s="1"/>
  <c r="FU48" i="9"/>
  <c r="AR48" i="17" s="1"/>
  <c r="FO48" i="9"/>
  <c r="FR44"/>
  <c r="AP44" i="17" s="1"/>
  <c r="FL44" i="9"/>
  <c r="C44" i="40" s="1"/>
  <c r="FU44" i="9"/>
  <c r="FO44"/>
  <c r="FR41"/>
  <c r="AP41" i="17" s="1"/>
  <c r="FL41" i="9"/>
  <c r="C41" i="40" s="1"/>
  <c r="FU41" i="9"/>
  <c r="AR41" i="17" s="1"/>
  <c r="FO41" i="9"/>
  <c r="FR37"/>
  <c r="AP37" i="17" s="1"/>
  <c r="FL37" i="9"/>
  <c r="FU37"/>
  <c r="AR37" i="17" s="1"/>
  <c r="FO37" i="9"/>
  <c r="FR33"/>
  <c r="AP33" i="17" s="1"/>
  <c r="FL33" i="9"/>
  <c r="C33" i="40" s="1"/>
  <c r="FU33" i="9"/>
  <c r="FO33"/>
  <c r="FR29"/>
  <c r="AP29" i="17" s="1"/>
  <c r="FL29" i="9"/>
  <c r="FU29"/>
  <c r="AR29" i="17" s="1"/>
  <c r="FO29" i="9"/>
  <c r="FR25"/>
  <c r="AP25" i="17" s="1"/>
  <c r="FL25" i="9"/>
  <c r="C25" i="40" s="1"/>
  <c r="FU25" i="9"/>
  <c r="AR25" i="17" s="1"/>
  <c r="FO25" i="9"/>
  <c r="FR21"/>
  <c r="AP21" i="17" s="1"/>
  <c r="FL21" i="9"/>
  <c r="C21" i="40" s="1"/>
  <c r="FU21" i="9"/>
  <c r="AR21" i="17" s="1"/>
  <c r="FO21" i="9"/>
  <c r="FR17"/>
  <c r="AP17" i="17" s="1"/>
  <c r="FL17" i="9"/>
  <c r="C17" i="40" s="1"/>
  <c r="FU17" i="9"/>
  <c r="AR17" i="17" s="1"/>
  <c r="FO17" i="9"/>
  <c r="FU13"/>
  <c r="AR13" i="17" s="1"/>
  <c r="FO13" i="9"/>
  <c r="FR13"/>
  <c r="AP13" i="17" s="1"/>
  <c r="FL13" i="9"/>
  <c r="C13" i="40" s="1"/>
  <c r="FU9" i="9"/>
  <c r="FL9"/>
  <c r="C9" i="40" s="1"/>
  <c r="FR9" i="9"/>
  <c r="AP9" i="17" s="1"/>
  <c r="FU5" i="9"/>
  <c r="AR5" i="17" s="1"/>
  <c r="FO5" i="9"/>
  <c r="FR5"/>
  <c r="AP5" i="17" s="1"/>
  <c r="FL5" i="9"/>
  <c r="C5" i="40" s="1"/>
  <c r="FR38" i="9"/>
  <c r="AP38" i="17" s="1"/>
  <c r="FL38" i="9"/>
  <c r="C38" i="40" s="1"/>
  <c r="FU38" i="9"/>
  <c r="AR38" i="17" s="1"/>
  <c r="FO38" i="9"/>
  <c r="FR34"/>
  <c r="AP34" i="17" s="1"/>
  <c r="FL34" i="9"/>
  <c r="C34" i="40" s="1"/>
  <c r="FU34" i="9"/>
  <c r="AR34" i="17" s="1"/>
  <c r="FO34" i="9"/>
  <c r="FR30"/>
  <c r="AP30" i="17" s="1"/>
  <c r="FL30" i="9"/>
  <c r="C30" i="40" s="1"/>
  <c r="FU30" i="9"/>
  <c r="AR30" i="17" s="1"/>
  <c r="FO30" i="9"/>
  <c r="FR26"/>
  <c r="AP26" i="17" s="1"/>
  <c r="FL26" i="9"/>
  <c r="FU26"/>
  <c r="AR26" i="17" s="1"/>
  <c r="FO26" i="9"/>
  <c r="FR22"/>
  <c r="AP22" i="17" s="1"/>
  <c r="FL22" i="9"/>
  <c r="FU22"/>
  <c r="AR22" i="17" s="1"/>
  <c r="FO22" i="9"/>
  <c r="FR18"/>
  <c r="AP18" i="17" s="1"/>
  <c r="FL18" i="9"/>
  <c r="C18" i="40" s="1"/>
  <c r="FU18" i="9"/>
  <c r="AR18" i="17" s="1"/>
  <c r="FO18" i="9"/>
  <c r="FU14"/>
  <c r="AR14" i="17" s="1"/>
  <c r="FO14" i="9"/>
  <c r="FR14"/>
  <c r="AP14" i="17" s="1"/>
  <c r="FL14" i="9"/>
  <c r="FU10"/>
  <c r="AR10" i="17" s="1"/>
  <c r="FO10" i="9"/>
  <c r="FR10"/>
  <c r="AP10" i="17" s="1"/>
  <c r="FL10" i="9"/>
  <c r="C10" i="40" s="1"/>
  <c r="FU6" i="9"/>
  <c r="AR6" i="17" s="1"/>
  <c r="FO6" i="9"/>
  <c r="FR6"/>
  <c r="AP6" i="17" s="1"/>
  <c r="FL6" i="9"/>
  <c r="FU3"/>
  <c r="FO3"/>
  <c r="FR3"/>
  <c r="FL3"/>
  <c r="AL3" i="17" s="1"/>
  <c r="X71" i="40"/>
  <c r="L9" l="1"/>
  <c r="AR9" i="17"/>
  <c r="L33" i="40"/>
  <c r="AR33" i="17"/>
  <c r="L44" i="40"/>
  <c r="AR44" i="17"/>
  <c r="L52" i="40"/>
  <c r="AR52" i="17"/>
  <c r="L56" i="40"/>
  <c r="AR56" i="17"/>
  <c r="L16" i="40"/>
  <c r="AR16" i="17"/>
  <c r="L32" i="40"/>
  <c r="AR32" i="17"/>
  <c r="L27" i="40"/>
  <c r="AR27" i="17"/>
  <c r="L86" i="40"/>
  <c r="AR86" i="17"/>
  <c r="L57" i="40"/>
  <c r="AR57" i="17"/>
  <c r="L76" i="40"/>
  <c r="AR76" i="17"/>
  <c r="L59" i="40"/>
  <c r="AR59" i="17"/>
  <c r="C6" i="40"/>
  <c r="AL6" i="17"/>
  <c r="F14" i="40"/>
  <c r="AN14" i="17"/>
  <c r="F18" i="40"/>
  <c r="AN18" i="17"/>
  <c r="F22" i="40"/>
  <c r="AN22" i="17"/>
  <c r="F26" i="40"/>
  <c r="AN26" i="17"/>
  <c r="F34" i="40"/>
  <c r="AN34" i="17"/>
  <c r="F38" i="40"/>
  <c r="AN38" i="17"/>
  <c r="L13" i="40"/>
  <c r="BX110" i="9"/>
  <c r="I17" i="40"/>
  <c r="I21"/>
  <c r="BV118" i="9"/>
  <c r="L25" i="40"/>
  <c r="BX122" i="9"/>
  <c r="I25" i="40"/>
  <c r="BV122" i="9"/>
  <c r="L29" i="40"/>
  <c r="I29"/>
  <c r="BV126" i="9"/>
  <c r="I33" i="40"/>
  <c r="L37"/>
  <c r="I37"/>
  <c r="BV134" i="9"/>
  <c r="L41" i="40"/>
  <c r="BX138" i="9"/>
  <c r="I41" i="40"/>
  <c r="BV138" i="9"/>
  <c r="I44" i="40"/>
  <c r="L48"/>
  <c r="I48"/>
  <c r="BV145" i="9"/>
  <c r="I52" i="40"/>
  <c r="I56"/>
  <c r="BV153" i="9"/>
  <c r="L60" i="40"/>
  <c r="I60"/>
  <c r="L64"/>
  <c r="I64"/>
  <c r="L68"/>
  <c r="F72"/>
  <c r="C72" s="1"/>
  <c r="AN72" i="17"/>
  <c r="F76" i="40"/>
  <c r="AN76" i="17"/>
  <c r="F80" i="40"/>
  <c r="AN80" i="17"/>
  <c r="C80" i="40"/>
  <c r="AL80" i="17"/>
  <c r="F84" i="40"/>
  <c r="C84" s="1"/>
  <c r="AN84" i="17"/>
  <c r="F43" i="40"/>
  <c r="AN43" i="17"/>
  <c r="C43" i="40"/>
  <c r="AL43" i="17"/>
  <c r="F47" i="40"/>
  <c r="AN47" i="17"/>
  <c r="F51" i="40"/>
  <c r="AN51" i="17"/>
  <c r="F55" i="40"/>
  <c r="AN55" i="17"/>
  <c r="C55" i="40"/>
  <c r="AL55" i="17"/>
  <c r="F59" i="40"/>
  <c r="AN59" i="17"/>
  <c r="F63" i="40"/>
  <c r="AN63" i="17"/>
  <c r="F67" i="40"/>
  <c r="AN67" i="17"/>
  <c r="F71" i="40"/>
  <c r="AN71" i="17"/>
  <c r="C71" i="40"/>
  <c r="AL71" i="17"/>
  <c r="F75" i="40"/>
  <c r="AN75" i="17"/>
  <c r="C75" i="40"/>
  <c r="AL75" i="17"/>
  <c r="F79" i="40"/>
  <c r="AN79" i="17"/>
  <c r="C79" i="40"/>
  <c r="AL79" i="17"/>
  <c r="F83" i="40"/>
  <c r="AN83" i="17"/>
  <c r="C83" i="40"/>
  <c r="AL83" i="17"/>
  <c r="CJ100" i="9"/>
  <c r="CD100"/>
  <c r="F4" i="40"/>
  <c r="AN4" i="17"/>
  <c r="F8" i="40"/>
  <c r="AN8" i="17"/>
  <c r="F12" i="40"/>
  <c r="AN12" i="17"/>
  <c r="F16" i="40"/>
  <c r="AN16" i="17"/>
  <c r="C16" i="40"/>
  <c r="AL16" i="17"/>
  <c r="F20" i="40"/>
  <c r="AN20" i="17"/>
  <c r="F24" i="40"/>
  <c r="AN24" i="17"/>
  <c r="C24" i="40"/>
  <c r="AL24" i="17"/>
  <c r="F28" i="40"/>
  <c r="AN28" i="17"/>
  <c r="F32" i="40"/>
  <c r="AN32" i="17"/>
  <c r="F36" i="40"/>
  <c r="AN36" i="17"/>
  <c r="F40" i="40"/>
  <c r="C40" s="1"/>
  <c r="AN40" i="17"/>
  <c r="C7" i="40"/>
  <c r="AL7" i="17"/>
  <c r="F7" i="40"/>
  <c r="AN7" i="17"/>
  <c r="C11" i="40"/>
  <c r="AL11" i="17"/>
  <c r="F11" i="40"/>
  <c r="AN11" i="17"/>
  <c r="F15" i="40"/>
  <c r="AN15" i="17"/>
  <c r="F19" i="40"/>
  <c r="C19" s="1"/>
  <c r="AN19" i="17"/>
  <c r="F23" i="40"/>
  <c r="AN23" i="17"/>
  <c r="C23" i="40"/>
  <c r="AL23" i="17"/>
  <c r="F27" i="40"/>
  <c r="AN27" i="17"/>
  <c r="F31" i="40"/>
  <c r="AN31" i="17"/>
  <c r="F35" i="40"/>
  <c r="AN35" i="17"/>
  <c r="F39" i="40"/>
  <c r="AN39" i="17"/>
  <c r="F42" i="40"/>
  <c r="AN42" i="17"/>
  <c r="C42" i="40"/>
  <c r="AL42" i="17"/>
  <c r="F46" i="40"/>
  <c r="AN46" i="17"/>
  <c r="F50" i="40"/>
  <c r="AN50" i="17"/>
  <c r="F54" i="40"/>
  <c r="AN54" i="17"/>
  <c r="F58" i="40"/>
  <c r="AN58" i="17"/>
  <c r="C58" i="40"/>
  <c r="AL58" i="17"/>
  <c r="F62" i="40"/>
  <c r="AN62" i="17"/>
  <c r="F66" i="40"/>
  <c r="AN66" i="17"/>
  <c r="F70" i="40"/>
  <c r="AN70" i="17"/>
  <c r="F74" i="40"/>
  <c r="AN74" i="17"/>
  <c r="F78" i="40"/>
  <c r="AN78" i="17"/>
  <c r="C78" i="40"/>
  <c r="AL78" i="17"/>
  <c r="F82" i="40"/>
  <c r="AN82" i="17"/>
  <c r="F86" i="40"/>
  <c r="AN86" i="17"/>
  <c r="C86" i="40"/>
  <c r="AL86" i="17"/>
  <c r="F45" i="40"/>
  <c r="AN45" i="17"/>
  <c r="C45" i="40"/>
  <c r="AL45" i="17"/>
  <c r="F49" i="40"/>
  <c r="AN49" i="17"/>
  <c r="F53" i="40"/>
  <c r="AN53" i="17"/>
  <c r="C53" i="40"/>
  <c r="AL53" i="17"/>
  <c r="F57" i="40"/>
  <c r="AN57" i="17"/>
  <c r="BT154" i="9" s="1"/>
  <c r="F61" i="40"/>
  <c r="AN61" i="17"/>
  <c r="C61" i="40"/>
  <c r="AL61" i="17"/>
  <c r="I65" i="40"/>
  <c r="L65"/>
  <c r="L69"/>
  <c r="BX166" i="9"/>
  <c r="I69" i="40"/>
  <c r="BV166" i="9"/>
  <c r="L73" i="40"/>
  <c r="I73"/>
  <c r="L77"/>
  <c r="I77"/>
  <c r="L81"/>
  <c r="I81"/>
  <c r="BV178" i="9"/>
  <c r="L85" i="40"/>
  <c r="I85"/>
  <c r="F3"/>
  <c r="C3" s="1"/>
  <c r="AN3" i="17"/>
  <c r="F6" i="40"/>
  <c r="AN6" i="17"/>
  <c r="F10" i="40"/>
  <c r="AN10" i="17"/>
  <c r="C14" i="40"/>
  <c r="AL14" i="17"/>
  <c r="C22" i="40"/>
  <c r="AL22" i="17"/>
  <c r="C26" i="40"/>
  <c r="AL26" i="17"/>
  <c r="F30" i="40"/>
  <c r="AN30" i="17"/>
  <c r="F5" i="40"/>
  <c r="AN5" i="17"/>
  <c r="FO9" i="9"/>
  <c r="I9" i="40"/>
  <c r="I13"/>
  <c r="L17"/>
  <c r="L21"/>
  <c r="I3"/>
  <c r="AP3" i="17"/>
  <c r="L3" i="40"/>
  <c r="AR3" i="17"/>
  <c r="I6" i="40"/>
  <c r="L6"/>
  <c r="BX103" i="9"/>
  <c r="I10" i="40"/>
  <c r="L10"/>
  <c r="I14"/>
  <c r="L14"/>
  <c r="L18"/>
  <c r="I18"/>
  <c r="L22"/>
  <c r="I22"/>
  <c r="BV119" i="9"/>
  <c r="L26" i="40"/>
  <c r="I26"/>
  <c r="BV123" i="9"/>
  <c r="L30" i="40"/>
  <c r="I30"/>
  <c r="L34"/>
  <c r="I34"/>
  <c r="L38"/>
  <c r="I38"/>
  <c r="BV135" i="9"/>
  <c r="I5" i="40"/>
  <c r="L5"/>
  <c r="F13"/>
  <c r="AN13" i="17"/>
  <c r="F17" i="40"/>
  <c r="AN17" i="17"/>
  <c r="F21" i="40"/>
  <c r="AN21" i="17"/>
  <c r="F25" i="40"/>
  <c r="AN25" i="17"/>
  <c r="F29" i="40"/>
  <c r="AN29" i="17"/>
  <c r="C29" i="40"/>
  <c r="AL29" i="17"/>
  <c r="F33" i="40"/>
  <c r="AN33" i="17"/>
  <c r="F37" i="40"/>
  <c r="AN37" i="17"/>
  <c r="C37" i="40"/>
  <c r="AL37" i="17"/>
  <c r="F41" i="40"/>
  <c r="AN41" i="17"/>
  <c r="F44" i="40"/>
  <c r="AN44" i="17"/>
  <c r="F48" i="40"/>
  <c r="AN48" i="17"/>
  <c r="F52" i="40"/>
  <c r="AN52" i="17"/>
  <c r="C52" i="40"/>
  <c r="AL52" i="17"/>
  <c r="F56" i="40"/>
  <c r="AN56" i="17"/>
  <c r="C56" i="40"/>
  <c r="AL56" i="17"/>
  <c r="F60" i="40"/>
  <c r="AN60" i="17"/>
  <c r="C60" i="40"/>
  <c r="AL60" i="17"/>
  <c r="F64" i="40"/>
  <c r="AN64" i="17"/>
  <c r="C64" i="40"/>
  <c r="AL64" i="17"/>
  <c r="C68" i="40"/>
  <c r="AL68" i="17"/>
  <c r="FO68" i="9"/>
  <c r="I68" i="40"/>
  <c r="L72"/>
  <c r="I72"/>
  <c r="I76"/>
  <c r="BV173" i="9"/>
  <c r="L80" i="40"/>
  <c r="I80"/>
  <c r="L84"/>
  <c r="I84"/>
  <c r="L43"/>
  <c r="I43"/>
  <c r="L47"/>
  <c r="I47"/>
  <c r="L51"/>
  <c r="BX148" i="9"/>
  <c r="I51" i="40"/>
  <c r="L55"/>
  <c r="I55"/>
  <c r="I59"/>
  <c r="L63"/>
  <c r="BX160" i="9"/>
  <c r="I63" i="40"/>
  <c r="I67"/>
  <c r="L67"/>
  <c r="L71"/>
  <c r="BX168" i="9"/>
  <c r="I71" i="40"/>
  <c r="L75"/>
  <c r="I75"/>
  <c r="L79"/>
  <c r="I79"/>
  <c r="L83"/>
  <c r="I83"/>
  <c r="GA9" i="9"/>
  <c r="U9" i="40"/>
  <c r="I4"/>
  <c r="L4"/>
  <c r="L8"/>
  <c r="I8"/>
  <c r="I12"/>
  <c r="L12"/>
  <c r="I16"/>
  <c r="BV113" i="9"/>
  <c r="L20" i="40"/>
  <c r="I20"/>
  <c r="L24"/>
  <c r="I24"/>
  <c r="L28"/>
  <c r="I28"/>
  <c r="I32"/>
  <c r="L36"/>
  <c r="I36"/>
  <c r="L40"/>
  <c r="I40"/>
  <c r="I7"/>
  <c r="BV104" i="9"/>
  <c r="L7" i="40"/>
  <c r="BX104" i="9"/>
  <c r="I11" i="40"/>
  <c r="L11"/>
  <c r="L15"/>
  <c r="BX112" i="9"/>
  <c r="I15" i="40"/>
  <c r="L19"/>
  <c r="BX116" i="9"/>
  <c r="I19" i="40"/>
  <c r="BV116" i="9"/>
  <c r="L23" i="40"/>
  <c r="I23"/>
  <c r="I27"/>
  <c r="L31"/>
  <c r="I31"/>
  <c r="L35"/>
  <c r="I35"/>
  <c r="L39"/>
  <c r="I39"/>
  <c r="L42"/>
  <c r="I42"/>
  <c r="L46"/>
  <c r="BX143" i="9"/>
  <c r="I46" i="40"/>
  <c r="L50"/>
  <c r="I50"/>
  <c r="L54"/>
  <c r="BX151" i="9"/>
  <c r="I54" i="40"/>
  <c r="L58"/>
  <c r="BX155" i="9"/>
  <c r="I58" i="40"/>
  <c r="L62"/>
  <c r="I62"/>
  <c r="BV159" i="9"/>
  <c r="I66" i="40"/>
  <c r="L66"/>
  <c r="L70"/>
  <c r="I70"/>
  <c r="BV167" i="9"/>
  <c r="L74" i="40"/>
  <c r="I74"/>
  <c r="L78"/>
  <c r="I78"/>
  <c r="BV175" i="9"/>
  <c r="L82" i="40"/>
  <c r="I82"/>
  <c r="I86"/>
  <c r="BV183" i="9"/>
  <c r="L45" i="40"/>
  <c r="I45"/>
  <c r="BV142" i="9"/>
  <c r="L49" i="40"/>
  <c r="I49"/>
  <c r="L53"/>
  <c r="I53"/>
  <c r="I57"/>
  <c r="L61"/>
  <c r="I61"/>
  <c r="BV158" i="9"/>
  <c r="FL65"/>
  <c r="C65" i="40" s="1"/>
  <c r="F65"/>
  <c r="AN65" i="17"/>
  <c r="F69" i="40"/>
  <c r="AN69" i="17"/>
  <c r="C69" i="40"/>
  <c r="AL69" i="17"/>
  <c r="F73" i="40"/>
  <c r="AN73" i="17"/>
  <c r="F77" i="40"/>
  <c r="AN77" i="17"/>
  <c r="C77" i="40"/>
  <c r="AL77" i="17"/>
  <c r="F81" i="40"/>
  <c r="AN81" i="17"/>
  <c r="F85" i="40"/>
  <c r="AN85" i="17"/>
  <c r="CH100" i="9"/>
  <c r="CF100"/>
  <c r="R9" i="40" l="1"/>
  <c r="AV9" i="17"/>
  <c r="CB106" i="9" s="1"/>
  <c r="BX100"/>
  <c r="BV100"/>
  <c r="BT100"/>
  <c r="F68" i="40"/>
  <c r="AN68" i="17"/>
  <c r="BT165" i="9" s="1"/>
  <c r="F9" i="40"/>
  <c r="AN9" i="17"/>
  <c r="K62" i="7"/>
  <c r="AC61"/>
  <c r="BX129" i="9"/>
  <c r="BX156"/>
  <c r="AL4" i="17"/>
  <c r="BR101" i="9" s="1"/>
  <c r="AL5" i="17"/>
  <c r="BR102" i="9" s="1"/>
  <c r="AL8" i="17"/>
  <c r="AL9"/>
  <c r="BR106" i="9" s="1"/>
  <c r="AL10" i="17"/>
  <c r="BR107" i="9" s="1"/>
  <c r="AL12" i="17"/>
  <c r="BR109" i="9" s="1"/>
  <c r="AL13" i="17"/>
  <c r="AL15"/>
  <c r="BR112" i="9" s="1"/>
  <c r="AL17" i="17"/>
  <c r="BR114" i="9" s="1"/>
  <c r="AL18" i="17"/>
  <c r="AL20"/>
  <c r="AL21"/>
  <c r="BR118" i="9" s="1"/>
  <c r="AL25" i="17"/>
  <c r="BR122" i="9" s="1"/>
  <c r="AL27" i="17"/>
  <c r="BR124" i="9" s="1"/>
  <c r="AL28" i="17"/>
  <c r="AL30"/>
  <c r="BR127" i="9" s="1"/>
  <c r="AL31" i="17"/>
  <c r="BR128" i="9" s="1"/>
  <c r="AL32" i="17"/>
  <c r="AL33"/>
  <c r="AL34"/>
  <c r="BR131" i="9" s="1"/>
  <c r="AL35" i="17"/>
  <c r="BR132" i="9" s="1"/>
  <c r="AL36" i="17"/>
  <c r="AL38"/>
  <c r="AL39"/>
  <c r="BR136" i="9" s="1"/>
  <c r="AL41" i="17"/>
  <c r="BR138" i="9" s="1"/>
  <c r="AL44" i="17"/>
  <c r="BR141" i="9" s="1"/>
  <c r="AL46" i="17"/>
  <c r="AL47"/>
  <c r="BR144" i="9" s="1"/>
  <c r="AL48" i="17"/>
  <c r="BR145" i="9" s="1"/>
  <c r="AL49" i="17"/>
  <c r="BR146" i="9" s="1"/>
  <c r="AL50" i="17"/>
  <c r="AL51"/>
  <c r="BR148" i="9" s="1"/>
  <c r="AL54" i="17"/>
  <c r="BR151" i="9" s="1"/>
  <c r="AL57" i="17"/>
  <c r="AL59"/>
  <c r="AL62"/>
  <c r="BR159" i="9" s="1"/>
  <c r="AL63" i="17"/>
  <c r="BR160" i="9" s="1"/>
  <c r="AL65" i="17"/>
  <c r="AL66"/>
  <c r="AL67"/>
  <c r="BR164" i="9" s="1"/>
  <c r="AL70" i="17"/>
  <c r="BR167" i="9" s="1"/>
  <c r="AL73" i="17"/>
  <c r="BR170" i="9" s="1"/>
  <c r="AL74" i="17"/>
  <c r="AL76"/>
  <c r="BR173" i="9" s="1"/>
  <c r="AL81" i="17"/>
  <c r="BR178" i="9" s="1"/>
  <c r="AL82" i="17"/>
  <c r="BR179" i="9" s="1"/>
  <c r="AL85" i="17"/>
  <c r="AC10" i="7"/>
  <c r="CF110" i="9"/>
  <c r="CF117"/>
  <c r="CF121"/>
  <c r="CF126"/>
  <c r="CF128"/>
  <c r="CF135"/>
  <c r="CF138"/>
  <c r="CF152"/>
  <c r="AI127"/>
  <c r="GM29" s="1"/>
  <c r="AH153"/>
  <c r="AI153"/>
  <c r="AH114"/>
  <c r="AI114"/>
  <c r="AH122"/>
  <c r="AI122"/>
  <c r="AI142"/>
  <c r="GM44" s="1"/>
  <c r="BD44" i="17" s="1"/>
  <c r="CJ141" i="9" s="1"/>
  <c r="AI182"/>
  <c r="GM84" s="1"/>
  <c r="AI123"/>
  <c r="GM25" s="1"/>
  <c r="BD25" i="17" s="1"/>
  <c r="AI131" i="9"/>
  <c r="GM33" s="1"/>
  <c r="AH157"/>
  <c r="AI157"/>
  <c r="AH181"/>
  <c r="AI181"/>
  <c r="AH160"/>
  <c r="AI160"/>
  <c r="AH168"/>
  <c r="AI168"/>
  <c r="AH176"/>
  <c r="AI176"/>
  <c r="AI110"/>
  <c r="GM12" s="1"/>
  <c r="F27"/>
  <c r="AM27" s="1"/>
  <c r="D27" i="17" s="1"/>
  <c r="O27" s="1"/>
  <c r="C27" i="9"/>
  <c r="AJ27" s="1"/>
  <c r="AJ124" s="1"/>
  <c r="F26"/>
  <c r="AM26" s="1"/>
  <c r="AM123" s="1"/>
  <c r="C26"/>
  <c r="AJ26" s="1"/>
  <c r="C26" i="17" s="1"/>
  <c r="N26" s="1"/>
  <c r="F25" i="9"/>
  <c r="AM25" s="1"/>
  <c r="C25"/>
  <c r="AJ25" s="1"/>
  <c r="C25" i="17" s="1"/>
  <c r="N25" s="1"/>
  <c r="F24" i="9"/>
  <c r="AM24" s="1"/>
  <c r="AM121" s="1"/>
  <c r="C24"/>
  <c r="AJ24" s="1"/>
  <c r="C24" i="17" s="1"/>
  <c r="N24" s="1"/>
  <c r="F23" i="9"/>
  <c r="AM23" s="1"/>
  <c r="C23"/>
  <c r="AJ23" s="1"/>
  <c r="C23" i="17" s="1"/>
  <c r="N23" s="1"/>
  <c r="F22" i="9"/>
  <c r="AM22" s="1"/>
  <c r="AM119" s="1"/>
  <c r="C22"/>
  <c r="AJ22" s="1"/>
  <c r="C22" i="17" s="1"/>
  <c r="N22" s="1"/>
  <c r="F21" i="9"/>
  <c r="AM21" s="1"/>
  <c r="C21"/>
  <c r="AJ21" s="1"/>
  <c r="AJ118" s="1"/>
  <c r="F20"/>
  <c r="AM20" s="1"/>
  <c r="AM117" s="1"/>
  <c r="C20"/>
  <c r="AJ20" s="1"/>
  <c r="F19"/>
  <c r="AM19" s="1"/>
  <c r="C19"/>
  <c r="AJ19" s="1"/>
  <c r="F18"/>
  <c r="AM18" s="1"/>
  <c r="AM115" s="1"/>
  <c r="C18"/>
  <c r="AJ18" s="1"/>
  <c r="C18" i="17" s="1"/>
  <c r="N18" s="1"/>
  <c r="F17" i="9"/>
  <c r="AM17" s="1"/>
  <c r="C17"/>
  <c r="AJ17" s="1"/>
  <c r="AJ114" s="1"/>
  <c r="F16"/>
  <c r="AM16" s="1"/>
  <c r="AM113" s="1"/>
  <c r="C16"/>
  <c r="AJ16" s="1"/>
  <c r="C16" i="17" s="1"/>
  <c r="N16" s="1"/>
  <c r="F15" i="9"/>
  <c r="AM15" s="1"/>
  <c r="C15"/>
  <c r="AJ15" s="1"/>
  <c r="AJ112" s="1"/>
  <c r="AG27"/>
  <c r="BN27" s="1"/>
  <c r="M27" i="17" s="1"/>
  <c r="X27" s="1"/>
  <c r="AG20" i="9"/>
  <c r="BN20" s="1"/>
  <c r="M20" i="17" s="1"/>
  <c r="X20" s="1"/>
  <c r="F33" i="9"/>
  <c r="AM33" s="1"/>
  <c r="D33" i="17" s="1"/>
  <c r="O33" s="1"/>
  <c r="C33" i="9"/>
  <c r="AJ33" s="1"/>
  <c r="AJ130" s="1"/>
  <c r="F32"/>
  <c r="AM32" s="1"/>
  <c r="D32" i="17" s="1"/>
  <c r="O32" s="1"/>
  <c r="C32" i="9"/>
  <c r="AJ32" s="1"/>
  <c r="AJ129" s="1"/>
  <c r="AG33"/>
  <c r="BN33" s="1"/>
  <c r="F28"/>
  <c r="AM28" s="1"/>
  <c r="D28" i="17" s="1"/>
  <c r="O28" s="1"/>
  <c r="C28" i="9"/>
  <c r="AJ28" s="1"/>
  <c r="AJ125" s="1"/>
  <c r="AG28"/>
  <c r="BN28" s="1"/>
  <c r="M28" i="17" s="1"/>
  <c r="X28" s="1"/>
  <c r="F34" i="9"/>
  <c r="AM34" s="1"/>
  <c r="D34" i="17" s="1"/>
  <c r="O34" s="1"/>
  <c r="C34" i="9"/>
  <c r="AJ34" s="1"/>
  <c r="AJ131" s="1"/>
  <c r="AG34"/>
  <c r="BN34" s="1"/>
  <c r="I3"/>
  <c r="AP3" s="1"/>
  <c r="E3" i="17" s="1"/>
  <c r="AJ3" i="9"/>
  <c r="C3" i="17" s="1"/>
  <c r="F3" i="9"/>
  <c r="AM3" s="1"/>
  <c r="AM100" s="1"/>
  <c r="O3"/>
  <c r="AV3" s="1"/>
  <c r="AV100" s="1"/>
  <c r="L3"/>
  <c r="AS3" s="1"/>
  <c r="AA3"/>
  <c r="BH3" s="1"/>
  <c r="K3" i="17" s="1"/>
  <c r="V3" s="1"/>
  <c r="X3" i="9"/>
  <c r="BE3" s="1"/>
  <c r="J3" i="17" s="1"/>
  <c r="U3" s="1"/>
  <c r="AG3" i="9"/>
  <c r="BN3" s="1"/>
  <c r="BN100" s="1"/>
  <c r="AD3"/>
  <c r="BK3" s="1"/>
  <c r="BK100" s="1"/>
  <c r="U3"/>
  <c r="BB3" s="1"/>
  <c r="R3"/>
  <c r="AY3" s="1"/>
  <c r="AY100" s="1"/>
  <c r="G68" i="22"/>
  <c r="H68" s="1"/>
  <c r="F126"/>
  <c r="G184"/>
  <c r="H184" s="1"/>
  <c r="F300"/>
  <c r="F242"/>
  <c r="G242"/>
  <c r="H242" s="1"/>
  <c r="F184"/>
  <c r="I4" i="9"/>
  <c r="AP4" s="1"/>
  <c r="C4"/>
  <c r="AJ4" s="1"/>
  <c r="C4" i="17" s="1"/>
  <c r="N4" s="1"/>
  <c r="F4" i="9"/>
  <c r="AM4" s="1"/>
  <c r="D4" i="17" s="1"/>
  <c r="O4" s="1"/>
  <c r="L4" i="9"/>
  <c r="AS4" s="1"/>
  <c r="O4"/>
  <c r="AV4" s="1"/>
  <c r="AV101" s="1"/>
  <c r="R4"/>
  <c r="AY4" s="1"/>
  <c r="H4" i="17" s="1"/>
  <c r="S4" s="1"/>
  <c r="X4" i="9"/>
  <c r="BE4" s="1"/>
  <c r="J4" i="17" s="1"/>
  <c r="U4" s="1"/>
  <c r="U4" i="9"/>
  <c r="BB4" s="1"/>
  <c r="I4" i="17" s="1"/>
  <c r="T4" s="1"/>
  <c r="AD4" i="9"/>
  <c r="BK4" s="1"/>
  <c r="L4" i="17" s="1"/>
  <c r="W4" s="1"/>
  <c r="AA4" i="9"/>
  <c r="BH4" s="1"/>
  <c r="BH101" s="1"/>
  <c r="F5"/>
  <c r="AM5" s="1"/>
  <c r="D5" i="17" s="1"/>
  <c r="O5" s="1"/>
  <c r="C5" i="9"/>
  <c r="AJ5" s="1"/>
  <c r="C5" i="17" s="1"/>
  <c r="N5" s="1"/>
  <c r="U5" i="9"/>
  <c r="BB5" s="1"/>
  <c r="I5" i="17" s="1"/>
  <c r="T5" s="1"/>
  <c r="R5" i="9"/>
  <c r="AY5" s="1"/>
  <c r="H5" i="17" s="1"/>
  <c r="S5" s="1"/>
  <c r="AA5" i="9"/>
  <c r="BH5" s="1"/>
  <c r="K5" i="17" s="1"/>
  <c r="V5" s="1"/>
  <c r="X5" i="9"/>
  <c r="BE5" s="1"/>
  <c r="J5" i="17" s="1"/>
  <c r="U5" s="1"/>
  <c r="AG5" i="9"/>
  <c r="BN5" s="1"/>
  <c r="M5" i="17" s="1"/>
  <c r="X5" s="1"/>
  <c r="AD5" i="9"/>
  <c r="BK5" s="1"/>
  <c r="L5" i="17" s="1"/>
  <c r="W5" s="1"/>
  <c r="U6" i="9"/>
  <c r="BB6" s="1"/>
  <c r="I6" i="17" s="1"/>
  <c r="T6" s="1"/>
  <c r="C6" i="9"/>
  <c r="AJ6" s="1"/>
  <c r="C6" i="17" s="1"/>
  <c r="N6" s="1"/>
  <c r="R6" i="9"/>
  <c r="AY6" s="1"/>
  <c r="H6" i="17" s="1"/>
  <c r="S6" s="1"/>
  <c r="AA6" i="9"/>
  <c r="BH6" s="1"/>
  <c r="K6" i="17" s="1"/>
  <c r="V6" s="1"/>
  <c r="X6" i="9"/>
  <c r="BE6" s="1"/>
  <c r="J6" i="17" s="1"/>
  <c r="U6" s="1"/>
  <c r="AG6" i="9"/>
  <c r="BN6" s="1"/>
  <c r="M6" i="17" s="1"/>
  <c r="X6" s="1"/>
  <c r="AD6" i="9"/>
  <c r="BK6" s="1"/>
  <c r="L6" i="17" s="1"/>
  <c r="W6" s="1"/>
  <c r="U7" i="9"/>
  <c r="BB7" s="1"/>
  <c r="I7" i="17" s="1"/>
  <c r="T7" s="1"/>
  <c r="C7" i="9"/>
  <c r="AJ7" s="1"/>
  <c r="C7" i="17" s="1"/>
  <c r="N7" s="1"/>
  <c r="R7" i="9"/>
  <c r="AY7" s="1"/>
  <c r="H7" i="17" s="1"/>
  <c r="S7" s="1"/>
  <c r="AA7" i="9"/>
  <c r="BH7" s="1"/>
  <c r="K7" i="17" s="1"/>
  <c r="V7" s="1"/>
  <c r="X7" i="9"/>
  <c r="BE7" s="1"/>
  <c r="BE104" s="1"/>
  <c r="AG7"/>
  <c r="BN7" s="1"/>
  <c r="BN104" s="1"/>
  <c r="AD7"/>
  <c r="BK7" s="1"/>
  <c r="I8"/>
  <c r="AP8" s="1"/>
  <c r="E8" i="17" s="1"/>
  <c r="P8" s="1"/>
  <c r="C8" i="9"/>
  <c r="AJ8" s="1"/>
  <c r="C8" i="17" s="1"/>
  <c r="N8" s="1"/>
  <c r="F8" i="9"/>
  <c r="AM8" s="1"/>
  <c r="D8" i="17" s="1"/>
  <c r="O8" s="1"/>
  <c r="L8" i="9"/>
  <c r="AS8" s="1"/>
  <c r="F8" i="17" s="1"/>
  <c r="Q8" s="1"/>
  <c r="O8" i="9"/>
  <c r="AV8" s="1"/>
  <c r="R8"/>
  <c r="AY8" s="1"/>
  <c r="H8" i="17" s="1"/>
  <c r="S8" s="1"/>
  <c r="X8" i="9"/>
  <c r="BE8" s="1"/>
  <c r="BE105" s="1"/>
  <c r="U8"/>
  <c r="BB8" s="1"/>
  <c r="AD8"/>
  <c r="BK8" s="1"/>
  <c r="BK105" s="1"/>
  <c r="AA8"/>
  <c r="BH8" s="1"/>
  <c r="AG8"/>
  <c r="BN8" s="1"/>
  <c r="I9"/>
  <c r="AP9" s="1"/>
  <c r="C9"/>
  <c r="AJ9" s="1"/>
  <c r="F9"/>
  <c r="AM9" s="1"/>
  <c r="D9" i="17" s="1"/>
  <c r="O9" s="1"/>
  <c r="L9" i="9"/>
  <c r="AS9" s="1"/>
  <c r="F9" i="17" s="1"/>
  <c r="Q9" s="1"/>
  <c r="R9" i="9"/>
  <c r="AY9" s="1"/>
  <c r="O9"/>
  <c r="AV9" s="1"/>
  <c r="AV106" s="1"/>
  <c r="X9"/>
  <c r="BE9" s="1"/>
  <c r="BE106" s="1"/>
  <c r="U9"/>
  <c r="BB9" s="1"/>
  <c r="F10"/>
  <c r="AM10" s="1"/>
  <c r="D10" i="17" s="1"/>
  <c r="O10" s="1"/>
  <c r="C10" i="9"/>
  <c r="AJ10" s="1"/>
  <c r="AJ107" s="1"/>
  <c r="U10"/>
  <c r="BB10" s="1"/>
  <c r="I10" i="17" s="1"/>
  <c r="T10" s="1"/>
  <c r="R10" i="9"/>
  <c r="AY10" s="1"/>
  <c r="AA10"/>
  <c r="BH10" s="1"/>
  <c r="K10" i="17" s="1"/>
  <c r="V10" s="1"/>
  <c r="X10" i="9"/>
  <c r="BE10" s="1"/>
  <c r="BE107" s="1"/>
  <c r="AG10"/>
  <c r="BN10" s="1"/>
  <c r="M10" i="17" s="1"/>
  <c r="X10" s="1"/>
  <c r="AD10" i="9"/>
  <c r="BK10" s="1"/>
  <c r="BK107" s="1"/>
  <c r="U11"/>
  <c r="BB11" s="1"/>
  <c r="C11"/>
  <c r="AJ11" s="1"/>
  <c r="AJ108" s="1"/>
  <c r="R11"/>
  <c r="AY11" s="1"/>
  <c r="AA11"/>
  <c r="BH11" s="1"/>
  <c r="K11" i="17" s="1"/>
  <c r="V11" s="1"/>
  <c r="X11" i="9"/>
  <c r="BE11" s="1"/>
  <c r="AG11"/>
  <c r="BN11" s="1"/>
  <c r="M11" i="17" s="1"/>
  <c r="X11" s="1"/>
  <c r="AD11" i="9"/>
  <c r="BK11" s="1"/>
  <c r="AG4"/>
  <c r="BN4" s="1"/>
  <c r="M4" i="17" s="1"/>
  <c r="X4" s="1"/>
  <c r="I5" i="9"/>
  <c r="AP5" s="1"/>
  <c r="E5" i="17" s="1"/>
  <c r="P5" s="1"/>
  <c r="L5" i="9"/>
  <c r="AS5" s="1"/>
  <c r="F5" i="17" s="1"/>
  <c r="Q5" s="1"/>
  <c r="O5" i="9"/>
  <c r="AV5" s="1"/>
  <c r="F6"/>
  <c r="AM6" s="1"/>
  <c r="D6" i="17" s="1"/>
  <c r="O6" s="1"/>
  <c r="I6" i="9"/>
  <c r="AP6" s="1"/>
  <c r="AP103" s="1"/>
  <c r="L6"/>
  <c r="AS6" s="1"/>
  <c r="F6" i="17" s="1"/>
  <c r="Q6" s="1"/>
  <c r="O6" i="9"/>
  <c r="AV6" s="1"/>
  <c r="F7"/>
  <c r="AM7" s="1"/>
  <c r="D7" i="17" s="1"/>
  <c r="O7" s="1"/>
  <c r="I7" i="9"/>
  <c r="AP7" s="1"/>
  <c r="E7" i="17" s="1"/>
  <c r="P7" s="1"/>
  <c r="L7" i="9"/>
  <c r="AS7" s="1"/>
  <c r="F7" i="17" s="1"/>
  <c r="Q7" s="1"/>
  <c r="O7" i="9"/>
  <c r="AV7" s="1"/>
  <c r="AV104" s="1"/>
  <c r="AA9"/>
  <c r="BH9" s="1"/>
  <c r="BH106" s="1"/>
  <c r="AD9"/>
  <c r="BK9" s="1"/>
  <c r="L9" i="17" s="1"/>
  <c r="W9" s="1"/>
  <c r="AG9" i="9"/>
  <c r="BN9" s="1"/>
  <c r="I10"/>
  <c r="AP10" s="1"/>
  <c r="E10" i="17" s="1"/>
  <c r="P10" s="1"/>
  <c r="L10" i="9"/>
  <c r="AS10" s="1"/>
  <c r="F10" i="17" s="1"/>
  <c r="Q10" s="1"/>
  <c r="O10" i="9"/>
  <c r="AV10" s="1"/>
  <c r="G10" i="17" s="1"/>
  <c r="R10" s="1"/>
  <c r="F11" i="9"/>
  <c r="AM11" s="1"/>
  <c r="D11" i="17" s="1"/>
  <c r="O11" s="1"/>
  <c r="I11" i="9"/>
  <c r="AP11" s="1"/>
  <c r="E11" i="17" s="1"/>
  <c r="P11" s="1"/>
  <c r="L11" i="9"/>
  <c r="AS11" s="1"/>
  <c r="F11" i="17" s="1"/>
  <c r="Q11" s="1"/>
  <c r="O11" i="9"/>
  <c r="AV11" s="1"/>
  <c r="I12"/>
  <c r="AP12" s="1"/>
  <c r="AP109" s="1"/>
  <c r="C12"/>
  <c r="AJ12" s="1"/>
  <c r="C12" i="17" s="1"/>
  <c r="N12" s="1"/>
  <c r="F12" i="9"/>
  <c r="AM12" s="1"/>
  <c r="D12" i="17" s="1"/>
  <c r="O12" s="1"/>
  <c r="L12" i="9"/>
  <c r="AS12" s="1"/>
  <c r="F12" i="17" s="1"/>
  <c r="Q12" s="1"/>
  <c r="O12" i="9"/>
  <c r="AV12" s="1"/>
  <c r="R12"/>
  <c r="AY12" s="1"/>
  <c r="H12" i="17" s="1"/>
  <c r="S12" s="1"/>
  <c r="X12" i="9"/>
  <c r="BE12" s="1"/>
  <c r="J12" i="17" s="1"/>
  <c r="U12" s="1"/>
  <c r="U12" i="9"/>
  <c r="BB12" s="1"/>
  <c r="AG12"/>
  <c r="BN12" s="1"/>
  <c r="M12" i="17" s="1"/>
  <c r="X12" s="1"/>
  <c r="AD12" i="9"/>
  <c r="BK12" s="1"/>
  <c r="I13"/>
  <c r="AP13" s="1"/>
  <c r="E13" i="17" s="1"/>
  <c r="P13" s="1"/>
  <c r="C13" i="9"/>
  <c r="AJ13" s="1"/>
  <c r="F13"/>
  <c r="AM13" s="1"/>
  <c r="D13" i="17" s="1"/>
  <c r="O13" s="1"/>
  <c r="L13" i="9"/>
  <c r="AS13" s="1"/>
  <c r="O13"/>
  <c r="AV13" s="1"/>
  <c r="G13" i="17" s="1"/>
  <c r="R13" s="1"/>
  <c r="R13" i="9"/>
  <c r="AY13" s="1"/>
  <c r="X13"/>
  <c r="BE13" s="1"/>
  <c r="U13"/>
  <c r="BB13" s="1"/>
  <c r="I13" i="17" s="1"/>
  <c r="T13" s="1"/>
  <c r="AD13" i="9"/>
  <c r="BK13" s="1"/>
  <c r="AA13"/>
  <c r="BH13" s="1"/>
  <c r="K13" i="17" s="1"/>
  <c r="V13" s="1"/>
  <c r="U14" i="9"/>
  <c r="BB14" s="1"/>
  <c r="C14"/>
  <c r="AJ14" s="1"/>
  <c r="AJ111" s="1"/>
  <c r="R14"/>
  <c r="AY14" s="1"/>
  <c r="H14" i="17" s="1"/>
  <c r="S14" s="1"/>
  <c r="AA14" i="9"/>
  <c r="BH14" s="1"/>
  <c r="X14"/>
  <c r="BE14" s="1"/>
  <c r="J14" i="17" s="1"/>
  <c r="U14" s="1"/>
  <c r="AG14" i="9"/>
  <c r="BN14" s="1"/>
  <c r="AD14"/>
  <c r="BK14" s="1"/>
  <c r="L14" i="17" s="1"/>
  <c r="W14" s="1"/>
  <c r="I15" i="9"/>
  <c r="AP15" s="1"/>
  <c r="E15" i="17" s="1"/>
  <c r="P15" s="1"/>
  <c r="L15" i="9"/>
  <c r="AS15" s="1"/>
  <c r="F15" i="17" s="1"/>
  <c r="Q15" s="1"/>
  <c r="O15" i="9"/>
  <c r="AV15" s="1"/>
  <c r="R15"/>
  <c r="AY15" s="1"/>
  <c r="H15" i="17" s="1"/>
  <c r="S15" s="1"/>
  <c r="X15" i="9"/>
  <c r="BE15" s="1"/>
  <c r="J15" i="17" s="1"/>
  <c r="U15" s="1"/>
  <c r="U15" i="9"/>
  <c r="BB15" s="1"/>
  <c r="CI15" s="1"/>
  <c r="AD15"/>
  <c r="BK15" s="1"/>
  <c r="L15" i="17" s="1"/>
  <c r="W15" s="1"/>
  <c r="AA15" i="9"/>
  <c r="BH15" s="1"/>
  <c r="I16"/>
  <c r="AP16" s="1"/>
  <c r="L16"/>
  <c r="AS16" s="1"/>
  <c r="AS113" s="1"/>
  <c r="O16"/>
  <c r="AV16" s="1"/>
  <c r="AV113" s="1"/>
  <c r="U16"/>
  <c r="BB16" s="1"/>
  <c r="R16"/>
  <c r="AY16" s="1"/>
  <c r="H16" i="17" s="1"/>
  <c r="S16" s="1"/>
  <c r="AA16" i="9"/>
  <c r="BH16" s="1"/>
  <c r="BH113" s="1"/>
  <c r="X16"/>
  <c r="BE16" s="1"/>
  <c r="BE113" s="1"/>
  <c r="U17"/>
  <c r="BB17" s="1"/>
  <c r="R17"/>
  <c r="AY17" s="1"/>
  <c r="H17" i="17" s="1"/>
  <c r="S17" s="1"/>
  <c r="AA17" i="9"/>
  <c r="BH17" s="1"/>
  <c r="X17"/>
  <c r="BE17" s="1"/>
  <c r="J17" i="17" s="1"/>
  <c r="U17" s="1"/>
  <c r="AD17" i="9"/>
  <c r="BK17" s="1"/>
  <c r="L17" i="17" s="1"/>
  <c r="W17" s="1"/>
  <c r="AG17" i="9"/>
  <c r="BN17" s="1"/>
  <c r="I18"/>
  <c r="AP18" s="1"/>
  <c r="L18"/>
  <c r="AS18" s="1"/>
  <c r="F18" i="17" s="1"/>
  <c r="Q18" s="1"/>
  <c r="O18" i="9"/>
  <c r="AV18" s="1"/>
  <c r="R18"/>
  <c r="AY18" s="1"/>
  <c r="H18" i="17" s="1"/>
  <c r="S18" s="1"/>
  <c r="X18" i="9"/>
  <c r="BE18" s="1"/>
  <c r="J18" i="17" s="1"/>
  <c r="U18" s="1"/>
  <c r="U18" i="9"/>
  <c r="BB18" s="1"/>
  <c r="AD18"/>
  <c r="BK18" s="1"/>
  <c r="L18" i="17" s="1"/>
  <c r="W18" s="1"/>
  <c r="AA18" i="9"/>
  <c r="BH18" s="1"/>
  <c r="I19"/>
  <c r="AP19" s="1"/>
  <c r="E19" i="17" s="1"/>
  <c r="P19" s="1"/>
  <c r="L19" i="9"/>
  <c r="AS19" s="1"/>
  <c r="F19" i="17" s="1"/>
  <c r="Q19" s="1"/>
  <c r="O19" i="9"/>
  <c r="AV19" s="1"/>
  <c r="R19"/>
  <c r="AY19" s="1"/>
  <c r="H19" i="17" s="1"/>
  <c r="S19" s="1"/>
  <c r="X19" i="9"/>
  <c r="BE19" s="1"/>
  <c r="J19" i="17" s="1"/>
  <c r="U19" s="1"/>
  <c r="U19" i="9"/>
  <c r="BB19" s="1"/>
  <c r="BB116" s="1"/>
  <c r="AD19"/>
  <c r="BK19" s="1"/>
  <c r="L19" i="17" s="1"/>
  <c r="W19" s="1"/>
  <c r="AA19" i="9"/>
  <c r="BH19" s="1"/>
  <c r="U20"/>
  <c r="BB20" s="1"/>
  <c r="I20" i="17" s="1"/>
  <c r="T20" s="1"/>
  <c r="R20" i="9"/>
  <c r="AY20" s="1"/>
  <c r="AY117" s="1"/>
  <c r="AA20"/>
  <c r="BH20" s="1"/>
  <c r="K20" i="17" s="1"/>
  <c r="V20" s="1"/>
  <c r="X20" i="9"/>
  <c r="BE20" s="1"/>
  <c r="J20" i="17" s="1"/>
  <c r="U20" s="1"/>
  <c r="AD20" i="9"/>
  <c r="BK20" s="1"/>
  <c r="L20" i="17" s="1"/>
  <c r="W20" s="1"/>
  <c r="U21" i="9"/>
  <c r="BB21" s="1"/>
  <c r="I21" i="17" s="1"/>
  <c r="T21" s="1"/>
  <c r="R21" i="9"/>
  <c r="AY21" s="1"/>
  <c r="H21" i="17" s="1"/>
  <c r="S21" s="1"/>
  <c r="AA21" i="9"/>
  <c r="BH21" s="1"/>
  <c r="K21" i="17" s="1"/>
  <c r="V21" s="1"/>
  <c r="X21" i="9"/>
  <c r="BE21" s="1"/>
  <c r="J21" i="17" s="1"/>
  <c r="U21" s="1"/>
  <c r="I22" i="9"/>
  <c r="AP22" s="1"/>
  <c r="E22" i="17" s="1"/>
  <c r="P22" s="1"/>
  <c r="L22" i="9"/>
  <c r="AS22" s="1"/>
  <c r="F22" i="17" s="1"/>
  <c r="Q22" s="1"/>
  <c r="O22" i="9"/>
  <c r="AV22" s="1"/>
  <c r="G22" i="17" s="1"/>
  <c r="R22" s="1"/>
  <c r="R22" i="9"/>
  <c r="AY22" s="1"/>
  <c r="H22" i="17" s="1"/>
  <c r="S22" s="1"/>
  <c r="X22" i="9"/>
  <c r="BE22" s="1"/>
  <c r="J22" i="17" s="1"/>
  <c r="U22" s="1"/>
  <c r="U22" i="9"/>
  <c r="BB22" s="1"/>
  <c r="I22" i="17" s="1"/>
  <c r="T22" s="1"/>
  <c r="AD22" i="9"/>
  <c r="BK22" s="1"/>
  <c r="L22" i="17" s="1"/>
  <c r="W22" s="1"/>
  <c r="AA22" i="9"/>
  <c r="BH22" s="1"/>
  <c r="K22" i="17" s="1"/>
  <c r="V22" s="1"/>
  <c r="I23" i="9"/>
  <c r="AP23" s="1"/>
  <c r="E23" i="17" s="1"/>
  <c r="P23" s="1"/>
  <c r="L23" i="9"/>
  <c r="AS23" s="1"/>
  <c r="O23"/>
  <c r="AV23" s="1"/>
  <c r="R23"/>
  <c r="AY23" s="1"/>
  <c r="X23"/>
  <c r="BE23" s="1"/>
  <c r="U23"/>
  <c r="BB23" s="1"/>
  <c r="AD23"/>
  <c r="BK23" s="1"/>
  <c r="AA23"/>
  <c r="BH23" s="1"/>
  <c r="U24"/>
  <c r="BB24" s="1"/>
  <c r="R24"/>
  <c r="AY24" s="1"/>
  <c r="H24" i="17" s="1"/>
  <c r="S24" s="1"/>
  <c r="AA24" i="9"/>
  <c r="BH24" s="1"/>
  <c r="K24" i="17" s="1"/>
  <c r="V24" s="1"/>
  <c r="X24" i="9"/>
  <c r="BE24" s="1"/>
  <c r="BE121" s="1"/>
  <c r="I25"/>
  <c r="AP25" s="1"/>
  <c r="E25" i="17" s="1"/>
  <c r="P25" s="1"/>
  <c r="L25" i="9"/>
  <c r="AS25" s="1"/>
  <c r="O25"/>
  <c r="AV25" s="1"/>
  <c r="R25"/>
  <c r="AY25" s="1"/>
  <c r="H25" i="17" s="1"/>
  <c r="S25" s="1"/>
  <c r="X25" i="9"/>
  <c r="BE25" s="1"/>
  <c r="BE122" s="1"/>
  <c r="U25"/>
  <c r="BB25" s="1"/>
  <c r="BB122" s="1"/>
  <c r="I26"/>
  <c r="AP26" s="1"/>
  <c r="L26"/>
  <c r="AS26" s="1"/>
  <c r="F26" i="17" s="1"/>
  <c r="Q26" s="1"/>
  <c r="O26" i="9"/>
  <c r="AV26" s="1"/>
  <c r="G26" i="17" s="1"/>
  <c r="R26" s="1"/>
  <c r="R26" i="9"/>
  <c r="AY26" s="1"/>
  <c r="H26" i="17" s="1"/>
  <c r="S26" s="1"/>
  <c r="X26" i="9"/>
  <c r="BE26" s="1"/>
  <c r="J26" i="17" s="1"/>
  <c r="U26" s="1"/>
  <c r="U26" i="9"/>
  <c r="BB26" s="1"/>
  <c r="BB123" s="1"/>
  <c r="AD26"/>
  <c r="BK26" s="1"/>
  <c r="L26" i="17" s="1"/>
  <c r="W26" s="1"/>
  <c r="AA26" i="9"/>
  <c r="BH26" s="1"/>
  <c r="K26" i="17" s="1"/>
  <c r="V26" s="1"/>
  <c r="I27" i="9"/>
  <c r="AP27" s="1"/>
  <c r="E27" i="17" s="1"/>
  <c r="P27" s="1"/>
  <c r="L27" i="9"/>
  <c r="AS27" s="1"/>
  <c r="F27" i="17" s="1"/>
  <c r="Q27" s="1"/>
  <c r="O27" i="9"/>
  <c r="AV27" s="1"/>
  <c r="AV124" s="1"/>
  <c r="U27"/>
  <c r="BB27" s="1"/>
  <c r="I27" i="17" s="1"/>
  <c r="T27" s="1"/>
  <c r="R27" i="9"/>
  <c r="AY27" s="1"/>
  <c r="H27" i="17" s="1"/>
  <c r="S27" s="1"/>
  <c r="AA27" i="9"/>
  <c r="BH27" s="1"/>
  <c r="K27" i="17" s="1"/>
  <c r="V27" s="1"/>
  <c r="X27" i="9"/>
  <c r="BE27" s="1"/>
  <c r="J27" i="17" s="1"/>
  <c r="U27" s="1"/>
  <c r="AD27" i="9"/>
  <c r="BK27" s="1"/>
  <c r="L27" i="17" s="1"/>
  <c r="W27" s="1"/>
  <c r="C86" i="9"/>
  <c r="AJ86" s="1"/>
  <c r="AJ183" s="1"/>
  <c r="AG86"/>
  <c r="BN86" s="1"/>
  <c r="M86" i="17" s="1"/>
  <c r="X86" s="1"/>
  <c r="AD86" i="9"/>
  <c r="BK86" s="1"/>
  <c r="L86" i="17" s="1"/>
  <c r="W86" s="1"/>
  <c r="AA86" i="9"/>
  <c r="BH86" s="1"/>
  <c r="K86" i="17" s="1"/>
  <c r="V86" s="1"/>
  <c r="X86" i="9"/>
  <c r="BE86" s="1"/>
  <c r="J86" i="17" s="1"/>
  <c r="U86" s="1"/>
  <c r="U86" i="9"/>
  <c r="BB86" s="1"/>
  <c r="I86" i="17" s="1"/>
  <c r="T86" s="1"/>
  <c r="R86" i="9"/>
  <c r="AY86" s="1"/>
  <c r="H86" i="17" s="1"/>
  <c r="S86" s="1"/>
  <c r="O86" i="9"/>
  <c r="AV86" s="1"/>
  <c r="G86" i="17" s="1"/>
  <c r="R86" s="1"/>
  <c r="L86" i="9"/>
  <c r="AS86" s="1"/>
  <c r="F86" i="17" s="1"/>
  <c r="Q86" s="1"/>
  <c r="I86" i="9"/>
  <c r="AP86" s="1"/>
  <c r="E86" i="17" s="1"/>
  <c r="P86" s="1"/>
  <c r="F86" i="9"/>
  <c r="AM86" s="1"/>
  <c r="AM183" s="1"/>
  <c r="C84"/>
  <c r="AJ84" s="1"/>
  <c r="C84" i="17" s="1"/>
  <c r="N84" s="1"/>
  <c r="AG84" i="9"/>
  <c r="BN84" s="1"/>
  <c r="M84" i="17" s="1"/>
  <c r="X84" s="1"/>
  <c r="AD84" i="9"/>
  <c r="BK84" s="1"/>
  <c r="L84" i="17" s="1"/>
  <c r="W84" s="1"/>
  <c r="AA84" i="9"/>
  <c r="BH84" s="1"/>
  <c r="K84" i="17" s="1"/>
  <c r="V84" s="1"/>
  <c r="X84" i="9"/>
  <c r="BE84" s="1"/>
  <c r="J84" i="17" s="1"/>
  <c r="U84" s="1"/>
  <c r="U84" i="9"/>
  <c r="BB84" s="1"/>
  <c r="I84" i="17" s="1"/>
  <c r="T84" s="1"/>
  <c r="R84" i="9"/>
  <c r="AY84" s="1"/>
  <c r="H84" i="17" s="1"/>
  <c r="S84" s="1"/>
  <c r="O84" i="9"/>
  <c r="AV84" s="1"/>
  <c r="G84" i="17" s="1"/>
  <c r="R84" s="1"/>
  <c r="L84" i="9"/>
  <c r="AS84" s="1"/>
  <c r="F84" i="17" s="1"/>
  <c r="Q84" s="1"/>
  <c r="I84" i="9"/>
  <c r="AP84" s="1"/>
  <c r="AP181" s="1"/>
  <c r="F84"/>
  <c r="AM84" s="1"/>
  <c r="D84" i="17" s="1"/>
  <c r="O84" s="1"/>
  <c r="C82" i="9"/>
  <c r="C82" i="35" s="1"/>
  <c r="C82" i="43" s="1"/>
  <c r="AG82" i="9"/>
  <c r="BN82" s="1"/>
  <c r="M82" i="17" s="1"/>
  <c r="X82" s="1"/>
  <c r="AD82" i="9"/>
  <c r="BK82" s="1"/>
  <c r="L82" i="17" s="1"/>
  <c r="W82" s="1"/>
  <c r="AA82" i="9"/>
  <c r="BH82" s="1"/>
  <c r="K82" i="17" s="1"/>
  <c r="V82" s="1"/>
  <c r="X82" i="9"/>
  <c r="BE82" s="1"/>
  <c r="U82"/>
  <c r="BB82" s="1"/>
  <c r="I82" i="17" s="1"/>
  <c r="T82" s="1"/>
  <c r="R82" i="9"/>
  <c r="AY82" s="1"/>
  <c r="H82" i="17" s="1"/>
  <c r="S82" s="1"/>
  <c r="O82" i="9"/>
  <c r="AV82" s="1"/>
  <c r="G82" i="17" s="1"/>
  <c r="R82" s="1"/>
  <c r="L82" i="9"/>
  <c r="AS82" s="1"/>
  <c r="F82" i="17" s="1"/>
  <c r="Q82" s="1"/>
  <c r="I82" i="9"/>
  <c r="AP82" s="1"/>
  <c r="E82" i="17" s="1"/>
  <c r="P82" s="1"/>
  <c r="F82" i="9"/>
  <c r="AM82" s="1"/>
  <c r="D82" i="17" s="1"/>
  <c r="O82" s="1"/>
  <c r="C80" i="9"/>
  <c r="AJ80" s="1"/>
  <c r="C80" i="17" s="1"/>
  <c r="N80" s="1"/>
  <c r="AG80" i="9"/>
  <c r="BN80" s="1"/>
  <c r="M80" i="17" s="1"/>
  <c r="X80" s="1"/>
  <c r="AD80" i="9"/>
  <c r="BK80" s="1"/>
  <c r="L80" i="17" s="1"/>
  <c r="W80" s="1"/>
  <c r="AA80" i="9"/>
  <c r="BH80" s="1"/>
  <c r="K80" i="17" s="1"/>
  <c r="V80" s="1"/>
  <c r="X80" i="9"/>
  <c r="BE80" s="1"/>
  <c r="J80" i="17" s="1"/>
  <c r="U80" s="1"/>
  <c r="U80" i="9"/>
  <c r="BB80" s="1"/>
  <c r="I80" i="17" s="1"/>
  <c r="T80" s="1"/>
  <c r="R80" i="9"/>
  <c r="AY80" s="1"/>
  <c r="H80" i="17" s="1"/>
  <c r="S80" s="1"/>
  <c r="O80" i="9"/>
  <c r="AV80" s="1"/>
  <c r="G80" i="17" s="1"/>
  <c r="R80" s="1"/>
  <c r="L80" i="9"/>
  <c r="AS80" s="1"/>
  <c r="I80"/>
  <c r="AP80" s="1"/>
  <c r="AP177" s="1"/>
  <c r="F80"/>
  <c r="AM80" s="1"/>
  <c r="C78"/>
  <c r="C78" i="35" s="1"/>
  <c r="C78" i="43" s="1"/>
  <c r="AG78" i="9"/>
  <c r="BN78" s="1"/>
  <c r="M78" i="17" s="1"/>
  <c r="X78" s="1"/>
  <c r="AD78" i="9"/>
  <c r="BK78" s="1"/>
  <c r="L78" i="17" s="1"/>
  <c r="W78" s="1"/>
  <c r="AA78" i="9"/>
  <c r="BH78" s="1"/>
  <c r="K78" i="17" s="1"/>
  <c r="V78" s="1"/>
  <c r="X78" i="9"/>
  <c r="BE78" s="1"/>
  <c r="U78"/>
  <c r="BB78" s="1"/>
  <c r="I78" i="17" s="1"/>
  <c r="T78" s="1"/>
  <c r="R78" i="9"/>
  <c r="AY78" s="1"/>
  <c r="H78" i="17" s="1"/>
  <c r="S78" s="1"/>
  <c r="O78" i="9"/>
  <c r="AV78" s="1"/>
  <c r="G78" i="17" s="1"/>
  <c r="R78" s="1"/>
  <c r="L78" i="9"/>
  <c r="AS78" s="1"/>
  <c r="F78" i="17" s="1"/>
  <c r="Q78" s="1"/>
  <c r="I78" i="9"/>
  <c r="AP78" s="1"/>
  <c r="E78" i="17" s="1"/>
  <c r="P78" s="1"/>
  <c r="F78" i="9"/>
  <c r="AM78" s="1"/>
  <c r="D78" i="17" s="1"/>
  <c r="O78" s="1"/>
  <c r="C76" i="9"/>
  <c r="AJ76" s="1"/>
  <c r="C76" i="17" s="1"/>
  <c r="N76" s="1"/>
  <c r="AG76" i="9"/>
  <c r="BN76" s="1"/>
  <c r="M76" i="17" s="1"/>
  <c r="X76" s="1"/>
  <c r="AD76" i="9"/>
  <c r="BK76" s="1"/>
  <c r="L76" i="17" s="1"/>
  <c r="W76" s="1"/>
  <c r="AA76" i="9"/>
  <c r="BH76" s="1"/>
  <c r="K76" i="17" s="1"/>
  <c r="V76" s="1"/>
  <c r="X76" i="9"/>
  <c r="BE76" s="1"/>
  <c r="J76" i="17" s="1"/>
  <c r="U76" s="1"/>
  <c r="U76" i="9"/>
  <c r="BB76" s="1"/>
  <c r="I76" i="17" s="1"/>
  <c r="T76" s="1"/>
  <c r="R76" i="9"/>
  <c r="AY76" s="1"/>
  <c r="H76" i="17" s="1"/>
  <c r="S76" s="1"/>
  <c r="O76" i="9"/>
  <c r="AV76" s="1"/>
  <c r="G76" i="17" s="1"/>
  <c r="R76" s="1"/>
  <c r="L76" i="9"/>
  <c r="AS76" s="1"/>
  <c r="F76" i="17" s="1"/>
  <c r="Q76" s="1"/>
  <c r="I76" i="9"/>
  <c r="AP76" s="1"/>
  <c r="F76"/>
  <c r="AM76" s="1"/>
  <c r="AM173" s="1"/>
  <c r="C74"/>
  <c r="AJ74" s="1"/>
  <c r="AJ171" s="1"/>
  <c r="AG74"/>
  <c r="BN74" s="1"/>
  <c r="M74" i="17" s="1"/>
  <c r="X74" s="1"/>
  <c r="AD74" i="9"/>
  <c r="BK74" s="1"/>
  <c r="AA74"/>
  <c r="BH74" s="1"/>
  <c r="K74" i="17" s="1"/>
  <c r="V74" s="1"/>
  <c r="X74" i="9"/>
  <c r="BE74" s="1"/>
  <c r="BE171" s="1"/>
  <c r="U74"/>
  <c r="BB74" s="1"/>
  <c r="R74"/>
  <c r="AY74" s="1"/>
  <c r="AY171" s="1"/>
  <c r="O74"/>
  <c r="AV74" s="1"/>
  <c r="G74" i="17" s="1"/>
  <c r="R74" s="1"/>
  <c r="L74" i="9"/>
  <c r="AS74" s="1"/>
  <c r="F74" i="17" s="1"/>
  <c r="Q74" s="1"/>
  <c r="I74" i="9"/>
  <c r="AP74" s="1"/>
  <c r="E74" i="17" s="1"/>
  <c r="P74" s="1"/>
  <c r="F74" i="9"/>
  <c r="AM74" s="1"/>
  <c r="D74" i="17" s="1"/>
  <c r="O74" s="1"/>
  <c r="C72" i="9"/>
  <c r="AJ72" s="1"/>
  <c r="C72" i="17" s="1"/>
  <c r="N72" s="1"/>
  <c r="AG72" i="9"/>
  <c r="BN72" s="1"/>
  <c r="AD72"/>
  <c r="BK72" s="1"/>
  <c r="L72" i="17" s="1"/>
  <c r="W72" s="1"/>
  <c r="AA72" i="9"/>
  <c r="BH72" s="1"/>
  <c r="K72" i="17" s="1"/>
  <c r="V72" s="1"/>
  <c r="X72" i="9"/>
  <c r="BE72" s="1"/>
  <c r="J72" i="17" s="1"/>
  <c r="U72" s="1"/>
  <c r="U72" i="9"/>
  <c r="BB72" s="1"/>
  <c r="I72" i="17" s="1"/>
  <c r="T72" s="1"/>
  <c r="R72" i="9"/>
  <c r="AY72" s="1"/>
  <c r="H72" i="17" s="1"/>
  <c r="S72" s="1"/>
  <c r="O72" i="9"/>
  <c r="AV72" s="1"/>
  <c r="G72" i="17" s="1"/>
  <c r="R72" s="1"/>
  <c r="L72" i="9"/>
  <c r="AS72" s="1"/>
  <c r="F72" i="17" s="1"/>
  <c r="Q72" s="1"/>
  <c r="I72" i="9"/>
  <c r="AP72" s="1"/>
  <c r="AP169" s="1"/>
  <c r="F72"/>
  <c r="AM72" s="1"/>
  <c r="D72" i="17" s="1"/>
  <c r="O72" s="1"/>
  <c r="C70" i="9"/>
  <c r="C70" i="35" s="1"/>
  <c r="C70" i="43" s="1"/>
  <c r="AG70" i="9"/>
  <c r="BN70" s="1"/>
  <c r="M70" i="17" s="1"/>
  <c r="X70" s="1"/>
  <c r="AD70" i="9"/>
  <c r="BK70" s="1"/>
  <c r="AA70"/>
  <c r="BH70" s="1"/>
  <c r="K70" i="17" s="1"/>
  <c r="V70" s="1"/>
  <c r="X70" i="9"/>
  <c r="BE70" s="1"/>
  <c r="U70"/>
  <c r="BB70" s="1"/>
  <c r="I70" i="17" s="1"/>
  <c r="T70" s="1"/>
  <c r="R70" i="9"/>
  <c r="AY70" s="1"/>
  <c r="O70"/>
  <c r="AV70" s="1"/>
  <c r="G70" i="17" s="1"/>
  <c r="R70" s="1"/>
  <c r="L70" i="9"/>
  <c r="AS70" s="1"/>
  <c r="F70" i="17" s="1"/>
  <c r="Q70" s="1"/>
  <c r="I70" i="9"/>
  <c r="AP70" s="1"/>
  <c r="E70" i="17" s="1"/>
  <c r="P70" s="1"/>
  <c r="F70" i="9"/>
  <c r="AM70" s="1"/>
  <c r="D70" i="17" s="1"/>
  <c r="O70" s="1"/>
  <c r="C68" i="9"/>
  <c r="AJ68" s="1"/>
  <c r="C68" i="17" s="1"/>
  <c r="N68" s="1"/>
  <c r="AG68" i="9"/>
  <c r="BN68" s="1"/>
  <c r="M68" i="17" s="1"/>
  <c r="X68" s="1"/>
  <c r="AD68" i="9"/>
  <c r="BK68" s="1"/>
  <c r="L68" i="17" s="1"/>
  <c r="W68" s="1"/>
  <c r="AA68" i="9"/>
  <c r="BH68" s="1"/>
  <c r="K68" i="17" s="1"/>
  <c r="V68" s="1"/>
  <c r="X68" i="9"/>
  <c r="BE68" s="1"/>
  <c r="J68" i="17" s="1"/>
  <c r="U68" s="1"/>
  <c r="U68" i="9"/>
  <c r="BB68" s="1"/>
  <c r="I68" i="17" s="1"/>
  <c r="T68" s="1"/>
  <c r="R68" i="9"/>
  <c r="AY68" s="1"/>
  <c r="H68" i="17" s="1"/>
  <c r="S68" s="1"/>
  <c r="O68" i="9"/>
  <c r="AV68" s="1"/>
  <c r="G68" i="17" s="1"/>
  <c r="R68" s="1"/>
  <c r="L68" i="9"/>
  <c r="AS68" s="1"/>
  <c r="F68" i="17" s="1"/>
  <c r="Q68" s="1"/>
  <c r="I68" i="9"/>
  <c r="AP68" s="1"/>
  <c r="AP165" s="1"/>
  <c r="F68"/>
  <c r="AM68" s="1"/>
  <c r="AM165" s="1"/>
  <c r="C66"/>
  <c r="AJ66" s="1"/>
  <c r="AG66"/>
  <c r="BN66" s="1"/>
  <c r="M66" i="17" s="1"/>
  <c r="X66" s="1"/>
  <c r="AD66" i="9"/>
  <c r="BK66" s="1"/>
  <c r="AA66"/>
  <c r="BH66" s="1"/>
  <c r="K66" i="17" s="1"/>
  <c r="V66" s="1"/>
  <c r="X66" i="9"/>
  <c r="BE66" s="1"/>
  <c r="BE163" s="1"/>
  <c r="U66"/>
  <c r="BB66" s="1"/>
  <c r="I66" i="17" s="1"/>
  <c r="T66" s="1"/>
  <c r="R66" i="9"/>
  <c r="AY66" s="1"/>
  <c r="H66" i="17" s="1"/>
  <c r="S66" s="1"/>
  <c r="O66" i="9"/>
  <c r="AV66" s="1"/>
  <c r="G66" i="17" s="1"/>
  <c r="R66" s="1"/>
  <c r="L66" i="9"/>
  <c r="AS66" s="1"/>
  <c r="F66" i="17" s="1"/>
  <c r="Q66" s="1"/>
  <c r="I66" i="9"/>
  <c r="AP66" s="1"/>
  <c r="AP163" s="1"/>
  <c r="F66"/>
  <c r="AM66" s="1"/>
  <c r="D66" i="17" s="1"/>
  <c r="O66" s="1"/>
  <c r="C64" i="9"/>
  <c r="AJ64" s="1"/>
  <c r="C64" i="17" s="1"/>
  <c r="N64" s="1"/>
  <c r="AG64" i="9"/>
  <c r="BN64" s="1"/>
  <c r="M64" i="17" s="1"/>
  <c r="X64" s="1"/>
  <c r="AD64" i="9"/>
  <c r="BK64" s="1"/>
  <c r="L64" i="17" s="1"/>
  <c r="W64" s="1"/>
  <c r="AA64" i="9"/>
  <c r="BH64" s="1"/>
  <c r="K64" i="17" s="1"/>
  <c r="V64" s="1"/>
  <c r="X64" i="9"/>
  <c r="BE64" s="1"/>
  <c r="J64" i="17" s="1"/>
  <c r="U64" s="1"/>
  <c r="U64" i="9"/>
  <c r="BB64" s="1"/>
  <c r="I64" i="17" s="1"/>
  <c r="T64" s="1"/>
  <c r="R64" i="9"/>
  <c r="AY64" s="1"/>
  <c r="H64" i="17" s="1"/>
  <c r="S64" s="1"/>
  <c r="O64" i="9"/>
  <c r="AV64" s="1"/>
  <c r="G64" i="17" s="1"/>
  <c r="R64" s="1"/>
  <c r="L64" i="9"/>
  <c r="AS64" s="1"/>
  <c r="I64"/>
  <c r="AP64" s="1"/>
  <c r="AP161" s="1"/>
  <c r="F64"/>
  <c r="AM64" s="1"/>
  <c r="D64" i="17" s="1"/>
  <c r="O64" s="1"/>
  <c r="C62" i="9"/>
  <c r="C62" i="35" s="1"/>
  <c r="C62" i="43" s="1"/>
  <c r="AG62" i="9"/>
  <c r="BN62" s="1"/>
  <c r="M62" i="17" s="1"/>
  <c r="X62" s="1"/>
  <c r="AD62" i="9"/>
  <c r="BK62" s="1"/>
  <c r="AA62"/>
  <c r="BH62" s="1"/>
  <c r="K62" i="17" s="1"/>
  <c r="V62" s="1"/>
  <c r="X62" i="9"/>
  <c r="BE62" s="1"/>
  <c r="U62"/>
  <c r="BB62" s="1"/>
  <c r="I62" i="17" s="1"/>
  <c r="T62" s="1"/>
  <c r="R62" i="9"/>
  <c r="AY62" s="1"/>
  <c r="H62" i="17" s="1"/>
  <c r="S62" s="1"/>
  <c r="O62" i="9"/>
  <c r="AV62" s="1"/>
  <c r="G62" i="17" s="1"/>
  <c r="R62" s="1"/>
  <c r="L62" i="9"/>
  <c r="AS62" s="1"/>
  <c r="F62" i="17" s="1"/>
  <c r="Q62" s="1"/>
  <c r="I62" i="9"/>
  <c r="AP62" s="1"/>
  <c r="E62" i="17" s="1"/>
  <c r="P62" s="1"/>
  <c r="F62" i="9"/>
  <c r="AM62" s="1"/>
  <c r="D62" i="17" s="1"/>
  <c r="O62" s="1"/>
  <c r="C60" i="9"/>
  <c r="AJ60" s="1"/>
  <c r="C60" i="17" s="1"/>
  <c r="AG60" i="9"/>
  <c r="BN60" s="1"/>
  <c r="M60" i="17" s="1"/>
  <c r="X60" s="1"/>
  <c r="AD60" i="9"/>
  <c r="BK60" s="1"/>
  <c r="L60" i="17" s="1"/>
  <c r="W60" s="1"/>
  <c r="AA60" i="9"/>
  <c r="BH60" s="1"/>
  <c r="K60" i="17" s="1"/>
  <c r="V60" s="1"/>
  <c r="X60" i="9"/>
  <c r="BE60" s="1"/>
  <c r="J60" i="17" s="1"/>
  <c r="U60" s="1"/>
  <c r="U60" i="9"/>
  <c r="BB60" s="1"/>
  <c r="I60" i="17" s="1"/>
  <c r="T60" s="1"/>
  <c r="R60" i="9"/>
  <c r="AY60" s="1"/>
  <c r="H60" i="17" s="1"/>
  <c r="S60" s="1"/>
  <c r="O60" i="9"/>
  <c r="AV60" s="1"/>
  <c r="G60" i="17" s="1"/>
  <c r="R60" s="1"/>
  <c r="L60" i="9"/>
  <c r="AS60" s="1"/>
  <c r="F60" i="17" s="1"/>
  <c r="Q60" s="1"/>
  <c r="I60" i="9"/>
  <c r="AP60" s="1"/>
  <c r="E60" i="17" s="1"/>
  <c r="P60" s="1"/>
  <c r="F60" i="9"/>
  <c r="AM60" s="1"/>
  <c r="AM157" s="1"/>
  <c r="C58"/>
  <c r="AJ58" s="1"/>
  <c r="C58" i="17" s="1"/>
  <c r="N58" s="1"/>
  <c r="AG58" i="9"/>
  <c r="BN58" s="1"/>
  <c r="M58" i="17" s="1"/>
  <c r="X58" s="1"/>
  <c r="AD58" i="9"/>
  <c r="BK58" s="1"/>
  <c r="AA58"/>
  <c r="BH58" s="1"/>
  <c r="X58"/>
  <c r="BE58" s="1"/>
  <c r="BE155" s="1"/>
  <c r="U58"/>
  <c r="BB58" s="1"/>
  <c r="I58" i="17" s="1"/>
  <c r="T58" s="1"/>
  <c r="R58" i="9"/>
  <c r="AY58" s="1"/>
  <c r="H58" i="17" s="1"/>
  <c r="S58" s="1"/>
  <c r="O58" i="9"/>
  <c r="AV58" s="1"/>
  <c r="G58" i="17" s="1"/>
  <c r="R58" s="1"/>
  <c r="L58" i="9"/>
  <c r="AS58" s="1"/>
  <c r="F58" i="17" s="1"/>
  <c r="Q58" s="1"/>
  <c r="I58" i="9"/>
  <c r="AP58" s="1"/>
  <c r="F58"/>
  <c r="AM58" s="1"/>
  <c r="D58" i="17" s="1"/>
  <c r="O58" s="1"/>
  <c r="C56" i="9"/>
  <c r="AJ56" s="1"/>
  <c r="C56" i="17" s="1"/>
  <c r="N56" s="1"/>
  <c r="AG56" i="9"/>
  <c r="BN56" s="1"/>
  <c r="M56" i="17" s="1"/>
  <c r="X56" s="1"/>
  <c r="AD56" i="9"/>
  <c r="BK56" s="1"/>
  <c r="L56" i="17" s="1"/>
  <c r="W56" s="1"/>
  <c r="AA56" i="9"/>
  <c r="BH56" s="1"/>
  <c r="K56" i="17" s="1"/>
  <c r="V56" s="1"/>
  <c r="X56" i="9"/>
  <c r="BE56" s="1"/>
  <c r="J56" i="17" s="1"/>
  <c r="U56" s="1"/>
  <c r="U56" i="9"/>
  <c r="BB56" s="1"/>
  <c r="I56" i="17" s="1"/>
  <c r="T56" s="1"/>
  <c r="R56" i="9"/>
  <c r="AY56" s="1"/>
  <c r="H56" i="17" s="1"/>
  <c r="S56" s="1"/>
  <c r="O56" i="9"/>
  <c r="AV56" s="1"/>
  <c r="G56" i="17" s="1"/>
  <c r="R56" s="1"/>
  <c r="L56" i="9"/>
  <c r="AS56" s="1"/>
  <c r="F56" i="17" s="1"/>
  <c r="Q56" s="1"/>
  <c r="I56" i="9"/>
  <c r="AP56" s="1"/>
  <c r="AP153" s="1"/>
  <c r="F56"/>
  <c r="AM56" s="1"/>
  <c r="C54"/>
  <c r="AJ54" s="1"/>
  <c r="AG54"/>
  <c r="BN54" s="1"/>
  <c r="M54" i="17" s="1"/>
  <c r="X54" s="1"/>
  <c r="AD54" i="9"/>
  <c r="BK54" s="1"/>
  <c r="AA54"/>
  <c r="BH54" s="1"/>
  <c r="K54" i="17" s="1"/>
  <c r="V54" s="1"/>
  <c r="X54" i="9"/>
  <c r="BE54" s="1"/>
  <c r="U54"/>
  <c r="BB54" s="1"/>
  <c r="I54" i="17" s="1"/>
  <c r="T54" s="1"/>
  <c r="R54" i="9"/>
  <c r="AY54" s="1"/>
  <c r="O54"/>
  <c r="AV54" s="1"/>
  <c r="G54" i="17" s="1"/>
  <c r="R54" s="1"/>
  <c r="L54" i="9"/>
  <c r="AS54" s="1"/>
  <c r="F54" i="17" s="1"/>
  <c r="Q54" s="1"/>
  <c r="I54" i="9"/>
  <c r="AP54" s="1"/>
  <c r="AP151" s="1"/>
  <c r="F54"/>
  <c r="AM54" s="1"/>
  <c r="D54" i="17" s="1"/>
  <c r="O54" s="1"/>
  <c r="C52" i="9"/>
  <c r="AJ52" s="1"/>
  <c r="C52" i="17" s="1"/>
  <c r="AG52" i="9"/>
  <c r="BN52" s="1"/>
  <c r="M52" i="17" s="1"/>
  <c r="X52" s="1"/>
  <c r="AD52" i="9"/>
  <c r="BK52" s="1"/>
  <c r="L52" i="17" s="1"/>
  <c r="W52" s="1"/>
  <c r="AA52" i="9"/>
  <c r="BH52" s="1"/>
  <c r="K52" i="17" s="1"/>
  <c r="V52" s="1"/>
  <c r="X52" i="9"/>
  <c r="BE52" s="1"/>
  <c r="J52" i="17" s="1"/>
  <c r="U52" s="1"/>
  <c r="U52" i="9"/>
  <c r="BB52" s="1"/>
  <c r="I52" i="17" s="1"/>
  <c r="T52" s="1"/>
  <c r="R52" i="9"/>
  <c r="AY52" s="1"/>
  <c r="H52" i="17" s="1"/>
  <c r="S52" s="1"/>
  <c r="O52" i="9"/>
  <c r="AV52" s="1"/>
  <c r="G52" i="17" s="1"/>
  <c r="R52" s="1"/>
  <c r="L52" i="9"/>
  <c r="AS52" s="1"/>
  <c r="F52" i="17" s="1"/>
  <c r="Q52" s="1"/>
  <c r="I52" i="9"/>
  <c r="AP52" s="1"/>
  <c r="E52" i="17" s="1"/>
  <c r="P52" s="1"/>
  <c r="F52" i="9"/>
  <c r="AM52" s="1"/>
  <c r="AM149" s="1"/>
  <c r="C50"/>
  <c r="AJ50" s="1"/>
  <c r="C50" i="17" s="1"/>
  <c r="N50" s="1"/>
  <c r="AG50" i="9"/>
  <c r="BN50" s="1"/>
  <c r="M50" i="17" s="1"/>
  <c r="X50" s="1"/>
  <c r="AD50" i="9"/>
  <c r="BK50" s="1"/>
  <c r="L50" i="17" s="1"/>
  <c r="W50" s="1"/>
  <c r="AA50" i="9"/>
  <c r="BH50" s="1"/>
  <c r="K50" i="17" s="1"/>
  <c r="V50" s="1"/>
  <c r="X50" i="9"/>
  <c r="BE50" s="1"/>
  <c r="J50" i="17" s="1"/>
  <c r="U50" s="1"/>
  <c r="U50" i="9"/>
  <c r="BB50" s="1"/>
  <c r="I50" i="17" s="1"/>
  <c r="T50" s="1"/>
  <c r="R50" i="9"/>
  <c r="AY50" s="1"/>
  <c r="H50" i="17" s="1"/>
  <c r="S50" s="1"/>
  <c r="O50" i="9"/>
  <c r="AV50" s="1"/>
  <c r="G50" i="17" s="1"/>
  <c r="R50" s="1"/>
  <c r="L50" i="9"/>
  <c r="AS50" s="1"/>
  <c r="I50"/>
  <c r="AP50" s="1"/>
  <c r="F50"/>
  <c r="AM50" s="1"/>
  <c r="C48"/>
  <c r="C48" i="35" s="1"/>
  <c r="C48" i="43" s="1"/>
  <c r="AG48" i="9"/>
  <c r="BN48" s="1"/>
  <c r="M48" i="17" s="1"/>
  <c r="X48" s="1"/>
  <c r="AD48" i="9"/>
  <c r="BK48" s="1"/>
  <c r="L48" i="17" s="1"/>
  <c r="W48" s="1"/>
  <c r="AA48" i="9"/>
  <c r="BH48" s="1"/>
  <c r="K48" i="17" s="1"/>
  <c r="V48" s="1"/>
  <c r="X48" i="9"/>
  <c r="BE48" s="1"/>
  <c r="U48"/>
  <c r="BB48" s="1"/>
  <c r="R48"/>
  <c r="AY48" s="1"/>
  <c r="AY145" s="1"/>
  <c r="O48"/>
  <c r="AV48" s="1"/>
  <c r="L48"/>
  <c r="AS48" s="1"/>
  <c r="F48" i="17" s="1"/>
  <c r="Q48" s="1"/>
  <c r="I48" i="9"/>
  <c r="AP48" s="1"/>
  <c r="AP145" s="1"/>
  <c r="F48"/>
  <c r="AM48" s="1"/>
  <c r="C46"/>
  <c r="AJ46" s="1"/>
  <c r="C46" i="17" s="1"/>
  <c r="N46" s="1"/>
  <c r="AG46" i="9"/>
  <c r="BN46" s="1"/>
  <c r="M46" i="17" s="1"/>
  <c r="X46" s="1"/>
  <c r="AD46" i="9"/>
  <c r="BK46" s="1"/>
  <c r="L46" i="17" s="1"/>
  <c r="W46" s="1"/>
  <c r="AA46" i="9"/>
  <c r="BH46" s="1"/>
  <c r="K46" i="17" s="1"/>
  <c r="V46" s="1"/>
  <c r="X46" i="9"/>
  <c r="BE46" s="1"/>
  <c r="U46"/>
  <c r="BB46" s="1"/>
  <c r="R46"/>
  <c r="AY46" s="1"/>
  <c r="AY143" s="1"/>
  <c r="O46"/>
  <c r="AV46" s="1"/>
  <c r="G46" i="17" s="1"/>
  <c r="R46" s="1"/>
  <c r="L46" i="9"/>
  <c r="AS46" s="1"/>
  <c r="F46" i="17" s="1"/>
  <c r="Q46" s="1"/>
  <c r="I46" i="9"/>
  <c r="AP46" s="1"/>
  <c r="E46" i="17" s="1"/>
  <c r="P46" s="1"/>
  <c r="F46" i="9"/>
  <c r="AM46" s="1"/>
  <c r="D46" i="17" s="1"/>
  <c r="O46" s="1"/>
  <c r="C44" i="9"/>
  <c r="AJ44" s="1"/>
  <c r="C44" i="17" s="1"/>
  <c r="AG44" i="9"/>
  <c r="BN44" s="1"/>
  <c r="M44" i="17" s="1"/>
  <c r="X44" s="1"/>
  <c r="AD44" i="9"/>
  <c r="BK44" s="1"/>
  <c r="L44" i="17" s="1"/>
  <c r="W44" s="1"/>
  <c r="AA44" i="9"/>
  <c r="BH44" s="1"/>
  <c r="K44" i="17" s="1"/>
  <c r="V44" s="1"/>
  <c r="X44" i="9"/>
  <c r="BE44" s="1"/>
  <c r="J44" i="17" s="1"/>
  <c r="U44" s="1"/>
  <c r="U44" i="9"/>
  <c r="BB44" s="1"/>
  <c r="I44" i="17" s="1"/>
  <c r="T44" s="1"/>
  <c r="R44" i="9"/>
  <c r="AY44" s="1"/>
  <c r="H44" i="17" s="1"/>
  <c r="S44" s="1"/>
  <c r="O44" i="9"/>
  <c r="AV44" s="1"/>
  <c r="G44" i="17" s="1"/>
  <c r="R44" s="1"/>
  <c r="L44" i="9"/>
  <c r="AS44" s="1"/>
  <c r="F44" i="17" s="1"/>
  <c r="Q44" s="1"/>
  <c r="I44" i="9"/>
  <c r="AP44" s="1"/>
  <c r="AP141" s="1"/>
  <c r="F44"/>
  <c r="AM44" s="1"/>
  <c r="D44" i="17" s="1"/>
  <c r="O44" s="1"/>
  <c r="C42" i="9"/>
  <c r="AJ42" s="1"/>
  <c r="C42" i="17" s="1"/>
  <c r="N42" s="1"/>
  <c r="AG42" i="9"/>
  <c r="BN42" s="1"/>
  <c r="M42" i="17" s="1"/>
  <c r="X42" s="1"/>
  <c r="AD42" i="9"/>
  <c r="BK42" s="1"/>
  <c r="L42" i="17" s="1"/>
  <c r="W42" s="1"/>
  <c r="AA42" i="9"/>
  <c r="BH42" s="1"/>
  <c r="K42" i="17" s="1"/>
  <c r="V42" s="1"/>
  <c r="X42" i="9"/>
  <c r="BE42" s="1"/>
  <c r="J42" i="17" s="1"/>
  <c r="U42" s="1"/>
  <c r="U42" i="9"/>
  <c r="BB42" s="1"/>
  <c r="I42" i="17" s="1"/>
  <c r="T42" s="1"/>
  <c r="R42" i="9"/>
  <c r="AY42" s="1"/>
  <c r="H42" i="17" s="1"/>
  <c r="S42" s="1"/>
  <c r="O42" i="9"/>
  <c r="AV42" s="1"/>
  <c r="G42" i="17" s="1"/>
  <c r="R42" s="1"/>
  <c r="L42" i="9"/>
  <c r="AS42" s="1"/>
  <c r="F42" i="17" s="1"/>
  <c r="Q42" s="1"/>
  <c r="I42" i="9"/>
  <c r="AP42" s="1"/>
  <c r="F42"/>
  <c r="AM42" s="1"/>
  <c r="AM139" s="1"/>
  <c r="C40"/>
  <c r="AJ40" s="1"/>
  <c r="AJ137" s="1"/>
  <c r="AG40"/>
  <c r="BN40" s="1"/>
  <c r="M40" i="17" s="1"/>
  <c r="X40" s="1"/>
  <c r="AD40" i="9"/>
  <c r="BK40" s="1"/>
  <c r="L40" i="17" s="1"/>
  <c r="W40" s="1"/>
  <c r="AA40" i="9"/>
  <c r="BH40" s="1"/>
  <c r="K40" i="17" s="1"/>
  <c r="V40" s="1"/>
  <c r="X40" i="9"/>
  <c r="BE40" s="1"/>
  <c r="U40"/>
  <c r="BB40" s="1"/>
  <c r="R40"/>
  <c r="AY40" s="1"/>
  <c r="H40" i="17" s="1"/>
  <c r="S40" s="1"/>
  <c r="O40" i="9"/>
  <c r="AV40" s="1"/>
  <c r="G40" i="17" s="1"/>
  <c r="R40" s="1"/>
  <c r="L40" i="9"/>
  <c r="AS40" s="1"/>
  <c r="F40" i="17" s="1"/>
  <c r="Q40" s="1"/>
  <c r="I40" i="9"/>
  <c r="AP40" s="1"/>
  <c r="E40" i="17" s="1"/>
  <c r="P40" s="1"/>
  <c r="F40" i="9"/>
  <c r="AM40" s="1"/>
  <c r="C38"/>
  <c r="C38" i="35" s="1"/>
  <c r="C38" i="43" s="1"/>
  <c r="AG38" i="9"/>
  <c r="BN38" s="1"/>
  <c r="M38" i="17" s="1"/>
  <c r="X38" s="1"/>
  <c r="AD38" i="9"/>
  <c r="BK38" s="1"/>
  <c r="L38" i="17" s="1"/>
  <c r="W38" s="1"/>
  <c r="AA38" i="9"/>
  <c r="BH38" s="1"/>
  <c r="X38"/>
  <c r="BE38" s="1"/>
  <c r="J38" i="17" s="1"/>
  <c r="U38" s="1"/>
  <c r="U38" i="9"/>
  <c r="BB38" s="1"/>
  <c r="I38" i="17" s="1"/>
  <c r="T38" s="1"/>
  <c r="R38" i="9"/>
  <c r="AY38" s="1"/>
  <c r="H38" i="17" s="1"/>
  <c r="S38" s="1"/>
  <c r="O38" i="9"/>
  <c r="AV38" s="1"/>
  <c r="L38"/>
  <c r="AS38" s="1"/>
  <c r="F38" i="17" s="1"/>
  <c r="Q38" s="1"/>
  <c r="I38" i="9"/>
  <c r="AP38" s="1"/>
  <c r="AP135" s="1"/>
  <c r="F38"/>
  <c r="AM38" s="1"/>
  <c r="D38" i="17" s="1"/>
  <c r="O38" s="1"/>
  <c r="C36" i="9"/>
  <c r="C36" i="35" s="1"/>
  <c r="C36" i="43" s="1"/>
  <c r="AG36" i="9"/>
  <c r="BN36" s="1"/>
  <c r="M36" i="17" s="1"/>
  <c r="X36" s="1"/>
  <c r="AD36" i="9"/>
  <c r="BK36" s="1"/>
  <c r="L36" i="17" s="1"/>
  <c r="W36" s="1"/>
  <c r="AA36" i="9"/>
  <c r="BH36" s="1"/>
  <c r="K36" i="17" s="1"/>
  <c r="V36" s="1"/>
  <c r="X36" i="9"/>
  <c r="BE36" s="1"/>
  <c r="J36" i="17" s="1"/>
  <c r="U36" s="1"/>
  <c r="U36" i="9"/>
  <c r="BB36" s="1"/>
  <c r="I36" i="17" s="1"/>
  <c r="T36" s="1"/>
  <c r="R36" i="9"/>
  <c r="AY36" s="1"/>
  <c r="H36" i="17" s="1"/>
  <c r="S36" s="1"/>
  <c r="O36" i="9"/>
  <c r="AV36" s="1"/>
  <c r="G36" i="17" s="1"/>
  <c r="R36" s="1"/>
  <c r="L36" i="9"/>
  <c r="AS36" s="1"/>
  <c r="I36"/>
  <c r="AP36" s="1"/>
  <c r="AP133" s="1"/>
  <c r="F36"/>
  <c r="AM36" s="1"/>
  <c r="AM133" s="1"/>
  <c r="AD34"/>
  <c r="BK34" s="1"/>
  <c r="L34" i="17" s="1"/>
  <c r="W34" s="1"/>
  <c r="AA34" i="9"/>
  <c r="BH34" s="1"/>
  <c r="X34"/>
  <c r="BE34" s="1"/>
  <c r="J34" i="17" s="1"/>
  <c r="U34" s="1"/>
  <c r="U34" i="9"/>
  <c r="BB34" s="1"/>
  <c r="R34"/>
  <c r="AY34" s="1"/>
  <c r="H34" i="17" s="1"/>
  <c r="S34" s="1"/>
  <c r="O34" i="9"/>
  <c r="AV34" s="1"/>
  <c r="L34"/>
  <c r="AS34" s="1"/>
  <c r="F34" i="17" s="1"/>
  <c r="Q34" s="1"/>
  <c r="I34" i="9"/>
  <c r="AP34" s="1"/>
  <c r="E34" i="17" s="1"/>
  <c r="P34" s="1"/>
  <c r="AG32" i="9"/>
  <c r="BN32" s="1"/>
  <c r="M32" i="17" s="1"/>
  <c r="X32" s="1"/>
  <c r="AD32" i="9"/>
  <c r="BK32" s="1"/>
  <c r="L32" i="17" s="1"/>
  <c r="W32" s="1"/>
  <c r="AA32" i="9"/>
  <c r="BH32" s="1"/>
  <c r="K32" i="17" s="1"/>
  <c r="V32" s="1"/>
  <c r="X32" i="9"/>
  <c r="BE32" s="1"/>
  <c r="J32" i="17" s="1"/>
  <c r="U32" s="1"/>
  <c r="U32" i="9"/>
  <c r="BB32" s="1"/>
  <c r="I32" i="17" s="1"/>
  <c r="T32" s="1"/>
  <c r="R32" i="9"/>
  <c r="AY32" s="1"/>
  <c r="H32" i="17" s="1"/>
  <c r="S32" s="1"/>
  <c r="O32" i="9"/>
  <c r="AV32" s="1"/>
  <c r="G32" i="17" s="1"/>
  <c r="R32" s="1"/>
  <c r="L32" i="9"/>
  <c r="AS32" s="1"/>
  <c r="F32" i="17" s="1"/>
  <c r="Q32" s="1"/>
  <c r="I32" i="9"/>
  <c r="AP32" s="1"/>
  <c r="E32" i="17" s="1"/>
  <c r="P32" s="1"/>
  <c r="C30" i="9"/>
  <c r="C30" i="35" s="1"/>
  <c r="C30" i="43" s="1"/>
  <c r="AG30" i="9"/>
  <c r="BN30" s="1"/>
  <c r="M30" i="17" s="1"/>
  <c r="X30" s="1"/>
  <c r="AD30" i="9"/>
  <c r="BK30" s="1"/>
  <c r="L30" i="17" s="1"/>
  <c r="W30" s="1"/>
  <c r="AA30" i="9"/>
  <c r="BH30" s="1"/>
  <c r="K30" i="17" s="1"/>
  <c r="V30" s="1"/>
  <c r="X30" i="9"/>
  <c r="BE30" s="1"/>
  <c r="J30" i="17" s="1"/>
  <c r="U30" s="1"/>
  <c r="U30" i="9"/>
  <c r="BB30" s="1"/>
  <c r="I30" i="17" s="1"/>
  <c r="T30" s="1"/>
  <c r="R30" i="9"/>
  <c r="AY30" s="1"/>
  <c r="H30" i="17" s="1"/>
  <c r="S30" s="1"/>
  <c r="O30" i="9"/>
  <c r="AV30" s="1"/>
  <c r="G30" i="17" s="1"/>
  <c r="R30" s="1"/>
  <c r="L30" i="9"/>
  <c r="AS30" s="1"/>
  <c r="F30" i="17" s="1"/>
  <c r="Q30" s="1"/>
  <c r="I30" i="9"/>
  <c r="AP30" s="1"/>
  <c r="E30" i="17" s="1"/>
  <c r="P30" s="1"/>
  <c r="F30" i="9"/>
  <c r="AM30" s="1"/>
  <c r="AM127" s="1"/>
  <c r="AD28"/>
  <c r="BK28" s="1"/>
  <c r="L28" i="17" s="1"/>
  <c r="W28" s="1"/>
  <c r="AA28" i="9"/>
  <c r="BH28" s="1"/>
  <c r="X28"/>
  <c r="BE28" s="1"/>
  <c r="J28" i="17" s="1"/>
  <c r="U28" s="1"/>
  <c r="U28" i="9"/>
  <c r="BB28" s="1"/>
  <c r="BB125" s="1"/>
  <c r="R28"/>
  <c r="AY28" s="1"/>
  <c r="AY125" s="1"/>
  <c r="O28"/>
  <c r="AV28" s="1"/>
  <c r="G28" i="17" s="1"/>
  <c r="R28" s="1"/>
  <c r="L28" i="9"/>
  <c r="AS28" s="1"/>
  <c r="AS125" s="1"/>
  <c r="I28"/>
  <c r="AP28" s="1"/>
  <c r="E28" i="17" s="1"/>
  <c r="P28" s="1"/>
  <c r="AG26" i="9"/>
  <c r="BN26" s="1"/>
  <c r="AG24"/>
  <c r="BN24" s="1"/>
  <c r="M24" i="17" s="1"/>
  <c r="X24" s="1"/>
  <c r="AD24" i="9"/>
  <c r="BK24" s="1"/>
  <c r="L24" i="17" s="1"/>
  <c r="W24" s="1"/>
  <c r="O24" i="9"/>
  <c r="AV24" s="1"/>
  <c r="G24" i="17" s="1"/>
  <c r="R24" s="1"/>
  <c r="L24" i="9"/>
  <c r="AS24" s="1"/>
  <c r="F24" i="17" s="1"/>
  <c r="Q24" s="1"/>
  <c r="I24" i="9"/>
  <c r="AP24" s="1"/>
  <c r="E24" i="17" s="1"/>
  <c r="P24" s="1"/>
  <c r="AG22" i="9"/>
  <c r="BN22" s="1"/>
  <c r="O20"/>
  <c r="AV20" s="1"/>
  <c r="G20" i="17" s="1"/>
  <c r="R20" s="1"/>
  <c r="L20" i="9"/>
  <c r="AS20" s="1"/>
  <c r="I20"/>
  <c r="AP20" s="1"/>
  <c r="E20" i="17" s="1"/>
  <c r="P20" s="1"/>
  <c r="AG18" i="9"/>
  <c r="BN18" s="1"/>
  <c r="BN115" s="1"/>
  <c r="AG16"/>
  <c r="BN16" s="1"/>
  <c r="M16" i="17" s="1"/>
  <c r="X16" s="1"/>
  <c r="AD16" i="9"/>
  <c r="BK16" s="1"/>
  <c r="L16" i="17" s="1"/>
  <c r="W16" s="1"/>
  <c r="O14" i="9"/>
  <c r="AV14" s="1"/>
  <c r="G14" i="17" s="1"/>
  <c r="R14" s="1"/>
  <c r="L14" i="9"/>
  <c r="AS14" s="1"/>
  <c r="F14" i="17" s="1"/>
  <c r="Q14" s="1"/>
  <c r="I14" i="9"/>
  <c r="AP14" s="1"/>
  <c r="E14" i="17" s="1"/>
  <c r="P14" s="1"/>
  <c r="F14" i="9"/>
  <c r="AM14" s="1"/>
  <c r="D14" i="17" s="1"/>
  <c r="O14" s="1"/>
  <c r="AA12" i="9"/>
  <c r="BH12" s="1"/>
  <c r="K12" i="17" s="1"/>
  <c r="V12" s="1"/>
  <c r="AG13" i="9"/>
  <c r="BN13" s="1"/>
  <c r="M13" i="17" s="1"/>
  <c r="X13" s="1"/>
  <c r="AG15" i="9"/>
  <c r="BN15" s="1"/>
  <c r="M15" i="17" s="1"/>
  <c r="X15" s="1"/>
  <c r="I17" i="9"/>
  <c r="AP17" s="1"/>
  <c r="E17" i="17" s="1"/>
  <c r="P17" s="1"/>
  <c r="L17" i="9"/>
  <c r="AS17" s="1"/>
  <c r="F17" i="17" s="1"/>
  <c r="Q17" s="1"/>
  <c r="O17" i="9"/>
  <c r="AV17" s="1"/>
  <c r="G17" i="17" s="1"/>
  <c r="R17" s="1"/>
  <c r="AG19" i="9"/>
  <c r="BN19" s="1"/>
  <c r="I21"/>
  <c r="AP21" s="1"/>
  <c r="E21" i="17" s="1"/>
  <c r="P21" s="1"/>
  <c r="L21" i="9"/>
  <c r="AS21" s="1"/>
  <c r="AS118" s="1"/>
  <c r="O21"/>
  <c r="AV21" s="1"/>
  <c r="G21" i="17" s="1"/>
  <c r="R21" s="1"/>
  <c r="AD21" i="9"/>
  <c r="BK21" s="1"/>
  <c r="L21" i="17" s="1"/>
  <c r="W21" s="1"/>
  <c r="AG21" i="9"/>
  <c r="BN21" s="1"/>
  <c r="M21" i="17" s="1"/>
  <c r="X21" s="1"/>
  <c r="AG23" i="9"/>
  <c r="BN23" s="1"/>
  <c r="BN120" s="1"/>
  <c r="AA25"/>
  <c r="BH25" s="1"/>
  <c r="K25" i="17" s="1"/>
  <c r="V25" s="1"/>
  <c r="AD25" i="9"/>
  <c r="BK25" s="1"/>
  <c r="L25" i="17" s="1"/>
  <c r="W25" s="1"/>
  <c r="AG25" i="9"/>
  <c r="BN25" s="1"/>
  <c r="M25" i="17" s="1"/>
  <c r="X25" s="1"/>
  <c r="C85" i="9"/>
  <c r="AJ85" s="1"/>
  <c r="AJ182" s="1"/>
  <c r="AG85"/>
  <c r="BN85" s="1"/>
  <c r="BN182" s="1"/>
  <c r="AD85"/>
  <c r="BK85" s="1"/>
  <c r="AA85"/>
  <c r="BH85" s="1"/>
  <c r="BH182" s="1"/>
  <c r="X85"/>
  <c r="BE85" s="1"/>
  <c r="J85" i="17" s="1"/>
  <c r="U85" s="1"/>
  <c r="U85" i="9"/>
  <c r="BB85" s="1"/>
  <c r="BB182" s="1"/>
  <c r="R85"/>
  <c r="AY85" s="1"/>
  <c r="O85"/>
  <c r="AV85" s="1"/>
  <c r="AV182" s="1"/>
  <c r="L85"/>
  <c r="AS85" s="1"/>
  <c r="F85" i="17" s="1"/>
  <c r="Q85" s="1"/>
  <c r="I85" i="9"/>
  <c r="AP85" s="1"/>
  <c r="AP182" s="1"/>
  <c r="F85"/>
  <c r="AM85" s="1"/>
  <c r="AM182" s="1"/>
  <c r="C83"/>
  <c r="AJ83" s="1"/>
  <c r="C83" i="17" s="1"/>
  <c r="N83" s="1"/>
  <c r="AG83" i="9"/>
  <c r="BN83" s="1"/>
  <c r="M83" i="17" s="1"/>
  <c r="X83" s="1"/>
  <c r="AD83" i="9"/>
  <c r="BK83" s="1"/>
  <c r="BK180" s="1"/>
  <c r="AA83"/>
  <c r="BH83" s="1"/>
  <c r="K83" i="17" s="1"/>
  <c r="V83" s="1"/>
  <c r="X83" i="9"/>
  <c r="BE83" s="1"/>
  <c r="J83" i="17" s="1"/>
  <c r="U83" s="1"/>
  <c r="U83" i="9"/>
  <c r="BB83" s="1"/>
  <c r="R83"/>
  <c r="AY83" s="1"/>
  <c r="H83" i="17" s="1"/>
  <c r="S83" s="1"/>
  <c r="O83" i="9"/>
  <c r="AV83" s="1"/>
  <c r="G83" i="17" s="1"/>
  <c r="R83" s="1"/>
  <c r="L83" i="9"/>
  <c r="AS83" s="1"/>
  <c r="AS180" s="1"/>
  <c r="I83"/>
  <c r="AP83" s="1"/>
  <c r="AP180" s="1"/>
  <c r="F83"/>
  <c r="AM83" s="1"/>
  <c r="AM180" s="1"/>
  <c r="C81"/>
  <c r="AJ81" s="1"/>
  <c r="C81" i="17" s="1"/>
  <c r="N81" s="1"/>
  <c r="AG81" i="9"/>
  <c r="BN81" s="1"/>
  <c r="M81" i="17" s="1"/>
  <c r="X81" s="1"/>
  <c r="AD81" i="9"/>
  <c r="BK81" s="1"/>
  <c r="L81" i="17" s="1"/>
  <c r="W81" s="1"/>
  <c r="AA81" i="9"/>
  <c r="BH81" s="1"/>
  <c r="K81" i="17" s="1"/>
  <c r="V81" s="1"/>
  <c r="X81" i="9"/>
  <c r="BE81" s="1"/>
  <c r="J81" i="17" s="1"/>
  <c r="U81" s="1"/>
  <c r="U81" i="9"/>
  <c r="BB81" s="1"/>
  <c r="I81" i="17" s="1"/>
  <c r="T81" s="1"/>
  <c r="R81" i="9"/>
  <c r="AY81" s="1"/>
  <c r="H81" i="17" s="1"/>
  <c r="S81" s="1"/>
  <c r="O81" i="9"/>
  <c r="AV81" s="1"/>
  <c r="G81" i="17" s="1"/>
  <c r="R81" s="1"/>
  <c r="L81" i="9"/>
  <c r="AS81" s="1"/>
  <c r="AS178" s="1"/>
  <c r="I81"/>
  <c r="AP81" s="1"/>
  <c r="AP178" s="1"/>
  <c r="F81"/>
  <c r="AM81" s="1"/>
  <c r="AM178" s="1"/>
  <c r="C79"/>
  <c r="AJ79" s="1"/>
  <c r="AJ176" s="1"/>
  <c r="AG79"/>
  <c r="BN79" s="1"/>
  <c r="M79" i="17" s="1"/>
  <c r="X79" s="1"/>
  <c r="AD79" i="9"/>
  <c r="BK79" s="1"/>
  <c r="L79" i="17" s="1"/>
  <c r="W79" s="1"/>
  <c r="AA79" i="9"/>
  <c r="BH79" s="1"/>
  <c r="K79" i="17" s="1"/>
  <c r="V79" s="1"/>
  <c r="X79" i="9"/>
  <c r="BE79" s="1"/>
  <c r="J79" i="17" s="1"/>
  <c r="U79" s="1"/>
  <c r="U79" i="9"/>
  <c r="BB79" s="1"/>
  <c r="I79" i="17" s="1"/>
  <c r="T79" s="1"/>
  <c r="R79" i="9"/>
  <c r="AY79" s="1"/>
  <c r="H79" i="17" s="1"/>
  <c r="S79" s="1"/>
  <c r="O79" i="9"/>
  <c r="AV79" s="1"/>
  <c r="G79" i="17" s="1"/>
  <c r="R79" s="1"/>
  <c r="L79" i="9"/>
  <c r="AS79" s="1"/>
  <c r="F79" i="17" s="1"/>
  <c r="Q79" s="1"/>
  <c r="I79" i="9"/>
  <c r="AP79" s="1"/>
  <c r="E79" i="17" s="1"/>
  <c r="P79" s="1"/>
  <c r="F79" i="9"/>
  <c r="AM79" s="1"/>
  <c r="AM176" s="1"/>
  <c r="C77"/>
  <c r="AJ77" s="1"/>
  <c r="AJ174" s="1"/>
  <c r="AG77"/>
  <c r="BN77" s="1"/>
  <c r="M77" i="17" s="1"/>
  <c r="X77" s="1"/>
  <c r="AD77" i="9"/>
  <c r="BK77" s="1"/>
  <c r="AA77"/>
  <c r="BH77" s="1"/>
  <c r="K77" i="17" s="1"/>
  <c r="V77" s="1"/>
  <c r="X77" i="9"/>
  <c r="BE77" s="1"/>
  <c r="J77" i="17" s="1"/>
  <c r="U77" s="1"/>
  <c r="U77" i="9"/>
  <c r="BB77" s="1"/>
  <c r="I77" i="17" s="1"/>
  <c r="T77" s="1"/>
  <c r="R77" i="9"/>
  <c r="AY77" s="1"/>
  <c r="H77" i="17" s="1"/>
  <c r="S77" s="1"/>
  <c r="O77" i="9"/>
  <c r="AV77" s="1"/>
  <c r="G77" i="17" s="1"/>
  <c r="R77" s="1"/>
  <c r="L77" i="9"/>
  <c r="AS77" s="1"/>
  <c r="F77" i="17" s="1"/>
  <c r="Q77" s="1"/>
  <c r="I77" i="9"/>
  <c r="AP77" s="1"/>
  <c r="E77" i="17" s="1"/>
  <c r="P77" s="1"/>
  <c r="F77" i="9"/>
  <c r="AM77" s="1"/>
  <c r="AM174" s="1"/>
  <c r="C75"/>
  <c r="AJ75" s="1"/>
  <c r="AG75"/>
  <c r="BN75" s="1"/>
  <c r="M75" i="17" s="1"/>
  <c r="X75" s="1"/>
  <c r="AD75" i="9"/>
  <c r="BK75" s="1"/>
  <c r="L75" i="17" s="1"/>
  <c r="W75" s="1"/>
  <c r="AA75" i="9"/>
  <c r="BH75" s="1"/>
  <c r="K75" i="17" s="1"/>
  <c r="V75" s="1"/>
  <c r="X75" i="9"/>
  <c r="BE75" s="1"/>
  <c r="J75" i="17" s="1"/>
  <c r="U75" s="1"/>
  <c r="U75" i="9"/>
  <c r="BB75" s="1"/>
  <c r="I75" i="17" s="1"/>
  <c r="T75" s="1"/>
  <c r="R75" i="9"/>
  <c r="AY75" s="1"/>
  <c r="H75" i="17" s="1"/>
  <c r="S75" s="1"/>
  <c r="O75" i="9"/>
  <c r="AV75" s="1"/>
  <c r="G75" i="17" s="1"/>
  <c r="R75" s="1"/>
  <c r="L75" i="9"/>
  <c r="AS75" s="1"/>
  <c r="AS172" s="1"/>
  <c r="I75"/>
  <c r="AP75" s="1"/>
  <c r="E75" i="17" s="1"/>
  <c r="P75" s="1"/>
  <c r="F75" i="9"/>
  <c r="AM75" s="1"/>
  <c r="AM172" s="1"/>
  <c r="C73"/>
  <c r="AJ73" s="1"/>
  <c r="AJ170" s="1"/>
  <c r="AG73"/>
  <c r="BN73" s="1"/>
  <c r="M73" i="17" s="1"/>
  <c r="X73" s="1"/>
  <c r="AD73" i="9"/>
  <c r="BK73" s="1"/>
  <c r="L73" i="17" s="1"/>
  <c r="W73" s="1"/>
  <c r="AA73" i="9"/>
  <c r="BH73" s="1"/>
  <c r="K73" i="17" s="1"/>
  <c r="V73" s="1"/>
  <c r="X73" i="9"/>
  <c r="BE73" s="1"/>
  <c r="J73" i="17" s="1"/>
  <c r="U73" s="1"/>
  <c r="U73" i="9"/>
  <c r="BB73" s="1"/>
  <c r="I73" i="17" s="1"/>
  <c r="T73" s="1"/>
  <c r="R73" i="9"/>
  <c r="AY73" s="1"/>
  <c r="H73" i="17" s="1"/>
  <c r="S73" s="1"/>
  <c r="O73" i="9"/>
  <c r="AV73" s="1"/>
  <c r="G73" i="17" s="1"/>
  <c r="R73" s="1"/>
  <c r="L73" i="9"/>
  <c r="AS73" s="1"/>
  <c r="AS170" s="1"/>
  <c r="I73"/>
  <c r="AP73" s="1"/>
  <c r="E73" i="17" s="1"/>
  <c r="P73" s="1"/>
  <c r="F73" i="9"/>
  <c r="AM73" s="1"/>
  <c r="AM170" s="1"/>
  <c r="C71"/>
  <c r="AJ71" s="1"/>
  <c r="C71" i="17" s="1"/>
  <c r="N71" s="1"/>
  <c r="AG71" i="9"/>
  <c r="BN71" s="1"/>
  <c r="M71" i="17" s="1"/>
  <c r="X71" s="1"/>
  <c r="AD71" i="9"/>
  <c r="BK71" s="1"/>
  <c r="AA71"/>
  <c r="BH71" s="1"/>
  <c r="K71" i="17" s="1"/>
  <c r="V71" s="1"/>
  <c r="X71" i="9"/>
  <c r="BE71" s="1"/>
  <c r="J71" i="17" s="1"/>
  <c r="U71" s="1"/>
  <c r="U71" i="9"/>
  <c r="BB71" s="1"/>
  <c r="I71" i="17" s="1"/>
  <c r="T71" s="1"/>
  <c r="R71" i="9"/>
  <c r="AY71" s="1"/>
  <c r="H71" i="17" s="1"/>
  <c r="S71" s="1"/>
  <c r="O71" i="9"/>
  <c r="AV71" s="1"/>
  <c r="G71" i="17" s="1"/>
  <c r="R71" s="1"/>
  <c r="L71" i="9"/>
  <c r="AS71" s="1"/>
  <c r="AS168" s="1"/>
  <c r="I71"/>
  <c r="AP71" s="1"/>
  <c r="AP168" s="1"/>
  <c r="F71"/>
  <c r="AM71" s="1"/>
  <c r="AM168" s="1"/>
  <c r="C69"/>
  <c r="AJ69" s="1"/>
  <c r="AJ166" s="1"/>
  <c r="AG69"/>
  <c r="BN69" s="1"/>
  <c r="M69" i="17" s="1"/>
  <c r="X69" s="1"/>
  <c r="AD69" i="9"/>
  <c r="BK69" s="1"/>
  <c r="L69" i="17" s="1"/>
  <c r="W69" s="1"/>
  <c r="AA69" i="9"/>
  <c r="BH69" s="1"/>
  <c r="K69" i="17" s="1"/>
  <c r="V69" s="1"/>
  <c r="X69" i="9"/>
  <c r="BE69" s="1"/>
  <c r="J69" i="17" s="1"/>
  <c r="U69" s="1"/>
  <c r="U69" i="9"/>
  <c r="BB69" s="1"/>
  <c r="I69" i="17" s="1"/>
  <c r="T69" s="1"/>
  <c r="R69" i="9"/>
  <c r="AY69" s="1"/>
  <c r="O69"/>
  <c r="AV69" s="1"/>
  <c r="G69" i="17" s="1"/>
  <c r="R69" s="1"/>
  <c r="L69" i="9"/>
  <c r="AS69" s="1"/>
  <c r="AS166" s="1"/>
  <c r="I69"/>
  <c r="AP69" s="1"/>
  <c r="E69" i="17" s="1"/>
  <c r="P69" s="1"/>
  <c r="F69" i="9"/>
  <c r="AM69" s="1"/>
  <c r="AM166" s="1"/>
  <c r="C67"/>
  <c r="AJ67" s="1"/>
  <c r="AJ164" s="1"/>
  <c r="AG67"/>
  <c r="BN67" s="1"/>
  <c r="M67" i="17" s="1"/>
  <c r="X67" s="1"/>
  <c r="AD67" i="9"/>
  <c r="BK67" s="1"/>
  <c r="L67" i="17" s="1"/>
  <c r="W67" s="1"/>
  <c r="AA67" i="9"/>
  <c r="BH67" s="1"/>
  <c r="X67"/>
  <c r="BE67" s="1"/>
  <c r="J67" i="17" s="1"/>
  <c r="U67" s="1"/>
  <c r="U67" i="9"/>
  <c r="BB67" s="1"/>
  <c r="R67"/>
  <c r="AY67" s="1"/>
  <c r="H67" i="17" s="1"/>
  <c r="S67" s="1"/>
  <c r="O67" i="9"/>
  <c r="AV67" s="1"/>
  <c r="G67" i="17" s="1"/>
  <c r="R67" s="1"/>
  <c r="L67" i="9"/>
  <c r="AS67" s="1"/>
  <c r="F67" i="17" s="1"/>
  <c r="Q67" s="1"/>
  <c r="I67" i="9"/>
  <c r="AP67" s="1"/>
  <c r="E67" i="17" s="1"/>
  <c r="P67" s="1"/>
  <c r="F67" i="9"/>
  <c r="AM67" s="1"/>
  <c r="D67" i="17" s="1"/>
  <c r="O67" s="1"/>
  <c r="C65" i="9"/>
  <c r="C65" i="35" s="1"/>
  <c r="C65" i="43" s="1"/>
  <c r="AG65" i="9"/>
  <c r="BN65" s="1"/>
  <c r="M65" i="17" s="1"/>
  <c r="X65" s="1"/>
  <c r="AD65" i="9"/>
  <c r="BK65" s="1"/>
  <c r="AA65"/>
  <c r="BH65" s="1"/>
  <c r="BH162" s="1"/>
  <c r="X65"/>
  <c r="BE65" s="1"/>
  <c r="U65"/>
  <c r="BB65" s="1"/>
  <c r="BB162" s="1"/>
  <c r="R65"/>
  <c r="AY65" s="1"/>
  <c r="O65"/>
  <c r="AV65" s="1"/>
  <c r="G65" i="17" s="1"/>
  <c r="R65" s="1"/>
  <c r="L65" i="9"/>
  <c r="AS65" s="1"/>
  <c r="F65" i="17" s="1"/>
  <c r="Q65" s="1"/>
  <c r="I65" i="9"/>
  <c r="AP65" s="1"/>
  <c r="AP162" s="1"/>
  <c r="F65"/>
  <c r="AM65" s="1"/>
  <c r="D65" i="17" s="1"/>
  <c r="O65" s="1"/>
  <c r="C63" i="9"/>
  <c r="C63" i="35" s="1"/>
  <c r="C63" i="43" s="1"/>
  <c r="AG63" i="9"/>
  <c r="BN63" s="1"/>
  <c r="BN160" s="1"/>
  <c r="AD63"/>
  <c r="BK63" s="1"/>
  <c r="AA63"/>
  <c r="BH63" s="1"/>
  <c r="K63" i="17" s="1"/>
  <c r="V63" s="1"/>
  <c r="X63" i="9"/>
  <c r="BE63" s="1"/>
  <c r="U63"/>
  <c r="BB63" s="1"/>
  <c r="I63" i="17" s="1"/>
  <c r="T63" s="1"/>
  <c r="R63" i="9"/>
  <c r="AY63" s="1"/>
  <c r="O63"/>
  <c r="AV63" s="1"/>
  <c r="G63" i="17" s="1"/>
  <c r="R63" s="1"/>
  <c r="L63" i="9"/>
  <c r="AS63" s="1"/>
  <c r="F63" i="17" s="1"/>
  <c r="Q63" s="1"/>
  <c r="I63" i="9"/>
  <c r="AP63" s="1"/>
  <c r="E63" i="17" s="1"/>
  <c r="P63" s="1"/>
  <c r="F63" i="9"/>
  <c r="AM63" s="1"/>
  <c r="D63" i="17" s="1"/>
  <c r="O63" s="1"/>
  <c r="C61" i="9"/>
  <c r="C61" i="35" s="1"/>
  <c r="C61" i="43" s="1"/>
  <c r="AG61" i="9"/>
  <c r="BN61" s="1"/>
  <c r="AD61"/>
  <c r="BK61" s="1"/>
  <c r="L61" i="17" s="1"/>
  <c r="W61" s="1"/>
  <c r="AA61" i="9"/>
  <c r="BH61" s="1"/>
  <c r="K61" i="17" s="1"/>
  <c r="V61" s="1"/>
  <c r="X61" i="9"/>
  <c r="BE61" s="1"/>
  <c r="J61" i="17" s="1"/>
  <c r="U61" s="1"/>
  <c r="U61" i="9"/>
  <c r="BB61" s="1"/>
  <c r="I61" i="17" s="1"/>
  <c r="T61" s="1"/>
  <c r="R61" i="9"/>
  <c r="AY61" s="1"/>
  <c r="H61" i="17" s="1"/>
  <c r="S61" s="1"/>
  <c r="O61" i="9"/>
  <c r="AV61" s="1"/>
  <c r="G61" i="17" s="1"/>
  <c r="R61" s="1"/>
  <c r="L61" i="9"/>
  <c r="AS61" s="1"/>
  <c r="I61"/>
  <c r="AP61" s="1"/>
  <c r="AP158" s="1"/>
  <c r="F61"/>
  <c r="AM61" s="1"/>
  <c r="C59"/>
  <c r="AG59"/>
  <c r="BN59" s="1"/>
  <c r="M59" i="17" s="1"/>
  <c r="X59" s="1"/>
  <c r="AD59" i="9"/>
  <c r="BK59" s="1"/>
  <c r="L59" i="17" s="1"/>
  <c r="W59" s="1"/>
  <c r="AA59" i="9"/>
  <c r="BH59" s="1"/>
  <c r="K59" i="17" s="1"/>
  <c r="V59" s="1"/>
  <c r="X59" i="9"/>
  <c r="BE59" s="1"/>
  <c r="J59" i="17" s="1"/>
  <c r="U59" s="1"/>
  <c r="U59" i="9"/>
  <c r="BB59" s="1"/>
  <c r="I59" i="17" s="1"/>
  <c r="T59" s="1"/>
  <c r="R59" i="9"/>
  <c r="AY59" s="1"/>
  <c r="H59" i="17" s="1"/>
  <c r="S59" s="1"/>
  <c r="O59" i="9"/>
  <c r="AV59" s="1"/>
  <c r="G59" i="17" s="1"/>
  <c r="R59" s="1"/>
  <c r="L59" i="9"/>
  <c r="AS59" s="1"/>
  <c r="F59" i="17" s="1"/>
  <c r="Q59" s="1"/>
  <c r="I59" i="9"/>
  <c r="AP59" s="1"/>
  <c r="E59" i="17" s="1"/>
  <c r="P59" s="1"/>
  <c r="F59" i="9"/>
  <c r="AM59" s="1"/>
  <c r="D59" i="17" s="1"/>
  <c r="O59" s="1"/>
  <c r="C57" i="9"/>
  <c r="AJ57" s="1"/>
  <c r="C57" i="17" s="1"/>
  <c r="N57" s="1"/>
  <c r="AG57" i="9"/>
  <c r="BN57" s="1"/>
  <c r="M57" i="17" s="1"/>
  <c r="X57" s="1"/>
  <c r="AD57" i="9"/>
  <c r="BK57" s="1"/>
  <c r="AA57"/>
  <c r="BH57" s="1"/>
  <c r="K57" i="17" s="1"/>
  <c r="V57" s="1"/>
  <c r="X57" i="9"/>
  <c r="BE57" s="1"/>
  <c r="J57" i="17" s="1"/>
  <c r="U57" s="1"/>
  <c r="U57" i="9"/>
  <c r="BB57" s="1"/>
  <c r="I57" i="17" s="1"/>
  <c r="T57" s="1"/>
  <c r="R57" i="9"/>
  <c r="AY57" s="1"/>
  <c r="H57" i="17" s="1"/>
  <c r="S57" s="1"/>
  <c r="O57" i="9"/>
  <c r="AV57" s="1"/>
  <c r="G57" i="17" s="1"/>
  <c r="R57" s="1"/>
  <c r="L57" i="9"/>
  <c r="AS57" s="1"/>
  <c r="F57" i="17" s="1"/>
  <c r="Q57" s="1"/>
  <c r="I57" i="9"/>
  <c r="AP57" s="1"/>
  <c r="E57" i="17" s="1"/>
  <c r="P57" s="1"/>
  <c r="F57" i="9"/>
  <c r="AM57" s="1"/>
  <c r="D57" i="17" s="1"/>
  <c r="O57" s="1"/>
  <c r="C55" i="9"/>
  <c r="AJ55" s="1"/>
  <c r="C55" i="17" s="1"/>
  <c r="N55" s="1"/>
  <c r="AG55" i="9"/>
  <c r="BN55" s="1"/>
  <c r="M55" i="17" s="1"/>
  <c r="X55" s="1"/>
  <c r="AD55" i="9"/>
  <c r="BK55" s="1"/>
  <c r="L55" i="17" s="1"/>
  <c r="W55" s="1"/>
  <c r="AA55" i="9"/>
  <c r="BH55" s="1"/>
  <c r="K55" i="17" s="1"/>
  <c r="V55" s="1"/>
  <c r="X55" i="9"/>
  <c r="BE55" s="1"/>
  <c r="J55" i="17" s="1"/>
  <c r="U55" s="1"/>
  <c r="U55" i="9"/>
  <c r="BB55" s="1"/>
  <c r="I55" i="17" s="1"/>
  <c r="T55" s="1"/>
  <c r="R55" i="9"/>
  <c r="AY55" s="1"/>
  <c r="H55" i="17" s="1"/>
  <c r="S55" s="1"/>
  <c r="O55" i="9"/>
  <c r="AV55" s="1"/>
  <c r="G55" i="17" s="1"/>
  <c r="R55" s="1"/>
  <c r="L55" i="9"/>
  <c r="AS55" s="1"/>
  <c r="I55"/>
  <c r="AP55" s="1"/>
  <c r="E55" i="17" s="1"/>
  <c r="P55" s="1"/>
  <c r="F55" i="9"/>
  <c r="AM55" s="1"/>
  <c r="C53"/>
  <c r="AJ53" s="1"/>
  <c r="C53" i="17" s="1"/>
  <c r="N53" s="1"/>
  <c r="AG53" i="9"/>
  <c r="BN53" s="1"/>
  <c r="M53" i="17" s="1"/>
  <c r="X53" s="1"/>
  <c r="AD53" i="9"/>
  <c r="BK53" s="1"/>
  <c r="AA53"/>
  <c r="BH53" s="1"/>
  <c r="K53" i="17" s="1"/>
  <c r="V53" s="1"/>
  <c r="X53" i="9"/>
  <c r="BE53" s="1"/>
  <c r="J53" i="17" s="1"/>
  <c r="U53" s="1"/>
  <c r="U53" i="9"/>
  <c r="BB53" s="1"/>
  <c r="I53" i="17" s="1"/>
  <c r="T53" s="1"/>
  <c r="R53" i="9"/>
  <c r="AY53" s="1"/>
  <c r="H53" i="17" s="1"/>
  <c r="S53" s="1"/>
  <c r="O53" i="9"/>
  <c r="AV53" s="1"/>
  <c r="G53" i="17" s="1"/>
  <c r="R53" s="1"/>
  <c r="L53" i="9"/>
  <c r="AS53" s="1"/>
  <c r="F53" i="17" s="1"/>
  <c r="Q53" s="1"/>
  <c r="I53" i="9"/>
  <c r="AP53" s="1"/>
  <c r="E53" i="17" s="1"/>
  <c r="P53" s="1"/>
  <c r="F53" i="9"/>
  <c r="AM53" s="1"/>
  <c r="D53" i="17" s="1"/>
  <c r="O53" s="1"/>
  <c r="C51" i="9"/>
  <c r="AJ51" s="1"/>
  <c r="AJ148" s="1"/>
  <c r="AG51"/>
  <c r="BN51" s="1"/>
  <c r="M51" i="17" s="1"/>
  <c r="X51" s="1"/>
  <c r="AD51" i="9"/>
  <c r="BK51" s="1"/>
  <c r="AA51"/>
  <c r="BH51" s="1"/>
  <c r="X51"/>
  <c r="BE51" s="1"/>
  <c r="U51"/>
  <c r="BB51" s="1"/>
  <c r="R51"/>
  <c r="AY51" s="1"/>
  <c r="H51" i="17" s="1"/>
  <c r="S51" s="1"/>
  <c r="O51" i="9"/>
  <c r="AV51" s="1"/>
  <c r="L51"/>
  <c r="AS51" s="1"/>
  <c r="F51" i="17" s="1"/>
  <c r="Q51" s="1"/>
  <c r="I51" i="9"/>
  <c r="AP51" s="1"/>
  <c r="E51" i="17" s="1"/>
  <c r="P51" s="1"/>
  <c r="F51" i="9"/>
  <c r="AM51" s="1"/>
  <c r="D51" i="17" s="1"/>
  <c r="O51" s="1"/>
  <c r="C49" i="9"/>
  <c r="AJ49" s="1"/>
  <c r="C49" i="17" s="1"/>
  <c r="N49" s="1"/>
  <c r="AG49" i="9"/>
  <c r="BN49" s="1"/>
  <c r="M49" i="17" s="1"/>
  <c r="X49" s="1"/>
  <c r="AD49" i="9"/>
  <c r="BK49" s="1"/>
  <c r="AA49"/>
  <c r="BH49" s="1"/>
  <c r="X49"/>
  <c r="BE49" s="1"/>
  <c r="U49"/>
  <c r="BB49" s="1"/>
  <c r="I49" i="17" s="1"/>
  <c r="T49" s="1"/>
  <c r="R49" i="9"/>
  <c r="AY49" s="1"/>
  <c r="H49" i="17" s="1"/>
  <c r="S49" s="1"/>
  <c r="O49" i="9"/>
  <c r="AV49" s="1"/>
  <c r="G49" i="17" s="1"/>
  <c r="R49" s="1"/>
  <c r="L49" i="9"/>
  <c r="AS49" s="1"/>
  <c r="F49" i="17" s="1"/>
  <c r="Q49" s="1"/>
  <c r="I49" i="9"/>
  <c r="AP49" s="1"/>
  <c r="E49" i="17" s="1"/>
  <c r="P49" s="1"/>
  <c r="F49" i="9"/>
  <c r="AM49" s="1"/>
  <c r="AM146" s="1"/>
  <c r="C47"/>
  <c r="AJ47" s="1"/>
  <c r="AJ144" s="1"/>
  <c r="AG47"/>
  <c r="BN47" s="1"/>
  <c r="M47" i="17" s="1"/>
  <c r="X47" s="1"/>
  <c r="AD47" i="9"/>
  <c r="BK47" s="1"/>
  <c r="AA47"/>
  <c r="BH47" s="1"/>
  <c r="X47"/>
  <c r="BE47" s="1"/>
  <c r="U47"/>
  <c r="BB47" s="1"/>
  <c r="I47" i="17" s="1"/>
  <c r="T47" s="1"/>
  <c r="R47" i="9"/>
  <c r="AY47" s="1"/>
  <c r="O47"/>
  <c r="AV47" s="1"/>
  <c r="AV144" s="1"/>
  <c r="L47"/>
  <c r="AS47" s="1"/>
  <c r="F47" i="17" s="1"/>
  <c r="Q47" s="1"/>
  <c r="I47" i="9"/>
  <c r="AP47" s="1"/>
  <c r="E47" i="17" s="1"/>
  <c r="P47" s="1"/>
  <c r="F47" i="9"/>
  <c r="AM47" s="1"/>
  <c r="D47" i="17" s="1"/>
  <c r="O47" s="1"/>
  <c r="C45" i="9"/>
  <c r="AJ45" s="1"/>
  <c r="AJ142" s="1"/>
  <c r="AG45"/>
  <c r="BN45" s="1"/>
  <c r="M45" i="17" s="1"/>
  <c r="X45" s="1"/>
  <c r="AD45" i="9"/>
  <c r="BK45" s="1"/>
  <c r="AA45"/>
  <c r="BH45" s="1"/>
  <c r="X45"/>
  <c r="BE45" s="1"/>
  <c r="J45" i="17" s="1"/>
  <c r="U45" s="1"/>
  <c r="U45" i="9"/>
  <c r="BB45" s="1"/>
  <c r="R45"/>
  <c r="AY45" s="1"/>
  <c r="H45" i="17" s="1"/>
  <c r="S45" s="1"/>
  <c r="O45" i="9"/>
  <c r="AV45" s="1"/>
  <c r="L45"/>
  <c r="AS45" s="1"/>
  <c r="I45"/>
  <c r="AP45" s="1"/>
  <c r="F45"/>
  <c r="AM45" s="1"/>
  <c r="D45" i="17" s="1"/>
  <c r="O45" s="1"/>
  <c r="C43" i="9"/>
  <c r="C43" i="35" s="1"/>
  <c r="C43" i="43" s="1"/>
  <c r="AG43" i="9"/>
  <c r="BN43" s="1"/>
  <c r="M43" i="17" s="1"/>
  <c r="X43" s="1"/>
  <c r="AD43" i="9"/>
  <c r="BK43" s="1"/>
  <c r="L43" i="17" s="1"/>
  <c r="W43" s="1"/>
  <c r="AA43" i="9"/>
  <c r="BH43" s="1"/>
  <c r="K43" i="17" s="1"/>
  <c r="V43" s="1"/>
  <c r="X43" i="9"/>
  <c r="BE43" s="1"/>
  <c r="J43" i="17" s="1"/>
  <c r="U43" s="1"/>
  <c r="U43" i="9"/>
  <c r="BB43" s="1"/>
  <c r="I43" i="17" s="1"/>
  <c r="T43" s="1"/>
  <c r="R43" i="9"/>
  <c r="AY43" s="1"/>
  <c r="O43"/>
  <c r="AV43" s="1"/>
  <c r="G43" i="17" s="1"/>
  <c r="R43" s="1"/>
  <c r="L43" i="9"/>
  <c r="AS43" s="1"/>
  <c r="F43" i="17" s="1"/>
  <c r="Q43" s="1"/>
  <c r="I43" i="9"/>
  <c r="AP43" s="1"/>
  <c r="E43" i="17" s="1"/>
  <c r="P43" s="1"/>
  <c r="F43" i="9"/>
  <c r="AM43" s="1"/>
  <c r="D43" i="17" s="1"/>
  <c r="O43" s="1"/>
  <c r="C41" i="9"/>
  <c r="AJ41" s="1"/>
  <c r="C41" i="17" s="1"/>
  <c r="N41" s="1"/>
  <c r="AG41" i="9"/>
  <c r="BN41" s="1"/>
  <c r="M41" i="17" s="1"/>
  <c r="X41" s="1"/>
  <c r="AD41" i="9"/>
  <c r="BK41" s="1"/>
  <c r="L41" i="17" s="1"/>
  <c r="W41" s="1"/>
  <c r="AA41" i="9"/>
  <c r="BH41" s="1"/>
  <c r="K41" i="17" s="1"/>
  <c r="V41" s="1"/>
  <c r="X41" i="9"/>
  <c r="BE41" s="1"/>
  <c r="J41" i="17" s="1"/>
  <c r="U41" s="1"/>
  <c r="U41" i="9"/>
  <c r="BB41" s="1"/>
  <c r="R41"/>
  <c r="AY41" s="1"/>
  <c r="O41"/>
  <c r="AV41" s="1"/>
  <c r="G41" i="17" s="1"/>
  <c r="R41" s="1"/>
  <c r="L41" i="9"/>
  <c r="AS41" s="1"/>
  <c r="F41" i="17" s="1"/>
  <c r="Q41" s="1"/>
  <c r="I41" i="9"/>
  <c r="AP41" s="1"/>
  <c r="F41"/>
  <c r="AM41" s="1"/>
  <c r="C39"/>
  <c r="AJ39" s="1"/>
  <c r="C39" i="17" s="1"/>
  <c r="N39" s="1"/>
  <c r="AG39" i="9"/>
  <c r="BN39" s="1"/>
  <c r="AD39"/>
  <c r="BK39" s="1"/>
  <c r="L39" i="17" s="1"/>
  <c r="W39" s="1"/>
  <c r="AA39" i="9"/>
  <c r="BH39" s="1"/>
  <c r="X39"/>
  <c r="BE39" s="1"/>
  <c r="J39" i="17" s="1"/>
  <c r="U39" s="1"/>
  <c r="U39" i="9"/>
  <c r="BB39" s="1"/>
  <c r="R39"/>
  <c r="AY39" s="1"/>
  <c r="H39" i="17" s="1"/>
  <c r="S39" s="1"/>
  <c r="O39" i="9"/>
  <c r="AV39" s="1"/>
  <c r="L39"/>
  <c r="AS39" s="1"/>
  <c r="F39" i="17" s="1"/>
  <c r="Q39" s="1"/>
  <c r="I39" i="9"/>
  <c r="AP39" s="1"/>
  <c r="E39" i="17" s="1"/>
  <c r="P39" s="1"/>
  <c r="F39" i="9"/>
  <c r="AM39" s="1"/>
  <c r="D39" i="17" s="1"/>
  <c r="O39" s="1"/>
  <c r="C37" i="9"/>
  <c r="AJ37" s="1"/>
  <c r="C37" i="17" s="1"/>
  <c r="N37" s="1"/>
  <c r="AG37" i="9"/>
  <c r="BN37" s="1"/>
  <c r="M37" i="17" s="1"/>
  <c r="X37" s="1"/>
  <c r="AD37" i="9"/>
  <c r="BK37" s="1"/>
  <c r="L37" i="17" s="1"/>
  <c r="W37" s="1"/>
  <c r="AA37" i="9"/>
  <c r="BH37" s="1"/>
  <c r="K37" i="17" s="1"/>
  <c r="V37" s="1"/>
  <c r="X37" i="9"/>
  <c r="BE37" s="1"/>
  <c r="J37" i="17" s="1"/>
  <c r="U37" s="1"/>
  <c r="U37" i="9"/>
  <c r="BB37" s="1"/>
  <c r="I37" i="17" s="1"/>
  <c r="T37" s="1"/>
  <c r="R37" i="9"/>
  <c r="AY37" s="1"/>
  <c r="H37" i="17" s="1"/>
  <c r="S37" s="1"/>
  <c r="O37" i="9"/>
  <c r="AV37" s="1"/>
  <c r="G37" i="17" s="1"/>
  <c r="R37" s="1"/>
  <c r="L37" i="9"/>
  <c r="AS37" s="1"/>
  <c r="F37" i="17" s="1"/>
  <c r="Q37" s="1"/>
  <c r="I37" i="9"/>
  <c r="AP37" s="1"/>
  <c r="F37"/>
  <c r="AM37" s="1"/>
  <c r="D37" i="17" s="1"/>
  <c r="O37" s="1"/>
  <c r="C35" i="9"/>
  <c r="AJ35" s="1"/>
  <c r="C35" i="17" s="1"/>
  <c r="N35" s="1"/>
  <c r="AG35" i="9"/>
  <c r="BN35" s="1"/>
  <c r="M35" i="17" s="1"/>
  <c r="X35" s="1"/>
  <c r="AD35" i="9"/>
  <c r="BK35" s="1"/>
  <c r="AA35"/>
  <c r="BH35" s="1"/>
  <c r="K35" i="17" s="1"/>
  <c r="V35" s="1"/>
  <c r="X35" i="9"/>
  <c r="BE35" s="1"/>
  <c r="U35"/>
  <c r="BB35" s="1"/>
  <c r="I35" i="17" s="1"/>
  <c r="T35" s="1"/>
  <c r="R35" i="9"/>
  <c r="AY35" s="1"/>
  <c r="O35"/>
  <c r="AV35" s="1"/>
  <c r="G35" i="17" s="1"/>
  <c r="R35" s="1"/>
  <c r="L35" i="9"/>
  <c r="AS35" s="1"/>
  <c r="I35"/>
  <c r="AP35" s="1"/>
  <c r="E35" i="17" s="1"/>
  <c r="P35" s="1"/>
  <c r="F35" i="9"/>
  <c r="AM35" s="1"/>
  <c r="AM132" s="1"/>
  <c r="AD33"/>
  <c r="BK33" s="1"/>
  <c r="L33" i="17" s="1"/>
  <c r="W33" s="1"/>
  <c r="AA33" i="9"/>
  <c r="BH33" s="1"/>
  <c r="K33" i="17" s="1"/>
  <c r="V33" s="1"/>
  <c r="X33" i="9"/>
  <c r="BE33" s="1"/>
  <c r="J33" i="17" s="1"/>
  <c r="U33" s="1"/>
  <c r="U33" i="9"/>
  <c r="BB33" s="1"/>
  <c r="I33" i="17" s="1"/>
  <c r="T33" s="1"/>
  <c r="R33" i="9"/>
  <c r="AY33" s="1"/>
  <c r="H33" i="17" s="1"/>
  <c r="S33" s="1"/>
  <c r="O33" i="9"/>
  <c r="AV33" s="1"/>
  <c r="G33" i="17" s="1"/>
  <c r="R33" s="1"/>
  <c r="L33" i="9"/>
  <c r="AS33" s="1"/>
  <c r="F33" i="17" s="1"/>
  <c r="Q33" s="1"/>
  <c r="I33" i="9"/>
  <c r="AP33" s="1"/>
  <c r="E33" i="17" s="1"/>
  <c r="P33" s="1"/>
  <c r="C31" i="9"/>
  <c r="AJ31" s="1"/>
  <c r="C31" i="17" s="1"/>
  <c r="N31" s="1"/>
  <c r="AG31" i="9"/>
  <c r="BN31" s="1"/>
  <c r="M31" i="17" s="1"/>
  <c r="X31" s="1"/>
  <c r="AD31" i="9"/>
  <c r="BK31" s="1"/>
  <c r="L31" i="17" s="1"/>
  <c r="W31" s="1"/>
  <c r="AA31" i="9"/>
  <c r="BH31" s="1"/>
  <c r="K31" i="17" s="1"/>
  <c r="V31" s="1"/>
  <c r="X31" i="9"/>
  <c r="BE31" s="1"/>
  <c r="J31" i="17" s="1"/>
  <c r="U31" s="1"/>
  <c r="U31" i="9"/>
  <c r="BB31" s="1"/>
  <c r="I31" i="17" s="1"/>
  <c r="T31" s="1"/>
  <c r="R31" i="9"/>
  <c r="AY31" s="1"/>
  <c r="H31" i="17" s="1"/>
  <c r="S31" s="1"/>
  <c r="O31" i="9"/>
  <c r="AV31" s="1"/>
  <c r="G31" i="17" s="1"/>
  <c r="R31" s="1"/>
  <c r="L31" i="9"/>
  <c r="AS31" s="1"/>
  <c r="I31"/>
  <c r="AP31" s="1"/>
  <c r="AP128" s="1"/>
  <c r="F31"/>
  <c r="AM31" s="1"/>
  <c r="D31" i="17" s="1"/>
  <c r="O31" s="1"/>
  <c r="C29" i="9"/>
  <c r="AJ29" s="1"/>
  <c r="C29" i="17" s="1"/>
  <c r="N29" s="1"/>
  <c r="AG29" i="9"/>
  <c r="BN29" s="1"/>
  <c r="M29" i="17" s="1"/>
  <c r="X29" s="1"/>
  <c r="AD29" i="9"/>
  <c r="BK29" s="1"/>
  <c r="L29" i="17" s="1"/>
  <c r="W29" s="1"/>
  <c r="AA29" i="9"/>
  <c r="BH29" s="1"/>
  <c r="K29" i="17" s="1"/>
  <c r="V29" s="1"/>
  <c r="X29" i="9"/>
  <c r="BE29" s="1"/>
  <c r="J29" i="17" s="1"/>
  <c r="U29" s="1"/>
  <c r="U29" i="9"/>
  <c r="BB29" s="1"/>
  <c r="I29" i="17" s="1"/>
  <c r="T29" s="1"/>
  <c r="R29" i="9"/>
  <c r="AY29" s="1"/>
  <c r="H29" i="17" s="1"/>
  <c r="S29" s="1"/>
  <c r="O29" i="9"/>
  <c r="AV29" s="1"/>
  <c r="G29" i="17" s="1"/>
  <c r="R29" s="1"/>
  <c r="L29" i="9"/>
  <c r="AS29" s="1"/>
  <c r="F29" i="17" s="1"/>
  <c r="Q29" s="1"/>
  <c r="I29" i="9"/>
  <c r="AP29" s="1"/>
  <c r="AP126" s="1"/>
  <c r="F29"/>
  <c r="AM29" s="1"/>
  <c r="AM126" s="1"/>
  <c r="AA24" i="40"/>
  <c r="AD25"/>
  <c r="AA78"/>
  <c r="AG3" i="35"/>
  <c r="M3" i="43" s="1"/>
  <c r="AD3" i="35"/>
  <c r="L3" i="43" s="1"/>
  <c r="AA3" i="35"/>
  <c r="K3" i="43" s="1"/>
  <c r="X3" i="35"/>
  <c r="J3" i="43" s="1"/>
  <c r="U3" i="35"/>
  <c r="I3" i="43" s="1"/>
  <c r="O3" i="35"/>
  <c r="G3" i="43" s="1"/>
  <c r="L3" i="35"/>
  <c r="F3" i="43" s="1"/>
  <c r="C3" i="35"/>
  <c r="C3" i="43" s="1"/>
  <c r="CJ122" i="9"/>
  <c r="AG4" i="35"/>
  <c r="M4" i="43" s="1"/>
  <c r="AD4" i="35"/>
  <c r="L4" i="43" s="1"/>
  <c r="AA4" i="35"/>
  <c r="K4" i="43" s="1"/>
  <c r="X4" i="35"/>
  <c r="J4" i="43" s="1"/>
  <c r="U4" i="35"/>
  <c r="I4" i="43" s="1"/>
  <c r="R4" i="35"/>
  <c r="H4" i="43" s="1"/>
  <c r="L4" i="35"/>
  <c r="F4" i="43" s="1"/>
  <c r="AD5" i="35"/>
  <c r="L5" i="43" s="1"/>
  <c r="AA5" i="35"/>
  <c r="K5" i="43" s="1"/>
  <c r="X5" i="35"/>
  <c r="J5" i="43" s="1"/>
  <c r="R5" i="35"/>
  <c r="H5" i="43" s="1"/>
  <c r="O5" i="35"/>
  <c r="G5" i="43" s="1"/>
  <c r="C5" i="35"/>
  <c r="C5" i="43" s="1"/>
  <c r="AA6" i="35"/>
  <c r="K6" i="43" s="1"/>
  <c r="X6" i="35"/>
  <c r="J6" i="43" s="1"/>
  <c r="U6" i="35"/>
  <c r="I6" i="43" s="1"/>
  <c r="O6" i="35"/>
  <c r="G6" i="43" s="1"/>
  <c r="I6" i="35"/>
  <c r="E6" i="43" s="1"/>
  <c r="F6" i="35"/>
  <c r="D6" i="43" s="1"/>
  <c r="AG7" i="35"/>
  <c r="M7" i="43" s="1"/>
  <c r="AD7" i="35"/>
  <c r="L7" i="43" s="1"/>
  <c r="X7" i="35"/>
  <c r="J7" i="43" s="1"/>
  <c r="U7" i="35"/>
  <c r="I7" i="43" s="1"/>
  <c r="R7" i="35"/>
  <c r="H7" i="43" s="1"/>
  <c r="O7" i="35"/>
  <c r="G7" i="43" s="1"/>
  <c r="I7" i="35"/>
  <c r="E7" i="43" s="1"/>
  <c r="C7" i="35"/>
  <c r="C7" i="43" s="1"/>
  <c r="AG10" i="35"/>
  <c r="M10" i="43" s="1"/>
  <c r="AD10" i="35"/>
  <c r="L10" i="43" s="1"/>
  <c r="AA10" i="35"/>
  <c r="K10" i="43" s="1"/>
  <c r="U10" i="35"/>
  <c r="I10" i="43" s="1"/>
  <c r="R10" i="35"/>
  <c r="H10" i="43" s="1"/>
  <c r="O10" i="35"/>
  <c r="G10" i="43" s="1"/>
  <c r="L10" i="35"/>
  <c r="F10" i="43" s="1"/>
  <c r="F10" i="35"/>
  <c r="D10" i="43" s="1"/>
  <c r="AD11" i="35"/>
  <c r="L11" i="43" s="1"/>
  <c r="AA11" i="35"/>
  <c r="K11" i="43" s="1"/>
  <c r="X11" i="35"/>
  <c r="J11" i="43" s="1"/>
  <c r="U11" i="35"/>
  <c r="I11" i="43" s="1"/>
  <c r="R11" i="35"/>
  <c r="H11" i="43" s="1"/>
  <c r="O11" i="35"/>
  <c r="G11" i="43" s="1"/>
  <c r="L11" i="35"/>
  <c r="F11" i="43" s="1"/>
  <c r="AD12" i="35"/>
  <c r="L12" i="43" s="1"/>
  <c r="AA12" i="35"/>
  <c r="K12" i="43" s="1"/>
  <c r="X12" i="35"/>
  <c r="J12" i="43" s="1"/>
  <c r="U12" i="35"/>
  <c r="I12" i="43" s="1"/>
  <c r="R12" i="35"/>
  <c r="H12" i="43" s="1"/>
  <c r="L12" i="35"/>
  <c r="F12" i="43" s="1"/>
  <c r="AD13" i="35"/>
  <c r="L13" i="43" s="1"/>
  <c r="AA13" i="35"/>
  <c r="K13" i="43" s="1"/>
  <c r="U13" i="35"/>
  <c r="I13" i="43" s="1"/>
  <c r="R13" i="35"/>
  <c r="H13" i="43" s="1"/>
  <c r="O13" i="35"/>
  <c r="G13" i="43" s="1"/>
  <c r="C13" i="35"/>
  <c r="C13" i="43" s="1"/>
  <c r="AG14" i="35"/>
  <c r="M14" i="43" s="1"/>
  <c r="AD14" i="35"/>
  <c r="L14" i="43" s="1"/>
  <c r="AA14" i="35"/>
  <c r="K14" i="43" s="1"/>
  <c r="R14" i="35"/>
  <c r="H14" i="43" s="1"/>
  <c r="O14" i="35"/>
  <c r="G14" i="43" s="1"/>
  <c r="AG66" i="35"/>
  <c r="M66" i="43" s="1"/>
  <c r="AD66" i="35"/>
  <c r="L66" i="43" s="1"/>
  <c r="X66" i="35"/>
  <c r="J66" i="43" s="1"/>
  <c r="U66" i="35"/>
  <c r="I66" i="43" s="1"/>
  <c r="R66" i="35"/>
  <c r="H66" i="43" s="1"/>
  <c r="F66" i="35"/>
  <c r="D66" i="43" s="1"/>
  <c r="AG67" i="35"/>
  <c r="M67" i="43" s="1"/>
  <c r="AD67" i="35"/>
  <c r="L67" i="43" s="1"/>
  <c r="X67" i="35"/>
  <c r="J67" i="43" s="1"/>
  <c r="U67" i="35"/>
  <c r="I67" i="43" s="1"/>
  <c r="R67" i="35"/>
  <c r="H67" i="43" s="1"/>
  <c r="L67" i="35"/>
  <c r="F67" i="43" s="1"/>
  <c r="I67" i="35"/>
  <c r="E67" i="43" s="1"/>
  <c r="C67" i="35"/>
  <c r="C67" i="43" s="1"/>
  <c r="AG68" i="35"/>
  <c r="M68" i="43" s="1"/>
  <c r="AD68" i="35"/>
  <c r="L68" i="43" s="1"/>
  <c r="AA68" i="35"/>
  <c r="K68" i="43" s="1"/>
  <c r="X68" i="35"/>
  <c r="J68" i="43" s="1"/>
  <c r="U68" i="35"/>
  <c r="I68" i="43" s="1"/>
  <c r="R68" i="35"/>
  <c r="H68" i="43" s="1"/>
  <c r="O68" i="35"/>
  <c r="G68" i="43" s="1"/>
  <c r="L68" i="35"/>
  <c r="F68" i="43" s="1"/>
  <c r="AA8" i="35"/>
  <c r="K8" i="43" s="1"/>
  <c r="X8" i="35"/>
  <c r="J8" i="43" s="1"/>
  <c r="U8" i="35"/>
  <c r="I8" i="43" s="1"/>
  <c r="R8" i="35"/>
  <c r="H8" i="43" s="1"/>
  <c r="O8" i="35"/>
  <c r="G8" i="43" s="1"/>
  <c r="L8" i="35"/>
  <c r="F8" i="43" s="1"/>
  <c r="AD9" i="35"/>
  <c r="L9" i="43" s="1"/>
  <c r="AA9" i="35"/>
  <c r="K9" i="43" s="1"/>
  <c r="X9" i="35"/>
  <c r="J9" i="43" s="1"/>
  <c r="U9" i="35"/>
  <c r="I9" i="43" s="1"/>
  <c r="R9" i="35"/>
  <c r="H9" i="43" s="1"/>
  <c r="L9" i="35"/>
  <c r="F9" i="43" s="1"/>
  <c r="I9" i="35"/>
  <c r="E9" i="43" s="1"/>
  <c r="AD15" i="35"/>
  <c r="L15" i="43" s="1"/>
  <c r="AA15" i="35"/>
  <c r="K15" i="43" s="1"/>
  <c r="X15" i="35"/>
  <c r="J15" i="43" s="1"/>
  <c r="R15" i="35"/>
  <c r="H15" i="43" s="1"/>
  <c r="O15" i="35"/>
  <c r="G15" i="43" s="1"/>
  <c r="F15" i="35"/>
  <c r="D15" i="43" s="1"/>
  <c r="AD16" i="35"/>
  <c r="L16" i="43" s="1"/>
  <c r="AA16" i="35"/>
  <c r="K16" i="43" s="1"/>
  <c r="X16" i="35"/>
  <c r="J16" i="43" s="1"/>
  <c r="U16" i="35"/>
  <c r="I16" i="43" s="1"/>
  <c r="R16" i="35"/>
  <c r="H16" i="43" s="1"/>
  <c r="O16" i="35"/>
  <c r="G16" i="43" s="1"/>
  <c r="I16" i="35"/>
  <c r="E16" i="43" s="1"/>
  <c r="F16" i="35"/>
  <c r="D16" i="43" s="1"/>
  <c r="C16" i="35"/>
  <c r="C16" i="43" s="1"/>
  <c r="AG17" i="35"/>
  <c r="M17" i="43" s="1"/>
  <c r="AD17" i="35"/>
  <c r="L17" i="43" s="1"/>
  <c r="X17" i="35"/>
  <c r="J17" i="43" s="1"/>
  <c r="U17" i="35"/>
  <c r="I17" i="43" s="1"/>
  <c r="R17" i="35"/>
  <c r="H17" i="43" s="1"/>
  <c r="O17" i="35"/>
  <c r="G17" i="43" s="1"/>
  <c r="L17" i="35"/>
  <c r="F17" i="43" s="1"/>
  <c r="I17" i="35"/>
  <c r="E17" i="43" s="1"/>
  <c r="F17" i="35"/>
  <c r="D17" i="43" s="1"/>
  <c r="AG18" i="35"/>
  <c r="M18" i="43" s="1"/>
  <c r="AD18" i="35"/>
  <c r="L18" i="43" s="1"/>
  <c r="AA18" i="35"/>
  <c r="K18" i="43" s="1"/>
  <c r="U18" i="35"/>
  <c r="I18" i="43" s="1"/>
  <c r="R18" i="35"/>
  <c r="H18" i="43" s="1"/>
  <c r="O18" i="35"/>
  <c r="G18" i="43" s="1"/>
  <c r="C18" i="35"/>
  <c r="C18" i="43" s="1"/>
  <c r="AD19" i="35"/>
  <c r="L19" i="43" s="1"/>
  <c r="AA19" i="35"/>
  <c r="K19" i="43" s="1"/>
  <c r="U19" i="35"/>
  <c r="I19" i="43" s="1"/>
  <c r="R19" i="35"/>
  <c r="H19" i="43" s="1"/>
  <c r="O19" i="35"/>
  <c r="G19" i="43" s="1"/>
  <c r="F19" i="35"/>
  <c r="D19" i="43" s="1"/>
  <c r="I20" i="35"/>
  <c r="E20" i="43" s="1"/>
  <c r="C20" i="35"/>
  <c r="C20" i="43" s="1"/>
  <c r="AG20" i="35"/>
  <c r="M20" i="43" s="1"/>
  <c r="AA20" i="35"/>
  <c r="K20" i="43" s="1"/>
  <c r="X20" i="35"/>
  <c r="J20" i="43" s="1"/>
  <c r="U20" i="35"/>
  <c r="I20" i="43" s="1"/>
  <c r="R20" i="35"/>
  <c r="H20" i="43" s="1"/>
  <c r="L20" i="35"/>
  <c r="F20" i="43" s="1"/>
  <c r="AG21" i="35"/>
  <c r="M21" i="43" s="1"/>
  <c r="AA21" i="35"/>
  <c r="K21" i="43" s="1"/>
  <c r="U21" i="35"/>
  <c r="I21" i="43" s="1"/>
  <c r="R21" i="35"/>
  <c r="H21" i="43" s="1"/>
  <c r="O21" i="35"/>
  <c r="G21" i="43" s="1"/>
  <c r="L21" i="35"/>
  <c r="F21" i="43" s="1"/>
  <c r="I21" i="35"/>
  <c r="E21" i="43" s="1"/>
  <c r="F21" i="35"/>
  <c r="D21" i="43" s="1"/>
  <c r="AD22" i="35"/>
  <c r="L22" i="43" s="1"/>
  <c r="X22" i="35"/>
  <c r="J22" i="43" s="1"/>
  <c r="U22" i="35"/>
  <c r="I22" i="43" s="1"/>
  <c r="O22" i="35"/>
  <c r="G22" i="43" s="1"/>
  <c r="L22" i="35"/>
  <c r="F22" i="43" s="1"/>
  <c r="C22" i="35"/>
  <c r="C22" i="43" s="1"/>
  <c r="AG23" i="35"/>
  <c r="M23" i="43" s="1"/>
  <c r="AD23" i="35"/>
  <c r="L23" i="43" s="1"/>
  <c r="AA23" i="35"/>
  <c r="K23" i="43" s="1"/>
  <c r="X23" i="35"/>
  <c r="J23" i="43" s="1"/>
  <c r="U23" i="35"/>
  <c r="I23" i="43" s="1"/>
  <c r="O23" i="35"/>
  <c r="G23" i="43" s="1"/>
  <c r="L23" i="35"/>
  <c r="F23" i="43" s="1"/>
  <c r="F23" i="35"/>
  <c r="D23" i="43" s="1"/>
  <c r="AG24" i="35"/>
  <c r="M24" i="43" s="1"/>
  <c r="AD24" i="35"/>
  <c r="L24" i="43" s="1"/>
  <c r="AA24" i="35"/>
  <c r="K24" i="43" s="1"/>
  <c r="U24" i="35"/>
  <c r="I24" i="43" s="1"/>
  <c r="R24" i="35"/>
  <c r="H24" i="43" s="1"/>
  <c r="L24" i="35"/>
  <c r="F24" i="43" s="1"/>
  <c r="I24" i="35"/>
  <c r="E24" i="43" s="1"/>
  <c r="C24" i="35"/>
  <c r="C24" i="43" s="1"/>
  <c r="AA25" i="35"/>
  <c r="K25" i="43" s="1"/>
  <c r="X25" i="35"/>
  <c r="J25" i="43" s="1"/>
  <c r="U25" i="35"/>
  <c r="I25" i="43" s="1"/>
  <c r="O25" i="35"/>
  <c r="G25" i="43" s="1"/>
  <c r="L25" i="35"/>
  <c r="F25" i="43" s="1"/>
  <c r="F25" i="35"/>
  <c r="D25" i="43" s="1"/>
  <c r="AD26" i="35"/>
  <c r="L26" i="43" s="1"/>
  <c r="AA26" i="35"/>
  <c r="K26" i="43" s="1"/>
  <c r="X26" i="35"/>
  <c r="J26" i="43" s="1"/>
  <c r="U26" i="35"/>
  <c r="I26" i="43" s="1"/>
  <c r="R26" i="35"/>
  <c r="H26" i="43" s="1"/>
  <c r="O26" i="35"/>
  <c r="G26" i="43" s="1"/>
  <c r="I26" i="35"/>
  <c r="E26" i="43" s="1"/>
  <c r="C26" i="35"/>
  <c r="C26" i="43" s="1"/>
  <c r="AG27" i="35"/>
  <c r="M27" i="43" s="1"/>
  <c r="AD27" i="35"/>
  <c r="L27" i="43" s="1"/>
  <c r="X27" i="35"/>
  <c r="J27" i="43" s="1"/>
  <c r="U27" i="35"/>
  <c r="I27" i="43" s="1"/>
  <c r="R27" i="35"/>
  <c r="H27" i="43" s="1"/>
  <c r="O27" i="35"/>
  <c r="G27" i="43" s="1"/>
  <c r="F27" i="35"/>
  <c r="D27" i="43" s="1"/>
  <c r="AG28" i="35"/>
  <c r="M28" i="43" s="1"/>
  <c r="AD28" i="35"/>
  <c r="L28" i="43" s="1"/>
  <c r="AA28" i="35"/>
  <c r="K28" i="43" s="1"/>
  <c r="X28" i="35"/>
  <c r="J28" i="43" s="1"/>
  <c r="R28" i="35"/>
  <c r="H28" i="43" s="1"/>
  <c r="O28" i="35"/>
  <c r="G28" i="43" s="1"/>
  <c r="AG29" i="35"/>
  <c r="M29" i="43" s="1"/>
  <c r="AD29" i="35"/>
  <c r="L29" i="43" s="1"/>
  <c r="AA29" i="35"/>
  <c r="K29" i="43" s="1"/>
  <c r="X29" i="35"/>
  <c r="J29" i="43" s="1"/>
  <c r="U29" i="35"/>
  <c r="I29" i="43" s="1"/>
  <c r="R29" i="35"/>
  <c r="H29" i="43" s="1"/>
  <c r="O29" i="35"/>
  <c r="G29" i="43" s="1"/>
  <c r="F29" i="35"/>
  <c r="D29" i="43" s="1"/>
  <c r="AG30" i="35"/>
  <c r="M30" i="43" s="1"/>
  <c r="AA30" i="35"/>
  <c r="K30" i="43" s="1"/>
  <c r="X30" i="35"/>
  <c r="J30" i="43" s="1"/>
  <c r="U30" i="35"/>
  <c r="I30" i="43" s="1"/>
  <c r="O30" i="35"/>
  <c r="G30" i="43" s="1"/>
  <c r="L30" i="35"/>
  <c r="F30" i="43" s="1"/>
  <c r="AG31" i="35"/>
  <c r="M31" i="43" s="1"/>
  <c r="AD31" i="35"/>
  <c r="L31" i="43" s="1"/>
  <c r="AA31" i="35"/>
  <c r="K31" i="43" s="1"/>
  <c r="U31" i="35"/>
  <c r="I31" i="43" s="1"/>
  <c r="R31" i="35"/>
  <c r="H31" i="43" s="1"/>
  <c r="O31" i="35"/>
  <c r="G31" i="43" s="1"/>
  <c r="AG32" i="35"/>
  <c r="M32" i="43" s="1"/>
  <c r="AD32" i="35"/>
  <c r="L32" i="43" s="1"/>
  <c r="AA32" i="35"/>
  <c r="K32" i="43" s="1"/>
  <c r="U32" i="35"/>
  <c r="I32" i="43" s="1"/>
  <c r="R32" i="35"/>
  <c r="H32" i="43" s="1"/>
  <c r="O32" i="35"/>
  <c r="G32" i="43" s="1"/>
  <c r="C32" i="35"/>
  <c r="C32" i="43" s="1"/>
  <c r="AA33" i="35"/>
  <c r="K33" i="43" s="1"/>
  <c r="X33" i="35"/>
  <c r="J33" i="43" s="1"/>
  <c r="U33" i="35"/>
  <c r="I33" i="43" s="1"/>
  <c r="O33" i="35"/>
  <c r="G33" i="43" s="1"/>
  <c r="L33" i="35"/>
  <c r="F33" i="43" s="1"/>
  <c r="F33" i="35"/>
  <c r="D33" i="43" s="1"/>
  <c r="AG34" i="35"/>
  <c r="M34" i="43" s="1"/>
  <c r="AD34" i="35"/>
  <c r="L34" i="43" s="1"/>
  <c r="AA34" i="35"/>
  <c r="K34" i="43" s="1"/>
  <c r="X34" i="35"/>
  <c r="J34" i="43" s="1"/>
  <c r="R34" i="35"/>
  <c r="H34" i="43" s="1"/>
  <c r="O34" i="35"/>
  <c r="G34" i="43" s="1"/>
  <c r="F34" i="35"/>
  <c r="D34" i="43" s="1"/>
  <c r="AD35" i="35"/>
  <c r="L35" i="43" s="1"/>
  <c r="AA35" i="35"/>
  <c r="K35" i="43" s="1"/>
  <c r="X35" i="35"/>
  <c r="J35" i="43" s="1"/>
  <c r="U35" i="35"/>
  <c r="I35" i="43" s="1"/>
  <c r="R35" i="35"/>
  <c r="H35" i="43" s="1"/>
  <c r="O35" i="35"/>
  <c r="G35" i="43" s="1"/>
  <c r="L35" i="35"/>
  <c r="F35" i="43" s="1"/>
  <c r="AA36" i="35"/>
  <c r="K36" i="43" s="1"/>
  <c r="X36" i="35"/>
  <c r="J36" i="43" s="1"/>
  <c r="U36" i="35"/>
  <c r="I36" i="43" s="1"/>
  <c r="O36" i="35"/>
  <c r="G36" i="43" s="1"/>
  <c r="L36" i="35"/>
  <c r="F36" i="43" s="1"/>
  <c r="AG37" i="35"/>
  <c r="M37" i="43" s="1"/>
  <c r="AA37" i="35"/>
  <c r="K37" i="43" s="1"/>
  <c r="X37" i="35"/>
  <c r="J37" i="43" s="1"/>
  <c r="U37" i="35"/>
  <c r="I37" i="43" s="1"/>
  <c r="O37" i="35"/>
  <c r="G37" i="43" s="1"/>
  <c r="L37" i="35"/>
  <c r="F37" i="43" s="1"/>
  <c r="AD38" i="35"/>
  <c r="L38" i="43" s="1"/>
  <c r="AA38" i="35"/>
  <c r="K38" i="43" s="1"/>
  <c r="X38" i="35"/>
  <c r="J38" i="43" s="1"/>
  <c r="R38" i="35"/>
  <c r="H38" i="43" s="1"/>
  <c r="O38" i="35"/>
  <c r="G38" i="43" s="1"/>
  <c r="AG39" i="35"/>
  <c r="M39" i="43" s="1"/>
  <c r="AD39" i="35"/>
  <c r="L39" i="43" s="1"/>
  <c r="AA39" i="35"/>
  <c r="K39" i="43" s="1"/>
  <c r="X39" i="35"/>
  <c r="J39" i="43" s="1"/>
  <c r="U39" i="35"/>
  <c r="I39" i="43" s="1"/>
  <c r="R39" i="35"/>
  <c r="H39" i="43" s="1"/>
  <c r="O39" i="35"/>
  <c r="G39" i="43" s="1"/>
  <c r="F39" i="35"/>
  <c r="D39" i="43" s="1"/>
  <c r="AG40" i="35"/>
  <c r="M40" i="43" s="1"/>
  <c r="AD40" i="35"/>
  <c r="L40" i="43" s="1"/>
  <c r="AA40" i="35"/>
  <c r="K40" i="43" s="1"/>
  <c r="U40" i="35"/>
  <c r="I40" i="43" s="1"/>
  <c r="R40" i="35"/>
  <c r="H40" i="43" s="1"/>
  <c r="O40" i="35"/>
  <c r="G40" i="43" s="1"/>
  <c r="F40" i="35"/>
  <c r="D40" i="43" s="1"/>
  <c r="AG41" i="35"/>
  <c r="M41" i="43" s="1"/>
  <c r="AD41" i="35"/>
  <c r="L41" i="43" s="1"/>
  <c r="AA41" i="35"/>
  <c r="K41" i="43" s="1"/>
  <c r="U41" i="35"/>
  <c r="I41" i="43" s="1"/>
  <c r="R41" i="35"/>
  <c r="H41" i="43" s="1"/>
  <c r="O41" i="35"/>
  <c r="G41" i="43" s="1"/>
  <c r="F41" i="35"/>
  <c r="D41" i="43" s="1"/>
  <c r="AD42" i="35"/>
  <c r="L42" i="43" s="1"/>
  <c r="X42" i="35"/>
  <c r="J42" i="43" s="1"/>
  <c r="U42" i="35"/>
  <c r="I42" i="43" s="1"/>
  <c r="R42" i="35"/>
  <c r="H42" i="43" s="1"/>
  <c r="I42" i="35"/>
  <c r="E42" i="43" s="1"/>
  <c r="C42" i="35"/>
  <c r="C42" i="43" s="1"/>
  <c r="AG43" i="35"/>
  <c r="M43" i="43" s="1"/>
  <c r="AD43" i="35"/>
  <c r="L43" i="43" s="1"/>
  <c r="AA43" i="35"/>
  <c r="K43" i="43" s="1"/>
  <c r="X43" i="35"/>
  <c r="J43" i="43" s="1"/>
  <c r="U43" i="35"/>
  <c r="I43" i="43" s="1"/>
  <c r="R43" i="35"/>
  <c r="H43" i="43" s="1"/>
  <c r="O43" i="35"/>
  <c r="G43" i="43" s="1"/>
  <c r="L43" i="35"/>
  <c r="F43" i="43" s="1"/>
  <c r="I43" i="35"/>
  <c r="E43" i="43" s="1"/>
  <c r="AG44" i="35"/>
  <c r="M44" i="43" s="1"/>
  <c r="AD44" i="35"/>
  <c r="L44" i="43" s="1"/>
  <c r="AA44" i="35"/>
  <c r="K44" i="43" s="1"/>
  <c r="X44" i="35"/>
  <c r="J44" i="43" s="1"/>
  <c r="U44" i="35"/>
  <c r="I44" i="43" s="1"/>
  <c r="R44" i="35"/>
  <c r="H44" i="43" s="1"/>
  <c r="O44" i="35"/>
  <c r="G44" i="43" s="1"/>
  <c r="L44" i="35"/>
  <c r="F44" i="43" s="1"/>
  <c r="C44" i="35"/>
  <c r="C44" i="43" s="1"/>
  <c r="AG45" i="35"/>
  <c r="M45" i="43" s="1"/>
  <c r="AA45" i="35"/>
  <c r="K45" i="43" s="1"/>
  <c r="X45" i="35"/>
  <c r="J45" i="43" s="1"/>
  <c r="U45" i="35"/>
  <c r="I45" i="43" s="1"/>
  <c r="O45" i="35"/>
  <c r="G45" i="43" s="1"/>
  <c r="L45" i="35"/>
  <c r="F45" i="43" s="1"/>
  <c r="AG46" i="35"/>
  <c r="M46" i="43" s="1"/>
  <c r="AD46" i="35"/>
  <c r="L46" i="43" s="1"/>
  <c r="AA46" i="35"/>
  <c r="K46" i="43" s="1"/>
  <c r="X46" i="35"/>
  <c r="J46" i="43" s="1"/>
  <c r="U46" i="35"/>
  <c r="I46" i="43" s="1"/>
  <c r="R46" i="35"/>
  <c r="H46" i="43" s="1"/>
  <c r="O46" i="35"/>
  <c r="G46" i="43" s="1"/>
  <c r="AD47" i="35"/>
  <c r="L47" i="43" s="1"/>
  <c r="AA47" i="35"/>
  <c r="K47" i="43" s="1"/>
  <c r="X47" i="35"/>
  <c r="J47" i="43" s="1"/>
  <c r="R47" i="35"/>
  <c r="H47" i="43" s="1"/>
  <c r="O47" i="35"/>
  <c r="G47" i="43" s="1"/>
  <c r="F47" i="35"/>
  <c r="D47" i="43" s="1"/>
  <c r="AG48" i="35"/>
  <c r="M48" i="43" s="1"/>
  <c r="AD48" i="35"/>
  <c r="L48" i="43" s="1"/>
  <c r="AA48" i="35"/>
  <c r="K48" i="43" s="1"/>
  <c r="U48" i="35"/>
  <c r="I48" i="43" s="1"/>
  <c r="R48" i="35"/>
  <c r="H48" i="43" s="1"/>
  <c r="O48" i="35"/>
  <c r="G48" i="43" s="1"/>
  <c r="F48" i="35"/>
  <c r="D48" i="43" s="1"/>
  <c r="AG49" i="35"/>
  <c r="M49" i="43" s="1"/>
  <c r="AD49" i="35"/>
  <c r="L49" i="43" s="1"/>
  <c r="AA49" i="35"/>
  <c r="K49" i="43" s="1"/>
  <c r="U49" i="35"/>
  <c r="I49" i="43" s="1"/>
  <c r="R49" i="35"/>
  <c r="H49" i="43" s="1"/>
  <c r="O49" i="35"/>
  <c r="G49" i="43" s="1"/>
  <c r="I49" i="35"/>
  <c r="E49" i="43" s="1"/>
  <c r="F49" i="35"/>
  <c r="D49" i="43" s="1"/>
  <c r="AG50" i="35"/>
  <c r="M50" i="43" s="1"/>
  <c r="AD50" i="35"/>
  <c r="L50" i="43" s="1"/>
  <c r="X50" i="35"/>
  <c r="J50" i="43" s="1"/>
  <c r="U50" i="35"/>
  <c r="I50" i="43" s="1"/>
  <c r="R50" i="35"/>
  <c r="H50" i="43" s="1"/>
  <c r="I50" i="35"/>
  <c r="E50" i="43" s="1"/>
  <c r="F50" i="35"/>
  <c r="D50" i="43" s="1"/>
  <c r="C50" i="35"/>
  <c r="C50" i="43" s="1"/>
  <c r="AG51" i="35"/>
  <c r="M51" i="43" s="1"/>
  <c r="AD51" i="35"/>
  <c r="L51" i="43" s="1"/>
  <c r="X51" i="35"/>
  <c r="J51" i="43" s="1"/>
  <c r="U51" i="35"/>
  <c r="I51" i="43" s="1"/>
  <c r="R51" i="35"/>
  <c r="H51" i="43" s="1"/>
  <c r="L51" i="35"/>
  <c r="F51" i="43" s="1"/>
  <c r="I51" i="35"/>
  <c r="E51" i="43" s="1"/>
  <c r="AG52" i="35"/>
  <c r="M52" i="43" s="1"/>
  <c r="AA52" i="35"/>
  <c r="K52" i="43" s="1"/>
  <c r="X52" i="35"/>
  <c r="J52" i="43" s="1"/>
  <c r="U52" i="35"/>
  <c r="I52" i="43" s="1"/>
  <c r="O52" i="35"/>
  <c r="G52" i="43" s="1"/>
  <c r="L52" i="35"/>
  <c r="F52" i="43" s="1"/>
  <c r="C52" i="35"/>
  <c r="C52" i="43" s="1"/>
  <c r="AG53" i="35"/>
  <c r="M53" i="43" s="1"/>
  <c r="AA53" i="35"/>
  <c r="K53" i="43" s="1"/>
  <c r="X53" i="35"/>
  <c r="J53" i="43" s="1"/>
  <c r="U53" i="35"/>
  <c r="I53" i="43" s="1"/>
  <c r="O53" i="35"/>
  <c r="G53" i="43" s="1"/>
  <c r="L53" i="35"/>
  <c r="F53" i="43" s="1"/>
  <c r="AD54" i="35"/>
  <c r="L54" i="43" s="1"/>
  <c r="AA54" i="35"/>
  <c r="K54" i="43" s="1"/>
  <c r="X54" i="35"/>
  <c r="J54" i="43" s="1"/>
  <c r="R54" i="35"/>
  <c r="H54" i="43" s="1"/>
  <c r="O54" i="35"/>
  <c r="G54" i="43" s="1"/>
  <c r="C54" i="35"/>
  <c r="C54" i="43" s="1"/>
  <c r="AD55" i="35"/>
  <c r="L55" i="43" s="1"/>
  <c r="AA55" i="35"/>
  <c r="K55" i="43" s="1"/>
  <c r="X55" i="35"/>
  <c r="J55" i="43" s="1"/>
  <c r="R55" i="35"/>
  <c r="H55" i="43" s="1"/>
  <c r="O55" i="35"/>
  <c r="G55" i="43" s="1"/>
  <c r="F55" i="35"/>
  <c r="D55" i="43" s="1"/>
  <c r="AD56" i="35"/>
  <c r="L56" i="43" s="1"/>
  <c r="AA56" i="35"/>
  <c r="K56" i="43" s="1"/>
  <c r="U56" i="35"/>
  <c r="I56" i="43" s="1"/>
  <c r="R56" i="35"/>
  <c r="H56" i="43" s="1"/>
  <c r="O56" i="35"/>
  <c r="G56" i="43" s="1"/>
  <c r="AG57" i="35"/>
  <c r="M57" i="43" s="1"/>
  <c r="AD57" i="35"/>
  <c r="L57" i="43" s="1"/>
  <c r="AA57" i="35"/>
  <c r="K57" i="43" s="1"/>
  <c r="U57" i="35"/>
  <c r="I57" i="43" s="1"/>
  <c r="R57" i="35"/>
  <c r="H57" i="43" s="1"/>
  <c r="O57" i="35"/>
  <c r="G57" i="43" s="1"/>
  <c r="F57" i="35"/>
  <c r="D57" i="43" s="1"/>
  <c r="AG58" i="35"/>
  <c r="M58" i="43" s="1"/>
  <c r="AD58" i="35"/>
  <c r="L58" i="43" s="1"/>
  <c r="X58" i="35"/>
  <c r="J58" i="43" s="1"/>
  <c r="U58" i="35"/>
  <c r="I58" i="43" s="1"/>
  <c r="R58" i="35"/>
  <c r="H58" i="43" s="1"/>
  <c r="F58" i="35"/>
  <c r="D58" i="43" s="1"/>
  <c r="C58" i="35"/>
  <c r="C58" i="43" s="1"/>
  <c r="AG59" i="35"/>
  <c r="M59" i="43" s="1"/>
  <c r="AD59" i="35"/>
  <c r="L59" i="43" s="1"/>
  <c r="X59" i="35"/>
  <c r="J59" i="43" s="1"/>
  <c r="U59" i="35"/>
  <c r="I59" i="43" s="1"/>
  <c r="R59" i="35"/>
  <c r="H59" i="43" s="1"/>
  <c r="I59" i="35"/>
  <c r="E59" i="43" s="1"/>
  <c r="C59" i="35"/>
  <c r="C59" i="43" s="1"/>
  <c r="AG60" i="35"/>
  <c r="M60" i="43" s="1"/>
  <c r="AA60" i="35"/>
  <c r="K60" i="43" s="1"/>
  <c r="X60" i="35"/>
  <c r="J60" i="43" s="1"/>
  <c r="U60" i="35"/>
  <c r="I60" i="43" s="1"/>
  <c r="O60" i="35"/>
  <c r="G60" i="43" s="1"/>
  <c r="L60" i="35"/>
  <c r="F60" i="43" s="1"/>
  <c r="AA61" i="35"/>
  <c r="K61" i="43" s="1"/>
  <c r="X61" i="35"/>
  <c r="J61" i="43" s="1"/>
  <c r="U61" i="35"/>
  <c r="I61" i="43" s="1"/>
  <c r="O61" i="35"/>
  <c r="G61" i="43" s="1"/>
  <c r="L61" i="35"/>
  <c r="F61" i="43" s="1"/>
  <c r="AD62" i="35"/>
  <c r="L62" i="43" s="1"/>
  <c r="AA62" i="35"/>
  <c r="K62" i="43" s="1"/>
  <c r="X62" i="35"/>
  <c r="J62" i="43" s="1"/>
  <c r="R62" i="35"/>
  <c r="H62" i="43" s="1"/>
  <c r="O62" i="35"/>
  <c r="G62" i="43" s="1"/>
  <c r="L62" i="35"/>
  <c r="F62" i="43" s="1"/>
  <c r="AD63" i="35"/>
  <c r="L63" i="43" s="1"/>
  <c r="AA63" i="35"/>
  <c r="K63" i="43" s="1"/>
  <c r="X63" i="35"/>
  <c r="J63" i="43" s="1"/>
  <c r="R63" i="35"/>
  <c r="H63" i="43" s="1"/>
  <c r="O63" i="35"/>
  <c r="G63" i="43" s="1"/>
  <c r="F63" i="35"/>
  <c r="D63" i="43" s="1"/>
  <c r="AD64" i="35"/>
  <c r="L64" i="43" s="1"/>
  <c r="AA64" i="35"/>
  <c r="K64" i="43" s="1"/>
  <c r="U64" i="35"/>
  <c r="I64" i="43" s="1"/>
  <c r="R64" i="35"/>
  <c r="H64" i="43" s="1"/>
  <c r="O64" i="35"/>
  <c r="G64" i="43" s="1"/>
  <c r="F64" i="35"/>
  <c r="D64" i="43" s="1"/>
  <c r="AG65" i="35"/>
  <c r="M65" i="43" s="1"/>
  <c r="AD65" i="35"/>
  <c r="L65" i="43" s="1"/>
  <c r="AA65" i="35"/>
  <c r="K65" i="43" s="1"/>
  <c r="U65" i="35"/>
  <c r="I65" i="43" s="1"/>
  <c r="R65" i="35"/>
  <c r="H65" i="43" s="1"/>
  <c r="O65" i="35"/>
  <c r="G65" i="43" s="1"/>
  <c r="I65" i="35"/>
  <c r="E65" i="43" s="1"/>
  <c r="F65" i="35"/>
  <c r="D65" i="43" s="1"/>
  <c r="AG69" i="35"/>
  <c r="M69" i="43" s="1"/>
  <c r="AA69" i="35"/>
  <c r="K69" i="43" s="1"/>
  <c r="X69" i="35"/>
  <c r="J69" i="43" s="1"/>
  <c r="U69" i="35"/>
  <c r="I69" i="43" s="1"/>
  <c r="O69" i="35"/>
  <c r="G69" i="43" s="1"/>
  <c r="L69" i="35"/>
  <c r="F69" i="43" s="1"/>
  <c r="C69" i="35"/>
  <c r="C69" i="43" s="1"/>
  <c r="AD70" i="35"/>
  <c r="L70" i="43" s="1"/>
  <c r="AA70" i="35"/>
  <c r="K70" i="43" s="1"/>
  <c r="X70" i="35"/>
  <c r="J70" i="43" s="1"/>
  <c r="R70" i="35"/>
  <c r="H70" i="43" s="1"/>
  <c r="O70" i="35"/>
  <c r="G70" i="43" s="1"/>
  <c r="L70" i="35"/>
  <c r="F70" i="43" s="1"/>
  <c r="AD71" i="35"/>
  <c r="L71" i="43" s="1"/>
  <c r="AA71" i="35"/>
  <c r="K71" i="43" s="1"/>
  <c r="X71" i="35"/>
  <c r="J71" i="43" s="1"/>
  <c r="R71" i="35"/>
  <c r="H71" i="43" s="1"/>
  <c r="O71" i="35"/>
  <c r="G71" i="43" s="1"/>
  <c r="F71" i="35"/>
  <c r="D71" i="43" s="1"/>
  <c r="AG72" i="35"/>
  <c r="M72" i="43" s="1"/>
  <c r="AD72" i="35"/>
  <c r="L72" i="43" s="1"/>
  <c r="AA72" i="35"/>
  <c r="K72" i="43" s="1"/>
  <c r="X72" i="35"/>
  <c r="J72" i="43" s="1"/>
  <c r="U72" i="35"/>
  <c r="I72" i="43" s="1"/>
  <c r="R72" i="35"/>
  <c r="H72" i="43" s="1"/>
  <c r="O72" i="35"/>
  <c r="G72" i="43" s="1"/>
  <c r="AG73" i="35"/>
  <c r="M73" i="43" s="1"/>
  <c r="AD73" i="35"/>
  <c r="L73" i="43" s="1"/>
  <c r="AA73" i="35"/>
  <c r="K73" i="43" s="1"/>
  <c r="U73" i="35"/>
  <c r="I73" i="43" s="1"/>
  <c r="R73" i="35"/>
  <c r="H73" i="43" s="1"/>
  <c r="O73" i="35"/>
  <c r="G73" i="43" s="1"/>
  <c r="F73" i="35"/>
  <c r="D73" i="43" s="1"/>
  <c r="AG74" i="35"/>
  <c r="M74" i="43" s="1"/>
  <c r="AD74" i="35"/>
  <c r="L74" i="43" s="1"/>
  <c r="X74" i="35"/>
  <c r="J74" i="43" s="1"/>
  <c r="U74" i="35"/>
  <c r="I74" i="43" s="1"/>
  <c r="R74" i="35"/>
  <c r="H74" i="43" s="1"/>
  <c r="I74" i="35"/>
  <c r="E74" i="43" s="1"/>
  <c r="F74" i="35"/>
  <c r="D74" i="43" s="1"/>
  <c r="AG75" i="35"/>
  <c r="M75" i="43" s="1"/>
  <c r="AD75" i="35"/>
  <c r="L75" i="43" s="1"/>
  <c r="X75" i="35"/>
  <c r="J75" i="43" s="1"/>
  <c r="U75" i="35"/>
  <c r="I75" i="43" s="1"/>
  <c r="R75" i="35"/>
  <c r="H75" i="43" s="1"/>
  <c r="L75" i="35"/>
  <c r="F75" i="43" s="1"/>
  <c r="C75" i="35"/>
  <c r="C75" i="43" s="1"/>
  <c r="AG76" i="35"/>
  <c r="M76" i="43" s="1"/>
  <c r="AA76" i="35"/>
  <c r="K76" i="43" s="1"/>
  <c r="X76" i="35"/>
  <c r="J76" i="43" s="1"/>
  <c r="U76" i="35"/>
  <c r="I76" i="43" s="1"/>
  <c r="O76" i="35"/>
  <c r="G76" i="43" s="1"/>
  <c r="L76" i="35"/>
  <c r="F76" i="43" s="1"/>
  <c r="I76" i="35"/>
  <c r="E76" i="43" s="1"/>
  <c r="AG77" i="35"/>
  <c r="M77" i="43" s="1"/>
  <c r="AD77" i="35"/>
  <c r="L77" i="43" s="1"/>
  <c r="AA77" i="35"/>
  <c r="K77" i="43" s="1"/>
  <c r="X77" i="35"/>
  <c r="J77" i="43" s="1"/>
  <c r="U77" i="35"/>
  <c r="I77" i="43" s="1"/>
  <c r="R77" i="35"/>
  <c r="H77" i="43" s="1"/>
  <c r="O77" i="35"/>
  <c r="G77" i="43" s="1"/>
  <c r="L77" i="35"/>
  <c r="F77" i="43" s="1"/>
  <c r="C77" i="35"/>
  <c r="C77" i="43" s="1"/>
  <c r="AD78" i="35"/>
  <c r="L78" i="43" s="1"/>
  <c r="AA78" i="35"/>
  <c r="K78" i="43" s="1"/>
  <c r="X78" i="35"/>
  <c r="J78" i="43" s="1"/>
  <c r="R78" i="35"/>
  <c r="H78" i="43" s="1"/>
  <c r="O78" i="35"/>
  <c r="G78" i="43" s="1"/>
  <c r="L78" i="35"/>
  <c r="F78" i="43" s="1"/>
  <c r="AD79" i="35"/>
  <c r="L79" i="43" s="1"/>
  <c r="AA79" i="35"/>
  <c r="K79" i="43" s="1"/>
  <c r="X79" i="35"/>
  <c r="J79" i="43" s="1"/>
  <c r="R79" i="35"/>
  <c r="H79" i="43" s="1"/>
  <c r="O79" i="35"/>
  <c r="G79" i="43" s="1"/>
  <c r="F79" i="35"/>
  <c r="D79" i="43" s="1"/>
  <c r="AG80" i="35"/>
  <c r="M80" i="43" s="1"/>
  <c r="AD80" i="35"/>
  <c r="L80" i="43" s="1"/>
  <c r="AA80" i="35"/>
  <c r="K80" i="43" s="1"/>
  <c r="U80" i="35"/>
  <c r="I80" i="43" s="1"/>
  <c r="R80" i="35"/>
  <c r="H80" i="43" s="1"/>
  <c r="O80" i="35"/>
  <c r="G80" i="43" s="1"/>
  <c r="AG81" i="35"/>
  <c r="M81" i="43" s="1"/>
  <c r="AD81" i="35"/>
  <c r="L81" i="43" s="1"/>
  <c r="AA81" i="35"/>
  <c r="K81" i="43" s="1"/>
  <c r="U81" i="35"/>
  <c r="I81" i="43" s="1"/>
  <c r="R81" i="35"/>
  <c r="H81" i="43" s="1"/>
  <c r="O81" i="35"/>
  <c r="G81" i="43" s="1"/>
  <c r="F81" i="35"/>
  <c r="D81" i="43" s="1"/>
  <c r="AG82" i="35"/>
  <c r="M82" i="43" s="1"/>
  <c r="AD82" i="35"/>
  <c r="L82" i="43" s="1"/>
  <c r="AA82" i="35"/>
  <c r="K82" i="43" s="1"/>
  <c r="X82" i="35"/>
  <c r="J82" i="43" s="1"/>
  <c r="U82" i="35"/>
  <c r="I82" i="43" s="1"/>
  <c r="R82" i="35"/>
  <c r="H82" i="43" s="1"/>
  <c r="O82" i="35"/>
  <c r="G82" i="43" s="1"/>
  <c r="I82" i="35"/>
  <c r="E82" i="43" s="1"/>
  <c r="F82" i="35"/>
  <c r="D82" i="43" s="1"/>
  <c r="AG83" i="35"/>
  <c r="M83" i="43" s="1"/>
  <c r="AD83" i="35"/>
  <c r="L83" i="43" s="1"/>
  <c r="X83" i="35"/>
  <c r="J83" i="43" s="1"/>
  <c r="U83" i="35"/>
  <c r="I83" i="43" s="1"/>
  <c r="R83" i="35"/>
  <c r="H83" i="43" s="1"/>
  <c r="L83" i="35"/>
  <c r="F83" i="43" s="1"/>
  <c r="I83" i="35"/>
  <c r="E83" i="43" s="1"/>
  <c r="C83" i="35"/>
  <c r="C83" i="43" s="1"/>
  <c r="AG84" i="35"/>
  <c r="M84" i="43" s="1"/>
  <c r="AA84" i="35"/>
  <c r="K84" i="43" s="1"/>
  <c r="X84" i="35"/>
  <c r="J84" i="43" s="1"/>
  <c r="U84" i="35"/>
  <c r="I84" i="43" s="1"/>
  <c r="O84" i="35"/>
  <c r="G84" i="43" s="1"/>
  <c r="L84" i="35"/>
  <c r="F84" i="43" s="1"/>
  <c r="I84" i="35"/>
  <c r="E84" i="43" s="1"/>
  <c r="AA85" i="35"/>
  <c r="K85" i="43" s="1"/>
  <c r="X85" i="35"/>
  <c r="J85" i="43" s="1"/>
  <c r="U85" i="35"/>
  <c r="I85" i="43" s="1"/>
  <c r="O85" i="35"/>
  <c r="G85" i="43" s="1"/>
  <c r="L85" i="35"/>
  <c r="F85" i="43" s="1"/>
  <c r="C85" i="35"/>
  <c r="C85" i="43" s="1"/>
  <c r="AD86" i="35"/>
  <c r="L86" i="43" s="1"/>
  <c r="AA86" i="35"/>
  <c r="K86" i="43" s="1"/>
  <c r="X86" i="35"/>
  <c r="J86" i="43" s="1"/>
  <c r="R86" i="35"/>
  <c r="H86" i="43" s="1"/>
  <c r="O86" i="35"/>
  <c r="G86" i="43" s="1"/>
  <c r="L86" i="35"/>
  <c r="F86" i="43" s="1"/>
  <c r="BV101" i="9"/>
  <c r="CB101"/>
  <c r="CH102"/>
  <c r="CH103"/>
  <c r="CH104"/>
  <c r="CH107"/>
  <c r="CH108"/>
  <c r="CH109"/>
  <c r="CH110"/>
  <c r="CH111"/>
  <c r="CH112"/>
  <c r="CH115"/>
  <c r="CH116"/>
  <c r="CH117"/>
  <c r="CH119"/>
  <c r="CH120"/>
  <c r="CH123"/>
  <c r="CH124"/>
  <c r="CH125"/>
  <c r="CH128"/>
  <c r="CH129"/>
  <c r="CH130"/>
  <c r="CH131"/>
  <c r="CH132"/>
  <c r="CH135"/>
  <c r="CH136"/>
  <c r="CH137"/>
  <c r="CH139"/>
  <c r="CH140"/>
  <c r="CH143"/>
  <c r="CH144"/>
  <c r="CH146"/>
  <c r="CH147"/>
  <c r="CH148"/>
  <c r="CH150"/>
  <c r="CH151"/>
  <c r="CH152"/>
  <c r="CH155"/>
  <c r="CH157"/>
  <c r="CH158"/>
  <c r="CH159"/>
  <c r="CH162"/>
  <c r="CH163"/>
  <c r="CH164"/>
  <c r="CH167"/>
  <c r="CH168"/>
  <c r="CH169"/>
  <c r="CH171"/>
  <c r="CH172"/>
  <c r="CH173"/>
  <c r="CH174"/>
  <c r="CH179"/>
  <c r="CH180"/>
  <c r="CH181"/>
  <c r="CH182"/>
  <c r="CH183"/>
  <c r="CH101"/>
  <c r="BZ102"/>
  <c r="CF102"/>
  <c r="CB103"/>
  <c r="BR104"/>
  <c r="CB104"/>
  <c r="BV105"/>
  <c r="CB105"/>
  <c r="BZ106"/>
  <c r="CD106"/>
  <c r="BV107"/>
  <c r="CB107"/>
  <c r="BR108"/>
  <c r="BZ108"/>
  <c r="CD108"/>
  <c r="BV109"/>
  <c r="CD109"/>
  <c r="BV110"/>
  <c r="BZ110"/>
  <c r="BV111"/>
  <c r="CB111"/>
  <c r="BZ101"/>
  <c r="CD101"/>
  <c r="BV102"/>
  <c r="CD102"/>
  <c r="BT103"/>
  <c r="BZ103"/>
  <c r="CF103"/>
  <c r="BZ104"/>
  <c r="CD104"/>
  <c r="BR105"/>
  <c r="BZ105"/>
  <c r="CD105"/>
  <c r="BB106"/>
  <c r="AY106"/>
  <c r="BX106"/>
  <c r="CH106"/>
  <c r="BZ107"/>
  <c r="CD107"/>
  <c r="BV108"/>
  <c r="CB108"/>
  <c r="BZ109"/>
  <c r="CF109"/>
  <c r="AJ110"/>
  <c r="BR110"/>
  <c r="CB110"/>
  <c r="BR111"/>
  <c r="BZ111"/>
  <c r="CF111"/>
  <c r="AM112"/>
  <c r="BE112"/>
  <c r="BV112"/>
  <c r="CB112"/>
  <c r="CD112"/>
  <c r="BB113"/>
  <c r="AY113"/>
  <c r="BT113"/>
  <c r="BZ113"/>
  <c r="CD113"/>
  <c r="CH113"/>
  <c r="AM114"/>
  <c r="BT114"/>
  <c r="BX114"/>
  <c r="CB114"/>
  <c r="CD114"/>
  <c r="CF114"/>
  <c r="BT115"/>
  <c r="BX115"/>
  <c r="CB115"/>
  <c r="CD115"/>
  <c r="AM116"/>
  <c r="BH116"/>
  <c r="AV116"/>
  <c r="BT116"/>
  <c r="CB116"/>
  <c r="CD116"/>
  <c r="CF116"/>
  <c r="BR117"/>
  <c r="BE117"/>
  <c r="BV117"/>
  <c r="BZ117"/>
  <c r="CD117"/>
  <c r="BT118"/>
  <c r="BZ118"/>
  <c r="CB118"/>
  <c r="CF118"/>
  <c r="CH118"/>
  <c r="BR119"/>
  <c r="BX119"/>
  <c r="BZ119"/>
  <c r="CB119"/>
  <c r="CF119"/>
  <c r="BR120"/>
  <c r="BV120"/>
  <c r="BZ120"/>
  <c r="CD120"/>
  <c r="CF120"/>
  <c r="BR121"/>
  <c r="BV121"/>
  <c r="BZ121"/>
  <c r="CD121"/>
  <c r="CH121"/>
  <c r="BZ122"/>
  <c r="CD122"/>
  <c r="CH122"/>
  <c r="BH123"/>
  <c r="BE123"/>
  <c r="BT123"/>
  <c r="BZ123"/>
  <c r="CD123"/>
  <c r="CF123"/>
  <c r="BB124"/>
  <c r="BV124"/>
  <c r="BZ124"/>
  <c r="CB124"/>
  <c r="CD124"/>
  <c r="BR125"/>
  <c r="BH125"/>
  <c r="AV125"/>
  <c r="BV125"/>
  <c r="BZ125"/>
  <c r="CD125"/>
  <c r="BT126"/>
  <c r="BZ126"/>
  <c r="CB126"/>
  <c r="BV127"/>
  <c r="BZ127"/>
  <c r="CB127"/>
  <c r="CD127"/>
  <c r="BT128"/>
  <c r="BX128"/>
  <c r="CB128"/>
  <c r="CD128"/>
  <c r="BR129"/>
  <c r="BT129"/>
  <c r="CB129"/>
  <c r="CF129"/>
  <c r="AM130"/>
  <c r="BR130"/>
  <c r="BV130"/>
  <c r="BZ130"/>
  <c r="CB130"/>
  <c r="CF130"/>
  <c r="AM131"/>
  <c r="BV131"/>
  <c r="BZ131"/>
  <c r="CD131"/>
  <c r="CF131"/>
  <c r="BV132"/>
  <c r="BZ132"/>
  <c r="CB132"/>
  <c r="CD132"/>
  <c r="BR133"/>
  <c r="BV133"/>
  <c r="BZ133"/>
  <c r="CB133"/>
  <c r="CF133"/>
  <c r="BR134"/>
  <c r="BX134"/>
  <c r="CB134"/>
  <c r="CD134"/>
  <c r="BT135"/>
  <c r="BZ135"/>
  <c r="CB135"/>
  <c r="CD135"/>
  <c r="BV136"/>
  <c r="BZ136"/>
  <c r="CD136"/>
  <c r="CF136"/>
  <c r="AM137"/>
  <c r="BT137"/>
  <c r="BX137"/>
  <c r="CB137"/>
  <c r="CD137"/>
  <c r="CF137"/>
  <c r="BZ138"/>
  <c r="CB138"/>
  <c r="BB139"/>
  <c r="BT139"/>
  <c r="BX139"/>
  <c r="CB139"/>
  <c r="CD139"/>
  <c r="BR140"/>
  <c r="BV140"/>
  <c r="BZ140"/>
  <c r="CB140"/>
  <c r="CD140"/>
  <c r="AJ141"/>
  <c r="BT141"/>
  <c r="BX141"/>
  <c r="CB141"/>
  <c r="CD141"/>
  <c r="CH141"/>
  <c r="BT142"/>
  <c r="BZ142"/>
  <c r="CB142"/>
  <c r="CD142"/>
  <c r="CH142"/>
  <c r="BR143"/>
  <c r="BV143"/>
  <c r="CB143"/>
  <c r="CD143"/>
  <c r="BT144"/>
  <c r="BX144"/>
  <c r="CB144"/>
  <c r="CD144"/>
  <c r="CF144"/>
  <c r="BT145"/>
  <c r="BZ145"/>
  <c r="CD145"/>
  <c r="CH145"/>
  <c r="BV146"/>
  <c r="BZ146"/>
  <c r="CD146"/>
  <c r="AP147"/>
  <c r="BR147"/>
  <c r="BV147"/>
  <c r="BZ147"/>
  <c r="CD147"/>
  <c r="BV148"/>
  <c r="BZ148"/>
  <c r="CB148"/>
  <c r="CD148"/>
  <c r="BR149"/>
  <c r="BV149"/>
  <c r="BZ149"/>
  <c r="CD149"/>
  <c r="CF149"/>
  <c r="BR150"/>
  <c r="BV150"/>
  <c r="BZ150"/>
  <c r="CD150"/>
  <c r="CF150"/>
  <c r="BT151"/>
  <c r="BZ151"/>
  <c r="CD151"/>
  <c r="BR152"/>
  <c r="BV152"/>
  <c r="BZ152"/>
  <c r="CD152"/>
  <c r="BR153"/>
  <c r="BX153"/>
  <c r="CB153"/>
  <c r="CD153"/>
  <c r="CH153"/>
  <c r="BX154"/>
  <c r="CB154"/>
  <c r="CF154"/>
  <c r="AM155"/>
  <c r="BT155"/>
  <c r="BZ155"/>
  <c r="CD155"/>
  <c r="CF155"/>
  <c r="BR156"/>
  <c r="BT156"/>
  <c r="CB156"/>
  <c r="CD156"/>
  <c r="CF156"/>
  <c r="BR157"/>
  <c r="BV157"/>
  <c r="BZ157"/>
  <c r="CB157"/>
  <c r="CD157"/>
  <c r="BT158"/>
  <c r="BZ158"/>
  <c r="CD158"/>
  <c r="AS159"/>
  <c r="BT159"/>
  <c r="BZ159"/>
  <c r="CB159"/>
  <c r="CD159"/>
  <c r="BT160"/>
  <c r="BZ160"/>
  <c r="CB160"/>
  <c r="CD160"/>
  <c r="BH161"/>
  <c r="AV161"/>
  <c r="BT161"/>
  <c r="BX161"/>
  <c r="CB161"/>
  <c r="CD161"/>
  <c r="CF161"/>
  <c r="BV162"/>
  <c r="BZ162"/>
  <c r="CD162"/>
  <c r="CF162"/>
  <c r="AM163"/>
  <c r="BV163"/>
  <c r="BZ163"/>
  <c r="CB163"/>
  <c r="CD163"/>
  <c r="BT164"/>
  <c r="BX164"/>
  <c r="BZ164"/>
  <c r="CB164"/>
  <c r="CF164"/>
  <c r="BB165"/>
  <c r="BX165"/>
  <c r="CB165"/>
  <c r="CF165"/>
  <c r="CH165"/>
  <c r="BR166"/>
  <c r="BZ166"/>
  <c r="CD166"/>
  <c r="CH166"/>
  <c r="BX167"/>
  <c r="CB167"/>
  <c r="CD167"/>
  <c r="CF167"/>
  <c r="BR168"/>
  <c r="BV168"/>
  <c r="CB168"/>
  <c r="CD168"/>
  <c r="BR169"/>
  <c r="BV169"/>
  <c r="BZ169"/>
  <c r="CB169"/>
  <c r="CD169"/>
  <c r="BV170"/>
  <c r="BZ170"/>
  <c r="CB170"/>
  <c r="CF170"/>
  <c r="BR171"/>
  <c r="BV171"/>
  <c r="BZ171"/>
  <c r="CB171"/>
  <c r="CD171"/>
  <c r="BT172"/>
  <c r="BX172"/>
  <c r="CB172"/>
  <c r="CD172"/>
  <c r="BB173"/>
  <c r="BT173"/>
  <c r="BZ173"/>
  <c r="CD173"/>
  <c r="CF173"/>
  <c r="BT174"/>
  <c r="BX174"/>
  <c r="CB174"/>
  <c r="CF174"/>
  <c r="AS175"/>
  <c r="BT175"/>
  <c r="BZ175"/>
  <c r="CD175"/>
  <c r="CF175"/>
  <c r="BT176"/>
  <c r="BX176"/>
  <c r="CB176"/>
  <c r="CD176"/>
  <c r="CH176"/>
  <c r="BR177"/>
  <c r="BV177"/>
  <c r="BZ177"/>
  <c r="CD177"/>
  <c r="BT178"/>
  <c r="BZ178"/>
  <c r="CB178"/>
  <c r="CD178"/>
  <c r="CH178"/>
  <c r="BV179"/>
  <c r="BZ179"/>
  <c r="CD179"/>
  <c r="BT180"/>
  <c r="BX180"/>
  <c r="CB180"/>
  <c r="CD180"/>
  <c r="CF180"/>
  <c r="BE181"/>
  <c r="BB181"/>
  <c r="BT181"/>
  <c r="BX181"/>
  <c r="CB181"/>
  <c r="CF181"/>
  <c r="BT182"/>
  <c r="BX182"/>
  <c r="BZ182"/>
  <c r="CB182"/>
  <c r="CF182"/>
  <c r="BR183"/>
  <c r="BX183"/>
  <c r="CB183"/>
  <c r="CD183"/>
  <c r="AM101"/>
  <c r="BB101"/>
  <c r="AS101"/>
  <c r="BT101"/>
  <c r="BX101"/>
  <c r="CD103"/>
  <c r="CD110"/>
  <c r="CD111"/>
  <c r="CD118"/>
  <c r="CD119"/>
  <c r="CD126"/>
  <c r="CD129"/>
  <c r="CD130"/>
  <c r="CD133"/>
  <c r="CD138"/>
  <c r="CD154"/>
  <c r="CD164"/>
  <c r="CD165"/>
  <c r="CD170"/>
  <c r="CD174"/>
  <c r="CD181"/>
  <c r="CD182"/>
  <c r="CF101"/>
  <c r="AP102"/>
  <c r="BT102"/>
  <c r="BX102"/>
  <c r="CB102"/>
  <c r="BR103"/>
  <c r="BV103"/>
  <c r="BK104"/>
  <c r="AY104"/>
  <c r="BT104"/>
  <c r="CF104"/>
  <c r="AM105"/>
  <c r="BT105"/>
  <c r="BX105"/>
  <c r="CF105"/>
  <c r="CH105"/>
  <c r="BV106"/>
  <c r="CF106"/>
  <c r="AM107"/>
  <c r="BH107"/>
  <c r="AY107"/>
  <c r="BT107"/>
  <c r="BX107"/>
  <c r="CF107"/>
  <c r="BB108"/>
  <c r="AV108"/>
  <c r="BT108"/>
  <c r="BX108"/>
  <c r="CF108"/>
  <c r="BT109"/>
  <c r="BX109"/>
  <c r="CB109"/>
  <c r="BT110"/>
  <c r="BT111"/>
  <c r="BX111"/>
  <c r="BT112"/>
  <c r="BZ112"/>
  <c r="CF112"/>
  <c r="AP113"/>
  <c r="BR113"/>
  <c r="CB113"/>
  <c r="CF113"/>
  <c r="BV114"/>
  <c r="BZ114"/>
  <c r="CH114"/>
  <c r="BR115"/>
  <c r="BV115"/>
  <c r="BZ115"/>
  <c r="CF115"/>
  <c r="BR116"/>
  <c r="BZ116"/>
  <c r="BT117"/>
  <c r="BX117"/>
  <c r="CB117"/>
  <c r="AM118"/>
  <c r="BH118"/>
  <c r="BX118"/>
  <c r="BK119"/>
  <c r="AS119"/>
  <c r="BT119"/>
  <c r="AM120"/>
  <c r="BT120"/>
  <c r="BX120"/>
  <c r="CB120"/>
  <c r="BN121"/>
  <c r="BT121"/>
  <c r="BX121"/>
  <c r="CB121"/>
  <c r="AM122"/>
  <c r="AV122"/>
  <c r="AS122"/>
  <c r="BT122"/>
  <c r="CB122"/>
  <c r="CF122"/>
  <c r="BR123"/>
  <c r="BX123"/>
  <c r="CB123"/>
  <c r="BT124"/>
  <c r="BX124"/>
  <c r="CF124"/>
  <c r="BT125"/>
  <c r="BX125"/>
  <c r="CB125"/>
  <c r="CF125"/>
  <c r="BR126"/>
  <c r="BX126"/>
  <c r="CH126"/>
  <c r="BT127"/>
  <c r="BX127"/>
  <c r="CF127"/>
  <c r="CH127"/>
  <c r="BV128"/>
  <c r="BZ128"/>
  <c r="BV129"/>
  <c r="BZ129"/>
  <c r="BT130"/>
  <c r="BX130"/>
  <c r="BT131"/>
  <c r="BX131"/>
  <c r="CB131"/>
  <c r="BT132"/>
  <c r="BX132"/>
  <c r="CF132"/>
  <c r="BE133"/>
  <c r="AS133"/>
  <c r="BT133"/>
  <c r="BX133"/>
  <c r="CH133"/>
  <c r="BT134"/>
  <c r="BZ134"/>
  <c r="CF134"/>
  <c r="CH134"/>
  <c r="BR135"/>
  <c r="BX135"/>
  <c r="BT136"/>
  <c r="BX136"/>
  <c r="CB136"/>
  <c r="BR137"/>
  <c r="BV137"/>
  <c r="BZ137"/>
  <c r="BT138"/>
  <c r="CH138"/>
  <c r="AP139"/>
  <c r="BR139"/>
  <c r="BV139"/>
  <c r="BZ139"/>
  <c r="CF139"/>
  <c r="BT140"/>
  <c r="BX140"/>
  <c r="CF140"/>
  <c r="BE141"/>
  <c r="BV141"/>
  <c r="BZ141"/>
  <c r="CF141"/>
  <c r="BR142"/>
  <c r="BX142"/>
  <c r="CF142"/>
  <c r="BT143"/>
  <c r="BZ143"/>
  <c r="CF143"/>
  <c r="BV144"/>
  <c r="BZ144"/>
  <c r="AM145"/>
  <c r="BX145"/>
  <c r="CB145"/>
  <c r="CF145"/>
  <c r="BT146"/>
  <c r="BX146"/>
  <c r="CB146"/>
  <c r="CF146"/>
  <c r="BB147"/>
  <c r="BT147"/>
  <c r="BX147"/>
  <c r="CB147"/>
  <c r="CF147"/>
  <c r="BT148"/>
  <c r="CF148"/>
  <c r="BE149"/>
  <c r="AS149"/>
  <c r="BT149"/>
  <c r="BX149"/>
  <c r="CB149"/>
  <c r="CH149"/>
  <c r="BT150"/>
  <c r="BX150"/>
  <c r="CB150"/>
  <c r="BV151"/>
  <c r="CB151"/>
  <c r="CF151"/>
  <c r="BT152"/>
  <c r="BX152"/>
  <c r="CB152"/>
  <c r="AM153"/>
  <c r="BK153"/>
  <c r="BH153"/>
  <c r="AY153"/>
  <c r="AV153"/>
  <c r="BT153"/>
  <c r="BZ153"/>
  <c r="CF153"/>
  <c r="BR154"/>
  <c r="BV154"/>
  <c r="BZ154"/>
  <c r="CH154"/>
  <c r="AP155"/>
  <c r="BR155"/>
  <c r="BV155"/>
  <c r="CB155"/>
  <c r="BV156"/>
  <c r="BZ156"/>
  <c r="CH156"/>
  <c r="BB157"/>
  <c r="BT157"/>
  <c r="BX157"/>
  <c r="CF157"/>
  <c r="BR158"/>
  <c r="BX158"/>
  <c r="CB158"/>
  <c r="CF158"/>
  <c r="BX159"/>
  <c r="CF159"/>
  <c r="BV160"/>
  <c r="CF160"/>
  <c r="CH160"/>
  <c r="BR161"/>
  <c r="BV161"/>
  <c r="BZ161"/>
  <c r="CH161"/>
  <c r="BR162"/>
  <c r="BT162"/>
  <c r="BX162"/>
  <c r="CB162"/>
  <c r="BR163"/>
  <c r="BT163"/>
  <c r="BX163"/>
  <c r="CF163"/>
  <c r="BV164"/>
  <c r="BR165"/>
  <c r="BV165"/>
  <c r="BZ165"/>
  <c r="BT166"/>
  <c r="CB166"/>
  <c r="CF166"/>
  <c r="AS167"/>
  <c r="BT167"/>
  <c r="BZ167"/>
  <c r="BT168"/>
  <c r="BZ168"/>
  <c r="CF168"/>
  <c r="BH169"/>
  <c r="AV169"/>
  <c r="BT169"/>
  <c r="BX169"/>
  <c r="CF169"/>
  <c r="BT170"/>
  <c r="BX170"/>
  <c r="CH170"/>
  <c r="AM171"/>
  <c r="BN171"/>
  <c r="BT171"/>
  <c r="BX171"/>
  <c r="CF171"/>
  <c r="AJ172"/>
  <c r="BR172"/>
  <c r="BV172"/>
  <c r="BZ172"/>
  <c r="CF172"/>
  <c r="AP173"/>
  <c r="BX173"/>
  <c r="CB173"/>
  <c r="BR174"/>
  <c r="BV174"/>
  <c r="BZ174"/>
  <c r="BR175"/>
  <c r="BX175"/>
  <c r="CB175"/>
  <c r="CH175"/>
  <c r="BR176"/>
  <c r="BV176"/>
  <c r="BZ176"/>
  <c r="CF176"/>
  <c r="BH177"/>
  <c r="AV177"/>
  <c r="BT177"/>
  <c r="BX177"/>
  <c r="CB177"/>
  <c r="CF177"/>
  <c r="CH177"/>
  <c r="BX178"/>
  <c r="CF178"/>
  <c r="AM179"/>
  <c r="BN179"/>
  <c r="BT179"/>
  <c r="BX179"/>
  <c r="CB179"/>
  <c r="CF179"/>
  <c r="BR180"/>
  <c r="BV180"/>
  <c r="BZ180"/>
  <c r="BR181"/>
  <c r="BV181"/>
  <c r="BZ181"/>
  <c r="BR182"/>
  <c r="BV182"/>
  <c r="AS183"/>
  <c r="BT183"/>
  <c r="BZ183"/>
  <c r="CF183"/>
  <c r="AJ100"/>
  <c r="BR100"/>
  <c r="BH100"/>
  <c r="BB100"/>
  <c r="AS100"/>
  <c r="AT3" i="17"/>
  <c r="BZ100" i="9" s="1"/>
  <c r="AV3" i="17"/>
  <c r="CB100" i="9" s="1"/>
  <c r="M11" i="7"/>
  <c r="AC113"/>
  <c r="F3" i="34"/>
  <c r="F4"/>
  <c r="F5"/>
  <c r="F6"/>
  <c r="F7"/>
  <c r="F8"/>
  <c r="F9"/>
  <c r="F10"/>
  <c r="F11"/>
  <c r="F12"/>
  <c r="F13"/>
  <c r="F14"/>
  <c r="F15"/>
  <c r="F16"/>
  <c r="F17"/>
  <c r="F18"/>
  <c r="F19"/>
  <c r="F20"/>
  <c r="F21"/>
  <c r="F22"/>
  <c r="F23"/>
  <c r="F24"/>
  <c r="F25"/>
  <c r="F26"/>
  <c r="F27"/>
  <c r="F28"/>
  <c r="F29"/>
  <c r="F30"/>
  <c r="F31"/>
  <c r="F32"/>
  <c r="F33"/>
  <c r="F34"/>
  <c r="F35"/>
  <c r="F36"/>
  <c r="F37"/>
  <c r="F38"/>
  <c r="F39"/>
  <c r="F40"/>
  <c r="F41"/>
  <c r="F42"/>
  <c r="F43"/>
  <c r="F44"/>
  <c r="F45"/>
  <c r="F46"/>
  <c r="F47"/>
  <c r="F48"/>
  <c r="F49"/>
  <c r="F50"/>
  <c r="F51"/>
  <c r="F52"/>
  <c r="F53"/>
  <c r="F54"/>
  <c r="F55"/>
  <c r="F56"/>
  <c r="F57"/>
  <c r="F58"/>
  <c r="F59"/>
  <c r="F60"/>
  <c r="F61"/>
  <c r="F62"/>
  <c r="F63"/>
  <c r="F64"/>
  <c r="F65"/>
  <c r="F66"/>
  <c r="F67"/>
  <c r="F68"/>
  <c r="F69"/>
  <c r="F70"/>
  <c r="F71"/>
  <c r="F72"/>
  <c r="F73"/>
  <c r="F74"/>
  <c r="F75"/>
  <c r="F76"/>
  <c r="F77"/>
  <c r="F78"/>
  <c r="F79"/>
  <c r="F80"/>
  <c r="F81"/>
  <c r="F82"/>
  <c r="F83"/>
  <c r="F84"/>
  <c r="F85"/>
  <c r="F86"/>
  <c r="BH141" i="9" l="1"/>
  <c r="AS140"/>
  <c r="AV133"/>
  <c r="AS121"/>
  <c r="BE119"/>
  <c r="BN118"/>
  <c r="BB107"/>
  <c r="BE147"/>
  <c r="L59" i="35"/>
  <c r="F59" i="43" s="1"/>
  <c r="L50" i="35"/>
  <c r="F50" i="43" s="1"/>
  <c r="L42" i="35"/>
  <c r="F42" i="43" s="1"/>
  <c r="O83" i="35"/>
  <c r="G83" i="43" s="1"/>
  <c r="AA83" i="35"/>
  <c r="K83" i="43" s="1"/>
  <c r="X81" i="35"/>
  <c r="J81" i="43" s="1"/>
  <c r="U71" i="35"/>
  <c r="I71" i="43" s="1"/>
  <c r="AG71" i="35"/>
  <c r="M71" i="43" s="1"/>
  <c r="U70" i="35"/>
  <c r="I70" i="43" s="1"/>
  <c r="U63" i="35"/>
  <c r="I63" i="43" s="1"/>
  <c r="AG63" i="35"/>
  <c r="M63" i="43" s="1"/>
  <c r="U62" i="35"/>
  <c r="I62" i="43" s="1"/>
  <c r="AG62" i="35"/>
  <c r="M62" i="43" s="1"/>
  <c r="O58" i="35"/>
  <c r="G58" i="43" s="1"/>
  <c r="AA58" i="35"/>
  <c r="K58" i="43" s="1"/>
  <c r="U55" i="35"/>
  <c r="I55" i="43" s="1"/>
  <c r="AG55" i="35"/>
  <c r="M55" i="43" s="1"/>
  <c r="U54" i="35"/>
  <c r="I54" i="43" s="1"/>
  <c r="AG54" i="35"/>
  <c r="M54" i="43" s="1"/>
  <c r="R52" i="35"/>
  <c r="H52" i="43" s="1"/>
  <c r="AD52" i="35"/>
  <c r="L52" i="43" s="1"/>
  <c r="O51" i="35"/>
  <c r="G51" i="43" s="1"/>
  <c r="AA51" i="35"/>
  <c r="K51" i="43" s="1"/>
  <c r="R45" i="35"/>
  <c r="H45" i="43" s="1"/>
  <c r="AD45" i="35"/>
  <c r="L45" i="43" s="1"/>
  <c r="U38" i="35"/>
  <c r="I38" i="43" s="1"/>
  <c r="AG38" i="35"/>
  <c r="M38" i="43" s="1"/>
  <c r="R30" i="35"/>
  <c r="H30" i="43" s="1"/>
  <c r="AD30" i="35"/>
  <c r="L30" i="43" s="1"/>
  <c r="U28" i="35"/>
  <c r="I28" i="43" s="1"/>
  <c r="R25" i="35"/>
  <c r="H25" i="43" s="1"/>
  <c r="AD25" i="35"/>
  <c r="L25" i="43" s="1"/>
  <c r="O24" i="35"/>
  <c r="G24" i="43" s="1"/>
  <c r="AD21" i="35"/>
  <c r="L21" i="43" s="1"/>
  <c r="AD20" i="35"/>
  <c r="L20" i="43" s="1"/>
  <c r="X19" i="35"/>
  <c r="J19" i="43" s="1"/>
  <c r="X18" i="35"/>
  <c r="J18" i="43" s="1"/>
  <c r="X14" i="35"/>
  <c r="J14" i="43" s="1"/>
  <c r="X13" i="35"/>
  <c r="J13" i="43" s="1"/>
  <c r="O12" i="35"/>
  <c r="G12" i="43" s="1"/>
  <c r="AA7" i="35"/>
  <c r="K7" i="43" s="1"/>
  <c r="O4" i="35"/>
  <c r="G4" i="43" s="1"/>
  <c r="U86" i="35"/>
  <c r="I86" i="43" s="1"/>
  <c r="AG86" i="35"/>
  <c r="M86" i="43" s="1"/>
  <c r="R85" i="35"/>
  <c r="H85" i="43" s="1"/>
  <c r="AD85" i="35"/>
  <c r="L85" i="43" s="1"/>
  <c r="R84" i="35"/>
  <c r="H84" i="43" s="1"/>
  <c r="AD84" i="35"/>
  <c r="L84" i="43" s="1"/>
  <c r="X80" i="35"/>
  <c r="J80" i="43" s="1"/>
  <c r="O74" i="35"/>
  <c r="G74" i="43" s="1"/>
  <c r="AA74" i="35"/>
  <c r="K74" i="43" s="1"/>
  <c r="R69" i="35"/>
  <c r="H69" i="43" s="1"/>
  <c r="AD69" i="35"/>
  <c r="L69" i="43" s="1"/>
  <c r="R61" i="35"/>
  <c r="H61" i="43" s="1"/>
  <c r="AD61" i="35"/>
  <c r="L61" i="43" s="1"/>
  <c r="O59" i="35"/>
  <c r="G59" i="43" s="1"/>
  <c r="AA59" i="35"/>
  <c r="K59" i="43" s="1"/>
  <c r="X57" i="35"/>
  <c r="J57" i="43" s="1"/>
  <c r="R53" i="35"/>
  <c r="H53" i="43" s="1"/>
  <c r="AD53" i="35"/>
  <c r="L53" i="43" s="1"/>
  <c r="O50" i="35"/>
  <c r="G50" i="43" s="1"/>
  <c r="AA50" i="35"/>
  <c r="K50" i="43" s="1"/>
  <c r="X49" i="35"/>
  <c r="J49" i="43" s="1"/>
  <c r="X48" i="35"/>
  <c r="J48" i="43" s="1"/>
  <c r="O42" i="35"/>
  <c r="G42" i="43" s="1"/>
  <c r="AA42" i="35"/>
  <c r="K42" i="43" s="1"/>
  <c r="R37" i="35"/>
  <c r="H37" i="43" s="1"/>
  <c r="AD37" i="35"/>
  <c r="L37" i="43" s="1"/>
  <c r="R36" i="35"/>
  <c r="H36" i="43" s="1"/>
  <c r="AD36" i="35"/>
  <c r="L36" i="43" s="1"/>
  <c r="X32" i="35"/>
  <c r="J32" i="43" s="1"/>
  <c r="X24" i="35"/>
  <c r="J24" i="43" s="1"/>
  <c r="R22" i="35"/>
  <c r="H22" i="43" s="1"/>
  <c r="O20" i="35"/>
  <c r="G20" i="43" s="1"/>
  <c r="AG19" i="35"/>
  <c r="M19" i="43" s="1"/>
  <c r="AA17" i="35"/>
  <c r="K17" i="43" s="1"/>
  <c r="AG16" i="35"/>
  <c r="M16" i="43" s="1"/>
  <c r="U15" i="35"/>
  <c r="I15" i="43" s="1"/>
  <c r="AG15" i="35"/>
  <c r="M15" i="43" s="1"/>
  <c r="U14" i="35"/>
  <c r="I14" i="43" s="1"/>
  <c r="R3" i="35"/>
  <c r="H3" i="43" s="1"/>
  <c r="U79" i="35"/>
  <c r="I79" i="43" s="1"/>
  <c r="AG79" i="35"/>
  <c r="M79" i="43" s="1"/>
  <c r="U78" i="35"/>
  <c r="I78" i="43" s="1"/>
  <c r="R76" i="35"/>
  <c r="H76" i="43" s="1"/>
  <c r="AD76" i="35"/>
  <c r="L76" i="43" s="1"/>
  <c r="O75" i="35"/>
  <c r="G75" i="43" s="1"/>
  <c r="AA75" i="35"/>
  <c r="K75" i="43" s="1"/>
  <c r="X73" i="35"/>
  <c r="J73" i="43" s="1"/>
  <c r="X65" i="35"/>
  <c r="J65" i="43" s="1"/>
  <c r="X64" i="35"/>
  <c r="J64" i="43" s="1"/>
  <c r="R60" i="35"/>
  <c r="H60" i="43" s="1"/>
  <c r="AD60" i="35"/>
  <c r="L60" i="43" s="1"/>
  <c r="X56" i="35"/>
  <c r="J56" i="43" s="1"/>
  <c r="U47" i="35"/>
  <c r="I47" i="43" s="1"/>
  <c r="AG47" i="35"/>
  <c r="M47" i="43" s="1"/>
  <c r="L41" i="35"/>
  <c r="F41" i="43" s="1"/>
  <c r="X41" i="35"/>
  <c r="J41" i="43" s="1"/>
  <c r="X40" i="35"/>
  <c r="J40" i="43" s="1"/>
  <c r="U34" i="35"/>
  <c r="I34" i="43" s="1"/>
  <c r="R33" i="35"/>
  <c r="H33" i="43" s="1"/>
  <c r="AD33" i="35"/>
  <c r="L33" i="43" s="1"/>
  <c r="X31" i="35"/>
  <c r="J31" i="43" s="1"/>
  <c r="AA27" i="35"/>
  <c r="K27" i="43" s="1"/>
  <c r="R23" i="35"/>
  <c r="H23" i="43" s="1"/>
  <c r="AA22" i="35"/>
  <c r="K22" i="43" s="1"/>
  <c r="X21" i="35"/>
  <c r="J21" i="43" s="1"/>
  <c r="O9" i="35"/>
  <c r="G9" i="43" s="1"/>
  <c r="AD8" i="35"/>
  <c r="L8" i="43" s="1"/>
  <c r="O67" i="35"/>
  <c r="G67" i="43" s="1"/>
  <c r="AA67" i="35"/>
  <c r="K67" i="43" s="1"/>
  <c r="O66" i="35"/>
  <c r="G66" i="43" s="1"/>
  <c r="AA66" i="35"/>
  <c r="K66" i="43" s="1"/>
  <c r="X10" i="35"/>
  <c r="J10" i="43" s="1"/>
  <c r="R6" i="35"/>
  <c r="H6" i="43" s="1"/>
  <c r="AD6" i="35"/>
  <c r="L6" i="43" s="1"/>
  <c r="L87" s="1"/>
  <c r="U5" i="35"/>
  <c r="I5" i="43" s="1"/>
  <c r="AG5" i="35"/>
  <c r="M5" i="43" s="1"/>
  <c r="AV149" i="9"/>
  <c r="AJ147"/>
  <c r="AJ180"/>
  <c r="BH133"/>
  <c r="AJ132"/>
  <c r="BN122"/>
  <c r="AS139"/>
  <c r="AV141"/>
  <c r="AJ139"/>
  <c r="AM144"/>
  <c r="BK125"/>
  <c r="L28" i="35"/>
  <c r="F28" i="43" s="1"/>
  <c r="I62" i="35"/>
  <c r="E62" i="43" s="1"/>
  <c r="BH157" i="9"/>
  <c r="BH147"/>
  <c r="BK112"/>
  <c r="BB118"/>
  <c r="BH165"/>
  <c r="BB133"/>
  <c r="BB141"/>
  <c r="BN133"/>
  <c r="BH122"/>
  <c r="BK165"/>
  <c r="BK139"/>
  <c r="BE169"/>
  <c r="BN141"/>
  <c r="BE153"/>
  <c r="C80" i="35"/>
  <c r="C80" i="43" s="1"/>
  <c r="C14" i="35"/>
  <c r="C14" i="43" s="1"/>
  <c r="C74" i="35"/>
  <c r="C74" i="43" s="1"/>
  <c r="C56" i="35"/>
  <c r="C56" i="43" s="1"/>
  <c r="C40" i="35"/>
  <c r="C40" i="43" s="1"/>
  <c r="F85" i="35"/>
  <c r="D85" i="43" s="1"/>
  <c r="F78" i="35"/>
  <c r="D78" i="43" s="1"/>
  <c r="F69" i="35"/>
  <c r="D69" i="43" s="1"/>
  <c r="F37" i="35"/>
  <c r="D37" i="43" s="1"/>
  <c r="F20" i="35"/>
  <c r="D20" i="43" s="1"/>
  <c r="F18" i="35"/>
  <c r="D18" i="43" s="1"/>
  <c r="I53" i="35"/>
  <c r="E53" i="43" s="1"/>
  <c r="I36" i="35"/>
  <c r="E36" i="43" s="1"/>
  <c r="I34" i="35"/>
  <c r="E34" i="43" s="1"/>
  <c r="L82" i="35"/>
  <c r="F82" i="43" s="1"/>
  <c r="L79" i="35"/>
  <c r="F79" i="43" s="1"/>
  <c r="L73" i="35"/>
  <c r="F73" i="43" s="1"/>
  <c r="L58" i="35"/>
  <c r="F58" i="43" s="1"/>
  <c r="L40" i="35"/>
  <c r="F40" i="43" s="1"/>
  <c r="L18" i="35"/>
  <c r="F18" i="43" s="1"/>
  <c r="L13" i="35"/>
  <c r="F13" i="43" s="1"/>
  <c r="L39" i="35"/>
  <c r="F39" i="43" s="1"/>
  <c r="L38" i="35"/>
  <c r="F38" i="43" s="1"/>
  <c r="L16" i="35"/>
  <c r="F16" i="43" s="1"/>
  <c r="L48" i="35"/>
  <c r="F48" i="43" s="1"/>
  <c r="L32" i="35"/>
  <c r="F32" i="43" s="1"/>
  <c r="L66" i="35"/>
  <c r="F66" i="43" s="1"/>
  <c r="I47" i="35"/>
  <c r="E47" i="43" s="1"/>
  <c r="I28" i="35"/>
  <c r="E28" i="43" s="1"/>
  <c r="I81" i="35"/>
  <c r="E81" i="43" s="1"/>
  <c r="I73" i="35"/>
  <c r="E73" i="43" s="1"/>
  <c r="I64" i="35"/>
  <c r="E64" i="43" s="1"/>
  <c r="I57" i="35"/>
  <c r="E57" i="43" s="1"/>
  <c r="I54" i="35"/>
  <c r="E54" i="43" s="1"/>
  <c r="I48" i="35"/>
  <c r="E48" i="43" s="1"/>
  <c r="I40" i="35"/>
  <c r="E40" i="43" s="1"/>
  <c r="I32" i="35"/>
  <c r="E32" i="43" s="1"/>
  <c r="I29" i="35"/>
  <c r="E29" i="43" s="1"/>
  <c r="I80" i="35"/>
  <c r="E80" i="43" s="1"/>
  <c r="I72" i="35"/>
  <c r="E72" i="43" s="1"/>
  <c r="I41" i="35"/>
  <c r="E41" i="43" s="1"/>
  <c r="I31" i="35"/>
  <c r="E31" i="43" s="1"/>
  <c r="I13" i="35"/>
  <c r="E13" i="43" s="1"/>
  <c r="F84" i="35"/>
  <c r="D84" i="43" s="1"/>
  <c r="F61" i="35"/>
  <c r="D61" i="43" s="1"/>
  <c r="F43" i="35"/>
  <c r="D43" i="43" s="1"/>
  <c r="AM106" i="9"/>
  <c r="F52" i="35"/>
  <c r="D52" i="43" s="1"/>
  <c r="F24" i="35"/>
  <c r="D24" i="43" s="1"/>
  <c r="F22" i="35"/>
  <c r="D22" i="43" s="1"/>
  <c r="F9" i="35"/>
  <c r="D9" i="43" s="1"/>
  <c r="L80" i="35"/>
  <c r="F80" i="43" s="1"/>
  <c r="L63" i="35"/>
  <c r="F63" i="43" s="1"/>
  <c r="L56" i="35"/>
  <c r="F56" i="43" s="1"/>
  <c r="L29" i="35"/>
  <c r="F29" i="43" s="1"/>
  <c r="L26" i="35"/>
  <c r="F26" i="43" s="1"/>
  <c r="L74" i="35"/>
  <c r="F74" i="43" s="1"/>
  <c r="L71" i="35"/>
  <c r="F71" i="43" s="1"/>
  <c r="L57" i="35"/>
  <c r="F57" i="43" s="1"/>
  <c r="L49" i="35"/>
  <c r="F49" i="43" s="1"/>
  <c r="L47" i="35"/>
  <c r="F47" i="43" s="1"/>
  <c r="L46" i="35"/>
  <c r="F46" i="43" s="1"/>
  <c r="L34" i="35"/>
  <c r="F34" i="43" s="1"/>
  <c r="L64" i="35"/>
  <c r="F64" i="43" s="1"/>
  <c r="L55" i="35"/>
  <c r="F55" i="43" s="1"/>
  <c r="L7" i="35"/>
  <c r="F7" i="43" s="1"/>
  <c r="L81" i="35"/>
  <c r="F81" i="43" s="1"/>
  <c r="L72" i="35"/>
  <c r="F72" i="43" s="1"/>
  <c r="L65" i="35"/>
  <c r="F65" i="43" s="1"/>
  <c r="L54" i="35"/>
  <c r="F54" i="43" s="1"/>
  <c r="L31" i="35"/>
  <c r="F31" i="43" s="1"/>
  <c r="L27" i="35"/>
  <c r="F27" i="43" s="1"/>
  <c r="L19" i="35"/>
  <c r="F19" i="43" s="1"/>
  <c r="L15" i="35"/>
  <c r="F15" i="43" s="1"/>
  <c r="L14" i="35"/>
  <c r="F14" i="43" s="1"/>
  <c r="L6" i="35"/>
  <c r="F6" i="43" s="1"/>
  <c r="L5" i="35"/>
  <c r="F5" i="43" s="1"/>
  <c r="I77" i="35"/>
  <c r="E77" i="43" s="1"/>
  <c r="I19" i="35"/>
  <c r="E19" i="43" s="1"/>
  <c r="I85" i="35"/>
  <c r="E85" i="43" s="1"/>
  <c r="I78" i="35"/>
  <c r="E78" i="43" s="1"/>
  <c r="I61" i="35"/>
  <c r="E61" i="43" s="1"/>
  <c r="I33" i="35"/>
  <c r="E33" i="43" s="1"/>
  <c r="I69" i="35"/>
  <c r="E69" i="43" s="1"/>
  <c r="I44" i="35"/>
  <c r="E44" i="43" s="1"/>
  <c r="I37" i="35"/>
  <c r="E37" i="43" s="1"/>
  <c r="I70" i="35"/>
  <c r="E70" i="43" s="1"/>
  <c r="I56" i="35"/>
  <c r="E56" i="43" s="1"/>
  <c r="I46" i="35"/>
  <c r="E46" i="43" s="1"/>
  <c r="I38" i="35"/>
  <c r="E38" i="43" s="1"/>
  <c r="I30" i="35"/>
  <c r="E30" i="43" s="1"/>
  <c r="I22" i="35"/>
  <c r="E22" i="43" s="1"/>
  <c r="I12" i="35"/>
  <c r="E12" i="43" s="1"/>
  <c r="F42" i="35"/>
  <c r="D42" i="43" s="1"/>
  <c r="F75" i="35"/>
  <c r="D75" i="43" s="1"/>
  <c r="F70" i="35"/>
  <c r="D70" i="43" s="1"/>
  <c r="F62" i="35"/>
  <c r="D62" i="43" s="1"/>
  <c r="F44" i="35"/>
  <c r="D44" i="43" s="1"/>
  <c r="F35" i="35"/>
  <c r="D35" i="43" s="1"/>
  <c r="F32" i="35"/>
  <c r="D32" i="43" s="1"/>
  <c r="F13" i="35"/>
  <c r="D13" i="43" s="1"/>
  <c r="F3" i="35"/>
  <c r="D3" i="43" s="1"/>
  <c r="F83" i="35"/>
  <c r="D83" i="43" s="1"/>
  <c r="F76" i="35"/>
  <c r="D76" i="43" s="1"/>
  <c r="F59" i="35"/>
  <c r="D59" i="43" s="1"/>
  <c r="F68" i="35"/>
  <c r="D68" i="43" s="1"/>
  <c r="F11" i="35"/>
  <c r="D11" i="43" s="1"/>
  <c r="F86" i="35"/>
  <c r="D86" i="43" s="1"/>
  <c r="F60" i="35"/>
  <c r="D60" i="43" s="1"/>
  <c r="F53" i="35"/>
  <c r="D53" i="43" s="1"/>
  <c r="F51" i="35"/>
  <c r="D51" i="43" s="1"/>
  <c r="F36" i="35"/>
  <c r="D36" i="43" s="1"/>
  <c r="F30" i="35"/>
  <c r="D30" i="43" s="1"/>
  <c r="F28" i="35"/>
  <c r="D28" i="43" s="1"/>
  <c r="F26" i="35"/>
  <c r="D26" i="43" s="1"/>
  <c r="F67" i="35"/>
  <c r="D67" i="43" s="1"/>
  <c r="C79" i="35"/>
  <c r="C79" i="43" s="1"/>
  <c r="C73" i="35"/>
  <c r="C73" i="43" s="1"/>
  <c r="C47" i="35"/>
  <c r="C47" i="43" s="1"/>
  <c r="C17" i="35"/>
  <c r="C17" i="43" s="1"/>
  <c r="C8" i="35"/>
  <c r="C8" i="43" s="1"/>
  <c r="C11" i="35"/>
  <c r="C11" i="43" s="1"/>
  <c r="BZ25" i="9"/>
  <c r="DG25" s="1"/>
  <c r="L25" i="38" s="1"/>
  <c r="CF10" i="9"/>
  <c r="DM10" s="1"/>
  <c r="ET10" s="1"/>
  <c r="HB10" s="1"/>
  <c r="C71" i="35"/>
  <c r="C71" i="43" s="1"/>
  <c r="C39" i="35"/>
  <c r="C39" i="43" s="1"/>
  <c r="C33" i="35"/>
  <c r="C33" i="43" s="1"/>
  <c r="AJ120" i="9"/>
  <c r="C72" i="35"/>
  <c r="C72" i="43" s="1"/>
  <c r="C55" i="35"/>
  <c r="C55" i="43" s="1"/>
  <c r="C46" i="35"/>
  <c r="C46" i="43" s="1"/>
  <c r="C19" i="35"/>
  <c r="C19" i="43" s="1"/>
  <c r="AS171" i="9"/>
  <c r="BN107"/>
  <c r="AJ109"/>
  <c r="AJ181"/>
  <c r="BK177"/>
  <c r="BH149"/>
  <c r="AV147"/>
  <c r="AS146"/>
  <c r="BN145"/>
  <c r="AM143"/>
  <c r="AY141"/>
  <c r="BK141"/>
  <c r="AJ136"/>
  <c r="AY133"/>
  <c r="BK133"/>
  <c r="AP125"/>
  <c r="BK122"/>
  <c r="AM109"/>
  <c r="AS108"/>
  <c r="AS181"/>
  <c r="BH181"/>
  <c r="BE173"/>
  <c r="AM159"/>
  <c r="AM148"/>
  <c r="AS144"/>
  <c r="AP129"/>
  <c r="BN125"/>
  <c r="AV123"/>
  <c r="BK123"/>
  <c r="AP119"/>
  <c r="BH117"/>
  <c r="AJ104"/>
  <c r="AM102"/>
  <c r="BB177"/>
  <c r="AV118"/>
  <c r="AV173"/>
  <c r="AP100"/>
  <c r="AS179"/>
  <c r="AY177"/>
  <c r="AJ173"/>
  <c r="BB169"/>
  <c r="AV157"/>
  <c r="AM129"/>
  <c r="AM104"/>
  <c r="AV181"/>
  <c r="BH173"/>
  <c r="AV165"/>
  <c r="BB161"/>
  <c r="BE139"/>
  <c r="AY123"/>
  <c r="BK113"/>
  <c r="AY112"/>
  <c r="AM103"/>
  <c r="BZ19"/>
  <c r="L19" i="36" s="1"/>
  <c r="BE100" i="9"/>
  <c r="BB149"/>
  <c r="BK121"/>
  <c r="AJ116"/>
  <c r="BE161"/>
  <c r="BN167"/>
  <c r="AY157"/>
  <c r="AY147"/>
  <c r="BK147"/>
  <c r="AS111"/>
  <c r="BN159"/>
  <c r="AJ153"/>
  <c r="BN151"/>
  <c r="AM125"/>
  <c r="AD44" i="40"/>
  <c r="CI11" i="9"/>
  <c r="DP11" s="1"/>
  <c r="EW11" s="1"/>
  <c r="HE11" s="1"/>
  <c r="AS169"/>
  <c r="BK157"/>
  <c r="AS153"/>
  <c r="AY119"/>
  <c r="AJ169"/>
  <c r="AY165"/>
  <c r="AY139"/>
  <c r="AS131"/>
  <c r="BE125"/>
  <c r="AS123"/>
  <c r="AM151"/>
  <c r="F72" i="35"/>
  <c r="D72" i="43" s="1"/>
  <c r="F56" i="35"/>
  <c r="D56" i="43" s="1"/>
  <c r="F54" i="35"/>
  <c r="D54" i="43" s="1"/>
  <c r="F38" i="35"/>
  <c r="D38" i="43" s="1"/>
  <c r="F12" i="35"/>
  <c r="D12" i="43" s="1"/>
  <c r="F7" i="35"/>
  <c r="D7" i="43" s="1"/>
  <c r="F5" i="35"/>
  <c r="D5" i="43" s="1"/>
  <c r="F77" i="35"/>
  <c r="D77" i="43" s="1"/>
  <c r="F46" i="35"/>
  <c r="D46" i="43" s="1"/>
  <c r="F8" i="35"/>
  <c r="D8" i="43" s="1"/>
  <c r="AM111" i="9"/>
  <c r="F80" i="35"/>
  <c r="D80" i="43" s="1"/>
  <c r="F45" i="35"/>
  <c r="D45" i="43" s="1"/>
  <c r="F14" i="35"/>
  <c r="D14" i="43" s="1"/>
  <c r="F4" i="35"/>
  <c r="D4" i="43" s="1"/>
  <c r="CF9" i="9"/>
  <c r="R9" i="36" s="1"/>
  <c r="AY169" i="9"/>
  <c r="BK169"/>
  <c r="AS157"/>
  <c r="BE157"/>
  <c r="AV121"/>
  <c r="AM108"/>
  <c r="AY181"/>
  <c r="BK181"/>
  <c r="AS165"/>
  <c r="BE165"/>
  <c r="CL7"/>
  <c r="X7" i="36" s="1"/>
  <c r="CR10" i="9"/>
  <c r="DY10" s="1"/>
  <c r="AD10" i="38" s="1"/>
  <c r="BN183" i="9"/>
  <c r="BE177"/>
  <c r="AJ165"/>
  <c r="AY149"/>
  <c r="BK149"/>
  <c r="AP148"/>
  <c r="BN143"/>
  <c r="AJ106"/>
  <c r="AY173"/>
  <c r="BK173"/>
  <c r="BN155"/>
  <c r="BH124"/>
  <c r="BB117"/>
  <c r="AS112"/>
  <c r="CL9"/>
  <c r="DS9" s="1"/>
  <c r="X9" i="38" s="1"/>
  <c r="CL21" i="9"/>
  <c r="DS21" s="1"/>
  <c r="EZ21" s="1"/>
  <c r="HH21" s="1"/>
  <c r="BB21" i="39" s="1"/>
  <c r="BB153" i="9"/>
  <c r="AP131"/>
  <c r="AY122"/>
  <c r="AM110"/>
  <c r="AM181"/>
  <c r="BN163"/>
  <c r="AY161"/>
  <c r="BK161"/>
  <c r="AV139"/>
  <c r="BH139"/>
  <c r="AJ134"/>
  <c r="CL19"/>
  <c r="DS19" s="1"/>
  <c r="CC27"/>
  <c r="DJ27" s="1"/>
  <c r="O27" i="38" s="1"/>
  <c r="AJ70" i="9"/>
  <c r="AJ167" s="1"/>
  <c r="AJ78"/>
  <c r="AJ175" s="1"/>
  <c r="BZ21"/>
  <c r="DG21" s="1"/>
  <c r="L21" i="38" s="1"/>
  <c r="C35" i="35"/>
  <c r="C35" i="43" s="1"/>
  <c r="AJ161" i="9"/>
  <c r="AJ177"/>
  <c r="C64" i="35"/>
  <c r="C64" i="43" s="1"/>
  <c r="C45" i="35"/>
  <c r="C45" i="43" s="1"/>
  <c r="C15" i="35"/>
  <c r="C15" i="43" s="1"/>
  <c r="C66" i="35"/>
  <c r="C66" i="43" s="1"/>
  <c r="AJ43" i="9"/>
  <c r="C43" i="17" s="1"/>
  <c r="AJ48" i="9"/>
  <c r="AJ145" s="1"/>
  <c r="AJ62"/>
  <c r="AJ159" s="1"/>
  <c r="AJ82"/>
  <c r="AJ179" s="1"/>
  <c r="AJ128"/>
  <c r="AJ122"/>
  <c r="C86" i="35"/>
  <c r="C86" i="43" s="1"/>
  <c r="C84" i="35"/>
  <c r="C84" i="43" s="1"/>
  <c r="C81" i="35"/>
  <c r="C81" i="43" s="1"/>
  <c r="C60" i="35"/>
  <c r="C60" i="43" s="1"/>
  <c r="C51" i="35"/>
  <c r="C51" i="43" s="1"/>
  <c r="C34" i="35"/>
  <c r="C34" i="43" s="1"/>
  <c r="C27" i="35"/>
  <c r="C27" i="43" s="1"/>
  <c r="C25" i="35"/>
  <c r="C25" i="43" s="1"/>
  <c r="C23" i="35"/>
  <c r="C23" i="43" s="1"/>
  <c r="C21" i="35"/>
  <c r="C21" i="43" s="1"/>
  <c r="CL25" i="9"/>
  <c r="DS25" s="1"/>
  <c r="K36" i="7"/>
  <c r="J51" i="17"/>
  <c r="U51" s="1"/>
  <c r="AF51" i="43" s="1"/>
  <c r="BE148" i="9"/>
  <c r="I14" i="17"/>
  <c r="T14" s="1"/>
  <c r="AE14" i="43" s="1"/>
  <c r="BB111" i="9"/>
  <c r="D3" i="17"/>
  <c r="O3" s="1"/>
  <c r="Z3" s="1"/>
  <c r="O3" i="43" s="1"/>
  <c r="BT3" i="9"/>
  <c r="M34" i="17"/>
  <c r="X34" s="1"/>
  <c r="AI34" s="1"/>
  <c r="X34" i="43" s="1"/>
  <c r="BN131" i="9"/>
  <c r="M14" i="17"/>
  <c r="X14" s="1"/>
  <c r="AI14" i="43" s="1"/>
  <c r="BN111" i="9"/>
  <c r="BN175"/>
  <c r="BN139"/>
  <c r="AG85" i="35"/>
  <c r="M85" i="43" s="1"/>
  <c r="AG78" i="35"/>
  <c r="M78" i="43" s="1"/>
  <c r="AG70" i="35"/>
  <c r="M70" i="43" s="1"/>
  <c r="AG64" i="35"/>
  <c r="M64" i="43" s="1"/>
  <c r="AG61" i="35"/>
  <c r="M61" i="43" s="1"/>
  <c r="AG56" i="35"/>
  <c r="M56" i="43" s="1"/>
  <c r="AG42" i="35"/>
  <c r="M42" i="43" s="1"/>
  <c r="AG36" i="35"/>
  <c r="M36" i="43" s="1"/>
  <c r="AG35" i="35"/>
  <c r="M35" i="43" s="1"/>
  <c r="AG33" i="35"/>
  <c r="M33" i="43" s="1"/>
  <c r="AG26" i="35"/>
  <c r="M26" i="43" s="1"/>
  <c r="AG25" i="35"/>
  <c r="M25" i="43" s="1"/>
  <c r="AG22" i="35"/>
  <c r="M22" i="43" s="1"/>
  <c r="AG9" i="35"/>
  <c r="M9" i="43" s="1"/>
  <c r="AG8" i="35"/>
  <c r="M8" i="43" s="1"/>
  <c r="AG13" i="35"/>
  <c r="M13" i="43" s="1"/>
  <c r="AG12" i="35"/>
  <c r="M12" i="43" s="1"/>
  <c r="AG11" i="35"/>
  <c r="M11" i="43" s="1"/>
  <c r="AG6" i="35"/>
  <c r="M6" i="43" s="1"/>
  <c r="K87"/>
  <c r="J82" i="17"/>
  <c r="U82" s="1"/>
  <c r="AF82" i="43" s="1"/>
  <c r="BE179" i="9"/>
  <c r="I8" i="17"/>
  <c r="T8" s="1"/>
  <c r="AU8" s="1"/>
  <c r="BB105" i="9"/>
  <c r="G87" i="43"/>
  <c r="AB29" i="17"/>
  <c r="Q29" i="43" s="1"/>
  <c r="AB29"/>
  <c r="AD29"/>
  <c r="AD29" i="17"/>
  <c r="S29" i="43" s="1"/>
  <c r="AF29" i="17"/>
  <c r="U29" i="43" s="1"/>
  <c r="AF29"/>
  <c r="AH29"/>
  <c r="AH29" i="17"/>
  <c r="W29" i="43" s="1"/>
  <c r="AC31"/>
  <c r="AC31" i="17"/>
  <c r="R31" i="43" s="1"/>
  <c r="AE31"/>
  <c r="AE31" i="17"/>
  <c r="T31" i="43" s="1"/>
  <c r="AG31"/>
  <c r="AG31" i="17"/>
  <c r="V31" i="43" s="1"/>
  <c r="AI31"/>
  <c r="AI31" i="17"/>
  <c r="X31" i="43" s="1"/>
  <c r="AC33"/>
  <c r="AC33" i="17"/>
  <c r="R33" i="43" s="1"/>
  <c r="AE33"/>
  <c r="AE33" i="17"/>
  <c r="T33" i="43" s="1"/>
  <c r="AG33"/>
  <c r="AG33" i="17"/>
  <c r="V33" i="43" s="1"/>
  <c r="AC37"/>
  <c r="AC37" i="17"/>
  <c r="R37" i="43" s="1"/>
  <c r="AE37"/>
  <c r="AE37" i="17"/>
  <c r="T37" i="43" s="1"/>
  <c r="AG37"/>
  <c r="AG37" i="17"/>
  <c r="V37" i="43" s="1"/>
  <c r="AI37"/>
  <c r="AI37" i="17"/>
  <c r="X37" i="43" s="1"/>
  <c r="AB39" i="17"/>
  <c r="Q39" i="43" s="1"/>
  <c r="AB39"/>
  <c r="AD39"/>
  <c r="AD39" i="17"/>
  <c r="S39" i="43" s="1"/>
  <c r="AF39" i="17"/>
  <c r="U39" i="43" s="1"/>
  <c r="AF39"/>
  <c r="AH39"/>
  <c r="AH39" i="17"/>
  <c r="W39" i="43" s="1"/>
  <c r="AC41"/>
  <c r="AC41" i="17"/>
  <c r="R41" i="43" s="1"/>
  <c r="AG41"/>
  <c r="AG41" i="17"/>
  <c r="V41" i="43" s="1"/>
  <c r="AI41"/>
  <c r="AI41" i="17"/>
  <c r="X41" i="43" s="1"/>
  <c r="AB43" i="17"/>
  <c r="Q43" i="43" s="1"/>
  <c r="AB43"/>
  <c r="AF43" i="17"/>
  <c r="U43" i="43" s="1"/>
  <c r="AF43"/>
  <c r="AH43"/>
  <c r="AH43" i="17"/>
  <c r="W43" i="43" s="1"/>
  <c r="AI43"/>
  <c r="AI43" i="17"/>
  <c r="X43" i="43" s="1"/>
  <c r="AE47"/>
  <c r="AE47" i="17"/>
  <c r="T47" i="43" s="1"/>
  <c r="AC49"/>
  <c r="AC49" i="17"/>
  <c r="R49" i="43" s="1"/>
  <c r="AE49"/>
  <c r="AE49" i="17"/>
  <c r="T49" i="43" s="1"/>
  <c r="AI49"/>
  <c r="AI49" i="17"/>
  <c r="X49" i="43" s="1"/>
  <c r="AB51" i="17"/>
  <c r="Q51" i="43" s="1"/>
  <c r="AB51"/>
  <c r="AD51"/>
  <c r="AD51" i="17"/>
  <c r="S51" i="43" s="1"/>
  <c r="AC53"/>
  <c r="AC53" i="17"/>
  <c r="R53" i="43" s="1"/>
  <c r="AE53"/>
  <c r="AE53" i="17"/>
  <c r="T53" i="43" s="1"/>
  <c r="AG53"/>
  <c r="AG53" i="17"/>
  <c r="V53" i="43" s="1"/>
  <c r="AI53"/>
  <c r="AI53" i="17"/>
  <c r="X53" i="43" s="1"/>
  <c r="AD55"/>
  <c r="AD55" i="17"/>
  <c r="S55" i="43" s="1"/>
  <c r="AF55" i="17"/>
  <c r="U55" i="43" s="1"/>
  <c r="AF55"/>
  <c r="AH55"/>
  <c r="AH55" i="17"/>
  <c r="W55" i="43" s="1"/>
  <c r="AC57"/>
  <c r="AC57" i="17"/>
  <c r="R57" i="43" s="1"/>
  <c r="AE57"/>
  <c r="AE57" i="17"/>
  <c r="T57" i="43" s="1"/>
  <c r="AG57"/>
  <c r="AG57" i="17"/>
  <c r="V57" i="43" s="1"/>
  <c r="AI57"/>
  <c r="AI57" i="17"/>
  <c r="X57" i="43" s="1"/>
  <c r="AB59" i="17"/>
  <c r="Q59" i="43" s="1"/>
  <c r="AB59"/>
  <c r="AD59"/>
  <c r="AD59" i="17"/>
  <c r="S59" i="43" s="1"/>
  <c r="AF59" i="17"/>
  <c r="U59" i="43" s="1"/>
  <c r="AF59"/>
  <c r="AH59"/>
  <c r="AH59" i="17"/>
  <c r="W59" i="43" s="1"/>
  <c r="AC61"/>
  <c r="AC61" i="17"/>
  <c r="R61" i="43" s="1"/>
  <c r="AE61"/>
  <c r="AE61" i="17"/>
  <c r="T61" i="43" s="1"/>
  <c r="AG61"/>
  <c r="AG61" i="17"/>
  <c r="V61" i="43" s="1"/>
  <c r="AB63" i="17"/>
  <c r="Q63" i="43" s="1"/>
  <c r="AB63"/>
  <c r="AC65"/>
  <c r="AC65" i="17"/>
  <c r="R65" i="43" s="1"/>
  <c r="AI65"/>
  <c r="AI65" i="17"/>
  <c r="X65" i="43" s="1"/>
  <c r="AB67" i="17"/>
  <c r="Q67" i="43" s="1"/>
  <c r="AB67"/>
  <c r="AD67"/>
  <c r="AD67" i="17"/>
  <c r="S67" i="43" s="1"/>
  <c r="AF67" i="17"/>
  <c r="U67" i="43" s="1"/>
  <c r="AF67"/>
  <c r="AH67"/>
  <c r="AH67" i="17"/>
  <c r="W67" i="43" s="1"/>
  <c r="AC69"/>
  <c r="AC69" i="17"/>
  <c r="R69" i="43" s="1"/>
  <c r="AE69"/>
  <c r="AE69" i="17"/>
  <c r="T69" i="43" s="1"/>
  <c r="AG69"/>
  <c r="AG69" i="17"/>
  <c r="V69" i="43" s="1"/>
  <c r="AI69"/>
  <c r="AI69" i="17"/>
  <c r="X69" i="43" s="1"/>
  <c r="AD71"/>
  <c r="AD71" i="17"/>
  <c r="S71" i="43" s="1"/>
  <c r="AF71"/>
  <c r="AF71" i="17"/>
  <c r="U71" i="43" s="1"/>
  <c r="AC73"/>
  <c r="AC73" i="17"/>
  <c r="R73" i="43" s="1"/>
  <c r="AE73"/>
  <c r="AE73" i="17"/>
  <c r="T73" i="43" s="1"/>
  <c r="AG73"/>
  <c r="AG73" i="17"/>
  <c r="V73" i="43" s="1"/>
  <c r="AI73"/>
  <c r="AI73" i="17"/>
  <c r="X73" i="43" s="1"/>
  <c r="AD75"/>
  <c r="AD75" i="17"/>
  <c r="S75" i="43" s="1"/>
  <c r="AF75"/>
  <c r="AF75" i="17"/>
  <c r="U75" i="43" s="1"/>
  <c r="AH75"/>
  <c r="AH75" i="17"/>
  <c r="W75" i="43" s="1"/>
  <c r="AC77"/>
  <c r="AC77" i="17"/>
  <c r="R77" i="43" s="1"/>
  <c r="AE77"/>
  <c r="AE77" i="17"/>
  <c r="T77" i="43" s="1"/>
  <c r="AG77"/>
  <c r="AG77" i="17"/>
  <c r="V77" i="43" s="1"/>
  <c r="AI77"/>
  <c r="AI77" i="17"/>
  <c r="X77" i="43" s="1"/>
  <c r="AB79"/>
  <c r="AB79" i="17"/>
  <c r="Q79" i="43" s="1"/>
  <c r="AD79"/>
  <c r="AD79" i="17"/>
  <c r="S79" i="43" s="1"/>
  <c r="AF79"/>
  <c r="AF79" i="17"/>
  <c r="U79" i="43" s="1"/>
  <c r="AH79"/>
  <c r="AH79" i="17"/>
  <c r="W79" i="43" s="1"/>
  <c r="AC81"/>
  <c r="AC81" i="17"/>
  <c r="R81" i="43" s="1"/>
  <c r="AE81"/>
  <c r="AE81" i="17"/>
  <c r="T81" i="43" s="1"/>
  <c r="AG81"/>
  <c r="AG81" i="17"/>
  <c r="V81" i="43" s="1"/>
  <c r="AI81"/>
  <c r="AI81" i="17"/>
  <c r="X81" i="43" s="1"/>
  <c r="AD83"/>
  <c r="AD83" i="17"/>
  <c r="S83" i="43" s="1"/>
  <c r="AF83"/>
  <c r="AF83" i="17"/>
  <c r="U83" i="43" s="1"/>
  <c r="AI25"/>
  <c r="AI25" i="17"/>
  <c r="X25" i="43" s="1"/>
  <c r="AG25"/>
  <c r="AG25" i="17"/>
  <c r="V25" i="43" s="1"/>
  <c r="AI21"/>
  <c r="AI21" i="17"/>
  <c r="X21" i="43" s="1"/>
  <c r="AC21"/>
  <c r="AC21" i="17"/>
  <c r="R21" i="43" s="1"/>
  <c r="AC17"/>
  <c r="AC17" i="17"/>
  <c r="R17" i="43" s="1"/>
  <c r="AI13"/>
  <c r="AI13" i="17"/>
  <c r="X13" i="43" s="1"/>
  <c r="AB14" i="17"/>
  <c r="Q14" i="43" s="1"/>
  <c r="AB14"/>
  <c r="AH16"/>
  <c r="AH16" i="17"/>
  <c r="W16" i="43" s="1"/>
  <c r="AB24" i="17"/>
  <c r="Q24" i="43" s="1"/>
  <c r="AB24"/>
  <c r="AH24"/>
  <c r="AH24" i="17"/>
  <c r="W24" i="43" s="1"/>
  <c r="AF28" i="17"/>
  <c r="U28" i="43" s="1"/>
  <c r="AF28"/>
  <c r="AH28"/>
  <c r="AH28" i="17"/>
  <c r="W28" i="43" s="1"/>
  <c r="AC30"/>
  <c r="AC30" i="17"/>
  <c r="R30" i="43" s="1"/>
  <c r="AE30"/>
  <c r="AE30" i="17"/>
  <c r="T30" i="43" s="1"/>
  <c r="AG30"/>
  <c r="AG30" i="17"/>
  <c r="V30" i="43" s="1"/>
  <c r="AI30"/>
  <c r="AI30" i="17"/>
  <c r="X30" i="43" s="1"/>
  <c r="AC32"/>
  <c r="AC32" i="17"/>
  <c r="R32" i="43" s="1"/>
  <c r="AE32"/>
  <c r="AE32" i="17"/>
  <c r="T32" i="43" s="1"/>
  <c r="AG32"/>
  <c r="AG32" i="17"/>
  <c r="V32" i="43" s="1"/>
  <c r="AI32"/>
  <c r="AI32" i="17"/>
  <c r="X32" i="43" s="1"/>
  <c r="AB34" i="17"/>
  <c r="Q34" i="43" s="1"/>
  <c r="AB34"/>
  <c r="AD34"/>
  <c r="AD34" i="17"/>
  <c r="S34" i="43" s="1"/>
  <c r="AF34" i="17"/>
  <c r="U34" i="43" s="1"/>
  <c r="AF34"/>
  <c r="AH34"/>
  <c r="AH34" i="17"/>
  <c r="W34" i="43" s="1"/>
  <c r="AC36"/>
  <c r="AC36" i="17"/>
  <c r="R36" i="43" s="1"/>
  <c r="AE36"/>
  <c r="AE36" i="17"/>
  <c r="T36" i="43" s="1"/>
  <c r="AG36"/>
  <c r="AG36" i="17"/>
  <c r="V36" i="43" s="1"/>
  <c r="AI36"/>
  <c r="AI36" i="17"/>
  <c r="X36" i="43" s="1"/>
  <c r="AB38" i="17"/>
  <c r="Q38" i="43" s="1"/>
  <c r="AB38"/>
  <c r="AD38"/>
  <c r="AD38" i="17"/>
  <c r="S38" i="43" s="1"/>
  <c r="AF38" i="17"/>
  <c r="U38" i="43" s="1"/>
  <c r="AF38"/>
  <c r="AH38"/>
  <c r="AH38" i="17"/>
  <c r="W38" i="43" s="1"/>
  <c r="AC40"/>
  <c r="AC40" i="17"/>
  <c r="R40" i="43" s="1"/>
  <c r="AG40"/>
  <c r="AG40" i="17"/>
  <c r="V40" i="43" s="1"/>
  <c r="AI40"/>
  <c r="AI40" i="17"/>
  <c r="X40" i="43" s="1"/>
  <c r="AC42"/>
  <c r="AC42" i="17"/>
  <c r="R42" i="43" s="1"/>
  <c r="AE42"/>
  <c r="AE42" i="17"/>
  <c r="T42" i="43" s="1"/>
  <c r="AG42"/>
  <c r="AG42" i="17"/>
  <c r="V42" i="43" s="1"/>
  <c r="AI42"/>
  <c r="AI42" i="17"/>
  <c r="X42" i="43" s="1"/>
  <c r="AB44" i="17"/>
  <c r="Q44" i="43" s="1"/>
  <c r="AB44"/>
  <c r="AD44"/>
  <c r="AD44" i="17"/>
  <c r="S44" i="43" s="1"/>
  <c r="AF44" i="17"/>
  <c r="U44" i="43" s="1"/>
  <c r="AF44"/>
  <c r="AH44"/>
  <c r="AH44" i="17"/>
  <c r="W44" i="43" s="1"/>
  <c r="AC46"/>
  <c r="AC46" i="17"/>
  <c r="R46" i="43" s="1"/>
  <c r="AG46"/>
  <c r="AG46" i="17"/>
  <c r="V46" i="43" s="1"/>
  <c r="AG48"/>
  <c r="AG48" i="17"/>
  <c r="V48" i="43" s="1"/>
  <c r="AC50"/>
  <c r="AC50" i="17"/>
  <c r="R50" i="43" s="1"/>
  <c r="AE50"/>
  <c r="AE50" i="17"/>
  <c r="T50" i="43" s="1"/>
  <c r="AG50"/>
  <c r="AG50" i="17"/>
  <c r="V50" i="43" s="1"/>
  <c r="AI50"/>
  <c r="AI50" i="17"/>
  <c r="X50" i="43" s="1"/>
  <c r="AB52" i="17"/>
  <c r="Q52" i="43" s="1"/>
  <c r="AB52"/>
  <c r="AD52"/>
  <c r="AD52" i="17"/>
  <c r="S52" i="43" s="1"/>
  <c r="AF52" i="17"/>
  <c r="U52" i="43" s="1"/>
  <c r="AF52"/>
  <c r="AH52"/>
  <c r="AH52" i="17"/>
  <c r="W52" i="43" s="1"/>
  <c r="AC54"/>
  <c r="AC54" i="17"/>
  <c r="R54" i="43" s="1"/>
  <c r="AE54"/>
  <c r="AE54" i="17"/>
  <c r="T54" i="43" s="1"/>
  <c r="AG54"/>
  <c r="AG54" i="17"/>
  <c r="V54" i="43" s="1"/>
  <c r="AC56"/>
  <c r="AC56" i="17"/>
  <c r="R56" i="43" s="1"/>
  <c r="AE56"/>
  <c r="AE56" i="17"/>
  <c r="T56" i="43" s="1"/>
  <c r="AG56"/>
  <c r="AG56" i="17"/>
  <c r="V56" i="43" s="1"/>
  <c r="AI56"/>
  <c r="AI56" i="17"/>
  <c r="X56" i="43" s="1"/>
  <c r="AB58" i="17"/>
  <c r="Q58" i="43" s="1"/>
  <c r="AB58"/>
  <c r="AD58"/>
  <c r="AD58" i="17"/>
  <c r="S58" i="43" s="1"/>
  <c r="AI58"/>
  <c r="AI58" i="17"/>
  <c r="X58" i="43" s="1"/>
  <c r="AB60" i="17"/>
  <c r="Q60" i="43" s="1"/>
  <c r="AB60"/>
  <c r="AD60"/>
  <c r="AD60" i="17"/>
  <c r="S60" i="43" s="1"/>
  <c r="AF60" i="17"/>
  <c r="U60" i="43" s="1"/>
  <c r="AF60"/>
  <c r="AH60"/>
  <c r="AH60" i="17"/>
  <c r="W60" i="43" s="1"/>
  <c r="AC62"/>
  <c r="AC62" i="17"/>
  <c r="R62" i="43" s="1"/>
  <c r="AE62"/>
  <c r="AE62" i="17"/>
  <c r="T62" i="43" s="1"/>
  <c r="AG62"/>
  <c r="AG62" i="17"/>
  <c r="V62" i="43" s="1"/>
  <c r="AC64"/>
  <c r="AC64" i="17"/>
  <c r="R64" i="43" s="1"/>
  <c r="AE64"/>
  <c r="AE64" i="17"/>
  <c r="T64" i="43" s="1"/>
  <c r="AG64"/>
  <c r="AG64" i="17"/>
  <c r="V64" i="43" s="1"/>
  <c r="AI64"/>
  <c r="AI64" i="17"/>
  <c r="X64" i="43" s="1"/>
  <c r="AB66" i="17"/>
  <c r="Q66" i="43" s="1"/>
  <c r="AB66"/>
  <c r="AD66"/>
  <c r="AD66" i="17"/>
  <c r="S66" i="43" s="1"/>
  <c r="AG66"/>
  <c r="AG66" i="17"/>
  <c r="V66" i="43" s="1"/>
  <c r="AI66"/>
  <c r="AI66" i="17"/>
  <c r="X66" i="43" s="1"/>
  <c r="AB68"/>
  <c r="AB68" i="17"/>
  <c r="Q68" i="43" s="1"/>
  <c r="AD68"/>
  <c r="AD68" i="17"/>
  <c r="S68" i="43" s="1"/>
  <c r="AF68"/>
  <c r="AF68" i="17"/>
  <c r="U68" i="43" s="1"/>
  <c r="AH68"/>
  <c r="AH68" i="17"/>
  <c r="W68" i="43" s="1"/>
  <c r="AC70"/>
  <c r="AC70" i="17"/>
  <c r="R70" i="43" s="1"/>
  <c r="AE70"/>
  <c r="AE70" i="17"/>
  <c r="T70" i="43" s="1"/>
  <c r="AG70"/>
  <c r="AG70" i="17"/>
  <c r="V70" i="43" s="1"/>
  <c r="AC72"/>
  <c r="AC72" i="17"/>
  <c r="R72" i="43" s="1"/>
  <c r="AE72"/>
  <c r="AE72" i="17"/>
  <c r="T72" i="43" s="1"/>
  <c r="AG72"/>
  <c r="AG72" i="17"/>
  <c r="V72" i="43" s="1"/>
  <c r="AB74"/>
  <c r="AB74" i="17"/>
  <c r="Q74" i="43" s="1"/>
  <c r="AG74"/>
  <c r="AG74" i="17"/>
  <c r="V74" i="43" s="1"/>
  <c r="AI74"/>
  <c r="AI74" i="17"/>
  <c r="X74" i="43" s="1"/>
  <c r="AB76"/>
  <c r="AB76" i="17"/>
  <c r="Q76" i="43" s="1"/>
  <c r="AD76"/>
  <c r="AD76" i="17"/>
  <c r="S76" i="43" s="1"/>
  <c r="AF76"/>
  <c r="AF76" i="17"/>
  <c r="U76" i="43" s="1"/>
  <c r="AH76"/>
  <c r="AH76" i="17"/>
  <c r="W76" i="43" s="1"/>
  <c r="AC78"/>
  <c r="AC78" i="17"/>
  <c r="R78" i="43" s="1"/>
  <c r="AE78"/>
  <c r="AE78" i="17"/>
  <c r="T78" i="43" s="1"/>
  <c r="AG78"/>
  <c r="AG78" i="17"/>
  <c r="V78" i="43" s="1"/>
  <c r="AC80"/>
  <c r="AC80" i="17"/>
  <c r="R80" i="43" s="1"/>
  <c r="AE80"/>
  <c r="AE80" i="17"/>
  <c r="T80" i="43" s="1"/>
  <c r="AG80"/>
  <c r="AG80" i="17"/>
  <c r="V80" i="43" s="1"/>
  <c r="AI80"/>
  <c r="AI80" i="17"/>
  <c r="X80" i="43" s="1"/>
  <c r="AB82"/>
  <c r="AB82" i="17"/>
  <c r="Q82" i="43" s="1"/>
  <c r="AD82"/>
  <c r="AD82" i="17"/>
  <c r="S82" i="43" s="1"/>
  <c r="AG82"/>
  <c r="AG82" i="17"/>
  <c r="V82" i="43" s="1"/>
  <c r="AC84"/>
  <c r="AC84" i="17"/>
  <c r="R84" i="43" s="1"/>
  <c r="AE84"/>
  <c r="AE84" i="17"/>
  <c r="T84" i="43" s="1"/>
  <c r="AG84"/>
  <c r="AG84" i="17"/>
  <c r="V84" i="43" s="1"/>
  <c r="AI84"/>
  <c r="AI84" i="17"/>
  <c r="X84" i="43" s="1"/>
  <c r="AB86"/>
  <c r="AB86" i="17"/>
  <c r="Q86" i="43" s="1"/>
  <c r="AD86"/>
  <c r="AD86" i="17"/>
  <c r="S86" i="43" s="1"/>
  <c r="AF86"/>
  <c r="AF86" i="17"/>
  <c r="U86" i="43" s="1"/>
  <c r="AH86"/>
  <c r="AH86" i="17"/>
  <c r="W86" i="43" s="1"/>
  <c r="AI86"/>
  <c r="AI86" i="17"/>
  <c r="X86" i="43" s="1"/>
  <c r="AH27"/>
  <c r="AH27" i="17"/>
  <c r="W27" i="43" s="1"/>
  <c r="AG27"/>
  <c r="AG27" i="17"/>
  <c r="V27" i="43" s="1"/>
  <c r="AE27"/>
  <c r="AE27" i="17"/>
  <c r="T27" i="43" s="1"/>
  <c r="AB27" i="17"/>
  <c r="Q27" i="43" s="1"/>
  <c r="AB27"/>
  <c r="AG26"/>
  <c r="AG26" i="17"/>
  <c r="V26" i="43" s="1"/>
  <c r="AD26"/>
  <c r="AD26" i="17"/>
  <c r="S26" i="43" s="1"/>
  <c r="AB26" i="17"/>
  <c r="Q26" i="43" s="1"/>
  <c r="AB26"/>
  <c r="AD25"/>
  <c r="AD25" i="17"/>
  <c r="S25" i="43" s="1"/>
  <c r="AD24"/>
  <c r="AD24" i="17"/>
  <c r="S24" i="43" s="1"/>
  <c r="AG22"/>
  <c r="AG22" i="17"/>
  <c r="V22" i="43" s="1"/>
  <c r="AE22"/>
  <c r="AE22" i="17"/>
  <c r="T22" i="43" s="1"/>
  <c r="AD22"/>
  <c r="AD22" i="17"/>
  <c r="S22" i="43" s="1"/>
  <c r="AB22" i="17"/>
  <c r="Q22" i="43" s="1"/>
  <c r="AB22"/>
  <c r="AF21" i="17"/>
  <c r="U21" i="43" s="1"/>
  <c r="AF21"/>
  <c r="AD21"/>
  <c r="AD21" i="17"/>
  <c r="S21" i="43" s="1"/>
  <c r="AH20"/>
  <c r="AH20" i="17"/>
  <c r="W20" i="43" s="1"/>
  <c r="AG20"/>
  <c r="AG20" i="17"/>
  <c r="V20" i="43" s="1"/>
  <c r="AE20"/>
  <c r="AE20" i="17"/>
  <c r="T20" i="43" s="1"/>
  <c r="AH19"/>
  <c r="AH19" i="17"/>
  <c r="W19" i="43" s="1"/>
  <c r="AF19" i="17"/>
  <c r="U19" i="43" s="1"/>
  <c r="AF19"/>
  <c r="AH18"/>
  <c r="AH18" i="17"/>
  <c r="W18" i="43" s="1"/>
  <c r="AF18" i="17"/>
  <c r="U18" i="43" s="1"/>
  <c r="AF18"/>
  <c r="AH17"/>
  <c r="AH17" i="17"/>
  <c r="W17" i="43" s="1"/>
  <c r="AD15"/>
  <c r="AD15" i="17"/>
  <c r="S15" i="43" s="1"/>
  <c r="AB15" i="17"/>
  <c r="Q15" i="43" s="1"/>
  <c r="AB15"/>
  <c r="AH14"/>
  <c r="AH14" i="17"/>
  <c r="W14" i="43" s="1"/>
  <c r="AC13"/>
  <c r="AC13" i="17"/>
  <c r="R13" i="43" s="1"/>
  <c r="AI12"/>
  <c r="AI12" i="17"/>
  <c r="X12" i="43" s="1"/>
  <c r="AF12" i="17"/>
  <c r="U12" i="43" s="1"/>
  <c r="AF12"/>
  <c r="AB11" i="17"/>
  <c r="Q11" i="43" s="1"/>
  <c r="AB11"/>
  <c r="AB10" i="17"/>
  <c r="Q10" i="43" s="1"/>
  <c r="AB10"/>
  <c r="AB7" i="17"/>
  <c r="Q7" i="43" s="1"/>
  <c r="AB7"/>
  <c r="AB6" i="17"/>
  <c r="Q6" i="43" s="1"/>
  <c r="AB6"/>
  <c r="AB5" i="17"/>
  <c r="Q5" i="43" s="1"/>
  <c r="AB5"/>
  <c r="AI4"/>
  <c r="AI4" i="17"/>
  <c r="X4" i="43" s="1"/>
  <c r="AI11"/>
  <c r="AI11" i="17"/>
  <c r="X11" i="43" s="1"/>
  <c r="AG11"/>
  <c r="AG11" i="17"/>
  <c r="V11" i="43" s="1"/>
  <c r="AB9" i="17"/>
  <c r="Q9" i="43" s="1"/>
  <c r="AB9"/>
  <c r="AD8"/>
  <c r="AD8" i="17"/>
  <c r="S8" i="43" s="1"/>
  <c r="AB8" i="17"/>
  <c r="Q8" i="43" s="1"/>
  <c r="AB8"/>
  <c r="AD7"/>
  <c r="AD7" i="17"/>
  <c r="S7" i="43" s="1"/>
  <c r="AE7"/>
  <c r="AE7" i="17"/>
  <c r="T7" i="43" s="1"/>
  <c r="AI6"/>
  <c r="AI6" i="17"/>
  <c r="X6" i="43" s="1"/>
  <c r="AG6"/>
  <c r="AG6" i="17"/>
  <c r="V6" i="43" s="1"/>
  <c r="AH5"/>
  <c r="AH5" i="17"/>
  <c r="W5" i="43" s="1"/>
  <c r="AF5" i="17"/>
  <c r="U5" i="43" s="1"/>
  <c r="AF5"/>
  <c r="AD5"/>
  <c r="AD5" i="17"/>
  <c r="S5" i="43" s="1"/>
  <c r="AE4"/>
  <c r="AE4" i="17"/>
  <c r="T4" i="43" s="1"/>
  <c r="AD4"/>
  <c r="AD4" i="17"/>
  <c r="S4" i="43" s="1"/>
  <c r="AG3"/>
  <c r="AG3" i="17"/>
  <c r="V3" i="43" s="1"/>
  <c r="AI28"/>
  <c r="AI28" i="17"/>
  <c r="X28" i="43" s="1"/>
  <c r="AI20"/>
  <c r="AI20" i="17"/>
  <c r="X20" i="43" s="1"/>
  <c r="AC29"/>
  <c r="AC29" i="17"/>
  <c r="R29" i="43" s="1"/>
  <c r="AE29"/>
  <c r="AE29" i="17"/>
  <c r="T29" i="43" s="1"/>
  <c r="AG29"/>
  <c r="AG29" i="17"/>
  <c r="V29" i="43" s="1"/>
  <c r="AI29"/>
  <c r="AI29" i="17"/>
  <c r="X29" i="43" s="1"/>
  <c r="AD31"/>
  <c r="AD31" i="17"/>
  <c r="S31" i="43" s="1"/>
  <c r="AF31" i="17"/>
  <c r="U31" i="43" s="1"/>
  <c r="AF31"/>
  <c r="AH31"/>
  <c r="AH31" i="17"/>
  <c r="W31" i="43" s="1"/>
  <c r="AB33" i="17"/>
  <c r="Q33" i="43" s="1"/>
  <c r="AB33"/>
  <c r="AD33"/>
  <c r="AD33" i="17"/>
  <c r="S33" i="43" s="1"/>
  <c r="AF33" i="17"/>
  <c r="U33" i="43" s="1"/>
  <c r="AF33"/>
  <c r="AH33"/>
  <c r="AH33" i="17"/>
  <c r="W33" i="43" s="1"/>
  <c r="AC35"/>
  <c r="AC35" i="17"/>
  <c r="R35" i="43" s="1"/>
  <c r="AE35"/>
  <c r="AE35" i="17"/>
  <c r="T35" i="43" s="1"/>
  <c r="AG35"/>
  <c r="AG35" i="17"/>
  <c r="V35" i="43" s="1"/>
  <c r="AI35"/>
  <c r="AI35" i="17"/>
  <c r="X35" i="43" s="1"/>
  <c r="AB37" i="17"/>
  <c r="Q37" i="43" s="1"/>
  <c r="AB37"/>
  <c r="AD37"/>
  <c r="AD37" i="17"/>
  <c r="S37" i="43" s="1"/>
  <c r="AF37" i="17"/>
  <c r="U37" i="43" s="1"/>
  <c r="AF37"/>
  <c r="AH37"/>
  <c r="AH37" i="17"/>
  <c r="W37" i="43" s="1"/>
  <c r="AB41" i="17"/>
  <c r="Q41" i="43" s="1"/>
  <c r="AB41"/>
  <c r="AF41" i="17"/>
  <c r="U41" i="43" s="1"/>
  <c r="AF41"/>
  <c r="AH41"/>
  <c r="AH41" i="17"/>
  <c r="W41" i="43" s="1"/>
  <c r="AC43"/>
  <c r="AC43" i="17"/>
  <c r="R43" i="43" s="1"/>
  <c r="AE43"/>
  <c r="AE43" i="17"/>
  <c r="T43" i="43" s="1"/>
  <c r="AG43"/>
  <c r="AG43" i="17"/>
  <c r="V43" i="43" s="1"/>
  <c r="AD45"/>
  <c r="AD45" i="17"/>
  <c r="S45" i="43" s="1"/>
  <c r="AF45" i="17"/>
  <c r="U45" i="43" s="1"/>
  <c r="AF45"/>
  <c r="AI45"/>
  <c r="AI45" i="17"/>
  <c r="X45" i="43" s="1"/>
  <c r="AB47" i="17"/>
  <c r="Q47" i="43" s="1"/>
  <c r="AB47"/>
  <c r="AI47"/>
  <c r="AI47" i="17"/>
  <c r="X47" i="43" s="1"/>
  <c r="AB49" i="17"/>
  <c r="Q49" i="43" s="1"/>
  <c r="AB49"/>
  <c r="AD49"/>
  <c r="AD49" i="17"/>
  <c r="S49" i="43" s="1"/>
  <c r="AI51"/>
  <c r="AI51" i="17"/>
  <c r="X51" i="43" s="1"/>
  <c r="AB53" i="17"/>
  <c r="Q53" i="43" s="1"/>
  <c r="AB53"/>
  <c r="AD53"/>
  <c r="AD53" i="17"/>
  <c r="S53" i="43" s="1"/>
  <c r="AF53" i="17"/>
  <c r="U53" i="43" s="1"/>
  <c r="AF53"/>
  <c r="AC55"/>
  <c r="AC55" i="17"/>
  <c r="R55" i="43" s="1"/>
  <c r="AE55"/>
  <c r="AE55" i="17"/>
  <c r="T55" i="43" s="1"/>
  <c r="AG55"/>
  <c r="AG55" i="17"/>
  <c r="V55" i="43" s="1"/>
  <c r="AI55"/>
  <c r="AI55" i="17"/>
  <c r="X55" i="43" s="1"/>
  <c r="AB57" i="17"/>
  <c r="Q57" i="43" s="1"/>
  <c r="AB57"/>
  <c r="AD57"/>
  <c r="AD57" i="17"/>
  <c r="S57" i="43" s="1"/>
  <c r="AF57" i="17"/>
  <c r="U57" i="43" s="1"/>
  <c r="AF57"/>
  <c r="AC59"/>
  <c r="AC59" i="17"/>
  <c r="R59" i="43" s="1"/>
  <c r="AE59"/>
  <c r="AE59" i="17"/>
  <c r="T59" i="43" s="1"/>
  <c r="AG59"/>
  <c r="AG59" i="17"/>
  <c r="V59" i="43" s="1"/>
  <c r="AI59"/>
  <c r="AI59" i="17"/>
  <c r="X59" i="43" s="1"/>
  <c r="AD61"/>
  <c r="AD61" i="17"/>
  <c r="S61" i="43" s="1"/>
  <c r="AF61" i="17"/>
  <c r="U61" i="43" s="1"/>
  <c r="AF61"/>
  <c r="AH61"/>
  <c r="AH61" i="17"/>
  <c r="W61" i="43" s="1"/>
  <c r="AC63"/>
  <c r="AC63" i="17"/>
  <c r="R63" i="43" s="1"/>
  <c r="AE63"/>
  <c r="AE63" i="17"/>
  <c r="T63" i="43" s="1"/>
  <c r="AG63"/>
  <c r="AG63" i="17"/>
  <c r="V63" i="43" s="1"/>
  <c r="AB65" i="17"/>
  <c r="Q65" i="43" s="1"/>
  <c r="AB65"/>
  <c r="AC67"/>
  <c r="AC67" i="17"/>
  <c r="R67" i="43" s="1"/>
  <c r="AI67"/>
  <c r="AI67" i="17"/>
  <c r="X67" i="43" s="1"/>
  <c r="AF69"/>
  <c r="AF69" i="17"/>
  <c r="U69" i="43" s="1"/>
  <c r="AH69"/>
  <c r="AH69" i="17"/>
  <c r="W69" i="43" s="1"/>
  <c r="AC71"/>
  <c r="AC71" i="17"/>
  <c r="R71" i="43" s="1"/>
  <c r="AE71"/>
  <c r="AE71" i="17"/>
  <c r="T71" i="43" s="1"/>
  <c r="AG71"/>
  <c r="AG71" i="17"/>
  <c r="V71" i="43" s="1"/>
  <c r="AI71"/>
  <c r="AI71" i="17"/>
  <c r="X71" i="43" s="1"/>
  <c r="AD73"/>
  <c r="AD73" i="17"/>
  <c r="S73" i="43" s="1"/>
  <c r="AF73"/>
  <c r="AF73" i="17"/>
  <c r="U73" i="43" s="1"/>
  <c r="AH73"/>
  <c r="AH73" i="17"/>
  <c r="W73" i="43" s="1"/>
  <c r="AC75"/>
  <c r="AC75" i="17"/>
  <c r="R75" i="43" s="1"/>
  <c r="AE75"/>
  <c r="AE75" i="17"/>
  <c r="T75" i="43" s="1"/>
  <c r="AG75"/>
  <c r="AG75" i="17"/>
  <c r="V75" i="43" s="1"/>
  <c r="AI75"/>
  <c r="AI75" i="17"/>
  <c r="X75" i="43" s="1"/>
  <c r="AB77"/>
  <c r="AB77" i="17"/>
  <c r="Q77" i="43" s="1"/>
  <c r="AD77"/>
  <c r="AD77" i="17"/>
  <c r="S77" i="43" s="1"/>
  <c r="AF77"/>
  <c r="AF77" i="17"/>
  <c r="U77" i="43" s="1"/>
  <c r="AC79"/>
  <c r="AC79" i="17"/>
  <c r="R79" i="43" s="1"/>
  <c r="AE79"/>
  <c r="AE79" i="17"/>
  <c r="T79" i="43" s="1"/>
  <c r="AG79"/>
  <c r="AG79" i="17"/>
  <c r="V79" i="43" s="1"/>
  <c r="AI79"/>
  <c r="AI79" i="17"/>
  <c r="X79" i="43" s="1"/>
  <c r="AD81"/>
  <c r="AD81" i="17"/>
  <c r="S81" i="43" s="1"/>
  <c r="AF81"/>
  <c r="AF81" i="17"/>
  <c r="U81" i="43" s="1"/>
  <c r="AH81"/>
  <c r="AH81" i="17"/>
  <c r="W81" i="43" s="1"/>
  <c r="AC83"/>
  <c r="AC83" i="17"/>
  <c r="R83" i="43" s="1"/>
  <c r="AG83"/>
  <c r="AG83" i="17"/>
  <c r="V83" i="43" s="1"/>
  <c r="AI83"/>
  <c r="AI83" i="17"/>
  <c r="X83" i="43" s="1"/>
  <c r="AB85"/>
  <c r="AB85" i="17"/>
  <c r="Q85" i="43" s="1"/>
  <c r="AF85"/>
  <c r="AF85" i="17"/>
  <c r="U85" i="43" s="1"/>
  <c r="AH25"/>
  <c r="AH25" i="17"/>
  <c r="W25" i="43" s="1"/>
  <c r="AH21"/>
  <c r="AH21" i="17"/>
  <c r="W21" i="43" s="1"/>
  <c r="AB17" i="17"/>
  <c r="Q17" i="43" s="1"/>
  <c r="AB17"/>
  <c r="AI15"/>
  <c r="AI15" i="17"/>
  <c r="X15" i="43" s="1"/>
  <c r="AG12"/>
  <c r="AG12" i="17"/>
  <c r="V12" i="43" s="1"/>
  <c r="AC14"/>
  <c r="AC14" i="17"/>
  <c r="R14" i="43" s="1"/>
  <c r="AI16"/>
  <c r="AI16" i="17"/>
  <c r="X16" i="43" s="1"/>
  <c r="AC20"/>
  <c r="AC20" i="17"/>
  <c r="R20" i="43" s="1"/>
  <c r="AC24"/>
  <c r="AC24" i="17"/>
  <c r="R24" i="43" s="1"/>
  <c r="AI24"/>
  <c r="AI24" i="17"/>
  <c r="X24" i="43" s="1"/>
  <c r="AC28"/>
  <c r="AC28" i="17"/>
  <c r="R28" i="43" s="1"/>
  <c r="AB30" i="17"/>
  <c r="Q30" i="43" s="1"/>
  <c r="AB30"/>
  <c r="AD30"/>
  <c r="AD30" i="17"/>
  <c r="S30" i="43" s="1"/>
  <c r="AF30" i="17"/>
  <c r="U30" i="43" s="1"/>
  <c r="AF30"/>
  <c r="AH30"/>
  <c r="AH30" i="17"/>
  <c r="W30" i="43" s="1"/>
  <c r="AB32" i="17"/>
  <c r="Q32" i="43" s="1"/>
  <c r="AB32"/>
  <c r="AD32"/>
  <c r="AD32" i="17"/>
  <c r="S32" i="43" s="1"/>
  <c r="AF32" i="17"/>
  <c r="U32" i="43" s="1"/>
  <c r="AF32"/>
  <c r="AH32"/>
  <c r="AH32" i="17"/>
  <c r="W32" i="43" s="1"/>
  <c r="AD36"/>
  <c r="AD36" i="17"/>
  <c r="S36" i="43" s="1"/>
  <c r="AF36" i="17"/>
  <c r="U36" i="43" s="1"/>
  <c r="AF36"/>
  <c r="AH36"/>
  <c r="AH36" i="17"/>
  <c r="W36" i="43" s="1"/>
  <c r="AE38"/>
  <c r="AE38" i="17"/>
  <c r="T38" i="43" s="1"/>
  <c r="AI38"/>
  <c r="AI38" i="17"/>
  <c r="X38" i="43" s="1"/>
  <c r="AB40" i="17"/>
  <c r="Q40" i="43" s="1"/>
  <c r="AB40"/>
  <c r="AD40"/>
  <c r="AD40" i="17"/>
  <c r="S40" i="43" s="1"/>
  <c r="AH40"/>
  <c r="AH40" i="17"/>
  <c r="W40" i="43" s="1"/>
  <c r="AB42" i="17"/>
  <c r="Q42" i="43" s="1"/>
  <c r="AB42"/>
  <c r="AD42"/>
  <c r="AD42" i="17"/>
  <c r="S42" i="43" s="1"/>
  <c r="AF42" i="17"/>
  <c r="U42" i="43" s="1"/>
  <c r="AF42"/>
  <c r="AH42"/>
  <c r="AH42" i="17"/>
  <c r="W42" i="43" s="1"/>
  <c r="AC44"/>
  <c r="AC44" i="17"/>
  <c r="R44" i="43" s="1"/>
  <c r="AE44"/>
  <c r="AE44" i="17"/>
  <c r="T44" i="43" s="1"/>
  <c r="AG44"/>
  <c r="AG44" i="17"/>
  <c r="V44" i="43" s="1"/>
  <c r="AI44"/>
  <c r="AI44" i="17"/>
  <c r="X44" i="43" s="1"/>
  <c r="AB46" i="17"/>
  <c r="Q46" i="43" s="1"/>
  <c r="AB46"/>
  <c r="AH46"/>
  <c r="AH46" i="17"/>
  <c r="W46" i="43" s="1"/>
  <c r="AI46"/>
  <c r="AI46" i="17"/>
  <c r="X46" i="43" s="1"/>
  <c r="AB48" i="17"/>
  <c r="Q48" i="43" s="1"/>
  <c r="AB48"/>
  <c r="AH48"/>
  <c r="AH48" i="17"/>
  <c r="W48" i="43" s="1"/>
  <c r="AI48"/>
  <c r="AI48" i="17"/>
  <c r="X48" i="43" s="1"/>
  <c r="AD50"/>
  <c r="AD50" i="17"/>
  <c r="S50" i="43" s="1"/>
  <c r="AF50" i="17"/>
  <c r="U50" i="43" s="1"/>
  <c r="AF50"/>
  <c r="AH50"/>
  <c r="AH50" i="17"/>
  <c r="W50" i="43" s="1"/>
  <c r="AC52"/>
  <c r="AC52" i="17"/>
  <c r="R52" i="43" s="1"/>
  <c r="AE52"/>
  <c r="AE52" i="17"/>
  <c r="T52" i="43" s="1"/>
  <c r="AG52"/>
  <c r="AG52" i="17"/>
  <c r="V52" i="43" s="1"/>
  <c r="AI52"/>
  <c r="AI52" i="17"/>
  <c r="X52" i="43" s="1"/>
  <c r="AB54" i="17"/>
  <c r="Q54" i="43" s="1"/>
  <c r="AB54"/>
  <c r="AI54"/>
  <c r="AI54" i="17"/>
  <c r="X54" i="43" s="1"/>
  <c r="AB56" i="17"/>
  <c r="Q56" i="43" s="1"/>
  <c r="AB56"/>
  <c r="AD56"/>
  <c r="AD56" i="17"/>
  <c r="S56" i="43" s="1"/>
  <c r="AF56" i="17"/>
  <c r="U56" i="43" s="1"/>
  <c r="AF56"/>
  <c r="AH56"/>
  <c r="AH56" i="17"/>
  <c r="W56" i="43" s="1"/>
  <c r="AC58"/>
  <c r="AC58" i="17"/>
  <c r="R58" i="43" s="1"/>
  <c r="AE58"/>
  <c r="AE58" i="17"/>
  <c r="T58" i="43" s="1"/>
  <c r="AC60"/>
  <c r="AC60" i="17"/>
  <c r="R60" i="43" s="1"/>
  <c r="AE60"/>
  <c r="AE60" i="17"/>
  <c r="T60" i="43" s="1"/>
  <c r="AG60"/>
  <c r="AG60" i="17"/>
  <c r="V60" i="43" s="1"/>
  <c r="AI60"/>
  <c r="AI60" i="17"/>
  <c r="X60" i="43" s="1"/>
  <c r="AB62" i="17"/>
  <c r="Q62" i="43" s="1"/>
  <c r="AB62"/>
  <c r="AD62"/>
  <c r="AD62" i="17"/>
  <c r="S62" i="43" s="1"/>
  <c r="AI62"/>
  <c r="AI62" i="17"/>
  <c r="X62" i="43" s="1"/>
  <c r="AD64"/>
  <c r="AD64" i="17"/>
  <c r="S64" i="43" s="1"/>
  <c r="AF64" i="17"/>
  <c r="U64" i="43" s="1"/>
  <c r="AF64"/>
  <c r="AH64"/>
  <c r="AH64" i="17"/>
  <c r="W64" i="43" s="1"/>
  <c r="AC66"/>
  <c r="AC66" i="17"/>
  <c r="R66" i="43" s="1"/>
  <c r="AE66"/>
  <c r="AE66" i="17"/>
  <c r="T66" i="43" s="1"/>
  <c r="AC68"/>
  <c r="AC68" i="17"/>
  <c r="R68" i="43" s="1"/>
  <c r="AE68"/>
  <c r="AE68" i="17"/>
  <c r="T68" i="43" s="1"/>
  <c r="AG68"/>
  <c r="AG68" i="17"/>
  <c r="V68" i="43" s="1"/>
  <c r="AI68"/>
  <c r="AI68" i="17"/>
  <c r="X68" i="43" s="1"/>
  <c r="AB70"/>
  <c r="AB70" i="17"/>
  <c r="Q70" i="43" s="1"/>
  <c r="AI70"/>
  <c r="AI70" i="17"/>
  <c r="X70" i="43" s="1"/>
  <c r="AB72"/>
  <c r="AB72" i="17"/>
  <c r="Q72" i="43" s="1"/>
  <c r="AD72"/>
  <c r="AD72" i="17"/>
  <c r="S72" i="43" s="1"/>
  <c r="AF72"/>
  <c r="AF72" i="17"/>
  <c r="U72" i="43" s="1"/>
  <c r="AH72"/>
  <c r="AH72" i="17"/>
  <c r="W72" i="43" s="1"/>
  <c r="AC74"/>
  <c r="AC74" i="17"/>
  <c r="R74" i="43" s="1"/>
  <c r="AC76"/>
  <c r="AC76" i="17"/>
  <c r="R76" i="43" s="1"/>
  <c r="AE76"/>
  <c r="AE76" i="17"/>
  <c r="T76" i="43" s="1"/>
  <c r="AG76"/>
  <c r="AG76" i="17"/>
  <c r="V76" i="43" s="1"/>
  <c r="AI76"/>
  <c r="AI76" i="17"/>
  <c r="X76" i="43" s="1"/>
  <c r="AB78"/>
  <c r="AB78" i="17"/>
  <c r="Q78" i="43" s="1"/>
  <c r="AD78"/>
  <c r="AD78" i="17"/>
  <c r="S78" i="43" s="1"/>
  <c r="AH78"/>
  <c r="AH78" i="17"/>
  <c r="W78" i="43" s="1"/>
  <c r="AI78"/>
  <c r="AI78" i="17"/>
  <c r="X78" i="43" s="1"/>
  <c r="AD80"/>
  <c r="AD80" i="17"/>
  <c r="S80" i="43" s="1"/>
  <c r="AF80"/>
  <c r="AF80" i="17"/>
  <c r="U80" i="43" s="1"/>
  <c r="AH80"/>
  <c r="AH80" i="17"/>
  <c r="W80" i="43" s="1"/>
  <c r="AC82"/>
  <c r="AC82" i="17"/>
  <c r="R82" i="43" s="1"/>
  <c r="AE82"/>
  <c r="AE82" i="17"/>
  <c r="T82" i="43" s="1"/>
  <c r="AH82"/>
  <c r="AH82" i="17"/>
  <c r="W82" i="43" s="1"/>
  <c r="AI82"/>
  <c r="AI82" i="17"/>
  <c r="X82" i="43" s="1"/>
  <c r="AB84"/>
  <c r="AB84" i="17"/>
  <c r="Q84" i="43" s="1"/>
  <c r="AD84"/>
  <c r="AD84" i="17"/>
  <c r="S84" i="43" s="1"/>
  <c r="AF84"/>
  <c r="AF84" i="17"/>
  <c r="U84" i="43" s="1"/>
  <c r="AH84"/>
  <c r="AH84" i="17"/>
  <c r="W84" i="43" s="1"/>
  <c r="AC86"/>
  <c r="AC86" i="17"/>
  <c r="R86" i="43" s="1"/>
  <c r="AE86"/>
  <c r="AE86" i="17"/>
  <c r="T86" i="43" s="1"/>
  <c r="AG86"/>
  <c r="AG86" i="17"/>
  <c r="V86" i="43" s="1"/>
  <c r="AF27" i="17"/>
  <c r="U27" i="43" s="1"/>
  <c r="AF27"/>
  <c r="AD27"/>
  <c r="AD27" i="17"/>
  <c r="S27" i="43" s="1"/>
  <c r="AH26"/>
  <c r="AH26" i="17"/>
  <c r="W26" i="43" s="1"/>
  <c r="AF26" i="17"/>
  <c r="U26" i="43" s="1"/>
  <c r="AF26"/>
  <c r="AC26"/>
  <c r="AC26" i="17"/>
  <c r="R26" i="43" s="1"/>
  <c r="AG24"/>
  <c r="AG24" i="17"/>
  <c r="V24" i="43" s="1"/>
  <c r="AH22"/>
  <c r="AH22" i="17"/>
  <c r="W22" i="43" s="1"/>
  <c r="AF22" i="17"/>
  <c r="U22" i="43" s="1"/>
  <c r="AF22"/>
  <c r="AC22"/>
  <c r="AC22" i="17"/>
  <c r="R22" i="43" s="1"/>
  <c r="AG21"/>
  <c r="AG21" i="17"/>
  <c r="V21" i="43" s="1"/>
  <c r="AE21"/>
  <c r="AE21" i="17"/>
  <c r="T21" i="43" s="1"/>
  <c r="AF20" i="17"/>
  <c r="U20" i="43" s="1"/>
  <c r="AF20"/>
  <c r="AD19"/>
  <c r="AD19" i="17"/>
  <c r="S19" i="43" s="1"/>
  <c r="AB19" i="17"/>
  <c r="Q19" i="43" s="1"/>
  <c r="AB19"/>
  <c r="AD18"/>
  <c r="AD18" i="17"/>
  <c r="S18" i="43" s="1"/>
  <c r="AB18" i="17"/>
  <c r="Q18" i="43" s="1"/>
  <c r="AB18"/>
  <c r="AF17" i="17"/>
  <c r="U17" i="43" s="1"/>
  <c r="AF17"/>
  <c r="AD17"/>
  <c r="AD17" i="17"/>
  <c r="S17" i="43" s="1"/>
  <c r="AD16"/>
  <c r="AD16" i="17"/>
  <c r="S16" i="43" s="1"/>
  <c r="AH15"/>
  <c r="AH15" i="17"/>
  <c r="W15" i="43" s="1"/>
  <c r="AF15" i="17"/>
  <c r="U15" i="43" s="1"/>
  <c r="AF15"/>
  <c r="AF14" i="17"/>
  <c r="U14" i="43" s="1"/>
  <c r="AF14"/>
  <c r="AD14"/>
  <c r="AD14" i="17"/>
  <c r="S14" i="43" s="1"/>
  <c r="AG13"/>
  <c r="AG13" i="17"/>
  <c r="V13" i="43" s="1"/>
  <c r="AE13"/>
  <c r="AE13" i="17"/>
  <c r="T13" i="43" s="1"/>
  <c r="AD12"/>
  <c r="AD12" i="17"/>
  <c r="S12" i="43" s="1"/>
  <c r="AB12" i="17"/>
  <c r="Q12" i="43" s="1"/>
  <c r="AB12"/>
  <c r="AC10"/>
  <c r="AC10" i="17"/>
  <c r="R10" i="43" s="1"/>
  <c r="AH9"/>
  <c r="AH9" i="17"/>
  <c r="W9" i="43" s="1"/>
  <c r="AI10"/>
  <c r="AI10" i="17"/>
  <c r="X10" i="43" s="1"/>
  <c r="AG10"/>
  <c r="AG10" i="17"/>
  <c r="V10" i="43" s="1"/>
  <c r="AE10"/>
  <c r="AE10" i="17"/>
  <c r="T10" i="43" s="1"/>
  <c r="AG7"/>
  <c r="AG7" i="17"/>
  <c r="V7" i="43" s="1"/>
  <c r="AH6"/>
  <c r="AH6" i="17"/>
  <c r="W6" i="43" s="1"/>
  <c r="AF6" i="17"/>
  <c r="U6" i="43" s="1"/>
  <c r="AF6"/>
  <c r="AD6"/>
  <c r="AD6" i="17"/>
  <c r="S6" i="43" s="1"/>
  <c r="AE6"/>
  <c r="AE6" i="17"/>
  <c r="T6" i="43" s="1"/>
  <c r="AI5"/>
  <c r="AI5" i="17"/>
  <c r="X5" i="43" s="1"/>
  <c r="AG5"/>
  <c r="AG5" i="17"/>
  <c r="V5" i="43" s="1"/>
  <c r="AE5"/>
  <c r="AE5" i="17"/>
  <c r="T5" i="43" s="1"/>
  <c r="AH4"/>
  <c r="AH4" i="17"/>
  <c r="W4" i="43" s="1"/>
  <c r="AF4" i="17"/>
  <c r="U4" i="43" s="1"/>
  <c r="AF4"/>
  <c r="AF3"/>
  <c r="AF3" i="17"/>
  <c r="U3" i="43" s="1"/>
  <c r="AI27"/>
  <c r="AI27" i="17"/>
  <c r="X27" i="43" s="1"/>
  <c r="AA33"/>
  <c r="AA33" i="17"/>
  <c r="P33" i="43" s="1"/>
  <c r="AA47"/>
  <c r="AA47" i="17"/>
  <c r="P47" i="43" s="1"/>
  <c r="AA49"/>
  <c r="AA49" i="17"/>
  <c r="P49" i="43" s="1"/>
  <c r="AA53"/>
  <c r="AA53" i="17"/>
  <c r="P53" i="43" s="1"/>
  <c r="AA57"/>
  <c r="AA57" i="17"/>
  <c r="P57" i="43" s="1"/>
  <c r="AA69"/>
  <c r="AA69" i="17"/>
  <c r="P69" i="43" s="1"/>
  <c r="AA73"/>
  <c r="AA73" i="17"/>
  <c r="P73" i="43" s="1"/>
  <c r="AA77"/>
  <c r="AA77" i="17"/>
  <c r="P77" i="43" s="1"/>
  <c r="AA21"/>
  <c r="AA21" i="17"/>
  <c r="P21" i="43" s="1"/>
  <c r="AA17"/>
  <c r="AA17" i="17"/>
  <c r="P17" i="43" s="1"/>
  <c r="AA30"/>
  <c r="AA30" i="17"/>
  <c r="P30" i="43" s="1"/>
  <c r="AA32"/>
  <c r="AA32" i="17"/>
  <c r="P32" i="43" s="1"/>
  <c r="AA40"/>
  <c r="AA40" i="17"/>
  <c r="P40" i="43" s="1"/>
  <c r="AA46"/>
  <c r="AA46" i="17"/>
  <c r="P46" i="43" s="1"/>
  <c r="AA62"/>
  <c r="AA62" i="17"/>
  <c r="P62" i="43" s="1"/>
  <c r="AA70"/>
  <c r="AA70" i="17"/>
  <c r="P70" i="43" s="1"/>
  <c r="AA78"/>
  <c r="AA78" i="17"/>
  <c r="P78" i="43" s="1"/>
  <c r="AA19"/>
  <c r="AA19" i="17"/>
  <c r="P19" i="43" s="1"/>
  <c r="AA13"/>
  <c r="AA13" i="17"/>
  <c r="P13" i="43" s="1"/>
  <c r="AA35"/>
  <c r="AA35" i="17"/>
  <c r="P35" i="43" s="1"/>
  <c r="AA39"/>
  <c r="AA39" i="17"/>
  <c r="P39" i="43" s="1"/>
  <c r="AA43"/>
  <c r="AA43" i="17"/>
  <c r="P43" i="43" s="1"/>
  <c r="AA51"/>
  <c r="AA51" i="17"/>
  <c r="P51" i="43" s="1"/>
  <c r="AA55"/>
  <c r="AA55" i="17"/>
  <c r="P55" i="43" s="1"/>
  <c r="AA59"/>
  <c r="AA59" i="17"/>
  <c r="P59" i="43" s="1"/>
  <c r="AA63"/>
  <c r="AA63" i="17"/>
  <c r="P63" i="43" s="1"/>
  <c r="AA67"/>
  <c r="AA67" i="17"/>
  <c r="P67" i="43" s="1"/>
  <c r="AA75"/>
  <c r="AA75" i="17"/>
  <c r="P75" i="43" s="1"/>
  <c r="AA79"/>
  <c r="AA79" i="17"/>
  <c r="P79" i="43" s="1"/>
  <c r="AA14"/>
  <c r="AA14" i="17"/>
  <c r="P14" i="43" s="1"/>
  <c r="AA20"/>
  <c r="AA20" i="17"/>
  <c r="P20" i="43" s="1"/>
  <c r="AA24"/>
  <c r="AA24" i="17"/>
  <c r="P24" i="43" s="1"/>
  <c r="AA28"/>
  <c r="AA28" i="17"/>
  <c r="P28" i="43" s="1"/>
  <c r="AA34"/>
  <c r="AA34" i="17"/>
  <c r="P34" i="43" s="1"/>
  <c r="AA52"/>
  <c r="AA52" i="17"/>
  <c r="P52" i="43" s="1"/>
  <c r="AA60"/>
  <c r="AA60" i="17"/>
  <c r="P60" i="43" s="1"/>
  <c r="AA74"/>
  <c r="AA74" i="17"/>
  <c r="P74" i="43" s="1"/>
  <c r="AA82"/>
  <c r="AA82" i="17"/>
  <c r="P82" i="43" s="1"/>
  <c r="AA86"/>
  <c r="AA86" i="17"/>
  <c r="P86" i="43" s="1"/>
  <c r="AA27"/>
  <c r="AA27" i="17"/>
  <c r="P27" i="43" s="1"/>
  <c r="AA25"/>
  <c r="AA25" i="17"/>
  <c r="P25" i="43" s="1"/>
  <c r="AA23"/>
  <c r="AA23" i="17"/>
  <c r="P23" i="43" s="1"/>
  <c r="AA22"/>
  <c r="AA22" i="17"/>
  <c r="P22" i="43" s="1"/>
  <c r="AA15"/>
  <c r="AA15" i="17"/>
  <c r="P15" i="43" s="1"/>
  <c r="AA11"/>
  <c r="AA11" i="17"/>
  <c r="P11" i="43" s="1"/>
  <c r="AA10"/>
  <c r="AA10" i="17"/>
  <c r="P10" i="43" s="1"/>
  <c r="AA7"/>
  <c r="AA7" i="17"/>
  <c r="P7" i="43" s="1"/>
  <c r="AA5"/>
  <c r="AA5" i="17"/>
  <c r="P5" i="43" s="1"/>
  <c r="AA8"/>
  <c r="AA8" i="17"/>
  <c r="P8" i="43" s="1"/>
  <c r="AP130" i="9"/>
  <c r="AP110"/>
  <c r="I18" i="35"/>
  <c r="E18" i="43" s="1"/>
  <c r="Z39"/>
  <c r="Z39" i="17"/>
  <c r="O39" i="43" s="1"/>
  <c r="Z43"/>
  <c r="Z43" i="17"/>
  <c r="O43" i="43" s="1"/>
  <c r="Z45"/>
  <c r="Z45" i="17"/>
  <c r="O45" i="43" s="1"/>
  <c r="Z51"/>
  <c r="Z51" i="17"/>
  <c r="O51" i="43" s="1"/>
  <c r="Z59"/>
  <c r="Z59" i="17"/>
  <c r="O59" i="43" s="1"/>
  <c r="Z63"/>
  <c r="Z63" i="17"/>
  <c r="O63" i="43" s="1"/>
  <c r="Z67"/>
  <c r="Z67" i="17"/>
  <c r="O67" i="43" s="1"/>
  <c r="Z14"/>
  <c r="Z14" i="17"/>
  <c r="O14" i="43" s="1"/>
  <c r="Z38"/>
  <c r="Z38" i="17"/>
  <c r="O38" i="43" s="1"/>
  <c r="Z44"/>
  <c r="Z44" i="17"/>
  <c r="O44" i="43" s="1"/>
  <c r="Z58"/>
  <c r="Z58" i="17"/>
  <c r="O58" i="43" s="1"/>
  <c r="Z66"/>
  <c r="Z66" i="17"/>
  <c r="O66" i="43" s="1"/>
  <c r="Z74"/>
  <c r="Z74" i="17"/>
  <c r="O74" i="43" s="1"/>
  <c r="Z82"/>
  <c r="Z82" i="17"/>
  <c r="O82" i="43" s="1"/>
  <c r="Z13"/>
  <c r="Z13" i="17"/>
  <c r="O13" i="43" s="1"/>
  <c r="Z12"/>
  <c r="Z12" i="17"/>
  <c r="O12" i="43" s="1"/>
  <c r="Z11"/>
  <c r="Z11" i="17"/>
  <c r="O11" i="43" s="1"/>
  <c r="Z7"/>
  <c r="Z7" i="17"/>
  <c r="O7" i="43" s="1"/>
  <c r="Z6"/>
  <c r="Z6" i="17"/>
  <c r="O6" i="43" s="1"/>
  <c r="Z28"/>
  <c r="Z28" i="17"/>
  <c r="O28" i="43" s="1"/>
  <c r="Z31"/>
  <c r="Z31" i="17"/>
  <c r="O31" i="43" s="1"/>
  <c r="Z37"/>
  <c r="Z37" i="17"/>
  <c r="O37" i="43" s="1"/>
  <c r="Z47"/>
  <c r="Z47" i="17"/>
  <c r="O47" i="43" s="1"/>
  <c r="Z53"/>
  <c r="Z53" i="17"/>
  <c r="O53" i="43" s="1"/>
  <c r="Z57"/>
  <c r="Z57" i="17"/>
  <c r="O57" i="43" s="1"/>
  <c r="Z65"/>
  <c r="Z65" i="17"/>
  <c r="O65" i="43" s="1"/>
  <c r="Z46"/>
  <c r="Z46" i="17"/>
  <c r="O46" i="43" s="1"/>
  <c r="Z54"/>
  <c r="Z54" i="17"/>
  <c r="O54" i="43" s="1"/>
  <c r="Z62"/>
  <c r="Z62" i="17"/>
  <c r="O62" i="43" s="1"/>
  <c r="Z64"/>
  <c r="Z64" i="17"/>
  <c r="O64" i="43" s="1"/>
  <c r="Z70"/>
  <c r="Z70" i="17"/>
  <c r="O70" i="43" s="1"/>
  <c r="Z72"/>
  <c r="Z72" i="17"/>
  <c r="O72" i="43" s="1"/>
  <c r="Z78"/>
  <c r="Z78" i="17"/>
  <c r="O78" i="43" s="1"/>
  <c r="Z84"/>
  <c r="Z84" i="17"/>
  <c r="O84" i="43" s="1"/>
  <c r="Z10"/>
  <c r="Z10" i="17"/>
  <c r="O10" i="43" s="1"/>
  <c r="Z9"/>
  <c r="Z9" i="17"/>
  <c r="O9" i="43" s="1"/>
  <c r="Z8"/>
  <c r="Z8" i="17"/>
  <c r="O8" i="43" s="1"/>
  <c r="Z5"/>
  <c r="Z5" i="17"/>
  <c r="O5" i="43" s="1"/>
  <c r="Z4"/>
  <c r="Z4" i="17"/>
  <c r="O4" i="43" s="1"/>
  <c r="Z34"/>
  <c r="Z34" i="17"/>
  <c r="O34" i="43" s="1"/>
  <c r="Z32"/>
  <c r="Z32" i="17"/>
  <c r="O32" i="43" s="1"/>
  <c r="Z33"/>
  <c r="Z33" i="17"/>
  <c r="O33" i="43" s="1"/>
  <c r="Z27"/>
  <c r="Z27" i="17"/>
  <c r="O27" i="43" s="1"/>
  <c r="AO29" i="17"/>
  <c r="AQ29"/>
  <c r="AS29"/>
  <c r="AU29"/>
  <c r="AW29"/>
  <c r="AY29"/>
  <c r="BA29"/>
  <c r="BC29"/>
  <c r="Y29"/>
  <c r="N29" i="43" s="1"/>
  <c r="Y29"/>
  <c r="AQ35" i="17"/>
  <c r="AU35"/>
  <c r="AY35"/>
  <c r="BC35"/>
  <c r="Y35" i="43"/>
  <c r="Y35" i="17"/>
  <c r="N35" i="43" s="1"/>
  <c r="AO39" i="17"/>
  <c r="AS39"/>
  <c r="AW39"/>
  <c r="BA39"/>
  <c r="AM39"/>
  <c r="AK39"/>
  <c r="Y39"/>
  <c r="N39" i="43" s="1"/>
  <c r="Y39"/>
  <c r="AQ55" i="17"/>
  <c r="AS55"/>
  <c r="AU55"/>
  <c r="AW55"/>
  <c r="AY55"/>
  <c r="BA55"/>
  <c r="BC55"/>
  <c r="Y55" i="43"/>
  <c r="Y55" i="17"/>
  <c r="N55" i="43" s="1"/>
  <c r="AS71" i="17"/>
  <c r="AW71"/>
  <c r="AQ71"/>
  <c r="AU71"/>
  <c r="AY71"/>
  <c r="BC71"/>
  <c r="Y71"/>
  <c r="N71" i="43" s="1"/>
  <c r="Y71"/>
  <c r="AQ83" i="17"/>
  <c r="AS83"/>
  <c r="AW83"/>
  <c r="AY83"/>
  <c r="BC83"/>
  <c r="Y83"/>
  <c r="N83" i="43" s="1"/>
  <c r="Y83"/>
  <c r="AO46" i="17"/>
  <c r="AQ46"/>
  <c r="AY46"/>
  <c r="BA46"/>
  <c r="BC46"/>
  <c r="AM46"/>
  <c r="AK46"/>
  <c r="Y46" i="43"/>
  <c r="Y46" i="17"/>
  <c r="N46" i="43" s="1"/>
  <c r="AO68" i="17"/>
  <c r="AS68"/>
  <c r="AW68"/>
  <c r="BA68"/>
  <c r="AQ68"/>
  <c r="AU68"/>
  <c r="AY68"/>
  <c r="BC68"/>
  <c r="Y68" i="43"/>
  <c r="Y68" i="17"/>
  <c r="N68" i="43" s="1"/>
  <c r="AO76" i="17"/>
  <c r="AS76"/>
  <c r="AW76"/>
  <c r="BA76"/>
  <c r="AQ76"/>
  <c r="AU76"/>
  <c r="AY76"/>
  <c r="BC76"/>
  <c r="Y76" i="43"/>
  <c r="Y76" i="17"/>
  <c r="N76" i="43" s="1"/>
  <c r="AO8" i="17"/>
  <c r="AS8"/>
  <c r="AM8"/>
  <c r="AK8"/>
  <c r="Y8" i="43"/>
  <c r="Y8" i="17"/>
  <c r="N8" i="43" s="1"/>
  <c r="AO6" i="17"/>
  <c r="AS6"/>
  <c r="AU6"/>
  <c r="AW6"/>
  <c r="AY6"/>
  <c r="BA6"/>
  <c r="BC6"/>
  <c r="AK6"/>
  <c r="Y6" i="43"/>
  <c r="Y6" i="17"/>
  <c r="N6" i="43" s="1"/>
  <c r="AO5" i="17"/>
  <c r="AS5"/>
  <c r="AU5"/>
  <c r="AW5"/>
  <c r="AY5"/>
  <c r="BA5"/>
  <c r="BC5"/>
  <c r="AM5"/>
  <c r="AK5"/>
  <c r="Y5"/>
  <c r="N5" i="43" s="1"/>
  <c r="Y5"/>
  <c r="AS4" i="17"/>
  <c r="AU4"/>
  <c r="AW4"/>
  <c r="BA4"/>
  <c r="BC4"/>
  <c r="AK4"/>
  <c r="Y4" i="43"/>
  <c r="Y4" i="17"/>
  <c r="N4" i="43" s="1"/>
  <c r="AS16" i="17"/>
  <c r="BA16"/>
  <c r="BC16"/>
  <c r="Y16" i="43"/>
  <c r="Y16" i="17"/>
  <c r="N16" i="43" s="1"/>
  <c r="AO18" i="17"/>
  <c r="AS18"/>
  <c r="AW18"/>
  <c r="BA18"/>
  <c r="Y18" i="43"/>
  <c r="Y18" i="17"/>
  <c r="N18" i="43" s="1"/>
  <c r="AO22" i="17"/>
  <c r="AS22"/>
  <c r="AW22"/>
  <c r="BA22"/>
  <c r="AQ22"/>
  <c r="AU22"/>
  <c r="AY22"/>
  <c r="Y22" i="43"/>
  <c r="Y22" i="17"/>
  <c r="N22" i="43" s="1"/>
  <c r="Y23"/>
  <c r="Y23" i="17"/>
  <c r="N23" i="43" s="1"/>
  <c r="AO24" i="17"/>
  <c r="AS24"/>
  <c r="BA24"/>
  <c r="AQ24"/>
  <c r="AY24"/>
  <c r="BC24"/>
  <c r="Y24" i="43"/>
  <c r="Y24" i="17"/>
  <c r="N24" i="43" s="1"/>
  <c r="AS25" i="17"/>
  <c r="BA25"/>
  <c r="AY25"/>
  <c r="BC25"/>
  <c r="Y25" i="43"/>
  <c r="Y25" i="17"/>
  <c r="N25" i="43" s="1"/>
  <c r="AO26" i="17"/>
  <c r="AQ26"/>
  <c r="AS26"/>
  <c r="AW26"/>
  <c r="AY26"/>
  <c r="BA26"/>
  <c r="Y26" i="43"/>
  <c r="Y26" i="17"/>
  <c r="N26" i="43" s="1"/>
  <c r="AD12" i="40"/>
  <c r="BD12" i="17"/>
  <c r="CJ109" i="9" s="1"/>
  <c r="AQ31" i="17"/>
  <c r="AS31"/>
  <c r="AU31"/>
  <c r="AW31"/>
  <c r="AY31"/>
  <c r="BA31"/>
  <c r="BC31"/>
  <c r="AK31"/>
  <c r="Y31" i="43"/>
  <c r="Y31" i="17"/>
  <c r="N31" i="43" s="1"/>
  <c r="AO37" i="17"/>
  <c r="AQ37"/>
  <c r="AS37"/>
  <c r="AU37"/>
  <c r="AW37"/>
  <c r="AY37"/>
  <c r="BA37"/>
  <c r="BC37"/>
  <c r="AK37"/>
  <c r="Y37" i="43"/>
  <c r="Y37" i="17"/>
  <c r="N37" i="43" s="1"/>
  <c r="AO41" i="17"/>
  <c r="AQ41"/>
  <c r="AW41"/>
  <c r="AY41"/>
  <c r="BA41"/>
  <c r="BC41"/>
  <c r="Y41" i="43"/>
  <c r="Y41" i="17"/>
  <c r="N41" i="43" s="1"/>
  <c r="AO49" i="17"/>
  <c r="AQ49"/>
  <c r="AS49"/>
  <c r="AU49"/>
  <c r="BC49"/>
  <c r="Y49" i="43"/>
  <c r="Y49" i="17"/>
  <c r="N49" i="43" s="1"/>
  <c r="AO53" i="17"/>
  <c r="AQ53"/>
  <c r="AS53"/>
  <c r="AU53"/>
  <c r="AW53"/>
  <c r="AY53"/>
  <c r="BC53"/>
  <c r="AM53"/>
  <c r="AK53"/>
  <c r="Y53"/>
  <c r="N53" i="43" s="1"/>
  <c r="Y53"/>
  <c r="AO57" i="17"/>
  <c r="AQ57"/>
  <c r="AS57"/>
  <c r="AU57"/>
  <c r="AW57"/>
  <c r="AY57"/>
  <c r="BC57"/>
  <c r="AM57"/>
  <c r="AK57"/>
  <c r="Y57" i="43"/>
  <c r="Y57" i="17"/>
  <c r="N57" i="43" s="1"/>
  <c r="AS81" i="17"/>
  <c r="AW81"/>
  <c r="BA81"/>
  <c r="AQ81"/>
  <c r="AU81"/>
  <c r="AY81"/>
  <c r="BC81"/>
  <c r="Y81" i="43"/>
  <c r="Y81" i="17"/>
  <c r="N81" i="43" s="1"/>
  <c r="AO42" i="17"/>
  <c r="AQ42"/>
  <c r="AS42"/>
  <c r="AU42"/>
  <c r="AW42"/>
  <c r="AY42"/>
  <c r="BA42"/>
  <c r="BC42"/>
  <c r="Y42" i="43"/>
  <c r="Y42" i="17"/>
  <c r="N42" i="43" s="1"/>
  <c r="AQ50" i="17"/>
  <c r="AS50"/>
  <c r="BY147" i="9" s="1"/>
  <c r="AU50" i="17"/>
  <c r="AW50"/>
  <c r="AY50"/>
  <c r="BA50"/>
  <c r="BC50"/>
  <c r="Y50" i="43"/>
  <c r="Y50" i="17"/>
  <c r="N50" i="43" s="1"/>
  <c r="AO56" i="17"/>
  <c r="AQ56"/>
  <c r="AS56"/>
  <c r="AU56"/>
  <c r="AW56"/>
  <c r="AY56"/>
  <c r="BA56"/>
  <c r="CG153" i="9" s="1"/>
  <c r="BC56" i="17"/>
  <c r="Y56" i="43"/>
  <c r="Y56" i="17"/>
  <c r="N56" i="43" s="1"/>
  <c r="AO58" i="17"/>
  <c r="AQ58"/>
  <c r="AS58"/>
  <c r="AU58"/>
  <c r="BC58"/>
  <c r="AK58"/>
  <c r="Y58" i="43"/>
  <c r="Y58" i="17"/>
  <c r="N58" i="43" s="1"/>
  <c r="AQ64" i="17"/>
  <c r="AS64"/>
  <c r="AU64"/>
  <c r="AW64"/>
  <c r="AY64"/>
  <c r="BA64"/>
  <c r="BC64"/>
  <c r="AK64"/>
  <c r="Y64" i="43"/>
  <c r="Y64" i="17"/>
  <c r="N64" i="43" s="1"/>
  <c r="AO72" i="17"/>
  <c r="AS72"/>
  <c r="AW72"/>
  <c r="BA72"/>
  <c r="AK72"/>
  <c r="AQ72"/>
  <c r="AU72"/>
  <c r="AY72"/>
  <c r="Y72" i="43"/>
  <c r="Y72" i="17"/>
  <c r="N72" i="43" s="1"/>
  <c r="AS80" i="17"/>
  <c r="AW80"/>
  <c r="BA80"/>
  <c r="AQ80"/>
  <c r="AU80"/>
  <c r="AY80"/>
  <c r="BC80"/>
  <c r="Y80" i="43"/>
  <c r="Y80" i="17"/>
  <c r="N80" i="43" s="1"/>
  <c r="AK84" i="17"/>
  <c r="AO84"/>
  <c r="AQ84"/>
  <c r="AS84"/>
  <c r="AU84"/>
  <c r="AW84"/>
  <c r="AY84"/>
  <c r="BA84"/>
  <c r="BC84"/>
  <c r="Y84" i="43"/>
  <c r="Y84" i="17"/>
  <c r="N84" i="43" s="1"/>
  <c r="AO12" i="17"/>
  <c r="AS12"/>
  <c r="AW12"/>
  <c r="AY12"/>
  <c r="BC12"/>
  <c r="AK12"/>
  <c r="Y12" i="43"/>
  <c r="Y12" i="17"/>
  <c r="N12" i="43" s="1"/>
  <c r="AO7" i="17"/>
  <c r="AS7"/>
  <c r="AU7"/>
  <c r="AY7"/>
  <c r="AM7"/>
  <c r="AK7"/>
  <c r="Y7" i="43"/>
  <c r="Y7" i="17"/>
  <c r="N7" i="43" s="1"/>
  <c r="AD33" i="40"/>
  <c r="BD33" i="17"/>
  <c r="CJ130" i="9" s="1"/>
  <c r="AD84" i="40"/>
  <c r="BD84" i="17"/>
  <c r="CJ181" i="9" s="1"/>
  <c r="AD29" i="40"/>
  <c r="BD29" i="17"/>
  <c r="CJ126" i="9" s="1"/>
  <c r="P3" i="17"/>
  <c r="N44"/>
  <c r="N52"/>
  <c r="N60"/>
  <c r="N3"/>
  <c r="AP124" i="9"/>
  <c r="AP111"/>
  <c r="BT106"/>
  <c r="I86" i="35"/>
  <c r="E86" i="43" s="1"/>
  <c r="I79" i="35"/>
  <c r="E79" i="43" s="1"/>
  <c r="I75" i="35"/>
  <c r="E75" i="43" s="1"/>
  <c r="I71" i="35"/>
  <c r="E71" i="43" s="1"/>
  <c r="I63" i="35"/>
  <c r="E63" i="43" s="1"/>
  <c r="I60" i="35"/>
  <c r="E60" i="43" s="1"/>
  <c r="I58" i="35"/>
  <c r="E58" i="43" s="1"/>
  <c r="I55" i="35"/>
  <c r="E55" i="43" s="1"/>
  <c r="I52" i="35"/>
  <c r="E52" i="43" s="1"/>
  <c r="I45" i="35"/>
  <c r="E45" i="43" s="1"/>
  <c r="I39" i="35"/>
  <c r="E39" i="43" s="1"/>
  <c r="I35" i="35"/>
  <c r="E35" i="43" s="1"/>
  <c r="I27" i="35"/>
  <c r="E27" i="43" s="1"/>
  <c r="I25" i="35"/>
  <c r="E25" i="43" s="1"/>
  <c r="I23" i="35"/>
  <c r="E23" i="43" s="1"/>
  <c r="I15" i="35"/>
  <c r="E15" i="43" s="1"/>
  <c r="I8" i="35"/>
  <c r="E8" i="43" s="1"/>
  <c r="I68" i="35"/>
  <c r="E68" i="43" s="1"/>
  <c r="I66" i="35"/>
  <c r="E66" i="43" s="1"/>
  <c r="I14" i="35"/>
  <c r="E14" i="43" s="1"/>
  <c r="I11" i="35"/>
  <c r="E11" i="43" s="1"/>
  <c r="I10" i="35"/>
  <c r="E10" i="43" s="1"/>
  <c r="I5" i="35"/>
  <c r="E5" i="43" s="1"/>
  <c r="I4" i="35"/>
  <c r="E4" i="43" s="1"/>
  <c r="I3" i="35"/>
  <c r="E3" i="43" s="1"/>
  <c r="L45" i="17"/>
  <c r="W45" s="1"/>
  <c r="BK142" i="9"/>
  <c r="L23" i="17"/>
  <c r="W23" s="1"/>
  <c r="BK120" i="9"/>
  <c r="CL23"/>
  <c r="X23" i="36" s="1"/>
  <c r="BE120" i="9"/>
  <c r="G23" i="17"/>
  <c r="R23" s="1"/>
  <c r="AV120" i="9"/>
  <c r="I23" i="17"/>
  <c r="T23" s="1"/>
  <c r="BB120" i="9"/>
  <c r="H23" i="17"/>
  <c r="S23" s="1"/>
  <c r="AY120" i="9"/>
  <c r="M9" i="17"/>
  <c r="X9" s="1"/>
  <c r="BN106" i="9"/>
  <c r="M8" i="17"/>
  <c r="X8" s="1"/>
  <c r="BN105" i="9"/>
  <c r="CL10"/>
  <c r="DS10" s="1"/>
  <c r="EZ10" s="1"/>
  <c r="CO9"/>
  <c r="DV9" s="1"/>
  <c r="FC9" s="1"/>
  <c r="AA9" i="39" s="1"/>
  <c r="BZ23" i="9"/>
  <c r="DG23" s="1"/>
  <c r="EN23" s="1"/>
  <c r="AE30" i="19" s="1"/>
  <c r="AS120" i="9"/>
  <c r="E4" i="17"/>
  <c r="P4" s="1"/>
  <c r="AP101" i="9"/>
  <c r="BW9"/>
  <c r="DD9" s="1"/>
  <c r="AP106"/>
  <c r="F31" i="35"/>
  <c r="D31" i="43" s="1"/>
  <c r="AJ157" i="9"/>
  <c r="AJ149"/>
  <c r="C76" i="35"/>
  <c r="C76" i="43" s="1"/>
  <c r="C57" i="35"/>
  <c r="C57" i="43" s="1"/>
  <c r="C53" i="35"/>
  <c r="C53" i="43" s="1"/>
  <c r="C49" i="35"/>
  <c r="C49" i="43" s="1"/>
  <c r="C41" i="35"/>
  <c r="C41" i="43" s="1"/>
  <c r="C37" i="35"/>
  <c r="C37" i="43" s="1"/>
  <c r="C31" i="35"/>
  <c r="C31" i="43" s="1"/>
  <c r="C28" i="35"/>
  <c r="C28" i="43" s="1"/>
  <c r="C9" i="35"/>
  <c r="C9" i="43" s="1"/>
  <c r="C68" i="35"/>
  <c r="C68" i="43" s="1"/>
  <c r="C12" i="35"/>
  <c r="C12" i="43" s="1"/>
  <c r="C10" i="35"/>
  <c r="C10" i="43" s="1"/>
  <c r="C6" i="35"/>
  <c r="C6" i="43" s="1"/>
  <c r="C4" i="35"/>
  <c r="C4" i="43" s="1"/>
  <c r="CC9" i="9"/>
  <c r="DJ9" s="1"/>
  <c r="EQ9" s="1"/>
  <c r="GY9" s="1"/>
  <c r="AS9" i="39" s="1"/>
  <c r="CI9" i="9"/>
  <c r="BW12"/>
  <c r="DD12" s="1"/>
  <c r="AJ126"/>
  <c r="C29" i="35"/>
  <c r="C29" i="43" s="1"/>
  <c r="C20" i="17"/>
  <c r="N20" s="1"/>
  <c r="CF20" i="9"/>
  <c r="R20" i="36" s="1"/>
  <c r="AJ117" i="9"/>
  <c r="CR20"/>
  <c r="DY20" s="1"/>
  <c r="FF20" s="1"/>
  <c r="HN20" s="1"/>
  <c r="BH20" i="39" s="1"/>
  <c r="E29" i="17"/>
  <c r="F31"/>
  <c r="G39"/>
  <c r="BB136" i="9"/>
  <c r="I39" i="17"/>
  <c r="T39" s="1"/>
  <c r="K39"/>
  <c r="M39"/>
  <c r="AM138" i="9"/>
  <c r="D41" i="17"/>
  <c r="O41" s="1"/>
  <c r="AY138" i="9"/>
  <c r="H41" i="17"/>
  <c r="S41" s="1"/>
  <c r="AS41" s="1"/>
  <c r="AP142" i="9"/>
  <c r="E45" i="17"/>
  <c r="P45" s="1"/>
  <c r="G45"/>
  <c r="BH144" i="9"/>
  <c r="K47" i="17"/>
  <c r="V47" s="1"/>
  <c r="D49"/>
  <c r="BE146" i="9"/>
  <c r="J49" i="17"/>
  <c r="U49" s="1"/>
  <c r="BK146" i="9"/>
  <c r="L49" i="17"/>
  <c r="W49" s="1"/>
  <c r="G51"/>
  <c r="I51"/>
  <c r="K51"/>
  <c r="BK148" i="9"/>
  <c r="L51" i="17"/>
  <c r="W51" s="1"/>
  <c r="BK150" i="9"/>
  <c r="L53" i="17"/>
  <c r="W53" s="1"/>
  <c r="BA53" s="1"/>
  <c r="BK154" i="9"/>
  <c r="L57" i="17"/>
  <c r="W57" s="1"/>
  <c r="BA57" s="1"/>
  <c r="D61"/>
  <c r="F61"/>
  <c r="M63"/>
  <c r="E65"/>
  <c r="I65"/>
  <c r="BE162" i="9"/>
  <c r="J65" i="17"/>
  <c r="K65"/>
  <c r="L65"/>
  <c r="I67"/>
  <c r="K67"/>
  <c r="D69"/>
  <c r="F69"/>
  <c r="AY166" i="9"/>
  <c r="H69" i="17"/>
  <c r="S69" s="1"/>
  <c r="C69"/>
  <c r="E71"/>
  <c r="D73"/>
  <c r="F73"/>
  <c r="C73"/>
  <c r="D77"/>
  <c r="BK174" i="9"/>
  <c r="L77" i="17"/>
  <c r="W77" s="1"/>
  <c r="C77"/>
  <c r="D81"/>
  <c r="F81"/>
  <c r="E83"/>
  <c r="BB180" i="9"/>
  <c r="I83" i="17"/>
  <c r="T83" s="1"/>
  <c r="D85"/>
  <c r="AY182" i="9"/>
  <c r="H85" i="17"/>
  <c r="BK182" i="9"/>
  <c r="L85" i="17"/>
  <c r="W85" s="1"/>
  <c r="C85"/>
  <c r="M23"/>
  <c r="F21"/>
  <c r="BN116" i="9"/>
  <c r="M19" i="17"/>
  <c r="X19" s="1"/>
  <c r="CI28" i="9"/>
  <c r="DP28" s="1"/>
  <c r="I28" i="17"/>
  <c r="CO28" i="9"/>
  <c r="K28" i="17"/>
  <c r="D30"/>
  <c r="G34"/>
  <c r="I34"/>
  <c r="K34"/>
  <c r="D36"/>
  <c r="F36"/>
  <c r="E38"/>
  <c r="BB137" i="9"/>
  <c r="I40" i="17"/>
  <c r="T40" s="1"/>
  <c r="C40"/>
  <c r="E42"/>
  <c r="I46"/>
  <c r="E48"/>
  <c r="AV145" i="9"/>
  <c r="G48" i="17"/>
  <c r="H48"/>
  <c r="BB145" i="9"/>
  <c r="I48" i="17"/>
  <c r="T48" s="1"/>
  <c r="E50"/>
  <c r="D52"/>
  <c r="E54"/>
  <c r="AJ151" i="9"/>
  <c r="C54" i="17"/>
  <c r="E56"/>
  <c r="J58"/>
  <c r="BH155" i="9"/>
  <c r="K58" i="17"/>
  <c r="BK155" i="9"/>
  <c r="L58" i="17"/>
  <c r="W58" s="1"/>
  <c r="D60"/>
  <c r="E64"/>
  <c r="J66"/>
  <c r="BK163" i="9"/>
  <c r="L66" i="17"/>
  <c r="W66" s="1"/>
  <c r="D68"/>
  <c r="E72"/>
  <c r="BN169" i="9"/>
  <c r="M72" i="17"/>
  <c r="X72" s="1"/>
  <c r="BC72" s="1"/>
  <c r="H74"/>
  <c r="BB171" i="9"/>
  <c r="I74" i="17"/>
  <c r="J74"/>
  <c r="BK171" i="9"/>
  <c r="L74" i="17"/>
  <c r="W74" s="1"/>
  <c r="D76"/>
  <c r="E80"/>
  <c r="E84"/>
  <c r="D86"/>
  <c r="I26"/>
  <c r="I25"/>
  <c r="F25"/>
  <c r="J24"/>
  <c r="BB121" i="9"/>
  <c r="I24" i="17"/>
  <c r="T24" s="1"/>
  <c r="J23"/>
  <c r="F23"/>
  <c r="H20"/>
  <c r="K19"/>
  <c r="I19"/>
  <c r="K18"/>
  <c r="I18"/>
  <c r="M17"/>
  <c r="J16"/>
  <c r="G16"/>
  <c r="E16"/>
  <c r="G15"/>
  <c r="BK110" i="9"/>
  <c r="L13" i="17"/>
  <c r="W13" s="1"/>
  <c r="BE110" i="9"/>
  <c r="J13" i="17"/>
  <c r="U13" s="1"/>
  <c r="AV109" i="9"/>
  <c r="G12" i="17"/>
  <c r="R12" s="1"/>
  <c r="AQ12" s="1"/>
  <c r="E12"/>
  <c r="G7"/>
  <c r="G6"/>
  <c r="E6"/>
  <c r="AV102" i="9"/>
  <c r="G5" i="17"/>
  <c r="R5" s="1"/>
  <c r="AQ5" s="1"/>
  <c r="BK108" i="9"/>
  <c r="L11" i="17"/>
  <c r="W11" s="1"/>
  <c r="BE108" i="9"/>
  <c r="J11" i="17"/>
  <c r="U11" s="1"/>
  <c r="AY108" i="9"/>
  <c r="H11" i="17"/>
  <c r="S11" s="1"/>
  <c r="I11"/>
  <c r="J9"/>
  <c r="H9"/>
  <c r="E9"/>
  <c r="BH105" i="9"/>
  <c r="K8" i="17"/>
  <c r="V8" s="1"/>
  <c r="AV105" i="9"/>
  <c r="G8" i="17"/>
  <c r="R8" s="1"/>
  <c r="M7"/>
  <c r="G4"/>
  <c r="I3"/>
  <c r="M3"/>
  <c r="G3"/>
  <c r="C34"/>
  <c r="C28"/>
  <c r="BN130" i="9"/>
  <c r="M33" i="17"/>
  <c r="X33" s="1"/>
  <c r="C33"/>
  <c r="C15"/>
  <c r="C17"/>
  <c r="C19"/>
  <c r="D20"/>
  <c r="D21"/>
  <c r="D22"/>
  <c r="D23"/>
  <c r="D24"/>
  <c r="D25"/>
  <c r="D26"/>
  <c r="D29"/>
  <c r="E31"/>
  <c r="D35"/>
  <c r="AS132" i="9"/>
  <c r="F35" i="17"/>
  <c r="Q35" s="1"/>
  <c r="H35"/>
  <c r="J35"/>
  <c r="L35"/>
  <c r="E37"/>
  <c r="AP138" i="9"/>
  <c r="E41" i="17"/>
  <c r="P41" s="1"/>
  <c r="BB138" i="9"/>
  <c r="I41" i="17"/>
  <c r="T41" s="1"/>
  <c r="AY140" i="9"/>
  <c r="H43" i="17"/>
  <c r="S43" s="1"/>
  <c r="AS142" i="9"/>
  <c r="F45" i="17"/>
  <c r="Q45" s="1"/>
  <c r="I45"/>
  <c r="BH142" i="9"/>
  <c r="K45" i="17"/>
  <c r="V45" s="1"/>
  <c r="C45"/>
  <c r="G47"/>
  <c r="H47"/>
  <c r="CL47" i="9"/>
  <c r="X47" i="36" s="1"/>
  <c r="J47" i="17"/>
  <c r="U47" s="1"/>
  <c r="CR47" i="9"/>
  <c r="DY47" s="1"/>
  <c r="L47" i="17"/>
  <c r="C47"/>
  <c r="K49"/>
  <c r="C51"/>
  <c r="AM152" i="9"/>
  <c r="D55" i="17"/>
  <c r="O55" s="1"/>
  <c r="AS152" i="9"/>
  <c r="F55" i="17"/>
  <c r="Q55" s="1"/>
  <c r="AO55" s="1"/>
  <c r="E61"/>
  <c r="BN158" i="9"/>
  <c r="M61" i="17"/>
  <c r="X61" s="1"/>
  <c r="H63"/>
  <c r="J63"/>
  <c r="L63"/>
  <c r="H65"/>
  <c r="C67"/>
  <c r="D71"/>
  <c r="F71"/>
  <c r="BK168" i="9"/>
  <c r="L71" i="17"/>
  <c r="W71" s="1"/>
  <c r="D75"/>
  <c r="F75"/>
  <c r="C75"/>
  <c r="D79"/>
  <c r="C79"/>
  <c r="E81"/>
  <c r="D83"/>
  <c r="F83"/>
  <c r="L83"/>
  <c r="E85"/>
  <c r="G85"/>
  <c r="I85"/>
  <c r="K85"/>
  <c r="M85"/>
  <c r="M18"/>
  <c r="BZ20" i="9"/>
  <c r="L20" i="36" s="1"/>
  <c r="F20" i="17"/>
  <c r="Q20" s="1"/>
  <c r="BN119" i="9"/>
  <c r="M22" i="17"/>
  <c r="X22" s="1"/>
  <c r="CU26" i="9"/>
  <c r="AG26" i="36" s="1"/>
  <c r="M26" i="17"/>
  <c r="X26" s="1"/>
  <c r="BZ28" i="9"/>
  <c r="F28" i="17"/>
  <c r="CF28" i="9"/>
  <c r="H28" i="17"/>
  <c r="E36"/>
  <c r="G38"/>
  <c r="K38"/>
  <c r="D40"/>
  <c r="J40"/>
  <c r="D42"/>
  <c r="E44"/>
  <c r="H46"/>
  <c r="BE143" i="9"/>
  <c r="J46" i="17"/>
  <c r="U46" s="1"/>
  <c r="D48"/>
  <c r="BE145" i="9"/>
  <c r="J48" i="17"/>
  <c r="U48" s="1"/>
  <c r="AM147" i="9"/>
  <c r="D50" i="17"/>
  <c r="O50" s="1"/>
  <c r="AS147" i="9"/>
  <c r="F50" i="17"/>
  <c r="Q50" s="1"/>
  <c r="AO50" s="1"/>
  <c r="AY151" i="9"/>
  <c r="H54" i="17"/>
  <c r="S54" s="1"/>
  <c r="BE151" i="9"/>
  <c r="J54" i="17"/>
  <c r="U54" s="1"/>
  <c r="BK151" i="9"/>
  <c r="L54" i="17"/>
  <c r="W54" s="1"/>
  <c r="D56"/>
  <c r="E58"/>
  <c r="BE159" i="9"/>
  <c r="J62" i="17"/>
  <c r="U62" s="1"/>
  <c r="BK159" i="9"/>
  <c r="L62" i="17"/>
  <c r="W62" s="1"/>
  <c r="AS161" i="9"/>
  <c r="F64" i="17"/>
  <c r="Q64" s="1"/>
  <c r="E66"/>
  <c r="AJ163" i="9"/>
  <c r="C66" i="17"/>
  <c r="E68"/>
  <c r="AY167" i="9"/>
  <c r="H70" i="17"/>
  <c r="S70" s="1"/>
  <c r="BE167" i="9"/>
  <c r="J70" i="17"/>
  <c r="U70" s="1"/>
  <c r="BK167" i="9"/>
  <c r="L70" i="17"/>
  <c r="W70" s="1"/>
  <c r="C74"/>
  <c r="E76"/>
  <c r="BE175" i="9"/>
  <c r="J78" i="17"/>
  <c r="U78" s="1"/>
  <c r="AM177" i="9"/>
  <c r="D80" i="17"/>
  <c r="O80" s="1"/>
  <c r="AS177" i="9"/>
  <c r="F80" i="17"/>
  <c r="Q80" s="1"/>
  <c r="C86"/>
  <c r="G27"/>
  <c r="AP123" i="9"/>
  <c r="E26" i="17"/>
  <c r="P26" s="1"/>
  <c r="J25"/>
  <c r="G25"/>
  <c r="BH120" i="9"/>
  <c r="K23" i="17"/>
  <c r="V23" s="1"/>
  <c r="AY23" s="1"/>
  <c r="G19"/>
  <c r="G18"/>
  <c r="AP115" i="9"/>
  <c r="E18" i="17"/>
  <c r="K17"/>
  <c r="BB114" i="9"/>
  <c r="I17" i="17"/>
  <c r="T17" s="1"/>
  <c r="K16"/>
  <c r="I16"/>
  <c r="F16"/>
  <c r="K15"/>
  <c r="I15"/>
  <c r="BH111" i="9"/>
  <c r="K14" i="17"/>
  <c r="V14" s="1"/>
  <c r="C14"/>
  <c r="AY110" i="9"/>
  <c r="H13" i="17"/>
  <c r="S13" s="1"/>
  <c r="AS110" i="9"/>
  <c r="F13" i="17"/>
  <c r="Q13" s="1"/>
  <c r="C13"/>
  <c r="BK109" i="9"/>
  <c r="L12" i="17"/>
  <c r="W12" s="1"/>
  <c r="BB109" i="9"/>
  <c r="I12" i="17"/>
  <c r="T12" s="1"/>
  <c r="G11"/>
  <c r="K9"/>
  <c r="C11"/>
  <c r="L10"/>
  <c r="J10"/>
  <c r="H10"/>
  <c r="C10"/>
  <c r="I9"/>
  <c r="G9"/>
  <c r="C9"/>
  <c r="L8"/>
  <c r="J8"/>
  <c r="L7"/>
  <c r="J7"/>
  <c r="K4"/>
  <c r="F4"/>
  <c r="H3"/>
  <c r="L3"/>
  <c r="F3"/>
  <c r="C32"/>
  <c r="D15"/>
  <c r="D16"/>
  <c r="D17"/>
  <c r="D18"/>
  <c r="D19"/>
  <c r="C21"/>
  <c r="C27"/>
  <c r="BB160" i="9"/>
  <c r="BH160"/>
  <c r="AY155"/>
  <c r="AY163"/>
  <c r="AY179"/>
  <c r="AY137"/>
  <c r="AY159"/>
  <c r="AY121"/>
  <c r="CI13"/>
  <c r="DP13" s="1"/>
  <c r="EW13" s="1"/>
  <c r="AG65" i="19" s="1"/>
  <c r="BB110" i="9"/>
  <c r="CR8"/>
  <c r="AD8" i="36" s="1"/>
  <c r="AJ105" i="9"/>
  <c r="CL51"/>
  <c r="X51" i="36" s="1"/>
  <c r="BN150" i="9"/>
  <c r="BN162"/>
  <c r="BN147"/>
  <c r="BN161"/>
  <c r="BN177"/>
  <c r="BN146"/>
  <c r="BN152"/>
  <c r="BN135"/>
  <c r="BK137"/>
  <c r="CR14"/>
  <c r="AD14" i="36" s="1"/>
  <c r="BK111" i="9"/>
  <c r="BK135"/>
  <c r="BK145"/>
  <c r="BK175"/>
  <c r="BK183"/>
  <c r="CR9"/>
  <c r="AD9" i="36" s="1"/>
  <c r="BK106" i="9"/>
  <c r="BH179"/>
  <c r="BH110"/>
  <c r="BH183"/>
  <c r="BH121"/>
  <c r="BE111"/>
  <c r="BE142"/>
  <c r="CL86"/>
  <c r="DS86" s="1"/>
  <c r="BE183"/>
  <c r="BB144"/>
  <c r="BB183"/>
  <c r="BB135"/>
  <c r="BB179"/>
  <c r="AY183"/>
  <c r="CF8"/>
  <c r="DM8" s="1"/>
  <c r="R8" i="38" s="1"/>
  <c r="AY105" i="9"/>
  <c r="CF45"/>
  <c r="R45" i="36" s="1"/>
  <c r="AY142" i="9"/>
  <c r="AY148"/>
  <c r="AY175"/>
  <c r="CF14"/>
  <c r="R14" i="36" s="1"/>
  <c r="AY111" i="9"/>
  <c r="AV160"/>
  <c r="AV179"/>
  <c r="AV110"/>
  <c r="AV162"/>
  <c r="AV167"/>
  <c r="AV183"/>
  <c r="AV107"/>
  <c r="G126" i="22"/>
  <c r="H126" s="1"/>
  <c r="AS145" i="9"/>
  <c r="AS160"/>
  <c r="AP154"/>
  <c r="CL16"/>
  <c r="BZ16"/>
  <c r="L16" i="36" s="1"/>
  <c r="AJ113" i="9"/>
  <c r="CL24"/>
  <c r="CF24"/>
  <c r="DM24" s="1"/>
  <c r="AJ121"/>
  <c r="CR16"/>
  <c r="BZ24"/>
  <c r="DG24" s="1"/>
  <c r="CR24"/>
  <c r="CC24"/>
  <c r="CU24"/>
  <c r="EB24" s="1"/>
  <c r="AV134"/>
  <c r="BB134"/>
  <c r="BH134"/>
  <c r="BN134"/>
  <c r="AS136"/>
  <c r="AY136"/>
  <c r="BE136"/>
  <c r="BK136"/>
  <c r="BN138"/>
  <c r="BE140"/>
  <c r="BK140"/>
  <c r="AP146"/>
  <c r="CU13"/>
  <c r="EB13" s="1"/>
  <c r="BN110"/>
  <c r="AV127"/>
  <c r="BB127"/>
  <c r="BH127"/>
  <c r="BN127"/>
  <c r="AV129"/>
  <c r="BB129"/>
  <c r="BH129"/>
  <c r="BN129"/>
  <c r="AY131"/>
  <c r="BE131"/>
  <c r="BK131"/>
  <c r="CF18"/>
  <c r="AY115"/>
  <c r="AS115"/>
  <c r="BZ18"/>
  <c r="BE114"/>
  <c r="CL17"/>
  <c r="DS17" s="1"/>
  <c r="AY114"/>
  <c r="AY109"/>
  <c r="AS109"/>
  <c r="AS103"/>
  <c r="BN101"/>
  <c r="CU11"/>
  <c r="EB11" s="1"/>
  <c r="BN108"/>
  <c r="BH108"/>
  <c r="BB104"/>
  <c r="BN103"/>
  <c r="BH103"/>
  <c r="AJ103"/>
  <c r="BK102"/>
  <c r="CR5"/>
  <c r="DY5" s="1"/>
  <c r="CL5"/>
  <c r="DS5" s="1"/>
  <c r="BE102"/>
  <c r="AY102"/>
  <c r="CF5"/>
  <c r="R5" i="36" s="1"/>
  <c r="AJ102" i="9"/>
  <c r="BN117"/>
  <c r="AJ119"/>
  <c r="AP132"/>
  <c r="AV132"/>
  <c r="BB132"/>
  <c r="BH132"/>
  <c r="BN132"/>
  <c r="AS134"/>
  <c r="AY134"/>
  <c r="BE134"/>
  <c r="BK134"/>
  <c r="AP136"/>
  <c r="AV140"/>
  <c r="BB140"/>
  <c r="BH140"/>
  <c r="BN154"/>
  <c r="CU15"/>
  <c r="EB15" s="1"/>
  <c r="BN112"/>
  <c r="CO12"/>
  <c r="BH109"/>
  <c r="CC14"/>
  <c r="O14" i="36" s="1"/>
  <c r="AV111" i="9"/>
  <c r="CC20"/>
  <c r="O20" i="36" s="1"/>
  <c r="AV117" i="9"/>
  <c r="AS127"/>
  <c r="AY127"/>
  <c r="BE127"/>
  <c r="BK127"/>
  <c r="AS129"/>
  <c r="AY129"/>
  <c r="BE129"/>
  <c r="BK129"/>
  <c r="AS143"/>
  <c r="CR46"/>
  <c r="AD46" i="36" s="1"/>
  <c r="BK143" i="9"/>
  <c r="CR18"/>
  <c r="BK115"/>
  <c r="BE115"/>
  <c r="CL18"/>
  <c r="BK114"/>
  <c r="BN109"/>
  <c r="CU12"/>
  <c r="EB12" s="1"/>
  <c r="AG12" i="38" s="1"/>
  <c r="BE109" i="9"/>
  <c r="BK103"/>
  <c r="BE103"/>
  <c r="CL6"/>
  <c r="AY103"/>
  <c r="BB103"/>
  <c r="BN102"/>
  <c r="BH102"/>
  <c r="BB102"/>
  <c r="BN124"/>
  <c r="CU27"/>
  <c r="AG27" i="36" s="1"/>
  <c r="AJ115" i="9"/>
  <c r="CI26"/>
  <c r="DP26" s="1"/>
  <c r="U26" i="38" s="1"/>
  <c r="AJ123" i="9"/>
  <c r="CF50"/>
  <c r="R50" i="36" s="1"/>
  <c r="CL50" i="9"/>
  <c r="CR50"/>
  <c r="CL52"/>
  <c r="DS52" s="1"/>
  <c r="CL56"/>
  <c r="CL60"/>
  <c r="DS60" s="1"/>
  <c r="CL64"/>
  <c r="CL68"/>
  <c r="X68" i="36" s="1"/>
  <c r="CL72" i="9"/>
  <c r="CL76"/>
  <c r="DS76" s="1"/>
  <c r="CF80"/>
  <c r="R80" i="36" s="1"/>
  <c r="CL80" i="9"/>
  <c r="CR80"/>
  <c r="CF84"/>
  <c r="R84" i="36" s="1"/>
  <c r="CL84" i="9"/>
  <c r="CR84"/>
  <c r="CO22"/>
  <c r="AA22" i="36" s="1"/>
  <c r="G300" i="22"/>
  <c r="H300" s="1"/>
  <c r="F39"/>
  <c r="F68"/>
  <c r="AV126" i="9"/>
  <c r="F35" i="18"/>
  <c r="F34"/>
  <c r="F33"/>
  <c r="F37"/>
  <c r="F36"/>
  <c r="BB126" i="9"/>
  <c r="H33" i="18"/>
  <c r="H37"/>
  <c r="H36"/>
  <c r="H35"/>
  <c r="H34"/>
  <c r="BH126" i="9"/>
  <c r="J35" i="18"/>
  <c r="J34"/>
  <c r="J37"/>
  <c r="J36"/>
  <c r="J33"/>
  <c r="BN126" i="9"/>
  <c r="L33" i="18"/>
  <c r="L37"/>
  <c r="L36"/>
  <c r="L35"/>
  <c r="L34"/>
  <c r="AY128" i="9"/>
  <c r="BE128"/>
  <c r="BK128"/>
  <c r="BZ33"/>
  <c r="DG33" s="1"/>
  <c r="AS130"/>
  <c r="CF33"/>
  <c r="R33" i="36" s="1"/>
  <c r="AY130" i="9"/>
  <c r="CL33"/>
  <c r="BE130"/>
  <c r="CR33"/>
  <c r="BK130"/>
  <c r="AV138"/>
  <c r="BH138"/>
  <c r="AJ138"/>
  <c r="BN142"/>
  <c r="AY146"/>
  <c r="AS150"/>
  <c r="AY150"/>
  <c r="CL53"/>
  <c r="DS53" s="1"/>
  <c r="BE150"/>
  <c r="BB156"/>
  <c r="AY158"/>
  <c r="BE158"/>
  <c r="BK158"/>
  <c r="AM164"/>
  <c r="AS164"/>
  <c r="AY164"/>
  <c r="BE164"/>
  <c r="BK164"/>
  <c r="AV166"/>
  <c r="BB166"/>
  <c r="BH166"/>
  <c r="BN166"/>
  <c r="AY168"/>
  <c r="AV170"/>
  <c r="BB170"/>
  <c r="BH170"/>
  <c r="BN170"/>
  <c r="BK172"/>
  <c r="AV174"/>
  <c r="BB174"/>
  <c r="BH174"/>
  <c r="BN174"/>
  <c r="BE176"/>
  <c r="BN178"/>
  <c r="AY180"/>
  <c r="BE180"/>
  <c r="E34" i="18"/>
  <c r="E33"/>
  <c r="E37"/>
  <c r="E36"/>
  <c r="AS126" i="9"/>
  <c r="E35" i="18"/>
  <c r="G36"/>
  <c r="G35"/>
  <c r="G34"/>
  <c r="G33"/>
  <c r="G37"/>
  <c r="AY126" i="9"/>
  <c r="I34" i="18"/>
  <c r="I33"/>
  <c r="I37"/>
  <c r="I35"/>
  <c r="BE126" i="9"/>
  <c r="I36" i="18"/>
  <c r="K36"/>
  <c r="K35"/>
  <c r="K34"/>
  <c r="K37"/>
  <c r="BK126" i="9"/>
  <c r="K33" i="18"/>
  <c r="AV128" i="9"/>
  <c r="BB128"/>
  <c r="BH128"/>
  <c r="BN128"/>
  <c r="CC33"/>
  <c r="AV130"/>
  <c r="CI33"/>
  <c r="U33" i="36" s="1"/>
  <c r="BB130" i="9"/>
  <c r="CO33"/>
  <c r="BH130"/>
  <c r="D33" i="18"/>
  <c r="D37"/>
  <c r="D36"/>
  <c r="D34"/>
  <c r="D35"/>
  <c r="AP150" i="9"/>
  <c r="AV152"/>
  <c r="BB152"/>
  <c r="BH152"/>
  <c r="AY154"/>
  <c r="CL57"/>
  <c r="X57" i="36" s="1"/>
  <c r="BE154" i="9"/>
  <c r="AS156"/>
  <c r="AY156"/>
  <c r="BE156"/>
  <c r="BK156"/>
  <c r="BB158"/>
  <c r="AV168"/>
  <c r="BB168"/>
  <c r="BH168"/>
  <c r="BN168"/>
  <c r="AV172"/>
  <c r="BB172"/>
  <c r="BH172"/>
  <c r="BN172"/>
  <c r="AV176"/>
  <c r="BB176"/>
  <c r="BH176"/>
  <c r="BN176"/>
  <c r="AY178"/>
  <c r="BE178"/>
  <c r="BK178"/>
  <c r="CC26"/>
  <c r="DJ26" s="1"/>
  <c r="CL20"/>
  <c r="DS20" s="1"/>
  <c r="CF16"/>
  <c r="DM16" s="1"/>
  <c r="CU28"/>
  <c r="CO26"/>
  <c r="CF12"/>
  <c r="DM12" s="1"/>
  <c r="CU10"/>
  <c r="CO10"/>
  <c r="CI10"/>
  <c r="CO4"/>
  <c r="BZ6"/>
  <c r="DG6" s="1"/>
  <c r="CU3"/>
  <c r="F10" i="22"/>
  <c r="G10"/>
  <c r="H10" s="1"/>
  <c r="CR45" i="9"/>
  <c r="AD45" i="36" s="1"/>
  <c r="CO47" i="9"/>
  <c r="CR51"/>
  <c r="AV114"/>
  <c r="AY135"/>
  <c r="CL54"/>
  <c r="CR54"/>
  <c r="BN157"/>
  <c r="CR66"/>
  <c r="AD66" i="36" s="1"/>
  <c r="BH175" i="9"/>
  <c r="CO27"/>
  <c r="AA27" i="36" s="1"/>
  <c r="CR26" i="9"/>
  <c r="CL26"/>
  <c r="CF26"/>
  <c r="CF25"/>
  <c r="CR25"/>
  <c r="CU16"/>
  <c r="AG16" i="36" s="1"/>
  <c r="BN113" i="9"/>
  <c r="CI24"/>
  <c r="CR23"/>
  <c r="CF23"/>
  <c r="BK117"/>
  <c r="CO20"/>
  <c r="CI20"/>
  <c r="CR19"/>
  <c r="BK116"/>
  <c r="BE116"/>
  <c r="CF19"/>
  <c r="AY116"/>
  <c r="AS116"/>
  <c r="AY162"/>
  <c r="BK162"/>
  <c r="AY160"/>
  <c r="BE160"/>
  <c r="BK160"/>
  <c r="AS158"/>
  <c r="AM158"/>
  <c r="AV148"/>
  <c r="BB148"/>
  <c r="BH148"/>
  <c r="AY144"/>
  <c r="BE144"/>
  <c r="BK144"/>
  <c r="AV142"/>
  <c r="BB142"/>
  <c r="BE137"/>
  <c r="AV136"/>
  <c r="BH136"/>
  <c r="BN136"/>
  <c r="AV135"/>
  <c r="BH135"/>
  <c r="AP134"/>
  <c r="AY132"/>
  <c r="BE132"/>
  <c r="BK132"/>
  <c r="AV131"/>
  <c r="BB131"/>
  <c r="BH131"/>
  <c r="AS128"/>
  <c r="BN123"/>
  <c r="AS117"/>
  <c r="AV115"/>
  <c r="BB115"/>
  <c r="BH115"/>
  <c r="BH114"/>
  <c r="BN114"/>
  <c r="AV112"/>
  <c r="BB112"/>
  <c r="BH112"/>
  <c r="AV103"/>
  <c r="CC11"/>
  <c r="CO11"/>
  <c r="CC13"/>
  <c r="CO13"/>
  <c r="CC15"/>
  <c r="CO15"/>
  <c r="CF17"/>
  <c r="CR17"/>
  <c r="CI5"/>
  <c r="CO5"/>
  <c r="CU5"/>
  <c r="CL8"/>
  <c r="CC10"/>
  <c r="BZ12"/>
  <c r="CL12"/>
  <c r="CL14"/>
  <c r="BW16"/>
  <c r="CC16"/>
  <c r="CI16"/>
  <c r="CO16"/>
  <c r="CC18"/>
  <c r="CI18"/>
  <c r="CO18"/>
  <c r="CU18"/>
  <c r="EB18" s="1"/>
  <c r="CU20"/>
  <c r="CU22"/>
  <c r="CO24"/>
  <c r="CF6"/>
  <c r="CR6"/>
  <c r="CL3"/>
  <c r="CO3"/>
  <c r="BZ3"/>
  <c r="DG3" s="1"/>
  <c r="EN3" s="1"/>
  <c r="GV3" s="1"/>
  <c r="CC3"/>
  <c r="DJ3" s="1"/>
  <c r="AA11" i="7"/>
  <c r="CR3" i="9"/>
  <c r="DP15"/>
  <c r="U15" i="36"/>
  <c r="CU21" i="9"/>
  <c r="CR21"/>
  <c r="BK118"/>
  <c r="AM135"/>
  <c r="AS135"/>
  <c r="BE135"/>
  <c r="AP137"/>
  <c r="AV137"/>
  <c r="BH137"/>
  <c r="BN137"/>
  <c r="AM141"/>
  <c r="AS141"/>
  <c r="AV143"/>
  <c r="CI46"/>
  <c r="U46" i="36" s="1"/>
  <c r="BB143" i="9"/>
  <c r="CL46"/>
  <c r="BH143"/>
  <c r="AJ143"/>
  <c r="BH145"/>
  <c r="BN149"/>
  <c r="AV151"/>
  <c r="CF54"/>
  <c r="R54" i="36" s="1"/>
  <c r="BB151" i="9"/>
  <c r="BH151"/>
  <c r="BN153"/>
  <c r="AV155"/>
  <c r="BB155"/>
  <c r="CR58"/>
  <c r="AD58" i="36" s="1"/>
  <c r="AJ155" i="9"/>
  <c r="AP159"/>
  <c r="AV159"/>
  <c r="BB159"/>
  <c r="BH159"/>
  <c r="AM161"/>
  <c r="AV163"/>
  <c r="BB163"/>
  <c r="BH163"/>
  <c r="BN165"/>
  <c r="AP167"/>
  <c r="BB167"/>
  <c r="BH167"/>
  <c r="AV171"/>
  <c r="BH171"/>
  <c r="CR74"/>
  <c r="AD74" i="36" s="1"/>
  <c r="BN173" i="9"/>
  <c r="AP175"/>
  <c r="AV175"/>
  <c r="BB175"/>
  <c r="AP179"/>
  <c r="BK179"/>
  <c r="BN181"/>
  <c r="CR27"/>
  <c r="BK124"/>
  <c r="CL27"/>
  <c r="BE124"/>
  <c r="CF27"/>
  <c r="AY124"/>
  <c r="CI27"/>
  <c r="BH119"/>
  <c r="CR22"/>
  <c r="CI22"/>
  <c r="BB119"/>
  <c r="CL22"/>
  <c r="CF22"/>
  <c r="AV119"/>
  <c r="BZ22"/>
  <c r="BE118"/>
  <c r="CO21"/>
  <c r="CF21"/>
  <c r="AY118"/>
  <c r="CI21"/>
  <c r="CO7"/>
  <c r="BH104"/>
  <c r="CF7"/>
  <c r="CU7"/>
  <c r="CI7"/>
  <c r="CC7"/>
  <c r="CR7"/>
  <c r="CR4"/>
  <c r="BK101"/>
  <c r="CI4"/>
  <c r="CL4"/>
  <c r="BE101"/>
  <c r="CF4"/>
  <c r="AY101"/>
  <c r="BZ4"/>
  <c r="CU4"/>
  <c r="AJ101"/>
  <c r="BW4"/>
  <c r="K88" i="7"/>
  <c r="BX113" i="9"/>
  <c r="AM136"/>
  <c r="AS138"/>
  <c r="CL41"/>
  <c r="DS41" s="1"/>
  <c r="BE138"/>
  <c r="CR41"/>
  <c r="BK138"/>
  <c r="BN140"/>
  <c r="BW47"/>
  <c r="I47" i="36" s="1"/>
  <c r="AP144" i="9"/>
  <c r="BN144"/>
  <c r="AV146"/>
  <c r="BB146"/>
  <c r="CL49"/>
  <c r="X49" i="36" s="1"/>
  <c r="CO49" i="9"/>
  <c r="BH146"/>
  <c r="CR49"/>
  <c r="AJ146"/>
  <c r="BN148"/>
  <c r="CC53"/>
  <c r="O53" i="36" s="1"/>
  <c r="AV150" i="9"/>
  <c r="BB150"/>
  <c r="BH150"/>
  <c r="CR53"/>
  <c r="AJ150"/>
  <c r="AY152"/>
  <c r="BE152"/>
  <c r="CR55"/>
  <c r="DY55" s="1"/>
  <c r="BK152"/>
  <c r="AJ152"/>
  <c r="AV154"/>
  <c r="BB154"/>
  <c r="BH154"/>
  <c r="CR57"/>
  <c r="AJ154"/>
  <c r="AV156"/>
  <c r="BH156"/>
  <c r="BN156"/>
  <c r="AV158"/>
  <c r="BH158"/>
  <c r="AP160"/>
  <c r="AM162"/>
  <c r="AS162"/>
  <c r="BW67"/>
  <c r="I67" i="36" s="1"/>
  <c r="AP164" i="9"/>
  <c r="CC67"/>
  <c r="AV164"/>
  <c r="CI67"/>
  <c r="U67" i="36" s="1"/>
  <c r="BB164" i="9"/>
  <c r="CO67"/>
  <c r="BH164"/>
  <c r="BN164"/>
  <c r="AP166"/>
  <c r="BE166"/>
  <c r="BK166"/>
  <c r="BE168"/>
  <c r="AJ168"/>
  <c r="AY170"/>
  <c r="BE170"/>
  <c r="BK170"/>
  <c r="AP172"/>
  <c r="AY172"/>
  <c r="BE172"/>
  <c r="AP174"/>
  <c r="AY174"/>
  <c r="BE174"/>
  <c r="AP176"/>
  <c r="AY176"/>
  <c r="BK176"/>
  <c r="AV178"/>
  <c r="BB178"/>
  <c r="BH178"/>
  <c r="AJ178"/>
  <c r="AV180"/>
  <c r="BH180"/>
  <c r="BN180"/>
  <c r="BE182"/>
  <c r="CC4"/>
  <c r="CC22"/>
  <c r="CU25"/>
  <c r="CO25"/>
  <c r="CC21"/>
  <c r="CU19"/>
  <c r="CC28"/>
  <c r="CL28"/>
  <c r="CR28"/>
  <c r="CO23"/>
  <c r="CI23"/>
  <c r="CC23"/>
  <c r="CI17"/>
  <c r="CR15"/>
  <c r="CL15"/>
  <c r="CF15"/>
  <c r="BZ15"/>
  <c r="CU14"/>
  <c r="CO14"/>
  <c r="CI14"/>
  <c r="CR13"/>
  <c r="CL13"/>
  <c r="CF13"/>
  <c r="BZ13"/>
  <c r="CR12"/>
  <c r="CI12"/>
  <c r="CC12"/>
  <c r="CU9"/>
  <c r="CC5"/>
  <c r="CR11"/>
  <c r="CL11"/>
  <c r="CF11"/>
  <c r="CU8"/>
  <c r="CO8"/>
  <c r="CI8"/>
  <c r="CC8"/>
  <c r="CU34"/>
  <c r="CU33"/>
  <c r="CU17"/>
  <c r="CO17"/>
  <c r="CC17"/>
  <c r="CO19"/>
  <c r="CI19"/>
  <c r="CC19"/>
  <c r="CU23"/>
  <c r="CI25"/>
  <c r="CC25"/>
  <c r="BT49"/>
  <c r="BW49"/>
  <c r="DD49" s="1"/>
  <c r="BZ32"/>
  <c r="L32" i="36" s="1"/>
  <c r="CC32" i="9"/>
  <c r="CF32"/>
  <c r="CI32"/>
  <c r="CL32"/>
  <c r="DS32" s="1"/>
  <c r="CO32"/>
  <c r="CR32"/>
  <c r="CU32"/>
  <c r="CC34"/>
  <c r="CF34"/>
  <c r="CI34"/>
  <c r="U34" i="36" s="1"/>
  <c r="CL34" i="9"/>
  <c r="CO34"/>
  <c r="CR34"/>
  <c r="GM62"/>
  <c r="GM16"/>
  <c r="AD16" i="40" s="1"/>
  <c r="CC47" i="9"/>
  <c r="CF47"/>
  <c r="DM47" s="1"/>
  <c r="CI47"/>
  <c r="CC49"/>
  <c r="CF49"/>
  <c r="CI49"/>
  <c r="DP49" s="1"/>
  <c r="CC51"/>
  <c r="CF51"/>
  <c r="CI51"/>
  <c r="CF58"/>
  <c r="CL58"/>
  <c r="BZ45"/>
  <c r="CC45"/>
  <c r="BZ55"/>
  <c r="L55" i="36" s="1"/>
  <c r="CC55" i="9"/>
  <c r="CF55"/>
  <c r="DM55" s="1"/>
  <c r="CI55"/>
  <c r="CL55"/>
  <c r="BW57"/>
  <c r="CF74"/>
  <c r="CL74"/>
  <c r="GM78"/>
  <c r="BD78" i="17" s="1"/>
  <c r="GM70" i="9"/>
  <c r="BD70" i="17" s="1"/>
  <c r="CF41" i="9"/>
  <c r="CI41"/>
  <c r="CI45"/>
  <c r="CL45"/>
  <c r="CO45"/>
  <c r="CU47"/>
  <c r="CU49"/>
  <c r="CU53"/>
  <c r="CC57"/>
  <c r="CF57"/>
  <c r="CI57"/>
  <c r="CC46"/>
  <c r="CF46"/>
  <c r="BZ52"/>
  <c r="CF66"/>
  <c r="CL66"/>
  <c r="GM83"/>
  <c r="BD83" i="17" s="1"/>
  <c r="GM59" i="9"/>
  <c r="BD59" i="17" s="1"/>
  <c r="GM24" i="9"/>
  <c r="BD24" i="17" s="1"/>
  <c r="CI3" i="9"/>
  <c r="K114" i="7"/>
  <c r="GM55" i="9"/>
  <c r="BD55" i="17" s="1"/>
  <c r="BZ41" i="9"/>
  <c r="CC41"/>
  <c r="CO41"/>
  <c r="CU51"/>
  <c r="CF53"/>
  <c r="CI53"/>
  <c r="CU57"/>
  <c r="AA36" i="7"/>
  <c r="AA88"/>
  <c r="CU41" i="9"/>
  <c r="CU45"/>
  <c r="BW53"/>
  <c r="BZ53"/>
  <c r="L53" i="36" s="1"/>
  <c r="CU55" i="9"/>
  <c r="CU67"/>
  <c r="BZ46"/>
  <c r="CR52"/>
  <c r="CR60"/>
  <c r="CR68"/>
  <c r="CR76"/>
  <c r="CR86"/>
  <c r="CF3"/>
  <c r="AA62" i="7"/>
  <c r="K11"/>
  <c r="CR56" i="9"/>
  <c r="CR64"/>
  <c r="CR72"/>
  <c r="BW3"/>
  <c r="BZ47"/>
  <c r="BZ49"/>
  <c r="BZ51"/>
  <c r="AS148"/>
  <c r="BZ57"/>
  <c r="AS154"/>
  <c r="AS114"/>
  <c r="BZ17"/>
  <c r="BZ14"/>
  <c r="BZ50"/>
  <c r="BZ54"/>
  <c r="AS151"/>
  <c r="BZ60"/>
  <c r="BZ68"/>
  <c r="AS173"/>
  <c r="BZ76"/>
  <c r="BZ80"/>
  <c r="BZ84"/>
  <c r="AS124"/>
  <c r="BZ27"/>
  <c r="BZ26"/>
  <c r="BZ11"/>
  <c r="AS106"/>
  <c r="BZ9"/>
  <c r="AS174"/>
  <c r="AS176"/>
  <c r="AS182"/>
  <c r="BZ34"/>
  <c r="AS137"/>
  <c r="BZ56"/>
  <c r="BZ58"/>
  <c r="AS155"/>
  <c r="BZ64"/>
  <c r="BZ66"/>
  <c r="AS163"/>
  <c r="BZ72"/>
  <c r="BZ74"/>
  <c r="BZ86"/>
  <c r="AS107"/>
  <c r="BZ10"/>
  <c r="BZ7"/>
  <c r="AS104"/>
  <c r="AS102"/>
  <c r="BZ5"/>
  <c r="AS105"/>
  <c r="BZ8"/>
  <c r="AP140"/>
  <c r="BW51"/>
  <c r="AP156"/>
  <c r="BW17"/>
  <c r="AP114"/>
  <c r="BW14"/>
  <c r="BW20"/>
  <c r="AP117"/>
  <c r="BW28"/>
  <c r="AP127"/>
  <c r="BW32"/>
  <c r="BW46"/>
  <c r="AP143"/>
  <c r="AP183"/>
  <c r="BW23"/>
  <c r="AP120"/>
  <c r="BW22"/>
  <c r="BW19"/>
  <c r="AP116"/>
  <c r="BW18"/>
  <c r="BW13"/>
  <c r="BW5"/>
  <c r="BW33"/>
  <c r="BW41"/>
  <c r="BW45"/>
  <c r="BW55"/>
  <c r="AP152"/>
  <c r="AP170"/>
  <c r="BW21"/>
  <c r="AP118"/>
  <c r="BW24"/>
  <c r="AP121"/>
  <c r="BW34"/>
  <c r="AP149"/>
  <c r="AP157"/>
  <c r="AP171"/>
  <c r="BW27"/>
  <c r="BW26"/>
  <c r="BW25"/>
  <c r="AP122"/>
  <c r="BW15"/>
  <c r="AP112"/>
  <c r="BW11"/>
  <c r="AP108"/>
  <c r="BW10"/>
  <c r="AP107"/>
  <c r="BW7"/>
  <c r="AP104"/>
  <c r="BW8"/>
  <c r="AP105"/>
  <c r="AM128"/>
  <c r="AM140"/>
  <c r="AM156"/>
  <c r="BT27"/>
  <c r="AM124"/>
  <c r="AM134"/>
  <c r="BT57"/>
  <c r="DA57" s="1"/>
  <c r="AM154"/>
  <c r="BT45"/>
  <c r="C33" i="18"/>
  <c r="AM142" i="9"/>
  <c r="C36" i="18"/>
  <c r="C35"/>
  <c r="C34"/>
  <c r="C37"/>
  <c r="AM160" i="9"/>
  <c r="AM169"/>
  <c r="BT53"/>
  <c r="AM150"/>
  <c r="AM167"/>
  <c r="AM175"/>
  <c r="G39" i="22"/>
  <c r="H39" s="1"/>
  <c r="BT41" i="9"/>
  <c r="BT47"/>
  <c r="BT55"/>
  <c r="BT46"/>
  <c r="BT50"/>
  <c r="BT54"/>
  <c r="BT58"/>
  <c r="BT66"/>
  <c r="BT74"/>
  <c r="BT80"/>
  <c r="BT12"/>
  <c r="BT7"/>
  <c r="BT10"/>
  <c r="BT4"/>
  <c r="BT28"/>
  <c r="BT33"/>
  <c r="BT51"/>
  <c r="BT14"/>
  <c r="BT84"/>
  <c r="BT13"/>
  <c r="BT11"/>
  <c r="BT6"/>
  <c r="BT9"/>
  <c r="BT8"/>
  <c r="BT5"/>
  <c r="BT34"/>
  <c r="BT32"/>
  <c r="BT15"/>
  <c r="BT16"/>
  <c r="BT17"/>
  <c r="BT18"/>
  <c r="BT19"/>
  <c r="BT20"/>
  <c r="BT21"/>
  <c r="BT22"/>
  <c r="BT23"/>
  <c r="BT24"/>
  <c r="BT25"/>
  <c r="BT26"/>
  <c r="CR29"/>
  <c r="CL29"/>
  <c r="CF29"/>
  <c r="BZ29"/>
  <c r="BT29"/>
  <c r="CU29"/>
  <c r="CO29"/>
  <c r="CI29"/>
  <c r="CC29"/>
  <c r="BW29"/>
  <c r="CR35"/>
  <c r="CL35"/>
  <c r="CF35"/>
  <c r="BZ35"/>
  <c r="BT35"/>
  <c r="CU35"/>
  <c r="CO35"/>
  <c r="CI35"/>
  <c r="CC35"/>
  <c r="BW35"/>
  <c r="CR39"/>
  <c r="CL39"/>
  <c r="CF39"/>
  <c r="BZ39"/>
  <c r="BT39"/>
  <c r="CU39"/>
  <c r="CO39"/>
  <c r="CI39"/>
  <c r="CC39"/>
  <c r="BW39"/>
  <c r="CR31"/>
  <c r="CL31"/>
  <c r="CF31"/>
  <c r="BZ31"/>
  <c r="BT31"/>
  <c r="CU31"/>
  <c r="CO31"/>
  <c r="CI31"/>
  <c r="CC31"/>
  <c r="BW31"/>
  <c r="CR37"/>
  <c r="CL37"/>
  <c r="CF37"/>
  <c r="BZ37"/>
  <c r="BT37"/>
  <c r="CU37"/>
  <c r="CO37"/>
  <c r="CI37"/>
  <c r="CC37"/>
  <c r="BW37"/>
  <c r="CR69"/>
  <c r="CL69"/>
  <c r="CF69"/>
  <c r="BZ69"/>
  <c r="BT69"/>
  <c r="CU69"/>
  <c r="CO69"/>
  <c r="CI69"/>
  <c r="CC69"/>
  <c r="BW69"/>
  <c r="CR73"/>
  <c r="CL73"/>
  <c r="CF73"/>
  <c r="BZ73"/>
  <c r="BT73"/>
  <c r="CU73"/>
  <c r="CO73"/>
  <c r="CI73"/>
  <c r="CC73"/>
  <c r="BW73"/>
  <c r="CR77"/>
  <c r="CL77"/>
  <c r="CF77"/>
  <c r="BZ77"/>
  <c r="BT77"/>
  <c r="CU77"/>
  <c r="CO77"/>
  <c r="CI77"/>
  <c r="CC77"/>
  <c r="BW77"/>
  <c r="CR81"/>
  <c r="CL81"/>
  <c r="CF81"/>
  <c r="BZ81"/>
  <c r="BT81"/>
  <c r="CU81"/>
  <c r="CO81"/>
  <c r="CI81"/>
  <c r="CC81"/>
  <c r="BW81"/>
  <c r="CR85"/>
  <c r="CL85"/>
  <c r="CF85"/>
  <c r="BZ85"/>
  <c r="BT85"/>
  <c r="CU85"/>
  <c r="CO85"/>
  <c r="CI85"/>
  <c r="CC85"/>
  <c r="BW85"/>
  <c r="CO51"/>
  <c r="CO53"/>
  <c r="CO55"/>
  <c r="CO57"/>
  <c r="AJ59"/>
  <c r="C59" i="17" s="1"/>
  <c r="N59" s="1"/>
  <c r="AJ61" i="9"/>
  <c r="C61" i="17" s="1"/>
  <c r="N61" s="1"/>
  <c r="AJ63" i="9"/>
  <c r="C63" i="17" s="1"/>
  <c r="N63" s="1"/>
  <c r="AJ65" i="9"/>
  <c r="C65" i="17" s="1"/>
  <c r="N65" s="1"/>
  <c r="CR67" i="9"/>
  <c r="CL67"/>
  <c r="CF67"/>
  <c r="BZ67"/>
  <c r="BT67"/>
  <c r="CR71"/>
  <c r="CL71"/>
  <c r="CF71"/>
  <c r="BZ71"/>
  <c r="BT71"/>
  <c r="CU71"/>
  <c r="CO71"/>
  <c r="CI71"/>
  <c r="CC71"/>
  <c r="BW71"/>
  <c r="CR75"/>
  <c r="CL75"/>
  <c r="CF75"/>
  <c r="BZ75"/>
  <c r="BT75"/>
  <c r="CU75"/>
  <c r="CO75"/>
  <c r="CI75"/>
  <c r="CC75"/>
  <c r="BW75"/>
  <c r="CR79"/>
  <c r="CL79"/>
  <c r="CF79"/>
  <c r="BZ79"/>
  <c r="BT79"/>
  <c r="CU79"/>
  <c r="CO79"/>
  <c r="CI79"/>
  <c r="CC79"/>
  <c r="BW79"/>
  <c r="CR83"/>
  <c r="CL83"/>
  <c r="CF83"/>
  <c r="BZ83"/>
  <c r="BT83"/>
  <c r="CU83"/>
  <c r="CO83"/>
  <c r="CI83"/>
  <c r="CC83"/>
  <c r="BW83"/>
  <c r="AJ30"/>
  <c r="C30" i="17" s="1"/>
  <c r="N30" s="1"/>
  <c r="AJ36" i="9"/>
  <c r="C36" i="17" s="1"/>
  <c r="N36" s="1"/>
  <c r="AJ38" i="9"/>
  <c r="C38" i="17" s="1"/>
  <c r="N38" s="1"/>
  <c r="CU40" i="9"/>
  <c r="CO40"/>
  <c r="CI40"/>
  <c r="CC40"/>
  <c r="CR40"/>
  <c r="CL40"/>
  <c r="CF40"/>
  <c r="BZ40"/>
  <c r="BT40"/>
  <c r="CU44"/>
  <c r="CO44"/>
  <c r="CI44"/>
  <c r="CC44"/>
  <c r="BW44"/>
  <c r="CR44"/>
  <c r="CL44"/>
  <c r="CF44"/>
  <c r="BZ44"/>
  <c r="BT44"/>
  <c r="CU42"/>
  <c r="CO42"/>
  <c r="CI42"/>
  <c r="CC42"/>
  <c r="BW42"/>
  <c r="CR42"/>
  <c r="CL42"/>
  <c r="CF42"/>
  <c r="BZ42"/>
  <c r="BT42"/>
  <c r="BW40"/>
  <c r="CU46"/>
  <c r="CO46"/>
  <c r="CU50"/>
  <c r="CO50"/>
  <c r="CI50"/>
  <c r="CC50"/>
  <c r="BW50"/>
  <c r="CU54"/>
  <c r="CO54"/>
  <c r="CI54"/>
  <c r="CC54"/>
  <c r="BW54"/>
  <c r="CU58"/>
  <c r="CO58"/>
  <c r="CI58"/>
  <c r="CC58"/>
  <c r="BW58"/>
  <c r="CU66"/>
  <c r="CO66"/>
  <c r="CI66"/>
  <c r="CC66"/>
  <c r="BW66"/>
  <c r="CU74"/>
  <c r="CO74"/>
  <c r="CI74"/>
  <c r="CC74"/>
  <c r="BW74"/>
  <c r="BT52"/>
  <c r="CF52"/>
  <c r="BT56"/>
  <c r="CF56"/>
  <c r="BT60"/>
  <c r="CF60"/>
  <c r="BT64"/>
  <c r="CF64"/>
  <c r="BT68"/>
  <c r="CF68"/>
  <c r="BT72"/>
  <c r="CF72"/>
  <c r="BT76"/>
  <c r="CF76"/>
  <c r="CU52"/>
  <c r="CO52"/>
  <c r="CI52"/>
  <c r="CC52"/>
  <c r="BW52"/>
  <c r="CU56"/>
  <c r="CO56"/>
  <c r="CI56"/>
  <c r="CC56"/>
  <c r="BW56"/>
  <c r="CU60"/>
  <c r="CO60"/>
  <c r="CI60"/>
  <c r="CC60"/>
  <c r="BW60"/>
  <c r="CU64"/>
  <c r="CO64"/>
  <c r="CI64"/>
  <c r="CC64"/>
  <c r="BW64"/>
  <c r="CU68"/>
  <c r="CO68"/>
  <c r="CI68"/>
  <c r="CC68"/>
  <c r="BW68"/>
  <c r="CU72"/>
  <c r="CO72"/>
  <c r="CI72"/>
  <c r="CC72"/>
  <c r="BW72"/>
  <c r="CU76"/>
  <c r="CO76"/>
  <c r="CI76"/>
  <c r="CC76"/>
  <c r="BW76"/>
  <c r="CU80"/>
  <c r="CO80"/>
  <c r="CI80"/>
  <c r="CC80"/>
  <c r="BW80"/>
  <c r="CU84"/>
  <c r="CO84"/>
  <c r="CI84"/>
  <c r="CC84"/>
  <c r="BW84"/>
  <c r="BT86"/>
  <c r="CF86"/>
  <c r="CU86"/>
  <c r="CO86"/>
  <c r="CI86"/>
  <c r="CC86"/>
  <c r="BW86"/>
  <c r="BW6"/>
  <c r="CC6"/>
  <c r="CI6"/>
  <c r="CO6"/>
  <c r="CU6"/>
  <c r="DS57" l="1"/>
  <c r="EZ57" s="1"/>
  <c r="HH57" s="1"/>
  <c r="CU70"/>
  <c r="AG70" i="36" s="1"/>
  <c r="I87" i="43"/>
  <c r="J87"/>
  <c r="H87"/>
  <c r="AE8" i="17"/>
  <c r="T8" i="43" s="1"/>
  <c r="DG19" i="9"/>
  <c r="EN19" s="1"/>
  <c r="GV19" s="1"/>
  <c r="BT62"/>
  <c r="F62" i="36" s="1"/>
  <c r="U11" i="38"/>
  <c r="BT70" i="9"/>
  <c r="DA70" s="1"/>
  <c r="EH70" s="1"/>
  <c r="GP70" s="1"/>
  <c r="O9" i="36"/>
  <c r="CU78" i="9"/>
  <c r="AG78" i="36" s="1"/>
  <c r="CC82" i="9"/>
  <c r="O82" i="36" s="1"/>
  <c r="BW78" i="9"/>
  <c r="I78" i="36" s="1"/>
  <c r="CU82" i="9"/>
  <c r="EB82" s="1"/>
  <c r="X52" i="36"/>
  <c r="CL62" i="9"/>
  <c r="X62" i="36" s="1"/>
  <c r="AG18"/>
  <c r="CO70" i="9"/>
  <c r="AA70" i="36" s="1"/>
  <c r="BZ62" i="9"/>
  <c r="DG62" s="1"/>
  <c r="CR70"/>
  <c r="AD70" i="36" s="1"/>
  <c r="BW70" i="9"/>
  <c r="DD70" s="1"/>
  <c r="CC62"/>
  <c r="O62" i="36" s="1"/>
  <c r="BT78" i="9"/>
  <c r="F78" i="36" s="1"/>
  <c r="C78" i="17"/>
  <c r="N78" s="1"/>
  <c r="C62"/>
  <c r="N62" s="1"/>
  <c r="AI14"/>
  <c r="X14" i="43" s="1"/>
  <c r="CI62" i="9"/>
  <c r="DP62" s="1"/>
  <c r="CL70"/>
  <c r="X70" i="36" s="1"/>
  <c r="R10" i="38"/>
  <c r="CL82" i="9"/>
  <c r="AE8" i="43"/>
  <c r="AG13" i="36"/>
  <c r="AE14" i="17"/>
  <c r="T14" i="43" s="1"/>
  <c r="CI48" i="9"/>
  <c r="U48" i="36" s="1"/>
  <c r="CI70" i="9"/>
  <c r="U70" i="36" s="1"/>
  <c r="BW62" i="9"/>
  <c r="I62" i="36" s="1"/>
  <c r="CU62" i="9"/>
  <c r="AG62" i="36" s="1"/>
  <c r="CF70" i="9"/>
  <c r="R70" i="36" s="1"/>
  <c r="CF62" i="9"/>
  <c r="C70" i="17"/>
  <c r="N70" s="1"/>
  <c r="AF51"/>
  <c r="U51" i="43" s="1"/>
  <c r="CC70" i="9"/>
  <c r="O70" i="36" s="1"/>
  <c r="CO62" i="9"/>
  <c r="AA62" i="36" s="1"/>
  <c r="BZ70" i="9"/>
  <c r="L70" i="36" s="1"/>
  <c r="CR62" i="9"/>
  <c r="DY62" s="1"/>
  <c r="C48" i="17"/>
  <c r="N48" s="1"/>
  <c r="BW82" i="9"/>
  <c r="I82" i="36" s="1"/>
  <c r="CO82" i="9"/>
  <c r="DV82" s="1"/>
  <c r="CO78"/>
  <c r="AA78" i="36" s="1"/>
  <c r="BZ78" i="9"/>
  <c r="DG78" s="1"/>
  <c r="DS7"/>
  <c r="X7" i="38" s="1"/>
  <c r="CL78" i="9"/>
  <c r="X78" i="36" s="1"/>
  <c r="CF78" i="9"/>
  <c r="R78" i="36" s="1"/>
  <c r="CR82" i="9"/>
  <c r="DY82" s="1"/>
  <c r="CI78"/>
  <c r="U78" i="36" s="1"/>
  <c r="BT82" i="9"/>
  <c r="F82" i="36" s="1"/>
  <c r="U28"/>
  <c r="DS47" i="9"/>
  <c r="X47" i="38" s="1"/>
  <c r="R10" i="36"/>
  <c r="EZ9" i="9"/>
  <c r="AC77" i="19" s="1"/>
  <c r="C82" i="17"/>
  <c r="N82" s="1"/>
  <c r="AF82"/>
  <c r="U82" i="43" s="1"/>
  <c r="CR78" i="9"/>
  <c r="AD78" i="36" s="1"/>
  <c r="CI82" i="9"/>
  <c r="U82" i="36" s="1"/>
  <c r="CC78" i="9"/>
  <c r="O78" i="36" s="1"/>
  <c r="BZ82" i="9"/>
  <c r="L82" i="36" s="1"/>
  <c r="CF82" i="9"/>
  <c r="R82" i="36" s="1"/>
  <c r="R8"/>
  <c r="DM33" i="9"/>
  <c r="ET33" s="1"/>
  <c r="HB33" s="1"/>
  <c r="FI12"/>
  <c r="AF113" i="19" s="1"/>
  <c r="EB16" i="9"/>
  <c r="FI16" s="1"/>
  <c r="HQ16" s="1"/>
  <c r="DY45"/>
  <c r="AD45" i="38" s="1"/>
  <c r="DM50" i="9"/>
  <c r="R50" i="38" s="1"/>
  <c r="DS23" i="9"/>
  <c r="X23" i="38" s="1"/>
  <c r="X10" i="36"/>
  <c r="CC48" i="9"/>
  <c r="O48" i="36" s="1"/>
  <c r="DG20" i="9"/>
  <c r="EN20" s="1"/>
  <c r="GV20" s="1"/>
  <c r="BZ43"/>
  <c r="L43" i="36" s="1"/>
  <c r="DJ14" i="9"/>
  <c r="EQ14" s="1"/>
  <c r="GY14" s="1"/>
  <c r="AD20" i="38"/>
  <c r="EB27" i="9"/>
  <c r="AG27" i="38" s="1"/>
  <c r="EB26" i="9"/>
  <c r="AG26" i="38" s="1"/>
  <c r="L25" i="36"/>
  <c r="F87" i="43"/>
  <c r="L24" i="36"/>
  <c r="L21"/>
  <c r="Z3" i="43"/>
  <c r="C8" i="41"/>
  <c r="C9" s="1"/>
  <c r="AC89" i="19"/>
  <c r="AC41"/>
  <c r="DS68" i="9"/>
  <c r="EZ68" s="1"/>
  <c r="HH68" s="1"/>
  <c r="EN21"/>
  <c r="GV21" s="1"/>
  <c r="AP21" i="39" s="1"/>
  <c r="X25" i="36"/>
  <c r="O9" i="38"/>
  <c r="AD20" i="36"/>
  <c r="L23" i="38"/>
  <c r="AB102" i="19"/>
  <c r="DM54" i="9"/>
  <c r="ET54" s="1"/>
  <c r="HB54" s="1"/>
  <c r="X19" i="36"/>
  <c r="O9" i="39"/>
  <c r="AM9" i="43" s="1"/>
  <c r="DD47" i="9"/>
  <c r="I47" i="38" s="1"/>
  <c r="L33" i="36"/>
  <c r="AA9"/>
  <c r="AD20" i="39"/>
  <c r="X20" i="34" s="1"/>
  <c r="U11" i="36"/>
  <c r="EQ27" i="9"/>
  <c r="W43" i="19" s="1"/>
  <c r="CO43" i="9"/>
  <c r="DV43" s="1"/>
  <c r="AA43" i="38" s="1"/>
  <c r="HK9" i="9"/>
  <c r="BE9" i="39" s="1"/>
  <c r="X60" i="36"/>
  <c r="AI34" i="43"/>
  <c r="BW48" i="9"/>
  <c r="I48" i="36" s="1"/>
  <c r="CU48" i="9"/>
  <c r="EB48" s="1"/>
  <c r="BT48"/>
  <c r="F48" i="36" s="1"/>
  <c r="BT43" i="9"/>
  <c r="F43" i="36" s="1"/>
  <c r="L3"/>
  <c r="CR48" i="9"/>
  <c r="AD48" i="36" s="1"/>
  <c r="AD47"/>
  <c r="CC43" i="9"/>
  <c r="DJ43" s="1"/>
  <c r="EN25"/>
  <c r="GV25" s="1"/>
  <c r="AP25" i="39" s="1"/>
  <c r="X76" i="36"/>
  <c r="FF10" i="9"/>
  <c r="HN10" s="1"/>
  <c r="BH10" i="39" s="1"/>
  <c r="DM9" i="9"/>
  <c r="ET9" s="1"/>
  <c r="R9" i="39" s="1"/>
  <c r="AN9" i="43" s="1"/>
  <c r="AJ140" i="9"/>
  <c r="DY9"/>
  <c r="AD9" i="38" s="1"/>
  <c r="X86" i="36"/>
  <c r="I12"/>
  <c r="U13" i="38"/>
  <c r="CI43" i="9"/>
  <c r="X21" i="39"/>
  <c r="T21" i="34" s="1"/>
  <c r="BW43" i="9"/>
  <c r="I43" i="36" s="1"/>
  <c r="CU43" i="9"/>
  <c r="AG43" i="36" s="1"/>
  <c r="I9"/>
  <c r="CO48" i="9"/>
  <c r="DV48" s="1"/>
  <c r="CF48"/>
  <c r="DM48" s="1"/>
  <c r="AC78" i="19"/>
  <c r="ET8" i="9"/>
  <c r="HB8" s="1"/>
  <c r="AV8" i="39" s="1"/>
  <c r="CL43" i="9"/>
  <c r="X43" i="36" s="1"/>
  <c r="CF43" i="9"/>
  <c r="R43" i="36" s="1"/>
  <c r="DP33" i="9"/>
  <c r="EW33" s="1"/>
  <c r="HE33" s="1"/>
  <c r="DM84"/>
  <c r="R84" i="38" s="1"/>
  <c r="BZ48" i="9"/>
  <c r="DG48" s="1"/>
  <c r="DS51"/>
  <c r="X51" i="38" s="1"/>
  <c r="CL48" i="9"/>
  <c r="X48" i="36" s="1"/>
  <c r="X5"/>
  <c r="DM20" i="9"/>
  <c r="ET20" s="1"/>
  <c r="HB20" s="1"/>
  <c r="CR43"/>
  <c r="X21" i="36"/>
  <c r="AD10"/>
  <c r="O27"/>
  <c r="X9"/>
  <c r="D87" i="43"/>
  <c r="M87"/>
  <c r="X21" i="38"/>
  <c r="DM80" i="9"/>
  <c r="R80" i="38" s="1"/>
  <c r="X53" i="36"/>
  <c r="X17"/>
  <c r="DY66" i="9"/>
  <c r="AD66" i="38" s="1"/>
  <c r="DM45" i="9"/>
  <c r="R45" i="38" s="1"/>
  <c r="DM14" i="9"/>
  <c r="DJ20"/>
  <c r="O20" i="38" s="1"/>
  <c r="U26" i="36"/>
  <c r="I49"/>
  <c r="X10" i="38"/>
  <c r="HH10" i="9"/>
  <c r="BB10" i="39" s="1"/>
  <c r="X10"/>
  <c r="AP10" i="43" s="1"/>
  <c r="AD77" i="19"/>
  <c r="X86" i="38"/>
  <c r="EZ86" i="9"/>
  <c r="HH86" s="1"/>
  <c r="BB86" i="39" s="1"/>
  <c r="F57" i="36"/>
  <c r="DY8" i="9"/>
  <c r="FF8" s="1"/>
  <c r="HN8" s="1"/>
  <c r="BH8" i="39" s="1"/>
  <c r="U13" i="36"/>
  <c r="AA9" i="38"/>
  <c r="C87" i="43"/>
  <c r="AB13" i="17"/>
  <c r="Q13" i="43" s="1"/>
  <c r="AB13"/>
  <c r="AD13"/>
  <c r="AD13" i="17"/>
  <c r="S13" i="43" s="1"/>
  <c r="AE17"/>
  <c r="AE17" i="17"/>
  <c r="T17" i="43" s="1"/>
  <c r="AF46" i="17"/>
  <c r="U46" i="43" s="1"/>
  <c r="AF46"/>
  <c r="AI26"/>
  <c r="AI26" i="17"/>
  <c r="X26" i="43" s="1"/>
  <c r="AI22"/>
  <c r="AI22" i="17"/>
  <c r="X22" i="43" s="1"/>
  <c r="AB20" i="17"/>
  <c r="Q20" i="43" s="1"/>
  <c r="AB20"/>
  <c r="AI61"/>
  <c r="AI61" i="17"/>
  <c r="X61" i="43" s="1"/>
  <c r="AF47" i="17"/>
  <c r="U47" i="43" s="1"/>
  <c r="AF47"/>
  <c r="AB45" i="17"/>
  <c r="Q45" i="43" s="1"/>
  <c r="AB45"/>
  <c r="AD43"/>
  <c r="AD43" i="17"/>
  <c r="S43" i="43" s="1"/>
  <c r="AE41"/>
  <c r="AE41" i="17"/>
  <c r="AB35"/>
  <c r="Q35" i="43" s="1"/>
  <c r="AB35"/>
  <c r="AI33"/>
  <c r="AI33" i="17"/>
  <c r="X33" i="43" s="1"/>
  <c r="AH66"/>
  <c r="AH66" i="17"/>
  <c r="W66" i="43" s="1"/>
  <c r="AH58"/>
  <c r="AH58" i="17"/>
  <c r="W58" i="43" s="1"/>
  <c r="AE48"/>
  <c r="AE48" i="17"/>
  <c r="T48" i="43" s="1"/>
  <c r="AI19"/>
  <c r="AI19" i="17"/>
  <c r="X19" i="43" s="1"/>
  <c r="AE83"/>
  <c r="AE83" i="17"/>
  <c r="AH77" i="43"/>
  <c r="AH77" i="17"/>
  <c r="W77" i="43" s="1"/>
  <c r="AD69"/>
  <c r="AD69" i="17"/>
  <c r="S69" i="43" s="1"/>
  <c r="AH49"/>
  <c r="AH49" i="17"/>
  <c r="W49" i="43" s="1"/>
  <c r="AF49" i="17"/>
  <c r="U49" i="43" s="1"/>
  <c r="AF49"/>
  <c r="AI8"/>
  <c r="AI8" i="17"/>
  <c r="X8" i="43" s="1"/>
  <c r="AI9"/>
  <c r="AI9" i="17"/>
  <c r="X9" i="43" s="1"/>
  <c r="AD23"/>
  <c r="AD23" i="17"/>
  <c r="S23" i="43" s="1"/>
  <c r="AE23"/>
  <c r="AE23" i="17"/>
  <c r="T23" i="43" s="1"/>
  <c r="AC23"/>
  <c r="AC23" i="17"/>
  <c r="R23" i="43" s="1"/>
  <c r="AH23"/>
  <c r="AH23" i="17"/>
  <c r="W23" i="43" s="1"/>
  <c r="AH45"/>
  <c r="AH45" i="17"/>
  <c r="W45" i="43" s="1"/>
  <c r="DD67" i="9"/>
  <c r="I67" i="38" s="1"/>
  <c r="DP46" i="9"/>
  <c r="U46" i="38" s="1"/>
  <c r="BA58" i="17"/>
  <c r="K105" i="19" s="1"/>
  <c r="BA49" i="17"/>
  <c r="N104" i="19" s="1"/>
  <c r="AW49" i="17"/>
  <c r="N80" i="19" s="1"/>
  <c r="AQ23" i="17"/>
  <c r="L42" i="19" s="1"/>
  <c r="AW46" i="17"/>
  <c r="K80" i="19" s="1"/>
  <c r="AO35" i="17"/>
  <c r="AV35" i="43" s="1"/>
  <c r="AE12"/>
  <c r="AE12" i="17"/>
  <c r="AH12" i="43"/>
  <c r="AH12" i="17"/>
  <c r="W12" i="43" s="1"/>
  <c r="AG14"/>
  <c r="AG14" i="17"/>
  <c r="V14" i="43" s="1"/>
  <c r="AG23"/>
  <c r="AG23" i="17"/>
  <c r="V23" i="43" s="1"/>
  <c r="AB80"/>
  <c r="AB80" i="17"/>
  <c r="Q80" i="43" s="1"/>
  <c r="AF78"/>
  <c r="AF78" i="17"/>
  <c r="U78" i="43" s="1"/>
  <c r="AH70"/>
  <c r="AH70" i="17"/>
  <c r="W70" i="43" s="1"/>
  <c r="AF70"/>
  <c r="AF70" i="17"/>
  <c r="U70" i="43" s="1"/>
  <c r="AD70"/>
  <c r="AD70" i="17"/>
  <c r="S70" i="43" s="1"/>
  <c r="AB64" i="17"/>
  <c r="Q64" i="43" s="1"/>
  <c r="AB64"/>
  <c r="AH62"/>
  <c r="AH62" i="17"/>
  <c r="W62" i="43" s="1"/>
  <c r="AF62" i="17"/>
  <c r="U62" i="43" s="1"/>
  <c r="AF62"/>
  <c r="AH54"/>
  <c r="AH54" i="17"/>
  <c r="W54" i="43" s="1"/>
  <c r="AF54" i="17"/>
  <c r="U54" i="43" s="1"/>
  <c r="AF54"/>
  <c r="AD54"/>
  <c r="AD54" i="17"/>
  <c r="S54" i="43" s="1"/>
  <c r="AB50" i="17"/>
  <c r="Q50" i="43" s="1"/>
  <c r="AB50"/>
  <c r="AF48" i="17"/>
  <c r="U48" i="43" s="1"/>
  <c r="AF48"/>
  <c r="AH71"/>
  <c r="AH71" i="17"/>
  <c r="W71" i="43" s="1"/>
  <c r="AB55" i="17"/>
  <c r="Q55" i="43" s="1"/>
  <c r="AB55"/>
  <c r="AG45"/>
  <c r="AG45" i="17"/>
  <c r="V45" i="43" s="1"/>
  <c r="AC8"/>
  <c r="AC8" i="17"/>
  <c r="AG8" i="43"/>
  <c r="AG8" i="17"/>
  <c r="AD11" i="43"/>
  <c r="AD11" i="17"/>
  <c r="S11" i="43" s="1"/>
  <c r="AF11" i="17"/>
  <c r="U11" i="43" s="1"/>
  <c r="AF11"/>
  <c r="AH11"/>
  <c r="AH11" i="17"/>
  <c r="W11" i="43" s="1"/>
  <c r="AC5"/>
  <c r="AC5" i="17"/>
  <c r="R5" i="43" s="1"/>
  <c r="AC12"/>
  <c r="AC12" i="17"/>
  <c r="R12" i="43" s="1"/>
  <c r="AF13" i="17"/>
  <c r="U13" i="43" s="1"/>
  <c r="AF13"/>
  <c r="AH13"/>
  <c r="AH13" i="17"/>
  <c r="W13" i="43" s="1"/>
  <c r="AE24"/>
  <c r="AE24" i="17"/>
  <c r="T24" i="43" s="1"/>
  <c r="AH74"/>
  <c r="AH74" i="17"/>
  <c r="W74" i="43" s="1"/>
  <c r="AI72"/>
  <c r="AI72" i="17"/>
  <c r="X72" i="43" s="1"/>
  <c r="AE40"/>
  <c r="AE40" i="17"/>
  <c r="T40" i="43" s="1"/>
  <c r="AH85"/>
  <c r="AH85" i="17"/>
  <c r="W85" i="43" s="1"/>
  <c r="AH57"/>
  <c r="AH57" i="17"/>
  <c r="W57" i="43" s="1"/>
  <c r="AH53"/>
  <c r="AH53" i="17"/>
  <c r="W53" i="43" s="1"/>
  <c r="AH51"/>
  <c r="AH51" i="17"/>
  <c r="W51" i="43" s="1"/>
  <c r="AG47"/>
  <c r="AG47" i="17"/>
  <c r="V47" i="43" s="1"/>
  <c r="AD41"/>
  <c r="AD41" i="17"/>
  <c r="S41" i="43" s="1"/>
  <c r="AE39"/>
  <c r="AE39" i="17"/>
  <c r="T39" i="43" s="1"/>
  <c r="AU12" i="17"/>
  <c r="AY12" i="43" s="1"/>
  <c r="BA12" i="17"/>
  <c r="BB12" i="43" s="1"/>
  <c r="AO80" i="17"/>
  <c r="AV80" i="43" s="1"/>
  <c r="AO64" i="17"/>
  <c r="AV64" i="43" s="1"/>
  <c r="AU41" i="17"/>
  <c r="F68" i="19" s="1"/>
  <c r="BC26" i="17"/>
  <c r="CI123" i="9" s="1"/>
  <c r="AU24" i="17"/>
  <c r="M66" i="19" s="1"/>
  <c r="AU23" i="17"/>
  <c r="L66" i="19" s="1"/>
  <c r="BA23" i="17"/>
  <c r="BB23" i="43" s="1"/>
  <c r="AS23" i="17"/>
  <c r="L54" i="19" s="1"/>
  <c r="BC22" i="17"/>
  <c r="BC22" i="43" s="1"/>
  <c r="BC8" i="17"/>
  <c r="BC8" i="43" s="1"/>
  <c r="AY8" i="17"/>
  <c r="BA8" i="43" s="1"/>
  <c r="AQ8" i="17"/>
  <c r="AW8" i="43" s="1"/>
  <c r="AU83" i="17"/>
  <c r="L71" i="19" s="1"/>
  <c r="BA71" i="17"/>
  <c r="L106" i="19" s="1"/>
  <c r="AU39" i="17"/>
  <c r="D68" i="19" s="1"/>
  <c r="E87" i="43"/>
  <c r="AA26"/>
  <c r="AA26" i="17"/>
  <c r="P26" i="43" s="1"/>
  <c r="AA3"/>
  <c r="AA3" i="17"/>
  <c r="P3" i="43" s="1"/>
  <c r="AA41"/>
  <c r="AA41" i="17"/>
  <c r="P41" i="43" s="1"/>
  <c r="AA45"/>
  <c r="AA45" i="17"/>
  <c r="P45" i="43" s="1"/>
  <c r="AA4"/>
  <c r="AA4" i="17"/>
  <c r="P4" i="43" s="1"/>
  <c r="AM4" i="17"/>
  <c r="E17" i="19" s="1"/>
  <c r="Z80" i="43"/>
  <c r="Z80" i="17"/>
  <c r="O80" i="43" s="1"/>
  <c r="Z50"/>
  <c r="Z50" i="17"/>
  <c r="O50" i="43" s="1"/>
  <c r="Z55"/>
  <c r="Z55" i="17"/>
  <c r="O55" i="43" s="1"/>
  <c r="Z41"/>
  <c r="Z41" i="17"/>
  <c r="O41" i="43" s="1"/>
  <c r="AK80" i="17"/>
  <c r="AT80" i="43" s="1"/>
  <c r="AK50" i="17"/>
  <c r="O8" i="19" s="1"/>
  <c r="AK41" i="17"/>
  <c r="F8" i="19" s="1"/>
  <c r="AK55" i="17"/>
  <c r="AT55" i="43" s="1"/>
  <c r="AM41" i="17"/>
  <c r="AU41" i="43" s="1"/>
  <c r="AM55" i="17"/>
  <c r="AU55" i="43" s="1"/>
  <c r="AQ36" i="17"/>
  <c r="AS36"/>
  <c r="AU36"/>
  <c r="AW36"/>
  <c r="AY36"/>
  <c r="BA36"/>
  <c r="BC36"/>
  <c r="Y36" i="43"/>
  <c r="Y36" i="17"/>
  <c r="N36" i="43" s="1"/>
  <c r="AO63" i="17"/>
  <c r="AQ63"/>
  <c r="AU63"/>
  <c r="AY63"/>
  <c r="AM63"/>
  <c r="AK63"/>
  <c r="Y63" i="43"/>
  <c r="Y63" i="17"/>
  <c r="N63" i="43" s="1"/>
  <c r="AO59" i="17"/>
  <c r="AQ59"/>
  <c r="AS59"/>
  <c r="AU59"/>
  <c r="AW59"/>
  <c r="AY59"/>
  <c r="BA59"/>
  <c r="BC59"/>
  <c r="AM59"/>
  <c r="AK59"/>
  <c r="Y59"/>
  <c r="N59" i="43" s="1"/>
  <c r="Y59"/>
  <c r="AD62" i="40"/>
  <c r="BD62" i="17"/>
  <c r="CJ159" i="9" s="1"/>
  <c r="AO20" i="17"/>
  <c r="AW20"/>
  <c r="BA20"/>
  <c r="AQ20"/>
  <c r="AU20"/>
  <c r="AY20"/>
  <c r="BC20"/>
  <c r="Y20" i="43"/>
  <c r="Y20" i="17"/>
  <c r="N20" i="43" s="1"/>
  <c r="AW3" i="17"/>
  <c r="AY3"/>
  <c r="AM3"/>
  <c r="BS100" i="9" s="1"/>
  <c r="AK3" i="17"/>
  <c r="BQ100" i="9" s="1"/>
  <c r="Y3" i="17"/>
  <c r="N3" i="43" s="1"/>
  <c r="Y3"/>
  <c r="AO52" i="17"/>
  <c r="BU149" i="9" s="1"/>
  <c r="AQ52" i="17"/>
  <c r="BW149" i="9" s="1"/>
  <c r="AS52" i="17"/>
  <c r="BY149" i="9" s="1"/>
  <c r="AU52" i="17"/>
  <c r="CA149" i="9" s="1"/>
  <c r="AW52" i="17"/>
  <c r="CC149" i="9" s="1"/>
  <c r="AY52" i="17"/>
  <c r="CE149" i="9" s="1"/>
  <c r="BA52" i="17"/>
  <c r="CG149" i="9" s="1"/>
  <c r="BC52" i="17"/>
  <c r="CI149" i="9" s="1"/>
  <c r="Y52" i="43"/>
  <c r="Y52" i="17"/>
  <c r="N52" i="43" s="1"/>
  <c r="H5" i="19"/>
  <c r="AT7" i="43"/>
  <c r="H89" i="19"/>
  <c r="BA7" i="43"/>
  <c r="H65" i="19"/>
  <c r="AY7" i="43"/>
  <c r="M5" i="19"/>
  <c r="AT12" i="43"/>
  <c r="M113" i="19"/>
  <c r="BC12" i="43"/>
  <c r="M53" i="19"/>
  <c r="AX12" i="43"/>
  <c r="BC84"/>
  <c r="M119" i="19"/>
  <c r="BA84" i="43"/>
  <c r="M95" i="19"/>
  <c r="AY84" i="43"/>
  <c r="M71" i="19"/>
  <c r="AW84" i="43"/>
  <c r="M47" i="19"/>
  <c r="AT84" i="43"/>
  <c r="M11" i="19"/>
  <c r="BA80" i="43"/>
  <c r="I95" i="19"/>
  <c r="AW80" i="43"/>
  <c r="I47" i="19"/>
  <c r="AZ80" i="43"/>
  <c r="I83" i="19"/>
  <c r="BA72" i="43"/>
  <c r="M94" i="19"/>
  <c r="AW72" i="43"/>
  <c r="M46" i="19"/>
  <c r="AZ72" i="43"/>
  <c r="M82" i="19"/>
  <c r="AV72" i="43"/>
  <c r="M34" i="19"/>
  <c r="BB64" i="43"/>
  <c r="E106" i="19"/>
  <c r="AZ64" i="43"/>
  <c r="E82" i="19"/>
  <c r="AX64" i="43"/>
  <c r="E58" i="19"/>
  <c r="AX58" i="43"/>
  <c r="K57" i="19"/>
  <c r="AV58" i="43"/>
  <c r="K33" i="19"/>
  <c r="BB56" i="43"/>
  <c r="I105" i="19"/>
  <c r="AZ56" i="43"/>
  <c r="I81" i="19"/>
  <c r="CC153" i="9"/>
  <c r="AX56" i="43"/>
  <c r="I57" i="19"/>
  <c r="AV56" i="43"/>
  <c r="I33" i="19"/>
  <c r="BB50" i="43"/>
  <c r="O104" i="19"/>
  <c r="AZ50" i="43"/>
  <c r="O80" i="19"/>
  <c r="AX50" i="43"/>
  <c r="O56" i="19"/>
  <c r="AV50" i="43"/>
  <c r="O32" i="19"/>
  <c r="BB42" i="43"/>
  <c r="G104" i="19"/>
  <c r="AZ42" i="43"/>
  <c r="G80" i="19"/>
  <c r="AX42" i="43"/>
  <c r="G56" i="19"/>
  <c r="AV42" i="43"/>
  <c r="G32" i="19"/>
  <c r="BA81" i="43"/>
  <c r="J95" i="19"/>
  <c r="AW81" i="43"/>
  <c r="J47" i="19"/>
  <c r="AZ81" i="43"/>
  <c r="J83" i="19"/>
  <c r="AU57" i="43"/>
  <c r="J21" i="19"/>
  <c r="BB57" i="43"/>
  <c r="J105" i="19"/>
  <c r="AZ57" i="43"/>
  <c r="J81" i="19"/>
  <c r="AX57" i="43"/>
  <c r="J57" i="19"/>
  <c r="AV57" i="43"/>
  <c r="J33" i="19"/>
  <c r="AU53" i="43"/>
  <c r="F21" i="19"/>
  <c r="BB53" i="43"/>
  <c r="F105" i="19"/>
  <c r="AZ53" i="43"/>
  <c r="F81" i="19"/>
  <c r="AX53" i="43"/>
  <c r="F57" i="19"/>
  <c r="AV53" i="43"/>
  <c r="F33" i="19"/>
  <c r="AX49" i="43"/>
  <c r="N56" i="19"/>
  <c r="AV49" i="43"/>
  <c r="N32" i="19"/>
  <c r="BB41" i="43"/>
  <c r="F104" i="19"/>
  <c r="AZ41" i="43"/>
  <c r="F80" i="19"/>
  <c r="AX41" i="43"/>
  <c r="F56" i="19"/>
  <c r="AV41" i="43"/>
  <c r="F32" i="19"/>
  <c r="BB37" i="43"/>
  <c r="N103" i="19"/>
  <c r="AZ37" i="43"/>
  <c r="N79" i="19"/>
  <c r="AX37" i="43"/>
  <c r="N55" i="19"/>
  <c r="AV37" i="43"/>
  <c r="N31" i="19"/>
  <c r="BB31" i="43"/>
  <c r="H103" i="19"/>
  <c r="AZ31" i="43"/>
  <c r="H79" i="19"/>
  <c r="AX31" i="43"/>
  <c r="H55" i="19"/>
  <c r="BB26" i="43"/>
  <c r="O102" i="19"/>
  <c r="AZ26" i="43"/>
  <c r="O78" i="19"/>
  <c r="AX26" i="43"/>
  <c r="O54" i="19"/>
  <c r="AV26" i="43"/>
  <c r="O30" i="19"/>
  <c r="BA25" i="43"/>
  <c r="N90" i="19"/>
  <c r="BA24" i="43"/>
  <c r="M90" i="19"/>
  <c r="AW24" i="43"/>
  <c r="M42" i="19"/>
  <c r="AV24" i="43"/>
  <c r="M30" i="19"/>
  <c r="L90"/>
  <c r="BA23" i="43"/>
  <c r="K90" i="19"/>
  <c r="BA22" i="43"/>
  <c r="K42" i="19"/>
  <c r="AW22" i="43"/>
  <c r="K78" i="19"/>
  <c r="AZ22" i="43"/>
  <c r="K30" i="19"/>
  <c r="AV22" i="43"/>
  <c r="G78" i="19"/>
  <c r="AZ18" i="43"/>
  <c r="G30" i="19"/>
  <c r="AV18" i="43"/>
  <c r="E101" i="19"/>
  <c r="BB4" i="43"/>
  <c r="E77" i="19"/>
  <c r="AZ4" i="43"/>
  <c r="E53" i="19"/>
  <c r="AX4" i="43"/>
  <c r="F17" i="19"/>
  <c r="AU5" i="43"/>
  <c r="F101" i="19"/>
  <c r="BB5" i="43"/>
  <c r="F77" i="19"/>
  <c r="AZ5" i="43"/>
  <c r="F53" i="19"/>
  <c r="AX5" i="43"/>
  <c r="F29" i="19"/>
  <c r="AV5" i="43"/>
  <c r="G101" i="19"/>
  <c r="BB6" i="43"/>
  <c r="G77" i="19"/>
  <c r="AZ6" i="43"/>
  <c r="G53" i="19"/>
  <c r="AX6" i="43"/>
  <c r="G29" i="19"/>
  <c r="AV6" i="43"/>
  <c r="I17" i="19"/>
  <c r="AU8" i="43"/>
  <c r="I53" i="19"/>
  <c r="AX8" i="43"/>
  <c r="I29" i="19"/>
  <c r="AV8" i="43"/>
  <c r="BA76"/>
  <c r="E95" i="19"/>
  <c r="AW76" i="43"/>
  <c r="E47" i="19"/>
  <c r="AZ76" i="43"/>
  <c r="E83" i="19"/>
  <c r="AV76" i="43"/>
  <c r="E35" i="19"/>
  <c r="BA68" i="43"/>
  <c r="I94" i="19"/>
  <c r="AW68" i="43"/>
  <c r="I46" i="19"/>
  <c r="AZ68" i="43"/>
  <c r="I82" i="19"/>
  <c r="AV68" i="43"/>
  <c r="I34" i="19"/>
  <c r="AU46" i="43"/>
  <c r="K20" i="19"/>
  <c r="BB46" i="43"/>
  <c r="K104" i="19"/>
  <c r="AV46" i="43"/>
  <c r="K32" i="19"/>
  <c r="AZ83" i="43"/>
  <c r="L83" i="19"/>
  <c r="AX83" i="43"/>
  <c r="L59" i="19"/>
  <c r="BA71" i="43"/>
  <c r="L94" i="19"/>
  <c r="AW71" i="43"/>
  <c r="L46" i="19"/>
  <c r="AZ71" i="43"/>
  <c r="L82" i="19"/>
  <c r="BB55" i="43"/>
  <c r="H105" i="19"/>
  <c r="AZ55" i="43"/>
  <c r="H81" i="19"/>
  <c r="AX55" i="43"/>
  <c r="H57" i="19"/>
  <c r="AV55" i="43"/>
  <c r="H33" i="19"/>
  <c r="AU39" i="43"/>
  <c r="D20" i="19"/>
  <c r="BB39" i="43"/>
  <c r="D104" i="19"/>
  <c r="AZ39" i="43"/>
  <c r="D80" i="19"/>
  <c r="AX39" i="43"/>
  <c r="D56" i="19"/>
  <c r="AV39" i="43"/>
  <c r="D32" i="19"/>
  <c r="BB29" i="43"/>
  <c r="F103" i="19"/>
  <c r="AZ29" i="43"/>
  <c r="F79" i="19"/>
  <c r="AX29" i="43"/>
  <c r="F55" i="19"/>
  <c r="AV29" i="43"/>
  <c r="F31" i="19"/>
  <c r="AO38" i="17"/>
  <c r="AS38"/>
  <c r="AU38"/>
  <c r="AW38"/>
  <c r="BA38"/>
  <c r="BC38"/>
  <c r="AK38"/>
  <c r="Y38" i="43"/>
  <c r="Y38" i="17"/>
  <c r="N38" i="43" s="1"/>
  <c r="AO30" i="17"/>
  <c r="AQ30"/>
  <c r="AS30"/>
  <c r="AU30"/>
  <c r="AW30"/>
  <c r="AY30"/>
  <c r="BA30"/>
  <c r="BC30"/>
  <c r="Y30" i="43"/>
  <c r="Y30" i="17"/>
  <c r="N30" i="43" s="1"/>
  <c r="AO65" i="17"/>
  <c r="AQ65"/>
  <c r="BC65"/>
  <c r="AK65"/>
  <c r="Y65" i="43"/>
  <c r="Y65" i="17"/>
  <c r="N65" i="43" s="1"/>
  <c r="AQ61" i="17"/>
  <c r="AS61"/>
  <c r="AU61"/>
  <c r="AW61"/>
  <c r="AY61"/>
  <c r="BA61"/>
  <c r="BC61"/>
  <c r="Y61" i="43"/>
  <c r="Y61" i="17"/>
  <c r="N61" i="43" s="1"/>
  <c r="BD16" i="17"/>
  <c r="CJ113" i="9" s="1"/>
  <c r="V9" i="34"/>
  <c r="AQ9" i="43"/>
  <c r="AO60" i="17"/>
  <c r="BU157" i="9" s="1"/>
  <c r="AQ60" i="17"/>
  <c r="BW157" i="9" s="1"/>
  <c r="AS60" i="17"/>
  <c r="BY157" i="9" s="1"/>
  <c r="AU60" i="17"/>
  <c r="CA157" i="9" s="1"/>
  <c r="AW60" i="17"/>
  <c r="CC157" i="9" s="1"/>
  <c r="AY60" i="17"/>
  <c r="CE157" i="9" s="1"/>
  <c r="BA60" i="17"/>
  <c r="CG157" i="9" s="1"/>
  <c r="BC60" i="17"/>
  <c r="CI157" i="9" s="1"/>
  <c r="Y60" i="43"/>
  <c r="Y60" i="17"/>
  <c r="N60" i="43" s="1"/>
  <c r="AO44" i="17"/>
  <c r="BU141" i="9" s="1"/>
  <c r="AQ44" i="17"/>
  <c r="BW141" i="9" s="1"/>
  <c r="AS44" i="17"/>
  <c r="BY141" i="9" s="1"/>
  <c r="AU44" i="17"/>
  <c r="CA141" i="9" s="1"/>
  <c r="AW44" i="17"/>
  <c r="CC141" i="9" s="1"/>
  <c r="AY44" i="17"/>
  <c r="CE141" i="9" s="1"/>
  <c r="BA44" i="17"/>
  <c r="CG141" i="9" s="1"/>
  <c r="BC44" i="17"/>
  <c r="CI141" i="9" s="1"/>
  <c r="AK44" i="17"/>
  <c r="BQ141" i="9" s="1"/>
  <c r="Y44" i="43"/>
  <c r="Y44" i="17"/>
  <c r="N44" i="43" s="1"/>
  <c r="H17" i="19"/>
  <c r="AU7" i="43"/>
  <c r="H53" i="19"/>
  <c r="AX7" i="43"/>
  <c r="H29" i="19"/>
  <c r="AV7" i="43"/>
  <c r="M89" i="19"/>
  <c r="BA12" i="43"/>
  <c r="M41" i="19"/>
  <c r="AW12" i="43"/>
  <c r="M77" i="19"/>
  <c r="AZ12" i="43"/>
  <c r="M29" i="19"/>
  <c r="AV12" i="43"/>
  <c r="BB84"/>
  <c r="M107" i="19"/>
  <c r="AZ84" i="43"/>
  <c r="M83" i="19"/>
  <c r="AX84" i="43"/>
  <c r="M59" i="19"/>
  <c r="AV84" i="43"/>
  <c r="M35" i="19"/>
  <c r="BC80" i="43"/>
  <c r="I119" i="19"/>
  <c r="AY80" i="43"/>
  <c r="I71" i="19"/>
  <c r="BB80" i="43"/>
  <c r="I107" i="19"/>
  <c r="AX80" i="43"/>
  <c r="I59" i="19"/>
  <c r="BC72" i="43"/>
  <c r="M118" i="19"/>
  <c r="AY72" i="43"/>
  <c r="M70" i="19"/>
  <c r="AT72" i="43"/>
  <c r="M10" i="19"/>
  <c r="BB72" i="43"/>
  <c r="M106" i="19"/>
  <c r="AX72" i="43"/>
  <c r="M58" i="19"/>
  <c r="AT64" i="43"/>
  <c r="E10" i="19"/>
  <c r="BC64" i="43"/>
  <c r="E118" i="19"/>
  <c r="BA64" i="43"/>
  <c r="E94" i="19"/>
  <c r="AY64" i="43"/>
  <c r="E70" i="19"/>
  <c r="AW64" i="43"/>
  <c r="E46" i="19"/>
  <c r="AT58" i="43"/>
  <c r="K9" i="19"/>
  <c r="BC58" i="43"/>
  <c r="K117" i="19"/>
  <c r="AY58" i="43"/>
  <c r="K69" i="19"/>
  <c r="AW58" i="43"/>
  <c r="K45" i="19"/>
  <c r="BC56" i="43"/>
  <c r="I117" i="19"/>
  <c r="BA56" i="43"/>
  <c r="I93" i="19"/>
  <c r="AY56" i="43"/>
  <c r="I69" i="19"/>
  <c r="AW56" i="43"/>
  <c r="I45" i="19"/>
  <c r="BC50" i="43"/>
  <c r="O116" i="19"/>
  <c r="BA50" i="43"/>
  <c r="O92" i="19"/>
  <c r="AY50" i="43"/>
  <c r="O68" i="19"/>
  <c r="AW50" i="43"/>
  <c r="O44" i="19"/>
  <c r="BC42" i="43"/>
  <c r="G116" i="19"/>
  <c r="BA42" i="43"/>
  <c r="G92" i="19"/>
  <c r="AY42" i="43"/>
  <c r="G68" i="19"/>
  <c r="AW42" i="43"/>
  <c r="G44" i="19"/>
  <c r="BC81" i="43"/>
  <c r="J119" i="19"/>
  <c r="AY81" i="43"/>
  <c r="J71" i="19"/>
  <c r="BB81" i="43"/>
  <c r="J107" i="19"/>
  <c r="AX81" i="43"/>
  <c r="J59" i="19"/>
  <c r="AT57" i="43"/>
  <c r="J9" i="19"/>
  <c r="BC57" i="43"/>
  <c r="J117" i="19"/>
  <c r="BA57" i="43"/>
  <c r="J93" i="19"/>
  <c r="AY57" i="43"/>
  <c r="J69" i="19"/>
  <c r="AW57" i="43"/>
  <c r="J45" i="19"/>
  <c r="AT53" i="43"/>
  <c r="F9" i="19"/>
  <c r="BC53" i="43"/>
  <c r="F117" i="19"/>
  <c r="BA53" i="43"/>
  <c r="F93" i="19"/>
  <c r="AY53" i="43"/>
  <c r="F69" i="19"/>
  <c r="AW53" i="43"/>
  <c r="F45" i="19"/>
  <c r="BC49" i="43"/>
  <c r="N116" i="19"/>
  <c r="AY49" i="43"/>
  <c r="N68" i="19"/>
  <c r="AW49" i="43"/>
  <c r="N44" i="19"/>
  <c r="BC41" i="43"/>
  <c r="F116" i="19"/>
  <c r="BA41" i="43"/>
  <c r="F92" i="19"/>
  <c r="AW41" i="43"/>
  <c r="F44" i="19"/>
  <c r="AT37" i="43"/>
  <c r="N7" i="19"/>
  <c r="BC37" i="43"/>
  <c r="N115" i="19"/>
  <c r="BA37" i="43"/>
  <c r="N91" i="19"/>
  <c r="AY37" i="43"/>
  <c r="N67" i="19"/>
  <c r="AW37" i="43"/>
  <c r="N43" i="19"/>
  <c r="AT31" i="43"/>
  <c r="H7" i="19"/>
  <c r="BC31" i="43"/>
  <c r="H115" i="19"/>
  <c r="BA31" i="43"/>
  <c r="H91" i="19"/>
  <c r="AY31" i="43"/>
  <c r="H67" i="19"/>
  <c r="AW31" i="43"/>
  <c r="H43" i="19"/>
  <c r="BA26" i="43"/>
  <c r="O90" i="19"/>
  <c r="AW26" i="43"/>
  <c r="O42" i="19"/>
  <c r="BC25" i="43"/>
  <c r="N114" i="19"/>
  <c r="BB25" i="43"/>
  <c r="N102" i="19"/>
  <c r="AX25" i="43"/>
  <c r="N54" i="19"/>
  <c r="BC24" i="43"/>
  <c r="M114" i="19"/>
  <c r="BB24" i="43"/>
  <c r="M102" i="19"/>
  <c r="AX24" i="43"/>
  <c r="M54" i="19"/>
  <c r="K66"/>
  <c r="AY22" i="43"/>
  <c r="K102" i="19"/>
  <c r="BB22" i="43"/>
  <c r="K54" i="19"/>
  <c r="AX22" i="43"/>
  <c r="G102" i="19"/>
  <c r="BB18" i="43"/>
  <c r="G54" i="19"/>
  <c r="AX18" i="43"/>
  <c r="E114" i="19"/>
  <c r="BC16" i="43"/>
  <c r="E102" i="19"/>
  <c r="BB16" i="43"/>
  <c r="E54" i="19"/>
  <c r="AX16" i="43"/>
  <c r="E5" i="19"/>
  <c r="AT4" i="43"/>
  <c r="E113" i="19"/>
  <c r="BC4" i="43"/>
  <c r="E65" i="19"/>
  <c r="AY4" i="43"/>
  <c r="F5" i="19"/>
  <c r="AT5" i="43"/>
  <c r="F113" i="19"/>
  <c r="BC5" i="43"/>
  <c r="F89" i="19"/>
  <c r="BA5" i="43"/>
  <c r="F65" i="19"/>
  <c r="AY5" i="43"/>
  <c r="F41" i="19"/>
  <c r="AW5" i="43"/>
  <c r="G5" i="19"/>
  <c r="AT6" i="43"/>
  <c r="G113" i="19"/>
  <c r="BC6" i="43"/>
  <c r="G89" i="19"/>
  <c r="BA6" i="43"/>
  <c r="G65" i="19"/>
  <c r="AY6" i="43"/>
  <c r="I5" i="19"/>
  <c r="AT8" i="43"/>
  <c r="I65" i="19"/>
  <c r="AY8" i="43"/>
  <c r="BC76"/>
  <c r="E119" i="19"/>
  <c r="AY76" i="43"/>
  <c r="E71" i="19"/>
  <c r="BB76" i="43"/>
  <c r="E107" i="19"/>
  <c r="AX76" i="43"/>
  <c r="E59" i="19"/>
  <c r="BC68" i="43"/>
  <c r="I118" i="19"/>
  <c r="AY68" i="43"/>
  <c r="I70" i="19"/>
  <c r="BB68" i="43"/>
  <c r="I106" i="19"/>
  <c r="AX68" i="43"/>
  <c r="I58" i="19"/>
  <c r="AT46" i="43"/>
  <c r="K8" i="19"/>
  <c r="BC46" i="43"/>
  <c r="K116" i="19"/>
  <c r="BA46" i="43"/>
  <c r="K92" i="19"/>
  <c r="AW46" i="43"/>
  <c r="K44" i="19"/>
  <c r="BC83" i="43"/>
  <c r="L119" i="19"/>
  <c r="BA83" i="43"/>
  <c r="L95" i="19"/>
  <c r="AW83" i="43"/>
  <c r="L47" i="19"/>
  <c r="BC71" i="43"/>
  <c r="L118" i="19"/>
  <c r="AY71" i="43"/>
  <c r="L70" i="19"/>
  <c r="AX71" i="43"/>
  <c r="L58" i="19"/>
  <c r="BC55" i="43"/>
  <c r="H117" i="19"/>
  <c r="BA55" i="43"/>
  <c r="H93" i="19"/>
  <c r="AY55" i="43"/>
  <c r="H69" i="19"/>
  <c r="AW55" i="43"/>
  <c r="H45" i="19"/>
  <c r="AT39" i="43"/>
  <c r="D8" i="19"/>
  <c r="BC35" i="43"/>
  <c r="L115" i="19"/>
  <c r="BA35" i="43"/>
  <c r="L91" i="19"/>
  <c r="AY35" i="43"/>
  <c r="L67" i="19"/>
  <c r="AW35" i="43"/>
  <c r="L43" i="19"/>
  <c r="BC29" i="43"/>
  <c r="F115" i="19"/>
  <c r="BA29" i="43"/>
  <c r="F91" i="19"/>
  <c r="AY29" i="43"/>
  <c r="F67" i="19"/>
  <c r="AW29" i="43"/>
  <c r="F43" i="19"/>
  <c r="P61" i="17"/>
  <c r="V49"/>
  <c r="W47"/>
  <c r="S47"/>
  <c r="N45"/>
  <c r="P37"/>
  <c r="U35"/>
  <c r="O35"/>
  <c r="O29"/>
  <c r="O25"/>
  <c r="O23"/>
  <c r="O21"/>
  <c r="N19"/>
  <c r="N15"/>
  <c r="N28"/>
  <c r="R3"/>
  <c r="T3"/>
  <c r="H8" i="41" s="1"/>
  <c r="H9" s="1"/>
  <c r="X7" i="17"/>
  <c r="S9"/>
  <c r="T11"/>
  <c r="R6"/>
  <c r="P12"/>
  <c r="P16"/>
  <c r="U16"/>
  <c r="T18"/>
  <c r="T19"/>
  <c r="S20"/>
  <c r="U23"/>
  <c r="Q25"/>
  <c r="T26"/>
  <c r="P84"/>
  <c r="P80"/>
  <c r="O76"/>
  <c r="T74"/>
  <c r="S74"/>
  <c r="U66"/>
  <c r="V58"/>
  <c r="U58"/>
  <c r="N54"/>
  <c r="P54"/>
  <c r="P50"/>
  <c r="AM50" s="1"/>
  <c r="S48"/>
  <c r="T46"/>
  <c r="N40"/>
  <c r="Q36"/>
  <c r="V34"/>
  <c r="R34"/>
  <c r="V28"/>
  <c r="T28"/>
  <c r="Q21"/>
  <c r="N85"/>
  <c r="P83"/>
  <c r="O81"/>
  <c r="O77"/>
  <c r="Q73"/>
  <c r="P71"/>
  <c r="Q69"/>
  <c r="V67"/>
  <c r="W65"/>
  <c r="BA65" s="1"/>
  <c r="U65"/>
  <c r="T65"/>
  <c r="X63"/>
  <c r="BC63" s="1"/>
  <c r="O61"/>
  <c r="T51"/>
  <c r="O49"/>
  <c r="N43"/>
  <c r="V39"/>
  <c r="Q31"/>
  <c r="N27"/>
  <c r="O19"/>
  <c r="O17"/>
  <c r="O15"/>
  <c r="Q3"/>
  <c r="E8" i="41" s="1"/>
  <c r="E9" s="1"/>
  <c r="S3" i="17"/>
  <c r="V4"/>
  <c r="W7"/>
  <c r="W8"/>
  <c r="R9"/>
  <c r="N10"/>
  <c r="U10"/>
  <c r="N11"/>
  <c r="R11"/>
  <c r="N14"/>
  <c r="V15"/>
  <c r="T16"/>
  <c r="V17"/>
  <c r="R19"/>
  <c r="U25"/>
  <c r="N86"/>
  <c r="N74"/>
  <c r="N66"/>
  <c r="P66"/>
  <c r="O56"/>
  <c r="S46"/>
  <c r="O42"/>
  <c r="O40"/>
  <c r="R38"/>
  <c r="AQ38" s="1"/>
  <c r="S28"/>
  <c r="Q28"/>
  <c r="X18"/>
  <c r="V85"/>
  <c r="R85"/>
  <c r="W83"/>
  <c r="O83"/>
  <c r="N79"/>
  <c r="N75"/>
  <c r="O75"/>
  <c r="O71"/>
  <c r="S65"/>
  <c r="AS65" s="1"/>
  <c r="U63"/>
  <c r="N21"/>
  <c r="O18"/>
  <c r="O16"/>
  <c r="N32"/>
  <c r="W3"/>
  <c r="Q4"/>
  <c r="U7"/>
  <c r="I8" i="41" s="1"/>
  <c r="I9" s="1"/>
  <c r="U8" i="17"/>
  <c r="N9"/>
  <c r="T9"/>
  <c r="S10"/>
  <c r="W10"/>
  <c r="V9"/>
  <c r="N13"/>
  <c r="T15"/>
  <c r="Q16"/>
  <c r="V16"/>
  <c r="P18"/>
  <c r="R18"/>
  <c r="R25"/>
  <c r="R27"/>
  <c r="P76"/>
  <c r="P68"/>
  <c r="P58"/>
  <c r="O48"/>
  <c r="P44"/>
  <c r="U40"/>
  <c r="V38"/>
  <c r="AY38" s="1"/>
  <c r="P36"/>
  <c r="X85"/>
  <c r="T85"/>
  <c r="P85"/>
  <c r="Q83"/>
  <c r="P81"/>
  <c r="O79"/>
  <c r="Q75"/>
  <c r="Q71"/>
  <c r="N67"/>
  <c r="W63"/>
  <c r="S63"/>
  <c r="N51"/>
  <c r="N47"/>
  <c r="R47"/>
  <c r="T45"/>
  <c r="W35"/>
  <c r="S35"/>
  <c r="P31"/>
  <c r="O26"/>
  <c r="O24"/>
  <c r="O22"/>
  <c r="O20"/>
  <c r="AM20" s="1"/>
  <c r="N17"/>
  <c r="N33"/>
  <c r="N34"/>
  <c r="AM34" s="1"/>
  <c r="AU34" i="43" s="1"/>
  <c r="X3" i="17"/>
  <c r="R4"/>
  <c r="P9"/>
  <c r="U9"/>
  <c r="P6"/>
  <c r="D8" i="41" s="1"/>
  <c r="D9" s="1"/>
  <c r="R7" i="17"/>
  <c r="R15"/>
  <c r="R16"/>
  <c r="X17"/>
  <c r="V18"/>
  <c r="V19"/>
  <c r="Q23"/>
  <c r="U24"/>
  <c r="T25"/>
  <c r="O86"/>
  <c r="U74"/>
  <c r="P72"/>
  <c r="O68"/>
  <c r="P64"/>
  <c r="O60"/>
  <c r="AM60" s="1"/>
  <c r="P56"/>
  <c r="O52"/>
  <c r="AM52" s="1"/>
  <c r="BS149" i="9" s="1"/>
  <c r="R48" i="17"/>
  <c r="P48"/>
  <c r="P42"/>
  <c r="P38"/>
  <c r="AM38" s="1"/>
  <c r="O36"/>
  <c r="T34"/>
  <c r="O30"/>
  <c r="AK30" s="1"/>
  <c r="X23"/>
  <c r="S85"/>
  <c r="O85"/>
  <c r="Q81"/>
  <c r="N77"/>
  <c r="N73"/>
  <c r="O73"/>
  <c r="N69"/>
  <c r="O69"/>
  <c r="T67"/>
  <c r="V65"/>
  <c r="AY65" s="1"/>
  <c r="P65"/>
  <c r="AM65" s="1"/>
  <c r="Q61"/>
  <c r="AO61" s="1"/>
  <c r="V51"/>
  <c r="R51"/>
  <c r="R45"/>
  <c r="X39"/>
  <c r="R39"/>
  <c r="P29"/>
  <c r="CI147" i="9"/>
  <c r="AD55" i="36"/>
  <c r="DY58" i="9"/>
  <c r="AD58" i="38" s="1"/>
  <c r="L23" i="36"/>
  <c r="DV27" i="9"/>
  <c r="FC27" s="1"/>
  <c r="HK27" s="1"/>
  <c r="L6" i="36"/>
  <c r="DY46" i="9"/>
  <c r="AD46" i="38" s="1"/>
  <c r="AG15" i="36"/>
  <c r="DV22" i="9"/>
  <c r="AA22" i="38" s="1"/>
  <c r="DY14" i="9"/>
  <c r="FI15"/>
  <c r="HQ15" s="1"/>
  <c r="BK15" i="39" s="1"/>
  <c r="AG15" i="38"/>
  <c r="DG32" i="9"/>
  <c r="EN32" s="1"/>
  <c r="GV32" s="1"/>
  <c r="AG12" i="36"/>
  <c r="R24"/>
  <c r="R47"/>
  <c r="X41"/>
  <c r="DY74" i="9"/>
  <c r="FF74" s="1"/>
  <c r="HN74" s="1"/>
  <c r="DG55"/>
  <c r="L55" i="38" s="1"/>
  <c r="U49" i="36"/>
  <c r="DP9" i="9"/>
  <c r="U9" i="36"/>
  <c r="DG16" i="9"/>
  <c r="EN16" s="1"/>
  <c r="GV16" s="1"/>
  <c r="AD5" i="36"/>
  <c r="AG24"/>
  <c r="X20"/>
  <c r="R12"/>
  <c r="AG11"/>
  <c r="EW26" i="9"/>
  <c r="HE26" s="1"/>
  <c r="AY26" i="39" s="1"/>
  <c r="DM5" i="9"/>
  <c r="ET5" s="1"/>
  <c r="HB5" s="1"/>
  <c r="X32" i="36"/>
  <c r="B8" i="41"/>
  <c r="B9" s="1"/>
  <c r="DM28" i="9"/>
  <c r="R28" i="36"/>
  <c r="DG28" i="9"/>
  <c r="L28" i="36"/>
  <c r="DV28" i="9"/>
  <c r="AA28" i="36"/>
  <c r="CG119" i="9"/>
  <c r="CC123"/>
  <c r="FI11"/>
  <c r="HQ11" s="1"/>
  <c r="BK11" i="39" s="1"/>
  <c r="AG11" i="38"/>
  <c r="BY121" i="9"/>
  <c r="DP67"/>
  <c r="EW67" s="1"/>
  <c r="HE67" s="1"/>
  <c r="DJ53"/>
  <c r="EQ53" s="1"/>
  <c r="GY53" s="1"/>
  <c r="O26" i="36"/>
  <c r="R16"/>
  <c r="L23" i="39"/>
  <c r="GV23" i="9"/>
  <c r="AP23" i="39" s="1"/>
  <c r="U13"/>
  <c r="HE13" i="9"/>
  <c r="AY13" i="39" s="1"/>
  <c r="DS49" i="9"/>
  <c r="X49" i="38" s="1"/>
  <c r="DY24" i="9"/>
  <c r="AD24" i="36"/>
  <c r="DY16" i="9"/>
  <c r="AD16" i="36"/>
  <c r="DJ24" i="9"/>
  <c r="O24" i="36"/>
  <c r="DS24" i="9"/>
  <c r="X24" i="36"/>
  <c r="DS16" i="9"/>
  <c r="X16" i="36"/>
  <c r="ET12" i="9"/>
  <c r="HB12" s="1"/>
  <c r="R12" i="38"/>
  <c r="DY84" i="9"/>
  <c r="AD84" i="36"/>
  <c r="DS80" i="9"/>
  <c r="X80" i="36"/>
  <c r="DS50" i="9"/>
  <c r="X50" i="36"/>
  <c r="DS6" i="9"/>
  <c r="X6" i="36"/>
  <c r="CC103" i="9"/>
  <c r="DS18"/>
  <c r="X18" i="36"/>
  <c r="DY18" i="9"/>
  <c r="AD18" i="36"/>
  <c r="DG18" i="9"/>
  <c r="L18" i="36"/>
  <c r="DM18" i="9"/>
  <c r="R18" i="36"/>
  <c r="DS84" i="9"/>
  <c r="X84" i="36"/>
  <c r="DY80" i="9"/>
  <c r="AD80" i="36"/>
  <c r="DS72" i="9"/>
  <c r="X72" i="36"/>
  <c r="DS64" i="9"/>
  <c r="X64" i="36"/>
  <c r="DS56" i="9"/>
  <c r="X56" i="36"/>
  <c r="DY50" i="9"/>
  <c r="AD50" i="36"/>
  <c r="DV12" i="9"/>
  <c r="AA12" i="36"/>
  <c r="FF5" i="9"/>
  <c r="HN5" s="1"/>
  <c r="AD5" i="38"/>
  <c r="EZ17" i="9"/>
  <c r="HH17" s="1"/>
  <c r="X17" i="38"/>
  <c r="DP10" i="9"/>
  <c r="U10" i="36"/>
  <c r="DV10" i="9"/>
  <c r="AA10" i="36"/>
  <c r="EB10" i="9"/>
  <c r="AG10" i="36"/>
  <c r="DV26" i="9"/>
  <c r="AA26" i="36"/>
  <c r="EB28" i="9"/>
  <c r="AG28" i="36"/>
  <c r="DV33" i="9"/>
  <c r="AA33" i="36"/>
  <c r="DJ33" i="9"/>
  <c r="O33" i="36"/>
  <c r="DY33" i="9"/>
  <c r="AD33" i="36"/>
  <c r="DS33" i="9"/>
  <c r="X33" i="36"/>
  <c r="BY113" i="9"/>
  <c r="CG113"/>
  <c r="CE153"/>
  <c r="DV4"/>
  <c r="AA4" i="36"/>
  <c r="EB3" i="9"/>
  <c r="AG3" i="36"/>
  <c r="DG53" i="9"/>
  <c r="EN53" s="1"/>
  <c r="GV53" s="1"/>
  <c r="BY109"/>
  <c r="R55" i="36"/>
  <c r="DY6" i="9"/>
  <c r="AD6" i="36"/>
  <c r="DV24" i="9"/>
  <c r="AA24" i="36"/>
  <c r="EB20" i="9"/>
  <c r="AG20" i="36"/>
  <c r="DV18" i="9"/>
  <c r="AA18" i="36"/>
  <c r="DJ18" i="9"/>
  <c r="O18" i="36"/>
  <c r="DP16" i="9"/>
  <c r="U16" i="36"/>
  <c r="DD16" i="9"/>
  <c r="I16" i="36"/>
  <c r="DS12" i="9"/>
  <c r="X12" i="36"/>
  <c r="DJ10" i="9"/>
  <c r="O10" i="36"/>
  <c r="EB5" i="9"/>
  <c r="AG5" i="36"/>
  <c r="DP5" i="9"/>
  <c r="U5" i="36"/>
  <c r="DM17" i="9"/>
  <c r="R17" i="36"/>
  <c r="DJ15" i="9"/>
  <c r="O15" i="36"/>
  <c r="DJ13" i="9"/>
  <c r="O13" i="36"/>
  <c r="DJ11" i="9"/>
  <c r="O11" i="36"/>
  <c r="DY19" i="9"/>
  <c r="AD19" i="36"/>
  <c r="DP20" i="9"/>
  <c r="U20" i="36"/>
  <c r="DV20" i="9"/>
  <c r="AA20" i="36"/>
  <c r="DM23" i="9"/>
  <c r="R23" i="36"/>
  <c r="DY23" i="9"/>
  <c r="AD23" i="36"/>
  <c r="DP24" i="9"/>
  <c r="U24" i="36"/>
  <c r="DY25" i="9"/>
  <c r="AD25" i="36"/>
  <c r="DY70" i="9"/>
  <c r="DY54"/>
  <c r="AD54" i="36"/>
  <c r="DS54" i="9"/>
  <c r="X54" i="36"/>
  <c r="EK12" i="9"/>
  <c r="GS12" s="1"/>
  <c r="I12" i="38"/>
  <c r="DY51" i="9"/>
  <c r="AD51" i="36"/>
  <c r="DV47" i="9"/>
  <c r="AA47" i="36"/>
  <c r="EZ19" i="9"/>
  <c r="HH19" s="1"/>
  <c r="X19" i="38"/>
  <c r="DM6" i="9"/>
  <c r="R6" i="36"/>
  <c r="EB22" i="9"/>
  <c r="AG22" i="36"/>
  <c r="DP18" i="9"/>
  <c r="U18" i="36"/>
  <c r="DV16" i="9"/>
  <c r="AA16" i="36"/>
  <c r="DJ16" i="9"/>
  <c r="O16" i="36"/>
  <c r="DS14" i="9"/>
  <c r="X14" i="36"/>
  <c r="DG12" i="9"/>
  <c r="L12" i="36"/>
  <c r="DS8" i="9"/>
  <c r="X8" i="36"/>
  <c r="DV5" i="9"/>
  <c r="AA5" i="36"/>
  <c r="DY17" i="9"/>
  <c r="AD17" i="36"/>
  <c r="DV15" i="9"/>
  <c r="AA15" i="36"/>
  <c r="DV13" i="9"/>
  <c r="AA13" i="36"/>
  <c r="DV11" i="9"/>
  <c r="AA11" i="36"/>
  <c r="DM19" i="9"/>
  <c r="R19" i="36"/>
  <c r="EQ26" i="9"/>
  <c r="GY26" s="1"/>
  <c r="O26" i="38"/>
  <c r="FI24" i="9"/>
  <c r="HQ24" s="1"/>
  <c r="AG24" i="38"/>
  <c r="ET24" i="9"/>
  <c r="HB24" s="1"/>
  <c r="R24" i="38"/>
  <c r="EZ20" i="9"/>
  <c r="HH20" s="1"/>
  <c r="X20" i="38"/>
  <c r="ET16" i="9"/>
  <c r="HB16" s="1"/>
  <c r="R16" i="38"/>
  <c r="EZ5" i="9"/>
  <c r="HH5" s="1"/>
  <c r="X5" i="38"/>
  <c r="DM25" i="9"/>
  <c r="R25" i="36"/>
  <c r="DM26" i="9"/>
  <c r="R26" i="36"/>
  <c r="DS26" i="9"/>
  <c r="X26" i="36"/>
  <c r="DY26" i="9"/>
  <c r="AD26" i="36"/>
  <c r="DS3" i="9"/>
  <c r="X3" i="36"/>
  <c r="DV3" i="9"/>
  <c r="AA3" i="36"/>
  <c r="O3"/>
  <c r="EQ3" i="9"/>
  <c r="GY3" s="1"/>
  <c r="AS3" i="39" s="1"/>
  <c r="O3" i="38"/>
  <c r="B33" i="18"/>
  <c r="B37"/>
  <c r="B36"/>
  <c r="B34"/>
  <c r="B35"/>
  <c r="DP34" i="9"/>
  <c r="U34" i="38" s="1"/>
  <c r="DY3" i="9"/>
  <c r="AD3" i="36"/>
  <c r="CI154" i="9"/>
  <c r="BW123"/>
  <c r="CE123"/>
  <c r="DV34"/>
  <c r="AA34" i="36"/>
  <c r="DJ34" i="9"/>
  <c r="O34" i="36"/>
  <c r="DY32" i="9"/>
  <c r="AD32" i="36"/>
  <c r="DM32" i="9"/>
  <c r="R32" i="36"/>
  <c r="CA147" i="9"/>
  <c r="CG122"/>
  <c r="CG147"/>
  <c r="DP25"/>
  <c r="U25" i="36"/>
  <c r="EB23" i="9"/>
  <c r="AG23" i="36"/>
  <c r="DJ19" i="9"/>
  <c r="O19" i="36"/>
  <c r="DV19" i="9"/>
  <c r="AA19" i="36"/>
  <c r="DV17" i="9"/>
  <c r="AA17" i="36"/>
  <c r="EB33" i="9"/>
  <c r="AG33" i="36"/>
  <c r="EB34" i="9"/>
  <c r="AG34" i="36"/>
  <c r="DJ8" i="9"/>
  <c r="O8" i="36"/>
  <c r="DP8" i="9"/>
  <c r="U8" i="36"/>
  <c r="DV8" i="9"/>
  <c r="AA8" i="36"/>
  <c r="EB8" i="9"/>
  <c r="AG8" i="36"/>
  <c r="DM11" i="9"/>
  <c r="R11" i="36"/>
  <c r="DS11" i="9"/>
  <c r="X11" i="36"/>
  <c r="DY11" i="9"/>
  <c r="AD11" i="36"/>
  <c r="DJ5" i="9"/>
  <c r="O5" i="36"/>
  <c r="EB9" i="9"/>
  <c r="AG9" i="36"/>
  <c r="DJ12" i="9"/>
  <c r="O12" i="36"/>
  <c r="DP12" i="9"/>
  <c r="U12" i="36"/>
  <c r="DY12" i="9"/>
  <c r="AD12" i="36"/>
  <c r="DG13" i="9"/>
  <c r="L13" i="36"/>
  <c r="DM13" i="9"/>
  <c r="R13" i="36"/>
  <c r="DS13" i="9"/>
  <c r="X13" i="36"/>
  <c r="DY13" i="9"/>
  <c r="AD13" i="36"/>
  <c r="DP14" i="9"/>
  <c r="U14" i="36"/>
  <c r="DV14" i="9"/>
  <c r="AA14" i="36"/>
  <c r="EB14" i="9"/>
  <c r="AG14" i="36"/>
  <c r="DG15" i="9"/>
  <c r="L15" i="36"/>
  <c r="DM15" i="9"/>
  <c r="R15" i="36"/>
  <c r="DS15" i="9"/>
  <c r="X15" i="36"/>
  <c r="DY15" i="9"/>
  <c r="AD15" i="36"/>
  <c r="DP17" i="9"/>
  <c r="U17" i="36"/>
  <c r="DJ23" i="9"/>
  <c r="O23" i="36"/>
  <c r="DP23" i="9"/>
  <c r="U23" i="36"/>
  <c r="DV23" i="9"/>
  <c r="AA23" i="36"/>
  <c r="EB19" i="9"/>
  <c r="AG19" i="36"/>
  <c r="DJ21" i="9"/>
  <c r="O21" i="36"/>
  <c r="DV25" i="9"/>
  <c r="AA25" i="36"/>
  <c r="EB25" i="9"/>
  <c r="AG25" i="36"/>
  <c r="DJ22" i="9"/>
  <c r="O22" i="36"/>
  <c r="BY146" i="9"/>
  <c r="DV67"/>
  <c r="AA67" i="36"/>
  <c r="DY57" i="9"/>
  <c r="AD57" i="36"/>
  <c r="DY49" i="9"/>
  <c r="AD49" i="36"/>
  <c r="DV49" i="9"/>
  <c r="AA49" i="36"/>
  <c r="EB4" i="9"/>
  <c r="AG4" i="36"/>
  <c r="DM4" i="9"/>
  <c r="R4" i="36"/>
  <c r="DY4" i="9"/>
  <c r="AD4" i="36"/>
  <c r="DY7" i="9"/>
  <c r="AD7" i="36"/>
  <c r="DP7" i="9"/>
  <c r="U7" i="36"/>
  <c r="DV7" i="9"/>
  <c r="AA7" i="36"/>
  <c r="DP21" i="9"/>
  <c r="U21" i="36"/>
  <c r="DP22" i="9"/>
  <c r="U22" i="36"/>
  <c r="DY22" i="9"/>
  <c r="AD22" i="36"/>
  <c r="DP27" i="9"/>
  <c r="U27" i="36"/>
  <c r="DS27" i="9"/>
  <c r="X27" i="36"/>
  <c r="EZ25" i="9"/>
  <c r="HH25" s="1"/>
  <c r="X25" i="38"/>
  <c r="L19"/>
  <c r="EW15" i="9"/>
  <c r="HE15" s="1"/>
  <c r="U15" i="38"/>
  <c r="FI13" i="9"/>
  <c r="HQ13" s="1"/>
  <c r="AG13" i="38"/>
  <c r="AY11" i="39"/>
  <c r="AE65" i="19"/>
  <c r="U11" i="39"/>
  <c r="EK9" i="9"/>
  <c r="GS9" s="1"/>
  <c r="I9" i="38"/>
  <c r="BY123" i="9"/>
  <c r="CG123"/>
  <c r="DY34"/>
  <c r="AD34" i="36"/>
  <c r="DS34" i="9"/>
  <c r="X34" i="36"/>
  <c r="DM34" i="9"/>
  <c r="R34" i="36"/>
  <c r="EB32" i="9"/>
  <c r="AG32" i="36"/>
  <c r="DV32" i="9"/>
  <c r="AA32" i="36"/>
  <c r="DP32" i="9"/>
  <c r="U32" i="36"/>
  <c r="DJ32" i="9"/>
  <c r="O32" i="36"/>
  <c r="DA49" i="9"/>
  <c r="F49" i="36"/>
  <c r="BW147" i="9"/>
  <c r="CE147"/>
  <c r="CC147"/>
  <c r="DJ25"/>
  <c r="O25" i="36"/>
  <c r="DP19" i="9"/>
  <c r="U19" i="36"/>
  <c r="DJ17" i="9"/>
  <c r="O17" i="36"/>
  <c r="EB17" i="9"/>
  <c r="AG17" i="36"/>
  <c r="CA105" i="9"/>
  <c r="DY28"/>
  <c r="AD28" i="36"/>
  <c r="DS28" i="9"/>
  <c r="X28" i="36"/>
  <c r="DJ28" i="9"/>
  <c r="O28" i="36"/>
  <c r="DJ4" i="9"/>
  <c r="O4" i="36"/>
  <c r="DJ67" i="9"/>
  <c r="O67" i="36"/>
  <c r="DY53" i="9"/>
  <c r="AD53" i="36"/>
  <c r="EZ53" i="9"/>
  <c r="HH53" s="1"/>
  <c r="X53" i="38"/>
  <c r="DY41" i="9"/>
  <c r="AD41" i="36"/>
  <c r="DD4" i="9"/>
  <c r="I4" i="36"/>
  <c r="DG4" i="9"/>
  <c r="L4" i="36"/>
  <c r="DS4" i="9"/>
  <c r="X4" i="36"/>
  <c r="DP4" i="9"/>
  <c r="U4" i="36"/>
  <c r="DJ7" i="9"/>
  <c r="O7" i="36"/>
  <c r="EB7" i="9"/>
  <c r="AG7" i="36"/>
  <c r="DM7" i="9"/>
  <c r="R7" i="36"/>
  <c r="DM21" i="9"/>
  <c r="R21" i="36"/>
  <c r="DV21" i="9"/>
  <c r="AA21" i="36"/>
  <c r="DG22" i="9"/>
  <c r="L22" i="36"/>
  <c r="DM22" i="9"/>
  <c r="R22" i="36"/>
  <c r="DS22" i="9"/>
  <c r="X22" i="36"/>
  <c r="CA119" i="9"/>
  <c r="CE119"/>
  <c r="DM27"/>
  <c r="R27" i="36"/>
  <c r="DY27" i="9"/>
  <c r="AD27" i="36"/>
  <c r="EN6" i="9"/>
  <c r="GV6" s="1"/>
  <c r="L6" i="38"/>
  <c r="DS46" i="9"/>
  <c r="X46" i="36"/>
  <c r="DY21" i="9"/>
  <c r="AD21" i="36"/>
  <c r="EB21" i="9"/>
  <c r="AG21" i="36"/>
  <c r="DM58" i="9"/>
  <c r="R58" i="36"/>
  <c r="DP51" i="9"/>
  <c r="U51" i="36"/>
  <c r="DJ51" i="9"/>
  <c r="O51" i="36"/>
  <c r="DM49" i="9"/>
  <c r="R49" i="36"/>
  <c r="DP47" i="9"/>
  <c r="U47" i="36"/>
  <c r="DJ47" i="9"/>
  <c r="O47" i="36"/>
  <c r="EZ60" i="9"/>
  <c r="HH60" s="1"/>
  <c r="X60" i="38"/>
  <c r="AV10" i="39"/>
  <c r="R10"/>
  <c r="AD53" i="19"/>
  <c r="FI18" i="9"/>
  <c r="HQ18" s="1"/>
  <c r="AG18" i="38"/>
  <c r="DS58" i="9"/>
  <c r="X58" i="36"/>
  <c r="DM51" i="9"/>
  <c r="R51" i="36"/>
  <c r="DJ49" i="9"/>
  <c r="O49" i="36"/>
  <c r="CJ175" i="9"/>
  <c r="AD78" i="40"/>
  <c r="DS74" i="9"/>
  <c r="X74" i="36"/>
  <c r="DD57" i="9"/>
  <c r="I57" i="36"/>
  <c r="DP55" i="9"/>
  <c r="U55" i="36"/>
  <c r="DJ55" i="9"/>
  <c r="O55" i="36"/>
  <c r="DJ45" i="9"/>
  <c r="O45" i="36"/>
  <c r="CA153" i="9"/>
  <c r="FF55"/>
  <c r="HN55" s="1"/>
  <c r="AD55" i="38"/>
  <c r="EZ76" i="9"/>
  <c r="HH76" s="1"/>
  <c r="X76" i="38"/>
  <c r="CJ167" i="9"/>
  <c r="AD70" i="40"/>
  <c r="CG115" i="9"/>
  <c r="DM74"/>
  <c r="R74" i="36"/>
  <c r="DS55" i="9"/>
  <c r="X55" i="36"/>
  <c r="DG45" i="9"/>
  <c r="L45" i="36"/>
  <c r="BW153" i="9"/>
  <c r="BY154"/>
  <c r="DP3"/>
  <c r="U3" i="36"/>
  <c r="CJ156" i="9"/>
  <c r="AD59" i="40"/>
  <c r="CE120" i="9"/>
  <c r="DM66"/>
  <c r="R66" i="36"/>
  <c r="DM46" i="9"/>
  <c r="R46" i="36"/>
  <c r="DM57" i="9"/>
  <c r="R57" i="36"/>
  <c r="EB53" i="9"/>
  <c r="AG53" i="36"/>
  <c r="EB47" i="9"/>
  <c r="AG47" i="36"/>
  <c r="DS45" i="9"/>
  <c r="X45" i="36"/>
  <c r="DP41" i="9"/>
  <c r="U41" i="36"/>
  <c r="EZ32" i="9"/>
  <c r="HH32" s="1"/>
  <c r="X32" i="38"/>
  <c r="EZ41" i="9"/>
  <c r="HH41" s="1"/>
  <c r="X41" i="38"/>
  <c r="ET55" i="9"/>
  <c r="HB55" s="1"/>
  <c r="R55" i="38"/>
  <c r="U33"/>
  <c r="CJ121" i="9"/>
  <c r="AD24" i="40"/>
  <c r="AD83"/>
  <c r="CJ180" i="9"/>
  <c r="DS66"/>
  <c r="X66" i="36"/>
  <c r="DG52" i="9"/>
  <c r="L52" i="36"/>
  <c r="DJ46" i="9"/>
  <c r="O46" i="36"/>
  <c r="DP57" i="9"/>
  <c r="U57" i="36"/>
  <c r="DJ57" i="9"/>
  <c r="O57" i="36"/>
  <c r="EB49" i="9"/>
  <c r="AG49" i="36"/>
  <c r="DV45" i="9"/>
  <c r="AA45" i="36"/>
  <c r="DP45" i="9"/>
  <c r="U45" i="36"/>
  <c r="DM41" i="9"/>
  <c r="R41" i="36"/>
  <c r="EZ52" i="9"/>
  <c r="HH52" s="1"/>
  <c r="X52" i="38"/>
  <c r="EW28" i="9"/>
  <c r="HE28" s="1"/>
  <c r="U28" i="38"/>
  <c r="J8" i="41"/>
  <c r="J9" s="1"/>
  <c r="BY119" i="9"/>
  <c r="BW121"/>
  <c r="DP53"/>
  <c r="U53" i="36"/>
  <c r="EB51" i="9"/>
  <c r="AG51" i="36"/>
  <c r="DV41" i="9"/>
  <c r="AA41" i="36"/>
  <c r="DG41" i="9"/>
  <c r="L41" i="36"/>
  <c r="CA150" i="9"/>
  <c r="CI153"/>
  <c r="BW150"/>
  <c r="CI150"/>
  <c r="BU119"/>
  <c r="EB57"/>
  <c r="AG57" i="36"/>
  <c r="DM53" i="9"/>
  <c r="R53" i="36"/>
  <c r="DJ41" i="9"/>
  <c r="O41" i="36"/>
  <c r="CA154" i="9"/>
  <c r="AD55" i="40"/>
  <c r="CI146" i="9"/>
  <c r="CC150"/>
  <c r="BY153"/>
  <c r="DD3"/>
  <c r="I3" i="36"/>
  <c r="CG102" i="9"/>
  <c r="DY72"/>
  <c r="AD72" i="36"/>
  <c r="DY56" i="9"/>
  <c r="AD56" i="36"/>
  <c r="DM3" i="9"/>
  <c r="R3" i="36"/>
  <c r="BU115" i="9"/>
  <c r="DY76"/>
  <c r="AD76" i="36"/>
  <c r="DY60" i="9"/>
  <c r="AD60" i="36"/>
  <c r="DY52" i="9"/>
  <c r="AD52" i="36"/>
  <c r="DG46" i="9"/>
  <c r="L46" i="36"/>
  <c r="EB67" i="9"/>
  <c r="AG67" i="36"/>
  <c r="EB55" i="9"/>
  <c r="AG55" i="36"/>
  <c r="DD53" i="9"/>
  <c r="I53" i="36"/>
  <c r="EB41" i="9"/>
  <c r="AG41" i="36"/>
  <c r="EW49" i="9"/>
  <c r="HE49" s="1"/>
  <c r="U49" i="38"/>
  <c r="FF47" i="9"/>
  <c r="HN47" s="1"/>
  <c r="AD47" i="38"/>
  <c r="ET47" i="9"/>
  <c r="HB47" s="1"/>
  <c r="R47" i="38"/>
  <c r="DA3" i="9"/>
  <c r="F3" i="36"/>
  <c r="CE121" i="9"/>
  <c r="DY64"/>
  <c r="AD64" i="36"/>
  <c r="DY86" i="9"/>
  <c r="AD86" i="36"/>
  <c r="DY68" i="9"/>
  <c r="AD68" i="36"/>
  <c r="BS154" i="9"/>
  <c r="EB45"/>
  <c r="AG45" i="36"/>
  <c r="BS150" i="9"/>
  <c r="BU109"/>
  <c r="DG5"/>
  <c r="L5" i="36"/>
  <c r="DG10" i="9"/>
  <c r="L10" i="36"/>
  <c r="DG86" i="9"/>
  <c r="L86" i="36"/>
  <c r="DG74" i="9"/>
  <c r="L74" i="36"/>
  <c r="DG72" i="9"/>
  <c r="L72" i="36"/>
  <c r="DG58" i="9"/>
  <c r="L58" i="36"/>
  <c r="DG56" i="9"/>
  <c r="L56" i="36"/>
  <c r="L20" i="38"/>
  <c r="DG11" i="9"/>
  <c r="L11" i="36"/>
  <c r="BU123" i="9"/>
  <c r="DG27"/>
  <c r="L27" i="36"/>
  <c r="DG84" i="9"/>
  <c r="L84" i="36"/>
  <c r="DG80" i="9"/>
  <c r="L80" i="36"/>
  <c r="DG76" i="9"/>
  <c r="L76" i="36"/>
  <c r="DG54" i="9"/>
  <c r="L54" i="36"/>
  <c r="DG50" i="9"/>
  <c r="L50" i="36"/>
  <c r="BU154" i="9"/>
  <c r="DG57"/>
  <c r="L57" i="36"/>
  <c r="BU146" i="9"/>
  <c r="EN33"/>
  <c r="GV33" s="1"/>
  <c r="L33" i="38"/>
  <c r="L3"/>
  <c r="DG8" i="9"/>
  <c r="L8" i="36"/>
  <c r="BU104" i="9"/>
  <c r="L7" i="36"/>
  <c r="DG7" i="9"/>
  <c r="DG66"/>
  <c r="L66" i="36"/>
  <c r="DG64" i="9"/>
  <c r="L64" i="36"/>
  <c r="BU153" i="9"/>
  <c r="L34" i="36"/>
  <c r="DG34" i="9"/>
  <c r="DG9"/>
  <c r="L9" i="36"/>
  <c r="L26"/>
  <c r="DG26" i="9"/>
  <c r="DG68"/>
  <c r="L68" i="36"/>
  <c r="DG60" i="9"/>
  <c r="L60" i="36"/>
  <c r="BU147" i="9"/>
  <c r="EN24"/>
  <c r="GV24" s="1"/>
  <c r="L24" i="38"/>
  <c r="DG14" i="9"/>
  <c r="L14" i="36"/>
  <c r="DG17" i="9"/>
  <c r="L17" i="36"/>
  <c r="DG51" i="9"/>
  <c r="L51" i="36"/>
  <c r="DG49" i="9"/>
  <c r="L49" i="36"/>
  <c r="DG47" i="9"/>
  <c r="L47" i="36"/>
  <c r="DD8" i="9"/>
  <c r="I8" i="36"/>
  <c r="DD26" i="9"/>
  <c r="I26" i="36"/>
  <c r="DD27" i="9"/>
  <c r="I27" i="36"/>
  <c r="DD45" i="9"/>
  <c r="I45" i="36"/>
  <c r="DD33" i="9"/>
  <c r="I33" i="36"/>
  <c r="DD13" i="9"/>
  <c r="I13" i="36"/>
  <c r="DD18" i="9"/>
  <c r="I18" i="36"/>
  <c r="DD19" i="9"/>
  <c r="I19" i="36"/>
  <c r="DD22" i="9"/>
  <c r="I22" i="36"/>
  <c r="DD46" i="9"/>
  <c r="I46" i="36"/>
  <c r="DD28" i="9"/>
  <c r="I28" i="36"/>
  <c r="DD7" i="9"/>
  <c r="I7" i="36"/>
  <c r="DD10" i="9"/>
  <c r="I10" i="36"/>
  <c r="DD11" i="9"/>
  <c r="I11" i="36"/>
  <c r="DD15" i="9"/>
  <c r="I15" i="36"/>
  <c r="DD25" i="9"/>
  <c r="I25" i="36"/>
  <c r="DD34" i="9"/>
  <c r="I34" i="36"/>
  <c r="DD24" i="9"/>
  <c r="I24" i="36"/>
  <c r="DD21" i="9"/>
  <c r="I21" i="36"/>
  <c r="DD55" i="9"/>
  <c r="I55" i="36"/>
  <c r="EK49" i="9"/>
  <c r="GS49" s="1"/>
  <c r="I49" i="38"/>
  <c r="DD41" i="9"/>
  <c r="I41" i="36"/>
  <c r="DD5" i="9"/>
  <c r="I5" i="36"/>
  <c r="DD23" i="9"/>
  <c r="I23" i="36"/>
  <c r="DD32" i="9"/>
  <c r="I32" i="36"/>
  <c r="DD20" i="9"/>
  <c r="I20" i="36"/>
  <c r="DD14" i="9"/>
  <c r="I14" i="36"/>
  <c r="DD17" i="9"/>
  <c r="I17" i="36"/>
  <c r="DD51" i="9"/>
  <c r="I51" i="36"/>
  <c r="DA27" i="9"/>
  <c r="F27" i="36"/>
  <c r="DA53" i="9"/>
  <c r="F53" i="36"/>
  <c r="DA45" i="9"/>
  <c r="F45" i="36"/>
  <c r="DA26" i="9"/>
  <c r="F26" i="36"/>
  <c r="DA24" i="9"/>
  <c r="F24" i="36"/>
  <c r="DA22" i="9"/>
  <c r="F22" i="36"/>
  <c r="DA20" i="9"/>
  <c r="F20" i="36"/>
  <c r="DA18" i="9"/>
  <c r="F18" i="36"/>
  <c r="DA16" i="9"/>
  <c r="F16" i="36"/>
  <c r="BQ150" i="9"/>
  <c r="F32" i="36"/>
  <c r="DA32" i="9"/>
  <c r="F9" i="36"/>
  <c r="DA9" i="9"/>
  <c r="DA6"/>
  <c r="F6" i="36"/>
  <c r="DA84" i="9"/>
  <c r="F84" i="36"/>
  <c r="F14"/>
  <c r="DA14" i="9"/>
  <c r="EH57"/>
  <c r="GP57" s="1"/>
  <c r="F57" i="38"/>
  <c r="DA51" i="9"/>
  <c r="F51" i="36"/>
  <c r="DA33" i="9"/>
  <c r="F33" i="36"/>
  <c r="DA4" i="9"/>
  <c r="F4" i="36"/>
  <c r="DA10" i="9"/>
  <c r="F10" i="36"/>
  <c r="BQ104" i="9"/>
  <c r="BQ109"/>
  <c r="DA80"/>
  <c r="F80" i="36"/>
  <c r="DA74" i="9"/>
  <c r="F74" i="36"/>
  <c r="DA66" i="9"/>
  <c r="F66" i="36"/>
  <c r="DA58" i="9"/>
  <c r="F58" i="36"/>
  <c r="DA54" i="9"/>
  <c r="F54" i="36"/>
  <c r="DA50" i="9"/>
  <c r="F50" i="36"/>
  <c r="DA55" i="9"/>
  <c r="F55" i="36"/>
  <c r="DA47" i="9"/>
  <c r="F47" i="36"/>
  <c r="DA41" i="9"/>
  <c r="F41" i="36"/>
  <c r="DA25" i="9"/>
  <c r="F25" i="36"/>
  <c r="DA23" i="9"/>
  <c r="F23" i="36"/>
  <c r="DA21" i="9"/>
  <c r="F21" i="36"/>
  <c r="DA19" i="9"/>
  <c r="F19" i="36"/>
  <c r="DA17" i="9"/>
  <c r="F17" i="36"/>
  <c r="DA15" i="9"/>
  <c r="F15" i="36"/>
  <c r="BQ154" i="9"/>
  <c r="DA34"/>
  <c r="F34" i="36"/>
  <c r="DA5" i="9"/>
  <c r="F5" i="36"/>
  <c r="DA8" i="9"/>
  <c r="F8" i="36"/>
  <c r="DA11" i="9"/>
  <c r="F11" i="36"/>
  <c r="F13"/>
  <c r="DA13" i="9"/>
  <c r="DA28"/>
  <c r="F28" i="36"/>
  <c r="DA7" i="9"/>
  <c r="F7" i="36"/>
  <c r="DA12" i="9"/>
  <c r="F12" i="36"/>
  <c r="DA62" i="9"/>
  <c r="DA46"/>
  <c r="F46" i="36"/>
  <c r="EB6" i="9"/>
  <c r="AG6" i="36"/>
  <c r="DP6" i="9"/>
  <c r="U6" i="36"/>
  <c r="DD6" i="9"/>
  <c r="I6" i="36"/>
  <c r="BQ101" i="9"/>
  <c r="CI101"/>
  <c r="CG101"/>
  <c r="BW102"/>
  <c r="CE102"/>
  <c r="BY102"/>
  <c r="CI102"/>
  <c r="CG103"/>
  <c r="BU103"/>
  <c r="CI103"/>
  <c r="CE103"/>
  <c r="CC109"/>
  <c r="DD86"/>
  <c r="I86" i="36"/>
  <c r="DP86" i="9"/>
  <c r="U86" i="36"/>
  <c r="EB86" i="9"/>
  <c r="AG86" i="36"/>
  <c r="CI109" i="9"/>
  <c r="DA86"/>
  <c r="F86" i="36"/>
  <c r="CE104" i="9"/>
  <c r="CA104"/>
  <c r="BQ105"/>
  <c r="BS105"/>
  <c r="BY105"/>
  <c r="CC119"/>
  <c r="DJ84"/>
  <c r="O84" i="36"/>
  <c r="DV84" i="9"/>
  <c r="AA84" i="36"/>
  <c r="DD80" i="9"/>
  <c r="I80" i="36"/>
  <c r="DP80" i="9"/>
  <c r="U80" i="36"/>
  <c r="EB80" i="9"/>
  <c r="AG80" i="36"/>
  <c r="DJ76" i="9"/>
  <c r="O76" i="36"/>
  <c r="DV76" i="9"/>
  <c r="AA76" i="36"/>
  <c r="DD72" i="9"/>
  <c r="I72" i="36"/>
  <c r="DP72" i="9"/>
  <c r="U72" i="36"/>
  <c r="EB72" i="9"/>
  <c r="AG72" i="36"/>
  <c r="DJ68" i="9"/>
  <c r="O68" i="36"/>
  <c r="DV68" i="9"/>
  <c r="AA68" i="36"/>
  <c r="DD64" i="9"/>
  <c r="I64" i="36"/>
  <c r="DP64" i="9"/>
  <c r="U64" i="36"/>
  <c r="EB64" i="9"/>
  <c r="AG64" i="36"/>
  <c r="DJ60" i="9"/>
  <c r="O60" i="36"/>
  <c r="DV60" i="9"/>
  <c r="AA60" i="36"/>
  <c r="DD56" i="9"/>
  <c r="I56" i="36"/>
  <c r="DP56" i="9"/>
  <c r="U56" i="36"/>
  <c r="EB56" i="9"/>
  <c r="AG56" i="36"/>
  <c r="DJ52" i="9"/>
  <c r="O52" i="36"/>
  <c r="DV52" i="9"/>
  <c r="AA52" i="36"/>
  <c r="DA76" i="9"/>
  <c r="F76" i="36"/>
  <c r="DA72" i="9"/>
  <c r="F72" i="36"/>
  <c r="DA68" i="9"/>
  <c r="F68" i="36"/>
  <c r="DA64" i="9"/>
  <c r="F64" i="36"/>
  <c r="DA60" i="9"/>
  <c r="F60" i="36"/>
  <c r="DA56" i="9"/>
  <c r="F56" i="36"/>
  <c r="DA52" i="9"/>
  <c r="F52" i="36"/>
  <c r="DJ74" i="9"/>
  <c r="O74" i="36"/>
  <c r="DV74" i="9"/>
  <c r="AA74" i="36"/>
  <c r="EB70" i="9"/>
  <c r="DJ66"/>
  <c r="O66" i="36"/>
  <c r="DV66" i="9"/>
  <c r="AA66" i="36"/>
  <c r="U62"/>
  <c r="DJ58" i="9"/>
  <c r="O58" i="36"/>
  <c r="DV58" i="9"/>
  <c r="AA58" i="36"/>
  <c r="DD54" i="9"/>
  <c r="I54" i="36"/>
  <c r="DP54" i="9"/>
  <c r="U54" i="36"/>
  <c r="EB54" i="9"/>
  <c r="AG54" i="36"/>
  <c r="DJ50" i="9"/>
  <c r="O50" i="36"/>
  <c r="DV50" i="9"/>
  <c r="AA50" i="36"/>
  <c r="DV46" i="9"/>
  <c r="AA46" i="36"/>
  <c r="DD40" i="9"/>
  <c r="I40" i="36"/>
  <c r="DA42" i="9"/>
  <c r="F42" i="36"/>
  <c r="DM42" i="9"/>
  <c r="R42" i="36"/>
  <c r="DY42" i="9"/>
  <c r="AD42" i="36"/>
  <c r="DJ42" i="9"/>
  <c r="O42" i="36"/>
  <c r="DV42" i="9"/>
  <c r="AA42" i="36"/>
  <c r="DA44" i="9"/>
  <c r="F44" i="36"/>
  <c r="DM44" i="9"/>
  <c r="R44" i="36"/>
  <c r="DY44" i="9"/>
  <c r="AD44" i="36"/>
  <c r="DJ44" i="9"/>
  <c r="O44" i="36"/>
  <c r="DV44" i="9"/>
  <c r="AA44" i="36"/>
  <c r="DA40" i="9"/>
  <c r="F40" i="36"/>
  <c r="DM40" i="9"/>
  <c r="R40" i="36"/>
  <c r="DY40" i="9"/>
  <c r="AD40" i="36"/>
  <c r="DP40" i="9"/>
  <c r="U40" i="36"/>
  <c r="EB40" i="9"/>
  <c r="AG40" i="36"/>
  <c r="CR38" i="9"/>
  <c r="CL38"/>
  <c r="CF38"/>
  <c r="BZ38"/>
  <c r="BT38"/>
  <c r="CU38"/>
  <c r="CI38"/>
  <c r="BW38"/>
  <c r="CO38"/>
  <c r="CC38"/>
  <c r="AJ135"/>
  <c r="CR36"/>
  <c r="CL36"/>
  <c r="CF36"/>
  <c r="BZ36"/>
  <c r="BT36"/>
  <c r="CU36"/>
  <c r="CI36"/>
  <c r="BW36"/>
  <c r="CO36"/>
  <c r="CC36"/>
  <c r="AJ133"/>
  <c r="CR30"/>
  <c r="CL30"/>
  <c r="CF30"/>
  <c r="BZ30"/>
  <c r="BT30"/>
  <c r="CU30"/>
  <c r="CI30"/>
  <c r="BW30"/>
  <c r="CO30"/>
  <c r="CC30"/>
  <c r="AJ127"/>
  <c r="DD83"/>
  <c r="I83" i="36"/>
  <c r="DP83" i="9"/>
  <c r="U83" i="36"/>
  <c r="EB83" i="9"/>
  <c r="AG83" i="36"/>
  <c r="DG83" i="9"/>
  <c r="L83" i="36"/>
  <c r="DS83" i="9"/>
  <c r="X83" i="36"/>
  <c r="DD79" i="9"/>
  <c r="I79" i="36"/>
  <c r="DP79" i="9"/>
  <c r="U79" i="36"/>
  <c r="EB79" i="9"/>
  <c r="AG79" i="36"/>
  <c r="DG79" i="9"/>
  <c r="L79" i="36"/>
  <c r="DS79" i="9"/>
  <c r="X79" i="36"/>
  <c r="DD75" i="9"/>
  <c r="I75" i="36"/>
  <c r="DP75" i="9"/>
  <c r="U75" i="36"/>
  <c r="EB75" i="9"/>
  <c r="AG75" i="36"/>
  <c r="DG75" i="9"/>
  <c r="L75" i="36"/>
  <c r="DS75" i="9"/>
  <c r="X75" i="36"/>
  <c r="DD71" i="9"/>
  <c r="I71" i="36"/>
  <c r="DP71" i="9"/>
  <c r="U71" i="36"/>
  <c r="EB71" i="9"/>
  <c r="AG71" i="36"/>
  <c r="DG71" i="9"/>
  <c r="L71" i="36"/>
  <c r="DS71" i="9"/>
  <c r="X71" i="36"/>
  <c r="DA67" i="9"/>
  <c r="F67" i="36"/>
  <c r="DM67" i="9"/>
  <c r="R67" i="36"/>
  <c r="DY67" i="9"/>
  <c r="AD67" i="36"/>
  <c r="CR63" i="9"/>
  <c r="CL63"/>
  <c r="CF63"/>
  <c r="BZ63"/>
  <c r="BT63"/>
  <c r="CO63"/>
  <c r="CC63"/>
  <c r="CU63"/>
  <c r="CI63"/>
  <c r="BW63"/>
  <c r="AJ160"/>
  <c r="L3" i="39"/>
  <c r="AL3" i="43" s="1"/>
  <c r="AP3" i="39"/>
  <c r="W29" i="19"/>
  <c r="DV6" i="9"/>
  <c r="AA6" i="36"/>
  <c r="DJ6" i="9"/>
  <c r="O6" i="36"/>
  <c r="CC101" i="9"/>
  <c r="CA101"/>
  <c r="BY101"/>
  <c r="CC102"/>
  <c r="BS102"/>
  <c r="BQ102"/>
  <c r="BU102"/>
  <c r="CA102"/>
  <c r="BY103"/>
  <c r="BQ103"/>
  <c r="CA103"/>
  <c r="BW109"/>
  <c r="DJ86"/>
  <c r="O86" i="36"/>
  <c r="DV86" i="9"/>
  <c r="AA86" i="36"/>
  <c r="DM86" i="9"/>
  <c r="R86" i="36"/>
  <c r="BS104" i="9"/>
  <c r="BU105"/>
  <c r="CC115"/>
  <c r="BW119"/>
  <c r="BY122"/>
  <c r="DD84"/>
  <c r="I84" i="36"/>
  <c r="DP84" i="9"/>
  <c r="U84" i="36"/>
  <c r="EB84" i="9"/>
  <c r="AG84" i="36"/>
  <c r="AG82"/>
  <c r="DJ80" i="9"/>
  <c r="O80" i="36"/>
  <c r="DV80" i="9"/>
  <c r="AA80" i="36"/>
  <c r="DD76" i="9"/>
  <c r="I76" i="36"/>
  <c r="DP76" i="9"/>
  <c r="U76" i="36"/>
  <c r="EB76" i="9"/>
  <c r="AG76" i="36"/>
  <c r="DJ72" i="9"/>
  <c r="O72" i="36"/>
  <c r="DV72" i="9"/>
  <c r="AA72" i="36"/>
  <c r="DD68" i="9"/>
  <c r="I68" i="36"/>
  <c r="DP68" i="9"/>
  <c r="U68" i="36"/>
  <c r="EB68" i="9"/>
  <c r="AG68" i="36"/>
  <c r="DJ64" i="9"/>
  <c r="O64" i="36"/>
  <c r="DV64" i="9"/>
  <c r="AA64" i="36"/>
  <c r="DD60" i="9"/>
  <c r="I60" i="36"/>
  <c r="DP60" i="9"/>
  <c r="U60" i="36"/>
  <c r="EB60" i="9"/>
  <c r="AG60" i="36"/>
  <c r="DJ56" i="9"/>
  <c r="O56" i="36"/>
  <c r="DV56" i="9"/>
  <c r="AA56" i="36"/>
  <c r="DD52" i="9"/>
  <c r="I52" i="36"/>
  <c r="DP52" i="9"/>
  <c r="U52" i="36"/>
  <c r="EB52" i="9"/>
  <c r="AG52" i="36"/>
  <c r="DM76" i="9"/>
  <c r="R76" i="36"/>
  <c r="DM72" i="9"/>
  <c r="R72" i="36"/>
  <c r="DM68" i="9"/>
  <c r="R68" i="36"/>
  <c r="DM64" i="9"/>
  <c r="R64" i="36"/>
  <c r="DM60" i="9"/>
  <c r="R60" i="36"/>
  <c r="DM56" i="9"/>
  <c r="R56" i="36"/>
  <c r="DM52" i="9"/>
  <c r="R52" i="36"/>
  <c r="DD74" i="9"/>
  <c r="I74" i="36"/>
  <c r="DP74" i="9"/>
  <c r="U74" i="36"/>
  <c r="EB74" i="9"/>
  <c r="AG74" i="36"/>
  <c r="DD66" i="9"/>
  <c r="I66" i="36"/>
  <c r="DP66" i="9"/>
  <c r="U66" i="36"/>
  <c r="EB66" i="9"/>
  <c r="AG66" i="36"/>
  <c r="DD58" i="9"/>
  <c r="I58" i="36"/>
  <c r="DP58" i="9"/>
  <c r="U58" i="36"/>
  <c r="EB58" i="9"/>
  <c r="AG58" i="36"/>
  <c r="DJ54" i="9"/>
  <c r="O54" i="36"/>
  <c r="DV54" i="9"/>
  <c r="AA54" i="36"/>
  <c r="DD50" i="9"/>
  <c r="I50" i="36"/>
  <c r="DP50" i="9"/>
  <c r="U50" i="36"/>
  <c r="EB50" i="9"/>
  <c r="AG50" i="36"/>
  <c r="EB46" i="9"/>
  <c r="AG46" i="36"/>
  <c r="DG42" i="9"/>
  <c r="L42" i="36"/>
  <c r="DS42" i="9"/>
  <c r="X42" i="36"/>
  <c r="DD42" i="9"/>
  <c r="I42" i="36"/>
  <c r="DP42" i="9"/>
  <c r="U42" i="36"/>
  <c r="EB42" i="9"/>
  <c r="AG42" i="36"/>
  <c r="DG44" i="9"/>
  <c r="L44" i="36"/>
  <c r="DS44" i="9"/>
  <c r="X44" i="36"/>
  <c r="DD44" i="9"/>
  <c r="I44" i="36"/>
  <c r="DP44" i="9"/>
  <c r="U44" i="36"/>
  <c r="EB44" i="9"/>
  <c r="AG44" i="36"/>
  <c r="DG40" i="9"/>
  <c r="L40" i="36"/>
  <c r="DS40" i="9"/>
  <c r="X40" i="36"/>
  <c r="DJ40" i="9"/>
  <c r="O40" i="36"/>
  <c r="DV40" i="9"/>
  <c r="AA40" i="36"/>
  <c r="DJ83" i="9"/>
  <c r="O83" i="36"/>
  <c r="DV83" i="9"/>
  <c r="AA83" i="36"/>
  <c r="DA83" i="9"/>
  <c r="F83" i="36"/>
  <c r="DM83" i="9"/>
  <c r="R83" i="36"/>
  <c r="CR65" i="9"/>
  <c r="CL65"/>
  <c r="CF65"/>
  <c r="BZ65"/>
  <c r="BT65"/>
  <c r="CO65"/>
  <c r="CC65"/>
  <c r="CU65"/>
  <c r="CI65"/>
  <c r="BW65"/>
  <c r="AJ162"/>
  <c r="CR61"/>
  <c r="CL61"/>
  <c r="CF61"/>
  <c r="BZ61"/>
  <c r="BT61"/>
  <c r="CO61"/>
  <c r="CC61"/>
  <c r="CU61"/>
  <c r="CI61"/>
  <c r="BW61"/>
  <c r="AJ158"/>
  <c r="DV57"/>
  <c r="AA57" i="36"/>
  <c r="DV53" i="9"/>
  <c r="AA53" i="36"/>
  <c r="BY150" i="9"/>
  <c r="DD85"/>
  <c r="I85" i="36"/>
  <c r="DP85" i="9"/>
  <c r="U85" i="36"/>
  <c r="EB85" i="9"/>
  <c r="AG85" i="36"/>
  <c r="DG85" i="9"/>
  <c r="L85" i="36"/>
  <c r="DS85" i="9"/>
  <c r="X85" i="36"/>
  <c r="DD81" i="9"/>
  <c r="I81" i="36"/>
  <c r="DP81" i="9"/>
  <c r="U81" i="36"/>
  <c r="EB81" i="9"/>
  <c r="AG81" i="36"/>
  <c r="DG81" i="9"/>
  <c r="L81" i="36"/>
  <c r="DS81" i="9"/>
  <c r="X81" i="36"/>
  <c r="DD77" i="9"/>
  <c r="I77" i="36"/>
  <c r="DP77" i="9"/>
  <c r="U77" i="36"/>
  <c r="EB77" i="9"/>
  <c r="AG77" i="36"/>
  <c r="DG77" i="9"/>
  <c r="L77" i="36"/>
  <c r="DS77" i="9"/>
  <c r="X77" i="36"/>
  <c r="DD73" i="9"/>
  <c r="I73" i="36"/>
  <c r="DP73" i="9"/>
  <c r="U73" i="36"/>
  <c r="EB73" i="9"/>
  <c r="AG73" i="36"/>
  <c r="DG73" i="9"/>
  <c r="L73" i="36"/>
  <c r="DS73" i="9"/>
  <c r="X73" i="36"/>
  <c r="DD69" i="9"/>
  <c r="I69" i="36"/>
  <c r="DY83" i="9"/>
  <c r="AD83" i="36"/>
  <c r="DJ79" i="9"/>
  <c r="O79" i="36"/>
  <c r="DV79" i="9"/>
  <c r="AA79" i="36"/>
  <c r="DA79" i="9"/>
  <c r="F79" i="36"/>
  <c r="DM79" i="9"/>
  <c r="R79" i="36"/>
  <c r="DY79" i="9"/>
  <c r="AD79" i="36"/>
  <c r="DJ75" i="9"/>
  <c r="O75" i="36"/>
  <c r="DV75" i="9"/>
  <c r="AA75" i="36"/>
  <c r="DA75" i="9"/>
  <c r="F75" i="36"/>
  <c r="DM75" i="9"/>
  <c r="R75" i="36"/>
  <c r="DY75" i="9"/>
  <c r="AD75" i="36"/>
  <c r="DJ71" i="9"/>
  <c r="O71" i="36"/>
  <c r="DV71" i="9"/>
  <c r="AA71" i="36"/>
  <c r="DA71" i="9"/>
  <c r="F71" i="36"/>
  <c r="DM71" i="9"/>
  <c r="R71" i="36"/>
  <c r="DY71" i="9"/>
  <c r="AD71" i="36"/>
  <c r="DG67" i="9"/>
  <c r="L67" i="36"/>
  <c r="DS67" i="9"/>
  <c r="X67" i="36"/>
  <c r="CR59" i="9"/>
  <c r="CL59"/>
  <c r="CO59"/>
  <c r="CF59"/>
  <c r="BZ59"/>
  <c r="BT59"/>
  <c r="CU59"/>
  <c r="CI59"/>
  <c r="CC59"/>
  <c r="BW59"/>
  <c r="AJ156"/>
  <c r="DV55"/>
  <c r="AA55" i="36"/>
  <c r="DV51" i="9"/>
  <c r="AA51" i="36"/>
  <c r="BU150" i="9"/>
  <c r="CC154"/>
  <c r="DJ85"/>
  <c r="O85" i="36"/>
  <c r="DV85" i="9"/>
  <c r="AA85" i="36"/>
  <c r="DA85" i="9"/>
  <c r="F85" i="36"/>
  <c r="DM85" i="9"/>
  <c r="R85" i="36"/>
  <c r="DY85" i="9"/>
  <c r="AD85" i="36"/>
  <c r="DJ81" i="9"/>
  <c r="O81" i="36"/>
  <c r="DV81" i="9"/>
  <c r="AA81" i="36"/>
  <c r="DA81" i="9"/>
  <c r="F81" i="36"/>
  <c r="DM81" i="9"/>
  <c r="R81" i="36"/>
  <c r="DY81" i="9"/>
  <c r="AD81" i="36"/>
  <c r="DJ77" i="9"/>
  <c r="O77" i="36"/>
  <c r="DV77" i="9"/>
  <c r="AA77" i="36"/>
  <c r="DA77" i="9"/>
  <c r="F77" i="36"/>
  <c r="DM77" i="9"/>
  <c r="R77" i="36"/>
  <c r="DY77" i="9"/>
  <c r="AD77" i="36"/>
  <c r="DJ73" i="9"/>
  <c r="O73" i="36"/>
  <c r="DV73" i="9"/>
  <c r="AA73" i="36"/>
  <c r="DA73" i="9"/>
  <c r="F73" i="36"/>
  <c r="DM73" i="9"/>
  <c r="R73" i="36"/>
  <c r="DY73" i="9"/>
  <c r="AD73" i="36"/>
  <c r="DJ69" i="9"/>
  <c r="O69" i="36"/>
  <c r="DV69" i="9"/>
  <c r="AA69" i="36"/>
  <c r="DA69" i="9"/>
  <c r="F69" i="36"/>
  <c r="DM69" i="9"/>
  <c r="R69" i="36"/>
  <c r="DY69" i="9"/>
  <c r="AD69" i="36"/>
  <c r="DJ37" i="9"/>
  <c r="O37" i="36"/>
  <c r="DV37" i="9"/>
  <c r="AA37" i="36"/>
  <c r="DA37" i="9"/>
  <c r="F37" i="36"/>
  <c r="DM37" i="9"/>
  <c r="R37" i="36"/>
  <c r="DY37" i="9"/>
  <c r="AD37" i="36"/>
  <c r="DJ31" i="9"/>
  <c r="O31" i="36"/>
  <c r="DV31" i="9"/>
  <c r="AA31" i="36"/>
  <c r="DG31" i="9"/>
  <c r="L31" i="36"/>
  <c r="DS31" i="9"/>
  <c r="X31" i="36"/>
  <c r="BY138" i="9"/>
  <c r="CE138"/>
  <c r="CI138"/>
  <c r="BW138"/>
  <c r="CC152"/>
  <c r="CG152"/>
  <c r="BU152"/>
  <c r="CI152"/>
  <c r="CE161"/>
  <c r="CC161"/>
  <c r="CG161"/>
  <c r="CE168"/>
  <c r="BW168"/>
  <c r="CI168"/>
  <c r="CE178"/>
  <c r="CI178"/>
  <c r="BW178"/>
  <c r="CA178"/>
  <c r="BY178"/>
  <c r="CE180"/>
  <c r="BW180"/>
  <c r="CI180"/>
  <c r="DJ39"/>
  <c r="O39" i="36"/>
  <c r="DV39" i="9"/>
  <c r="AA39" i="36"/>
  <c r="DA39" i="9"/>
  <c r="F39" i="36"/>
  <c r="DM39" i="9"/>
  <c r="R39" i="36"/>
  <c r="DY39" i="9"/>
  <c r="AD39" i="36"/>
  <c r="DJ35" i="9"/>
  <c r="O35" i="36"/>
  <c r="DV35" i="9"/>
  <c r="AA35" i="36"/>
  <c r="DG35" i="9"/>
  <c r="L35" i="36"/>
  <c r="DS35" i="9"/>
  <c r="X35" i="36"/>
  <c r="DJ29" i="9"/>
  <c r="O29" i="36"/>
  <c r="DV29" i="9"/>
  <c r="AA29" i="36"/>
  <c r="DA29" i="9"/>
  <c r="F29" i="36"/>
  <c r="DM29" i="9"/>
  <c r="R29" i="36"/>
  <c r="DY29" i="9"/>
  <c r="AD29" i="36"/>
  <c r="CG139" i="9"/>
  <c r="BU139"/>
  <c r="CI139"/>
  <c r="CC139"/>
  <c r="CG143"/>
  <c r="CI143"/>
  <c r="BU143"/>
  <c r="BQ143"/>
  <c r="BW143"/>
  <c r="BW155"/>
  <c r="CI155"/>
  <c r="BU155"/>
  <c r="CI165"/>
  <c r="BW165"/>
  <c r="CE165"/>
  <c r="BY165"/>
  <c r="CG169"/>
  <c r="BU169"/>
  <c r="CI169"/>
  <c r="CC169"/>
  <c r="CI173"/>
  <c r="BU173"/>
  <c r="BY173"/>
  <c r="BW173"/>
  <c r="CC173"/>
  <c r="CA177"/>
  <c r="BY177"/>
  <c r="CI177"/>
  <c r="BW177"/>
  <c r="CG181"/>
  <c r="BU181"/>
  <c r="CI181"/>
  <c r="CC181"/>
  <c r="DP69"/>
  <c r="U69" i="36"/>
  <c r="EB69" i="9"/>
  <c r="AG69" i="36"/>
  <c r="DG69" i="9"/>
  <c r="L69" i="36"/>
  <c r="DS69" i="9"/>
  <c r="X69" i="36"/>
  <c r="DD37" i="9"/>
  <c r="I37" i="36"/>
  <c r="DP37" i="9"/>
  <c r="U37" i="36"/>
  <c r="EB37" i="9"/>
  <c r="AG37" i="36"/>
  <c r="DG37" i="9"/>
  <c r="L37" i="36"/>
  <c r="DS37" i="9"/>
  <c r="X37" i="36"/>
  <c r="DD31" i="9"/>
  <c r="I31" i="36"/>
  <c r="DP31" i="9"/>
  <c r="U31" i="36"/>
  <c r="EB31" i="9"/>
  <c r="AG31" i="36"/>
  <c r="DA31" i="9"/>
  <c r="F31" i="36"/>
  <c r="DM31" i="9"/>
  <c r="R31" i="36"/>
  <c r="DY31" i="9"/>
  <c r="AD31" i="36"/>
  <c r="CG138" i="9"/>
  <c r="BU138"/>
  <c r="CC138"/>
  <c r="BW152"/>
  <c r="CE152"/>
  <c r="BY152"/>
  <c r="CA152"/>
  <c r="CI161"/>
  <c r="BW161"/>
  <c r="CA161"/>
  <c r="BY161"/>
  <c r="BQ161"/>
  <c r="CC168"/>
  <c r="CA168"/>
  <c r="BY168"/>
  <c r="CC178"/>
  <c r="CG178"/>
  <c r="CC180"/>
  <c r="BY180"/>
  <c r="DD39"/>
  <c r="I39" i="36"/>
  <c r="DP39" i="9"/>
  <c r="U39" i="36"/>
  <c r="EB39" i="9"/>
  <c r="AG39" i="36"/>
  <c r="DG39" i="9"/>
  <c r="L39" i="36"/>
  <c r="DS39" i="9"/>
  <c r="X39" i="36"/>
  <c r="DD35" i="9"/>
  <c r="I35" i="36"/>
  <c r="DP35" i="9"/>
  <c r="U35" i="36"/>
  <c r="EB35" i="9"/>
  <c r="AG35" i="36"/>
  <c r="DA35" i="9"/>
  <c r="F35" i="36"/>
  <c r="DM35" i="9"/>
  <c r="R35" i="36"/>
  <c r="DY35" i="9"/>
  <c r="AD35" i="36"/>
  <c r="DD29" i="9"/>
  <c r="I29" i="36"/>
  <c r="DP29" i="9"/>
  <c r="U29" i="36"/>
  <c r="EB29" i="9"/>
  <c r="AG29" i="36"/>
  <c r="DG29" i="9"/>
  <c r="L29" i="36"/>
  <c r="DS29" i="9"/>
  <c r="X29" i="36"/>
  <c r="BY139" i="9"/>
  <c r="CA139"/>
  <c r="BW139"/>
  <c r="CE139"/>
  <c r="CE143"/>
  <c r="BS143"/>
  <c r="CA155"/>
  <c r="BY155"/>
  <c r="BQ155"/>
  <c r="CC165"/>
  <c r="CG165"/>
  <c r="BU165"/>
  <c r="CA165"/>
  <c r="BY169"/>
  <c r="BQ169"/>
  <c r="CA169"/>
  <c r="BW169"/>
  <c r="CE169"/>
  <c r="CA173"/>
  <c r="CG173"/>
  <c r="CE173"/>
  <c r="CG177"/>
  <c r="CE177"/>
  <c r="CC177"/>
  <c r="BY181"/>
  <c r="BQ181"/>
  <c r="CA181"/>
  <c r="BW181"/>
  <c r="CE181"/>
  <c r="DJ82" l="1"/>
  <c r="O82" i="38" s="1"/>
  <c r="X57"/>
  <c r="F70"/>
  <c r="AD62" i="36"/>
  <c r="DJ78" i="9"/>
  <c r="O78" i="38" s="1"/>
  <c r="EB62" i="9"/>
  <c r="AG62" i="38" s="1"/>
  <c r="I70" i="36"/>
  <c r="F70"/>
  <c r="CG168" i="9"/>
  <c r="DM78"/>
  <c r="ET78" s="1"/>
  <c r="HB78" s="1"/>
  <c r="ET50"/>
  <c r="HB50" s="1"/>
  <c r="AV50" i="39" s="1"/>
  <c r="BB49" i="43"/>
  <c r="DV78" i="9"/>
  <c r="FC78" s="1"/>
  <c r="HK78" s="1"/>
  <c r="DD78"/>
  <c r="EK78" s="1"/>
  <c r="GS78" s="1"/>
  <c r="CI105"/>
  <c r="R33" i="38"/>
  <c r="AY23" i="43"/>
  <c r="AG12" i="39"/>
  <c r="AS12" i="43" s="1"/>
  <c r="DP78" i="9"/>
  <c r="U78" i="38" s="1"/>
  <c r="DP70" i="9"/>
  <c r="EW70" s="1"/>
  <c r="HE70" s="1"/>
  <c r="EB78"/>
  <c r="AG78" i="38" s="1"/>
  <c r="DA78" i="9"/>
  <c r="EH78" s="1"/>
  <c r="GP78" s="1"/>
  <c r="X68" i="38"/>
  <c r="L62" i="36"/>
  <c r="L25" i="39"/>
  <c r="AL25" i="43" s="1"/>
  <c r="DV62" i="9"/>
  <c r="AA62" i="38" s="1"/>
  <c r="O14"/>
  <c r="AA43" i="36"/>
  <c r="AA82"/>
  <c r="X9" i="39"/>
  <c r="T9" i="34" s="1"/>
  <c r="DS62" i="9"/>
  <c r="X62" i="38" s="1"/>
  <c r="DS70" i="9"/>
  <c r="X70" i="38" s="1"/>
  <c r="DJ62" i="9"/>
  <c r="EQ62" s="1"/>
  <c r="GY62" s="1"/>
  <c r="DV70"/>
  <c r="FC70" s="1"/>
  <c r="HK70" s="1"/>
  <c r="DD82"/>
  <c r="I82" i="38" s="1"/>
  <c r="L78" i="36"/>
  <c r="AG16" i="38"/>
  <c r="ET45" i="9"/>
  <c r="HB45" s="1"/>
  <c r="AV45" i="39" s="1"/>
  <c r="X82" i="36"/>
  <c r="DS82" i="9"/>
  <c r="AD82" i="36"/>
  <c r="DJ48" i="9"/>
  <c r="O48" i="38" s="1"/>
  <c r="DD62" i="9"/>
  <c r="I62" i="38" s="1"/>
  <c r="DP82" i="9"/>
  <c r="EW82" s="1"/>
  <c r="HE82" s="1"/>
  <c r="HH9"/>
  <c r="BB9" i="39" s="1"/>
  <c r="DS78" i="9"/>
  <c r="EZ78" s="1"/>
  <c r="HH78" s="1"/>
  <c r="BB78" i="39" s="1"/>
  <c r="DA82" i="9"/>
  <c r="F82" i="38" s="1"/>
  <c r="DG70" i="9"/>
  <c r="EN70" s="1"/>
  <c r="GV70" s="1"/>
  <c r="AR20" i="43"/>
  <c r="DJ70" i="9"/>
  <c r="EQ70" s="1"/>
  <c r="GY70" s="1"/>
  <c r="O43" i="36"/>
  <c r="R54" i="38"/>
  <c r="ET80" i="9"/>
  <c r="HB80" s="1"/>
  <c r="AV80" i="39" s="1"/>
  <c r="HQ12" i="9"/>
  <c r="BK12" i="39" s="1"/>
  <c r="DM70" i="9"/>
  <c r="ET70" s="1"/>
  <c r="HB70" s="1"/>
  <c r="AV70" i="39" s="1"/>
  <c r="L8" i="41"/>
  <c r="L9" s="1"/>
  <c r="R48" i="36"/>
  <c r="DP48" i="9"/>
  <c r="EW48" s="1"/>
  <c r="HE48" s="1"/>
  <c r="DG82"/>
  <c r="EN82" s="1"/>
  <c r="GV82" s="1"/>
  <c r="EB43"/>
  <c r="AG43" i="38" s="1"/>
  <c r="EZ47" i="9"/>
  <c r="HH47" s="1"/>
  <c r="BB47" i="39" s="1"/>
  <c r="EZ23" i="9"/>
  <c r="HH23" s="1"/>
  <c r="BB23" i="39" s="1"/>
  <c r="AZ49" i="43"/>
  <c r="DM62" i="9"/>
  <c r="R62" i="36"/>
  <c r="CE105" i="9"/>
  <c r="DA43"/>
  <c r="F43" i="38" s="1"/>
  <c r="DS48" i="9"/>
  <c r="EZ48" s="1"/>
  <c r="HH48" s="1"/>
  <c r="BB48" i="39" s="1"/>
  <c r="FC43" i="9"/>
  <c r="HK43" s="1"/>
  <c r="BE43" i="39" s="1"/>
  <c r="CA138" i="9"/>
  <c r="CG120"/>
  <c r="DG43"/>
  <c r="L43" i="38" s="1"/>
  <c r="AD8" i="39"/>
  <c r="AR8" i="43" s="1"/>
  <c r="DM82" i="9"/>
  <c r="R82" i="38" s="1"/>
  <c r="GY27" i="9"/>
  <c r="AS27" i="39" s="1"/>
  <c r="AY39" i="43"/>
  <c r="AY41"/>
  <c r="M65" i="19"/>
  <c r="DY78" i="9"/>
  <c r="AD78" i="38" s="1"/>
  <c r="EZ7" i="9"/>
  <c r="HH7" s="1"/>
  <c r="BB7" i="39" s="1"/>
  <c r="HB9" i="9"/>
  <c r="AV9" i="39" s="1"/>
  <c r="AD8" i="38"/>
  <c r="FI26" i="9"/>
  <c r="HQ26" s="1"/>
  <c r="BK26" i="39" s="1"/>
  <c r="H9" i="19"/>
  <c r="I89"/>
  <c r="L102"/>
  <c r="AB101"/>
  <c r="R8" i="39"/>
  <c r="AN8" i="43" s="1"/>
  <c r="FF45" i="9"/>
  <c r="HN45" s="1"/>
  <c r="BH45" i="39" s="1"/>
  <c r="F8" i="41"/>
  <c r="F9" s="1"/>
  <c r="N9" i="34"/>
  <c r="DY48" i="9"/>
  <c r="AD48" i="38" s="1"/>
  <c r="ET84" i="9"/>
  <c r="HB84" s="1"/>
  <c r="AV84" i="39" s="1"/>
  <c r="AG48" i="36"/>
  <c r="AB53" i="19"/>
  <c r="FI27" i="9"/>
  <c r="HQ27" s="1"/>
  <c r="BK27" i="39" s="1"/>
  <c r="M101" i="19"/>
  <c r="FF9" i="9"/>
  <c r="AC101" i="19" s="1"/>
  <c r="AC30"/>
  <c r="AX23" i="43"/>
  <c r="I11" i="19"/>
  <c r="F20"/>
  <c r="AG30"/>
  <c r="L21" i="39"/>
  <c r="AL21" i="43" s="1"/>
  <c r="L31" i="19"/>
  <c r="EK47" i="9"/>
  <c r="GS47" s="1"/>
  <c r="AM47" i="39" s="1"/>
  <c r="BQ138" i="9"/>
  <c r="AT41" i="43"/>
  <c r="E34" i="19"/>
  <c r="DD48" i="9"/>
  <c r="EK48" s="1"/>
  <c r="GS48" s="1"/>
  <c r="EK67"/>
  <c r="GS67" s="1"/>
  <c r="AM67" i="39" s="1"/>
  <c r="BS101" i="9"/>
  <c r="AU4" i="43"/>
  <c r="BQ152" i="9"/>
  <c r="AA48" i="36"/>
  <c r="DD43" i="9"/>
  <c r="EK43" s="1"/>
  <c r="GS43" s="1"/>
  <c r="CA120"/>
  <c r="EZ51"/>
  <c r="HH51" s="1"/>
  <c r="AD101" i="19"/>
  <c r="BB71" i="43"/>
  <c r="I113" i="19"/>
  <c r="AP21" i="43"/>
  <c r="BS152" i="9"/>
  <c r="H21" i="19"/>
  <c r="BU177" i="9"/>
  <c r="BU161"/>
  <c r="L48" i="36"/>
  <c r="R20" i="38"/>
  <c r="O27" i="39"/>
  <c r="AM27" i="43" s="1"/>
  <c r="AD43" i="36"/>
  <c r="DY43" i="9"/>
  <c r="BW105"/>
  <c r="BY120"/>
  <c r="EQ20"/>
  <c r="GY20" s="1"/>
  <c r="AS20" i="39" s="1"/>
  <c r="AD10"/>
  <c r="X10" i="34" s="1"/>
  <c r="BQ177" i="9"/>
  <c r="EW46"/>
  <c r="HE46" s="1"/>
  <c r="AY46" i="39" s="1"/>
  <c r="O114" i="19"/>
  <c r="P9" i="34"/>
  <c r="AW23" i="43"/>
  <c r="DP43" i="9"/>
  <c r="U43" i="36"/>
  <c r="AH83" i="19"/>
  <c r="I41"/>
  <c r="BC26" i="43"/>
  <c r="DA48" i="9"/>
  <c r="F48" i="38" s="1"/>
  <c r="DS43" i="9"/>
  <c r="X43" i="38" s="1"/>
  <c r="DM43" i="9"/>
  <c r="R43" i="38" s="1"/>
  <c r="X86" i="39"/>
  <c r="AP86" i="43" s="1"/>
  <c r="BS138" i="9"/>
  <c r="AC53" i="19"/>
  <c r="R9" i="38"/>
  <c r="L53"/>
  <c r="O53"/>
  <c r="AH66" i="19"/>
  <c r="BS131" i="9"/>
  <c r="EN55"/>
  <c r="GV55" s="1"/>
  <c r="AP55" i="39" s="1"/>
  <c r="I35" i="19"/>
  <c r="O3" i="39"/>
  <c r="AM3" i="43" s="1"/>
  <c r="W41" i="19"/>
  <c r="FF58" i="9"/>
  <c r="HN58" s="1"/>
  <c r="BH58" i="39" s="1"/>
  <c r="K19" i="19"/>
  <c r="CA180" i="9"/>
  <c r="FF66"/>
  <c r="HN66" s="1"/>
  <c r="BH66" i="39" s="1"/>
  <c r="BB58" i="43"/>
  <c r="R14" i="38"/>
  <c r="ET14" i="9"/>
  <c r="CG155"/>
  <c r="CC143"/>
  <c r="BQ147"/>
  <c r="AY83" i="43"/>
  <c r="K114" i="19"/>
  <c r="AY24" i="43"/>
  <c r="AT50"/>
  <c r="AZ46"/>
  <c r="T10" i="34"/>
  <c r="AM36" i="17"/>
  <c r="M19" i="19" s="1"/>
  <c r="R57" i="7"/>
  <c r="R5"/>
  <c r="G84" i="34"/>
  <c r="G80"/>
  <c r="G72"/>
  <c r="G64"/>
  <c r="G58"/>
  <c r="G50"/>
  <c r="G46"/>
  <c r="G44"/>
  <c r="G38"/>
  <c r="G30"/>
  <c r="G12"/>
  <c r="G8"/>
  <c r="G6"/>
  <c r="G4"/>
  <c r="G65"/>
  <c r="G63"/>
  <c r="G59"/>
  <c r="G57"/>
  <c r="G55"/>
  <c r="G53"/>
  <c r="G41"/>
  <c r="G39"/>
  <c r="G37"/>
  <c r="G31"/>
  <c r="G7"/>
  <c r="G5"/>
  <c r="G3"/>
  <c r="U3"/>
  <c r="U67" i="38"/>
  <c r="R83" i="7"/>
  <c r="B33"/>
  <c r="B110"/>
  <c r="R31"/>
  <c r="R109"/>
  <c r="I4" i="34"/>
  <c r="I5"/>
  <c r="I3"/>
  <c r="S68"/>
  <c r="S42"/>
  <c r="S12"/>
  <c r="S6"/>
  <c r="S4"/>
  <c r="S71"/>
  <c r="S39"/>
  <c r="S5"/>
  <c r="S3"/>
  <c r="B58" i="7"/>
  <c r="B6"/>
  <c r="B84"/>
  <c r="L32" i="38"/>
  <c r="AD74"/>
  <c r="FC22" i="9"/>
  <c r="HK22" s="1"/>
  <c r="BE22" i="39" s="1"/>
  <c r="R5" i="38"/>
  <c r="AC39" i="43"/>
  <c r="AC39" i="17"/>
  <c r="AQ39"/>
  <c r="BW136" i="9" s="1"/>
  <c r="AC45" i="43"/>
  <c r="AC45" i="17"/>
  <c r="AG51" i="43"/>
  <c r="AG51" i="17"/>
  <c r="V51" i="43" s="1"/>
  <c r="AE67"/>
  <c r="AE67" i="17"/>
  <c r="AB81" i="43"/>
  <c r="AB81" i="17"/>
  <c r="Q81" i="43" s="1"/>
  <c r="AO81" i="17"/>
  <c r="AD85" i="43"/>
  <c r="AD85" i="17"/>
  <c r="S85" i="43" s="1"/>
  <c r="AE34"/>
  <c r="AE34" i="17"/>
  <c r="T34" i="43" s="1"/>
  <c r="AF24" i="17"/>
  <c r="U24" i="43" s="1"/>
  <c r="AF24"/>
  <c r="AW24" i="17"/>
  <c r="AG19" i="43"/>
  <c r="AG19" i="17"/>
  <c r="AI17" i="43"/>
  <c r="AI17" i="17"/>
  <c r="AC15" i="43"/>
  <c r="AC15" i="17"/>
  <c r="AI3" i="43"/>
  <c r="AI3" i="17"/>
  <c r="AD35" i="43"/>
  <c r="AD35" i="17"/>
  <c r="S35" i="43" s="1"/>
  <c r="AS35" i="17"/>
  <c r="BY132" i="9" s="1"/>
  <c r="AE45" i="43"/>
  <c r="AE45" i="17"/>
  <c r="AD63" i="43"/>
  <c r="AD63" i="17"/>
  <c r="S63" i="43" s="1"/>
  <c r="G8" i="41"/>
  <c r="G9" s="1"/>
  <c r="AB75" i="43"/>
  <c r="AB75" i="17"/>
  <c r="Q75" i="43" s="1"/>
  <c r="AI85"/>
  <c r="AI85" i="17"/>
  <c r="AG38" i="43"/>
  <c r="AG38" i="17"/>
  <c r="V38" i="43" s="1"/>
  <c r="AC25"/>
  <c r="AC25" i="17"/>
  <c r="AQ25"/>
  <c r="BW122" i="9" s="1"/>
  <c r="AB16" i="17"/>
  <c r="Q16" i="43" s="1"/>
  <c r="AB16"/>
  <c r="AO16" i="17"/>
  <c r="AH10" i="43"/>
  <c r="AH10" i="17"/>
  <c r="W10" i="43" s="1"/>
  <c r="AE9"/>
  <c r="AE9" i="17"/>
  <c r="AF8"/>
  <c r="U8" i="43" s="1"/>
  <c r="AF8"/>
  <c r="AW8" i="17"/>
  <c r="AB4"/>
  <c r="Q4" i="43" s="1"/>
  <c r="AB4"/>
  <c r="AO4" i="17"/>
  <c r="AD65" i="43"/>
  <c r="AD65" i="17"/>
  <c r="S65" i="43" s="1"/>
  <c r="AH83"/>
  <c r="AH83" i="17"/>
  <c r="W83" i="43" s="1"/>
  <c r="BA83" i="17"/>
  <c r="AG85" i="43"/>
  <c r="AG85" i="17"/>
  <c r="AB28"/>
  <c r="Q28" i="43" s="1"/>
  <c r="AB28"/>
  <c r="AC38"/>
  <c r="AC38" i="17"/>
  <c r="R38" i="43" s="1"/>
  <c r="AC19"/>
  <c r="AC19" i="17"/>
  <c r="AG17" i="43"/>
  <c r="AG17" i="17"/>
  <c r="AG15" i="43"/>
  <c r="AG15" i="17"/>
  <c r="AC11" i="43"/>
  <c r="AC11" i="17"/>
  <c r="AF10"/>
  <c r="U10" i="43" s="1"/>
  <c r="AF10"/>
  <c r="AC9"/>
  <c r="AC9" i="17"/>
  <c r="AH7" i="43"/>
  <c r="AH7" i="17"/>
  <c r="W7" i="43" s="1"/>
  <c r="BA7" i="17"/>
  <c r="AB3" i="43"/>
  <c r="AB3" i="17"/>
  <c r="AG39" i="43"/>
  <c r="AG39" i="17"/>
  <c r="AY39"/>
  <c r="AE65" i="43"/>
  <c r="AE65" i="17"/>
  <c r="T65" i="43" s="1"/>
  <c r="AH65"/>
  <c r="AH65" i="17"/>
  <c r="W65" i="43" s="1"/>
  <c r="AB69"/>
  <c r="AB69" i="17"/>
  <c r="Q69" i="43" s="1"/>
  <c r="AB73"/>
  <c r="AB73" i="17"/>
  <c r="Q73" i="43" s="1"/>
  <c r="AE28"/>
  <c r="AE28" i="17"/>
  <c r="T28" i="43" s="1"/>
  <c r="AC34"/>
  <c r="AC34" i="17"/>
  <c r="AB36"/>
  <c r="Q36" i="43" s="1"/>
  <c r="AB36"/>
  <c r="AE46"/>
  <c r="AE46" i="17"/>
  <c r="AU46"/>
  <c r="AG58" i="43"/>
  <c r="AG58" i="17"/>
  <c r="AY58"/>
  <c r="AF66"/>
  <c r="U66" i="43" s="1"/>
  <c r="AF66"/>
  <c r="AD74"/>
  <c r="AD74" i="17"/>
  <c r="S74" i="43" s="1"/>
  <c r="AB25" i="17"/>
  <c r="Q25" i="43" s="1"/>
  <c r="AB25"/>
  <c r="AO25" i="17"/>
  <c r="AD20" i="43"/>
  <c r="AD20" i="17"/>
  <c r="S20" i="43" s="1"/>
  <c r="AE18"/>
  <c r="AE18" i="17"/>
  <c r="AU18"/>
  <c r="AC6" i="43"/>
  <c r="AC6" i="17"/>
  <c r="AQ6"/>
  <c r="AD9" i="43"/>
  <c r="AD9" i="17"/>
  <c r="S9" i="43" s="1"/>
  <c r="AC3"/>
  <c r="AC3" i="17"/>
  <c r="AD47" i="43"/>
  <c r="AD47" i="17"/>
  <c r="S47" i="43" s="1"/>
  <c r="AG49"/>
  <c r="AG49" i="17"/>
  <c r="AY49"/>
  <c r="AG15" i="39"/>
  <c r="Z15" i="34" s="1"/>
  <c r="FF46" i="9"/>
  <c r="HN46" s="1"/>
  <c r="BH46" i="39" s="1"/>
  <c r="AA27" i="38"/>
  <c r="L16"/>
  <c r="AU65" i="17"/>
  <c r="F70" i="19" s="1"/>
  <c r="AQ3" i="17"/>
  <c r="AW3" i="43" s="1"/>
  <c r="AO3" i="17"/>
  <c r="D29" i="19" s="1"/>
  <c r="AS20" i="17"/>
  <c r="I54" i="19" s="1"/>
  <c r="AI39" i="43"/>
  <c r="AI39" i="17"/>
  <c r="BC39"/>
  <c r="CI136" i="9" s="1"/>
  <c r="AC51" i="43"/>
  <c r="AC51" i="17"/>
  <c r="AB61"/>
  <c r="Q61" i="43" s="1"/>
  <c r="AB61"/>
  <c r="AG65"/>
  <c r="AG65" i="17"/>
  <c r="V65" i="43" s="1"/>
  <c r="AI23"/>
  <c r="AI23" i="17"/>
  <c r="BC23"/>
  <c r="CI120" i="9" s="1"/>
  <c r="AC48" i="43"/>
  <c r="AC48" i="17"/>
  <c r="AF74" i="43"/>
  <c r="AF74" i="17"/>
  <c r="U74" i="43" s="1"/>
  <c r="AE25"/>
  <c r="AE25" i="17"/>
  <c r="AU25"/>
  <c r="CA122" i="9" s="1"/>
  <c r="AB23" i="17"/>
  <c r="Q23" i="43" s="1"/>
  <c r="AB23"/>
  <c r="AO23" i="17"/>
  <c r="AG18" i="43"/>
  <c r="AG18" i="17"/>
  <c r="V18" i="43" s="1"/>
  <c r="AY18" i="17"/>
  <c r="AC16" i="43"/>
  <c r="AC16" i="17"/>
  <c r="AQ16"/>
  <c r="AC7" i="43"/>
  <c r="AC7" i="17"/>
  <c r="AQ7"/>
  <c r="AF9"/>
  <c r="U9" i="43" s="1"/>
  <c r="AF9"/>
  <c r="AC4"/>
  <c r="AC4" i="17"/>
  <c r="AQ4"/>
  <c r="AH35" i="43"/>
  <c r="AH35" i="17"/>
  <c r="W35" i="43" s="1"/>
  <c r="BA35" i="17"/>
  <c r="CG132" i="9" s="1"/>
  <c r="AC47" i="43"/>
  <c r="AC47" i="17"/>
  <c r="AH63" i="43"/>
  <c r="AH63" i="17"/>
  <c r="W63" i="43" s="1"/>
  <c r="K8" i="41"/>
  <c r="K9" s="1"/>
  <c r="AB71" i="43"/>
  <c r="AB71" i="17"/>
  <c r="Q71" i="43" s="1"/>
  <c r="AO71" i="17"/>
  <c r="AB83" i="43"/>
  <c r="AB83" i="17"/>
  <c r="Q83" i="43" s="1"/>
  <c r="AO83" i="17"/>
  <c r="AE85" i="43"/>
  <c r="AE85" i="17"/>
  <c r="T85" i="43" s="1"/>
  <c r="AF40" i="17"/>
  <c r="U40" i="43" s="1"/>
  <c r="AF40"/>
  <c r="AC27"/>
  <c r="AC27" i="17"/>
  <c r="AC18" i="43"/>
  <c r="AC18" i="17"/>
  <c r="AQ18"/>
  <c r="AG16" i="43"/>
  <c r="AG16" i="17"/>
  <c r="AY16"/>
  <c r="AE15" i="43"/>
  <c r="AE15" i="17"/>
  <c r="AG9" i="43"/>
  <c r="AG9" i="17"/>
  <c r="AD10" i="43"/>
  <c r="AD10" i="17"/>
  <c r="S10" i="43" s="1"/>
  <c r="AF7" i="17"/>
  <c r="AF7" i="43"/>
  <c r="AW7" i="17"/>
  <c r="S7" i="34" s="1"/>
  <c r="AH3" i="43"/>
  <c r="AH3" i="17"/>
  <c r="AF63"/>
  <c r="U63" i="43" s="1"/>
  <c r="AF63"/>
  <c r="AC85"/>
  <c r="AC85" i="17"/>
  <c r="AI18" i="43"/>
  <c r="AI18" i="17"/>
  <c r="X18" i="43" s="1"/>
  <c r="BC18" i="17"/>
  <c r="CI115" i="9" s="1"/>
  <c r="AD28" i="43"/>
  <c r="AD28" i="17"/>
  <c r="S28" i="43" s="1"/>
  <c r="AD46"/>
  <c r="AD46" i="17"/>
  <c r="S46" i="43" s="1"/>
  <c r="AS46" i="17"/>
  <c r="AF25"/>
  <c r="U25" i="43" s="1"/>
  <c r="AF25"/>
  <c r="AW25" i="17"/>
  <c r="AE16" i="43"/>
  <c r="AE16" i="17"/>
  <c r="AU16"/>
  <c r="AH8" i="43"/>
  <c r="AH8" i="17"/>
  <c r="W8" i="43" s="1"/>
  <c r="BA8" i="17"/>
  <c r="AG4" i="43"/>
  <c r="AG4" i="17"/>
  <c r="AY4"/>
  <c r="U4" i="34" s="1"/>
  <c r="AD3" i="43"/>
  <c r="AD3" i="17"/>
  <c r="AB31"/>
  <c r="Q31" i="43" s="1"/>
  <c r="AB31"/>
  <c r="AO31" i="17"/>
  <c r="BU128" i="9" s="1"/>
  <c r="AE51" i="43"/>
  <c r="AE51" i="17"/>
  <c r="T51" i="43" s="1"/>
  <c r="AI63"/>
  <c r="AI63" i="17"/>
  <c r="X63" i="43" s="1"/>
  <c r="AF65" i="17"/>
  <c r="U65" i="43" s="1"/>
  <c r="AF65"/>
  <c r="AG67"/>
  <c r="AG67" i="17"/>
  <c r="AB21"/>
  <c r="Q21" i="43" s="1"/>
  <c r="AB21"/>
  <c r="AG28"/>
  <c r="AG28" i="17"/>
  <c r="V28" i="43" s="1"/>
  <c r="AG34"/>
  <c r="AG34" i="17"/>
  <c r="AD48" i="43"/>
  <c r="AD48" i="17"/>
  <c r="S48" i="43" s="1"/>
  <c r="AF58" i="17"/>
  <c r="U58" i="43" s="1"/>
  <c r="AF58"/>
  <c r="AW58" i="17"/>
  <c r="S58" i="34" s="1"/>
  <c r="AE74" i="43"/>
  <c r="AE74" i="17"/>
  <c r="AE26" i="43"/>
  <c r="AE26" i="17"/>
  <c r="AU26"/>
  <c r="AF23"/>
  <c r="U23" i="43" s="1"/>
  <c r="AF23"/>
  <c r="AW23" i="17"/>
  <c r="S23" i="34" s="1"/>
  <c r="AE19" i="43"/>
  <c r="AE19" i="17"/>
  <c r="AF16"/>
  <c r="U16" i="43" s="1"/>
  <c r="AF16"/>
  <c r="AW16" i="17"/>
  <c r="S16" i="34" s="1"/>
  <c r="AE11" i="43"/>
  <c r="AE11" i="17"/>
  <c r="AI7" i="43"/>
  <c r="AI7" i="17"/>
  <c r="BC7"/>
  <c r="AE3" i="43"/>
  <c r="AE3" i="17"/>
  <c r="AF35"/>
  <c r="U35" i="43" s="1"/>
  <c r="AF35"/>
  <c r="AW35" i="17"/>
  <c r="AH47" i="43"/>
  <c r="AH47" i="17"/>
  <c r="W47" i="43" s="1"/>
  <c r="V8"/>
  <c r="R8"/>
  <c r="T12"/>
  <c r="T83"/>
  <c r="T41"/>
  <c r="AW65" i="17"/>
  <c r="AU3"/>
  <c r="AY3" i="43" s="1"/>
  <c r="BC3" i="17"/>
  <c r="D113" i="19" s="1"/>
  <c r="AS3" i="17"/>
  <c r="D53" i="19" s="1"/>
  <c r="BA3" i="17"/>
  <c r="BB3" i="43" s="1"/>
  <c r="BA63" i="17"/>
  <c r="D106" i="19" s="1"/>
  <c r="AW63" i="17"/>
  <c r="S63" i="34" s="1"/>
  <c r="AS63" i="17"/>
  <c r="AO36"/>
  <c r="M31" i="19" s="1"/>
  <c r="O20"/>
  <c r="AU50" i="43"/>
  <c r="BS147" i="9"/>
  <c r="AA29" i="43"/>
  <c r="AA29" i="17"/>
  <c r="AA42" i="43"/>
  <c r="AA42" i="17"/>
  <c r="AA31" i="43"/>
  <c r="AA31" i="17"/>
  <c r="AM31"/>
  <c r="AA36" i="43"/>
  <c r="AA36" i="17"/>
  <c r="P36" i="43" s="1"/>
  <c r="AA68"/>
  <c r="AA68" i="17"/>
  <c r="AA66" i="43"/>
  <c r="AA66" i="17"/>
  <c r="AA71" i="43"/>
  <c r="AA71" i="17"/>
  <c r="AA83" i="43"/>
  <c r="AA83" i="17"/>
  <c r="AA54" i="43"/>
  <c r="AA54" i="17"/>
  <c r="AA80" i="43"/>
  <c r="AA80" i="17"/>
  <c r="AA12" i="43"/>
  <c r="AA12" i="17"/>
  <c r="AM12"/>
  <c r="AA61" i="43"/>
  <c r="AA61" i="17"/>
  <c r="P61" i="43" s="1"/>
  <c r="AA65"/>
  <c r="AA65" i="17"/>
  <c r="P65" i="43" s="1"/>
  <c r="AA38"/>
  <c r="AA38" i="17"/>
  <c r="P38" i="43" s="1"/>
  <c r="AA48"/>
  <c r="AA48" i="17"/>
  <c r="AA56" i="43"/>
  <c r="AA56" i="17"/>
  <c r="AA64" i="43"/>
  <c r="AA64" i="17"/>
  <c r="AM64"/>
  <c r="I64" i="34" s="1"/>
  <c r="AA72" i="43"/>
  <c r="AA72" i="17"/>
  <c r="AM72"/>
  <c r="I72" i="34" s="1"/>
  <c r="AA6" i="43"/>
  <c r="AA6" i="17"/>
  <c r="AM6"/>
  <c r="I6" i="34" s="1"/>
  <c r="AA9" i="43"/>
  <c r="AA9" i="17"/>
  <c r="AA81" i="43"/>
  <c r="AA81" i="17"/>
  <c r="AA85" i="43"/>
  <c r="AA85" i="17"/>
  <c r="AA44" i="43"/>
  <c r="AA44" i="17"/>
  <c r="AA58" i="43"/>
  <c r="AA58" i="17"/>
  <c r="AM58"/>
  <c r="I58" i="34" s="1"/>
  <c r="AA76" i="43"/>
  <c r="AA76" i="17"/>
  <c r="AA18" i="43"/>
  <c r="AA18" i="17"/>
  <c r="AA50" i="43"/>
  <c r="AA50" i="17"/>
  <c r="AA84" i="43"/>
  <c r="AA84" i="17"/>
  <c r="AM84"/>
  <c r="I84" i="34" s="1"/>
  <c r="AA16" i="43"/>
  <c r="AA16" i="17"/>
  <c r="AA37" i="43"/>
  <c r="AA37" i="17"/>
  <c r="AM37"/>
  <c r="I37" i="34" s="1"/>
  <c r="AM44" i="17"/>
  <c r="I44" i="34" s="1"/>
  <c r="AM80" i="17"/>
  <c r="I80" i="34" s="1"/>
  <c r="BS157" i="9"/>
  <c r="Z86" i="43"/>
  <c r="Z86" i="17"/>
  <c r="O86" i="43" s="1"/>
  <c r="Z22"/>
  <c r="Z22" i="17"/>
  <c r="O22" i="43" s="1"/>
  <c r="AM22" i="17"/>
  <c r="I22" i="34" s="1"/>
  <c r="AK22" i="17"/>
  <c r="G22" i="34" s="1"/>
  <c r="Z26" i="43"/>
  <c r="Z26" i="17"/>
  <c r="O26" i="43" s="1"/>
  <c r="AM26" i="17"/>
  <c r="I26" i="34" s="1"/>
  <c r="AK26" i="17"/>
  <c r="G26" i="34" s="1"/>
  <c r="Z16" i="43"/>
  <c r="Z16" i="17"/>
  <c r="O16" i="43" s="1"/>
  <c r="AM16" i="17"/>
  <c r="I16" i="34" s="1"/>
  <c r="AK16" i="17"/>
  <c r="G16" i="34" s="1"/>
  <c r="Z75" i="43"/>
  <c r="Z75" i="17"/>
  <c r="O75" i="43" s="1"/>
  <c r="Z42"/>
  <c r="Z42" i="17"/>
  <c r="O42" i="43" s="1"/>
  <c r="AM42" i="17"/>
  <c r="I42" i="34" s="1"/>
  <c r="AK42" i="17"/>
  <c r="G42" i="34" s="1"/>
  <c r="Z56" i="43"/>
  <c r="Z56" i="17"/>
  <c r="O56" i="43" s="1"/>
  <c r="AM56" i="17"/>
  <c r="I56" i="34" s="1"/>
  <c r="AK56" i="17"/>
  <c r="G56" i="34" s="1"/>
  <c r="Z15" i="43"/>
  <c r="Z15" i="17"/>
  <c r="Z19" i="43"/>
  <c r="Z19" i="17"/>
  <c r="O19" i="43" s="1"/>
  <c r="Z49"/>
  <c r="Z49" i="17"/>
  <c r="O49" i="43" s="1"/>
  <c r="AM49" i="17"/>
  <c r="I49" i="34" s="1"/>
  <c r="AK49" i="17"/>
  <c r="G49" i="34" s="1"/>
  <c r="Z61" i="43"/>
  <c r="Z61" i="17"/>
  <c r="O61" i="43" s="1"/>
  <c r="Z81"/>
  <c r="Z81" i="17"/>
  <c r="O81" i="43" s="1"/>
  <c r="AM81" i="17"/>
  <c r="I81" i="34" s="1"/>
  <c r="AK81" i="17"/>
  <c r="G81" i="34" s="1"/>
  <c r="Z76" i="43"/>
  <c r="Z76" i="17"/>
  <c r="O76" i="43" s="1"/>
  <c r="AM76" i="17"/>
  <c r="I76" i="34" s="1"/>
  <c r="AK76" i="17"/>
  <c r="G76" i="34" s="1"/>
  <c r="Z21" i="43"/>
  <c r="Z21" i="17"/>
  <c r="O21" i="43" s="1"/>
  <c r="Z25"/>
  <c r="Z25" i="17"/>
  <c r="O25" i="43" s="1"/>
  <c r="AM25" i="17"/>
  <c r="I25" i="34" s="1"/>
  <c r="AK25" i="17"/>
  <c r="G25" i="34" s="1"/>
  <c r="Z35" i="43"/>
  <c r="Z35" i="17"/>
  <c r="O35" i="43" s="1"/>
  <c r="AM35" i="17"/>
  <c r="I35" i="34" s="1"/>
  <c r="AK35" i="17"/>
  <c r="G35" i="34" s="1"/>
  <c r="AK61" i="17"/>
  <c r="G61" i="34" s="1"/>
  <c r="AM69" i="17"/>
  <c r="I69" i="34" s="1"/>
  <c r="Z69" i="43"/>
  <c r="Z69" i="17"/>
  <c r="O69" i="43" s="1"/>
  <c r="Z73"/>
  <c r="Z73" i="17"/>
  <c r="O73" i="43" s="1"/>
  <c r="Z85"/>
  <c r="Z85" i="17"/>
  <c r="O85" i="43" s="1"/>
  <c r="Z30"/>
  <c r="Z30" i="17"/>
  <c r="O30" i="43" s="1"/>
  <c r="Z36"/>
  <c r="Z36" i="17"/>
  <c r="O36" i="43" s="1"/>
  <c r="Z52"/>
  <c r="Z52" i="17"/>
  <c r="O52" i="43" s="1"/>
  <c r="Z60"/>
  <c r="Z60" i="17"/>
  <c r="O60" i="43" s="1"/>
  <c r="Z68"/>
  <c r="Z68" i="17"/>
  <c r="O68" i="43" s="1"/>
  <c r="AM68" i="17"/>
  <c r="I68" i="34" s="1"/>
  <c r="AK68" i="17"/>
  <c r="G68" i="34" s="1"/>
  <c r="Z20" i="43"/>
  <c r="Z20" i="17"/>
  <c r="O20" i="43" s="1"/>
  <c r="Z24"/>
  <c r="Z24" i="17"/>
  <c r="O24" i="43" s="1"/>
  <c r="AM24" i="17"/>
  <c r="I24" i="34" s="1"/>
  <c r="AK24" i="17"/>
  <c r="G24" i="34" s="1"/>
  <c r="Z79" i="43"/>
  <c r="Z79" i="17"/>
  <c r="O79" i="43" s="1"/>
  <c r="Z48"/>
  <c r="Z48" i="17"/>
  <c r="O48" i="43" s="1"/>
  <c r="Z18"/>
  <c r="Z18" i="17"/>
  <c r="O18" i="43" s="1"/>
  <c r="AM18" i="17"/>
  <c r="I18" i="34" s="1"/>
  <c r="AK18" i="17"/>
  <c r="G18" i="34" s="1"/>
  <c r="Z71" i="43"/>
  <c r="Z71" i="17"/>
  <c r="O71" i="43" s="1"/>
  <c r="AM71" i="17"/>
  <c r="I71" i="34" s="1"/>
  <c r="AK71" i="17"/>
  <c r="G71" i="34" s="1"/>
  <c r="Z83" i="43"/>
  <c r="Z83" i="17"/>
  <c r="O83" i="43" s="1"/>
  <c r="AM83" i="17"/>
  <c r="I83" i="34" s="1"/>
  <c r="AK83" i="17"/>
  <c r="G83" i="34" s="1"/>
  <c r="Z40" i="43"/>
  <c r="Z40" i="17"/>
  <c r="O40" i="43" s="1"/>
  <c r="Z17"/>
  <c r="Z17" i="17"/>
  <c r="O17" i="43" s="1"/>
  <c r="Z77"/>
  <c r="Z77" i="17"/>
  <c r="O77" i="43" s="1"/>
  <c r="Z23"/>
  <c r="Z23" i="17"/>
  <c r="O23" i="43" s="1"/>
  <c r="AM23" i="17"/>
  <c r="I23" i="34" s="1"/>
  <c r="AK23" i="17"/>
  <c r="G23" i="34" s="1"/>
  <c r="Z29" i="43"/>
  <c r="Z29" i="17"/>
  <c r="O29" i="43" s="1"/>
  <c r="AM29" i="17"/>
  <c r="I29" i="34" s="1"/>
  <c r="AK29" i="17"/>
  <c r="G29" i="34" s="1"/>
  <c r="AK60" i="17"/>
  <c r="G60" i="34" s="1"/>
  <c r="AM61" i="17"/>
  <c r="N21" i="19" s="1"/>
  <c r="AM30" i="17"/>
  <c r="I30" i="34" s="1"/>
  <c r="AK52" i="17"/>
  <c r="BQ149" i="9" s="1"/>
  <c r="AK20" i="17"/>
  <c r="G20" i="34" s="1"/>
  <c r="AK36" i="17"/>
  <c r="G36" i="34" s="1"/>
  <c r="W114" i="19"/>
  <c r="P10" i="34"/>
  <c r="AN10" i="43"/>
  <c r="R13" i="34"/>
  <c r="AO13" i="43"/>
  <c r="L23" i="34"/>
  <c r="AL23" i="43"/>
  <c r="AO77" i="17"/>
  <c r="AS77"/>
  <c r="AW77"/>
  <c r="S77" i="34" s="1"/>
  <c r="BA77" i="17"/>
  <c r="AQ77"/>
  <c r="AU77"/>
  <c r="AY77"/>
  <c r="BC77"/>
  <c r="AM77"/>
  <c r="I77" i="34" s="1"/>
  <c r="AK77" i="17"/>
  <c r="G77" i="34" s="1"/>
  <c r="Y77" i="43"/>
  <c r="Y77" i="17"/>
  <c r="AO82"/>
  <c r="AM82"/>
  <c r="I82" i="34" s="1"/>
  <c r="AK82" i="17"/>
  <c r="G82" i="34" s="1"/>
  <c r="AQ82" i="17"/>
  <c r="AS82"/>
  <c r="AU82"/>
  <c r="AW82"/>
  <c r="S82" i="34" s="1"/>
  <c r="AY82" i="17"/>
  <c r="BA82"/>
  <c r="BC82"/>
  <c r="Y82" i="43"/>
  <c r="Y82" i="17"/>
  <c r="AO33"/>
  <c r="AQ33"/>
  <c r="AS33"/>
  <c r="BY130" i="9" s="1"/>
  <c r="AU33" i="17"/>
  <c r="CA130" i="9" s="1"/>
  <c r="AW33" i="17"/>
  <c r="S33" i="34" s="1"/>
  <c r="AY33" i="17"/>
  <c r="BA33"/>
  <c r="CG130" i="9" s="1"/>
  <c r="BC33" i="17"/>
  <c r="AM33"/>
  <c r="I33" i="34" s="1"/>
  <c r="AK33" i="17"/>
  <c r="G33" i="34" s="1"/>
  <c r="Y33" i="43"/>
  <c r="Y33" i="17"/>
  <c r="AO51"/>
  <c r="AQ51"/>
  <c r="BW148" i="9" s="1"/>
  <c r="AS51" i="17"/>
  <c r="BY148" i="9" s="1"/>
  <c r="AU51" i="17"/>
  <c r="AW51"/>
  <c r="S51" i="34" s="1"/>
  <c r="AY51" i="17"/>
  <c r="BA51"/>
  <c r="BC51"/>
  <c r="AM51"/>
  <c r="I51" i="34" s="1"/>
  <c r="AK51" i="17"/>
  <c r="G51" i="34" s="1"/>
  <c r="Y51" i="43"/>
  <c r="Y51" i="17"/>
  <c r="AO13"/>
  <c r="AS13"/>
  <c r="AW13"/>
  <c r="S13" i="34" s="1"/>
  <c r="BA13" i="17"/>
  <c r="AQ13"/>
  <c r="AU13"/>
  <c r="CA110" i="9" s="1"/>
  <c r="AY13" i="17"/>
  <c r="BC13"/>
  <c r="CI110" i="9" s="1"/>
  <c r="AM13" i="17"/>
  <c r="I13" i="34" s="1"/>
  <c r="AK13" i="17"/>
  <c r="G13" i="34" s="1"/>
  <c r="Y13" i="43"/>
  <c r="Y13" i="17"/>
  <c r="AO21"/>
  <c r="BU118" i="9" s="1"/>
  <c r="AS21" i="17"/>
  <c r="AW21"/>
  <c r="S21" i="34" s="1"/>
  <c r="BA21" i="17"/>
  <c r="CG118" i="9" s="1"/>
  <c r="AQ21" i="17"/>
  <c r="AU21"/>
  <c r="AY21"/>
  <c r="BC21"/>
  <c r="CI118" i="9" s="1"/>
  <c r="AM21" i="17"/>
  <c r="I21" i="34" s="1"/>
  <c r="AK21" i="17"/>
  <c r="G21" i="34" s="1"/>
  <c r="Y21" i="17"/>
  <c r="Y21" i="43"/>
  <c r="AO79" i="17"/>
  <c r="AS79"/>
  <c r="AW79"/>
  <c r="S79" i="34" s="1"/>
  <c r="BA79" i="17"/>
  <c r="AQ79"/>
  <c r="AU79"/>
  <c r="AY79"/>
  <c r="BC79"/>
  <c r="AM79"/>
  <c r="I79" i="34" s="1"/>
  <c r="AK79" i="17"/>
  <c r="G79" i="34" s="1"/>
  <c r="Y79" i="43"/>
  <c r="Y79" i="17"/>
  <c r="AO66"/>
  <c r="AQ66"/>
  <c r="AS66"/>
  <c r="AW66"/>
  <c r="S66" i="34" s="1"/>
  <c r="BA66" i="17"/>
  <c r="AM66"/>
  <c r="I66" i="34" s="1"/>
  <c r="AK66" i="17"/>
  <c r="G66" i="34" s="1"/>
  <c r="AU66" i="17"/>
  <c r="AY66"/>
  <c r="U66" i="34" s="1"/>
  <c r="BC66" i="17"/>
  <c r="Y66" i="43"/>
  <c r="Y66" i="17"/>
  <c r="N66" i="43" s="1"/>
  <c r="AM86" i="17"/>
  <c r="I86" i="34" s="1"/>
  <c r="AK86" i="17"/>
  <c r="G86" i="34" s="1"/>
  <c r="AO86" i="17"/>
  <c r="AQ86"/>
  <c r="AS86"/>
  <c r="AU86"/>
  <c r="AW86"/>
  <c r="S86" i="34" s="1"/>
  <c r="AY86" i="17"/>
  <c r="BA86"/>
  <c r="BC86"/>
  <c r="Y86" i="43"/>
  <c r="Y86" i="17"/>
  <c r="AO85"/>
  <c r="AQ85"/>
  <c r="AS85"/>
  <c r="AU85"/>
  <c r="AW85"/>
  <c r="S85" i="34" s="1"/>
  <c r="AY85" i="17"/>
  <c r="BA85"/>
  <c r="BC85"/>
  <c r="AM85"/>
  <c r="I85" i="34" s="1"/>
  <c r="AK85" i="17"/>
  <c r="G85" i="34" s="1"/>
  <c r="Y85" i="43"/>
  <c r="Y85" i="17"/>
  <c r="AO54"/>
  <c r="AQ54"/>
  <c r="AS54"/>
  <c r="BY151" i="9" s="1"/>
  <c r="AU54" i="17"/>
  <c r="AW54"/>
  <c r="S54" i="34" s="1"/>
  <c r="AY54" i="17"/>
  <c r="BA54"/>
  <c r="BC54"/>
  <c r="AM54"/>
  <c r="I54" i="34" s="1"/>
  <c r="AK54" i="17"/>
  <c r="G54" i="34" s="1"/>
  <c r="Y54" i="43"/>
  <c r="Y54" i="17"/>
  <c r="N54" i="43" s="1"/>
  <c r="AO15" i="17"/>
  <c r="AS15"/>
  <c r="AW15"/>
  <c r="S15" i="34" s="1"/>
  <c r="BA15" i="17"/>
  <c r="AQ15"/>
  <c r="AU15"/>
  <c r="AY15"/>
  <c r="BC15"/>
  <c r="AM15"/>
  <c r="I15" i="34" s="1"/>
  <c r="AK15" i="17"/>
  <c r="G15" i="34" s="1"/>
  <c r="Y15" i="43"/>
  <c r="Y15" i="17"/>
  <c r="BB44" i="43"/>
  <c r="I104" i="19"/>
  <c r="AZ44" i="43"/>
  <c r="I80" i="19"/>
  <c r="AX44" i="43"/>
  <c r="I56" i="19"/>
  <c r="AV44" i="43"/>
  <c r="I32" i="19"/>
  <c r="AU60" i="43"/>
  <c r="M21" i="19"/>
  <c r="BB60" i="43"/>
  <c r="M105" i="19"/>
  <c r="AZ60" i="43"/>
  <c r="M81" i="19"/>
  <c r="AX60" i="43"/>
  <c r="M57" i="19"/>
  <c r="AV60" i="43"/>
  <c r="M33" i="19"/>
  <c r="BB61" i="43"/>
  <c r="N105" i="19"/>
  <c r="AZ61" i="43"/>
  <c r="N81" i="19"/>
  <c r="AX61" i="43"/>
  <c r="N57" i="19"/>
  <c r="AV61" i="43"/>
  <c r="N33" i="19"/>
  <c r="AU65" i="43"/>
  <c r="F22" i="19"/>
  <c r="BB65" i="43"/>
  <c r="F106" i="19"/>
  <c r="AX65" i="43"/>
  <c r="F58" i="19"/>
  <c r="AV65" i="43"/>
  <c r="F34" i="19"/>
  <c r="BB30" i="43"/>
  <c r="G103" i="19"/>
  <c r="AZ30" i="43"/>
  <c r="G79" i="19"/>
  <c r="AX30" i="43"/>
  <c r="G55" i="19"/>
  <c r="AV30" i="43"/>
  <c r="G31" i="19"/>
  <c r="AU38" i="43"/>
  <c r="O19" i="19"/>
  <c r="BB38" i="43"/>
  <c r="O103" i="19"/>
  <c r="AZ38" i="43"/>
  <c r="O79" i="19"/>
  <c r="AX38" i="43"/>
  <c r="O55" i="19"/>
  <c r="AV38" i="43"/>
  <c r="O31" i="19"/>
  <c r="AU52" i="43"/>
  <c r="E21" i="19"/>
  <c r="BB52" i="43"/>
  <c r="E105" i="19"/>
  <c r="AZ52" i="43"/>
  <c r="E81" i="19"/>
  <c r="AX52" i="43"/>
  <c r="E57" i="19"/>
  <c r="AV52" i="43"/>
  <c r="E33" i="19"/>
  <c r="D17"/>
  <c r="AU3" i="43"/>
  <c r="AX3"/>
  <c r="I18" i="19"/>
  <c r="AU20" i="43"/>
  <c r="I90" i="19"/>
  <c r="BA20" i="43"/>
  <c r="I42" i="19"/>
  <c r="AW20" i="43"/>
  <c r="I78" i="19"/>
  <c r="AZ20" i="43"/>
  <c r="I30" i="19"/>
  <c r="AV20" i="43"/>
  <c r="AU59"/>
  <c r="L21" i="19"/>
  <c r="BB59" i="43"/>
  <c r="L105" i="19"/>
  <c r="AZ59" i="43"/>
  <c r="L81" i="19"/>
  <c r="AX59" i="43"/>
  <c r="L57" i="19"/>
  <c r="AV59" i="43"/>
  <c r="L33" i="19"/>
  <c r="AU63" i="43"/>
  <c r="D22" i="19"/>
  <c r="AX63" i="43"/>
  <c r="D58" i="19"/>
  <c r="AV63" i="43"/>
  <c r="D34" i="19"/>
  <c r="BB36" i="43"/>
  <c r="M103" i="19"/>
  <c r="AZ36" i="43"/>
  <c r="M79" i="19"/>
  <c r="AX36" i="43"/>
  <c r="M55" i="19"/>
  <c r="U26" i="39"/>
  <c r="R11" i="34"/>
  <c r="AO11" i="43"/>
  <c r="AO69" i="17"/>
  <c r="AS69"/>
  <c r="AW69"/>
  <c r="S69" i="34" s="1"/>
  <c r="BA69" i="17"/>
  <c r="AQ69"/>
  <c r="AU69"/>
  <c r="AY69"/>
  <c r="BC69"/>
  <c r="AK69"/>
  <c r="G69" i="34" s="1"/>
  <c r="Y69" i="43"/>
  <c r="Y69" i="17"/>
  <c r="AO73"/>
  <c r="AS73"/>
  <c r="AW73"/>
  <c r="S73" i="34" s="1"/>
  <c r="BA73" i="17"/>
  <c r="AQ73"/>
  <c r="AU73"/>
  <c r="AY73"/>
  <c r="BC73"/>
  <c r="AM73"/>
  <c r="I73" i="34" s="1"/>
  <c r="AK73" i="17"/>
  <c r="G73" i="34" s="1"/>
  <c r="Y73" i="43"/>
  <c r="Y73" i="17"/>
  <c r="AO48"/>
  <c r="AQ48"/>
  <c r="AS48"/>
  <c r="AU48"/>
  <c r="AW48"/>
  <c r="AY48"/>
  <c r="U48" i="34" s="1"/>
  <c r="BA48" i="17"/>
  <c r="BC48"/>
  <c r="AM48"/>
  <c r="I48" i="34" s="1"/>
  <c r="AK48" i="17"/>
  <c r="G48" i="34" s="1"/>
  <c r="Y48" i="43"/>
  <c r="Y48" i="17"/>
  <c r="AO78"/>
  <c r="AS78"/>
  <c r="AW78"/>
  <c r="S78" i="34" s="1"/>
  <c r="BA78" i="17"/>
  <c r="AM78"/>
  <c r="I78" i="34" s="1"/>
  <c r="AK78" i="17"/>
  <c r="G78" i="34" s="1"/>
  <c r="AQ78" i="17"/>
  <c r="AU78"/>
  <c r="AY78"/>
  <c r="BC78"/>
  <c r="Y78" i="43"/>
  <c r="Y78" i="17"/>
  <c r="AO34"/>
  <c r="AQ34"/>
  <c r="BW131" i="9" s="1"/>
  <c r="AS34" i="17"/>
  <c r="AU34"/>
  <c r="AW34"/>
  <c r="AY34"/>
  <c r="U34" i="34" s="1"/>
  <c r="BA34" i="17"/>
  <c r="CG131" i="9" s="1"/>
  <c r="BC34" i="17"/>
  <c r="AK34"/>
  <c r="G34" i="34" s="1"/>
  <c r="Y34" i="43"/>
  <c r="Y34" i="17"/>
  <c r="AO17"/>
  <c r="AS17"/>
  <c r="AW17"/>
  <c r="S17" i="34" s="1"/>
  <c r="BA17" i="17"/>
  <c r="AQ17"/>
  <c r="AU17"/>
  <c r="AY17"/>
  <c r="U17" i="34" s="1"/>
  <c r="BC17" i="17"/>
  <c r="AM17"/>
  <c r="I17" i="34" s="1"/>
  <c r="AK17" i="17"/>
  <c r="G17" i="34" s="1"/>
  <c r="Y17" i="17"/>
  <c r="Y17" i="43"/>
  <c r="AO47" i="17"/>
  <c r="AQ47"/>
  <c r="AS47"/>
  <c r="AU47"/>
  <c r="AW47"/>
  <c r="S47" i="34" s="1"/>
  <c r="AY47" i="17"/>
  <c r="BA47"/>
  <c r="BC47"/>
  <c r="AM47"/>
  <c r="I47" i="34" s="1"/>
  <c r="AK47" i="17"/>
  <c r="G47" i="34" s="1"/>
  <c r="Y47" i="43"/>
  <c r="Y47" i="17"/>
  <c r="AO67"/>
  <c r="AS67"/>
  <c r="AW67"/>
  <c r="S67" i="34" s="1"/>
  <c r="BA67" i="17"/>
  <c r="AQ67"/>
  <c r="AU67"/>
  <c r="AY67"/>
  <c r="U67" i="34" s="1"/>
  <c r="BC67" i="17"/>
  <c r="AM67"/>
  <c r="I67" i="34" s="1"/>
  <c r="AK67" i="17"/>
  <c r="G67" i="34" s="1"/>
  <c r="Y67" i="43"/>
  <c r="Y67" i="17"/>
  <c r="AO9"/>
  <c r="AQ9"/>
  <c r="AS9"/>
  <c r="AU9"/>
  <c r="AW9"/>
  <c r="S9" i="34" s="1"/>
  <c r="AY9" i="17"/>
  <c r="BA9"/>
  <c r="BC9"/>
  <c r="AM9"/>
  <c r="I9" i="34" s="1"/>
  <c r="AK9" i="17"/>
  <c r="G9" i="34" s="1"/>
  <c r="Y9" i="17"/>
  <c r="Y9" i="43"/>
  <c r="AO32" i="17"/>
  <c r="BU129" i="9" s="1"/>
  <c r="AQ32" i="17"/>
  <c r="BW129" i="9" s="1"/>
  <c r="AS32" i="17"/>
  <c r="AU32"/>
  <c r="AW32"/>
  <c r="S32" i="34" s="1"/>
  <c r="AY32" i="17"/>
  <c r="BA32"/>
  <c r="CG129" i="9" s="1"/>
  <c r="BC32" i="17"/>
  <c r="AM32"/>
  <c r="I32" i="34" s="1"/>
  <c r="AK32" i="17"/>
  <c r="G32" i="34" s="1"/>
  <c r="Y32" i="43"/>
  <c r="Y32" i="17"/>
  <c r="AO75"/>
  <c r="AS75"/>
  <c r="AW75"/>
  <c r="S75" i="34" s="1"/>
  <c r="BA75" i="17"/>
  <c r="AQ75"/>
  <c r="AU75"/>
  <c r="AY75"/>
  <c r="U75" i="34" s="1"/>
  <c r="BC75" i="17"/>
  <c r="AM75"/>
  <c r="I75" i="34" s="1"/>
  <c r="AK75" i="17"/>
  <c r="G75" i="34" s="1"/>
  <c r="Y75" i="17"/>
  <c r="Y75" i="43"/>
  <c r="AO74" i="17"/>
  <c r="AS74"/>
  <c r="AW74"/>
  <c r="S74" i="34" s="1"/>
  <c r="BA74" i="17"/>
  <c r="AM74"/>
  <c r="I74" i="34" s="1"/>
  <c r="AK74" i="17"/>
  <c r="G74" i="34" s="1"/>
  <c r="AQ74" i="17"/>
  <c r="AU74"/>
  <c r="AY74"/>
  <c r="BC74"/>
  <c r="Y74" i="43"/>
  <c r="Y74" i="17"/>
  <c r="AO14"/>
  <c r="AS14"/>
  <c r="AW14"/>
  <c r="S14" i="34" s="1"/>
  <c r="BA14" i="17"/>
  <c r="AQ14"/>
  <c r="BW111" i="9" s="1"/>
  <c r="AU14" i="17"/>
  <c r="AY14"/>
  <c r="U14" i="34" s="1"/>
  <c r="BC14" i="17"/>
  <c r="AM14"/>
  <c r="I14" i="34" s="1"/>
  <c r="AK14" i="17"/>
  <c r="G14" i="34" s="1"/>
  <c r="Y14" i="43"/>
  <c r="Y14" i="17"/>
  <c r="AO11"/>
  <c r="AS11"/>
  <c r="BY108" i="9" s="1"/>
  <c r="AW11" i="17"/>
  <c r="S11" i="34" s="1"/>
  <c r="BA11" i="17"/>
  <c r="AQ11"/>
  <c r="AU11"/>
  <c r="AY11"/>
  <c r="U11" i="34" s="1"/>
  <c r="BC11" i="17"/>
  <c r="AM11"/>
  <c r="I11" i="34" s="1"/>
  <c r="AK11" i="17"/>
  <c r="G11" i="34" s="1"/>
  <c r="Y11" i="17"/>
  <c r="Y11" i="43"/>
  <c r="AO10" i="17"/>
  <c r="AQ10"/>
  <c r="AS10"/>
  <c r="AW10"/>
  <c r="CC107" i="9" s="1"/>
  <c r="BA10" i="17"/>
  <c r="AU10"/>
  <c r="AY10"/>
  <c r="U10" i="34" s="1"/>
  <c r="BC10" i="17"/>
  <c r="AM10"/>
  <c r="I10" i="34" s="1"/>
  <c r="AK10" i="17"/>
  <c r="G10" i="34" s="1"/>
  <c r="Y10" i="43"/>
  <c r="Y10" i="17"/>
  <c r="AO27"/>
  <c r="AQ27"/>
  <c r="AS27"/>
  <c r="AU27"/>
  <c r="AW27"/>
  <c r="S27" i="34" s="1"/>
  <c r="AY27" i="17"/>
  <c r="BA27"/>
  <c r="CG124" i="9" s="1"/>
  <c r="BC27" i="17"/>
  <c r="AM27"/>
  <c r="I27" i="34" s="1"/>
  <c r="AK27" i="17"/>
  <c r="G27" i="34" s="1"/>
  <c r="Y27" i="43"/>
  <c r="Y27" i="17"/>
  <c r="AO43"/>
  <c r="AQ43"/>
  <c r="AS43"/>
  <c r="AU43"/>
  <c r="AW43"/>
  <c r="S43" i="34" s="1"/>
  <c r="AY43" i="17"/>
  <c r="BA43"/>
  <c r="BC43"/>
  <c r="AM43"/>
  <c r="I43" i="34" s="1"/>
  <c r="AK43" i="17"/>
  <c r="G43" i="34" s="1"/>
  <c r="Y43" i="43"/>
  <c r="Y43" i="17"/>
  <c r="AO40"/>
  <c r="AQ40"/>
  <c r="AS40"/>
  <c r="AU40"/>
  <c r="AW40"/>
  <c r="S40" i="34" s="1"/>
  <c r="AY40" i="17"/>
  <c r="BA40"/>
  <c r="BC40"/>
  <c r="AM40"/>
  <c r="I40" i="34" s="1"/>
  <c r="AK40" i="17"/>
  <c r="G40" i="34" s="1"/>
  <c r="Y40" i="43"/>
  <c r="Y40" i="17"/>
  <c r="AO62"/>
  <c r="AQ62"/>
  <c r="AS62"/>
  <c r="AU62"/>
  <c r="AW62"/>
  <c r="S62" i="34" s="1"/>
  <c r="AY62" i="17"/>
  <c r="BA62"/>
  <c r="BC62"/>
  <c r="AM62"/>
  <c r="I62" i="34" s="1"/>
  <c r="AK62" i="17"/>
  <c r="G62" i="34" s="1"/>
  <c r="Y62" i="43"/>
  <c r="Y62" i="17"/>
  <c r="AO70"/>
  <c r="AS70"/>
  <c r="AW70"/>
  <c r="S70" i="34" s="1"/>
  <c r="BA70" i="17"/>
  <c r="AM70"/>
  <c r="I70" i="34" s="1"/>
  <c r="AK70" i="17"/>
  <c r="G70" i="34" s="1"/>
  <c r="AQ70" i="17"/>
  <c r="AU70"/>
  <c r="AY70"/>
  <c r="BC70"/>
  <c r="Y70" i="43"/>
  <c r="Y70" i="17"/>
  <c r="AO28"/>
  <c r="BU125" i="9" s="1"/>
  <c r="AQ28" i="17"/>
  <c r="AS28"/>
  <c r="BY125" i="9" s="1"/>
  <c r="AU28" i="17"/>
  <c r="CA125" i="9" s="1"/>
  <c r="AW28" i="17"/>
  <c r="S28" i="34" s="1"/>
  <c r="AY28" i="17"/>
  <c r="BA28"/>
  <c r="CG125" i="9" s="1"/>
  <c r="BC28" i="17"/>
  <c r="CI125" i="9" s="1"/>
  <c r="AM28" i="17"/>
  <c r="I28" i="34" s="1"/>
  <c r="AK28" i="17"/>
  <c r="G28" i="34" s="1"/>
  <c r="Y28" i="43"/>
  <c r="Y28" i="17"/>
  <c r="AO19"/>
  <c r="AS19"/>
  <c r="AW19"/>
  <c r="S19" i="34" s="1"/>
  <c r="BA19" i="17"/>
  <c r="AQ19"/>
  <c r="AU19"/>
  <c r="AY19"/>
  <c r="U19" i="34" s="1"/>
  <c r="BC19" i="17"/>
  <c r="CI116" i="9" s="1"/>
  <c r="AM19" i="17"/>
  <c r="I19" i="34" s="1"/>
  <c r="AK19" i="17"/>
  <c r="G19" i="34" s="1"/>
  <c r="Y19" i="17"/>
  <c r="Y19" i="43"/>
  <c r="AO45" i="17"/>
  <c r="AQ45"/>
  <c r="AS45"/>
  <c r="AU45"/>
  <c r="AW45"/>
  <c r="S45" i="34" s="1"/>
  <c r="AY45" i="17"/>
  <c r="BA45"/>
  <c r="BC45"/>
  <c r="AM45"/>
  <c r="I45" i="34" s="1"/>
  <c r="AK45" i="17"/>
  <c r="G45" i="34" s="1"/>
  <c r="Y45" i="17"/>
  <c r="Y45" i="43"/>
  <c r="AT44"/>
  <c r="I8" i="19"/>
  <c r="BC44" i="43"/>
  <c r="I116" i="19"/>
  <c r="BA44" i="43"/>
  <c r="I92" i="19"/>
  <c r="AY44" i="43"/>
  <c r="I68" i="19"/>
  <c r="AW44" i="43"/>
  <c r="I44" i="19"/>
  <c r="BC60" i="43"/>
  <c r="M117" i="19"/>
  <c r="BA60" i="43"/>
  <c r="M93" i="19"/>
  <c r="AY60" i="43"/>
  <c r="M69" i="19"/>
  <c r="AW60" i="43"/>
  <c r="M45" i="19"/>
  <c r="BC61" i="43"/>
  <c r="N117" i="19"/>
  <c r="BA61" i="43"/>
  <c r="N93" i="19"/>
  <c r="AY61" i="43"/>
  <c r="N69" i="19"/>
  <c r="AW61" i="43"/>
  <c r="N45" i="19"/>
  <c r="AT65" i="43"/>
  <c r="F10" i="19"/>
  <c r="BC65" i="43"/>
  <c r="F118" i="19"/>
  <c r="BA65" i="43"/>
  <c r="F94" i="19"/>
  <c r="AW65" i="43"/>
  <c r="F46" i="19"/>
  <c r="AT30" i="43"/>
  <c r="G7" i="19"/>
  <c r="BC30" i="43"/>
  <c r="G115" i="19"/>
  <c r="BA30" i="43"/>
  <c r="G91" i="19"/>
  <c r="AY30" i="43"/>
  <c r="G67" i="19"/>
  <c r="AW30" i="43"/>
  <c r="G43" i="19"/>
  <c r="AT38" i="43"/>
  <c r="O7" i="19"/>
  <c r="BC38" i="43"/>
  <c r="O115" i="19"/>
  <c r="BA38" i="43"/>
  <c r="O91" i="19"/>
  <c r="AY38" i="43"/>
  <c r="O67" i="19"/>
  <c r="AW38" i="43"/>
  <c r="O43" i="19"/>
  <c r="BC52" i="43"/>
  <c r="E117" i="19"/>
  <c r="BA52" i="43"/>
  <c r="E93" i="19"/>
  <c r="AY52" i="43"/>
  <c r="E69" i="19"/>
  <c r="AW52" i="43"/>
  <c r="E45" i="19"/>
  <c r="D5"/>
  <c r="AT3" i="43"/>
  <c r="D89" i="19"/>
  <c r="BA3" i="43"/>
  <c r="D77" i="19"/>
  <c r="AZ3" i="43"/>
  <c r="I114" i="19"/>
  <c r="BC20" i="43"/>
  <c r="I66" i="19"/>
  <c r="AY20" i="43"/>
  <c r="I102" i="19"/>
  <c r="BB20" i="43"/>
  <c r="AT59"/>
  <c r="L9" i="19"/>
  <c r="BC59" i="43"/>
  <c r="L117" i="19"/>
  <c r="BA59" i="43"/>
  <c r="L93" i="19"/>
  <c r="AY59" i="43"/>
  <c r="L69" i="19"/>
  <c r="AW59" i="43"/>
  <c r="L45" i="19"/>
  <c r="AT63" i="43"/>
  <c r="D10" i="19"/>
  <c r="BC63" i="43"/>
  <c r="D118" i="19"/>
  <c r="BA63" i="43"/>
  <c r="D94" i="19"/>
  <c r="AY63" i="43"/>
  <c r="D70" i="19"/>
  <c r="AW63" i="43"/>
  <c r="D46" i="19"/>
  <c r="BC36" i="43"/>
  <c r="M115" i="19"/>
  <c r="BA36" i="43"/>
  <c r="M91" i="19"/>
  <c r="AY36" i="43"/>
  <c r="M67" i="19"/>
  <c r="AW36" i="43"/>
  <c r="M43" i="19"/>
  <c r="CE109" i="9"/>
  <c r="CG121"/>
  <c r="CA146"/>
  <c r="EW34"/>
  <c r="HE34" s="1"/>
  <c r="AY34" i="39" s="1"/>
  <c r="FF14" i="9"/>
  <c r="AD14" i="38"/>
  <c r="AG11" i="39"/>
  <c r="EZ49" i="9"/>
  <c r="HH49" s="1"/>
  <c r="BB49" i="39" s="1"/>
  <c r="BU121" i="9"/>
  <c r="EW9"/>
  <c r="U9" i="38"/>
  <c r="CG109" i="9"/>
  <c r="AE113" i="19"/>
  <c r="CI121" i="9"/>
  <c r="FC28"/>
  <c r="AA28" i="38"/>
  <c r="L28"/>
  <c r="EN28" i="9"/>
  <c r="ET28"/>
  <c r="R28" i="38"/>
  <c r="CA109" i="9"/>
  <c r="CI113"/>
  <c r="CA121"/>
  <c r="EZ16"/>
  <c r="HH16" s="1"/>
  <c r="X16" i="38"/>
  <c r="EZ24" i="9"/>
  <c r="HH24" s="1"/>
  <c r="X24" i="38"/>
  <c r="EQ24" i="9"/>
  <c r="GY24" s="1"/>
  <c r="O24" i="38"/>
  <c r="AD16"/>
  <c r="FF16" i="9"/>
  <c r="HN16" s="1"/>
  <c r="FF24"/>
  <c r="HN24" s="1"/>
  <c r="AD24" i="38"/>
  <c r="BY115" i="9"/>
  <c r="BB17" i="39"/>
  <c r="X17"/>
  <c r="Y78" i="19"/>
  <c r="Y101"/>
  <c r="AD5" i="39"/>
  <c r="BH5"/>
  <c r="FC12" i="9"/>
  <c r="HK12" s="1"/>
  <c r="AA12" i="38"/>
  <c r="R12" i="39"/>
  <c r="AF53" i="19"/>
  <c r="AV12" i="39"/>
  <c r="FF50" i="9"/>
  <c r="HN50" s="1"/>
  <c r="AD50" i="38"/>
  <c r="EZ56" i="9"/>
  <c r="HH56" s="1"/>
  <c r="X56" i="38"/>
  <c r="EZ64" i="9"/>
  <c r="HH64" s="1"/>
  <c r="X64" i="38"/>
  <c r="EZ72" i="9"/>
  <c r="HH72" s="1"/>
  <c r="X72" i="38"/>
  <c r="FF80" i="9"/>
  <c r="HN80" s="1"/>
  <c r="AD80" i="38"/>
  <c r="EZ84" i="9"/>
  <c r="HH84" s="1"/>
  <c r="X84" i="38"/>
  <c r="ET18" i="9"/>
  <c r="HB18" s="1"/>
  <c r="R18" i="38"/>
  <c r="L18"/>
  <c r="EN18" i="9"/>
  <c r="GV18" s="1"/>
  <c r="AD18" i="38"/>
  <c r="FF18" i="9"/>
  <c r="HN18" s="1"/>
  <c r="EZ18"/>
  <c r="HH18" s="1"/>
  <c r="X18" i="38"/>
  <c r="EZ6" i="9"/>
  <c r="HH6" s="1"/>
  <c r="X6" i="38"/>
  <c r="EZ50" i="9"/>
  <c r="HH50" s="1"/>
  <c r="X50" i="38"/>
  <c r="EZ80" i="9"/>
  <c r="HH80" s="1"/>
  <c r="X80" i="38"/>
  <c r="FF84" i="9"/>
  <c r="HN84" s="1"/>
  <c r="AD84" i="38"/>
  <c r="EZ33" i="9"/>
  <c r="HH33" s="1"/>
  <c r="X33" i="38"/>
  <c r="FF33" i="9"/>
  <c r="HN33" s="1"/>
  <c r="AD33" i="38"/>
  <c r="EQ33" i="9"/>
  <c r="GY33" s="1"/>
  <c r="O33" i="38"/>
  <c r="FC33" i="9"/>
  <c r="HK33" s="1"/>
  <c r="AA33" i="38"/>
  <c r="FI28" i="9"/>
  <c r="HQ28" s="1"/>
  <c r="AG28" i="38"/>
  <c r="FC26" i="9"/>
  <c r="HK26" s="1"/>
  <c r="AA26" i="38"/>
  <c r="FI10" i="9"/>
  <c r="HQ10" s="1"/>
  <c r="AG10" i="38"/>
  <c r="FC10" i="9"/>
  <c r="HK10" s="1"/>
  <c r="AA10" i="38"/>
  <c r="EW10" i="9"/>
  <c r="HE10" s="1"/>
  <c r="U10" i="38"/>
  <c r="FC4" i="9"/>
  <c r="HK4" s="1"/>
  <c r="AA4" i="38"/>
  <c r="AG3"/>
  <c r="FI3" i="9"/>
  <c r="HQ3" s="1"/>
  <c r="BK24" i="39"/>
  <c r="AG24"/>
  <c r="AF114" i="19"/>
  <c r="AS26" i="39"/>
  <c r="O26"/>
  <c r="AH42" i="19"/>
  <c r="FC47" i="9"/>
  <c r="HK47" s="1"/>
  <c r="AA47" i="38"/>
  <c r="FF51" i="9"/>
  <c r="HN51" s="1"/>
  <c r="AD51" i="38"/>
  <c r="AV5" i="39"/>
  <c r="R5"/>
  <c r="Y53" i="19"/>
  <c r="AM12" i="39"/>
  <c r="AF17" i="19"/>
  <c r="I12" i="39"/>
  <c r="AP16"/>
  <c r="X30" i="19"/>
  <c r="L16" i="39"/>
  <c r="AV20"/>
  <c r="AB54" i="19"/>
  <c r="R20" i="39"/>
  <c r="EQ10" i="9"/>
  <c r="GY10" s="1"/>
  <c r="O10" i="38"/>
  <c r="X12"/>
  <c r="EZ12" i="9"/>
  <c r="HH12" s="1"/>
  <c r="EK16"/>
  <c r="GS16" s="1"/>
  <c r="I16" i="38"/>
  <c r="EW16" i="9"/>
  <c r="HE16" s="1"/>
  <c r="U16" i="38"/>
  <c r="EQ18" i="9"/>
  <c r="GY18" s="1"/>
  <c r="O18" i="38"/>
  <c r="FC18" i="9"/>
  <c r="HK18" s="1"/>
  <c r="AA18" i="38"/>
  <c r="FI20" i="9"/>
  <c r="HQ20" s="1"/>
  <c r="AG20" i="38"/>
  <c r="FC24" i="9"/>
  <c r="HK24" s="1"/>
  <c r="AA24" i="38"/>
  <c r="FF6" i="9"/>
  <c r="HN6" s="1"/>
  <c r="AD6" i="38"/>
  <c r="FF26" i="9"/>
  <c r="HN26" s="1"/>
  <c r="AD26" i="38"/>
  <c r="EZ26" i="9"/>
  <c r="HH26" s="1"/>
  <c r="X26" i="38"/>
  <c r="ET26" i="9"/>
  <c r="HB26" s="1"/>
  <c r="R26" i="38"/>
  <c r="R25"/>
  <c r="ET25" i="9"/>
  <c r="HB25" s="1"/>
  <c r="BB5" i="39"/>
  <c r="X5"/>
  <c r="Y77" i="19"/>
  <c r="AV16" i="39"/>
  <c r="X54" i="19"/>
  <c r="R16" i="39"/>
  <c r="AB78" i="19"/>
  <c r="BB20" i="39"/>
  <c r="X20"/>
  <c r="AV24"/>
  <c r="AF54" i="19"/>
  <c r="R24" i="39"/>
  <c r="ET19" i="9"/>
  <c r="HB19" s="1"/>
  <c r="R19" i="38"/>
  <c r="FC11" i="9"/>
  <c r="HK11" s="1"/>
  <c r="AA11" i="38"/>
  <c r="FC13" i="9"/>
  <c r="HK13" s="1"/>
  <c r="AA13" i="38"/>
  <c r="FC15" i="9"/>
  <c r="HK15" s="1"/>
  <c r="AA15" i="38"/>
  <c r="FF17" i="9"/>
  <c r="HN17" s="1"/>
  <c r="AD17" i="38"/>
  <c r="FC5" i="9"/>
  <c r="HK5" s="1"/>
  <c r="AA5" i="38"/>
  <c r="EZ8" i="9"/>
  <c r="HH8" s="1"/>
  <c r="X8" i="38"/>
  <c r="EN12" i="9"/>
  <c r="GV12" s="1"/>
  <c r="L12" i="38"/>
  <c r="EZ14" i="9"/>
  <c r="HH14" s="1"/>
  <c r="X14" i="38"/>
  <c r="EQ16" i="9"/>
  <c r="GY16" s="1"/>
  <c r="O16" i="38"/>
  <c r="FC16" i="9"/>
  <c r="HK16" s="1"/>
  <c r="AA16" i="38"/>
  <c r="EW18" i="9"/>
  <c r="HE18" s="1"/>
  <c r="U18" i="38"/>
  <c r="FI22" i="9"/>
  <c r="HQ22" s="1"/>
  <c r="AG22" i="38"/>
  <c r="ET6" i="9"/>
  <c r="HB6" s="1"/>
  <c r="R6" i="38"/>
  <c r="X19" i="39"/>
  <c r="AA78" i="19"/>
  <c r="BB19" i="39"/>
  <c r="EZ54" i="9"/>
  <c r="HH54" s="1"/>
  <c r="X54" i="38"/>
  <c r="FF54" i="9"/>
  <c r="HN54" s="1"/>
  <c r="AD54" i="38"/>
  <c r="FF70" i="9"/>
  <c r="HN70" s="1"/>
  <c r="AD70" i="38"/>
  <c r="FF25" i="9"/>
  <c r="HN25" s="1"/>
  <c r="AD25" i="38"/>
  <c r="EW24" i="9"/>
  <c r="HE24" s="1"/>
  <c r="U24" i="38"/>
  <c r="FF23" i="9"/>
  <c r="HN23" s="1"/>
  <c r="AD23" i="38"/>
  <c r="ET23" i="9"/>
  <c r="HB23" s="1"/>
  <c r="R23" i="38"/>
  <c r="FC20" i="9"/>
  <c r="HK20" s="1"/>
  <c r="AA20" i="38"/>
  <c r="U20"/>
  <c r="EW20" i="9"/>
  <c r="HE20" s="1"/>
  <c r="FF19"/>
  <c r="HN19" s="1"/>
  <c r="AD19" i="38"/>
  <c r="EQ11" i="9"/>
  <c r="GY11" s="1"/>
  <c r="O11" i="38"/>
  <c r="EQ13" i="9"/>
  <c r="GY13" s="1"/>
  <c r="O13" i="38"/>
  <c r="EQ15" i="9"/>
  <c r="GY15" s="1"/>
  <c r="O15" i="38"/>
  <c r="R17"/>
  <c r="ET17" i="9"/>
  <c r="HB17" s="1"/>
  <c r="EW5"/>
  <c r="HE5" s="1"/>
  <c r="U5" i="38"/>
  <c r="FI5" i="9"/>
  <c r="HQ5" s="1"/>
  <c r="AG5" i="38"/>
  <c r="X3"/>
  <c r="EZ3" i="9"/>
  <c r="HH3" s="1"/>
  <c r="AA3" i="38"/>
  <c r="FC3" i="9"/>
  <c r="HK3" s="1"/>
  <c r="CG150"/>
  <c r="F87" i="18"/>
  <c r="D87"/>
  <c r="L85"/>
  <c r="E86"/>
  <c r="I88"/>
  <c r="J87"/>
  <c r="H88"/>
  <c r="C87"/>
  <c r="G87"/>
  <c r="K86"/>
  <c r="C86"/>
  <c r="C89"/>
  <c r="C85"/>
  <c r="G88"/>
  <c r="G89"/>
  <c r="G85"/>
  <c r="D86"/>
  <c r="D89"/>
  <c r="D85"/>
  <c r="H85"/>
  <c r="H87"/>
  <c r="H86"/>
  <c r="K89"/>
  <c r="K85"/>
  <c r="K88"/>
  <c r="I89"/>
  <c r="I85"/>
  <c r="I86"/>
  <c r="E89"/>
  <c r="L86"/>
  <c r="L88"/>
  <c r="F88"/>
  <c r="F89"/>
  <c r="F85"/>
  <c r="J88"/>
  <c r="J89"/>
  <c r="J85"/>
  <c r="C88"/>
  <c r="G86"/>
  <c r="D88"/>
  <c r="H89"/>
  <c r="K87"/>
  <c r="L87"/>
  <c r="I87"/>
  <c r="E87"/>
  <c r="E85"/>
  <c r="L89"/>
  <c r="F86"/>
  <c r="J86"/>
  <c r="E88"/>
  <c r="AD3" i="38"/>
  <c r="FF3" i="9"/>
  <c r="HN3" s="1"/>
  <c r="CG146"/>
  <c r="CG154"/>
  <c r="CI122"/>
  <c r="BW120"/>
  <c r="FI21"/>
  <c r="HQ21" s="1"/>
  <c r="AG21" i="38"/>
  <c r="FF21" i="9"/>
  <c r="HN21" s="1"/>
  <c r="AD21" i="38"/>
  <c r="EZ46" i="9"/>
  <c r="HH46" s="1"/>
  <c r="X46" i="38"/>
  <c r="AP6" i="39"/>
  <c r="L6"/>
  <c r="Z29" i="19"/>
  <c r="FF27" i="9"/>
  <c r="HN27" s="1"/>
  <c r="AD27" i="38"/>
  <c r="ET27" i="9"/>
  <c r="HB27" s="1"/>
  <c r="R27" i="38"/>
  <c r="EZ22" i="9"/>
  <c r="HH22" s="1"/>
  <c r="X22" i="38"/>
  <c r="ET22" i="9"/>
  <c r="HB22" s="1"/>
  <c r="R22" i="38"/>
  <c r="EN22" i="9"/>
  <c r="GV22" s="1"/>
  <c r="L22" i="38"/>
  <c r="FC21" i="9"/>
  <c r="HK21" s="1"/>
  <c r="AA21" i="38"/>
  <c r="ET21" i="9"/>
  <c r="HB21" s="1"/>
  <c r="R21" i="38"/>
  <c r="ET7" i="9"/>
  <c r="HB7" s="1"/>
  <c r="R7" i="38"/>
  <c r="FI7" i="9"/>
  <c r="HQ7" s="1"/>
  <c r="AG7" i="38"/>
  <c r="EQ7" i="9"/>
  <c r="GY7" s="1"/>
  <c r="O7" i="38"/>
  <c r="EW4" i="9"/>
  <c r="HE4" s="1"/>
  <c r="U4" i="38"/>
  <c r="EZ4" i="9"/>
  <c r="HH4" s="1"/>
  <c r="X4" i="38"/>
  <c r="L4"/>
  <c r="EN4" i="9"/>
  <c r="GV4" s="1"/>
  <c r="EK4"/>
  <c r="GS4" s="1"/>
  <c r="I4" i="38"/>
  <c r="FF41" i="9"/>
  <c r="HN41" s="1"/>
  <c r="AD41" i="38"/>
  <c r="BB53" i="39"/>
  <c r="X53"/>
  <c r="Y81" i="19"/>
  <c r="FF53" i="9"/>
  <c r="HN53" s="1"/>
  <c r="AD53" i="38"/>
  <c r="EQ67" i="9"/>
  <c r="GY67" s="1"/>
  <c r="O67" i="38"/>
  <c r="EQ4" i="9"/>
  <c r="GY4" s="1"/>
  <c r="O4" i="38"/>
  <c r="EQ28" i="9"/>
  <c r="GY28" s="1"/>
  <c r="O28" i="38"/>
  <c r="EZ28" i="9"/>
  <c r="HH28" s="1"/>
  <c r="X28" i="38"/>
  <c r="AD28"/>
  <c r="FF28" i="9"/>
  <c r="HN28" s="1"/>
  <c r="BY104"/>
  <c r="BW154"/>
  <c r="FC23"/>
  <c r="HK23" s="1"/>
  <c r="AA23" i="38"/>
  <c r="EW23" i="9"/>
  <c r="HE23" s="1"/>
  <c r="U23" i="38"/>
  <c r="EQ23" i="9"/>
  <c r="GY23" s="1"/>
  <c r="O23" i="38"/>
  <c r="EW17" i="9"/>
  <c r="HE17" s="1"/>
  <c r="U17" i="38"/>
  <c r="FF15" i="9"/>
  <c r="HN15" s="1"/>
  <c r="AD15" i="38"/>
  <c r="EZ15" i="9"/>
  <c r="HH15" s="1"/>
  <c r="X15" i="38"/>
  <c r="ET15" i="9"/>
  <c r="HB15" s="1"/>
  <c r="R15" i="38"/>
  <c r="EN15" i="9"/>
  <c r="GV15" s="1"/>
  <c r="L15" i="38"/>
  <c r="FI14" i="9"/>
  <c r="HQ14" s="1"/>
  <c r="AG14" i="38"/>
  <c r="FC14" i="9"/>
  <c r="HK14" s="1"/>
  <c r="AA14" i="38"/>
  <c r="EW14" i="9"/>
  <c r="HE14" s="1"/>
  <c r="U14" i="38"/>
  <c r="FF13" i="9"/>
  <c r="HN13" s="1"/>
  <c r="AD13" i="38"/>
  <c r="EZ13" i="9"/>
  <c r="HH13" s="1"/>
  <c r="X13" i="38"/>
  <c r="ET13" i="9"/>
  <c r="HB13" s="1"/>
  <c r="R13" i="38"/>
  <c r="EN13" i="9"/>
  <c r="GV13" s="1"/>
  <c r="L13" i="38"/>
  <c r="FF12" i="9"/>
  <c r="HN12" s="1"/>
  <c r="AD12" i="38"/>
  <c r="EW12" i="9"/>
  <c r="HE12" s="1"/>
  <c r="U12" i="38"/>
  <c r="EQ12" i="9"/>
  <c r="GY12" s="1"/>
  <c r="O12" i="38"/>
  <c r="FI9" i="9"/>
  <c r="HQ9" s="1"/>
  <c r="AG9" i="38"/>
  <c r="EQ5" i="9"/>
  <c r="GY5" s="1"/>
  <c r="O5" i="38"/>
  <c r="FF11" i="9"/>
  <c r="HN11" s="1"/>
  <c r="AD11" i="38"/>
  <c r="EZ11" i="9"/>
  <c r="HH11" s="1"/>
  <c r="X11" i="38"/>
  <c r="ET11" i="9"/>
  <c r="HB11" s="1"/>
  <c r="R11" i="38"/>
  <c r="FI8" i="9"/>
  <c r="HQ8" s="1"/>
  <c r="AG8" i="38"/>
  <c r="FC8" i="9"/>
  <c r="HK8" s="1"/>
  <c r="AA8" i="38"/>
  <c r="EW8" i="9"/>
  <c r="HE8" s="1"/>
  <c r="U8" i="38"/>
  <c r="EQ8" i="9"/>
  <c r="GY8" s="1"/>
  <c r="O8" i="38"/>
  <c r="FI34" i="9"/>
  <c r="HQ34" s="1"/>
  <c r="AG34" i="38"/>
  <c r="FI33" i="9"/>
  <c r="HQ33" s="1"/>
  <c r="AG33" i="38"/>
  <c r="FC17" i="9"/>
  <c r="HK17" s="1"/>
  <c r="AA17" i="38"/>
  <c r="FC19" i="9"/>
  <c r="HK19" s="1"/>
  <c r="AA19" i="38"/>
  <c r="EQ19" i="9"/>
  <c r="GY19" s="1"/>
  <c r="O19" i="38"/>
  <c r="FI23" i="9"/>
  <c r="HQ23" s="1"/>
  <c r="AG23" i="38"/>
  <c r="EW25" i="9"/>
  <c r="HE25" s="1"/>
  <c r="U25" i="38"/>
  <c r="CC146" i="9"/>
  <c r="CE150"/>
  <c r="CE122"/>
  <c r="FF62"/>
  <c r="HN62" s="1"/>
  <c r="AD62" i="38"/>
  <c r="FI17" i="9"/>
  <c r="HQ17" s="1"/>
  <c r="AG17" i="38"/>
  <c r="EQ17" i="9"/>
  <c r="GY17" s="1"/>
  <c r="O17" i="38"/>
  <c r="EW19" i="9"/>
  <c r="HE19" s="1"/>
  <c r="U19" i="38"/>
  <c r="EQ25" i="9"/>
  <c r="GY25" s="1"/>
  <c r="O25" i="38"/>
  <c r="EH49" i="9"/>
  <c r="GP49" s="1"/>
  <c r="F49" i="38"/>
  <c r="EQ32" i="9"/>
  <c r="GY32" s="1"/>
  <c r="O32" i="38"/>
  <c r="EW32" i="9"/>
  <c r="HE32" s="1"/>
  <c r="U32" i="38"/>
  <c r="FC32" i="9"/>
  <c r="HK32" s="1"/>
  <c r="AA32" i="38"/>
  <c r="FI32" i="9"/>
  <c r="HQ32" s="1"/>
  <c r="AG32" i="38"/>
  <c r="ET34" i="9"/>
  <c r="HB34" s="1"/>
  <c r="R34" i="38"/>
  <c r="EZ34" i="9"/>
  <c r="HH34" s="1"/>
  <c r="X34" i="38"/>
  <c r="AD34"/>
  <c r="FF34" i="9"/>
  <c r="HN34" s="1"/>
  <c r="BW146"/>
  <c r="CE154"/>
  <c r="AC17" i="19"/>
  <c r="AM9" i="39"/>
  <c r="I9"/>
  <c r="BK13"/>
  <c r="AG113" i="19"/>
  <c r="AG13" i="39"/>
  <c r="AY15"/>
  <c r="W66" i="19"/>
  <c r="U15" i="39"/>
  <c r="AP19"/>
  <c r="AA30" i="19"/>
  <c r="L19" i="39"/>
  <c r="X25"/>
  <c r="AG78" i="19"/>
  <c r="BB25" i="39"/>
  <c r="EZ27" i="9"/>
  <c r="HH27" s="1"/>
  <c r="X27" i="38"/>
  <c r="EW27" i="9"/>
  <c r="HE27" s="1"/>
  <c r="U27" i="38"/>
  <c r="FF22" i="9"/>
  <c r="HN22" s="1"/>
  <c r="AD22" i="38"/>
  <c r="EW22" i="9"/>
  <c r="HE22" s="1"/>
  <c r="U22" i="38"/>
  <c r="EW21" i="9"/>
  <c r="HE21" s="1"/>
  <c r="U21" i="38"/>
  <c r="FC7" i="9"/>
  <c r="HK7" s="1"/>
  <c r="AA7" i="38"/>
  <c r="EW7" i="9"/>
  <c r="HE7" s="1"/>
  <c r="U7" i="38"/>
  <c r="AD7"/>
  <c r="FF7" i="9"/>
  <c r="HN7" s="1"/>
  <c r="FF4"/>
  <c r="HN4" s="1"/>
  <c r="AD4" i="38"/>
  <c r="ET4" i="9"/>
  <c r="HB4" s="1"/>
  <c r="R4" i="38"/>
  <c r="FI4" i="9"/>
  <c r="HQ4" s="1"/>
  <c r="AG4" i="38"/>
  <c r="BE27" i="39"/>
  <c r="W91" i="19"/>
  <c r="AA27" i="39"/>
  <c r="FC49" i="9"/>
  <c r="HK49" s="1"/>
  <c r="AA49" i="38"/>
  <c r="FF49" i="9"/>
  <c r="HN49" s="1"/>
  <c r="AD49" i="38"/>
  <c r="FF57" i="9"/>
  <c r="HN57" s="1"/>
  <c r="AD57" i="38"/>
  <c r="FC67" i="9"/>
  <c r="HK67" s="1"/>
  <c r="AA67" i="38"/>
  <c r="AS14" i="39"/>
  <c r="AH41" i="19"/>
  <c r="O14" i="39"/>
  <c r="EQ22" i="9"/>
  <c r="GY22" s="1"/>
  <c r="O22" i="38"/>
  <c r="FI25" i="9"/>
  <c r="HQ25" s="1"/>
  <c r="AG25" i="38"/>
  <c r="FC25" i="9"/>
  <c r="HK25" s="1"/>
  <c r="AA25" i="38"/>
  <c r="EQ21" i="9"/>
  <c r="GY21" s="1"/>
  <c r="O21" i="38"/>
  <c r="FI19" i="9"/>
  <c r="HQ19" s="1"/>
  <c r="AG19" i="38"/>
  <c r="R32"/>
  <c r="ET32" i="9"/>
  <c r="HB32" s="1"/>
  <c r="FF32"/>
  <c r="HN32" s="1"/>
  <c r="AD32" i="38"/>
  <c r="EQ34" i="9"/>
  <c r="GY34" s="1"/>
  <c r="O34" i="38"/>
  <c r="FC34" i="9"/>
  <c r="HK34" s="1"/>
  <c r="AA34" i="38"/>
  <c r="EQ49" i="9"/>
  <c r="GY49" s="1"/>
  <c r="O49" i="38"/>
  <c r="ET51" i="9"/>
  <c r="HB51" s="1"/>
  <c r="R51" i="38"/>
  <c r="EN48" i="9"/>
  <c r="GV48" s="1"/>
  <c r="L48" i="38"/>
  <c r="EZ58" i="9"/>
  <c r="HH58" s="1"/>
  <c r="X58" i="38"/>
  <c r="Y45" i="19"/>
  <c r="O53" i="39"/>
  <c r="AS53"/>
  <c r="BB51"/>
  <c r="R50"/>
  <c r="BB60"/>
  <c r="X60"/>
  <c r="AF81" i="19"/>
  <c r="O47" i="38"/>
  <c r="EQ47" i="9"/>
  <c r="GY47" s="1"/>
  <c r="EW47"/>
  <c r="HE47" s="1"/>
  <c r="U47" i="38"/>
  <c r="ET49" i="9"/>
  <c r="HB49" s="1"/>
  <c r="R49" i="38"/>
  <c r="EQ51" i="9"/>
  <c r="GY51" s="1"/>
  <c r="O51" i="38"/>
  <c r="EW51" i="9"/>
  <c r="HE51" s="1"/>
  <c r="U51" i="38"/>
  <c r="ET58" i="9"/>
  <c r="HB58" s="1"/>
  <c r="R58" i="38"/>
  <c r="BK18" i="39"/>
  <c r="AG18"/>
  <c r="Z114" i="19"/>
  <c r="EN45" i="9"/>
  <c r="GV45" s="1"/>
  <c r="L45" i="38"/>
  <c r="EZ55" i="9"/>
  <c r="HH55" s="1"/>
  <c r="X55" i="38"/>
  <c r="ET74" i="9"/>
  <c r="HB74" s="1"/>
  <c r="R74" i="38"/>
  <c r="BH74" i="39"/>
  <c r="AD74"/>
  <c r="AH106" i="19"/>
  <c r="EQ45" i="9"/>
  <c r="GY45" s="1"/>
  <c r="O45" i="38"/>
  <c r="EQ55" i="9"/>
  <c r="GY55" s="1"/>
  <c r="O55" i="38"/>
  <c r="EW55" i="9"/>
  <c r="HE55" s="1"/>
  <c r="U55" i="38"/>
  <c r="I57"/>
  <c r="EK57" i="9"/>
  <c r="GS57" s="1"/>
  <c r="EZ74"/>
  <c r="HH74" s="1"/>
  <c r="X74" i="38"/>
  <c r="BB76" i="39"/>
  <c r="X76"/>
  <c r="X83" i="19"/>
  <c r="BH55" i="39"/>
  <c r="AD55"/>
  <c r="AA105" i="19"/>
  <c r="U67" i="39"/>
  <c r="AA70" i="19"/>
  <c r="AY67" i="39"/>
  <c r="AY28"/>
  <c r="X67" i="19"/>
  <c r="U28" i="39"/>
  <c r="AY33"/>
  <c r="U33"/>
  <c r="AC67" i="19"/>
  <c r="R55" i="39"/>
  <c r="AV55"/>
  <c r="AA57" i="19"/>
  <c r="EW3" i="9"/>
  <c r="HE3" s="1"/>
  <c r="U3" i="38"/>
  <c r="BB52" i="39"/>
  <c r="X52"/>
  <c r="X81" i="19"/>
  <c r="ET41" i="9"/>
  <c r="HB41" s="1"/>
  <c r="R41" i="38"/>
  <c r="EQ43" i="9"/>
  <c r="GY43" s="1"/>
  <c r="O43" i="38"/>
  <c r="EW45" i="9"/>
  <c r="HE45" s="1"/>
  <c r="U45" i="38"/>
  <c r="FC45" i="9"/>
  <c r="HK45" s="1"/>
  <c r="AA45" i="38"/>
  <c r="FI49" i="9"/>
  <c r="HQ49" s="1"/>
  <c r="AG49" i="38"/>
  <c r="EQ57" i="9"/>
  <c r="GY57" s="1"/>
  <c r="O57" i="38"/>
  <c r="EW57" i="9"/>
  <c r="HE57" s="1"/>
  <c r="U57" i="38"/>
  <c r="EQ46" i="9"/>
  <c r="GY46" s="1"/>
  <c r="O46" i="38"/>
  <c r="EN52" i="9"/>
  <c r="GV52" s="1"/>
  <c r="L52" i="38"/>
  <c r="EZ66" i="9"/>
  <c r="HH66" s="1"/>
  <c r="X66" i="38"/>
  <c r="X41" i="39"/>
  <c r="Y80" i="19"/>
  <c r="BB41" i="39"/>
  <c r="BB57"/>
  <c r="X57"/>
  <c r="AC81" i="19"/>
  <c r="BB32" i="39"/>
  <c r="X32"/>
  <c r="AB79" i="19"/>
  <c r="AV54" i="39"/>
  <c r="R54"/>
  <c r="Z57" i="19"/>
  <c r="BB68" i="39"/>
  <c r="AB82" i="19"/>
  <c r="X68" i="39"/>
  <c r="EW41" i="9"/>
  <c r="HE41" s="1"/>
  <c r="U41" i="38"/>
  <c r="EZ45" i="9"/>
  <c r="HH45" s="1"/>
  <c r="X45" i="38"/>
  <c r="FI47" i="9"/>
  <c r="HQ47" s="1"/>
  <c r="AG47" i="38"/>
  <c r="FI53" i="9"/>
  <c r="HQ53" s="1"/>
  <c r="AG53" i="38"/>
  <c r="ET57" i="9"/>
  <c r="HB57" s="1"/>
  <c r="R57" i="38"/>
  <c r="ET46" i="9"/>
  <c r="HB46" s="1"/>
  <c r="R46" i="38"/>
  <c r="ET66" i="9"/>
  <c r="HB66" s="1"/>
  <c r="R66" i="38"/>
  <c r="CC100" i="9"/>
  <c r="CJ152"/>
  <c r="AA114" i="7"/>
  <c r="EQ41" i="9"/>
  <c r="GY41" s="1"/>
  <c r="O41" i="38"/>
  <c r="R53"/>
  <c r="ET53" i="9"/>
  <c r="HB53" s="1"/>
  <c r="FI57"/>
  <c r="HQ57" s="1"/>
  <c r="AG57" i="38"/>
  <c r="CI119" i="9"/>
  <c r="L41" i="38"/>
  <c r="EN41" i="9"/>
  <c r="GV41" s="1"/>
  <c r="FC41"/>
  <c r="HK41" s="1"/>
  <c r="AA41" i="38"/>
  <c r="FI51" i="9"/>
  <c r="HQ51" s="1"/>
  <c r="AG51" i="38"/>
  <c r="EW53" i="9"/>
  <c r="HE53" s="1"/>
  <c r="U53" i="38"/>
  <c r="CE100" i="9"/>
  <c r="BK16" i="39"/>
  <c r="AG16"/>
  <c r="X114" i="19"/>
  <c r="FF64" i="9"/>
  <c r="HN64" s="1"/>
  <c r="AD64" i="38"/>
  <c r="AV47" i="39"/>
  <c r="R47"/>
  <c r="AE56" i="19"/>
  <c r="AY49" i="39"/>
  <c r="U49"/>
  <c r="AG68" i="19"/>
  <c r="EN46" i="9"/>
  <c r="GV46" s="1"/>
  <c r="L46" i="38"/>
  <c r="FF52" i="9"/>
  <c r="HN52" s="1"/>
  <c r="AD52" i="38"/>
  <c r="FF60" i="9"/>
  <c r="HN60" s="1"/>
  <c r="AD60" i="38"/>
  <c r="FF76" i="9"/>
  <c r="HN76" s="1"/>
  <c r="AD76" i="38"/>
  <c r="R3"/>
  <c r="ET3" i="9"/>
  <c r="HB3" s="1"/>
  <c r="FF56"/>
  <c r="HN56" s="1"/>
  <c r="AD56" i="38"/>
  <c r="FF72" i="9"/>
  <c r="HN72" s="1"/>
  <c r="AD72" i="38"/>
  <c r="EK3" i="9"/>
  <c r="GS3" s="1"/>
  <c r="I3" i="38"/>
  <c r="AV33" i="39"/>
  <c r="R33"/>
  <c r="AC55" i="19"/>
  <c r="FI45" i="9"/>
  <c r="HQ45" s="1"/>
  <c r="AG45" i="38"/>
  <c r="FF48" i="9"/>
  <c r="HN48" s="1"/>
  <c r="FF68"/>
  <c r="HN68" s="1"/>
  <c r="AD68" i="38"/>
  <c r="FF86" i="9"/>
  <c r="HN86" s="1"/>
  <c r="AD86" i="38"/>
  <c r="EH3" i="9"/>
  <c r="F3" i="38"/>
  <c r="BH47" i="39"/>
  <c r="AD47"/>
  <c r="AE104" i="19"/>
  <c r="FI41" i="9"/>
  <c r="HQ41" s="1"/>
  <c r="AG41" i="38"/>
  <c r="I53"/>
  <c r="EK53" i="9"/>
  <c r="GS53" s="1"/>
  <c r="FI55"/>
  <c r="HQ55" s="1"/>
  <c r="AG55" i="38"/>
  <c r="FI67" i="9"/>
  <c r="HQ67" s="1"/>
  <c r="AG67" i="38"/>
  <c r="EN47" i="9"/>
  <c r="GV47" s="1"/>
  <c r="L47" i="38"/>
  <c r="EN49" i="9"/>
  <c r="GV49" s="1"/>
  <c r="L49" i="38"/>
  <c r="EN51" i="9"/>
  <c r="GV51" s="1"/>
  <c r="L51" i="38"/>
  <c r="EN17" i="9"/>
  <c r="GV17" s="1"/>
  <c r="L17" i="38"/>
  <c r="EN14" i="9"/>
  <c r="GV14" s="1"/>
  <c r="L14" i="38"/>
  <c r="AP24" i="39"/>
  <c r="L24"/>
  <c r="AF30" i="19"/>
  <c r="EN26" i="9"/>
  <c r="GV26" s="1"/>
  <c r="L26" i="38"/>
  <c r="EN34" i="9"/>
  <c r="GV34" s="1"/>
  <c r="L34" i="38"/>
  <c r="EN64" i="9"/>
  <c r="GV64" s="1"/>
  <c r="L64" i="38"/>
  <c r="EN66" i="9"/>
  <c r="GV66" s="1"/>
  <c r="L66" i="38"/>
  <c r="EN8" i="9"/>
  <c r="GV8" s="1"/>
  <c r="L8" i="38"/>
  <c r="AP33" i="39"/>
  <c r="L33"/>
  <c r="AC31" i="19"/>
  <c r="EN57" i="9"/>
  <c r="GV57" s="1"/>
  <c r="L57" i="38"/>
  <c r="EN50" i="9"/>
  <c r="GV50" s="1"/>
  <c r="L50" i="38"/>
  <c r="EN54" i="9"/>
  <c r="GV54" s="1"/>
  <c r="L54" i="38"/>
  <c r="EN76" i="9"/>
  <c r="GV76" s="1"/>
  <c r="L76" i="38"/>
  <c r="EN78" i="9"/>
  <c r="GV78" s="1"/>
  <c r="L78" i="38"/>
  <c r="L80"/>
  <c r="EN80" i="9"/>
  <c r="GV80" s="1"/>
  <c r="EN84"/>
  <c r="GV84" s="1"/>
  <c r="L84" i="38"/>
  <c r="EN27" i="9"/>
  <c r="GV27" s="1"/>
  <c r="L27" i="38"/>
  <c r="EN11" i="9"/>
  <c r="GV11" s="1"/>
  <c r="L11" i="38"/>
  <c r="AP20" i="39"/>
  <c r="L20"/>
  <c r="AB30" i="19"/>
  <c r="EN56" i="9"/>
  <c r="GV56" s="1"/>
  <c r="L56" i="38"/>
  <c r="L58"/>
  <c r="EN58" i="9"/>
  <c r="GV58" s="1"/>
  <c r="EN72"/>
  <c r="GV72" s="1"/>
  <c r="L72" i="38"/>
  <c r="EN74" i="9"/>
  <c r="GV74" s="1"/>
  <c r="L74" i="38"/>
  <c r="EN86" i="9"/>
  <c r="GV86" s="1"/>
  <c r="L86" i="38"/>
  <c r="EN10" i="9"/>
  <c r="GV10" s="1"/>
  <c r="L10" i="38"/>
  <c r="EN5" i="9"/>
  <c r="GV5" s="1"/>
  <c r="L5" i="38"/>
  <c r="AP32" i="39"/>
  <c r="L32"/>
  <c r="AB31" i="19"/>
  <c r="EN60" i="9"/>
  <c r="GV60" s="1"/>
  <c r="L60" i="38"/>
  <c r="L62"/>
  <c r="EN62" i="9"/>
  <c r="GV62" s="1"/>
  <c r="EN68"/>
  <c r="GV68" s="1"/>
  <c r="L68" i="38"/>
  <c r="EN9" i="9"/>
  <c r="GV9" s="1"/>
  <c r="L9" i="38"/>
  <c r="EN7" i="9"/>
  <c r="GV7" s="1"/>
  <c r="L7" i="38"/>
  <c r="AP53" i="39"/>
  <c r="L53"/>
  <c r="Y33" i="19"/>
  <c r="EK51" i="9"/>
  <c r="GS51" s="1"/>
  <c r="I51" i="38"/>
  <c r="EK17" i="9"/>
  <c r="GS17" s="1"/>
  <c r="I17" i="38"/>
  <c r="EK14" i="9"/>
  <c r="GS14" s="1"/>
  <c r="I14" i="38"/>
  <c r="EK20" i="9"/>
  <c r="GS20" s="1"/>
  <c r="I20" i="38"/>
  <c r="EK32" i="9"/>
  <c r="GS32" s="1"/>
  <c r="I32" i="38"/>
  <c r="EK23" i="9"/>
  <c r="GS23" s="1"/>
  <c r="I23" i="38"/>
  <c r="EK5" i="9"/>
  <c r="GS5" s="1"/>
  <c r="I5" i="38"/>
  <c r="EK41" i="9"/>
  <c r="GS41" s="1"/>
  <c r="I41" i="38"/>
  <c r="AG20" i="19"/>
  <c r="AM49" i="39"/>
  <c r="I49"/>
  <c r="EK55" i="9"/>
  <c r="GS55" s="1"/>
  <c r="I55" i="38"/>
  <c r="EK21" i="9"/>
  <c r="GS21" s="1"/>
  <c r="I21" i="38"/>
  <c r="EK24" i="9"/>
  <c r="GS24" s="1"/>
  <c r="I24" i="38"/>
  <c r="EK34" i="9"/>
  <c r="GS34" s="1"/>
  <c r="I34" i="38"/>
  <c r="EK25" i="9"/>
  <c r="GS25" s="1"/>
  <c r="I25" i="38"/>
  <c r="EK15" i="9"/>
  <c r="GS15" s="1"/>
  <c r="I15" i="38"/>
  <c r="EK11" i="9"/>
  <c r="GS11" s="1"/>
  <c r="I11" i="38"/>
  <c r="EK10" i="9"/>
  <c r="GS10" s="1"/>
  <c r="I10" i="38"/>
  <c r="EK7" i="9"/>
  <c r="GS7" s="1"/>
  <c r="I7" i="38"/>
  <c r="EK28" i="9"/>
  <c r="GS28" s="1"/>
  <c r="I28" i="38"/>
  <c r="EK46" i="9"/>
  <c r="GS46" s="1"/>
  <c r="I46" i="38"/>
  <c r="EK22" i="9"/>
  <c r="GS22" s="1"/>
  <c r="I22" i="38"/>
  <c r="EK19" i="9"/>
  <c r="GS19" s="1"/>
  <c r="I19" i="38"/>
  <c r="EK18" i="9"/>
  <c r="GS18" s="1"/>
  <c r="I18" i="38"/>
  <c r="EK13" i="9"/>
  <c r="GS13" s="1"/>
  <c r="I13" i="38"/>
  <c r="EK33" i="9"/>
  <c r="GS33" s="1"/>
  <c r="I33" i="38"/>
  <c r="EK45" i="9"/>
  <c r="GS45" s="1"/>
  <c r="I45" i="38"/>
  <c r="EK27" i="9"/>
  <c r="GS27" s="1"/>
  <c r="I27" i="38"/>
  <c r="EK26" i="9"/>
  <c r="GS26" s="1"/>
  <c r="I26" i="38"/>
  <c r="EK8" i="9"/>
  <c r="GS8" s="1"/>
  <c r="I8" i="38"/>
  <c r="F27"/>
  <c r="EH27" i="9"/>
  <c r="GP27" s="1"/>
  <c r="F45" i="38"/>
  <c r="EH45" i="9"/>
  <c r="GP45" s="1"/>
  <c r="EH53"/>
  <c r="GP53" s="1"/>
  <c r="F53" i="38"/>
  <c r="F78"/>
  <c r="EH13" i="9"/>
  <c r="GP13" s="1"/>
  <c r="F13" i="38"/>
  <c r="EH33" i="9"/>
  <c r="GP33" s="1"/>
  <c r="F33" i="38"/>
  <c r="EH51" i="9"/>
  <c r="GP51" s="1"/>
  <c r="F51" i="38"/>
  <c r="AC9" i="19"/>
  <c r="F57" i="39"/>
  <c r="AJ57"/>
  <c r="EH84" i="9"/>
  <c r="GP84" s="1"/>
  <c r="F84" i="38"/>
  <c r="EH6" i="9"/>
  <c r="GP6" s="1"/>
  <c r="F6" i="38"/>
  <c r="EH16" i="9"/>
  <c r="GP16" s="1"/>
  <c r="F16" i="38"/>
  <c r="EH18" i="9"/>
  <c r="GP18" s="1"/>
  <c r="F18" i="38"/>
  <c r="EH20" i="9"/>
  <c r="GP20" s="1"/>
  <c r="F20" i="38"/>
  <c r="EH22" i="9"/>
  <c r="GP22" s="1"/>
  <c r="F22" i="38"/>
  <c r="EH24" i="9"/>
  <c r="GP24" s="1"/>
  <c r="F24" i="38"/>
  <c r="EH26" i="9"/>
  <c r="GP26" s="1"/>
  <c r="F26" i="38"/>
  <c r="EH46" i="9"/>
  <c r="GP46" s="1"/>
  <c r="F46" i="38"/>
  <c r="EH62" i="9"/>
  <c r="GP62" s="1"/>
  <c r="F62" i="38"/>
  <c r="EH12" i="9"/>
  <c r="GP12" s="1"/>
  <c r="F12" i="38"/>
  <c r="EH7" i="9"/>
  <c r="GP7" s="1"/>
  <c r="F7" i="38"/>
  <c r="EH28" i="9"/>
  <c r="GP28" s="1"/>
  <c r="F28" i="38"/>
  <c r="EH11" i="9"/>
  <c r="GP11" s="1"/>
  <c r="F11" i="38"/>
  <c r="EH8" i="9"/>
  <c r="GP8" s="1"/>
  <c r="F8" i="38"/>
  <c r="EH5" i="9"/>
  <c r="GP5" s="1"/>
  <c r="F5" i="38"/>
  <c r="EH34" i="9"/>
  <c r="GP34" s="1"/>
  <c r="F34" i="38"/>
  <c r="EH15" i="9"/>
  <c r="GP15" s="1"/>
  <c r="F15" i="38"/>
  <c r="EH17" i="9"/>
  <c r="GP17" s="1"/>
  <c r="F17" i="38"/>
  <c r="EH19" i="9"/>
  <c r="GP19" s="1"/>
  <c r="F19" i="38"/>
  <c r="EH21" i="9"/>
  <c r="GP21" s="1"/>
  <c r="F21" i="38"/>
  <c r="EH23" i="9"/>
  <c r="GP23" s="1"/>
  <c r="F23" i="38"/>
  <c r="EH25" i="9"/>
  <c r="GP25" s="1"/>
  <c r="F25" i="38"/>
  <c r="EH41" i="9"/>
  <c r="GP41" s="1"/>
  <c r="F41" i="38"/>
  <c r="EH47" i="9"/>
  <c r="GP47" s="1"/>
  <c r="F47" i="38"/>
  <c r="EH55" i="9"/>
  <c r="GP55" s="1"/>
  <c r="F55" i="38"/>
  <c r="EH50" i="9"/>
  <c r="GP50" s="1"/>
  <c r="F50" i="38"/>
  <c r="EH54" i="9"/>
  <c r="GP54" s="1"/>
  <c r="F54" i="38"/>
  <c r="EH58" i="9"/>
  <c r="GP58" s="1"/>
  <c r="F58" i="38"/>
  <c r="EH66" i="9"/>
  <c r="GP66" s="1"/>
  <c r="F66" i="38"/>
  <c r="AJ70" i="39"/>
  <c r="F70"/>
  <c r="AD10" i="19"/>
  <c r="EH74" i="9"/>
  <c r="GP74" s="1"/>
  <c r="F74" i="38"/>
  <c r="EH80" i="9"/>
  <c r="GP80" s="1"/>
  <c r="F80" i="38"/>
  <c r="EH10" i="9"/>
  <c r="GP10" s="1"/>
  <c r="F10" i="38"/>
  <c r="EH4" i="9"/>
  <c r="GP4" s="1"/>
  <c r="F4" i="38"/>
  <c r="EH14" i="9"/>
  <c r="GP14" s="1"/>
  <c r="F14" i="38"/>
  <c r="EH9" i="9"/>
  <c r="GP9" s="1"/>
  <c r="F9" i="38"/>
  <c r="EH32" i="9"/>
  <c r="GP32" s="1"/>
  <c r="F32" i="38"/>
  <c r="CI126" i="9"/>
  <c r="BW126"/>
  <c r="CA126"/>
  <c r="BY126"/>
  <c r="BU132"/>
  <c r="CA132"/>
  <c r="BW132"/>
  <c r="CE132"/>
  <c r="CC136"/>
  <c r="BS136"/>
  <c r="CA136"/>
  <c r="BY136"/>
  <c r="CC128"/>
  <c r="CA128"/>
  <c r="BY128"/>
  <c r="CE128"/>
  <c r="CA134"/>
  <c r="BY134"/>
  <c r="BQ134"/>
  <c r="CI134"/>
  <c r="BW134"/>
  <c r="DD59"/>
  <c r="I59" i="36"/>
  <c r="DP59" i="9"/>
  <c r="U59" i="36"/>
  <c r="DA59" i="9"/>
  <c r="F59" i="36"/>
  <c r="DM59" i="9"/>
  <c r="R59" i="36"/>
  <c r="DS59" i="9"/>
  <c r="X59" i="36"/>
  <c r="EK69" i="9"/>
  <c r="GS69" s="1"/>
  <c r="I69" i="38"/>
  <c r="EZ73" i="9"/>
  <c r="HH73" s="1"/>
  <c r="X73" i="38"/>
  <c r="EN73" i="9"/>
  <c r="GV73" s="1"/>
  <c r="L73" i="38"/>
  <c r="FI73" i="9"/>
  <c r="HQ73" s="1"/>
  <c r="AG73" i="38"/>
  <c r="EW73" i="9"/>
  <c r="HE73" s="1"/>
  <c r="U73" i="38"/>
  <c r="EK73" i="9"/>
  <c r="GS73" s="1"/>
  <c r="I73" i="38"/>
  <c r="EZ77" i="9"/>
  <c r="HH77" s="1"/>
  <c r="X77" i="38"/>
  <c r="EN77" i="9"/>
  <c r="GV77" s="1"/>
  <c r="L77" i="38"/>
  <c r="FI77" i="9"/>
  <c r="HQ77" s="1"/>
  <c r="AG77" i="38"/>
  <c r="EW77" i="9"/>
  <c r="HE77" s="1"/>
  <c r="U77" i="38"/>
  <c r="EK77" i="9"/>
  <c r="GS77" s="1"/>
  <c r="I77" i="38"/>
  <c r="EZ81" i="9"/>
  <c r="HH81" s="1"/>
  <c r="X81" i="38"/>
  <c r="EN81" i="9"/>
  <c r="GV81" s="1"/>
  <c r="L81" i="38"/>
  <c r="FI81" i="9"/>
  <c r="HQ81" s="1"/>
  <c r="AG81" i="38"/>
  <c r="EW81" i="9"/>
  <c r="HE81" s="1"/>
  <c r="U81" i="38"/>
  <c r="EK81" i="9"/>
  <c r="GS81" s="1"/>
  <c r="I81" i="38"/>
  <c r="EZ85" i="9"/>
  <c r="HH85" s="1"/>
  <c r="X85" i="38"/>
  <c r="EN85" i="9"/>
  <c r="GV85" s="1"/>
  <c r="L85" i="38"/>
  <c r="FI85" i="9"/>
  <c r="HQ85" s="1"/>
  <c r="AG85" i="38"/>
  <c r="EW85" i="9"/>
  <c r="HE85" s="1"/>
  <c r="U85" i="38"/>
  <c r="EK85" i="9"/>
  <c r="GS85" s="1"/>
  <c r="I85" i="38"/>
  <c r="FC53" i="9"/>
  <c r="HK53" s="1"/>
  <c r="AA53" i="38"/>
  <c r="FC57" i="9"/>
  <c r="HK57" s="1"/>
  <c r="AA57" i="38"/>
  <c r="DP61" i="9"/>
  <c r="U61" i="36"/>
  <c r="DJ61" i="9"/>
  <c r="O61" i="36"/>
  <c r="DA61" i="9"/>
  <c r="F61" i="36"/>
  <c r="DM61" i="9"/>
  <c r="R61" i="36"/>
  <c r="DY61" i="9"/>
  <c r="AD61" i="36"/>
  <c r="DD65" i="9"/>
  <c r="I65" i="36"/>
  <c r="EB65" i="9"/>
  <c r="AG65" i="36"/>
  <c r="DJ65" i="9"/>
  <c r="O65" i="36"/>
  <c r="DA65" i="9"/>
  <c r="F65" i="36"/>
  <c r="DM65" i="9"/>
  <c r="R65" i="36"/>
  <c r="DY65" i="9"/>
  <c r="AD65" i="36"/>
  <c r="ET83" i="9"/>
  <c r="HB83" s="1"/>
  <c r="R83" i="38"/>
  <c r="EH83" i="9"/>
  <c r="GP83" s="1"/>
  <c r="F83" i="38"/>
  <c r="FC83" i="9"/>
  <c r="HK83" s="1"/>
  <c r="AA83" i="38"/>
  <c r="EQ83" i="9"/>
  <c r="GY83" s="1"/>
  <c r="O83" i="38"/>
  <c r="FC40" i="9"/>
  <c r="HK40" s="1"/>
  <c r="AA40" i="38"/>
  <c r="EQ40" i="9"/>
  <c r="GY40" s="1"/>
  <c r="O40" i="38"/>
  <c r="EZ40" i="9"/>
  <c r="HH40" s="1"/>
  <c r="X40" i="38"/>
  <c r="EN40" i="9"/>
  <c r="GV40" s="1"/>
  <c r="L40" i="38"/>
  <c r="FI44" i="9"/>
  <c r="HQ44" s="1"/>
  <c r="AG44" i="38"/>
  <c r="EW44" i="9"/>
  <c r="HE44" s="1"/>
  <c r="U44" i="38"/>
  <c r="EK44" i="9"/>
  <c r="GS44" s="1"/>
  <c r="I44" i="38"/>
  <c r="EZ44" i="9"/>
  <c r="HH44" s="1"/>
  <c r="X44" i="38"/>
  <c r="EN44" i="9"/>
  <c r="GV44" s="1"/>
  <c r="L44" i="38"/>
  <c r="FI42" i="9"/>
  <c r="HQ42" s="1"/>
  <c r="AG42" i="38"/>
  <c r="EW42" i="9"/>
  <c r="HE42" s="1"/>
  <c r="U42" i="38"/>
  <c r="EK42" i="9"/>
  <c r="GS42" s="1"/>
  <c r="I42" i="38"/>
  <c r="EZ42" i="9"/>
  <c r="HH42" s="1"/>
  <c r="X42" i="38"/>
  <c r="EN42" i="9"/>
  <c r="GV42" s="1"/>
  <c r="L42" i="38"/>
  <c r="FI46" i="9"/>
  <c r="HQ46" s="1"/>
  <c r="AG46" i="38"/>
  <c r="FI50" i="9"/>
  <c r="HQ50" s="1"/>
  <c r="AG50" i="38"/>
  <c r="EW50" i="9"/>
  <c r="HE50" s="1"/>
  <c r="U50" i="38"/>
  <c r="EK50" i="9"/>
  <c r="GS50" s="1"/>
  <c r="I50" i="38"/>
  <c r="FC54" i="9"/>
  <c r="HK54" s="1"/>
  <c r="AA54" i="38"/>
  <c r="EQ54" i="9"/>
  <c r="GY54" s="1"/>
  <c r="O54" i="38"/>
  <c r="FI58" i="9"/>
  <c r="HQ58" s="1"/>
  <c r="AG58" i="38"/>
  <c r="EW58" i="9"/>
  <c r="HE58" s="1"/>
  <c r="U58" i="38"/>
  <c r="EK58" i="9"/>
  <c r="GS58" s="1"/>
  <c r="I58" i="38"/>
  <c r="FI66" i="9"/>
  <c r="HQ66" s="1"/>
  <c r="AG66" i="38"/>
  <c r="EW66" i="9"/>
  <c r="HE66" s="1"/>
  <c r="U66" i="38"/>
  <c r="EK66" i="9"/>
  <c r="GS66" s="1"/>
  <c r="I66" i="38"/>
  <c r="FI74" i="9"/>
  <c r="HQ74" s="1"/>
  <c r="AG74" i="38"/>
  <c r="EW74" i="9"/>
  <c r="HE74" s="1"/>
  <c r="U74" i="38"/>
  <c r="EK74" i="9"/>
  <c r="GS74" s="1"/>
  <c r="I74" i="38"/>
  <c r="AA78"/>
  <c r="ET48" i="9"/>
  <c r="HB48" s="1"/>
  <c r="R48" i="38"/>
  <c r="ET52" i="9"/>
  <c r="HB52" s="1"/>
  <c r="R52" i="38"/>
  <c r="ET56" i="9"/>
  <c r="HB56" s="1"/>
  <c r="R56" i="38"/>
  <c r="ET60" i="9"/>
  <c r="HB60" s="1"/>
  <c r="R60" i="38"/>
  <c r="ET64" i="9"/>
  <c r="HB64" s="1"/>
  <c r="R64" i="38"/>
  <c r="ET68" i="9"/>
  <c r="HB68" s="1"/>
  <c r="R68" i="38"/>
  <c r="ET72" i="9"/>
  <c r="HB72" s="1"/>
  <c r="R72" i="38"/>
  <c r="ET76" i="9"/>
  <c r="HB76" s="1"/>
  <c r="R76" i="38"/>
  <c r="FC48" i="9"/>
  <c r="HK48" s="1"/>
  <c r="AA48" i="38"/>
  <c r="FI52" i="9"/>
  <c r="HQ52" s="1"/>
  <c r="AG52" i="38"/>
  <c r="EW52" i="9"/>
  <c r="HE52" s="1"/>
  <c r="U52" i="38"/>
  <c r="EK52" i="9"/>
  <c r="GS52" s="1"/>
  <c r="I52" i="38"/>
  <c r="FC56" i="9"/>
  <c r="HK56" s="1"/>
  <c r="AA56" i="38"/>
  <c r="EQ56" i="9"/>
  <c r="GY56" s="1"/>
  <c r="O56" i="38"/>
  <c r="FI60" i="9"/>
  <c r="HQ60" s="1"/>
  <c r="AG60" i="38"/>
  <c r="EW60" i="9"/>
  <c r="HE60" s="1"/>
  <c r="U60" i="38"/>
  <c r="EK60" i="9"/>
  <c r="GS60" s="1"/>
  <c r="I60" i="38"/>
  <c r="FC64" i="9"/>
  <c r="HK64" s="1"/>
  <c r="AA64" i="38"/>
  <c r="EQ64" i="9"/>
  <c r="GY64" s="1"/>
  <c r="O64" i="38"/>
  <c r="FI68" i="9"/>
  <c r="HQ68" s="1"/>
  <c r="AG68" i="38"/>
  <c r="EW68" i="9"/>
  <c r="HE68" s="1"/>
  <c r="U68" i="38"/>
  <c r="EK68" i="9"/>
  <c r="GS68" s="1"/>
  <c r="I68" i="38"/>
  <c r="FC72" i="9"/>
  <c r="HK72" s="1"/>
  <c r="AA72" i="38"/>
  <c r="EQ72" i="9"/>
  <c r="GY72" s="1"/>
  <c r="O72" i="38"/>
  <c r="FI76" i="9"/>
  <c r="HQ76" s="1"/>
  <c r="AG76" i="38"/>
  <c r="EW76" i="9"/>
  <c r="HE76" s="1"/>
  <c r="U76" i="38"/>
  <c r="EK76" i="9"/>
  <c r="GS76" s="1"/>
  <c r="I76" i="38"/>
  <c r="FC80" i="9"/>
  <c r="HK80" s="1"/>
  <c r="AA80" i="38"/>
  <c r="EQ80" i="9"/>
  <c r="GY80" s="1"/>
  <c r="O80" i="38"/>
  <c r="FI82" i="9"/>
  <c r="HQ82" s="1"/>
  <c r="AG82" i="38"/>
  <c r="FF82" i="9"/>
  <c r="HN82" s="1"/>
  <c r="AD82" i="38"/>
  <c r="R78"/>
  <c r="FI84" i="9"/>
  <c r="HQ84" s="1"/>
  <c r="AG84" i="38"/>
  <c r="EW84" i="9"/>
  <c r="HE84" s="1"/>
  <c r="U84" i="38"/>
  <c r="EK84" i="9"/>
  <c r="GS84" s="1"/>
  <c r="I84" i="38"/>
  <c r="ET86" i="9"/>
  <c r="HB86" s="1"/>
  <c r="R86" i="38"/>
  <c r="FC86" i="9"/>
  <c r="HK86" s="1"/>
  <c r="AA86" i="38"/>
  <c r="EQ86" i="9"/>
  <c r="GY86" s="1"/>
  <c r="O86" i="38"/>
  <c r="L3" i="34"/>
  <c r="BW117" i="9"/>
  <c r="CG117"/>
  <c r="BU117"/>
  <c r="CA117"/>
  <c r="DD63"/>
  <c r="I63" i="36"/>
  <c r="EB63" i="9"/>
  <c r="AG63" i="36"/>
  <c r="DJ63" i="9"/>
  <c r="O63" i="36"/>
  <c r="DA63" i="9"/>
  <c r="F63" i="36"/>
  <c r="DM63" i="9"/>
  <c r="R63" i="36"/>
  <c r="DY63" i="9"/>
  <c r="AD63" i="36"/>
  <c r="FF67" i="9"/>
  <c r="HN67" s="1"/>
  <c r="AD67" i="38"/>
  <c r="ET67" i="9"/>
  <c r="HB67" s="1"/>
  <c r="R67" i="38"/>
  <c r="EH67" i="9"/>
  <c r="GP67" s="1"/>
  <c r="F67" i="38"/>
  <c r="EZ71" i="9"/>
  <c r="HH71" s="1"/>
  <c r="X71" i="38"/>
  <c r="EN71" i="9"/>
  <c r="GV71" s="1"/>
  <c r="L71" i="38"/>
  <c r="FI71" i="9"/>
  <c r="HQ71" s="1"/>
  <c r="AG71" i="38"/>
  <c r="EW71" i="9"/>
  <c r="HE71" s="1"/>
  <c r="U71" i="38"/>
  <c r="EK71" i="9"/>
  <c r="GS71" s="1"/>
  <c r="I71" i="38"/>
  <c r="EZ75" i="9"/>
  <c r="HH75" s="1"/>
  <c r="X75" i="38"/>
  <c r="EN75" i="9"/>
  <c r="GV75" s="1"/>
  <c r="L75" i="38"/>
  <c r="FI75" i="9"/>
  <c r="HQ75" s="1"/>
  <c r="AG75" i="38"/>
  <c r="EW75" i="9"/>
  <c r="HE75" s="1"/>
  <c r="U75" i="38"/>
  <c r="EK75" i="9"/>
  <c r="GS75" s="1"/>
  <c r="I75" i="38"/>
  <c r="EZ79" i="9"/>
  <c r="HH79" s="1"/>
  <c r="X79" i="38"/>
  <c r="EN79" i="9"/>
  <c r="GV79" s="1"/>
  <c r="L79" i="38"/>
  <c r="FI79" i="9"/>
  <c r="HQ79" s="1"/>
  <c r="AG79" i="38"/>
  <c r="EW79" i="9"/>
  <c r="HE79" s="1"/>
  <c r="U79" i="38"/>
  <c r="EK79" i="9"/>
  <c r="GS79" s="1"/>
  <c r="I79" i="38"/>
  <c r="EZ83" i="9"/>
  <c r="HH83" s="1"/>
  <c r="X83" i="38"/>
  <c r="EN83" i="9"/>
  <c r="GV83" s="1"/>
  <c r="L83" i="38"/>
  <c r="FI83" i="9"/>
  <c r="HQ83" s="1"/>
  <c r="AG83" i="38"/>
  <c r="EW83" i="9"/>
  <c r="HE83" s="1"/>
  <c r="U83" i="38"/>
  <c r="EK83" i="9"/>
  <c r="GS83" s="1"/>
  <c r="I83" i="38"/>
  <c r="DV30" i="9"/>
  <c r="AA30" i="36"/>
  <c r="DP30" i="9"/>
  <c r="U30" i="36"/>
  <c r="DA30" i="9"/>
  <c r="F30" i="36"/>
  <c r="DM30" i="9"/>
  <c r="R30" i="36"/>
  <c r="DY30" i="9"/>
  <c r="AD30" i="36"/>
  <c r="DV36" i="9"/>
  <c r="AA36" i="36"/>
  <c r="DP36" i="9"/>
  <c r="U36" i="36"/>
  <c r="DA36" i="9"/>
  <c r="F36" i="36"/>
  <c r="DM36" i="9"/>
  <c r="R36" i="36"/>
  <c r="DY36" i="9"/>
  <c r="AD36" i="36"/>
  <c r="DV38" i="9"/>
  <c r="AA38" i="36"/>
  <c r="DP38" i="9"/>
  <c r="U38" i="36"/>
  <c r="DA38" i="9"/>
  <c r="F38" i="36"/>
  <c r="DM38" i="9"/>
  <c r="R38" i="36"/>
  <c r="DY38" i="9"/>
  <c r="AD38" i="36"/>
  <c r="FI40" i="9"/>
  <c r="HQ40" s="1"/>
  <c r="AG40" i="38"/>
  <c r="EW40" i="9"/>
  <c r="HE40" s="1"/>
  <c r="U40" i="38"/>
  <c r="FF40" i="9"/>
  <c r="HN40" s="1"/>
  <c r="AD40" i="38"/>
  <c r="ET40" i="9"/>
  <c r="HB40" s="1"/>
  <c r="R40" i="38"/>
  <c r="EH40" i="9"/>
  <c r="GP40" s="1"/>
  <c r="F40" i="38"/>
  <c r="FC44" i="9"/>
  <c r="HK44" s="1"/>
  <c r="AA44" i="38"/>
  <c r="EQ44" i="9"/>
  <c r="GY44" s="1"/>
  <c r="O44" i="38"/>
  <c r="FF44" i="9"/>
  <c r="HN44" s="1"/>
  <c r="AD44" i="38"/>
  <c r="ET44" i="9"/>
  <c r="HB44" s="1"/>
  <c r="R44" i="38"/>
  <c r="EH44" i="9"/>
  <c r="GP44" s="1"/>
  <c r="F44" i="38"/>
  <c r="FC42" i="9"/>
  <c r="HK42" s="1"/>
  <c r="AA42" i="38"/>
  <c r="EQ42" i="9"/>
  <c r="GY42" s="1"/>
  <c r="O42" i="38"/>
  <c r="FF42" i="9"/>
  <c r="HN42" s="1"/>
  <c r="AD42" i="38"/>
  <c r="ET42" i="9"/>
  <c r="HB42" s="1"/>
  <c r="R42" i="38"/>
  <c r="EH42" i="9"/>
  <c r="GP42" s="1"/>
  <c r="F42" i="38"/>
  <c r="EK40" i="9"/>
  <c r="GS40" s="1"/>
  <c r="I40" i="38"/>
  <c r="FC46" i="9"/>
  <c r="HK46" s="1"/>
  <c r="AA46" i="38"/>
  <c r="FC50" i="9"/>
  <c r="HK50" s="1"/>
  <c r="AA50" i="38"/>
  <c r="EQ50" i="9"/>
  <c r="GY50" s="1"/>
  <c r="O50" i="38"/>
  <c r="FI54" i="9"/>
  <c r="HQ54" s="1"/>
  <c r="AG54" i="38"/>
  <c r="EW54" i="9"/>
  <c r="HE54" s="1"/>
  <c r="U54" i="38"/>
  <c r="EK54" i="9"/>
  <c r="GS54" s="1"/>
  <c r="I54" i="38"/>
  <c r="FC58" i="9"/>
  <c r="HK58" s="1"/>
  <c r="AA58" i="38"/>
  <c r="EQ58" i="9"/>
  <c r="GY58" s="1"/>
  <c r="O58" i="38"/>
  <c r="EW62" i="9"/>
  <c r="HE62" s="1"/>
  <c r="U62" i="38"/>
  <c r="FC66" i="9"/>
  <c r="HK66" s="1"/>
  <c r="AA66" i="38"/>
  <c r="EQ66" i="9"/>
  <c r="GY66" s="1"/>
  <c r="O66" i="38"/>
  <c r="FI70" i="9"/>
  <c r="HQ70" s="1"/>
  <c r="AG70" i="38"/>
  <c r="U70"/>
  <c r="EK70" i="9"/>
  <c r="GS70" s="1"/>
  <c r="I70" i="38"/>
  <c r="FC74" i="9"/>
  <c r="HK74" s="1"/>
  <c r="AA74" i="38"/>
  <c r="EQ74" i="9"/>
  <c r="GY74" s="1"/>
  <c r="O74" i="38"/>
  <c r="I78"/>
  <c r="EH52" i="9"/>
  <c r="GP52" s="1"/>
  <c r="F52" i="38"/>
  <c r="EH56" i="9"/>
  <c r="GP56" s="1"/>
  <c r="F56" i="38"/>
  <c r="EH60" i="9"/>
  <c r="GP60" s="1"/>
  <c r="F60" i="38"/>
  <c r="EH64" i="9"/>
  <c r="GP64" s="1"/>
  <c r="F64" i="38"/>
  <c r="EH68" i="9"/>
  <c r="GP68" s="1"/>
  <c r="F68" i="38"/>
  <c r="EH72" i="9"/>
  <c r="GP72" s="1"/>
  <c r="F72" i="38"/>
  <c r="EH76" i="9"/>
  <c r="GP76" s="1"/>
  <c r="F76" i="38"/>
  <c r="FI48" i="9"/>
  <c r="HQ48" s="1"/>
  <c r="AG48" i="38"/>
  <c r="FC52" i="9"/>
  <c r="HK52" s="1"/>
  <c r="AA52" i="38"/>
  <c r="EQ52" i="9"/>
  <c r="GY52" s="1"/>
  <c r="O52" i="38"/>
  <c r="FI56" i="9"/>
  <c r="HQ56" s="1"/>
  <c r="AG56" i="38"/>
  <c r="EW56" i="9"/>
  <c r="HE56" s="1"/>
  <c r="U56" i="38"/>
  <c r="EK56" i="9"/>
  <c r="GS56" s="1"/>
  <c r="I56" i="38"/>
  <c r="FC60" i="9"/>
  <c r="HK60" s="1"/>
  <c r="AA60" i="38"/>
  <c r="EQ60" i="9"/>
  <c r="GY60" s="1"/>
  <c r="O60" i="38"/>
  <c r="FI64" i="9"/>
  <c r="HQ64" s="1"/>
  <c r="AG64" i="38"/>
  <c r="EW64" i="9"/>
  <c r="HE64" s="1"/>
  <c r="U64" i="38"/>
  <c r="EK64" i="9"/>
  <c r="GS64" s="1"/>
  <c r="I64" i="38"/>
  <c r="FC68" i="9"/>
  <c r="HK68" s="1"/>
  <c r="AA68" i="38"/>
  <c r="EQ68" i="9"/>
  <c r="GY68" s="1"/>
  <c r="O68" i="38"/>
  <c r="FI72" i="9"/>
  <c r="HQ72" s="1"/>
  <c r="AG72" i="38"/>
  <c r="EW72" i="9"/>
  <c r="HE72" s="1"/>
  <c r="U72" i="38"/>
  <c r="EK72" i="9"/>
  <c r="GS72" s="1"/>
  <c r="I72" i="38"/>
  <c r="FC76" i="9"/>
  <c r="HK76" s="1"/>
  <c r="AA76" i="38"/>
  <c r="EQ76" i="9"/>
  <c r="GY76" s="1"/>
  <c r="O76" i="38"/>
  <c r="FI80" i="9"/>
  <c r="HQ80" s="1"/>
  <c r="AG80" i="38"/>
  <c r="EW80" i="9"/>
  <c r="HE80" s="1"/>
  <c r="U80" i="38"/>
  <c r="EK80" i="9"/>
  <c r="GS80" s="1"/>
  <c r="I80" i="38"/>
  <c r="FC82" i="9"/>
  <c r="HK82" s="1"/>
  <c r="AA82" i="38"/>
  <c r="U82"/>
  <c r="FC84" i="9"/>
  <c r="HK84" s="1"/>
  <c r="AA84" i="38"/>
  <c r="EQ84" i="9"/>
  <c r="GY84" s="1"/>
  <c r="O84" i="38"/>
  <c r="EH86" i="9"/>
  <c r="GP86" s="1"/>
  <c r="F86" i="38"/>
  <c r="EK6" i="9"/>
  <c r="GS6" s="1"/>
  <c r="I6" i="38"/>
  <c r="EW6" i="9"/>
  <c r="HE6" s="1"/>
  <c r="U6" i="38"/>
  <c r="FI6" i="9"/>
  <c r="HQ6" s="1"/>
  <c r="AG6" i="38"/>
  <c r="EZ29" i="9"/>
  <c r="HH29" s="1"/>
  <c r="X29" i="38"/>
  <c r="EN29" i="9"/>
  <c r="GV29" s="1"/>
  <c r="L29" i="38"/>
  <c r="FI29" i="9"/>
  <c r="HQ29" s="1"/>
  <c r="AG29" i="38"/>
  <c r="EW29" i="9"/>
  <c r="HE29" s="1"/>
  <c r="U29" i="38"/>
  <c r="EK29" i="9"/>
  <c r="GS29" s="1"/>
  <c r="I29" i="38"/>
  <c r="FF35" i="9"/>
  <c r="HN35" s="1"/>
  <c r="AD35" i="38"/>
  <c r="ET35" i="9"/>
  <c r="HB35" s="1"/>
  <c r="R35" i="38"/>
  <c r="EH35" i="9"/>
  <c r="GP35" s="1"/>
  <c r="F35" i="38"/>
  <c r="FI35" i="9"/>
  <c r="HQ35" s="1"/>
  <c r="AG35" i="38"/>
  <c r="EW35" i="9"/>
  <c r="HE35" s="1"/>
  <c r="U35" i="38"/>
  <c r="EK35" i="9"/>
  <c r="GS35" s="1"/>
  <c r="I35" i="38"/>
  <c r="EZ39" i="9"/>
  <c r="HH39" s="1"/>
  <c r="X39" i="38"/>
  <c r="EN39" i="9"/>
  <c r="GV39" s="1"/>
  <c r="L39" i="38"/>
  <c r="FI39" i="9"/>
  <c r="HQ39" s="1"/>
  <c r="AG39" i="38"/>
  <c r="EW39" i="9"/>
  <c r="HE39" s="1"/>
  <c r="U39" i="38"/>
  <c r="EK39" i="9"/>
  <c r="GS39" s="1"/>
  <c r="I39" i="38"/>
  <c r="FF31" i="9"/>
  <c r="HN31" s="1"/>
  <c r="AD31" i="38"/>
  <c r="ET31" i="9"/>
  <c r="HB31" s="1"/>
  <c r="R31" i="38"/>
  <c r="EH31" i="9"/>
  <c r="GP31" s="1"/>
  <c r="F31" i="38"/>
  <c r="FI31" i="9"/>
  <c r="HQ31" s="1"/>
  <c r="AG31" i="38"/>
  <c r="EW31" i="9"/>
  <c r="HE31" s="1"/>
  <c r="U31" i="38"/>
  <c r="EK31" i="9"/>
  <c r="GS31" s="1"/>
  <c r="I31" i="38"/>
  <c r="EZ37" i="9"/>
  <c r="HH37" s="1"/>
  <c r="X37" i="38"/>
  <c r="EN37" i="9"/>
  <c r="GV37" s="1"/>
  <c r="L37" i="38"/>
  <c r="FI37" i="9"/>
  <c r="HQ37" s="1"/>
  <c r="AG37" i="38"/>
  <c r="EW37" i="9"/>
  <c r="HE37" s="1"/>
  <c r="U37" i="38"/>
  <c r="EK37" i="9"/>
  <c r="GS37" s="1"/>
  <c r="I37" i="38"/>
  <c r="EZ69" i="9"/>
  <c r="HH69" s="1"/>
  <c r="X69" i="38"/>
  <c r="EN69" i="9"/>
  <c r="GV69" s="1"/>
  <c r="L69" i="38"/>
  <c r="FI69" i="9"/>
  <c r="HQ69" s="1"/>
  <c r="AG69" i="38"/>
  <c r="EW69" i="9"/>
  <c r="HE69" s="1"/>
  <c r="U69" i="38"/>
  <c r="FF29" i="9"/>
  <c r="HN29" s="1"/>
  <c r="AD29" i="38"/>
  <c r="ET29" i="9"/>
  <c r="HB29" s="1"/>
  <c r="R29" i="38"/>
  <c r="EH29" i="9"/>
  <c r="GP29" s="1"/>
  <c r="F29" i="38"/>
  <c r="FC29" i="9"/>
  <c r="HK29" s="1"/>
  <c r="AA29" i="38"/>
  <c r="EQ29" i="9"/>
  <c r="GY29" s="1"/>
  <c r="O29" i="38"/>
  <c r="CC126" i="9"/>
  <c r="CG126"/>
  <c r="BU126"/>
  <c r="CE126"/>
  <c r="EZ35"/>
  <c r="HH35" s="1"/>
  <c r="X35" i="38"/>
  <c r="EN35" i="9"/>
  <c r="GV35" s="1"/>
  <c r="L35" i="38"/>
  <c r="CI132" i="9"/>
  <c r="FC35"/>
  <c r="HK35" s="1"/>
  <c r="AA35" i="38"/>
  <c r="EQ35" i="9"/>
  <c r="GY35" s="1"/>
  <c r="O35" i="38"/>
  <c r="FF39" i="9"/>
  <c r="HN39" s="1"/>
  <c r="AD39" i="38"/>
  <c r="ET39" i="9"/>
  <c r="HB39" s="1"/>
  <c r="R39" i="38"/>
  <c r="EH39" i="9"/>
  <c r="GP39" s="1"/>
  <c r="F39" i="38"/>
  <c r="FC39" i="9"/>
  <c r="HK39" s="1"/>
  <c r="AA39" i="38"/>
  <c r="EQ39" i="9"/>
  <c r="GY39" s="1"/>
  <c r="O39" i="38"/>
  <c r="BQ136" i="9"/>
  <c r="CG136"/>
  <c r="BU136"/>
  <c r="EZ31"/>
  <c r="HH31" s="1"/>
  <c r="X31" i="38"/>
  <c r="EN31" i="9"/>
  <c r="GV31" s="1"/>
  <c r="L31" i="38"/>
  <c r="BW128" i="9"/>
  <c r="CI128"/>
  <c r="CG128"/>
  <c r="BQ128"/>
  <c r="FC31"/>
  <c r="HK31" s="1"/>
  <c r="AA31" i="38"/>
  <c r="EQ31" i="9"/>
  <c r="GY31" s="1"/>
  <c r="O31" i="38"/>
  <c r="FF37" i="9"/>
  <c r="HN37" s="1"/>
  <c r="AD37" i="38"/>
  <c r="ET37" i="9"/>
  <c r="HB37" s="1"/>
  <c r="R37" i="38"/>
  <c r="EH37" i="9"/>
  <c r="GP37" s="1"/>
  <c r="F37" i="38"/>
  <c r="FC37" i="9"/>
  <c r="HK37" s="1"/>
  <c r="AA37" i="38"/>
  <c r="EQ37" i="9"/>
  <c r="GY37" s="1"/>
  <c r="O37" i="38"/>
  <c r="CG134" i="9"/>
  <c r="BU134"/>
  <c r="CE134"/>
  <c r="CC134"/>
  <c r="FF69"/>
  <c r="HN69" s="1"/>
  <c r="AD69" i="38"/>
  <c r="ET69" i="9"/>
  <c r="HB69" s="1"/>
  <c r="R69" i="38"/>
  <c r="EH69" i="9"/>
  <c r="GP69" s="1"/>
  <c r="F69" i="38"/>
  <c r="FC69" i="9"/>
  <c r="HK69" s="1"/>
  <c r="AA69" i="38"/>
  <c r="EQ69" i="9"/>
  <c r="GY69" s="1"/>
  <c r="O69" i="38"/>
  <c r="FF73" i="9"/>
  <c r="HN73" s="1"/>
  <c r="AD73" i="38"/>
  <c r="ET73" i="9"/>
  <c r="HB73" s="1"/>
  <c r="R73" i="38"/>
  <c r="EH73" i="9"/>
  <c r="GP73" s="1"/>
  <c r="F73" i="38"/>
  <c r="FC73" i="9"/>
  <c r="HK73" s="1"/>
  <c r="AA73" i="38"/>
  <c r="EQ73" i="9"/>
  <c r="GY73" s="1"/>
  <c r="O73" i="38"/>
  <c r="FF77" i="9"/>
  <c r="HN77" s="1"/>
  <c r="AD77" i="38"/>
  <c r="ET77" i="9"/>
  <c r="HB77" s="1"/>
  <c r="R77" i="38"/>
  <c r="EH77" i="9"/>
  <c r="GP77" s="1"/>
  <c r="F77" i="38"/>
  <c r="FC77" i="9"/>
  <c r="HK77" s="1"/>
  <c r="AA77" i="38"/>
  <c r="EQ77" i="9"/>
  <c r="GY77" s="1"/>
  <c r="O77" i="38"/>
  <c r="FF81" i="9"/>
  <c r="HN81" s="1"/>
  <c r="AD81" i="38"/>
  <c r="ET81" i="9"/>
  <c r="HB81" s="1"/>
  <c r="R81" i="38"/>
  <c r="EH81" i="9"/>
  <c r="GP81" s="1"/>
  <c r="F81" i="38"/>
  <c r="FC81" i="9"/>
  <c r="HK81" s="1"/>
  <c r="AA81" i="38"/>
  <c r="EQ81" i="9"/>
  <c r="GY81" s="1"/>
  <c r="O81" i="38"/>
  <c r="FF85" i="9"/>
  <c r="HN85" s="1"/>
  <c r="AD85" i="38"/>
  <c r="ET85" i="9"/>
  <c r="HB85" s="1"/>
  <c r="R85" i="38"/>
  <c r="EH85" i="9"/>
  <c r="GP85" s="1"/>
  <c r="F85" i="38"/>
  <c r="FC85" i="9"/>
  <c r="HK85" s="1"/>
  <c r="AA85" i="38"/>
  <c r="EQ85" i="9"/>
  <c r="GY85" s="1"/>
  <c r="O85" i="38"/>
  <c r="FC51" i="9"/>
  <c r="HK51" s="1"/>
  <c r="AA51" i="38"/>
  <c r="FC55" i="9"/>
  <c r="HK55" s="1"/>
  <c r="AA55" i="38"/>
  <c r="DJ59" i="9"/>
  <c r="O59" i="36"/>
  <c r="EB59" i="9"/>
  <c r="AG59" i="36"/>
  <c r="DG59" i="9"/>
  <c r="L59" i="36"/>
  <c r="DV59" i="9"/>
  <c r="AA59" i="36"/>
  <c r="DY59" i="9"/>
  <c r="AD59" i="36"/>
  <c r="EZ67" i="9"/>
  <c r="HH67" s="1"/>
  <c r="X67" i="38"/>
  <c r="EN67" i="9"/>
  <c r="GV67" s="1"/>
  <c r="L67" i="38"/>
  <c r="FF71" i="9"/>
  <c r="HN71" s="1"/>
  <c r="AD71" i="38"/>
  <c r="ET71" i="9"/>
  <c r="HB71" s="1"/>
  <c r="R71" i="38"/>
  <c r="EH71" i="9"/>
  <c r="GP71" s="1"/>
  <c r="F71" i="38"/>
  <c r="FC71" i="9"/>
  <c r="HK71" s="1"/>
  <c r="AA71" i="38"/>
  <c r="EQ71" i="9"/>
  <c r="GY71" s="1"/>
  <c r="O71" i="38"/>
  <c r="FF75" i="9"/>
  <c r="HN75" s="1"/>
  <c r="AD75" i="38"/>
  <c r="ET75" i="9"/>
  <c r="HB75" s="1"/>
  <c r="R75" i="38"/>
  <c r="EH75" i="9"/>
  <c r="GP75" s="1"/>
  <c r="F75" i="38"/>
  <c r="FC75" i="9"/>
  <c r="HK75" s="1"/>
  <c r="AA75" i="38"/>
  <c r="EQ75" i="9"/>
  <c r="GY75" s="1"/>
  <c r="O75" i="38"/>
  <c r="FF79" i="9"/>
  <c r="HN79" s="1"/>
  <c r="AD79" i="38"/>
  <c r="ET79" i="9"/>
  <c r="HB79" s="1"/>
  <c r="R79" i="38"/>
  <c r="EH79" i="9"/>
  <c r="GP79" s="1"/>
  <c r="F79" i="38"/>
  <c r="FC79" i="9"/>
  <c r="HK79" s="1"/>
  <c r="AA79" i="38"/>
  <c r="EQ79" i="9"/>
  <c r="GY79" s="1"/>
  <c r="O79" i="38"/>
  <c r="FF83" i="9"/>
  <c r="HN83" s="1"/>
  <c r="AD83" i="38"/>
  <c r="DD61" i="9"/>
  <c r="I61" i="36"/>
  <c r="EB61" i="9"/>
  <c r="AG61" i="36"/>
  <c r="DV61" i="9"/>
  <c r="AA61" i="36"/>
  <c r="DG61" i="9"/>
  <c r="L61" i="36"/>
  <c r="DS61" i="9"/>
  <c r="X61" i="36"/>
  <c r="DP65" i="9"/>
  <c r="U65" i="36"/>
  <c r="DV65" i="9"/>
  <c r="AA65" i="36"/>
  <c r="DG65" i="9"/>
  <c r="L65" i="36"/>
  <c r="DS65" i="9"/>
  <c r="X65" i="36"/>
  <c r="EQ6" i="9"/>
  <c r="GY6" s="1"/>
  <c r="O6" i="38"/>
  <c r="FC6" i="9"/>
  <c r="HK6" s="1"/>
  <c r="AA6" i="38"/>
  <c r="CC117" i="9"/>
  <c r="BS117"/>
  <c r="CI117"/>
  <c r="CE117"/>
  <c r="DP63"/>
  <c r="U63" i="36"/>
  <c r="DV63" i="9"/>
  <c r="AA63" i="36"/>
  <c r="DG63" i="9"/>
  <c r="L63" i="36"/>
  <c r="DS63" i="9"/>
  <c r="X63" i="36"/>
  <c r="DJ30" i="9"/>
  <c r="O30" i="36"/>
  <c r="DD30" i="9"/>
  <c r="I30" i="36"/>
  <c r="EB30" i="9"/>
  <c r="AG30" i="36"/>
  <c r="DG30" i="9"/>
  <c r="L30" i="36"/>
  <c r="DS30" i="9"/>
  <c r="X30" i="36"/>
  <c r="DJ36" i="9"/>
  <c r="O36" i="36"/>
  <c r="DD36" i="9"/>
  <c r="I36" i="36"/>
  <c r="EB36" i="9"/>
  <c r="AG36" i="36"/>
  <c r="DG36" i="9"/>
  <c r="L36" i="36"/>
  <c r="DS36" i="9"/>
  <c r="X36" i="36"/>
  <c r="DJ38" i="9"/>
  <c r="O38" i="36"/>
  <c r="DD38" i="9"/>
  <c r="I38" i="36"/>
  <c r="EB38" i="9"/>
  <c r="AG38" i="36"/>
  <c r="DG38" i="9"/>
  <c r="L38" i="36"/>
  <c r="DS38" i="9"/>
  <c r="X38" i="36"/>
  <c r="FI86" i="9"/>
  <c r="HQ86" s="1"/>
  <c r="AG86" i="38"/>
  <c r="EW86" i="9"/>
  <c r="HE86" s="1"/>
  <c r="U86" i="38"/>
  <c r="EK86" i="9"/>
  <c r="GS86" s="1"/>
  <c r="I86" i="38"/>
  <c r="EQ82" i="9" l="1"/>
  <c r="GY82" s="1"/>
  <c r="AS82" i="39" s="1"/>
  <c r="EQ78" i="9"/>
  <c r="GY78" s="1"/>
  <c r="AS78" i="39" s="1"/>
  <c r="FI62" i="9"/>
  <c r="HQ62" s="1"/>
  <c r="L70" i="38"/>
  <c r="AD66" i="39"/>
  <c r="AR66" i="43" s="1"/>
  <c r="X48" i="38"/>
  <c r="EZ70" i="9"/>
  <c r="HH70" s="1"/>
  <c r="EN43"/>
  <c r="GV43" s="1"/>
  <c r="AP43" i="39" s="1"/>
  <c r="L82" i="38"/>
  <c r="FF78" i="9"/>
  <c r="HN78" s="1"/>
  <c r="BH78" i="39" s="1"/>
  <c r="R70" i="38"/>
  <c r="AH56" i="19"/>
  <c r="AA92"/>
  <c r="EH82" i="9"/>
  <c r="GP82" s="1"/>
  <c r="AJ82" i="39" s="1"/>
  <c r="Z12" i="34"/>
  <c r="AD58" i="19"/>
  <c r="AP9" i="43"/>
  <c r="EH43" i="9"/>
  <c r="GP43" s="1"/>
  <c r="EZ62"/>
  <c r="HH62" s="1"/>
  <c r="AH114" i="19"/>
  <c r="EK82" i="9"/>
  <c r="GS82" s="1"/>
  <c r="AM82" i="39" s="1"/>
  <c r="EW78" i="9"/>
  <c r="HE78" s="1"/>
  <c r="EK62"/>
  <c r="GS62" s="1"/>
  <c r="AM62" i="39" s="1"/>
  <c r="AG26"/>
  <c r="EZ43" i="9"/>
  <c r="HH43" s="1"/>
  <c r="BB43" i="39" s="1"/>
  <c r="R70"/>
  <c r="AN70" i="43" s="1"/>
  <c r="FI78" i="9"/>
  <c r="HQ78" s="1"/>
  <c r="BK78" i="39" s="1"/>
  <c r="L25" i="34"/>
  <c r="AA70" i="38"/>
  <c r="FC62" i="9"/>
  <c r="HK62" s="1"/>
  <c r="BE62" i="39" s="1"/>
  <c r="X23"/>
  <c r="AP23" i="43" s="1"/>
  <c r="O70" i="38"/>
  <c r="AE80" i="19"/>
  <c r="O62" i="38"/>
  <c r="R80" i="39"/>
  <c r="P80" i="34" s="1"/>
  <c r="R45" i="39"/>
  <c r="P45" i="34" s="1"/>
  <c r="D41" i="19"/>
  <c r="M9"/>
  <c r="EZ82" i="9"/>
  <c r="X82" i="38"/>
  <c r="AD45" i="39"/>
  <c r="AR45" i="43" s="1"/>
  <c r="Z83" i="19"/>
  <c r="AC56"/>
  <c r="AT20" i="43"/>
  <c r="AT61"/>
  <c r="EQ48" i="9"/>
  <c r="GY48" s="1"/>
  <c r="AS48" i="39" s="1"/>
  <c r="S24" i="34"/>
  <c r="S29"/>
  <c r="S57"/>
  <c r="S38"/>
  <c r="S64"/>
  <c r="U48" i="38"/>
  <c r="T86" i="34"/>
  <c r="S55"/>
  <c r="S26"/>
  <c r="S52"/>
  <c r="S84"/>
  <c r="X78" i="39"/>
  <c r="AP78" i="43" s="1"/>
  <c r="S41" i="34"/>
  <c r="S81"/>
  <c r="S22"/>
  <c r="S50"/>
  <c r="S80"/>
  <c r="X78" i="38"/>
  <c r="R62"/>
  <c r="ET62" i="9"/>
  <c r="FI43"/>
  <c r="HQ43" s="1"/>
  <c r="BK43" i="39" s="1"/>
  <c r="X48"/>
  <c r="AP48" i="43" s="1"/>
  <c r="ET43" i="9"/>
  <c r="HB43" s="1"/>
  <c r="AV43" i="39" s="1"/>
  <c r="AC104" i="19"/>
  <c r="AB59"/>
  <c r="AF80"/>
  <c r="AA77"/>
  <c r="BC3" i="43"/>
  <c r="X8" i="34"/>
  <c r="AA43" i="39"/>
  <c r="S37" i="34"/>
  <c r="S53"/>
  <c r="S61"/>
  <c r="S20"/>
  <c r="S36"/>
  <c r="S46"/>
  <c r="S60"/>
  <c r="S76"/>
  <c r="X47" i="39"/>
  <c r="T47" i="34" s="1"/>
  <c r="X7" i="39"/>
  <c r="AP7" i="43" s="1"/>
  <c r="AE78" i="19"/>
  <c r="AV3" i="43"/>
  <c r="S34" i="34"/>
  <c r="S48"/>
  <c r="AZ63" i="43"/>
  <c r="N27" i="34"/>
  <c r="S65"/>
  <c r="S35"/>
  <c r="S25"/>
  <c r="S8"/>
  <c r="S31"/>
  <c r="S49"/>
  <c r="S59"/>
  <c r="S83"/>
  <c r="S18"/>
  <c r="S30"/>
  <c r="S44"/>
  <c r="S56"/>
  <c r="S72"/>
  <c r="I39"/>
  <c r="I57"/>
  <c r="I36"/>
  <c r="I52"/>
  <c r="I31"/>
  <c r="I7"/>
  <c r="I55"/>
  <c r="I65"/>
  <c r="I34"/>
  <c r="I50"/>
  <c r="I12"/>
  <c r="I53"/>
  <c r="I63"/>
  <c r="I20"/>
  <c r="I46"/>
  <c r="I41"/>
  <c r="I59"/>
  <c r="I8"/>
  <c r="I38"/>
  <c r="I60"/>
  <c r="AD68" i="19"/>
  <c r="AE20"/>
  <c r="U46" i="39"/>
  <c r="R46" i="34" s="1"/>
  <c r="ET82" i="9"/>
  <c r="HB82" s="1"/>
  <c r="AV82" i="39" s="1"/>
  <c r="AD58"/>
  <c r="X58" i="34" s="1"/>
  <c r="AD105" i="19"/>
  <c r="U25" i="34"/>
  <c r="U65"/>
  <c r="U46"/>
  <c r="CE163" i="9"/>
  <c r="U73" i="34"/>
  <c r="U54"/>
  <c r="U85"/>
  <c r="U51"/>
  <c r="U33"/>
  <c r="U16"/>
  <c r="U49"/>
  <c r="U58"/>
  <c r="U39"/>
  <c r="U23"/>
  <c r="U35"/>
  <c r="U55"/>
  <c r="U63"/>
  <c r="U83"/>
  <c r="U20"/>
  <c r="U30"/>
  <c r="U44"/>
  <c r="U56"/>
  <c r="U72"/>
  <c r="U18"/>
  <c r="U37"/>
  <c r="U6"/>
  <c r="U36"/>
  <c r="U76"/>
  <c r="CC130" i="9"/>
  <c r="U70" i="34"/>
  <c r="U74"/>
  <c r="U69"/>
  <c r="P8"/>
  <c r="U15"/>
  <c r="U79"/>
  <c r="U21"/>
  <c r="U13"/>
  <c r="U77"/>
  <c r="U7"/>
  <c r="U31"/>
  <c r="U53"/>
  <c r="U61"/>
  <c r="U81"/>
  <c r="U12"/>
  <c r="U26"/>
  <c r="U42"/>
  <c r="U52"/>
  <c r="U68"/>
  <c r="U84"/>
  <c r="U57"/>
  <c r="U22"/>
  <c r="U60"/>
  <c r="U45"/>
  <c r="U28"/>
  <c r="U62"/>
  <c r="U40"/>
  <c r="U43"/>
  <c r="U27"/>
  <c r="U32"/>
  <c r="U9"/>
  <c r="U47"/>
  <c r="U78"/>
  <c r="U86"/>
  <c r="U82"/>
  <c r="U5"/>
  <c r="U29"/>
  <c r="U41"/>
  <c r="U59"/>
  <c r="U71"/>
  <c r="U8"/>
  <c r="U24"/>
  <c r="U38"/>
  <c r="U50"/>
  <c r="U64"/>
  <c r="U80"/>
  <c r="HN9" i="9"/>
  <c r="BH9" i="39" s="1"/>
  <c r="AD9"/>
  <c r="W115" i="19"/>
  <c r="CE136" i="9"/>
  <c r="Z106" i="19"/>
  <c r="AF59"/>
  <c r="AD90"/>
  <c r="AG27" i="39"/>
  <c r="AS27" i="43" s="1"/>
  <c r="CE130" i="9"/>
  <c r="D82" i="19"/>
  <c r="AR10" i="43"/>
  <c r="AD104" i="19"/>
  <c r="R84" i="39"/>
  <c r="AN84" i="43" s="1"/>
  <c r="E9" i="19"/>
  <c r="BS128" i="9"/>
  <c r="BQ126"/>
  <c r="I67" i="39"/>
  <c r="J67" i="34" s="1"/>
  <c r="I47" i="39"/>
  <c r="J47" i="34" s="1"/>
  <c r="L21"/>
  <c r="AA33" i="19"/>
  <c r="AA22"/>
  <c r="I43" i="38"/>
  <c r="AU30" i="43"/>
  <c r="L55" i="39"/>
  <c r="AL55" i="43" s="1"/>
  <c r="I48" i="38"/>
  <c r="BS134" i="9"/>
  <c r="N9" i="19"/>
  <c r="BQ132" i="9"/>
  <c r="BQ117"/>
  <c r="I6" i="19"/>
  <c r="AT52" i="43"/>
  <c r="AT60"/>
  <c r="EH48" i="9"/>
  <c r="GP48" s="1"/>
  <c r="AJ48" i="39" s="1"/>
  <c r="W81" i="19"/>
  <c r="CE114" i="9"/>
  <c r="N3" i="34"/>
  <c r="X51" i="39"/>
  <c r="AP51" i="43" s="1"/>
  <c r="BY117" i="9"/>
  <c r="CC132"/>
  <c r="CC151"/>
  <c r="D65" i="19"/>
  <c r="F82"/>
  <c r="AB42"/>
  <c r="O20" i="39"/>
  <c r="AM20" i="43" s="1"/>
  <c r="AX20"/>
  <c r="FF43" i="9"/>
  <c r="AD43" i="38"/>
  <c r="U43"/>
  <c r="EW43" i="9"/>
  <c r="M7" i="19"/>
  <c r="AS15" i="43"/>
  <c r="CE151" i="9"/>
  <c r="AT36" i="43"/>
  <c r="AZ65"/>
  <c r="I20" i="19"/>
  <c r="AV36" i="43"/>
  <c r="D101" i="19"/>
  <c r="AU61" i="43"/>
  <c r="CC125" i="9"/>
  <c r="B61" i="18"/>
  <c r="BS132" i="9"/>
  <c r="AD46" i="39"/>
  <c r="AR46" i="43" s="1"/>
  <c r="G19" i="19"/>
  <c r="HB14" i="9"/>
  <c r="AV14" i="39" s="1"/>
  <c r="R14"/>
  <c r="AH53" i="19"/>
  <c r="BS126" i="9"/>
  <c r="CE110"/>
  <c r="AY65" i="43"/>
  <c r="AU36"/>
  <c r="BB63"/>
  <c r="AD67" i="19"/>
  <c r="AA22" i="39"/>
  <c r="AQ22" i="43" s="1"/>
  <c r="CE125" i="9"/>
  <c r="S10" i="34"/>
  <c r="I61"/>
  <c r="G52"/>
  <c r="R58" i="7"/>
  <c r="S58" s="1"/>
  <c r="T58" s="1"/>
  <c r="X49" i="39"/>
  <c r="T49" i="34" s="1"/>
  <c r="B7" i="7"/>
  <c r="C7" s="1"/>
  <c r="D7" s="1"/>
  <c r="B59" i="18"/>
  <c r="AG80" i="19"/>
  <c r="B63" i="18"/>
  <c r="B85" i="7"/>
  <c r="C85" s="1"/>
  <c r="D85" s="1"/>
  <c r="B59"/>
  <c r="F59" s="1"/>
  <c r="R6"/>
  <c r="U6" s="1"/>
  <c r="CG100" i="9"/>
  <c r="W84" i="34"/>
  <c r="W82"/>
  <c r="W80"/>
  <c r="W78"/>
  <c r="W76"/>
  <c r="W74"/>
  <c r="W72"/>
  <c r="W70"/>
  <c r="W68"/>
  <c r="W66"/>
  <c r="W64"/>
  <c r="W62"/>
  <c r="W60"/>
  <c r="W58"/>
  <c r="W56"/>
  <c r="W54"/>
  <c r="W52"/>
  <c r="W50"/>
  <c r="W48"/>
  <c r="W46"/>
  <c r="W44"/>
  <c r="W42"/>
  <c r="W40"/>
  <c r="W38"/>
  <c r="W36"/>
  <c r="W34"/>
  <c r="W32"/>
  <c r="W30"/>
  <c r="W28"/>
  <c r="W26"/>
  <c r="W24"/>
  <c r="W22"/>
  <c r="W20"/>
  <c r="W18"/>
  <c r="W16"/>
  <c r="W14"/>
  <c r="W12"/>
  <c r="W10"/>
  <c r="W8"/>
  <c r="W6"/>
  <c r="W4"/>
  <c r="W86"/>
  <c r="W85"/>
  <c r="W83"/>
  <c r="W81"/>
  <c r="W79"/>
  <c r="W77"/>
  <c r="W75"/>
  <c r="W73"/>
  <c r="W71"/>
  <c r="W69"/>
  <c r="W67"/>
  <c r="W65"/>
  <c r="W63"/>
  <c r="W61"/>
  <c r="W59"/>
  <c r="W57"/>
  <c r="W55"/>
  <c r="W53"/>
  <c r="W51"/>
  <c r="W49"/>
  <c r="W47"/>
  <c r="W45"/>
  <c r="W43"/>
  <c r="W41"/>
  <c r="W39"/>
  <c r="W37"/>
  <c r="W35"/>
  <c r="W33"/>
  <c r="W31"/>
  <c r="W29"/>
  <c r="W27"/>
  <c r="W25"/>
  <c r="W23"/>
  <c r="W21"/>
  <c r="W19"/>
  <c r="W17"/>
  <c r="W15"/>
  <c r="W13"/>
  <c r="W11"/>
  <c r="W9"/>
  <c r="W7"/>
  <c r="W5"/>
  <c r="W3"/>
  <c r="CI100" i="9"/>
  <c r="Y84" i="34"/>
  <c r="Y82"/>
  <c r="Y80"/>
  <c r="Y78"/>
  <c r="Y76"/>
  <c r="Y74"/>
  <c r="Y72"/>
  <c r="Y70"/>
  <c r="Y68"/>
  <c r="Y66"/>
  <c r="Y64"/>
  <c r="Y62"/>
  <c r="Y60"/>
  <c r="Y58"/>
  <c r="Y56"/>
  <c r="Y54"/>
  <c r="Y52"/>
  <c r="Y50"/>
  <c r="Y48"/>
  <c r="Y46"/>
  <c r="Y44"/>
  <c r="Y42"/>
  <c r="Y40"/>
  <c r="Y38"/>
  <c r="Y36"/>
  <c r="Y34"/>
  <c r="Y32"/>
  <c r="Y30"/>
  <c r="Y28"/>
  <c r="Y26"/>
  <c r="Y24"/>
  <c r="Y22"/>
  <c r="Y20"/>
  <c r="Y18"/>
  <c r="Y16"/>
  <c r="Y14"/>
  <c r="Y12"/>
  <c r="Y10"/>
  <c r="Y8"/>
  <c r="Y6"/>
  <c r="Y4"/>
  <c r="Y86"/>
  <c r="Y85"/>
  <c r="Y83"/>
  <c r="Y81"/>
  <c r="Y79"/>
  <c r="Y77"/>
  <c r="Y75"/>
  <c r="Y73"/>
  <c r="Y71"/>
  <c r="Y69"/>
  <c r="Y67"/>
  <c r="Y65"/>
  <c r="Y63"/>
  <c r="Y61"/>
  <c r="Y59"/>
  <c r="Y57"/>
  <c r="Y55"/>
  <c r="Y53"/>
  <c r="Y51"/>
  <c r="Y49"/>
  <c r="Y47"/>
  <c r="Y45"/>
  <c r="Y43"/>
  <c r="Y41"/>
  <c r="Y39"/>
  <c r="Y37"/>
  <c r="Y35"/>
  <c r="Y33"/>
  <c r="Y31"/>
  <c r="Y29"/>
  <c r="Y27"/>
  <c r="Y25"/>
  <c r="Y23"/>
  <c r="Y21"/>
  <c r="Y19"/>
  <c r="Y17"/>
  <c r="Y15"/>
  <c r="Y13"/>
  <c r="Y11"/>
  <c r="Y9"/>
  <c r="Y7"/>
  <c r="Y5"/>
  <c r="Y3"/>
  <c r="M84"/>
  <c r="M82"/>
  <c r="M80"/>
  <c r="M78"/>
  <c r="M76"/>
  <c r="M74"/>
  <c r="M72"/>
  <c r="M70"/>
  <c r="M68"/>
  <c r="M66"/>
  <c r="M64"/>
  <c r="M62"/>
  <c r="M60"/>
  <c r="M58"/>
  <c r="M56"/>
  <c r="M54"/>
  <c r="M52"/>
  <c r="M50"/>
  <c r="M48"/>
  <c r="M46"/>
  <c r="M44"/>
  <c r="M42"/>
  <c r="M40"/>
  <c r="M38"/>
  <c r="M36"/>
  <c r="M34"/>
  <c r="M32"/>
  <c r="M30"/>
  <c r="M28"/>
  <c r="M26"/>
  <c r="M24"/>
  <c r="M22"/>
  <c r="M20"/>
  <c r="M18"/>
  <c r="M16"/>
  <c r="M14"/>
  <c r="M12"/>
  <c r="M10"/>
  <c r="M8"/>
  <c r="M6"/>
  <c r="M4"/>
  <c r="M86"/>
  <c r="M85"/>
  <c r="M83"/>
  <c r="M81"/>
  <c r="M79"/>
  <c r="M77"/>
  <c r="M75"/>
  <c r="M73"/>
  <c r="M71"/>
  <c r="M69"/>
  <c r="M67"/>
  <c r="M65"/>
  <c r="M63"/>
  <c r="M61"/>
  <c r="M59"/>
  <c r="M57"/>
  <c r="M55"/>
  <c r="M53"/>
  <c r="M51"/>
  <c r="M49"/>
  <c r="M47"/>
  <c r="M45"/>
  <c r="M43"/>
  <c r="M41"/>
  <c r="M39"/>
  <c r="M37"/>
  <c r="M35"/>
  <c r="M33"/>
  <c r="M31"/>
  <c r="M29"/>
  <c r="M27"/>
  <c r="M25"/>
  <c r="M23"/>
  <c r="M21"/>
  <c r="M19"/>
  <c r="M17"/>
  <c r="M15"/>
  <c r="M13"/>
  <c r="M11"/>
  <c r="M9"/>
  <c r="M7"/>
  <c r="M5"/>
  <c r="M3"/>
  <c r="AE87" i="43"/>
  <c r="BY100" i="9"/>
  <c r="O84" i="34"/>
  <c r="O82"/>
  <c r="O80"/>
  <c r="O78"/>
  <c r="O76"/>
  <c r="O74"/>
  <c r="O72"/>
  <c r="O70"/>
  <c r="O68"/>
  <c r="O66"/>
  <c r="O64"/>
  <c r="O62"/>
  <c r="O60"/>
  <c r="O58"/>
  <c r="O56"/>
  <c r="O54"/>
  <c r="O52"/>
  <c r="O50"/>
  <c r="O48"/>
  <c r="O46"/>
  <c r="O44"/>
  <c r="O42"/>
  <c r="O40"/>
  <c r="O38"/>
  <c r="O36"/>
  <c r="O34"/>
  <c r="O32"/>
  <c r="O30"/>
  <c r="O28"/>
  <c r="O26"/>
  <c r="O24"/>
  <c r="O22"/>
  <c r="O20"/>
  <c r="O18"/>
  <c r="O16"/>
  <c r="O14"/>
  <c r="O12"/>
  <c r="O10"/>
  <c r="O8"/>
  <c r="O6"/>
  <c r="O4"/>
  <c r="O86"/>
  <c r="O85"/>
  <c r="O83"/>
  <c r="O81"/>
  <c r="O79"/>
  <c r="O77"/>
  <c r="O75"/>
  <c r="O73"/>
  <c r="O71"/>
  <c r="O69"/>
  <c r="O67"/>
  <c r="O65"/>
  <c r="O63"/>
  <c r="O61"/>
  <c r="O59"/>
  <c r="O57"/>
  <c r="O55"/>
  <c r="O53"/>
  <c r="O51"/>
  <c r="O49"/>
  <c r="O47"/>
  <c r="O45"/>
  <c r="O43"/>
  <c r="O41"/>
  <c r="O39"/>
  <c r="O37"/>
  <c r="O35"/>
  <c r="O33"/>
  <c r="O31"/>
  <c r="O29"/>
  <c r="O27"/>
  <c r="O25"/>
  <c r="O23"/>
  <c r="O21"/>
  <c r="O19"/>
  <c r="O17"/>
  <c r="O15"/>
  <c r="O13"/>
  <c r="O11"/>
  <c r="O9"/>
  <c r="O7"/>
  <c r="O5"/>
  <c r="O3"/>
  <c r="CA100" i="9"/>
  <c r="Q84" i="34"/>
  <c r="Q82"/>
  <c r="Q80"/>
  <c r="Q78"/>
  <c r="Q76"/>
  <c r="Q74"/>
  <c r="Q72"/>
  <c r="Q70"/>
  <c r="Q68"/>
  <c r="Q66"/>
  <c r="Q64"/>
  <c r="Q62"/>
  <c r="Q60"/>
  <c r="Q58"/>
  <c r="Q56"/>
  <c r="Q54"/>
  <c r="Q52"/>
  <c r="Q50"/>
  <c r="Q48"/>
  <c r="Q46"/>
  <c r="Q44"/>
  <c r="Q42"/>
  <c r="Q40"/>
  <c r="Q38"/>
  <c r="Q36"/>
  <c r="Q34"/>
  <c r="Q32"/>
  <c r="Q30"/>
  <c r="Q28"/>
  <c r="Q26"/>
  <c r="Q24"/>
  <c r="Q22"/>
  <c r="Q20"/>
  <c r="Q18"/>
  <c r="Q16"/>
  <c r="Q14"/>
  <c r="Q12"/>
  <c r="Q10"/>
  <c r="Q8"/>
  <c r="Q6"/>
  <c r="Q4"/>
  <c r="Q86"/>
  <c r="Q85"/>
  <c r="Q83"/>
  <c r="Q81"/>
  <c r="Q79"/>
  <c r="Q77"/>
  <c r="Q75"/>
  <c r="Q73"/>
  <c r="Q71"/>
  <c r="Q69"/>
  <c r="Q67"/>
  <c r="Q65"/>
  <c r="Q63"/>
  <c r="Q61"/>
  <c r="Q59"/>
  <c r="Q57"/>
  <c r="Q55"/>
  <c r="Q53"/>
  <c r="Q51"/>
  <c r="Q49"/>
  <c r="Q47"/>
  <c r="Q45"/>
  <c r="Q43"/>
  <c r="Q41"/>
  <c r="Q39"/>
  <c r="Q37"/>
  <c r="Q35"/>
  <c r="Q33"/>
  <c r="Q31"/>
  <c r="Q29"/>
  <c r="Q27"/>
  <c r="Q25"/>
  <c r="Q23"/>
  <c r="Q21"/>
  <c r="Q19"/>
  <c r="Q17"/>
  <c r="Q15"/>
  <c r="Q13"/>
  <c r="Q11"/>
  <c r="Q9"/>
  <c r="Q7"/>
  <c r="Q5"/>
  <c r="Q3"/>
  <c r="K84"/>
  <c r="K82"/>
  <c r="K80"/>
  <c r="K78"/>
  <c r="K76"/>
  <c r="K74"/>
  <c r="K72"/>
  <c r="K70"/>
  <c r="K68"/>
  <c r="K66"/>
  <c r="K64"/>
  <c r="K62"/>
  <c r="K60"/>
  <c r="K58"/>
  <c r="K56"/>
  <c r="K54"/>
  <c r="K52"/>
  <c r="K50"/>
  <c r="K48"/>
  <c r="K46"/>
  <c r="K44"/>
  <c r="K42"/>
  <c r="K40"/>
  <c r="K38"/>
  <c r="K36"/>
  <c r="K34"/>
  <c r="K32"/>
  <c r="K30"/>
  <c r="K28"/>
  <c r="K26"/>
  <c r="K24"/>
  <c r="K22"/>
  <c r="K20"/>
  <c r="K18"/>
  <c r="K16"/>
  <c r="K14"/>
  <c r="K12"/>
  <c r="K10"/>
  <c r="K8"/>
  <c r="K6"/>
  <c r="K4"/>
  <c r="K86"/>
  <c r="K85"/>
  <c r="K83"/>
  <c r="K81"/>
  <c r="K79"/>
  <c r="K77"/>
  <c r="K75"/>
  <c r="K73"/>
  <c r="K71"/>
  <c r="K69"/>
  <c r="K67"/>
  <c r="K65"/>
  <c r="K63"/>
  <c r="K61"/>
  <c r="K59"/>
  <c r="K57"/>
  <c r="K55"/>
  <c r="K53"/>
  <c r="K51"/>
  <c r="K49"/>
  <c r="K47"/>
  <c r="K45"/>
  <c r="K43"/>
  <c r="K41"/>
  <c r="K39"/>
  <c r="K37"/>
  <c r="K35"/>
  <c r="K33"/>
  <c r="K31"/>
  <c r="K29"/>
  <c r="K27"/>
  <c r="K25"/>
  <c r="K23"/>
  <c r="K21"/>
  <c r="K19"/>
  <c r="K17"/>
  <c r="K15"/>
  <c r="K13"/>
  <c r="K11"/>
  <c r="K9"/>
  <c r="K7"/>
  <c r="K5"/>
  <c r="K3"/>
  <c r="U34" i="39"/>
  <c r="AO34" i="43" s="1"/>
  <c r="R84" i="7"/>
  <c r="S84" s="1"/>
  <c r="T84" s="1"/>
  <c r="R32"/>
  <c r="U32" s="1"/>
  <c r="B62" i="18"/>
  <c r="B34" i="7"/>
  <c r="F34" s="1"/>
  <c r="B111"/>
  <c r="E111" s="1"/>
  <c r="R110"/>
  <c r="U110" s="1"/>
  <c r="B60" i="18"/>
  <c r="T3" i="43"/>
  <c r="H59" i="18"/>
  <c r="H60"/>
  <c r="H62"/>
  <c r="H61"/>
  <c r="H63"/>
  <c r="H113" i="19"/>
  <c r="CI104" i="9"/>
  <c r="BC7" i="43"/>
  <c r="T19"/>
  <c r="AZ23"/>
  <c r="CC120" i="9"/>
  <c r="L78" i="19"/>
  <c r="T26" i="43"/>
  <c r="T74"/>
  <c r="AZ58"/>
  <c r="CC155" i="9"/>
  <c r="K81" i="19"/>
  <c r="S3" i="43"/>
  <c r="S87" s="1"/>
  <c r="G62" i="18"/>
  <c r="G59"/>
  <c r="G60"/>
  <c r="G61"/>
  <c r="G63"/>
  <c r="BA4" i="43"/>
  <c r="E89" i="19"/>
  <c r="CE101" i="9"/>
  <c r="AY16" i="43"/>
  <c r="E66" i="19"/>
  <c r="CA113" i="9"/>
  <c r="K56" i="19"/>
  <c r="AX46" i="43"/>
  <c r="BY143" i="9"/>
  <c r="R85" i="43"/>
  <c r="W3"/>
  <c r="W87" s="1"/>
  <c r="K60" i="18"/>
  <c r="K63"/>
  <c r="K61"/>
  <c r="K59"/>
  <c r="K62"/>
  <c r="AZ7" i="43"/>
  <c r="H77" i="19"/>
  <c r="CC104" i="9"/>
  <c r="U7" i="43"/>
  <c r="U87" s="1"/>
  <c r="I62" i="18"/>
  <c r="I60"/>
  <c r="I63"/>
  <c r="I61"/>
  <c r="I59"/>
  <c r="V16" i="43"/>
  <c r="AW18"/>
  <c r="BW115" i="9"/>
  <c r="G42" i="19"/>
  <c r="L34"/>
  <c r="AV71" i="43"/>
  <c r="BU168" i="9"/>
  <c r="R47" i="43"/>
  <c r="L103" i="19"/>
  <c r="BB35" i="43"/>
  <c r="R4"/>
  <c r="H41" i="19"/>
  <c r="AW7" i="43"/>
  <c r="BW104" i="9"/>
  <c r="R16" i="43"/>
  <c r="BA18"/>
  <c r="G90" i="19"/>
  <c r="CE115" i="9"/>
  <c r="N66" i="19"/>
  <c r="AY25" i="43"/>
  <c r="X23"/>
  <c r="R51"/>
  <c r="D116" i="19"/>
  <c r="BC39" i="43"/>
  <c r="BU100" i="9"/>
  <c r="V49" i="43"/>
  <c r="R3"/>
  <c r="F60" i="18"/>
  <c r="F63"/>
  <c r="F61"/>
  <c r="F59"/>
  <c r="F62"/>
  <c r="AW6" i="43"/>
  <c r="G41" i="19"/>
  <c r="BW103" i="9"/>
  <c r="T18" i="43"/>
  <c r="N30" i="19"/>
  <c r="AV25" i="43"/>
  <c r="BU122" i="9"/>
  <c r="V58" i="43"/>
  <c r="K68" i="19"/>
  <c r="AY46" i="43"/>
  <c r="CA143" i="9"/>
  <c r="V39" i="43"/>
  <c r="Q3"/>
  <c r="Q87" s="1"/>
  <c r="E59" i="18"/>
  <c r="E63"/>
  <c r="E60"/>
  <c r="E62"/>
  <c r="E61"/>
  <c r="BB7" i="43"/>
  <c r="H101" i="19"/>
  <c r="CG104" i="9"/>
  <c r="AV4" i="43"/>
  <c r="E29" i="19"/>
  <c r="BU101" i="9"/>
  <c r="T9" i="43"/>
  <c r="AV16"/>
  <c r="E30" i="19"/>
  <c r="BU113" i="9"/>
  <c r="R25" i="43"/>
  <c r="X85"/>
  <c r="X3"/>
  <c r="L62" i="18"/>
  <c r="L60"/>
  <c r="L59"/>
  <c r="L61"/>
  <c r="L63"/>
  <c r="R15" i="43"/>
  <c r="X17"/>
  <c r="V19"/>
  <c r="M78" i="19"/>
  <c r="AZ24" i="43"/>
  <c r="CC121" i="9"/>
  <c r="T67" i="43"/>
  <c r="R45"/>
  <c r="D44" i="19"/>
  <c r="AW39" i="43"/>
  <c r="AG87"/>
  <c r="L79" i="19"/>
  <c r="AZ35" i="43"/>
  <c r="X7"/>
  <c r="T11"/>
  <c r="AZ16"/>
  <c r="CC113" i="9"/>
  <c r="E78" i="19"/>
  <c r="O66"/>
  <c r="CA123" i="9"/>
  <c r="AY26" i="43"/>
  <c r="V34"/>
  <c r="V67"/>
  <c r="H31" i="19"/>
  <c r="AV31" i="43"/>
  <c r="V4"/>
  <c r="J63" i="18"/>
  <c r="J61"/>
  <c r="J62"/>
  <c r="J59"/>
  <c r="J60"/>
  <c r="BB8" i="43"/>
  <c r="CG105" i="9"/>
  <c r="I101" i="19"/>
  <c r="T16" i="43"/>
  <c r="N78" i="19"/>
  <c r="CC122" i="9"/>
  <c r="AZ25" i="43"/>
  <c r="BC18"/>
  <c r="G114" i="19"/>
  <c r="V9" i="43"/>
  <c r="T15"/>
  <c r="BA16"/>
  <c r="E90" i="19"/>
  <c r="CE113" i="9"/>
  <c r="R18" i="43"/>
  <c r="R27"/>
  <c r="L35" i="19"/>
  <c r="AV83" i="43"/>
  <c r="BU180" i="9"/>
  <c r="AW4" i="43"/>
  <c r="BW101" i="9"/>
  <c r="E41" i="19"/>
  <c r="R7" i="43"/>
  <c r="AW16"/>
  <c r="E42" i="19"/>
  <c r="BW113" i="9"/>
  <c r="AV23" i="43"/>
  <c r="L30" i="19"/>
  <c r="BU120" i="9"/>
  <c r="T25" i="43"/>
  <c r="R48"/>
  <c r="BC23"/>
  <c r="L114" i="19"/>
  <c r="X39" i="43"/>
  <c r="BW100" i="9"/>
  <c r="N92" i="19"/>
  <c r="BA49" i="43"/>
  <c r="CE146" i="9"/>
  <c r="R6" i="43"/>
  <c r="AY18"/>
  <c r="CA115" i="9"/>
  <c r="G66" i="19"/>
  <c r="K93"/>
  <c r="BA58" i="43"/>
  <c r="CE155" i="9"/>
  <c r="T46" i="43"/>
  <c r="R34"/>
  <c r="D92" i="19"/>
  <c r="BA39" i="43"/>
  <c r="R9"/>
  <c r="R11"/>
  <c r="V15"/>
  <c r="V17"/>
  <c r="R19"/>
  <c r="V85"/>
  <c r="L107" i="19"/>
  <c r="CG180" i="9"/>
  <c r="BB83" i="43"/>
  <c r="AZ8"/>
  <c r="I77" i="19"/>
  <c r="CC105" i="9"/>
  <c r="N42" i="19"/>
  <c r="AW25" i="43"/>
  <c r="T45"/>
  <c r="L55" i="19"/>
  <c r="AX35" i="43"/>
  <c r="J35" i="19"/>
  <c r="AV81" i="43"/>
  <c r="BU178" i="9"/>
  <c r="R39" i="43"/>
  <c r="AD87"/>
  <c r="AH87"/>
  <c r="AF87"/>
  <c r="AC87"/>
  <c r="AB87"/>
  <c r="AI87"/>
  <c r="AA87"/>
  <c r="BS141" i="9"/>
  <c r="P37" i="43"/>
  <c r="P16"/>
  <c r="AU84"/>
  <c r="BS181" i="9"/>
  <c r="M23" i="19"/>
  <c r="P58" i="43"/>
  <c r="P44"/>
  <c r="P85"/>
  <c r="P81"/>
  <c r="P9"/>
  <c r="AU6"/>
  <c r="G17" i="19"/>
  <c r="BS103" i="9"/>
  <c r="P72" i="43"/>
  <c r="AU64"/>
  <c r="BS161" i="9"/>
  <c r="E22" i="19"/>
  <c r="M17"/>
  <c r="AU12" i="43"/>
  <c r="BS109" i="9"/>
  <c r="P31" i="43"/>
  <c r="P42"/>
  <c r="P29"/>
  <c r="AU80"/>
  <c r="BS177" i="9"/>
  <c r="I23" i="19"/>
  <c r="N19"/>
  <c r="AU37" i="43"/>
  <c r="P84"/>
  <c r="P50"/>
  <c r="P18"/>
  <c r="P76"/>
  <c r="AU58"/>
  <c r="BS155" i="9"/>
  <c r="K21" i="19"/>
  <c r="P6" i="43"/>
  <c r="D61" i="18"/>
  <c r="D63"/>
  <c r="D59"/>
  <c r="D60"/>
  <c r="D62"/>
  <c r="AU72" i="43"/>
  <c r="BS169" i="9"/>
  <c r="M22" i="19"/>
  <c r="P64" i="43"/>
  <c r="P56"/>
  <c r="P48"/>
  <c r="P12"/>
  <c r="P80"/>
  <c r="P54"/>
  <c r="P83"/>
  <c r="P71"/>
  <c r="P66"/>
  <c r="P68"/>
  <c r="H19" i="19"/>
  <c r="AU31" i="43"/>
  <c r="AU44"/>
  <c r="BQ157" i="9"/>
  <c r="AU29" i="43"/>
  <c r="F19" i="19"/>
  <c r="L18"/>
  <c r="AU23" i="43"/>
  <c r="BS120" i="9"/>
  <c r="AU83" i="43"/>
  <c r="L23" i="19"/>
  <c r="BS180" i="9"/>
  <c r="AU71" i="43"/>
  <c r="L22" i="19"/>
  <c r="BS168" i="9"/>
  <c r="G18" i="19"/>
  <c r="AU18" i="43"/>
  <c r="BS115" i="9"/>
  <c r="M18" i="19"/>
  <c r="AU24" i="43"/>
  <c r="BS121" i="9"/>
  <c r="AU68" i="43"/>
  <c r="BS165" i="9"/>
  <c r="I22" i="19"/>
  <c r="AU35" i="43"/>
  <c r="L19" i="19"/>
  <c r="AU25" i="43"/>
  <c r="N18" i="19"/>
  <c r="BS122" i="9"/>
  <c r="AU76" i="43"/>
  <c r="BS173" i="9"/>
  <c r="E23" i="19"/>
  <c r="AU81" i="43"/>
  <c r="J23" i="19"/>
  <c r="BS178" i="9"/>
  <c r="AU49" i="43"/>
  <c r="BS146" i="9"/>
  <c r="N20" i="19"/>
  <c r="I21"/>
  <c r="AU56" i="43"/>
  <c r="BS153" i="9"/>
  <c r="AU42" i="43"/>
  <c r="G20" i="19"/>
  <c r="BS139" i="9"/>
  <c r="E18" i="19"/>
  <c r="AU16" i="43"/>
  <c r="BS113" i="9"/>
  <c r="AU26" i="43"/>
  <c r="O18" i="19"/>
  <c r="BS123" i="9"/>
  <c r="K18" i="19"/>
  <c r="BS119" i="9"/>
  <c r="AU22" i="43"/>
  <c r="Z87"/>
  <c r="F7" i="19"/>
  <c r="AT29" i="43"/>
  <c r="AT23"/>
  <c r="BQ120" i="9"/>
  <c r="L6" i="19"/>
  <c r="L11"/>
  <c r="BQ180" i="9"/>
  <c r="AT83" i="43"/>
  <c r="L10" i="19"/>
  <c r="BQ168" i="9"/>
  <c r="AT71" i="43"/>
  <c r="AT18"/>
  <c r="G6" i="19"/>
  <c r="BQ115" i="9"/>
  <c r="M6" i="19"/>
  <c r="AT24" i="43"/>
  <c r="BQ121" i="9"/>
  <c r="I10" i="19"/>
  <c r="AT68" i="43"/>
  <c r="BQ165" i="9"/>
  <c r="AU69" i="43"/>
  <c r="J22" i="19"/>
  <c r="BS166" i="9"/>
  <c r="L7" i="19"/>
  <c r="AT35" i="43"/>
  <c r="N6" i="19"/>
  <c r="AT25" i="43"/>
  <c r="BQ122" i="9"/>
  <c r="E11" i="19"/>
  <c r="AT76" i="43"/>
  <c r="BQ173" i="9"/>
  <c r="J11" i="19"/>
  <c r="AT81" i="43"/>
  <c r="BQ178" i="9"/>
  <c r="N8" i="19"/>
  <c r="AT49" i="43"/>
  <c r="BQ146" i="9"/>
  <c r="O15" i="43"/>
  <c r="O87" s="1"/>
  <c r="C62" i="18"/>
  <c r="C60"/>
  <c r="C63"/>
  <c r="C59"/>
  <c r="C61"/>
  <c r="I9" i="19"/>
  <c r="AT56" i="43"/>
  <c r="BQ153" i="9"/>
  <c r="G8" i="19"/>
  <c r="BQ139" i="9"/>
  <c r="AT42" i="43"/>
  <c r="AT16"/>
  <c r="E6" i="19"/>
  <c r="BQ113" i="9"/>
  <c r="O6" i="19"/>
  <c r="AT26" i="43"/>
  <c r="BQ123" i="9"/>
  <c r="AT22" i="43"/>
  <c r="BQ119" i="9"/>
  <c r="K6" i="19"/>
  <c r="H70" i="34"/>
  <c r="AJ70" i="43"/>
  <c r="J49" i="34"/>
  <c r="AK49" i="43"/>
  <c r="L32" i="34"/>
  <c r="AL32" i="43"/>
  <c r="L24" i="34"/>
  <c r="AL24" i="43"/>
  <c r="P33" i="34"/>
  <c r="AN33" i="43"/>
  <c r="P47" i="34"/>
  <c r="AN47" i="43"/>
  <c r="T68" i="34"/>
  <c r="AP68" i="43"/>
  <c r="P54" i="34"/>
  <c r="AN54" i="43"/>
  <c r="T32" i="34"/>
  <c r="AP32" i="43"/>
  <c r="T41" i="34"/>
  <c r="AP41" i="43"/>
  <c r="T52" i="34"/>
  <c r="AP52" i="43"/>
  <c r="P55" i="34"/>
  <c r="AN55" i="43"/>
  <c r="R67" i="34"/>
  <c r="AO67" i="43"/>
  <c r="X55" i="34"/>
  <c r="AR55" i="43"/>
  <c r="X74" i="34"/>
  <c r="AR74" i="43"/>
  <c r="Z18" i="34"/>
  <c r="AS18" i="43"/>
  <c r="V27" i="34"/>
  <c r="AQ27" i="43"/>
  <c r="T25" i="34"/>
  <c r="AP25" i="43"/>
  <c r="L19" i="34"/>
  <c r="AL19" i="43"/>
  <c r="Z13" i="34"/>
  <c r="AS13" i="43"/>
  <c r="L6" i="34"/>
  <c r="AL6" i="43"/>
  <c r="P24" i="34"/>
  <c r="AN24" i="43"/>
  <c r="P16" i="34"/>
  <c r="AN16" i="43"/>
  <c r="T5" i="34"/>
  <c r="AP5" i="43"/>
  <c r="P20" i="34"/>
  <c r="AN20" i="43"/>
  <c r="J12" i="34"/>
  <c r="AK12" i="43"/>
  <c r="P5" i="34"/>
  <c r="AN5" i="43"/>
  <c r="Z24" i="34"/>
  <c r="AS24" i="43"/>
  <c r="P12" i="34"/>
  <c r="AN12" i="43"/>
  <c r="X5" i="34"/>
  <c r="AR5" i="43"/>
  <c r="AT45"/>
  <c r="J8" i="19"/>
  <c r="BQ142" i="9"/>
  <c r="BC45" i="43"/>
  <c r="J116" i="19"/>
  <c r="CI142" i="9"/>
  <c r="BA45" i="43"/>
  <c r="J92" i="19"/>
  <c r="CE142" i="9"/>
  <c r="AY45" i="43"/>
  <c r="J68" i="19"/>
  <c r="CA142" i="9"/>
  <c r="AW45" i="43"/>
  <c r="J44" i="19"/>
  <c r="BW142" i="9"/>
  <c r="H6" i="19"/>
  <c r="AT19" i="43"/>
  <c r="BQ116" i="9"/>
  <c r="H114" i="19"/>
  <c r="BC19" i="43"/>
  <c r="H66" i="19"/>
  <c r="AY19" i="43"/>
  <c r="CA116" i="9"/>
  <c r="H102" i="19"/>
  <c r="BB19" i="43"/>
  <c r="CG116" i="9"/>
  <c r="H54" i="19"/>
  <c r="AX19" i="43"/>
  <c r="BY116" i="9"/>
  <c r="N28" i="43"/>
  <c r="AT28"/>
  <c r="E7" i="19"/>
  <c r="BQ125" i="9"/>
  <c r="BC28" i="43"/>
  <c r="E115" i="19"/>
  <c r="BA28" i="43"/>
  <c r="E91" i="19"/>
  <c r="AY28" i="43"/>
  <c r="E67" i="19"/>
  <c r="AW28" i="43"/>
  <c r="E43" i="19"/>
  <c r="BW125" i="9"/>
  <c r="N70" i="43"/>
  <c r="BC70"/>
  <c r="K118" i="19"/>
  <c r="CI167" i="9"/>
  <c r="AY70" i="43"/>
  <c r="K70" i="19"/>
  <c r="CA167" i="9"/>
  <c r="AT70" i="43"/>
  <c r="K10" i="19"/>
  <c r="BQ167" i="9"/>
  <c r="BB70" i="43"/>
  <c r="K106" i="19"/>
  <c r="CG167" i="9"/>
  <c r="AX70" i="43"/>
  <c r="K58" i="19"/>
  <c r="BY167" i="9"/>
  <c r="N62" i="43"/>
  <c r="AT62"/>
  <c r="O9" i="19"/>
  <c r="BQ159" i="9"/>
  <c r="BC62" i="43"/>
  <c r="O117" i="19"/>
  <c r="CI159" i="9"/>
  <c r="BA62" i="43"/>
  <c r="O93" i="19"/>
  <c r="CE159" i="9"/>
  <c r="AY62" i="43"/>
  <c r="O69" i="19"/>
  <c r="CA159" i="9"/>
  <c r="AW62" i="43"/>
  <c r="O45" i="19"/>
  <c r="BW159" i="9"/>
  <c r="N40" i="43"/>
  <c r="AT40"/>
  <c r="E8" i="19"/>
  <c r="BQ137" i="9"/>
  <c r="BC40" i="43"/>
  <c r="E116" i="19"/>
  <c r="CI137" i="9"/>
  <c r="BA40" i="43"/>
  <c r="E92" i="19"/>
  <c r="CE137" i="9"/>
  <c r="AY40" i="43"/>
  <c r="E68" i="19"/>
  <c r="CA137" i="9"/>
  <c r="AW40" i="43"/>
  <c r="E44" i="19"/>
  <c r="BW137" i="9"/>
  <c r="N43" i="43"/>
  <c r="AT43"/>
  <c r="H8" i="19"/>
  <c r="BQ140" i="9"/>
  <c r="BC43" i="43"/>
  <c r="H116" i="19"/>
  <c r="CI140" i="9"/>
  <c r="BA43" i="43"/>
  <c r="H92" i="19"/>
  <c r="CE140" i="9"/>
  <c r="AY43" i="43"/>
  <c r="H68" i="19"/>
  <c r="CA140" i="9"/>
  <c r="AW43" i="43"/>
  <c r="H44" i="19"/>
  <c r="BW140" i="9"/>
  <c r="N27" i="43"/>
  <c r="AT27"/>
  <c r="D7" i="19"/>
  <c r="BQ124" i="9"/>
  <c r="BC27" i="43"/>
  <c r="D115" i="19"/>
  <c r="CI124" i="9"/>
  <c r="BA27" i="43"/>
  <c r="D91" i="19"/>
  <c r="CE124" i="9"/>
  <c r="AY27" i="43"/>
  <c r="D67" i="19"/>
  <c r="CA124" i="9"/>
  <c r="AW27" i="43"/>
  <c r="D43" i="19"/>
  <c r="BW124" i="9"/>
  <c r="N10" i="43"/>
  <c r="K5" i="19"/>
  <c r="AT10" i="43"/>
  <c r="BQ107" i="9"/>
  <c r="K113" i="19"/>
  <c r="BC10" i="43"/>
  <c r="CI107" i="9"/>
  <c r="K65" i="19"/>
  <c r="AY10" i="43"/>
  <c r="CA107" i="9"/>
  <c r="K77" i="19"/>
  <c r="AZ10" i="43"/>
  <c r="K41" i="19"/>
  <c r="AW10" i="43"/>
  <c r="BW107" i="9"/>
  <c r="L5" i="19"/>
  <c r="AT11" i="43"/>
  <c r="BQ108" i="9"/>
  <c r="L113" i="19"/>
  <c r="BC11" i="43"/>
  <c r="CI108" i="9"/>
  <c r="L65" i="19"/>
  <c r="AY11" i="43"/>
  <c r="CA108" i="9"/>
  <c r="L101" i="19"/>
  <c r="BB11" i="43"/>
  <c r="CG108" i="9"/>
  <c r="L53" i="19"/>
  <c r="AX11" i="43"/>
  <c r="N14"/>
  <c r="O5" i="19"/>
  <c r="AT14" i="43"/>
  <c r="BQ111" i="9"/>
  <c r="O113" i="19"/>
  <c r="BC14" i="43"/>
  <c r="CI111" i="9"/>
  <c r="O65" i="19"/>
  <c r="AY14" i="43"/>
  <c r="CA111" i="9"/>
  <c r="O101" i="19"/>
  <c r="BB14" i="43"/>
  <c r="CG111" i="9"/>
  <c r="O53" i="19"/>
  <c r="AX14" i="43"/>
  <c r="BY111" i="9"/>
  <c r="N74" i="43"/>
  <c r="BC74"/>
  <c r="O118" i="19"/>
  <c r="CI171" i="9"/>
  <c r="AY74" i="43"/>
  <c r="O70" i="19"/>
  <c r="CA171" i="9"/>
  <c r="AT74" i="43"/>
  <c r="O10" i="19"/>
  <c r="BQ171" i="9"/>
  <c r="BB74" i="43"/>
  <c r="O106" i="19"/>
  <c r="CG171" i="9"/>
  <c r="AX74" i="43"/>
  <c r="O58" i="19"/>
  <c r="BY171" i="9"/>
  <c r="AT75" i="43"/>
  <c r="D11" i="19"/>
  <c r="BQ172" i="9"/>
  <c r="BC75" i="43"/>
  <c r="D119" i="19"/>
  <c r="CI172" i="9"/>
  <c r="AY75" i="43"/>
  <c r="D71" i="19"/>
  <c r="CA172" i="9"/>
  <c r="BB75" i="43"/>
  <c r="D107" i="19"/>
  <c r="CG172" i="9"/>
  <c r="AX75" i="43"/>
  <c r="D59" i="19"/>
  <c r="BY172" i="9"/>
  <c r="N32" i="43"/>
  <c r="AT32"/>
  <c r="I7" i="19"/>
  <c r="BQ129" i="9"/>
  <c r="BC32" i="43"/>
  <c r="I115" i="19"/>
  <c r="CI129" i="9"/>
  <c r="BA32" i="43"/>
  <c r="I91" i="19"/>
  <c r="CE129" i="9"/>
  <c r="AY32" i="43"/>
  <c r="I67" i="19"/>
  <c r="CA129" i="9"/>
  <c r="AW32" i="43"/>
  <c r="I43" i="19"/>
  <c r="J5"/>
  <c r="AT9" i="43"/>
  <c r="BQ106" i="9"/>
  <c r="J113" i="19"/>
  <c r="BC9" i="43"/>
  <c r="CI106" i="9"/>
  <c r="J89" i="19"/>
  <c r="BA9" i="43"/>
  <c r="CE106" i="9"/>
  <c r="J65" i="19"/>
  <c r="AY9" i="43"/>
  <c r="CA106" i="9"/>
  <c r="J41" i="19"/>
  <c r="AW9" i="43"/>
  <c r="BW106" i="9"/>
  <c r="N67" i="43"/>
  <c r="AT67"/>
  <c r="H10" i="19"/>
  <c r="BQ164" i="9"/>
  <c r="BC67" i="43"/>
  <c r="H118" i="19"/>
  <c r="CI164" i="9"/>
  <c r="AY67" i="43"/>
  <c r="H70" i="19"/>
  <c r="CA164" i="9"/>
  <c r="BB67" i="43"/>
  <c r="H106" i="19"/>
  <c r="CG164" i="9"/>
  <c r="AX67" i="43"/>
  <c r="H58" i="19"/>
  <c r="BY164" i="9"/>
  <c r="N47" i="43"/>
  <c r="AT47"/>
  <c r="L8" i="19"/>
  <c r="BQ144" i="9"/>
  <c r="BC47" i="43"/>
  <c r="L116" i="19"/>
  <c r="CI144" i="9"/>
  <c r="BA47" i="43"/>
  <c r="L92" i="19"/>
  <c r="CE144" i="9"/>
  <c r="AY47" i="43"/>
  <c r="L68" i="19"/>
  <c r="CA144" i="9"/>
  <c r="AW47" i="43"/>
  <c r="L44" i="19"/>
  <c r="BW144" i="9"/>
  <c r="F6" i="19"/>
  <c r="AT17" i="43"/>
  <c r="F114" i="19"/>
  <c r="BC17" i="43"/>
  <c r="CI114" i="9"/>
  <c r="F66" i="19"/>
  <c r="AY17" i="43"/>
  <c r="CA114" i="9"/>
  <c r="F102" i="19"/>
  <c r="BB17" i="43"/>
  <c r="CG114" i="9"/>
  <c r="F54" i="19"/>
  <c r="AX17" i="43"/>
  <c r="BY114" i="9"/>
  <c r="N34" i="43"/>
  <c r="AT34"/>
  <c r="K7" i="19"/>
  <c r="BQ131" i="9"/>
  <c r="BB34" i="43"/>
  <c r="K103" i="19"/>
  <c r="AZ34" i="43"/>
  <c r="K79" i="19"/>
  <c r="CC131" i="9"/>
  <c r="AX34" i="43"/>
  <c r="K55" i="19"/>
  <c r="BY131" i="9"/>
  <c r="AV34" i="43"/>
  <c r="K31" i="19"/>
  <c r="BU131" i="9"/>
  <c r="BA78" i="43"/>
  <c r="G95" i="19"/>
  <c r="CE175" i="9"/>
  <c r="AW78" i="43"/>
  <c r="G47" i="19"/>
  <c r="BW175" i="9"/>
  <c r="AU78" i="43"/>
  <c r="G23" i="19"/>
  <c r="BS175" i="9"/>
  <c r="AZ78" i="43"/>
  <c r="G83" i="19"/>
  <c r="CC175" i="9"/>
  <c r="AV78" i="43"/>
  <c r="G35" i="19"/>
  <c r="BU175" i="9"/>
  <c r="AU48" i="43"/>
  <c r="M20" i="19"/>
  <c r="BS145" i="9"/>
  <c r="BB48" i="43"/>
  <c r="M104" i="19"/>
  <c r="CG145" i="9"/>
  <c r="AZ48" i="43"/>
  <c r="M80" i="19"/>
  <c r="CC145" i="9"/>
  <c r="AX48" i="43"/>
  <c r="M56" i="19"/>
  <c r="BY145" i="9"/>
  <c r="AV48" i="43"/>
  <c r="M32" i="19"/>
  <c r="BU145" i="9"/>
  <c r="AU73" i="43"/>
  <c r="N22" i="19"/>
  <c r="BS170" i="9"/>
  <c r="BA73" i="43"/>
  <c r="N94" i="19"/>
  <c r="CE170" i="9"/>
  <c r="AW73" i="43"/>
  <c r="N46" i="19"/>
  <c r="BW170" i="9"/>
  <c r="AZ73" i="43"/>
  <c r="N82" i="19"/>
  <c r="CC170" i="9"/>
  <c r="AV73" i="43"/>
  <c r="N34" i="19"/>
  <c r="BU170" i="9"/>
  <c r="BC69" i="43"/>
  <c r="J118" i="19"/>
  <c r="CI166" i="9"/>
  <c r="AY69" i="43"/>
  <c r="J70" i="19"/>
  <c r="CA166" i="9"/>
  <c r="BB69" i="43"/>
  <c r="J106" i="19"/>
  <c r="CG166" i="9"/>
  <c r="AX69" i="43"/>
  <c r="J58" i="19"/>
  <c r="BY166" i="9"/>
  <c r="Z26" i="34"/>
  <c r="AS26" i="43"/>
  <c r="D18" i="19"/>
  <c r="AU15" i="43"/>
  <c r="BS112" i="9"/>
  <c r="D90" i="19"/>
  <c r="BA15" i="43"/>
  <c r="CE112" i="9"/>
  <c r="D42" i="19"/>
  <c r="AW15" i="43"/>
  <c r="BW112" i="9"/>
  <c r="D78" i="19"/>
  <c r="AZ15" i="43"/>
  <c r="CC112" i="9"/>
  <c r="D30" i="19"/>
  <c r="AV15" i="43"/>
  <c r="BU112" i="9"/>
  <c r="AU54" i="43"/>
  <c r="G21" i="19"/>
  <c r="BS151" i="9"/>
  <c r="BB54" i="43"/>
  <c r="G105" i="19"/>
  <c r="AZ54" i="43"/>
  <c r="G81" i="19"/>
  <c r="AX54" i="43"/>
  <c r="G57" i="19"/>
  <c r="AV54" i="43"/>
  <c r="G33" i="19"/>
  <c r="AU85" i="43"/>
  <c r="N23" i="19"/>
  <c r="BS182" i="9"/>
  <c r="BB85" i="43"/>
  <c r="N107" i="19"/>
  <c r="CG182" i="9"/>
  <c r="AZ85" i="43"/>
  <c r="N83" i="19"/>
  <c r="CC182" i="9"/>
  <c r="AX85" i="43"/>
  <c r="N59" i="19"/>
  <c r="BY182" i="9"/>
  <c r="AV85" i="43"/>
  <c r="N35" i="19"/>
  <c r="BU182" i="9"/>
  <c r="BB86" i="43"/>
  <c r="O107" i="19"/>
  <c r="CG183" i="9"/>
  <c r="AZ86" i="43"/>
  <c r="O83" i="19"/>
  <c r="CC183" i="9"/>
  <c r="AX86" i="43"/>
  <c r="O59" i="19"/>
  <c r="BY183" i="9"/>
  <c r="AV86" i="43"/>
  <c r="O35" i="19"/>
  <c r="BU183" i="9"/>
  <c r="AU86" i="43"/>
  <c r="O23" i="19"/>
  <c r="BS183" i="9"/>
  <c r="BA66" i="43"/>
  <c r="G94" i="19"/>
  <c r="AT66" i="43"/>
  <c r="G10" i="19"/>
  <c r="BB66" i="43"/>
  <c r="G106" i="19"/>
  <c r="AX66" i="43"/>
  <c r="G58" i="19"/>
  <c r="AV66" i="43"/>
  <c r="G34" i="19"/>
  <c r="BU163" i="9"/>
  <c r="AU79" i="43"/>
  <c r="H23" i="19"/>
  <c r="BS176" i="9"/>
  <c r="BA79" i="43"/>
  <c r="H95" i="19"/>
  <c r="CE176" i="9"/>
  <c r="AW79" i="43"/>
  <c r="H47" i="19"/>
  <c r="BW176" i="9"/>
  <c r="AZ79" i="43"/>
  <c r="H83" i="19"/>
  <c r="CC176" i="9"/>
  <c r="AV79" i="43"/>
  <c r="H35" i="19"/>
  <c r="BU176" i="9"/>
  <c r="N21" i="43"/>
  <c r="J18" i="19"/>
  <c r="AU21" i="43"/>
  <c r="BS118" i="9"/>
  <c r="J90" i="19"/>
  <c r="BA21" i="43"/>
  <c r="CE118" i="9"/>
  <c r="J42" i="19"/>
  <c r="AW21" i="43"/>
  <c r="BW118" i="9"/>
  <c r="J78" i="19"/>
  <c r="AZ21" i="43"/>
  <c r="CC118" i="9"/>
  <c r="J30" i="19"/>
  <c r="AV21" i="43"/>
  <c r="N17" i="19"/>
  <c r="AU13" i="43"/>
  <c r="BS110" i="9"/>
  <c r="N89" i="19"/>
  <c r="BA13" i="43"/>
  <c r="N41" i="19"/>
  <c r="AW13" i="43"/>
  <c r="BW110" i="9"/>
  <c r="N77" i="19"/>
  <c r="AZ13" i="43"/>
  <c r="CC110" i="9"/>
  <c r="N29" i="19"/>
  <c r="AV13" i="43"/>
  <c r="BU110" i="9"/>
  <c r="AU51" i="43"/>
  <c r="D21" i="19"/>
  <c r="BS148" i="9"/>
  <c r="BB51" i="43"/>
  <c r="D105" i="19"/>
  <c r="CG148" i="9"/>
  <c r="AZ51" i="43"/>
  <c r="D81" i="19"/>
  <c r="CC148" i="9"/>
  <c r="AX51" i="43"/>
  <c r="D57" i="19"/>
  <c r="AV51" i="43"/>
  <c r="D33" i="19"/>
  <c r="BU148" i="9"/>
  <c r="AU33" i="43"/>
  <c r="J19" i="19"/>
  <c r="BS130" i="9"/>
  <c r="BB33" i="43"/>
  <c r="J103" i="19"/>
  <c r="AZ33" i="43"/>
  <c r="J79" i="19"/>
  <c r="AX33" i="43"/>
  <c r="J55" i="19"/>
  <c r="AV33" i="43"/>
  <c r="J31" i="19"/>
  <c r="BU130" i="9"/>
  <c r="BB82" i="43"/>
  <c r="K107" i="19"/>
  <c r="CG179" i="9"/>
  <c r="AZ82" i="43"/>
  <c r="K83" i="19"/>
  <c r="CC179" i="9"/>
  <c r="AX82" i="43"/>
  <c r="K59" i="19"/>
  <c r="BY179" i="9"/>
  <c r="AT82" i="43"/>
  <c r="K11" i="19"/>
  <c r="BQ179" i="9"/>
  <c r="AV82" i="43"/>
  <c r="K35" i="19"/>
  <c r="BU179" i="9"/>
  <c r="AU77" i="43"/>
  <c r="F23" i="19"/>
  <c r="BS174" i="9"/>
  <c r="BA77" i="43"/>
  <c r="F95" i="19"/>
  <c r="CE174" i="9"/>
  <c r="AW77" i="43"/>
  <c r="F47" i="19"/>
  <c r="BW174" i="9"/>
  <c r="AZ77" i="43"/>
  <c r="F83" i="19"/>
  <c r="CC174" i="9"/>
  <c r="AV77" i="43"/>
  <c r="F35" i="19"/>
  <c r="BU174" i="9"/>
  <c r="Y87" i="43"/>
  <c r="H57" i="34"/>
  <c r="AJ57" i="43"/>
  <c r="L53" i="34"/>
  <c r="AL53" i="43"/>
  <c r="L20" i="34"/>
  <c r="AL20" i="43"/>
  <c r="L33" i="34"/>
  <c r="AL33" i="43"/>
  <c r="X47" i="34"/>
  <c r="AR47" i="43"/>
  <c r="R49" i="34"/>
  <c r="AO49" i="43"/>
  <c r="Z16" i="34"/>
  <c r="AS16" i="43"/>
  <c r="T57" i="34"/>
  <c r="AP57" i="43"/>
  <c r="R33" i="34"/>
  <c r="AO33" i="43"/>
  <c r="R28" i="34"/>
  <c r="AO28" i="43"/>
  <c r="T76" i="34"/>
  <c r="AP76" i="43"/>
  <c r="AN45"/>
  <c r="T60" i="34"/>
  <c r="AP60" i="43"/>
  <c r="P50" i="34"/>
  <c r="AN50" i="43"/>
  <c r="N53" i="34"/>
  <c r="AM53" i="43"/>
  <c r="N14" i="34"/>
  <c r="AM14" i="43"/>
  <c r="R15" i="34"/>
  <c r="AO15" i="43"/>
  <c r="J9" i="34"/>
  <c r="AK9" i="43"/>
  <c r="T53" i="34"/>
  <c r="AP53" i="43"/>
  <c r="T19" i="34"/>
  <c r="AP19" i="43"/>
  <c r="T20" i="34"/>
  <c r="AP20" i="43"/>
  <c r="L16" i="34"/>
  <c r="AL16" i="43"/>
  <c r="N26" i="34"/>
  <c r="AM26" i="43"/>
  <c r="T17" i="34"/>
  <c r="AP17" i="43"/>
  <c r="Z11" i="34"/>
  <c r="AS11" i="43"/>
  <c r="N45"/>
  <c r="AU45"/>
  <c r="J20" i="19"/>
  <c r="BS142" i="9"/>
  <c r="BB45" i="43"/>
  <c r="J104" i="19"/>
  <c r="CG142" i="9"/>
  <c r="AZ45" i="43"/>
  <c r="J80" i="19"/>
  <c r="CC142" i="9"/>
  <c r="AX45" i="43"/>
  <c r="J56" i="19"/>
  <c r="BY142" i="9"/>
  <c r="AV45" i="43"/>
  <c r="J32" i="19"/>
  <c r="BU142" i="9"/>
  <c r="N19" i="43"/>
  <c r="H18" i="19"/>
  <c r="AU19" i="43"/>
  <c r="BS116" i="9"/>
  <c r="H90" i="19"/>
  <c r="BA19" i="43"/>
  <c r="CE116" i="9"/>
  <c r="H42" i="19"/>
  <c r="AW19" i="43"/>
  <c r="BW116" i="9"/>
  <c r="H78" i="19"/>
  <c r="AZ19" i="43"/>
  <c r="CC116" i="9"/>
  <c r="H30" i="19"/>
  <c r="AV19" i="43"/>
  <c r="BU116" i="9"/>
  <c r="AU28" i="43"/>
  <c r="E19" i="19"/>
  <c r="BS125" i="9"/>
  <c r="BB28" i="43"/>
  <c r="E103" i="19"/>
  <c r="AZ28" i="43"/>
  <c r="E79" i="19"/>
  <c r="AX28" i="43"/>
  <c r="E55" i="19"/>
  <c r="AV28" i="43"/>
  <c r="E31" i="19"/>
  <c r="BA70" i="43"/>
  <c r="K94" i="19"/>
  <c r="CE167" i="9"/>
  <c r="AW70" i="43"/>
  <c r="K46" i="19"/>
  <c r="BW167" i="9"/>
  <c r="AU70" i="43"/>
  <c r="K22" i="19"/>
  <c r="BS167" i="9"/>
  <c r="AZ70" i="43"/>
  <c r="K82" i="19"/>
  <c r="CC167" i="9"/>
  <c r="AV70" i="43"/>
  <c r="K34" i="19"/>
  <c r="BU167" i="9"/>
  <c r="AU62" i="43"/>
  <c r="O21" i="19"/>
  <c r="BS159" i="9"/>
  <c r="BB62" i="43"/>
  <c r="O105" i="19"/>
  <c r="CG159" i="9"/>
  <c r="AZ62" i="43"/>
  <c r="O81" i="19"/>
  <c r="CC159" i="9"/>
  <c r="AX62" i="43"/>
  <c r="O57" i="19"/>
  <c r="BY159" i="9"/>
  <c r="AV62" i="43"/>
  <c r="O33" i="19"/>
  <c r="BU159" i="9"/>
  <c r="AU40" i="43"/>
  <c r="E20" i="19"/>
  <c r="BS137" i="9"/>
  <c r="BB40" i="43"/>
  <c r="E104" i="19"/>
  <c r="CG137" i="9"/>
  <c r="AZ40" i="43"/>
  <c r="E80" i="19"/>
  <c r="CC137" i="9"/>
  <c r="AX40" i="43"/>
  <c r="E56" i="19"/>
  <c r="BY137" i="9"/>
  <c r="AV40" i="43"/>
  <c r="E32" i="19"/>
  <c r="BU137" i="9"/>
  <c r="AU43" i="43"/>
  <c r="H20" i="19"/>
  <c r="BS140" i="9"/>
  <c r="BB43" i="43"/>
  <c r="H104" i="19"/>
  <c r="CG140" i="9"/>
  <c r="AZ43" i="43"/>
  <c r="H80" i="19"/>
  <c r="CC140" i="9"/>
  <c r="AX43" i="43"/>
  <c r="H56" i="19"/>
  <c r="BY140" i="9"/>
  <c r="AV43" i="43"/>
  <c r="H32" i="19"/>
  <c r="BU140" i="9"/>
  <c r="AU27" i="43"/>
  <c r="D19" i="19"/>
  <c r="BS124" i="9"/>
  <c r="BB27" i="43"/>
  <c r="D103" i="19"/>
  <c r="AZ27" i="43"/>
  <c r="D79" i="19"/>
  <c r="CC124" i="9"/>
  <c r="AX27" i="43"/>
  <c r="D55" i="19"/>
  <c r="BY124" i="9"/>
  <c r="AV27" i="43"/>
  <c r="D31" i="19"/>
  <c r="BU124" i="9"/>
  <c r="K17" i="19"/>
  <c r="AU10" i="43"/>
  <c r="BS107" i="9"/>
  <c r="K89" i="19"/>
  <c r="BA10" i="43"/>
  <c r="CE107" i="9"/>
  <c r="K101" i="19"/>
  <c r="BB10" i="43"/>
  <c r="CG107" i="9"/>
  <c r="K53" i="19"/>
  <c r="AX10" i="43"/>
  <c r="BY107" i="9"/>
  <c r="K29" i="19"/>
  <c r="AV10" i="43"/>
  <c r="BU107" i="9"/>
  <c r="N11" i="43"/>
  <c r="L17" i="19"/>
  <c r="AU11" i="43"/>
  <c r="BS108" i="9"/>
  <c r="L89" i="19"/>
  <c r="BA11" i="43"/>
  <c r="CE108" i="9"/>
  <c r="L41" i="19"/>
  <c r="AW11" i="43"/>
  <c r="BW108" i="9"/>
  <c r="L77" i="19"/>
  <c r="AZ11" i="43"/>
  <c r="CC108" i="9"/>
  <c r="L29" i="19"/>
  <c r="AV11" i="43"/>
  <c r="BU108" i="9"/>
  <c r="O17" i="19"/>
  <c r="AU14" i="43"/>
  <c r="BS111" i="9"/>
  <c r="O89" i="19"/>
  <c r="BA14" i="43"/>
  <c r="CE111" i="9"/>
  <c r="O41" i="19"/>
  <c r="AW14" i="43"/>
  <c r="O77" i="19"/>
  <c r="AZ14" i="43"/>
  <c r="CC111" i="9"/>
  <c r="O29" i="19"/>
  <c r="AV14" i="43"/>
  <c r="BU111" i="9"/>
  <c r="BA74" i="43"/>
  <c r="O94" i="19"/>
  <c r="CE171" i="9"/>
  <c r="AW74" i="43"/>
  <c r="O46" i="19"/>
  <c r="BW171" i="9"/>
  <c r="AU74" i="43"/>
  <c r="O22" i="19"/>
  <c r="BS171" i="9"/>
  <c r="AZ74" i="43"/>
  <c r="O82" i="19"/>
  <c r="CC171" i="9"/>
  <c r="AV74" i="43"/>
  <c r="O34" i="19"/>
  <c r="BU171" i="9"/>
  <c r="N75" i="43"/>
  <c r="AU75"/>
  <c r="D23" i="19"/>
  <c r="BS172" i="9"/>
  <c r="BA75" i="43"/>
  <c r="D95" i="19"/>
  <c r="CE172" i="9"/>
  <c r="AW75" i="43"/>
  <c r="D47" i="19"/>
  <c r="BW172" i="9"/>
  <c r="AZ75" i="43"/>
  <c r="D83" i="19"/>
  <c r="CC172" i="9"/>
  <c r="AV75" i="43"/>
  <c r="D35" i="19"/>
  <c r="BU172" i="9"/>
  <c r="AU32" i="43"/>
  <c r="I19" i="19"/>
  <c r="BS129" i="9"/>
  <c r="BB32" i="43"/>
  <c r="I103" i="19"/>
  <c r="AZ32" i="43"/>
  <c r="I79" i="19"/>
  <c r="CC129" i="9"/>
  <c r="AX32" i="43"/>
  <c r="I55" i="19"/>
  <c r="BY129" i="9"/>
  <c r="AV32" i="43"/>
  <c r="I31" i="19"/>
  <c r="N9" i="43"/>
  <c r="J17" i="19"/>
  <c r="AU9" i="43"/>
  <c r="BS106" i="9"/>
  <c r="J101" i="19"/>
  <c r="BB9" i="43"/>
  <c r="CG106" i="9"/>
  <c r="J77" i="19"/>
  <c r="AZ9" i="43"/>
  <c r="CC106" i="9"/>
  <c r="J53" i="19"/>
  <c r="AX9" i="43"/>
  <c r="BY106" i="9"/>
  <c r="J29" i="19"/>
  <c r="AV9" i="43"/>
  <c r="BU106" i="9"/>
  <c r="AU67" i="43"/>
  <c r="H22" i="19"/>
  <c r="BS164" i="9"/>
  <c r="BA67" i="43"/>
  <c r="H94" i="19"/>
  <c r="CE164" i="9"/>
  <c r="AW67" i="43"/>
  <c r="H46" i="19"/>
  <c r="BW164" i="9"/>
  <c r="AZ67" i="43"/>
  <c r="H82" i="19"/>
  <c r="CC164" i="9"/>
  <c r="AV67" i="43"/>
  <c r="H34" i="19"/>
  <c r="BU164" i="9"/>
  <c r="AU47" i="43"/>
  <c r="L20" i="19"/>
  <c r="BS144" i="9"/>
  <c r="BB47" i="43"/>
  <c r="L104" i="19"/>
  <c r="CG144" i="9"/>
  <c r="AZ47" i="43"/>
  <c r="L80" i="19"/>
  <c r="CC144" i="9"/>
  <c r="AX47" i="43"/>
  <c r="L56" i="19"/>
  <c r="BY144" i="9"/>
  <c r="AV47" i="43"/>
  <c r="L32" i="19"/>
  <c r="BU144" i="9"/>
  <c r="N17" i="43"/>
  <c r="F18" i="19"/>
  <c r="AU17" i="43"/>
  <c r="BS114" i="9"/>
  <c r="F90" i="19"/>
  <c r="BA17" i="43"/>
  <c r="F42" i="19"/>
  <c r="AW17" i="43"/>
  <c r="BW114" i="9"/>
  <c r="F78" i="19"/>
  <c r="AZ17" i="43"/>
  <c r="CC114" i="9"/>
  <c r="F30" i="19"/>
  <c r="AV17" i="43"/>
  <c r="BU114" i="9"/>
  <c r="BC34" i="43"/>
  <c r="K115" i="19"/>
  <c r="CI131" i="9"/>
  <c r="BA34" i="43"/>
  <c r="K91" i="19"/>
  <c r="CE131" i="9"/>
  <c r="AY34" i="43"/>
  <c r="K67" i="19"/>
  <c r="CA131" i="9"/>
  <c r="AW34" i="43"/>
  <c r="K43" i="19"/>
  <c r="N78" i="43"/>
  <c r="BC78"/>
  <c r="G119" i="19"/>
  <c r="CI175" i="9"/>
  <c r="AY78" i="43"/>
  <c r="G71" i="19"/>
  <c r="CA175" i="9"/>
  <c r="AT78" i="43"/>
  <c r="G11" i="19"/>
  <c r="BQ175" i="9"/>
  <c r="BB78" i="43"/>
  <c r="G107" i="19"/>
  <c r="CG175" i="9"/>
  <c r="AX78" i="43"/>
  <c r="G59" i="19"/>
  <c r="BY175" i="9"/>
  <c r="N48" i="43"/>
  <c r="AT48"/>
  <c r="M8" i="19"/>
  <c r="BC48" i="43"/>
  <c r="M116" i="19"/>
  <c r="CI145" i="9"/>
  <c r="BA48" i="43"/>
  <c r="M92" i="19"/>
  <c r="CE145" i="9"/>
  <c r="AY48" i="43"/>
  <c r="M68" i="19"/>
  <c r="CA145" i="9"/>
  <c r="AW48" i="43"/>
  <c r="M44" i="19"/>
  <c r="BW145" i="9"/>
  <c r="N73" i="43"/>
  <c r="AT73"/>
  <c r="N10" i="19"/>
  <c r="BQ170" i="9"/>
  <c r="BC73" i="43"/>
  <c r="N118" i="19"/>
  <c r="CI170" i="9"/>
  <c r="AY73" i="43"/>
  <c r="N70" i="19"/>
  <c r="CA170" i="9"/>
  <c r="BB73" i="43"/>
  <c r="N106" i="19"/>
  <c r="CG170" i="9"/>
  <c r="AX73" i="43"/>
  <c r="N58" i="19"/>
  <c r="BY170" i="9"/>
  <c r="N69" i="43"/>
  <c r="AT69"/>
  <c r="J10" i="19"/>
  <c r="BQ166" i="9"/>
  <c r="BA69" i="43"/>
  <c r="J94" i="19"/>
  <c r="CE166" i="9"/>
  <c r="AW69" i="43"/>
  <c r="J46" i="19"/>
  <c r="BW166" i="9"/>
  <c r="AZ69" i="43"/>
  <c r="J82" i="19"/>
  <c r="CC166" i="9"/>
  <c r="AV69" i="43"/>
  <c r="J34" i="19"/>
  <c r="BU166" i="9"/>
  <c r="R26" i="34"/>
  <c r="AO26" i="43"/>
  <c r="N15"/>
  <c r="D6" i="19"/>
  <c r="AT15" i="43"/>
  <c r="BQ112" i="9"/>
  <c r="D114" i="19"/>
  <c r="BC15" i="43"/>
  <c r="CI112" i="9"/>
  <c r="D66" i="19"/>
  <c r="AY15" i="43"/>
  <c r="CA112" i="9"/>
  <c r="D102" i="19"/>
  <c r="BB15" i="43"/>
  <c r="CG112" i="9"/>
  <c r="D54" i="19"/>
  <c r="AX15" i="43"/>
  <c r="BY112" i="9"/>
  <c r="AT54" i="43"/>
  <c r="G9" i="19"/>
  <c r="BC54" i="43"/>
  <c r="G117" i="19"/>
  <c r="BA54" i="43"/>
  <c r="G93" i="19"/>
  <c r="AY54" i="43"/>
  <c r="G69" i="19"/>
  <c r="AW54" i="43"/>
  <c r="G45" i="19"/>
  <c r="N85" i="43"/>
  <c r="AT85"/>
  <c r="N11" i="19"/>
  <c r="BQ182" i="9"/>
  <c r="BC85" i="43"/>
  <c r="N119" i="19"/>
  <c r="CI182" i="9"/>
  <c r="BA85" i="43"/>
  <c r="N95" i="19"/>
  <c r="CE182" i="9"/>
  <c r="AY85" i="43"/>
  <c r="N71" i="19"/>
  <c r="CA182" i="9"/>
  <c r="AW85" i="43"/>
  <c r="N47" i="19"/>
  <c r="BW182" i="9"/>
  <c r="N86" i="43"/>
  <c r="BC86"/>
  <c r="O119" i="19"/>
  <c r="CI183" i="9"/>
  <c r="BA86" i="43"/>
  <c r="O95" i="19"/>
  <c r="CE183" i="9"/>
  <c r="AY86" i="43"/>
  <c r="O71" i="19"/>
  <c r="CA183" i="9"/>
  <c r="AW86" i="43"/>
  <c r="O47" i="19"/>
  <c r="BW183" i="9"/>
  <c r="AT86" i="43"/>
  <c r="O11" i="19"/>
  <c r="BQ183" i="9"/>
  <c r="BC66" i="43"/>
  <c r="G118" i="19"/>
  <c r="AY66" i="43"/>
  <c r="G70" i="19"/>
  <c r="AU66" i="43"/>
  <c r="G22" i="19"/>
  <c r="BS163" i="9"/>
  <c r="AZ66" i="43"/>
  <c r="G82" i="19"/>
  <c r="CC163" i="9"/>
  <c r="AW66" i="43"/>
  <c r="G46" i="19"/>
  <c r="N79" i="43"/>
  <c r="AT79"/>
  <c r="H11" i="19"/>
  <c r="BQ176" i="9"/>
  <c r="BC79" i="43"/>
  <c r="H119" i="19"/>
  <c r="CI176" i="9"/>
  <c r="AY79" i="43"/>
  <c r="H71" i="19"/>
  <c r="CA176" i="9"/>
  <c r="BB79" i="43"/>
  <c r="H107" i="19"/>
  <c r="CG176" i="9"/>
  <c r="AX79" i="43"/>
  <c r="H59" i="19"/>
  <c r="BY176" i="9"/>
  <c r="J6" i="19"/>
  <c r="AT21" i="43"/>
  <c r="BQ118" i="9"/>
  <c r="J114" i="19"/>
  <c r="BC21" i="43"/>
  <c r="J66" i="19"/>
  <c r="AY21" i="43"/>
  <c r="CA118" i="9"/>
  <c r="J102" i="19"/>
  <c r="BB21" i="43"/>
  <c r="J54" i="19"/>
  <c r="AX21" i="43"/>
  <c r="BY118" i="9"/>
  <c r="N13" i="43"/>
  <c r="N5" i="19"/>
  <c r="AT13" i="43"/>
  <c r="BQ110" i="9"/>
  <c r="N113" i="19"/>
  <c r="BC13" i="43"/>
  <c r="N65" i="19"/>
  <c r="AY13" i="43"/>
  <c r="N101" i="19"/>
  <c r="BB13" i="43"/>
  <c r="CG110" i="9"/>
  <c r="N53" i="19"/>
  <c r="AX13" i="43"/>
  <c r="BY110" i="9"/>
  <c r="N51" i="43"/>
  <c r="AT51"/>
  <c r="D9" i="19"/>
  <c r="BQ148" i="9"/>
  <c r="BC51" i="43"/>
  <c r="D117" i="19"/>
  <c r="CI148" i="9"/>
  <c r="BA51" i="43"/>
  <c r="D93" i="19"/>
  <c r="CE148" i="9"/>
  <c r="AY51" i="43"/>
  <c r="D69" i="19"/>
  <c r="CA148" i="9"/>
  <c r="AW51" i="43"/>
  <c r="D45" i="19"/>
  <c r="N33" i="43"/>
  <c r="AT33"/>
  <c r="J7" i="19"/>
  <c r="BQ130" i="9"/>
  <c r="BC33" i="43"/>
  <c r="J115" i="19"/>
  <c r="CI130" i="9"/>
  <c r="BA33" i="43"/>
  <c r="J91" i="19"/>
  <c r="AY33" i="43"/>
  <c r="J67" i="19"/>
  <c r="AW33" i="43"/>
  <c r="J43" i="19"/>
  <c r="BW130" i="9"/>
  <c r="N82" i="43"/>
  <c r="BC82"/>
  <c r="K119" i="19"/>
  <c r="CI179" i="9"/>
  <c r="BA82" i="43"/>
  <c r="K95" i="19"/>
  <c r="CE179" i="9"/>
  <c r="AY82" i="43"/>
  <c r="K71" i="19"/>
  <c r="CA179" i="9"/>
  <c r="AW82" i="43"/>
  <c r="K47" i="19"/>
  <c r="BW179" i="9"/>
  <c r="AU82" i="43"/>
  <c r="K23" i="19"/>
  <c r="BS179" i="9"/>
  <c r="N77" i="43"/>
  <c r="AT77"/>
  <c r="F11" i="19"/>
  <c r="BQ174" i="9"/>
  <c r="BC77" i="43"/>
  <c r="F119" i="19"/>
  <c r="CI174" i="9"/>
  <c r="AY77" i="43"/>
  <c r="F71" i="19"/>
  <c r="CA174" i="9"/>
  <c r="BB77" i="43"/>
  <c r="F107" i="19"/>
  <c r="CG174" i="9"/>
  <c r="AX77" i="43"/>
  <c r="F59" i="19"/>
  <c r="BY174" i="9"/>
  <c r="BU151"/>
  <c r="BW151"/>
  <c r="CI151"/>
  <c r="BQ114"/>
  <c r="CA163"/>
  <c r="CG163"/>
  <c r="BW163"/>
  <c r="CG151"/>
  <c r="CA151"/>
  <c r="BQ151"/>
  <c r="BQ163"/>
  <c r="BQ145"/>
  <c r="BY163"/>
  <c r="CI163"/>
  <c r="AD14" i="39"/>
  <c r="AH101" i="19"/>
  <c r="HN14" i="9"/>
  <c r="BH14" i="39" s="1"/>
  <c r="AC65" i="19"/>
  <c r="HE9" i="9"/>
  <c r="AY9" i="39" s="1"/>
  <c r="U9"/>
  <c r="HB28" i="9"/>
  <c r="AV28" i="39" s="1"/>
  <c r="X55" i="19"/>
  <c r="R28" i="39"/>
  <c r="X91" i="19"/>
  <c r="AA28" i="39"/>
  <c r="HK28" i="9"/>
  <c r="BE28" i="39" s="1"/>
  <c r="GV28" i="9"/>
  <c r="AP28" i="39" s="1"/>
  <c r="L28"/>
  <c r="X31" i="19"/>
  <c r="F3" i="39"/>
  <c r="AJ3" i="43" s="1"/>
  <c r="GP3" i="9"/>
  <c r="AJ3" i="39" s="1"/>
  <c r="BH24"/>
  <c r="AF102" i="19"/>
  <c r="AD24" i="39"/>
  <c r="O24"/>
  <c r="AS24"/>
  <c r="AF42" i="19"/>
  <c r="AF78"/>
  <c r="BB24" i="39"/>
  <c r="X24"/>
  <c r="BB16"/>
  <c r="X16"/>
  <c r="X78" i="19"/>
  <c r="AD16" i="39"/>
  <c r="BH16"/>
  <c r="X102" i="19"/>
  <c r="BH84" i="39"/>
  <c r="AF107" i="19"/>
  <c r="AD84" i="39"/>
  <c r="BB80"/>
  <c r="X80"/>
  <c r="AB83" i="19"/>
  <c r="BB50" i="39"/>
  <c r="AH80" i="19"/>
  <c r="X50" i="39"/>
  <c r="BB6"/>
  <c r="Z77" i="19"/>
  <c r="X6" i="39"/>
  <c r="BB18"/>
  <c r="Z78" i="19"/>
  <c r="X18" i="39"/>
  <c r="AV18"/>
  <c r="R18"/>
  <c r="Z54" i="19"/>
  <c r="BB84" i="39"/>
  <c r="X84"/>
  <c r="AF83" i="19"/>
  <c r="BH80" i="39"/>
  <c r="AB107" i="19"/>
  <c r="AD80" i="39"/>
  <c r="BB72"/>
  <c r="AF82" i="19"/>
  <c r="X72" i="39"/>
  <c r="BB64"/>
  <c r="X82" i="19"/>
  <c r="X64" i="39"/>
  <c r="BB56"/>
  <c r="X56"/>
  <c r="AB81" i="19"/>
  <c r="BH50" i="39"/>
  <c r="AH104" i="19"/>
  <c r="AD50" i="39"/>
  <c r="BH18"/>
  <c r="Z102" i="19"/>
  <c r="AD18" i="39"/>
  <c r="Z30" i="19"/>
  <c r="AP18" i="39"/>
  <c r="L18"/>
  <c r="AA12"/>
  <c r="BE12"/>
  <c r="AF89" i="19"/>
  <c r="AD65"/>
  <c r="AY10" i="39"/>
  <c r="U10"/>
  <c r="AD89" i="19"/>
  <c r="BE10" i="39"/>
  <c r="AA10"/>
  <c r="BK10"/>
  <c r="AD113" i="19"/>
  <c r="AG10" i="39"/>
  <c r="BE26"/>
  <c r="AH90" i="19"/>
  <c r="AA26" i="39"/>
  <c r="BK28"/>
  <c r="AG28"/>
  <c r="X115" i="19"/>
  <c r="BE33" i="39"/>
  <c r="AA33"/>
  <c r="AC91" i="19"/>
  <c r="AC43"/>
  <c r="AS33" i="39"/>
  <c r="O33"/>
  <c r="AD33"/>
  <c r="AC103" i="19"/>
  <c r="BH33" i="39"/>
  <c r="X33"/>
  <c r="BB33"/>
  <c r="AC79" i="19"/>
  <c r="BE4" i="39"/>
  <c r="AA4"/>
  <c r="X89" i="19"/>
  <c r="AG3" i="39"/>
  <c r="BK3"/>
  <c r="W113" i="19"/>
  <c r="BK5" i="39"/>
  <c r="Y113" i="19"/>
  <c r="AG5" i="39"/>
  <c r="AY5"/>
  <c r="U5"/>
  <c r="Y65" i="19"/>
  <c r="AS15" i="39"/>
  <c r="W42" i="19"/>
  <c r="O15" i="39"/>
  <c r="AG41" i="19"/>
  <c r="AS13" i="39"/>
  <c r="O13"/>
  <c r="O11"/>
  <c r="AS11"/>
  <c r="AE41" i="19"/>
  <c r="BH19" i="39"/>
  <c r="AD19"/>
  <c r="AA102" i="19"/>
  <c r="BE20" i="39"/>
  <c r="AB90" i="19"/>
  <c r="AA20" i="39"/>
  <c r="AV23"/>
  <c r="R23"/>
  <c r="AE54" i="19"/>
  <c r="BH23" i="39"/>
  <c r="AD23"/>
  <c r="AE102" i="19"/>
  <c r="AY24" i="39"/>
  <c r="AF66" i="19"/>
  <c r="U24" i="39"/>
  <c r="BH25"/>
  <c r="AG102" i="19"/>
  <c r="AD25" i="39"/>
  <c r="AD70"/>
  <c r="BH70"/>
  <c r="AD106" i="19"/>
  <c r="BH54" i="39"/>
  <c r="AD54"/>
  <c r="Z105" i="19"/>
  <c r="X54" i="39"/>
  <c r="BB54"/>
  <c r="Z81" i="19"/>
  <c r="AV6" i="39"/>
  <c r="R6"/>
  <c r="Z53" i="19"/>
  <c r="BK22" i="39"/>
  <c r="AG22"/>
  <c r="AD114" i="19"/>
  <c r="Z66"/>
  <c r="U18" i="39"/>
  <c r="AY18"/>
  <c r="AA16"/>
  <c r="BE16"/>
  <c r="X90" i="19"/>
  <c r="X42"/>
  <c r="O16" i="39"/>
  <c r="AS16"/>
  <c r="AH77" i="19"/>
  <c r="X14" i="39"/>
  <c r="BB14"/>
  <c r="AP12"/>
  <c r="AF29" i="19"/>
  <c r="L12" i="39"/>
  <c r="BB8"/>
  <c r="AB77" i="19"/>
  <c r="X8" i="39"/>
  <c r="BE5"/>
  <c r="AA5"/>
  <c r="Y89" i="19"/>
  <c r="AD17" i="39"/>
  <c r="BH17"/>
  <c r="Y102" i="19"/>
  <c r="W90"/>
  <c r="BE15" i="39"/>
  <c r="AA15"/>
  <c r="BE13"/>
  <c r="AA13"/>
  <c r="AG89" i="19"/>
  <c r="BE11" i="39"/>
  <c r="AA11"/>
  <c r="AE89" i="19"/>
  <c r="AV19" i="39"/>
  <c r="R19"/>
  <c r="AA54" i="19"/>
  <c r="AV26" i="39"/>
  <c r="AH54" i="19"/>
  <c r="R26" i="39"/>
  <c r="BB26"/>
  <c r="AH78" i="19"/>
  <c r="X26" i="39"/>
  <c r="BH26"/>
  <c r="AH102" i="19"/>
  <c r="AD26" i="39"/>
  <c r="BH6"/>
  <c r="AD6"/>
  <c r="Z101" i="19"/>
  <c r="BE24" i="39"/>
  <c r="AF90" i="19"/>
  <c r="AA24" i="39"/>
  <c r="BK20"/>
  <c r="AB114" i="19"/>
  <c r="AG20" i="39"/>
  <c r="BE18"/>
  <c r="AA18"/>
  <c r="Z90" i="19"/>
  <c r="AS18" i="39"/>
  <c r="O18"/>
  <c r="Z42" i="19"/>
  <c r="AY16" i="39"/>
  <c r="X66" i="19"/>
  <c r="U16" i="39"/>
  <c r="I16"/>
  <c r="AM16"/>
  <c r="X18" i="19"/>
  <c r="O10" i="39"/>
  <c r="AS10"/>
  <c r="AD41" i="19"/>
  <c r="BH51" i="39"/>
  <c r="W105" i="19"/>
  <c r="AD51" i="39"/>
  <c r="AA47"/>
  <c r="BE47"/>
  <c r="AE92" i="19"/>
  <c r="AV17" i="39"/>
  <c r="Y54" i="19"/>
  <c r="R17" i="39"/>
  <c r="U20"/>
  <c r="AY20"/>
  <c r="AB66" i="19"/>
  <c r="R25" i="39"/>
  <c r="AV25"/>
  <c r="AG54" i="19"/>
  <c r="BB12" i="39"/>
  <c r="AF77" i="19"/>
  <c r="X12" i="39"/>
  <c r="BB3"/>
  <c r="X3"/>
  <c r="W77" i="19"/>
  <c r="W89"/>
  <c r="BE3" i="39"/>
  <c r="AA3"/>
  <c r="I113" i="18"/>
  <c r="E117"/>
  <c r="L114"/>
  <c r="D116"/>
  <c r="F115"/>
  <c r="K116"/>
  <c r="G113"/>
  <c r="C116"/>
  <c r="H115"/>
  <c r="J116"/>
  <c r="U57" i="7"/>
  <c r="S57"/>
  <c r="T57" s="1"/>
  <c r="V57"/>
  <c r="E33"/>
  <c r="F33"/>
  <c r="C33"/>
  <c r="D33" s="1"/>
  <c r="U5"/>
  <c r="V5"/>
  <c r="S5"/>
  <c r="T5" s="1"/>
  <c r="U31"/>
  <c r="V31"/>
  <c r="S31"/>
  <c r="T31" s="1"/>
  <c r="C110"/>
  <c r="D110" s="1"/>
  <c r="E110"/>
  <c r="F110"/>
  <c r="C6"/>
  <c r="D6" s="1"/>
  <c r="F6"/>
  <c r="E6"/>
  <c r="V6"/>
  <c r="S83"/>
  <c r="T83" s="1"/>
  <c r="V83"/>
  <c r="U83"/>
  <c r="C117" i="18"/>
  <c r="C113"/>
  <c r="C114"/>
  <c r="D117"/>
  <c r="D115"/>
  <c r="D114"/>
  <c r="G114"/>
  <c r="G115"/>
  <c r="AA59" i="7"/>
  <c r="AA33"/>
  <c r="H116" i="18"/>
  <c r="H117"/>
  <c r="H113"/>
  <c r="K114"/>
  <c r="K115"/>
  <c r="AA84" i="7"/>
  <c r="AA111"/>
  <c r="K111"/>
  <c r="AA85"/>
  <c r="K32"/>
  <c r="L113" i="18"/>
  <c r="L116"/>
  <c r="K59" i="7"/>
  <c r="E113" i="18"/>
  <c r="E116"/>
  <c r="K8" i="7"/>
  <c r="F116" i="18"/>
  <c r="F117"/>
  <c r="F113"/>
  <c r="I116"/>
  <c r="I115"/>
  <c r="J117"/>
  <c r="J113"/>
  <c r="J114"/>
  <c r="E115"/>
  <c r="E84" i="7"/>
  <c r="C84"/>
  <c r="D84" s="1"/>
  <c r="F84"/>
  <c r="S109"/>
  <c r="T109" s="1"/>
  <c r="U109"/>
  <c r="V109"/>
  <c r="C58"/>
  <c r="D58" s="1"/>
  <c r="F58"/>
  <c r="E58"/>
  <c r="C115" i="18"/>
  <c r="D113"/>
  <c r="G116"/>
  <c r="G117"/>
  <c r="AA58" i="7"/>
  <c r="AA32"/>
  <c r="H114" i="18"/>
  <c r="K113"/>
  <c r="K117"/>
  <c r="AA8" i="7"/>
  <c r="AA110"/>
  <c r="K110"/>
  <c r="K58"/>
  <c r="E114" i="18"/>
  <c r="L117"/>
  <c r="L115"/>
  <c r="K85" i="7"/>
  <c r="AA7"/>
  <c r="K33"/>
  <c r="K7"/>
  <c r="F114" i="18"/>
  <c r="I114"/>
  <c r="I117"/>
  <c r="J115"/>
  <c r="K84" i="7"/>
  <c r="AD3" i="39"/>
  <c r="BH3"/>
  <c r="W101" i="19"/>
  <c r="BE34" i="39"/>
  <c r="AA34"/>
  <c r="AD91" i="19"/>
  <c r="AS34" i="39"/>
  <c r="AD43" i="19"/>
  <c r="O34" i="39"/>
  <c r="AB103" i="19"/>
  <c r="BH32" i="39"/>
  <c r="AD32"/>
  <c r="BK19"/>
  <c r="AA114" i="19"/>
  <c r="AG19" i="39"/>
  <c r="AC42" i="19"/>
  <c r="AS21" i="39"/>
  <c r="O21"/>
  <c r="BE25"/>
  <c r="AG90" i="19"/>
  <c r="AA25" i="39"/>
  <c r="BK25"/>
  <c r="AG114" i="19"/>
  <c r="AG25" i="39"/>
  <c r="AS22"/>
  <c r="AD42" i="19"/>
  <c r="O22" i="39"/>
  <c r="AD7"/>
  <c r="BH7"/>
  <c r="AA101" i="19"/>
  <c r="BB34" i="39"/>
  <c r="X34"/>
  <c r="AD79" i="19"/>
  <c r="R34" i="39"/>
  <c r="AV34"/>
  <c r="AD55" i="19"/>
  <c r="BK32" i="39"/>
  <c r="AB115" i="19"/>
  <c r="AG32" i="39"/>
  <c r="BE32"/>
  <c r="AB91" i="19"/>
  <c r="AA32" i="39"/>
  <c r="AY32"/>
  <c r="AB67" i="19"/>
  <c r="U32" i="39"/>
  <c r="AS32"/>
  <c r="AB43" i="19"/>
  <c r="O32" i="39"/>
  <c r="AG8" i="19"/>
  <c r="F49" i="39"/>
  <c r="AJ49"/>
  <c r="AG42" i="19"/>
  <c r="AS25" i="39"/>
  <c r="O25"/>
  <c r="AY19"/>
  <c r="AA66" i="19"/>
  <c r="U19" i="39"/>
  <c r="AS17"/>
  <c r="O17"/>
  <c r="Y42" i="19"/>
  <c r="BK17" i="39"/>
  <c r="Y114" i="19"/>
  <c r="AG17" i="39"/>
  <c r="BB70"/>
  <c r="AD82" i="19"/>
  <c r="X70" i="39"/>
  <c r="BH62"/>
  <c r="AH105" i="19"/>
  <c r="AD62" i="39"/>
  <c r="AR62" i="43" s="1"/>
  <c r="BB62" i="39"/>
  <c r="AY25"/>
  <c r="AG66" i="19"/>
  <c r="U25" i="39"/>
  <c r="AG23"/>
  <c r="BK23"/>
  <c r="AE114" i="19"/>
  <c r="O19" i="39"/>
  <c r="AA42" i="19"/>
  <c r="AS19" i="39"/>
  <c r="AA19"/>
  <c r="BE19"/>
  <c r="AA90" i="19"/>
  <c r="BE17" i="39"/>
  <c r="Y90" i="19"/>
  <c r="AA17" i="39"/>
  <c r="BK33"/>
  <c r="AC115" i="19"/>
  <c r="AG33" i="39"/>
  <c r="BK34"/>
  <c r="AD115" i="19"/>
  <c r="AG34" i="39"/>
  <c r="AS8"/>
  <c r="O8"/>
  <c r="AB41" i="19"/>
  <c r="AB65"/>
  <c r="AY8" i="39"/>
  <c r="U8"/>
  <c r="BE8"/>
  <c r="AB89" i="19"/>
  <c r="AA8" i="39"/>
  <c r="BK8"/>
  <c r="AB113" i="19"/>
  <c r="AG8" i="39"/>
  <c r="AV11"/>
  <c r="R11"/>
  <c r="AE53" i="19"/>
  <c r="BB11" i="39"/>
  <c r="X11"/>
  <c r="AE77" i="19"/>
  <c r="AD11" i="39"/>
  <c r="BH11"/>
  <c r="AE101" i="19"/>
  <c r="AS5" i="39"/>
  <c r="O5"/>
  <c r="Y41" i="19"/>
  <c r="BK9" i="39"/>
  <c r="AC113" i="19"/>
  <c r="AG9" i="39"/>
  <c r="AF41" i="19"/>
  <c r="AS12" i="39"/>
  <c r="O12"/>
  <c r="AF65" i="19"/>
  <c r="AY12" i="39"/>
  <c r="U12"/>
  <c r="AF101" i="19"/>
  <c r="AD12" i="39"/>
  <c r="BH12"/>
  <c r="L13"/>
  <c r="AP13"/>
  <c r="AG29" i="19"/>
  <c r="R13" i="39"/>
  <c r="AG53" i="19"/>
  <c r="AV13" i="39"/>
  <c r="BB13"/>
  <c r="AG77" i="19"/>
  <c r="X13" i="39"/>
  <c r="AG101" i="19"/>
  <c r="BH13" i="39"/>
  <c r="AD13"/>
  <c r="AY14"/>
  <c r="U14"/>
  <c r="AH65" i="19"/>
  <c r="BE14" i="39"/>
  <c r="AA14"/>
  <c r="AH89" i="19"/>
  <c r="AG14" i="39"/>
  <c r="BK14"/>
  <c r="AH113" i="19"/>
  <c r="AP15" i="39"/>
  <c r="W30" i="19"/>
  <c r="L15" i="39"/>
  <c r="AV15"/>
  <c r="W54" i="19"/>
  <c r="R15" i="39"/>
  <c r="BB15"/>
  <c r="W78" i="19"/>
  <c r="X15" i="39"/>
  <c r="BH15"/>
  <c r="AD15"/>
  <c r="W102" i="19"/>
  <c r="AY17" i="39"/>
  <c r="Y66" i="19"/>
  <c r="U17" i="39"/>
  <c r="AE42" i="19"/>
  <c r="O23" i="39"/>
  <c r="AS23"/>
  <c r="AY23"/>
  <c r="AE66" i="19"/>
  <c r="U23" i="39"/>
  <c r="AA23"/>
  <c r="BE23"/>
  <c r="AE90" i="19"/>
  <c r="BB28" i="39"/>
  <c r="X28"/>
  <c r="X79" i="19"/>
  <c r="AS28" i="39"/>
  <c r="X43" i="19"/>
  <c r="O28" i="39"/>
  <c r="X41" i="19"/>
  <c r="AS4" i="39"/>
  <c r="O4"/>
  <c r="AA46" i="19"/>
  <c r="O67" i="39"/>
  <c r="AS67"/>
  <c r="Y105" i="19"/>
  <c r="BH53" i="39"/>
  <c r="AD53"/>
  <c r="AP4"/>
  <c r="L4"/>
  <c r="X29" i="19"/>
  <c r="BH21" i="39"/>
  <c r="AC102" i="19"/>
  <c r="AD21" i="39"/>
  <c r="BK21"/>
  <c r="AC114" i="19"/>
  <c r="AG21" i="39"/>
  <c r="R32"/>
  <c r="AV32"/>
  <c r="AB55" i="19"/>
  <c r="AA67" i="39"/>
  <c r="BE67"/>
  <c r="AA94" i="19"/>
  <c r="AC105"/>
  <c r="BH57" i="39"/>
  <c r="AD57"/>
  <c r="BH49"/>
  <c r="AG104" i="19"/>
  <c r="AD49" i="39"/>
  <c r="AA49"/>
  <c r="BE49"/>
  <c r="AG92" i="19"/>
  <c r="BK4" i="39"/>
  <c r="AG4"/>
  <c r="X113" i="19"/>
  <c r="AV4" i="39"/>
  <c r="R4"/>
  <c r="X53" i="19"/>
  <c r="BH4" i="39"/>
  <c r="X101" i="19"/>
  <c r="AD4" i="39"/>
  <c r="AY7"/>
  <c r="AA65" i="19"/>
  <c r="U7" i="39"/>
  <c r="BE7"/>
  <c r="AA7"/>
  <c r="AA89" i="19"/>
  <c r="AY21" i="39"/>
  <c r="AC66" i="19"/>
  <c r="U21" i="39"/>
  <c r="AY22"/>
  <c r="U22"/>
  <c r="AD66" i="19"/>
  <c r="BH22" i="39"/>
  <c r="AD102" i="19"/>
  <c r="AD22" i="39"/>
  <c r="AY27"/>
  <c r="W67" i="19"/>
  <c r="U27" i="39"/>
  <c r="BB27"/>
  <c r="W79" i="19"/>
  <c r="X27" i="39"/>
  <c r="BH34"/>
  <c r="AD103" i="19"/>
  <c r="AD34" i="39"/>
  <c r="BH28"/>
  <c r="AD28"/>
  <c r="X103" i="19"/>
  <c r="BH41" i="39"/>
  <c r="Y104" i="19"/>
  <c r="AD41" i="39"/>
  <c r="AM4"/>
  <c r="X17" i="19"/>
  <c r="I4" i="39"/>
  <c r="BB4"/>
  <c r="X77" i="19"/>
  <c r="X4" i="39"/>
  <c r="AY4"/>
  <c r="X65" i="19"/>
  <c r="U4" i="39"/>
  <c r="AS7"/>
  <c r="AA41" i="19"/>
  <c r="O7" i="39"/>
  <c r="BK7"/>
  <c r="AA113" i="19"/>
  <c r="AG7" i="39"/>
  <c r="R7"/>
  <c r="AA53" i="19"/>
  <c r="AV7" i="39"/>
  <c r="R21"/>
  <c r="AV21"/>
  <c r="AC54" i="19"/>
  <c r="AC90"/>
  <c r="BE21" i="39"/>
  <c r="AA21"/>
  <c r="L22"/>
  <c r="AP22"/>
  <c r="AD30" i="19"/>
  <c r="AV22" i="39"/>
  <c r="AD54" i="19"/>
  <c r="R22" i="39"/>
  <c r="BB22"/>
  <c r="AD78" i="19"/>
  <c r="X22" i="39"/>
  <c r="R27"/>
  <c r="AV27"/>
  <c r="W55" i="19"/>
  <c r="BH27" i="39"/>
  <c r="W103" i="19"/>
  <c r="AD27" i="39"/>
  <c r="BB46"/>
  <c r="AD80" i="19"/>
  <c r="X46" i="39"/>
  <c r="AE44" i="19"/>
  <c r="O47" i="39"/>
  <c r="AS47"/>
  <c r="AV58"/>
  <c r="R58"/>
  <c r="AD57" i="19"/>
  <c r="AY51" i="39"/>
  <c r="W69" i="19"/>
  <c r="U51" i="39"/>
  <c r="O51"/>
  <c r="W45" i="19"/>
  <c r="AS51" i="39"/>
  <c r="AV49"/>
  <c r="AG56" i="19"/>
  <c r="R49" i="39"/>
  <c r="U47"/>
  <c r="AY47"/>
  <c r="AE68" i="19"/>
  <c r="BB58" i="39"/>
  <c r="X58"/>
  <c r="AD81" i="19"/>
  <c r="L48" i="39"/>
  <c r="AP48"/>
  <c r="AF32" i="19"/>
  <c r="AV51" i="39"/>
  <c r="W57" i="19"/>
  <c r="R51" i="39"/>
  <c r="AS49"/>
  <c r="O49"/>
  <c r="AG44" i="19"/>
  <c r="BB74" i="39"/>
  <c r="AH82" i="19"/>
  <c r="X74" i="39"/>
  <c r="AA69" i="19"/>
  <c r="U55" i="39"/>
  <c r="AY55"/>
  <c r="AA45" i="19"/>
  <c r="AS55" i="39"/>
  <c r="O55"/>
  <c r="AC44" i="19"/>
  <c r="O45" i="39"/>
  <c r="AS45"/>
  <c r="AV74"/>
  <c r="AH58" i="19"/>
  <c r="R74" i="39"/>
  <c r="X55"/>
  <c r="AA81" i="19"/>
  <c r="BB55" i="39"/>
  <c r="AP45"/>
  <c r="AC32" i="19"/>
  <c r="L45" i="39"/>
  <c r="AM57"/>
  <c r="I57"/>
  <c r="AC21" i="19"/>
  <c r="BB66" i="39"/>
  <c r="Z82" i="19"/>
  <c r="X66" i="39"/>
  <c r="L52"/>
  <c r="AP52"/>
  <c r="X33" i="19"/>
  <c r="AS46" i="39"/>
  <c r="O46"/>
  <c r="AD44" i="19"/>
  <c r="AY57" i="39"/>
  <c r="AC69" i="19"/>
  <c r="U57" i="39"/>
  <c r="AC45" i="19"/>
  <c r="AS57" i="39"/>
  <c r="O57"/>
  <c r="BK49"/>
  <c r="AG49"/>
  <c r="AG116" i="19"/>
  <c r="AC92"/>
  <c r="BE45" i="39"/>
  <c r="AA45"/>
  <c r="AY45"/>
  <c r="AC68" i="19"/>
  <c r="U45" i="39"/>
  <c r="O43"/>
  <c r="AA44" i="19"/>
  <c r="AS43" i="39"/>
  <c r="AV41"/>
  <c r="R41"/>
  <c r="Y56" i="19"/>
  <c r="AV66" i="39"/>
  <c r="Z58" i="19"/>
  <c r="R66" i="39"/>
  <c r="AV46"/>
  <c r="R46"/>
  <c r="AD56" i="19"/>
  <c r="AC57"/>
  <c r="R57" i="39"/>
  <c r="AV57"/>
  <c r="BK53"/>
  <c r="AG53"/>
  <c r="Y117" i="19"/>
  <c r="BK47" i="39"/>
  <c r="AG47"/>
  <c r="AE116" i="19"/>
  <c r="BB45" i="39"/>
  <c r="AC80" i="19"/>
  <c r="X45" i="39"/>
  <c r="U41"/>
  <c r="AY41"/>
  <c r="Y68" i="19"/>
  <c r="W65"/>
  <c r="AY3" i="39"/>
  <c r="U3"/>
  <c r="U53"/>
  <c r="AY53"/>
  <c r="Y69" i="19"/>
  <c r="BK51" i="39"/>
  <c r="W117" i="19"/>
  <c r="AG51" i="39"/>
  <c r="BE41"/>
  <c r="Y92" i="19"/>
  <c r="AA41" i="39"/>
  <c r="BK57"/>
  <c r="AC117" i="19"/>
  <c r="AG57" i="39"/>
  <c r="Y44" i="19"/>
  <c r="AS41" i="39"/>
  <c r="O41"/>
  <c r="L41"/>
  <c r="AP41"/>
  <c r="Y32" i="19"/>
  <c r="AV53" i="39"/>
  <c r="R53"/>
  <c r="Y57" i="19"/>
  <c r="AG67" i="39"/>
  <c r="AA118" i="19"/>
  <c r="BK67" i="39"/>
  <c r="BK55"/>
  <c r="AG55"/>
  <c r="AA117" i="19"/>
  <c r="BK41" i="39"/>
  <c r="AG41"/>
  <c r="Y116" i="19"/>
  <c r="BK45" i="39"/>
  <c r="AG45"/>
  <c r="AC116" i="19"/>
  <c r="BH72" i="39"/>
  <c r="AD72"/>
  <c r="AF106" i="19"/>
  <c r="BH56" i="39"/>
  <c r="AB105" i="19"/>
  <c r="AD56" i="39"/>
  <c r="AV3"/>
  <c r="W53" i="19"/>
  <c r="R3" i="39"/>
  <c r="I53"/>
  <c r="AM53"/>
  <c r="Y21" i="19"/>
  <c r="W5"/>
  <c r="BH86" i="39"/>
  <c r="AD86"/>
  <c r="AH107" i="19"/>
  <c r="BH68" i="39"/>
  <c r="AD68"/>
  <c r="AB106" i="19"/>
  <c r="BH48" i="39"/>
  <c r="AD48"/>
  <c r="AF104" i="19"/>
  <c r="I3" i="39"/>
  <c r="AK3" i="43" s="1"/>
  <c r="W17" i="19"/>
  <c r="AM3" i="39"/>
  <c r="BH76"/>
  <c r="AD76"/>
  <c r="X107" i="19"/>
  <c r="BH60" i="39"/>
  <c r="AD60"/>
  <c r="AF105" i="19"/>
  <c r="BH52" i="39"/>
  <c r="AD52"/>
  <c r="X105" i="19"/>
  <c r="AP46" i="39"/>
  <c r="AD32" i="19"/>
  <c r="L46" i="39"/>
  <c r="BH64"/>
  <c r="AD64"/>
  <c r="X106" i="19"/>
  <c r="AP70" i="39"/>
  <c r="L70"/>
  <c r="AD34" i="19"/>
  <c r="AP62" i="39"/>
  <c r="L62"/>
  <c r="AL62" i="43" s="1"/>
  <c r="AH33" i="19"/>
  <c r="AP5" i="39"/>
  <c r="L5"/>
  <c r="Y29" i="19"/>
  <c r="L10" i="39"/>
  <c r="AP10"/>
  <c r="AD29" i="19"/>
  <c r="AP86" i="39"/>
  <c r="L86"/>
  <c r="AH35" i="19"/>
  <c r="AP82" i="39"/>
  <c r="L82"/>
  <c r="AD35" i="19"/>
  <c r="AP74" i="39"/>
  <c r="L74"/>
  <c r="AH34" i="19"/>
  <c r="AP72" i="39"/>
  <c r="AF34" i="19"/>
  <c r="L72" i="39"/>
  <c r="AP56"/>
  <c r="L56"/>
  <c r="AB33" i="19"/>
  <c r="AP80" i="39"/>
  <c r="AB35" i="19"/>
  <c r="L80" i="39"/>
  <c r="AP14"/>
  <c r="L14"/>
  <c r="AH29" i="19"/>
  <c r="AP17" i="39"/>
  <c r="L17"/>
  <c r="Y30" i="19"/>
  <c r="AP51" i="39"/>
  <c r="W33" i="19"/>
  <c r="L51" i="39"/>
  <c r="AP49"/>
  <c r="L49"/>
  <c r="AG32" i="19"/>
  <c r="AP47" i="39"/>
  <c r="AE32" i="19"/>
  <c r="L47" i="39"/>
  <c r="AP7"/>
  <c r="L7"/>
  <c r="AA29" i="19"/>
  <c r="AP9" i="39"/>
  <c r="L9"/>
  <c r="AC29" i="19"/>
  <c r="AP68" i="39"/>
  <c r="L68"/>
  <c r="AB34" i="19"/>
  <c r="AP60" i="39"/>
  <c r="L60"/>
  <c r="AF33" i="19"/>
  <c r="AP58" i="39"/>
  <c r="AD33" i="19"/>
  <c r="L58" i="39"/>
  <c r="AP11"/>
  <c r="L11"/>
  <c r="AE29" i="19"/>
  <c r="AP27" i="39"/>
  <c r="L27"/>
  <c r="W31" i="19"/>
  <c r="AP84" i="39"/>
  <c r="AF35" i="19"/>
  <c r="L84" i="39"/>
  <c r="AP78"/>
  <c r="L78"/>
  <c r="Z35" i="19"/>
  <c r="AP76" i="39"/>
  <c r="X35" i="19"/>
  <c r="L76" i="39"/>
  <c r="AP54"/>
  <c r="L54"/>
  <c r="Z33" i="19"/>
  <c r="AP50" i="39"/>
  <c r="AH32" i="19"/>
  <c r="L50" i="39"/>
  <c r="AP57"/>
  <c r="L57"/>
  <c r="AC33" i="19"/>
  <c r="AB29"/>
  <c r="AP8" i="39"/>
  <c r="L8"/>
  <c r="AP66"/>
  <c r="L66"/>
  <c r="Z34" i="19"/>
  <c r="AP64" i="39"/>
  <c r="X34" i="19"/>
  <c r="L64" i="39"/>
  <c r="AP34"/>
  <c r="AD31" i="19"/>
  <c r="L34" i="39"/>
  <c r="AP26"/>
  <c r="AH30" i="19"/>
  <c r="L26" i="39"/>
  <c r="I45"/>
  <c r="AM45"/>
  <c r="AC20" i="19"/>
  <c r="AC19"/>
  <c r="AM33" i="39"/>
  <c r="I33"/>
  <c r="AM13"/>
  <c r="AG17" i="19"/>
  <c r="I13" i="39"/>
  <c r="AM18"/>
  <c r="I18"/>
  <c r="Z18" i="19"/>
  <c r="AA18"/>
  <c r="I19" i="39"/>
  <c r="AM19"/>
  <c r="AM22"/>
  <c r="I22"/>
  <c r="AD18" i="19"/>
  <c r="AM46" i="39"/>
  <c r="I46"/>
  <c r="AD20" i="19"/>
  <c r="AM28" i="39"/>
  <c r="I28"/>
  <c r="X19" i="19"/>
  <c r="AM7" i="39"/>
  <c r="AA17" i="19"/>
  <c r="I7" i="39"/>
  <c r="AM10"/>
  <c r="I10"/>
  <c r="AD17" i="19"/>
  <c r="AE17"/>
  <c r="AM11" i="39"/>
  <c r="I11"/>
  <c r="W18" i="19"/>
  <c r="I15" i="39"/>
  <c r="AM15"/>
  <c r="AM25"/>
  <c r="I25"/>
  <c r="AG18" i="19"/>
  <c r="AM34" i="39"/>
  <c r="I34"/>
  <c r="AD19" i="19"/>
  <c r="AM24" i="39"/>
  <c r="I24"/>
  <c r="AF18" i="19"/>
  <c r="AM21" i="39"/>
  <c r="AC18" i="19"/>
  <c r="I21" i="39"/>
  <c r="AA21" i="19"/>
  <c r="AM55" i="39"/>
  <c r="I55"/>
  <c r="AM41"/>
  <c r="I41"/>
  <c r="Y20" i="19"/>
  <c r="AM5" i="39"/>
  <c r="Y17" i="19"/>
  <c r="I5" i="39"/>
  <c r="AM23"/>
  <c r="AE18" i="19"/>
  <c r="I23" i="39"/>
  <c r="AM32"/>
  <c r="I32"/>
  <c r="AB19" i="19"/>
  <c r="I20" i="39"/>
  <c r="AM20"/>
  <c r="AB18" i="19"/>
  <c r="AM14" i="39"/>
  <c r="I14"/>
  <c r="AH17" i="19"/>
  <c r="Y18"/>
  <c r="AM17" i="39"/>
  <c r="I17"/>
  <c r="W21" i="19"/>
  <c r="AM51" i="39"/>
  <c r="I51"/>
  <c r="AA20" i="19"/>
  <c r="I43" i="39"/>
  <c r="AM43"/>
  <c r="AM8"/>
  <c r="I8"/>
  <c r="AB17" i="19"/>
  <c r="AM26" i="39"/>
  <c r="I26"/>
  <c r="AH18" i="19"/>
  <c r="W19"/>
  <c r="AM27" i="39"/>
  <c r="I27"/>
  <c r="AJ43"/>
  <c r="W7" i="19"/>
  <c r="F27" i="39"/>
  <c r="AJ27"/>
  <c r="Z11" i="19"/>
  <c r="F78" i="39"/>
  <c r="AJ78"/>
  <c r="Y9" i="19"/>
  <c r="AJ53" i="39"/>
  <c r="F53"/>
  <c r="AC8" i="19"/>
  <c r="AJ45" i="39"/>
  <c r="F45"/>
  <c r="AJ32"/>
  <c r="F32"/>
  <c r="AB7" i="19"/>
  <c r="AC5"/>
  <c r="F9" i="39"/>
  <c r="AJ9"/>
  <c r="AJ14"/>
  <c r="F14"/>
  <c r="AH5" i="19"/>
  <c r="AJ4" i="39"/>
  <c r="F4"/>
  <c r="X5" i="19"/>
  <c r="AJ10" i="39"/>
  <c r="F10"/>
  <c r="AD5" i="19"/>
  <c r="AJ80" i="39"/>
  <c r="F80"/>
  <c r="AB11" i="19"/>
  <c r="AJ74" i="39"/>
  <c r="F74"/>
  <c r="AH10" i="19"/>
  <c r="W9"/>
  <c r="F51" i="39"/>
  <c r="AJ51"/>
  <c r="AC7" i="19"/>
  <c r="AJ33" i="39"/>
  <c r="F33"/>
  <c r="AG5" i="19"/>
  <c r="AJ13" i="39"/>
  <c r="F13"/>
  <c r="AJ66"/>
  <c r="F66"/>
  <c r="Z10" i="19"/>
  <c r="AJ58" i="39"/>
  <c r="F58"/>
  <c r="AD9" i="19"/>
  <c r="AJ54" i="39"/>
  <c r="F54"/>
  <c r="Z9" i="19"/>
  <c r="AJ50" i="39"/>
  <c r="F50"/>
  <c r="AH8" i="19"/>
  <c r="AA9"/>
  <c r="F55" i="39"/>
  <c r="AJ55"/>
  <c r="AE8" i="19"/>
  <c r="AJ47" i="39"/>
  <c r="F47"/>
  <c r="Y8" i="19"/>
  <c r="AJ41" i="39"/>
  <c r="F41"/>
  <c r="AG6" i="19"/>
  <c r="AJ25" i="39"/>
  <c r="F25"/>
  <c r="AE6" i="19"/>
  <c r="AJ23" i="39"/>
  <c r="F23"/>
  <c r="AC6" i="19"/>
  <c r="AJ21" i="39"/>
  <c r="F21"/>
  <c r="AA6" i="19"/>
  <c r="AJ19" i="39"/>
  <c r="F19"/>
  <c r="Y6" i="19"/>
  <c r="AJ17" i="39"/>
  <c r="F17"/>
  <c r="W6" i="19"/>
  <c r="AJ15" i="39"/>
  <c r="F15"/>
  <c r="AJ34"/>
  <c r="F34"/>
  <c r="AD7" i="19"/>
  <c r="AJ5" i="39"/>
  <c r="F5"/>
  <c r="Y5" i="19"/>
  <c r="F8" i="39"/>
  <c r="AJ8"/>
  <c r="AB5" i="19"/>
  <c r="AE5"/>
  <c r="AJ11" i="39"/>
  <c r="F11"/>
  <c r="AJ28"/>
  <c r="F28"/>
  <c r="X7" i="19"/>
  <c r="AA5"/>
  <c r="F7" i="39"/>
  <c r="AJ7"/>
  <c r="F12"/>
  <c r="AJ12"/>
  <c r="AF5" i="19"/>
  <c r="AJ62" i="39"/>
  <c r="F62"/>
  <c r="AJ62" i="43" s="1"/>
  <c r="AH9" i="19"/>
  <c r="AJ46" i="39"/>
  <c r="F46"/>
  <c r="AD8" i="19"/>
  <c r="AH6"/>
  <c r="AJ26" i="39"/>
  <c r="F26"/>
  <c r="AF6" i="19"/>
  <c r="AJ24" i="39"/>
  <c r="F24"/>
  <c r="AD6" i="19"/>
  <c r="AJ22" i="39"/>
  <c r="F22"/>
  <c r="AB6" i="19"/>
  <c r="AJ20" i="39"/>
  <c r="F20"/>
  <c r="Z6" i="19"/>
  <c r="AJ18" i="39"/>
  <c r="F18"/>
  <c r="X6" i="19"/>
  <c r="AJ16" i="39"/>
  <c r="F16"/>
  <c r="AJ6"/>
  <c r="F6"/>
  <c r="Z5" i="19"/>
  <c r="AJ84" i="39"/>
  <c r="F84"/>
  <c r="AF11" i="19"/>
  <c r="AY86" i="39"/>
  <c r="AH71" i="19"/>
  <c r="U86" i="39"/>
  <c r="EZ38" i="9"/>
  <c r="HH38" s="1"/>
  <c r="X38" i="38"/>
  <c r="FI38" i="9"/>
  <c r="HQ38" s="1"/>
  <c r="AG38" i="38"/>
  <c r="EQ38" i="9"/>
  <c r="GY38" s="1"/>
  <c r="O38" i="38"/>
  <c r="EN36" i="9"/>
  <c r="GV36" s="1"/>
  <c r="L36" i="38"/>
  <c r="EK36" i="9"/>
  <c r="GS36" s="1"/>
  <c r="I36" i="38"/>
  <c r="EZ30" i="9"/>
  <c r="HH30" s="1"/>
  <c r="X30" i="38"/>
  <c r="FI30" i="9"/>
  <c r="HQ30" s="1"/>
  <c r="AG30" i="38"/>
  <c r="EQ30" i="9"/>
  <c r="GY30" s="1"/>
  <c r="O30" i="38"/>
  <c r="EN63" i="9"/>
  <c r="GV63" s="1"/>
  <c r="L63" i="38"/>
  <c r="E10" i="41" s="1"/>
  <c r="CA160" i="9"/>
  <c r="CE160"/>
  <c r="BS160"/>
  <c r="EW63"/>
  <c r="HE63" s="1"/>
  <c r="U63" i="38"/>
  <c r="H10" i="41" s="1"/>
  <c r="AS6" i="39"/>
  <c r="O6"/>
  <c r="Z41" i="19"/>
  <c r="EN65" i="9"/>
  <c r="GV65" s="1"/>
  <c r="L65" i="38"/>
  <c r="CA162" i="9"/>
  <c r="CE162"/>
  <c r="BS162"/>
  <c r="EZ61"/>
  <c r="HH61" s="1"/>
  <c r="X61" i="38"/>
  <c r="FC61" i="9"/>
  <c r="HK61" s="1"/>
  <c r="AA61" i="38"/>
  <c r="EK61" i="9"/>
  <c r="GS61" s="1"/>
  <c r="I61" i="38"/>
  <c r="AA47" i="19"/>
  <c r="O79" i="39"/>
  <c r="AS79"/>
  <c r="AJ79"/>
  <c r="F79"/>
  <c r="AA11" i="19"/>
  <c r="BH79" i="39"/>
  <c r="AA107" i="19"/>
  <c r="AD79" i="39"/>
  <c r="W95" i="19"/>
  <c r="AA75" i="39"/>
  <c r="BE75"/>
  <c r="AJ75"/>
  <c r="F75"/>
  <c r="W11" i="19"/>
  <c r="BH75" i="39"/>
  <c r="W107" i="19"/>
  <c r="AD75" i="39"/>
  <c r="AE94" i="19"/>
  <c r="AA71" i="39"/>
  <c r="BE71"/>
  <c r="AV71"/>
  <c r="R71"/>
  <c r="AE58" i="19"/>
  <c r="AP67" i="39"/>
  <c r="AA34" i="19"/>
  <c r="L67" i="39"/>
  <c r="FF59" i="9"/>
  <c r="HN59" s="1"/>
  <c r="AD59" i="38"/>
  <c r="EN59" i="9"/>
  <c r="GV59" s="1"/>
  <c r="L59" i="38"/>
  <c r="CE156" i="9"/>
  <c r="BQ156"/>
  <c r="BY156"/>
  <c r="BE51" i="39"/>
  <c r="W93" i="19"/>
  <c r="AA51" i="39"/>
  <c r="AG95" i="19"/>
  <c r="AA85" i="39"/>
  <c r="BE85"/>
  <c r="AV85"/>
  <c r="R85"/>
  <c r="AG59" i="19"/>
  <c r="BH85" i="39"/>
  <c r="AG107" i="19"/>
  <c r="AD85" i="39"/>
  <c r="AC47" i="19"/>
  <c r="O81" i="39"/>
  <c r="AS81"/>
  <c r="AJ81"/>
  <c r="F81"/>
  <c r="AC11" i="19"/>
  <c r="AV81" i="39"/>
  <c r="R81"/>
  <c r="AC59" i="19"/>
  <c r="BH81" i="39"/>
  <c r="AC107" i="19"/>
  <c r="AD81" i="39"/>
  <c r="O77"/>
  <c r="Y47" i="19"/>
  <c r="AS77" i="39"/>
  <c r="Y95" i="19"/>
  <c r="AA77" i="39"/>
  <c r="BE77"/>
  <c r="AJ77"/>
  <c r="F77"/>
  <c r="Y11" i="19"/>
  <c r="AV77" i="39"/>
  <c r="R77"/>
  <c r="Y59" i="19"/>
  <c r="BH77" i="39"/>
  <c r="Y107" i="19"/>
  <c r="AD77" i="39"/>
  <c r="AG46" i="19"/>
  <c r="O73" i="39"/>
  <c r="AS73"/>
  <c r="AA73"/>
  <c r="AG94" i="19"/>
  <c r="BE73" i="39"/>
  <c r="AJ73"/>
  <c r="F73"/>
  <c r="AG10" i="19"/>
  <c r="AV73" i="39"/>
  <c r="R73"/>
  <c r="AG58" i="19"/>
  <c r="BH73" i="39"/>
  <c r="AD73"/>
  <c r="AG106" i="19"/>
  <c r="O69" i="39"/>
  <c r="AC46" i="19"/>
  <c r="AS69" i="39"/>
  <c r="AC94" i="19"/>
  <c r="AA69" i="39"/>
  <c r="BE69"/>
  <c r="AJ69"/>
  <c r="F69"/>
  <c r="AC10" i="19"/>
  <c r="AV69" i="39"/>
  <c r="R69"/>
  <c r="AC58" i="19"/>
  <c r="BH69" i="39"/>
  <c r="AD69"/>
  <c r="AC106" i="19"/>
  <c r="AS37" i="39"/>
  <c r="O37"/>
  <c r="AG43" i="19"/>
  <c r="BE37" i="39"/>
  <c r="AG91" i="19"/>
  <c r="AA37" i="39"/>
  <c r="F37"/>
  <c r="AJ37"/>
  <c r="AG7" i="19"/>
  <c r="AV37" i="39"/>
  <c r="R37"/>
  <c r="AG55" i="19"/>
  <c r="BH37" i="39"/>
  <c r="AD37"/>
  <c r="AG103" i="19"/>
  <c r="AS31" i="39"/>
  <c r="AA43" i="19"/>
  <c r="O31" i="39"/>
  <c r="BE31"/>
  <c r="AA91" i="19"/>
  <c r="AA31" i="39"/>
  <c r="AP31"/>
  <c r="AA31" i="19"/>
  <c r="L31" i="39"/>
  <c r="BB31"/>
  <c r="AA79" i="19"/>
  <c r="X31" i="39"/>
  <c r="AS39"/>
  <c r="W44" i="19"/>
  <c r="O39" i="39"/>
  <c r="BE39"/>
  <c r="W92" i="19"/>
  <c r="AA39" i="39"/>
  <c r="F39"/>
  <c r="AJ39"/>
  <c r="W8" i="19"/>
  <c r="AV39" i="39"/>
  <c r="W56" i="19"/>
  <c r="R39" i="39"/>
  <c r="BH39"/>
  <c r="W104" i="19"/>
  <c r="AD39" i="39"/>
  <c r="AS35"/>
  <c r="AE43" i="19"/>
  <c r="O35" i="39"/>
  <c r="BE35"/>
  <c r="AE91" i="19"/>
  <c r="AA35" i="39"/>
  <c r="AP35"/>
  <c r="AE31" i="19"/>
  <c r="L35" i="39"/>
  <c r="BB35"/>
  <c r="AE79" i="19"/>
  <c r="X35" i="39"/>
  <c r="AS29"/>
  <c r="O29"/>
  <c r="Y43" i="19"/>
  <c r="BE29" i="39"/>
  <c r="Y91" i="19"/>
  <c r="AA29" i="39"/>
  <c r="F29"/>
  <c r="AJ29"/>
  <c r="Y7" i="19"/>
  <c r="AV29" i="39"/>
  <c r="R29"/>
  <c r="Y55" i="19"/>
  <c r="BH29" i="39"/>
  <c r="AD29"/>
  <c r="Y103" i="19"/>
  <c r="U69" i="39"/>
  <c r="AC70" i="19"/>
  <c r="AY69" i="39"/>
  <c r="AC118" i="19"/>
  <c r="AG69" i="39"/>
  <c r="BK69"/>
  <c r="AP69"/>
  <c r="L69"/>
  <c r="AC34" i="19"/>
  <c r="BB69" i="39"/>
  <c r="AC82" i="19"/>
  <c r="X69" i="39"/>
  <c r="AM37"/>
  <c r="I37"/>
  <c r="AG19" i="19"/>
  <c r="AY37" i="39"/>
  <c r="U37"/>
  <c r="AG67" i="19"/>
  <c r="BK37" i="39"/>
  <c r="AG115" i="19"/>
  <c r="AG37" i="39"/>
  <c r="AP37"/>
  <c r="L37"/>
  <c r="AG31" i="19"/>
  <c r="BB37" i="39"/>
  <c r="AG79" i="19"/>
  <c r="X37" i="39"/>
  <c r="AM31"/>
  <c r="AA19" i="19"/>
  <c r="I31" i="39"/>
  <c r="AY31"/>
  <c r="AA67" i="19"/>
  <c r="U31" i="39"/>
  <c r="AG31"/>
  <c r="AA115" i="19"/>
  <c r="BK31" i="39"/>
  <c r="F31"/>
  <c r="AJ31"/>
  <c r="AA7" i="19"/>
  <c r="AV31" i="39"/>
  <c r="AA55" i="19"/>
  <c r="R31" i="39"/>
  <c r="BH31"/>
  <c r="AA103" i="19"/>
  <c r="AD31" i="39"/>
  <c r="AM39"/>
  <c r="W20" i="19"/>
  <c r="I39" i="39"/>
  <c r="AY39"/>
  <c r="W68" i="19"/>
  <c r="U39" i="39"/>
  <c r="BK39"/>
  <c r="AG39"/>
  <c r="W116" i="19"/>
  <c r="AP39" i="39"/>
  <c r="W32" i="19"/>
  <c r="L39" i="39"/>
  <c r="BB39"/>
  <c r="X39"/>
  <c r="W80" i="19"/>
  <c r="AM35" i="39"/>
  <c r="I35"/>
  <c r="AE19" i="19"/>
  <c r="AY35" i="39"/>
  <c r="AE67" i="19"/>
  <c r="U35" i="39"/>
  <c r="BK35"/>
  <c r="AG35"/>
  <c r="AE115" i="19"/>
  <c r="F35" i="39"/>
  <c r="AJ35"/>
  <c r="AE7" i="19"/>
  <c r="AV35" i="39"/>
  <c r="AE55" i="19"/>
  <c r="R35" i="39"/>
  <c r="BH35"/>
  <c r="AE103" i="19"/>
  <c r="AD35" i="39"/>
  <c r="AM29"/>
  <c r="I29"/>
  <c r="Y19" i="19"/>
  <c r="AY29" i="39"/>
  <c r="U29"/>
  <c r="Y67" i="19"/>
  <c r="BK29" i="39"/>
  <c r="Y115" i="19"/>
  <c r="AG29" i="39"/>
  <c r="AP29"/>
  <c r="L29"/>
  <c r="Y31" i="19"/>
  <c r="BB29" i="39"/>
  <c r="Y79" i="19"/>
  <c r="X29" i="39"/>
  <c r="BK6"/>
  <c r="Z113" i="19"/>
  <c r="AG6" i="39"/>
  <c r="AY6"/>
  <c r="Z65" i="19"/>
  <c r="U6" i="39"/>
  <c r="AM6"/>
  <c r="Z17" i="19"/>
  <c r="I6" i="39"/>
  <c r="AJ86"/>
  <c r="F86"/>
  <c r="AH11" i="19"/>
  <c r="AS84" i="39"/>
  <c r="O84"/>
  <c r="AF47" i="19"/>
  <c r="BE84" i="39"/>
  <c r="AA84"/>
  <c r="AF95" i="19"/>
  <c r="AD78" i="39"/>
  <c r="AY82"/>
  <c r="AD71" i="19"/>
  <c r="U82" i="39"/>
  <c r="BE82"/>
  <c r="AD95" i="19"/>
  <c r="AA82" i="39"/>
  <c r="AM80"/>
  <c r="I80"/>
  <c r="AB23" i="19"/>
  <c r="AY80" i="39"/>
  <c r="AB71" i="19"/>
  <c r="U80" i="39"/>
  <c r="BK80"/>
  <c r="AG80"/>
  <c r="AB119" i="19"/>
  <c r="AS76" i="39"/>
  <c r="O76"/>
  <c r="X47" i="19"/>
  <c r="BE76" i="39"/>
  <c r="AA76"/>
  <c r="X95" i="19"/>
  <c r="AM72" i="39"/>
  <c r="I72"/>
  <c r="AF22" i="19"/>
  <c r="AY72" i="39"/>
  <c r="AF70" i="19"/>
  <c r="U72" i="39"/>
  <c r="BK72"/>
  <c r="AG72"/>
  <c r="AF118" i="19"/>
  <c r="AS68" i="39"/>
  <c r="O68"/>
  <c r="AB46" i="19"/>
  <c r="BE68" i="39"/>
  <c r="AA68"/>
  <c r="AB94" i="19"/>
  <c r="AM64" i="39"/>
  <c r="I64"/>
  <c r="X22" i="19"/>
  <c r="AY64" i="39"/>
  <c r="X70" i="19"/>
  <c r="U64" i="39"/>
  <c r="BK64"/>
  <c r="AG64"/>
  <c r="X118" i="19"/>
  <c r="AS60" i="39"/>
  <c r="O60"/>
  <c r="AF45" i="19"/>
  <c r="BE60" i="39"/>
  <c r="AA60"/>
  <c r="AF93" i="19"/>
  <c r="AM56" i="39"/>
  <c r="I56"/>
  <c r="AB21" i="19"/>
  <c r="AY56" i="39"/>
  <c r="AB69" i="19"/>
  <c r="U56" i="39"/>
  <c r="BK56"/>
  <c r="AG56"/>
  <c r="AB117" i="19"/>
  <c r="AS52" i="39"/>
  <c r="O52"/>
  <c r="X45" i="19"/>
  <c r="BE52" i="39"/>
  <c r="AA52"/>
  <c r="X93" i="19"/>
  <c r="AM48" i="39"/>
  <c r="I48"/>
  <c r="AF20" i="19"/>
  <c r="AY48" i="39"/>
  <c r="AF68" i="19"/>
  <c r="U48" i="39"/>
  <c r="BK48"/>
  <c r="AG48"/>
  <c r="AF116" i="19"/>
  <c r="AJ76" i="39"/>
  <c r="F76"/>
  <c r="X11" i="19"/>
  <c r="AJ72" i="39"/>
  <c r="F72"/>
  <c r="AF10" i="19"/>
  <c r="AJ68" i="39"/>
  <c r="F68"/>
  <c r="AB10" i="19"/>
  <c r="AJ64" i="39"/>
  <c r="F64"/>
  <c r="X10" i="19"/>
  <c r="AJ60" i="39"/>
  <c r="F60"/>
  <c r="AF9" i="19"/>
  <c r="AJ56" i="39"/>
  <c r="F56"/>
  <c r="AB9" i="19"/>
  <c r="AJ52" i="39"/>
  <c r="F52"/>
  <c r="X9" i="19"/>
  <c r="AM78" i="39"/>
  <c r="Z23" i="19"/>
  <c r="I78" i="39"/>
  <c r="AY78"/>
  <c r="Z119" i="19"/>
  <c r="AS74" i="39"/>
  <c r="O74"/>
  <c r="AH46" i="19"/>
  <c r="BE74" i="39"/>
  <c r="AH94" i="19"/>
  <c r="AA74" i="39"/>
  <c r="AM70"/>
  <c r="AD22" i="19"/>
  <c r="I70" i="39"/>
  <c r="AY70"/>
  <c r="AD70" i="19"/>
  <c r="U70" i="39"/>
  <c r="BK70"/>
  <c r="AD118" i="19"/>
  <c r="AG70" i="39"/>
  <c r="AS66"/>
  <c r="O66"/>
  <c r="Z46" i="19"/>
  <c r="BE66" i="39"/>
  <c r="Z94" i="19"/>
  <c r="AA66" i="39"/>
  <c r="AH21" i="19"/>
  <c r="I62" i="39"/>
  <c r="AK62" i="43" s="1"/>
  <c r="AY62" i="39"/>
  <c r="AH69" i="19"/>
  <c r="U62" i="39"/>
  <c r="AO62" i="43" s="1"/>
  <c r="BK62" i="39"/>
  <c r="AH117" i="19"/>
  <c r="AG62" i="39"/>
  <c r="AS62" i="43" s="1"/>
  <c r="AS58" i="39"/>
  <c r="O58"/>
  <c r="AD45" i="19"/>
  <c r="BE58" i="39"/>
  <c r="AD93" i="19"/>
  <c r="AA58" i="39"/>
  <c r="AM54"/>
  <c r="Z21" i="19"/>
  <c r="I54" i="39"/>
  <c r="AY54"/>
  <c r="Z69" i="19"/>
  <c r="U54" i="39"/>
  <c r="BK54"/>
  <c r="Z117" i="19"/>
  <c r="AG54" i="39"/>
  <c r="AS50"/>
  <c r="O50"/>
  <c r="AH44" i="19"/>
  <c r="BE50" i="39"/>
  <c r="AH92" i="19"/>
  <c r="AA50" i="39"/>
  <c r="BE46"/>
  <c r="AD92" i="19"/>
  <c r="AA46" i="39"/>
  <c r="I40"/>
  <c r="X20" i="19"/>
  <c r="AM40" i="39"/>
  <c r="AJ42"/>
  <c r="F42"/>
  <c r="Z8" i="19"/>
  <c r="AV42" i="39"/>
  <c r="R42"/>
  <c r="Z56" i="19"/>
  <c r="BH42" i="39"/>
  <c r="AD42"/>
  <c r="Z104" i="19"/>
  <c r="O42" i="39"/>
  <c r="Z44" i="19"/>
  <c r="AS42" i="39"/>
  <c r="Z92" i="19"/>
  <c r="AA42" i="39"/>
  <c r="BE42"/>
  <c r="AJ44"/>
  <c r="F44"/>
  <c r="AB8" i="19"/>
  <c r="AV44" i="39"/>
  <c r="R44"/>
  <c r="AB56" i="19"/>
  <c r="BH44" i="39"/>
  <c r="AB104" i="19"/>
  <c r="AD44" i="39"/>
  <c r="O44"/>
  <c r="AB44" i="19"/>
  <c r="AS44" i="39"/>
  <c r="AA44"/>
  <c r="AB92" i="19"/>
  <c r="BE44" i="39"/>
  <c r="AJ40"/>
  <c r="F40"/>
  <c r="X8" i="19"/>
  <c r="AV40" i="39"/>
  <c r="X56" i="19"/>
  <c r="R40" i="39"/>
  <c r="BH40"/>
  <c r="X104" i="19"/>
  <c r="AD40" i="39"/>
  <c r="X68" i="19"/>
  <c r="U40" i="39"/>
  <c r="AY40"/>
  <c r="AG40"/>
  <c r="X116" i="19"/>
  <c r="BK40" i="39"/>
  <c r="FF38" i="9"/>
  <c r="HN38" s="1"/>
  <c r="AD38" i="38"/>
  <c r="ET38" i="9"/>
  <c r="HB38" s="1"/>
  <c r="R38" i="38"/>
  <c r="EH38" i="9"/>
  <c r="GP38" s="1"/>
  <c r="F38" i="38"/>
  <c r="EW38" i="9"/>
  <c r="HE38" s="1"/>
  <c r="U38" i="38"/>
  <c r="FC38" i="9"/>
  <c r="HK38" s="1"/>
  <c r="AA38" i="38"/>
  <c r="BW135" i="9"/>
  <c r="CE135"/>
  <c r="CG135"/>
  <c r="BU135"/>
  <c r="CA135"/>
  <c r="FF36"/>
  <c r="HN36" s="1"/>
  <c r="AD36" i="38"/>
  <c r="ET36" i="9"/>
  <c r="HB36" s="1"/>
  <c r="R36" i="38"/>
  <c r="EH36" i="9"/>
  <c r="GP36" s="1"/>
  <c r="F36" i="38"/>
  <c r="EW36" i="9"/>
  <c r="HE36" s="1"/>
  <c r="U36" i="38"/>
  <c r="FC36" i="9"/>
  <c r="HK36" s="1"/>
  <c r="AA36" i="38"/>
  <c r="CA133" i="9"/>
  <c r="BU133"/>
  <c r="CE133"/>
  <c r="CC133"/>
  <c r="BS133"/>
  <c r="FF30"/>
  <c r="HN30" s="1"/>
  <c r="AD30" i="38"/>
  <c r="ET30" i="9"/>
  <c r="HB30" s="1"/>
  <c r="R30" i="38"/>
  <c r="EH30" i="9"/>
  <c r="GP30" s="1"/>
  <c r="F30" i="38"/>
  <c r="EW30" i="9"/>
  <c r="HE30" s="1"/>
  <c r="U30" i="38"/>
  <c r="FC30" i="9"/>
  <c r="HK30" s="1"/>
  <c r="AA30" i="38"/>
  <c r="BY127" i="9"/>
  <c r="CE127"/>
  <c r="CI127"/>
  <c r="BW127"/>
  <c r="CA127"/>
  <c r="I83" i="39"/>
  <c r="AE23" i="19"/>
  <c r="AM83" i="39"/>
  <c r="AE71" i="19"/>
  <c r="U83" i="39"/>
  <c r="AY83"/>
  <c r="AG83"/>
  <c r="AE119" i="19"/>
  <c r="BK83" i="39"/>
  <c r="AP83"/>
  <c r="L83"/>
  <c r="AE35" i="19"/>
  <c r="BB83" i="39"/>
  <c r="AE83" i="19"/>
  <c r="X83" i="39"/>
  <c r="AA23" i="19"/>
  <c r="I79" i="39"/>
  <c r="AM79"/>
  <c r="AA71" i="19"/>
  <c r="U79" i="39"/>
  <c r="AY79"/>
  <c r="AG79"/>
  <c r="AA119" i="19"/>
  <c r="BK79" i="39"/>
  <c r="AP79"/>
  <c r="L79"/>
  <c r="AA35" i="19"/>
  <c r="BB79" i="39"/>
  <c r="X79"/>
  <c r="AA83" i="19"/>
  <c r="I75" i="39"/>
  <c r="W23" i="19"/>
  <c r="AM75" i="39"/>
  <c r="W71" i="19"/>
  <c r="U75" i="39"/>
  <c r="AY75"/>
  <c r="AG75"/>
  <c r="W119" i="19"/>
  <c r="BK75" i="39"/>
  <c r="AP75"/>
  <c r="L75"/>
  <c r="W35" i="19"/>
  <c r="BB75" i="39"/>
  <c r="X75"/>
  <c r="W83" i="19"/>
  <c r="AE22"/>
  <c r="I71" i="39"/>
  <c r="AM71"/>
  <c r="AE70" i="19"/>
  <c r="U71" i="39"/>
  <c r="AY71"/>
  <c r="AG71"/>
  <c r="AE118" i="19"/>
  <c r="BK71" i="39"/>
  <c r="AP71"/>
  <c r="AE34" i="19"/>
  <c r="L71" i="39"/>
  <c r="BB71"/>
  <c r="AE82" i="19"/>
  <c r="X71" i="39"/>
  <c r="F67"/>
  <c r="AJ67"/>
  <c r="AA10" i="19"/>
  <c r="AV67" i="39"/>
  <c r="R67"/>
  <c r="AA58" i="19"/>
  <c r="BH67" i="39"/>
  <c r="AA106" i="19"/>
  <c r="AD67" i="39"/>
  <c r="FF63" i="9"/>
  <c r="HN63" s="1"/>
  <c r="AD63" i="38"/>
  <c r="K10" i="41" s="1"/>
  <c r="ET63" i="9"/>
  <c r="HB63" s="1"/>
  <c r="R63" i="38"/>
  <c r="G10" i="41" s="1"/>
  <c r="EH63" i="9"/>
  <c r="GP63" s="1"/>
  <c r="F63" i="38"/>
  <c r="C10" i="41" s="1"/>
  <c r="EQ63" i="9"/>
  <c r="GY63" s="1"/>
  <c r="O63" i="38"/>
  <c r="F10" i="41" s="1"/>
  <c r="FI63" i="9"/>
  <c r="HQ63" s="1"/>
  <c r="AG63" i="38"/>
  <c r="L10" i="41" s="1"/>
  <c r="EK63" i="9"/>
  <c r="GS63" s="1"/>
  <c r="I63" i="38"/>
  <c r="D10" i="41" s="1"/>
  <c r="AS86" i="39"/>
  <c r="O86"/>
  <c r="AH47" i="19"/>
  <c r="BE86" i="39"/>
  <c r="AH95" i="19"/>
  <c r="AA86" i="39"/>
  <c r="AV86"/>
  <c r="R86"/>
  <c r="AH59" i="19"/>
  <c r="AM84" i="39"/>
  <c r="I84"/>
  <c r="AF23" i="19"/>
  <c r="AY84" i="39"/>
  <c r="AF71" i="19"/>
  <c r="U84" i="39"/>
  <c r="BK84"/>
  <c r="AG84"/>
  <c r="AF119" i="19"/>
  <c r="AV78" i="39"/>
  <c r="R78"/>
  <c r="Z59" i="19"/>
  <c r="AD47"/>
  <c r="BH82" i="39"/>
  <c r="AD107" i="19"/>
  <c r="AD82" i="39"/>
  <c r="BK82"/>
  <c r="AD119" i="19"/>
  <c r="AG82" i="39"/>
  <c r="AS80"/>
  <c r="O80"/>
  <c r="AB47" i="19"/>
  <c r="BE80" i="39"/>
  <c r="AA80"/>
  <c r="AB95" i="19"/>
  <c r="AM76" i="39"/>
  <c r="I76"/>
  <c r="X23" i="19"/>
  <c r="AY76" i="39"/>
  <c r="X71" i="19"/>
  <c r="U76" i="39"/>
  <c r="BK76"/>
  <c r="AG76"/>
  <c r="X119" i="19"/>
  <c r="AS72" i="39"/>
  <c r="O72"/>
  <c r="AF46" i="19"/>
  <c r="BE72" i="39"/>
  <c r="AA72"/>
  <c r="AF94" i="19"/>
  <c r="AM68" i="39"/>
  <c r="I68"/>
  <c r="AB22" i="19"/>
  <c r="AY68" i="39"/>
  <c r="AB70" i="19"/>
  <c r="U68" i="39"/>
  <c r="BK68"/>
  <c r="AG68"/>
  <c r="AB118" i="19"/>
  <c r="AS64" i="39"/>
  <c r="O64"/>
  <c r="X46" i="19"/>
  <c r="BE64" i="39"/>
  <c r="AA64"/>
  <c r="X94" i="19"/>
  <c r="AM60" i="39"/>
  <c r="I60"/>
  <c r="AF21" i="19"/>
  <c r="AY60" i="39"/>
  <c r="AF69" i="19"/>
  <c r="U60" i="39"/>
  <c r="BK60"/>
  <c r="AG60"/>
  <c r="AF117" i="19"/>
  <c r="AS56" i="39"/>
  <c r="O56"/>
  <c r="AB45" i="19"/>
  <c r="BE56" i="39"/>
  <c r="AA56"/>
  <c r="AB93" i="19"/>
  <c r="AM52" i="39"/>
  <c r="I52"/>
  <c r="X21" i="19"/>
  <c r="AY52" i="39"/>
  <c r="X69" i="19"/>
  <c r="U52" i="39"/>
  <c r="BK52"/>
  <c r="AG52"/>
  <c r="X117" i="19"/>
  <c r="BE48" i="39"/>
  <c r="AA48"/>
  <c r="AF92" i="19"/>
  <c r="AV76" i="39"/>
  <c r="R76"/>
  <c r="X59" i="19"/>
  <c r="AV72" i="39"/>
  <c r="R72"/>
  <c r="AF58" i="19"/>
  <c r="AV68" i="39"/>
  <c r="R68"/>
  <c r="AB58" i="19"/>
  <c r="AV64" i="39"/>
  <c r="R64"/>
  <c r="X58" i="19"/>
  <c r="AV60" i="39"/>
  <c r="AF57" i="19"/>
  <c r="R60" i="39"/>
  <c r="AV56"/>
  <c r="AB57" i="19"/>
  <c r="R56" i="39"/>
  <c r="AV52"/>
  <c r="X57" i="19"/>
  <c r="R52" i="39"/>
  <c r="AV48"/>
  <c r="AF56" i="19"/>
  <c r="R48" i="39"/>
  <c r="Z47" i="19"/>
  <c r="BE78" i="39"/>
  <c r="Z95" i="19"/>
  <c r="AA78" i="39"/>
  <c r="AM74"/>
  <c r="AH22" i="19"/>
  <c r="I74" i="39"/>
  <c r="AY74"/>
  <c r="AH70" i="19"/>
  <c r="U74" i="39"/>
  <c r="BK74"/>
  <c r="AH118" i="19"/>
  <c r="AG74" i="39"/>
  <c r="AS70"/>
  <c r="O70"/>
  <c r="AD46" i="19"/>
  <c r="BE70" i="39"/>
  <c r="AD94" i="19"/>
  <c r="AA70" i="39"/>
  <c r="AM66"/>
  <c r="Z22" i="19"/>
  <c r="I66" i="39"/>
  <c r="AY66"/>
  <c r="Z70" i="19"/>
  <c r="U66" i="39"/>
  <c r="BK66"/>
  <c r="Z118" i="19"/>
  <c r="AG66" i="39"/>
  <c r="AS62"/>
  <c r="O62"/>
  <c r="AM62" i="43" s="1"/>
  <c r="AH45" i="19"/>
  <c r="AM58" i="39"/>
  <c r="AD21" i="19"/>
  <c r="I58" i="39"/>
  <c r="AY58"/>
  <c r="AD69" i="19"/>
  <c r="U58" i="39"/>
  <c r="BK58"/>
  <c r="AD117" i="19"/>
  <c r="AG58" i="39"/>
  <c r="AS54"/>
  <c r="O54"/>
  <c r="Z45" i="19"/>
  <c r="BE54" i="39"/>
  <c r="Z93" i="19"/>
  <c r="AA54" i="39"/>
  <c r="AM50"/>
  <c r="AH20" i="19"/>
  <c r="I50" i="39"/>
  <c r="AY50"/>
  <c r="AH68" i="19"/>
  <c r="U50" i="39"/>
  <c r="BK50"/>
  <c r="AH116" i="19"/>
  <c r="AG50" i="39"/>
  <c r="BK46"/>
  <c r="AD116" i="19"/>
  <c r="AG46" i="39"/>
  <c r="AP42"/>
  <c r="L42"/>
  <c r="Z32" i="19"/>
  <c r="BB42" i="39"/>
  <c r="Z80" i="19"/>
  <c r="X42" i="39"/>
  <c r="Z20" i="19"/>
  <c r="I42" i="39"/>
  <c r="AM42"/>
  <c r="Z68" i="19"/>
  <c r="U42" i="39"/>
  <c r="AY42"/>
  <c r="Z116" i="19"/>
  <c r="AG42" i="39"/>
  <c r="BK42"/>
  <c r="AP44"/>
  <c r="L44"/>
  <c r="AB32" i="19"/>
  <c r="BB44" i="39"/>
  <c r="AB80" i="19"/>
  <c r="X44" i="39"/>
  <c r="I44"/>
  <c r="AB20" i="19"/>
  <c r="AM44" i="39"/>
  <c r="AB68" i="19"/>
  <c r="U44" i="39"/>
  <c r="AY44"/>
  <c r="AG44"/>
  <c r="AB116" i="19"/>
  <c r="BK44" i="39"/>
  <c r="AP40"/>
  <c r="L40"/>
  <c r="X32" i="19"/>
  <c r="BB40" i="39"/>
  <c r="X80" i="19"/>
  <c r="X40" i="39"/>
  <c r="O40"/>
  <c r="X44" i="19"/>
  <c r="AS40" i="39"/>
  <c r="AA40"/>
  <c r="X92" i="19"/>
  <c r="BE40" i="39"/>
  <c r="AE47" i="19"/>
  <c r="O83" i="39"/>
  <c r="AS83"/>
  <c r="AE95" i="19"/>
  <c r="AA83" i="39"/>
  <c r="BE83"/>
  <c r="AJ83"/>
  <c r="F83"/>
  <c r="AE11" i="19"/>
  <c r="AV83" i="39"/>
  <c r="R83"/>
  <c r="AE59" i="19"/>
  <c r="FF65" i="9"/>
  <c r="HN65" s="1"/>
  <c r="AD65" i="38"/>
  <c r="ET65" i="9"/>
  <c r="HB65" s="1"/>
  <c r="R65" i="38"/>
  <c r="EH65" i="9"/>
  <c r="GP65" s="1"/>
  <c r="F65" i="38"/>
  <c r="EQ65" i="9"/>
  <c r="GY65" s="1"/>
  <c r="O65" i="38"/>
  <c r="FI65" i="9"/>
  <c r="HQ65" s="1"/>
  <c r="AG65" i="38"/>
  <c r="EK65" i="9"/>
  <c r="GS65" s="1"/>
  <c r="I65" i="38"/>
  <c r="FF61" i="9"/>
  <c r="HN61" s="1"/>
  <c r="AD61" i="38"/>
  <c r="ET61" i="9"/>
  <c r="HB61" s="1"/>
  <c r="R61" i="38"/>
  <c r="EH61" i="9"/>
  <c r="GP61" s="1"/>
  <c r="F61" i="38"/>
  <c r="EQ61" i="9"/>
  <c r="GY61" s="1"/>
  <c r="O61" i="38"/>
  <c r="EW61" i="9"/>
  <c r="HE61" s="1"/>
  <c r="U61" i="38"/>
  <c r="BY158" i="9"/>
  <c r="BQ158"/>
  <c r="CA158"/>
  <c r="BW158"/>
  <c r="CE158"/>
  <c r="BE57" i="39"/>
  <c r="AA57"/>
  <c r="AC93" i="19"/>
  <c r="BE53" i="39"/>
  <c r="Y93" i="19"/>
  <c r="AA53" i="39"/>
  <c r="I85"/>
  <c r="AG23" i="19"/>
  <c r="AM85" i="39"/>
  <c r="U85"/>
  <c r="AG71" i="19"/>
  <c r="AY85" i="39"/>
  <c r="AG119" i="19"/>
  <c r="AG85" i="39"/>
  <c r="BK85"/>
  <c r="AP85"/>
  <c r="L85"/>
  <c r="AG35" i="19"/>
  <c r="BB85" i="39"/>
  <c r="X85"/>
  <c r="AG83" i="19"/>
  <c r="AC23"/>
  <c r="I81" i="39"/>
  <c r="AM81"/>
  <c r="U81"/>
  <c r="AC71" i="19"/>
  <c r="AY81" i="39"/>
  <c r="AC119" i="19"/>
  <c r="AG81" i="39"/>
  <c r="BK81"/>
  <c r="AP81"/>
  <c r="L81"/>
  <c r="AC35" i="19"/>
  <c r="BB81" i="39"/>
  <c r="X81"/>
  <c r="AC83" i="19"/>
  <c r="I77" i="39"/>
  <c r="Y23" i="19"/>
  <c r="AM77" i="39"/>
  <c r="U77"/>
  <c r="Y71" i="19"/>
  <c r="AY77" i="39"/>
  <c r="Y119" i="19"/>
  <c r="AG77" i="39"/>
  <c r="BK77"/>
  <c r="AP77"/>
  <c r="L77"/>
  <c r="Y35" i="19"/>
  <c r="BB77" i="39"/>
  <c r="X77"/>
  <c r="Y83" i="19"/>
  <c r="AG22"/>
  <c r="I73" i="39"/>
  <c r="AM73"/>
  <c r="U73"/>
  <c r="AG70" i="19"/>
  <c r="AY73" i="39"/>
  <c r="AG118" i="19"/>
  <c r="AG73" i="39"/>
  <c r="BK73"/>
  <c r="AP73"/>
  <c r="L73"/>
  <c r="AG34" i="19"/>
  <c r="BB73" i="39"/>
  <c r="AG82" i="19"/>
  <c r="X73" i="39"/>
  <c r="I69"/>
  <c r="AC22" i="19"/>
  <c r="AM69" i="39"/>
  <c r="EZ59" i="9"/>
  <c r="HH59" s="1"/>
  <c r="X59" i="38"/>
  <c r="ET59" i="9"/>
  <c r="HB59" s="1"/>
  <c r="R59" i="38"/>
  <c r="EH59" i="9"/>
  <c r="GP59" s="1"/>
  <c r="F59" i="38"/>
  <c r="EW59" i="9"/>
  <c r="HE59" s="1"/>
  <c r="U59" i="38"/>
  <c r="EK59" i="9"/>
  <c r="GS59" s="1"/>
  <c r="I59" i="38"/>
  <c r="AM86" i="39"/>
  <c r="AH23" i="19"/>
  <c r="I86" i="39"/>
  <c r="BK86"/>
  <c r="AH119" i="19"/>
  <c r="AG86" i="39"/>
  <c r="EN38" i="9"/>
  <c r="GV38" s="1"/>
  <c r="L38" i="38"/>
  <c r="EK38" i="9"/>
  <c r="GS38" s="1"/>
  <c r="I38" i="38"/>
  <c r="EZ36" i="9"/>
  <c r="HH36" s="1"/>
  <c r="X36" i="38"/>
  <c r="FI36" i="9"/>
  <c r="HQ36" s="1"/>
  <c r="AG36" i="38"/>
  <c r="EQ36" i="9"/>
  <c r="GY36" s="1"/>
  <c r="O36" i="38"/>
  <c r="EN30" i="9"/>
  <c r="GV30" s="1"/>
  <c r="L30" i="38"/>
  <c r="EK30" i="9"/>
  <c r="GS30" s="1"/>
  <c r="I30" i="38"/>
  <c r="EZ63" i="9"/>
  <c r="HH63" s="1"/>
  <c r="X63" i="38"/>
  <c r="I10" i="41" s="1"/>
  <c r="FC63" i="9"/>
  <c r="HK63" s="1"/>
  <c r="AA63" i="38"/>
  <c r="J10" i="41" s="1"/>
  <c r="BY160" i="9"/>
  <c r="CC160"/>
  <c r="BE6" i="39"/>
  <c r="Z89" i="19"/>
  <c r="AA6" i="39"/>
  <c r="EZ65" i="9"/>
  <c r="HH65" s="1"/>
  <c r="X65" i="38"/>
  <c r="FC65" i="9"/>
  <c r="HK65" s="1"/>
  <c r="AA65" i="38"/>
  <c r="BY162" i="9"/>
  <c r="CC162"/>
  <c r="EW65"/>
  <c r="HE65" s="1"/>
  <c r="U65" i="38"/>
  <c r="EN61" i="9"/>
  <c r="GV61" s="1"/>
  <c r="L61" i="38"/>
  <c r="FI61" i="9"/>
  <c r="HQ61" s="1"/>
  <c r="AG61" i="38"/>
  <c r="BH83" i="39"/>
  <c r="AE107" i="19"/>
  <c r="AD83" i="39"/>
  <c r="AA95" i="19"/>
  <c r="AA79" i="39"/>
  <c r="BE79"/>
  <c r="AV79"/>
  <c r="R79"/>
  <c r="AA59" i="19"/>
  <c r="W47"/>
  <c r="O75" i="39"/>
  <c r="AS75"/>
  <c r="AV75"/>
  <c r="R75"/>
  <c r="W59" i="19"/>
  <c r="AE46"/>
  <c r="O71" i="39"/>
  <c r="AS71"/>
  <c r="AJ71"/>
  <c r="F71"/>
  <c r="AE10" i="19"/>
  <c r="BH71" i="39"/>
  <c r="AE106" i="19"/>
  <c r="AD71" i="39"/>
  <c r="BB67"/>
  <c r="AA82" i="19"/>
  <c r="X67" i="39"/>
  <c r="FC59" i="9"/>
  <c r="HK59" s="1"/>
  <c r="AA59" i="38"/>
  <c r="FI59" i="9"/>
  <c r="HQ59" s="1"/>
  <c r="AG59" i="38"/>
  <c r="EQ59" i="9"/>
  <c r="GY59" s="1"/>
  <c r="O59" i="38"/>
  <c r="BS156" i="9"/>
  <c r="CA156"/>
  <c r="BE55" i="39"/>
  <c r="AA93" i="19"/>
  <c r="AA55" i="39"/>
  <c r="O85"/>
  <c r="AG47" i="19"/>
  <c r="AS85" i="39"/>
  <c r="AJ85"/>
  <c r="F85"/>
  <c r="AG11" i="19"/>
  <c r="AA81" i="39"/>
  <c r="AC95" i="19"/>
  <c r="BE81" i="39"/>
  <c r="CI160" i="9"/>
  <c r="CG160"/>
  <c r="BU160"/>
  <c r="BQ160"/>
  <c r="BW160"/>
  <c r="CI162"/>
  <c r="CG162"/>
  <c r="BU162"/>
  <c r="BQ162"/>
  <c r="BW162"/>
  <c r="CI156"/>
  <c r="BW156"/>
  <c r="CC156"/>
  <c r="CG156"/>
  <c r="BU156"/>
  <c r="CC135"/>
  <c r="BS135"/>
  <c r="BQ135"/>
  <c r="BY135"/>
  <c r="CI135"/>
  <c r="CG133"/>
  <c r="BY133"/>
  <c r="CI133"/>
  <c r="BQ133"/>
  <c r="BW133"/>
  <c r="CG127"/>
  <c r="BU127"/>
  <c r="BQ127"/>
  <c r="CC127"/>
  <c r="BS127"/>
  <c r="CG158"/>
  <c r="BU158"/>
  <c r="CI158"/>
  <c r="CC158"/>
  <c r="BS158"/>
  <c r="AA80" i="19" l="1"/>
  <c r="AH93"/>
  <c r="O78" i="39"/>
  <c r="O82"/>
  <c r="Z107" i="19"/>
  <c r="AD11"/>
  <c r="AA32"/>
  <c r="L43" i="39"/>
  <c r="AL43" i="43" s="1"/>
  <c r="X66" i="34"/>
  <c r="AD23" i="19"/>
  <c r="I82" i="39"/>
  <c r="AK82" i="43" s="1"/>
  <c r="X43" i="39"/>
  <c r="R43"/>
  <c r="AN43" i="43" s="1"/>
  <c r="AP47"/>
  <c r="X45" i="34"/>
  <c r="AH81" i="19"/>
  <c r="F82" i="39"/>
  <c r="H82" i="34" s="1"/>
  <c r="X62" i="39"/>
  <c r="AP62" i="43" s="1"/>
  <c r="AA62" i="39"/>
  <c r="AQ62" i="43" s="1"/>
  <c r="Z71" i="19"/>
  <c r="P70" i="34"/>
  <c r="O48" i="39"/>
  <c r="AM48" i="43" s="1"/>
  <c r="U78" i="39"/>
  <c r="R78" i="34" s="1"/>
  <c r="AA8" i="19"/>
  <c r="F43" i="39"/>
  <c r="H43" i="34" s="1"/>
  <c r="AG78" i="39"/>
  <c r="Z78" i="34" s="1"/>
  <c r="AA116" i="19"/>
  <c r="T23" i="34"/>
  <c r="T48"/>
  <c r="AO46" i="43"/>
  <c r="E34" i="7"/>
  <c r="AD59" i="19"/>
  <c r="AN80" i="43"/>
  <c r="HH82" i="9"/>
  <c r="BB82" i="39" s="1"/>
  <c r="X82"/>
  <c r="AD83" i="19"/>
  <c r="U84" i="7"/>
  <c r="AF44" i="19"/>
  <c r="T78" i="34"/>
  <c r="T7"/>
  <c r="AR58" i="43"/>
  <c r="HB62" i="9"/>
  <c r="AV62" i="39" s="1"/>
  <c r="AH57" i="19"/>
  <c r="R62" i="39"/>
  <c r="R82"/>
  <c r="AN82" i="43" s="1"/>
  <c r="AG43" i="39"/>
  <c r="Z43" i="34" s="1"/>
  <c r="I87"/>
  <c r="AQ43" i="43"/>
  <c r="V43" i="34"/>
  <c r="AA56" i="19"/>
  <c r="C34" i="7"/>
  <c r="D34" s="1"/>
  <c r="E85"/>
  <c r="Z27" i="34"/>
  <c r="R34"/>
  <c r="N20"/>
  <c r="U58" i="7"/>
  <c r="V58"/>
  <c r="AR9" i="43"/>
  <c r="X9" i="34"/>
  <c r="AF8" i="19"/>
  <c r="E59" i="7"/>
  <c r="S32"/>
  <c r="T32" s="1"/>
  <c r="AK67" i="43"/>
  <c r="P84" i="34"/>
  <c r="S110" i="7"/>
  <c r="T110" s="1"/>
  <c r="F111"/>
  <c r="V32"/>
  <c r="V22" i="34"/>
  <c r="AK47" i="43"/>
  <c r="E7" i="7"/>
  <c r="L55" i="34"/>
  <c r="F7" i="7"/>
  <c r="V110"/>
  <c r="C59"/>
  <c r="D59" s="1"/>
  <c r="S6"/>
  <c r="T6" s="1"/>
  <c r="C111"/>
  <c r="D111" s="1"/>
  <c r="X46" i="34"/>
  <c r="T51"/>
  <c r="K87"/>
  <c r="V84" i="7"/>
  <c r="F48" i="39"/>
  <c r="AJ48" i="43" s="1"/>
  <c r="HE43" i="9"/>
  <c r="AY43" i="39" s="1"/>
  <c r="U43"/>
  <c r="AA68" i="19"/>
  <c r="F85" i="7"/>
  <c r="HN43" i="9"/>
  <c r="BH43" i="39" s="1"/>
  <c r="AA104" i="19"/>
  <c r="AD43" i="39"/>
  <c r="O87" i="34"/>
  <c r="AN14" i="43"/>
  <c r="P14" i="34"/>
  <c r="AP49" i="43"/>
  <c r="BB87"/>
  <c r="AV87"/>
  <c r="V87"/>
  <c r="T87"/>
  <c r="AW87"/>
  <c r="BA87"/>
  <c r="BC87"/>
  <c r="AZ87"/>
  <c r="X87"/>
  <c r="R87"/>
  <c r="U87" i="34"/>
  <c r="P87" i="43"/>
  <c r="Q87" i="34"/>
  <c r="W87"/>
  <c r="AX87" i="43"/>
  <c r="AT87"/>
  <c r="AY87"/>
  <c r="V81" i="34"/>
  <c r="AQ81" i="43"/>
  <c r="H85" i="34"/>
  <c r="AJ85" i="43"/>
  <c r="N85" i="34"/>
  <c r="AM85" i="43"/>
  <c r="T67" i="34"/>
  <c r="AP67" i="43"/>
  <c r="N71" i="34"/>
  <c r="AM71" i="43"/>
  <c r="V79" i="34"/>
  <c r="AQ79" i="43"/>
  <c r="X83" i="34"/>
  <c r="AR83" i="43"/>
  <c r="Z86" i="34"/>
  <c r="AS86" i="43"/>
  <c r="J69" i="34"/>
  <c r="AK69" i="43"/>
  <c r="Z73" i="34"/>
  <c r="AS73" i="43"/>
  <c r="R73" i="34"/>
  <c r="AO73" i="43"/>
  <c r="J73" i="34"/>
  <c r="AK73" i="43"/>
  <c r="L77" i="34"/>
  <c r="AL77" i="43"/>
  <c r="J77" i="34"/>
  <c r="AK77" i="43"/>
  <c r="T81" i="34"/>
  <c r="AP81" i="43"/>
  <c r="Z81" i="34"/>
  <c r="AS81" i="43"/>
  <c r="R81" i="34"/>
  <c r="AO81" i="43"/>
  <c r="J81" i="34"/>
  <c r="AK81" i="43"/>
  <c r="L85" i="34"/>
  <c r="AL85" i="43"/>
  <c r="J85" i="34"/>
  <c r="AK85" i="43"/>
  <c r="N83" i="34"/>
  <c r="AM83" i="43"/>
  <c r="V40" i="34"/>
  <c r="AQ40" i="43"/>
  <c r="T42" i="34"/>
  <c r="AP42" i="43"/>
  <c r="R50" i="34"/>
  <c r="AO50" i="43"/>
  <c r="V54" i="34"/>
  <c r="AQ54" i="43"/>
  <c r="N54" i="34"/>
  <c r="AM54" i="43"/>
  <c r="Z58" i="34"/>
  <c r="AS58" i="43"/>
  <c r="V70" i="34"/>
  <c r="AQ70" i="43"/>
  <c r="N70" i="34"/>
  <c r="AM70" i="43"/>
  <c r="Z74" i="34"/>
  <c r="AS74" i="43"/>
  <c r="J74" i="34"/>
  <c r="AK74" i="43"/>
  <c r="P52" i="34"/>
  <c r="AN52" i="43"/>
  <c r="P60" i="34"/>
  <c r="AN60" i="43"/>
  <c r="P64" i="34"/>
  <c r="AN64" i="43"/>
  <c r="P72" i="34"/>
  <c r="AN72" i="43"/>
  <c r="V48" i="34"/>
  <c r="AQ48" i="43"/>
  <c r="Z52" i="34"/>
  <c r="AS52" i="43"/>
  <c r="R52" i="34"/>
  <c r="AO52" i="43"/>
  <c r="J52" i="34"/>
  <c r="AK52" i="43"/>
  <c r="N56" i="34"/>
  <c r="AM56" i="43"/>
  <c r="V64" i="34"/>
  <c r="AQ64" i="43"/>
  <c r="Z68" i="34"/>
  <c r="AS68" i="43"/>
  <c r="R68" i="34"/>
  <c r="AO68" i="43"/>
  <c r="J68" i="34"/>
  <c r="AK68" i="43"/>
  <c r="N72" i="34"/>
  <c r="AM72" i="43"/>
  <c r="V80" i="34"/>
  <c r="AQ80" i="43"/>
  <c r="X82" i="34"/>
  <c r="AR82" i="43"/>
  <c r="N82" i="34"/>
  <c r="AM82" i="43"/>
  <c r="Z84" i="34"/>
  <c r="AS84" i="43"/>
  <c r="R84" i="34"/>
  <c r="AO84" i="43"/>
  <c r="J84" i="34"/>
  <c r="AK84" i="43"/>
  <c r="T71" i="34"/>
  <c r="AP71" i="43"/>
  <c r="Z71" i="34"/>
  <c r="AS71" i="43"/>
  <c r="R71" i="34"/>
  <c r="AO71" i="43"/>
  <c r="T75" i="34"/>
  <c r="AP75" i="43"/>
  <c r="L79" i="34"/>
  <c r="AL79" i="43"/>
  <c r="Z79" i="34"/>
  <c r="AS79" i="43"/>
  <c r="R79" i="34"/>
  <c r="AO79" i="43"/>
  <c r="P40" i="34"/>
  <c r="AN40" i="43"/>
  <c r="H40" i="34"/>
  <c r="AJ40" i="43"/>
  <c r="V44" i="34"/>
  <c r="AQ44" i="43"/>
  <c r="X44" i="34"/>
  <c r="AR44" i="43"/>
  <c r="P44" i="34"/>
  <c r="AN44" i="43"/>
  <c r="V42" i="34"/>
  <c r="AQ42" i="43"/>
  <c r="N42" i="34"/>
  <c r="AM42" i="43"/>
  <c r="X42" i="34"/>
  <c r="AR42" i="43"/>
  <c r="H42" i="34"/>
  <c r="AJ42" i="43"/>
  <c r="J40" i="34"/>
  <c r="AK40" i="43"/>
  <c r="V50" i="34"/>
  <c r="AQ50" i="43"/>
  <c r="N50" i="34"/>
  <c r="AM50" i="43"/>
  <c r="Z54" i="34"/>
  <c r="AS54" i="43"/>
  <c r="J54" i="34"/>
  <c r="AK54" i="43"/>
  <c r="V66" i="34"/>
  <c r="AQ66" i="43"/>
  <c r="N66" i="34"/>
  <c r="AM66" i="43"/>
  <c r="Z70" i="34"/>
  <c r="AS70" i="43"/>
  <c r="J70" i="34"/>
  <c r="AK70" i="43"/>
  <c r="H52" i="34"/>
  <c r="AJ52" i="43"/>
  <c r="H60" i="34"/>
  <c r="AJ60" i="43"/>
  <c r="H68" i="34"/>
  <c r="AJ68" i="43"/>
  <c r="H76" i="34"/>
  <c r="AJ76" i="43"/>
  <c r="V52" i="34"/>
  <c r="AQ52" i="43"/>
  <c r="Z56" i="34"/>
  <c r="AS56" i="43"/>
  <c r="R56" i="34"/>
  <c r="AO56" i="43"/>
  <c r="J56" i="34"/>
  <c r="AK56" i="43"/>
  <c r="N60" i="34"/>
  <c r="AM60" i="43"/>
  <c r="V68" i="34"/>
  <c r="AQ68" i="43"/>
  <c r="Z72" i="34"/>
  <c r="AS72" i="43"/>
  <c r="R72" i="34"/>
  <c r="AO72" i="43"/>
  <c r="J72" i="34"/>
  <c r="AK72" i="43"/>
  <c r="N76" i="34"/>
  <c r="AM76" i="43"/>
  <c r="R82" i="34"/>
  <c r="AO82" i="43"/>
  <c r="X78" i="34"/>
  <c r="AR78" i="43"/>
  <c r="V84" i="34"/>
  <c r="AQ84" i="43"/>
  <c r="H86" i="34"/>
  <c r="AJ86" i="43"/>
  <c r="J6" i="34"/>
  <c r="AK6" i="43"/>
  <c r="Z6" i="34"/>
  <c r="AS6" i="43"/>
  <c r="N75" i="34"/>
  <c r="AM75" i="43"/>
  <c r="H83" i="34"/>
  <c r="AJ83" i="43"/>
  <c r="T40" i="34"/>
  <c r="AP40" i="43"/>
  <c r="L40" i="34"/>
  <c r="AL40" i="43"/>
  <c r="Z44" i="34"/>
  <c r="AS44" i="43"/>
  <c r="R44" i="34"/>
  <c r="AO44" i="43"/>
  <c r="J44" i="34"/>
  <c r="AK44" i="43"/>
  <c r="Z42" i="34"/>
  <c r="AS42" i="43"/>
  <c r="J42" i="34"/>
  <c r="AK42" i="43"/>
  <c r="L42" i="34"/>
  <c r="AL42" i="43"/>
  <c r="Z46" i="34"/>
  <c r="AS46" i="43"/>
  <c r="J58" i="34"/>
  <c r="AK58" i="43"/>
  <c r="R66" i="34"/>
  <c r="AO66" i="43"/>
  <c r="V55" i="34"/>
  <c r="AQ55" i="43"/>
  <c r="X71" i="34"/>
  <c r="AR71" i="43"/>
  <c r="H71" i="34"/>
  <c r="AJ71" i="43"/>
  <c r="P75" i="34"/>
  <c r="AN75" i="43"/>
  <c r="P79" i="34"/>
  <c r="AN79" i="43"/>
  <c r="V6" i="34"/>
  <c r="AQ6" i="43"/>
  <c r="J86" i="34"/>
  <c r="AK86" i="43"/>
  <c r="T73" i="34"/>
  <c r="AP73" i="43"/>
  <c r="L73" i="34"/>
  <c r="AL73" i="43"/>
  <c r="T77" i="34"/>
  <c r="AP77" i="43"/>
  <c r="Z77" i="34"/>
  <c r="AS77" i="43"/>
  <c r="R77" i="34"/>
  <c r="AO77" i="43"/>
  <c r="L81" i="34"/>
  <c r="AL81" i="43"/>
  <c r="T85" i="34"/>
  <c r="AP85" i="43"/>
  <c r="Z85" i="34"/>
  <c r="AS85" i="43"/>
  <c r="R85" i="34"/>
  <c r="AO85" i="43"/>
  <c r="V53" i="34"/>
  <c r="AQ53" i="43"/>
  <c r="V57" i="34"/>
  <c r="AQ57" i="43"/>
  <c r="P83" i="34"/>
  <c r="AN83" i="43"/>
  <c r="V83" i="34"/>
  <c r="AQ83" i="43"/>
  <c r="N40" i="34"/>
  <c r="AM40" i="43"/>
  <c r="T44" i="34"/>
  <c r="AP44" i="43"/>
  <c r="L44" i="34"/>
  <c r="AL44" i="43"/>
  <c r="R42" i="34"/>
  <c r="AO42" i="43"/>
  <c r="Z50" i="34"/>
  <c r="AS50" i="43"/>
  <c r="J50" i="34"/>
  <c r="AK50" i="43"/>
  <c r="R58" i="34"/>
  <c r="AO58" i="43"/>
  <c r="Z66" i="34"/>
  <c r="AS66" i="43"/>
  <c r="J66" i="34"/>
  <c r="AK66" i="43"/>
  <c r="R74" i="34"/>
  <c r="AO74" i="43"/>
  <c r="V78" i="34"/>
  <c r="AQ78" i="43"/>
  <c r="N78" i="34"/>
  <c r="AM78" i="43"/>
  <c r="P48" i="34"/>
  <c r="AN48" i="43"/>
  <c r="P56" i="34"/>
  <c r="AN56" i="43"/>
  <c r="P68" i="34"/>
  <c r="AN68" i="43"/>
  <c r="P76" i="34"/>
  <c r="AN76" i="43"/>
  <c r="V56" i="34"/>
  <c r="AQ56" i="43"/>
  <c r="Z60" i="34"/>
  <c r="AS60" i="43"/>
  <c r="R60" i="34"/>
  <c r="AO60" i="43"/>
  <c r="J60" i="34"/>
  <c r="AK60" i="43"/>
  <c r="N64" i="34"/>
  <c r="AM64" i="43"/>
  <c r="V72" i="34"/>
  <c r="AQ72" i="43"/>
  <c r="Z76" i="34"/>
  <c r="AS76" i="43"/>
  <c r="R76" i="34"/>
  <c r="AO76" i="43"/>
  <c r="J76" i="34"/>
  <c r="AK76" i="43"/>
  <c r="N80" i="34"/>
  <c r="AM80" i="43"/>
  <c r="Z82" i="34"/>
  <c r="AS82" i="43"/>
  <c r="P78" i="34"/>
  <c r="AN78" i="43"/>
  <c r="P86" i="34"/>
  <c r="AN86" i="43"/>
  <c r="V86" i="34"/>
  <c r="AQ86" i="43"/>
  <c r="N86" i="34"/>
  <c r="AM86" i="43"/>
  <c r="X67" i="34"/>
  <c r="AR67" i="43"/>
  <c r="P67" i="34"/>
  <c r="AN67" i="43"/>
  <c r="H67" i="34"/>
  <c r="AJ67" i="43"/>
  <c r="L71" i="34"/>
  <c r="AL71" i="43"/>
  <c r="J71" i="34"/>
  <c r="AK71" i="43"/>
  <c r="L75" i="34"/>
  <c r="AL75" i="43"/>
  <c r="Z75" i="34"/>
  <c r="AS75" i="43"/>
  <c r="R75" i="34"/>
  <c r="AO75" i="43"/>
  <c r="J75" i="34"/>
  <c r="AK75" i="43"/>
  <c r="T79" i="34"/>
  <c r="AP79" i="43"/>
  <c r="J79" i="34"/>
  <c r="AK79" i="43"/>
  <c r="T83" i="34"/>
  <c r="AP83" i="43"/>
  <c r="L83" i="34"/>
  <c r="AL83" i="43"/>
  <c r="Z83" i="34"/>
  <c r="AS83" i="43"/>
  <c r="R83" i="34"/>
  <c r="AO83" i="43"/>
  <c r="J83" i="34"/>
  <c r="AK83" i="43"/>
  <c r="J29" i="34"/>
  <c r="AK29" i="43"/>
  <c r="X35" i="34"/>
  <c r="AR35" i="43"/>
  <c r="H35" i="34"/>
  <c r="AJ35" i="43"/>
  <c r="Z35" i="34"/>
  <c r="AS35" i="43"/>
  <c r="R35" i="34"/>
  <c r="AO35" i="43"/>
  <c r="J35" i="34"/>
  <c r="AK35" i="43"/>
  <c r="J39" i="34"/>
  <c r="AK39" i="43"/>
  <c r="P31" i="34"/>
  <c r="AN31" i="43"/>
  <c r="Z31" i="34"/>
  <c r="AS31" i="43"/>
  <c r="J31" i="34"/>
  <c r="AK31" i="43"/>
  <c r="J37" i="34"/>
  <c r="AK37" i="43"/>
  <c r="T69" i="34"/>
  <c r="AP69" i="43"/>
  <c r="L69" i="34"/>
  <c r="AL69" i="43"/>
  <c r="P29" i="34"/>
  <c r="AN29" i="43"/>
  <c r="H29" i="34"/>
  <c r="AJ29" i="43"/>
  <c r="L35" i="34"/>
  <c r="AL35" i="43"/>
  <c r="N35" i="34"/>
  <c r="AM35" i="43"/>
  <c r="P39" i="34"/>
  <c r="AN39" i="43"/>
  <c r="V39" i="34"/>
  <c r="AQ39" i="43"/>
  <c r="T31" i="34"/>
  <c r="AP31" i="43"/>
  <c r="V31" i="34"/>
  <c r="AQ31" i="43"/>
  <c r="P37" i="34"/>
  <c r="AN37" i="43"/>
  <c r="H37" i="34"/>
  <c r="AJ37" i="43"/>
  <c r="X69" i="34"/>
  <c r="AR69" i="43"/>
  <c r="H69" i="34"/>
  <c r="AJ69" i="43"/>
  <c r="P73" i="34"/>
  <c r="AN73" i="43"/>
  <c r="H77" i="34"/>
  <c r="AJ77" i="43"/>
  <c r="X81" i="34"/>
  <c r="AR81" i="43"/>
  <c r="P81" i="34"/>
  <c r="AN81" i="43"/>
  <c r="N81" i="34"/>
  <c r="AM81" i="43"/>
  <c r="X85" i="34"/>
  <c r="AR85" i="43"/>
  <c r="P85" i="34"/>
  <c r="AN85" i="43"/>
  <c r="V71" i="34"/>
  <c r="AQ71" i="43"/>
  <c r="X75" i="34"/>
  <c r="AR75" i="43"/>
  <c r="H75" i="34"/>
  <c r="AJ75" i="43"/>
  <c r="N79" i="34"/>
  <c r="AM79" i="43"/>
  <c r="N6" i="34"/>
  <c r="AM6" i="43"/>
  <c r="H6" i="34"/>
  <c r="AJ6" i="43"/>
  <c r="H16" i="34"/>
  <c r="AJ16" i="43"/>
  <c r="H20" i="34"/>
  <c r="AJ20" i="43"/>
  <c r="H24" i="34"/>
  <c r="AJ24" i="43"/>
  <c r="H12" i="34"/>
  <c r="AJ12" i="43"/>
  <c r="H7" i="34"/>
  <c r="AJ7" i="43"/>
  <c r="H8" i="34"/>
  <c r="AJ8" i="43"/>
  <c r="H5" i="34"/>
  <c r="AJ5" i="43"/>
  <c r="H17" i="34"/>
  <c r="AJ17" i="43"/>
  <c r="H21" i="34"/>
  <c r="AJ21" i="43"/>
  <c r="H25" i="34"/>
  <c r="AJ25" i="43"/>
  <c r="H47" i="34"/>
  <c r="AJ47" i="43"/>
  <c r="H55" i="34"/>
  <c r="AJ55" i="43"/>
  <c r="H54" i="34"/>
  <c r="AJ54" i="43"/>
  <c r="H66" i="34"/>
  <c r="AJ66" i="43"/>
  <c r="H13" i="34"/>
  <c r="AJ13" i="43"/>
  <c r="H80" i="34"/>
  <c r="AJ80" i="43"/>
  <c r="H4" i="34"/>
  <c r="AJ4" i="43"/>
  <c r="H9" i="34"/>
  <c r="AJ9" i="43"/>
  <c r="H53" i="34"/>
  <c r="AJ53" i="43"/>
  <c r="H78" i="34"/>
  <c r="AJ78" i="43"/>
  <c r="J27" i="34"/>
  <c r="AK27" i="43"/>
  <c r="J26" i="34"/>
  <c r="AK26" i="43"/>
  <c r="J43" i="34"/>
  <c r="AK43" i="43"/>
  <c r="J51" i="34"/>
  <c r="AK51" i="43"/>
  <c r="J5" i="34"/>
  <c r="AK5" i="43"/>
  <c r="J41" i="34"/>
  <c r="AK41" i="43"/>
  <c r="J55" i="34"/>
  <c r="AK55" i="43"/>
  <c r="J34" i="34"/>
  <c r="AK34" i="43"/>
  <c r="J15" i="34"/>
  <c r="AK15" i="43"/>
  <c r="J11" i="34"/>
  <c r="AK11" i="43"/>
  <c r="J10" i="34"/>
  <c r="AK10" i="43"/>
  <c r="J7" i="34"/>
  <c r="AK7" i="43"/>
  <c r="J28" i="34"/>
  <c r="AK28" i="43"/>
  <c r="J22" i="34"/>
  <c r="AK22" i="43"/>
  <c r="J18" i="34"/>
  <c r="AK18" i="43"/>
  <c r="J13" i="34"/>
  <c r="AK13" i="43"/>
  <c r="J45" i="34"/>
  <c r="AK45" i="43"/>
  <c r="L34" i="34"/>
  <c r="AL34" i="43"/>
  <c r="L11" i="34"/>
  <c r="AL11" i="43"/>
  <c r="L58" i="34"/>
  <c r="AL58" i="43"/>
  <c r="L60" i="34"/>
  <c r="AL60" i="43"/>
  <c r="L9" i="34"/>
  <c r="AL9" i="43"/>
  <c r="L47" i="34"/>
  <c r="AL47" i="43"/>
  <c r="L49" i="34"/>
  <c r="AL49" i="43"/>
  <c r="L51" i="34"/>
  <c r="AL51" i="43"/>
  <c r="L17" i="34"/>
  <c r="AL17" i="43"/>
  <c r="L82" i="34"/>
  <c r="AL82" i="43"/>
  <c r="X64" i="34"/>
  <c r="AR64" i="43"/>
  <c r="L46" i="34"/>
  <c r="AL46" i="43"/>
  <c r="X52" i="34"/>
  <c r="AR52" i="43"/>
  <c r="X76" i="34"/>
  <c r="AR76" i="43"/>
  <c r="X48" i="34"/>
  <c r="AR48" i="43"/>
  <c r="X86" i="34"/>
  <c r="AR86" i="43"/>
  <c r="J53" i="34"/>
  <c r="AK53" i="43"/>
  <c r="X56" i="34"/>
  <c r="AR56" i="43"/>
  <c r="X72" i="34"/>
  <c r="AR72" i="43"/>
  <c r="Z41" i="34"/>
  <c r="AS41" i="43"/>
  <c r="T43" i="34"/>
  <c r="AP43" i="43"/>
  <c r="P53" i="34"/>
  <c r="AN53" i="43"/>
  <c r="L41" i="34"/>
  <c r="AL41" i="43"/>
  <c r="Z57" i="34"/>
  <c r="AS57" i="43"/>
  <c r="Z51" i="34"/>
  <c r="AS51" i="43"/>
  <c r="R3" i="34"/>
  <c r="AO3" i="43"/>
  <c r="Z53" i="34"/>
  <c r="AS53" i="43"/>
  <c r="P46" i="34"/>
  <c r="AN46" i="43"/>
  <c r="P66" i="34"/>
  <c r="AN66" i="43"/>
  <c r="P41" i="34"/>
  <c r="AN41" i="43"/>
  <c r="N43" i="34"/>
  <c r="AM43" i="43"/>
  <c r="V45" i="34"/>
  <c r="AQ45" i="43"/>
  <c r="Z49" i="34"/>
  <c r="AS49" i="43"/>
  <c r="N57" i="34"/>
  <c r="AM57" i="43"/>
  <c r="T66" i="34"/>
  <c r="AP66" i="43"/>
  <c r="J57" i="34"/>
  <c r="AK57" i="43"/>
  <c r="L45" i="34"/>
  <c r="AL45" i="43"/>
  <c r="P74" i="34"/>
  <c r="AN74" i="43"/>
  <c r="N45" i="34"/>
  <c r="AM45" i="43"/>
  <c r="N55" i="34"/>
  <c r="AM55" i="43"/>
  <c r="R55" i="34"/>
  <c r="AO55" i="43"/>
  <c r="T74" i="34"/>
  <c r="AP74" i="43"/>
  <c r="N49" i="34"/>
  <c r="AM49" i="43"/>
  <c r="P51" i="34"/>
  <c r="AN51" i="43"/>
  <c r="P49" i="34"/>
  <c r="AN49" i="43"/>
  <c r="R51" i="34"/>
  <c r="AO51" i="43"/>
  <c r="P58" i="34"/>
  <c r="AN58" i="43"/>
  <c r="X27" i="34"/>
  <c r="AR27" i="43"/>
  <c r="T22" i="34"/>
  <c r="AP22" i="43"/>
  <c r="L22" i="34"/>
  <c r="AL22" i="43"/>
  <c r="P21" i="34"/>
  <c r="AN21" i="43"/>
  <c r="Z7" i="34"/>
  <c r="AS7" i="43"/>
  <c r="R4" i="34"/>
  <c r="AO4" i="43"/>
  <c r="J4" i="34"/>
  <c r="AK4" i="43"/>
  <c r="T27" i="34"/>
  <c r="AP27" i="43"/>
  <c r="X22" i="34"/>
  <c r="AR22" i="43"/>
  <c r="R22" i="34"/>
  <c r="AO22" i="43"/>
  <c r="R21" i="34"/>
  <c r="AO21" i="43"/>
  <c r="V7" i="34"/>
  <c r="AQ7" i="43"/>
  <c r="R7" i="34"/>
  <c r="AO7" i="43"/>
  <c r="Z4" i="34"/>
  <c r="AS4" i="43"/>
  <c r="V49" i="34"/>
  <c r="AQ49" i="43"/>
  <c r="X57" i="34"/>
  <c r="AR57" i="43"/>
  <c r="P32" i="34"/>
  <c r="AN32" i="43"/>
  <c r="X21" i="34"/>
  <c r="AR21" i="43"/>
  <c r="L4" i="34"/>
  <c r="AL4" i="43"/>
  <c r="X53" i="34"/>
  <c r="AR53" i="43"/>
  <c r="N67" i="34"/>
  <c r="AM67" i="43"/>
  <c r="N4" i="34"/>
  <c r="AM4" i="43"/>
  <c r="R23" i="34"/>
  <c r="AO23" i="43"/>
  <c r="N23" i="34"/>
  <c r="AM23" i="43"/>
  <c r="R17" i="34"/>
  <c r="AO17" i="43"/>
  <c r="X15" i="34"/>
  <c r="AR15" i="43"/>
  <c r="T15" i="34"/>
  <c r="AP15" i="43"/>
  <c r="L15" i="34"/>
  <c r="AL15" i="43"/>
  <c r="R14" i="34"/>
  <c r="AO14" i="43"/>
  <c r="X13" i="34"/>
  <c r="AR13" i="43"/>
  <c r="P13" i="34"/>
  <c r="AN13" i="43"/>
  <c r="N12" i="34"/>
  <c r="AM12" i="43"/>
  <c r="P11" i="34"/>
  <c r="AN11" i="43"/>
  <c r="Z8" i="34"/>
  <c r="AS8" i="43"/>
  <c r="R8" i="34"/>
  <c r="AO8" i="43"/>
  <c r="N8" i="34"/>
  <c r="AM8" i="43"/>
  <c r="Z34" i="34"/>
  <c r="AS34" i="43"/>
  <c r="V17" i="34"/>
  <c r="AQ17" i="43"/>
  <c r="N19" i="34"/>
  <c r="AM19" i="43"/>
  <c r="R25" i="34"/>
  <c r="AO25" i="43"/>
  <c r="Z17" i="34"/>
  <c r="AS17" i="43"/>
  <c r="N17" i="34"/>
  <c r="AM17" i="43"/>
  <c r="R19" i="34"/>
  <c r="AO19" i="43"/>
  <c r="R32" i="34"/>
  <c r="AO32" i="43"/>
  <c r="Z32" i="34"/>
  <c r="AS32" i="43"/>
  <c r="N22" i="34"/>
  <c r="AM22" i="43"/>
  <c r="V25" i="34"/>
  <c r="AQ25" i="43"/>
  <c r="Z19" i="34"/>
  <c r="AS19" i="43"/>
  <c r="N34" i="34"/>
  <c r="AM34" i="43"/>
  <c r="V34" i="34"/>
  <c r="AQ34" i="43"/>
  <c r="X3" i="34"/>
  <c r="AR3" i="43"/>
  <c r="P25" i="34"/>
  <c r="AN25" i="43"/>
  <c r="P17" i="34"/>
  <c r="AN17" i="43"/>
  <c r="X51" i="34"/>
  <c r="AR51" i="43"/>
  <c r="J16" i="34"/>
  <c r="AK16" i="43"/>
  <c r="V18" i="34"/>
  <c r="AQ18" i="43"/>
  <c r="Z20" i="34"/>
  <c r="AS20" i="43"/>
  <c r="T26" i="34"/>
  <c r="AP26" i="43"/>
  <c r="V11" i="34"/>
  <c r="AQ11" i="43"/>
  <c r="X17" i="34"/>
  <c r="AR17" i="43"/>
  <c r="V5" i="34"/>
  <c r="AQ5" i="43"/>
  <c r="T8" i="34"/>
  <c r="AP8" i="43"/>
  <c r="N16" i="34"/>
  <c r="AM16" i="43"/>
  <c r="V16" i="34"/>
  <c r="AQ16" i="43"/>
  <c r="R18" i="34"/>
  <c r="AO18" i="43"/>
  <c r="P6" i="34"/>
  <c r="AN6" i="43"/>
  <c r="T54" i="34"/>
  <c r="AP54" i="43"/>
  <c r="X54" i="34"/>
  <c r="AR54" i="43"/>
  <c r="X70" i="34"/>
  <c r="AR70" i="43"/>
  <c r="R24" i="34"/>
  <c r="AO24" i="43"/>
  <c r="X23" i="34"/>
  <c r="AR23" i="43"/>
  <c r="N13" i="34"/>
  <c r="AM13" i="43"/>
  <c r="Z3" i="34"/>
  <c r="AS3" i="43"/>
  <c r="V4" i="34"/>
  <c r="AQ4" i="43"/>
  <c r="T33" i="34"/>
  <c r="AP33" i="43"/>
  <c r="N33" i="34"/>
  <c r="AM33" i="43"/>
  <c r="V33" i="34"/>
  <c r="AQ33" i="43"/>
  <c r="Z10" i="34"/>
  <c r="AS10" i="43"/>
  <c r="R10" i="34"/>
  <c r="AO10" i="43"/>
  <c r="L18" i="34"/>
  <c r="AL18" i="43"/>
  <c r="X50" i="34"/>
  <c r="AR50" i="43"/>
  <c r="T56" i="34"/>
  <c r="AP56" i="43"/>
  <c r="T64" i="34"/>
  <c r="AP64" i="43"/>
  <c r="X80" i="34"/>
  <c r="AR80" i="43"/>
  <c r="T84" i="34"/>
  <c r="AP84" i="43"/>
  <c r="T6" i="34"/>
  <c r="AP6" i="43"/>
  <c r="X16" i="34"/>
  <c r="AR16" i="43"/>
  <c r="T16" i="34"/>
  <c r="AP16" i="43"/>
  <c r="T24" i="34"/>
  <c r="AP24" i="43"/>
  <c r="X24" i="34"/>
  <c r="AR24" i="43"/>
  <c r="L28" i="34"/>
  <c r="AL28" i="43"/>
  <c r="R9" i="34"/>
  <c r="AO9" i="43"/>
  <c r="AU87"/>
  <c r="Z40" i="34"/>
  <c r="AS40" i="43"/>
  <c r="R40" i="34"/>
  <c r="AO40" i="43"/>
  <c r="X40" i="34"/>
  <c r="AR40" i="43"/>
  <c r="N44" i="34"/>
  <c r="AM44" i="43"/>
  <c r="H44" i="34"/>
  <c r="AJ44" i="43"/>
  <c r="P42" i="34"/>
  <c r="AN42" i="43"/>
  <c r="V46" i="34"/>
  <c r="AQ46" i="43"/>
  <c r="R54" i="34"/>
  <c r="AO54" i="43"/>
  <c r="V58" i="34"/>
  <c r="AQ58" i="43"/>
  <c r="N58" i="34"/>
  <c r="AM58" i="43"/>
  <c r="R70" i="34"/>
  <c r="AO70" i="43"/>
  <c r="V74" i="34"/>
  <c r="AQ74" i="43"/>
  <c r="N74" i="34"/>
  <c r="AM74" i="43"/>
  <c r="J78" i="34"/>
  <c r="AK78" i="43"/>
  <c r="H56" i="34"/>
  <c r="AJ56" i="43"/>
  <c r="H64" i="34"/>
  <c r="AJ64" i="43"/>
  <c r="H72" i="34"/>
  <c r="AJ72" i="43"/>
  <c r="Z48" i="34"/>
  <c r="AS48" i="43"/>
  <c r="R48" i="34"/>
  <c r="AO48" i="43"/>
  <c r="J48" i="34"/>
  <c r="AK48" i="43"/>
  <c r="N52" i="34"/>
  <c r="AM52" i="43"/>
  <c r="V60" i="34"/>
  <c r="AQ60" i="43"/>
  <c r="Z64" i="34"/>
  <c r="AS64" i="43"/>
  <c r="R64" i="34"/>
  <c r="AO64" i="43"/>
  <c r="J64" i="34"/>
  <c r="AK64" i="43"/>
  <c r="N68" i="34"/>
  <c r="AM68" i="43"/>
  <c r="V76" i="34"/>
  <c r="AQ76" i="43"/>
  <c r="Z80" i="34"/>
  <c r="AS80" i="43"/>
  <c r="R80" i="34"/>
  <c r="AO80" i="43"/>
  <c r="J80" i="34"/>
  <c r="AK80" i="43"/>
  <c r="V82" i="34"/>
  <c r="AQ82" i="43"/>
  <c r="N84" i="34"/>
  <c r="AM84" i="43"/>
  <c r="R6" i="34"/>
  <c r="AO6" i="43"/>
  <c r="T29" i="34"/>
  <c r="AP29" i="43"/>
  <c r="L29" i="34"/>
  <c r="AL29" i="43"/>
  <c r="Z29" i="34"/>
  <c r="AS29" i="43"/>
  <c r="R29" i="34"/>
  <c r="AO29" i="43"/>
  <c r="P35" i="34"/>
  <c r="AN35" i="43"/>
  <c r="T39" i="34"/>
  <c r="AP39" i="43"/>
  <c r="L39" i="34"/>
  <c r="AL39" i="43"/>
  <c r="Z39" i="34"/>
  <c r="AS39" i="43"/>
  <c r="R39" i="34"/>
  <c r="AO39" i="43"/>
  <c r="X31" i="34"/>
  <c r="AR31" i="43"/>
  <c r="H31" i="34"/>
  <c r="AJ31" i="43"/>
  <c r="R31" i="34"/>
  <c r="AO31" i="43"/>
  <c r="T37" i="34"/>
  <c r="AP37" i="43"/>
  <c r="L37" i="34"/>
  <c r="AL37" i="43"/>
  <c r="Z37" i="34"/>
  <c r="AS37" i="43"/>
  <c r="R37" i="34"/>
  <c r="AO37" i="43"/>
  <c r="Z69" i="34"/>
  <c r="AS69" i="43"/>
  <c r="R69" i="34"/>
  <c r="AO69" i="43"/>
  <c r="X29" i="34"/>
  <c r="AR29" i="43"/>
  <c r="V29" i="34"/>
  <c r="AQ29" i="43"/>
  <c r="N29" i="34"/>
  <c r="AM29" i="43"/>
  <c r="T35" i="34"/>
  <c r="AP35" i="43"/>
  <c r="V35" i="34"/>
  <c r="AQ35" i="43"/>
  <c r="X39" i="34"/>
  <c r="AR39" i="43"/>
  <c r="H39" i="34"/>
  <c r="AJ39" i="43"/>
  <c r="N39" i="34"/>
  <c r="AM39" i="43"/>
  <c r="L31" i="34"/>
  <c r="AL31" i="43"/>
  <c r="N31" i="34"/>
  <c r="AM31" i="43"/>
  <c r="X37" i="34"/>
  <c r="AR37" i="43"/>
  <c r="V37" i="34"/>
  <c r="AQ37" i="43"/>
  <c r="N37" i="34"/>
  <c r="AM37" i="43"/>
  <c r="P69" i="34"/>
  <c r="AN69" i="43"/>
  <c r="V69" i="34"/>
  <c r="AQ69" i="43"/>
  <c r="N69" i="34"/>
  <c r="AM69" i="43"/>
  <c r="X73" i="34"/>
  <c r="AR73" i="43"/>
  <c r="H73" i="34"/>
  <c r="AJ73" i="43"/>
  <c r="V73" i="34"/>
  <c r="AQ73" i="43"/>
  <c r="N73" i="34"/>
  <c r="AM73" i="43"/>
  <c r="X77" i="34"/>
  <c r="AR77" i="43"/>
  <c r="P77" i="34"/>
  <c r="AN77" i="43"/>
  <c r="V77" i="34"/>
  <c r="AQ77" i="43"/>
  <c r="N77" i="34"/>
  <c r="AM77" i="43"/>
  <c r="H81" i="34"/>
  <c r="AJ81" i="43"/>
  <c r="V85" i="34"/>
  <c r="AQ85" i="43"/>
  <c r="V51" i="34"/>
  <c r="AQ51" i="43"/>
  <c r="L67" i="34"/>
  <c r="AL67" i="43"/>
  <c r="P71" i="34"/>
  <c r="AN71" i="43"/>
  <c r="V75" i="34"/>
  <c r="AQ75" i="43"/>
  <c r="X79" i="34"/>
  <c r="AR79" i="43"/>
  <c r="H79" i="34"/>
  <c r="AJ79" i="43"/>
  <c r="R86" i="34"/>
  <c r="AO86" i="43"/>
  <c r="H84" i="34"/>
  <c r="AJ84" i="43"/>
  <c r="H18" i="34"/>
  <c r="AJ18" i="43"/>
  <c r="H22" i="34"/>
  <c r="AJ22" i="43"/>
  <c r="H26" i="34"/>
  <c r="AJ26" i="43"/>
  <c r="H46" i="34"/>
  <c r="AJ46" i="43"/>
  <c r="H28" i="34"/>
  <c r="AJ28" i="43"/>
  <c r="H11" i="34"/>
  <c r="AJ11" i="43"/>
  <c r="H34" i="34"/>
  <c r="AJ34" i="43"/>
  <c r="H15" i="34"/>
  <c r="AJ15" i="43"/>
  <c r="H19" i="34"/>
  <c r="AJ19" i="43"/>
  <c r="H23" i="34"/>
  <c r="AJ23" i="43"/>
  <c r="H41" i="34"/>
  <c r="AJ41" i="43"/>
  <c r="H50" i="34"/>
  <c r="AJ50" i="43"/>
  <c r="H58" i="34"/>
  <c r="AJ58" i="43"/>
  <c r="H33" i="34"/>
  <c r="AJ33" i="43"/>
  <c r="H51" i="34"/>
  <c r="AJ51" i="43"/>
  <c r="H74" i="34"/>
  <c r="AJ74" i="43"/>
  <c r="H10" i="34"/>
  <c r="AJ10" i="43"/>
  <c r="H14" i="34"/>
  <c r="AJ14" i="43"/>
  <c r="H32" i="34"/>
  <c r="AJ32" i="43"/>
  <c r="H45" i="34"/>
  <c r="AJ45" i="43"/>
  <c r="H27" i="34"/>
  <c r="AJ27" i="43"/>
  <c r="J8" i="34"/>
  <c r="AK8" i="43"/>
  <c r="J17" i="34"/>
  <c r="AK17" i="43"/>
  <c r="J14" i="34"/>
  <c r="AK14" i="43"/>
  <c r="J20" i="34"/>
  <c r="AK20" i="43"/>
  <c r="J32" i="34"/>
  <c r="AK32" i="43"/>
  <c r="J23" i="34"/>
  <c r="AK23" i="43"/>
  <c r="J21" i="34"/>
  <c r="AK21" i="43"/>
  <c r="J24" i="34"/>
  <c r="AK24" i="43"/>
  <c r="J25" i="34"/>
  <c r="AK25" i="43"/>
  <c r="J46" i="34"/>
  <c r="AK46" i="43"/>
  <c r="J19" i="34"/>
  <c r="AK19" i="43"/>
  <c r="J33" i="34"/>
  <c r="AK33" i="43"/>
  <c r="L26" i="34"/>
  <c r="AL26" i="43"/>
  <c r="L64" i="34"/>
  <c r="AL64" i="43"/>
  <c r="L66" i="34"/>
  <c r="AL66" i="43"/>
  <c r="L8" i="34"/>
  <c r="AL8" i="43"/>
  <c r="L57" i="34"/>
  <c r="AL57" i="43"/>
  <c r="L50" i="34"/>
  <c r="AL50" i="43"/>
  <c r="L54" i="34"/>
  <c r="AL54" i="43"/>
  <c r="L76" i="34"/>
  <c r="AL76" i="43"/>
  <c r="L78" i="34"/>
  <c r="AL78" i="43"/>
  <c r="L84" i="34"/>
  <c r="AL84" i="43"/>
  <c r="L27" i="34"/>
  <c r="AL27" i="43"/>
  <c r="L68" i="34"/>
  <c r="AL68" i="43"/>
  <c r="L7" i="34"/>
  <c r="AL7" i="43"/>
  <c r="L14" i="34"/>
  <c r="AL14" i="43"/>
  <c r="L80" i="34"/>
  <c r="AL80" i="43"/>
  <c r="L56" i="34"/>
  <c r="AL56" i="43"/>
  <c r="L72" i="34"/>
  <c r="AL72" i="43"/>
  <c r="L74" i="34"/>
  <c r="AL74" i="43"/>
  <c r="L86" i="34"/>
  <c r="AL86" i="43"/>
  <c r="L10" i="34"/>
  <c r="AL10" i="43"/>
  <c r="L5" i="34"/>
  <c r="AL5" i="43"/>
  <c r="L70" i="34"/>
  <c r="AL70" i="43"/>
  <c r="X60" i="34"/>
  <c r="AR60" i="43"/>
  <c r="X68" i="34"/>
  <c r="AR68" i="43"/>
  <c r="P3" i="34"/>
  <c r="AN3" i="43"/>
  <c r="Z45" i="34"/>
  <c r="AS45" i="43"/>
  <c r="Z55" i="34"/>
  <c r="AS55" i="43"/>
  <c r="Z67" i="34"/>
  <c r="AS67" i="43"/>
  <c r="N41" i="34"/>
  <c r="AM41" i="43"/>
  <c r="V41" i="34"/>
  <c r="AQ41" i="43"/>
  <c r="R53" i="34"/>
  <c r="AO53" i="43"/>
  <c r="R41" i="34"/>
  <c r="AO41" i="43"/>
  <c r="T45" i="34"/>
  <c r="AP45" i="43"/>
  <c r="Z47" i="34"/>
  <c r="AS47" i="43"/>
  <c r="P57" i="34"/>
  <c r="AN57" i="43"/>
  <c r="R45" i="34"/>
  <c r="AO45" i="43"/>
  <c r="R57" i="34"/>
  <c r="AO57" i="43"/>
  <c r="N46" i="34"/>
  <c r="AM46" i="43"/>
  <c r="L52" i="34"/>
  <c r="AL52" i="43"/>
  <c r="T55" i="34"/>
  <c r="AP55" i="43"/>
  <c r="L48" i="34"/>
  <c r="AL48" i="43"/>
  <c r="T58" i="34"/>
  <c r="AP58" i="43"/>
  <c r="R47" i="34"/>
  <c r="AO47" i="43"/>
  <c r="N51" i="34"/>
  <c r="AM51" i="43"/>
  <c r="N47" i="34"/>
  <c r="AM47" i="43"/>
  <c r="T46" i="34"/>
  <c r="AP46" i="43"/>
  <c r="P27" i="34"/>
  <c r="AN27" i="43"/>
  <c r="P22" i="34"/>
  <c r="AN22" i="43"/>
  <c r="V21" i="34"/>
  <c r="AQ21" i="43"/>
  <c r="P7" i="34"/>
  <c r="AN7" i="43"/>
  <c r="N7" i="34"/>
  <c r="AM7" i="43"/>
  <c r="T4" i="34"/>
  <c r="AP4" i="43"/>
  <c r="X41" i="34"/>
  <c r="AR41" i="43"/>
  <c r="X28" i="34"/>
  <c r="AR28" i="43"/>
  <c r="X34" i="34"/>
  <c r="AR34" i="43"/>
  <c r="R27" i="34"/>
  <c r="AO27" i="43"/>
  <c r="X4" i="34"/>
  <c r="AR4" i="43"/>
  <c r="P4" i="34"/>
  <c r="AN4" i="43"/>
  <c r="X49" i="34"/>
  <c r="AR49" i="43"/>
  <c r="V67" i="34"/>
  <c r="AQ67" i="43"/>
  <c r="Z21" i="34"/>
  <c r="AS21" i="43"/>
  <c r="N28" i="34"/>
  <c r="AM28" i="43"/>
  <c r="T28" i="34"/>
  <c r="AP28" i="43"/>
  <c r="V23" i="34"/>
  <c r="AQ23" i="43"/>
  <c r="P15" i="34"/>
  <c r="AN15" i="43"/>
  <c r="Z14" i="34"/>
  <c r="AS14" i="43"/>
  <c r="V14" i="34"/>
  <c r="AQ14" i="43"/>
  <c r="T13" i="34"/>
  <c r="AP13" i="43"/>
  <c r="L13" i="34"/>
  <c r="AL13" i="43"/>
  <c r="X12" i="34"/>
  <c r="AR12" i="43"/>
  <c r="R12" i="34"/>
  <c r="AO12" i="43"/>
  <c r="Z9" i="34"/>
  <c r="AS9" i="43"/>
  <c r="N5" i="34"/>
  <c r="AM5" i="43"/>
  <c r="X11" i="34"/>
  <c r="AR11" i="43"/>
  <c r="T11" i="34"/>
  <c r="AP11" i="43"/>
  <c r="V8" i="34"/>
  <c r="AQ8" i="43"/>
  <c r="Z33" i="34"/>
  <c r="AS33" i="43"/>
  <c r="V19" i="34"/>
  <c r="AQ19" i="43"/>
  <c r="Z23" i="34"/>
  <c r="AS23" i="43"/>
  <c r="T70" i="34"/>
  <c r="AP70" i="43"/>
  <c r="N25" i="34"/>
  <c r="AM25" i="43"/>
  <c r="H49" i="34"/>
  <c r="AJ49" i="43"/>
  <c r="N32" i="34"/>
  <c r="AM32" i="43"/>
  <c r="V32" i="34"/>
  <c r="AQ32" i="43"/>
  <c r="P34" i="34"/>
  <c r="AN34" i="43"/>
  <c r="T34" i="34"/>
  <c r="AP34" i="43"/>
  <c r="X7" i="34"/>
  <c r="AR7" i="43"/>
  <c r="Z25" i="34"/>
  <c r="AS25" i="43"/>
  <c r="N21" i="34"/>
  <c r="AM21" i="43"/>
  <c r="X32" i="34"/>
  <c r="AR32" i="43"/>
  <c r="V3" i="34"/>
  <c r="AQ3" i="43"/>
  <c r="T3" i="34"/>
  <c r="AP3" i="43"/>
  <c r="T12" i="34"/>
  <c r="AP12" i="43"/>
  <c r="R20" i="34"/>
  <c r="AO20" i="43"/>
  <c r="V47" i="34"/>
  <c r="AQ47" i="43"/>
  <c r="N10" i="34"/>
  <c r="AM10" i="43"/>
  <c r="R16" i="34"/>
  <c r="AO16" i="43"/>
  <c r="N18" i="34"/>
  <c r="AM18" i="43"/>
  <c r="V24" i="34"/>
  <c r="AQ24" i="43"/>
  <c r="X6" i="34"/>
  <c r="AR6" i="43"/>
  <c r="X26" i="34"/>
  <c r="AR26" i="43"/>
  <c r="P26" i="34"/>
  <c r="AN26" i="43"/>
  <c r="P19" i="34"/>
  <c r="AN19" i="43"/>
  <c r="V13" i="34"/>
  <c r="AQ13" i="43"/>
  <c r="V15" i="34"/>
  <c r="AQ15" i="43"/>
  <c r="L12" i="34"/>
  <c r="AL12" i="43"/>
  <c r="T14" i="34"/>
  <c r="AP14" i="43"/>
  <c r="Z22" i="34"/>
  <c r="AS22" i="43"/>
  <c r="X25" i="34"/>
  <c r="AR25" i="43"/>
  <c r="P23" i="34"/>
  <c r="AN23" i="43"/>
  <c r="V20" i="34"/>
  <c r="AQ20" i="43"/>
  <c r="X19" i="34"/>
  <c r="AR19" i="43"/>
  <c r="N11" i="34"/>
  <c r="AM11" i="43"/>
  <c r="N15" i="34"/>
  <c r="AM15" i="43"/>
  <c r="R5" i="34"/>
  <c r="AO5" i="43"/>
  <c r="Z5" i="34"/>
  <c r="AS5" i="43"/>
  <c r="X33" i="34"/>
  <c r="AR33" i="43"/>
  <c r="Z28" i="34"/>
  <c r="AS28" i="43"/>
  <c r="V26" i="34"/>
  <c r="AQ26" i="43"/>
  <c r="V10" i="34"/>
  <c r="AQ10" i="43"/>
  <c r="V12" i="34"/>
  <c r="AQ12" i="43"/>
  <c r="X18" i="34"/>
  <c r="AR18" i="43"/>
  <c r="T72" i="34"/>
  <c r="AP72" i="43"/>
  <c r="P18" i="34"/>
  <c r="AN18" i="43"/>
  <c r="T18" i="34"/>
  <c r="AP18" i="43"/>
  <c r="T50" i="34"/>
  <c r="AP50" i="43"/>
  <c r="T80" i="34"/>
  <c r="AP80" i="43"/>
  <c r="X84" i="34"/>
  <c r="AR84" i="43"/>
  <c r="N24" i="34"/>
  <c r="AM24" i="43"/>
  <c r="V28" i="34"/>
  <c r="AQ28" i="43"/>
  <c r="P28" i="34"/>
  <c r="AN28" i="43"/>
  <c r="X14" i="34"/>
  <c r="AR14" i="43"/>
  <c r="N87"/>
  <c r="G87" i="34"/>
  <c r="M87"/>
  <c r="Y87"/>
  <c r="S87"/>
  <c r="N62"/>
  <c r="R62"/>
  <c r="T62"/>
  <c r="Z62"/>
  <c r="J62"/>
  <c r="H62"/>
  <c r="L62"/>
  <c r="X62"/>
  <c r="J3"/>
  <c r="H3"/>
  <c r="AG117" i="19"/>
  <c r="AG61" i="39"/>
  <c r="BK61"/>
  <c r="AP61"/>
  <c r="L61"/>
  <c r="AG33" i="19"/>
  <c r="U65" i="39"/>
  <c r="Y70" i="19"/>
  <c r="AY65" i="39"/>
  <c r="AA65"/>
  <c r="Y94" i="19"/>
  <c r="BE65" i="39"/>
  <c r="BB65"/>
  <c r="Y82" i="19"/>
  <c r="X65" i="39"/>
  <c r="U61"/>
  <c r="AG69" i="19"/>
  <c r="AY61" i="39"/>
  <c r="O61"/>
  <c r="AG45" i="19"/>
  <c r="AS61" i="39"/>
  <c r="F61"/>
  <c r="AG9" i="19"/>
  <c r="AJ61" i="39"/>
  <c r="R61"/>
  <c r="AG57" i="19"/>
  <c r="AV61" i="39"/>
  <c r="AG105" i="19"/>
  <c r="AD61" i="39"/>
  <c r="BH61"/>
  <c r="Y22" i="19"/>
  <c r="I65" i="39"/>
  <c r="AM65"/>
  <c r="Y118" i="19"/>
  <c r="AG65" i="39"/>
  <c r="BK65"/>
  <c r="Y46" i="19"/>
  <c r="O65" i="39"/>
  <c r="AS65"/>
  <c r="F65"/>
  <c r="AJ65"/>
  <c r="Y10" i="19"/>
  <c r="R65" i="39"/>
  <c r="Y58" i="19"/>
  <c r="AV65" i="39"/>
  <c r="AD65"/>
  <c r="Y106" i="19"/>
  <c r="BH65" i="39"/>
  <c r="Z91" i="19"/>
  <c r="AA30" i="39"/>
  <c r="BE30"/>
  <c r="Z67" i="19"/>
  <c r="U30" i="39"/>
  <c r="AY30"/>
  <c r="F30"/>
  <c r="Z7" i="19"/>
  <c r="AJ30" i="39"/>
  <c r="R30"/>
  <c r="Z55" i="19"/>
  <c r="AV30" i="39"/>
  <c r="Z103" i="19"/>
  <c r="AD30" i="39"/>
  <c r="BH30"/>
  <c r="AA36"/>
  <c r="AF91" i="19"/>
  <c r="BE36" i="39"/>
  <c r="AF67" i="19"/>
  <c r="U36" i="39"/>
  <c r="AY36"/>
  <c r="AJ36"/>
  <c r="F36"/>
  <c r="AF7" i="19"/>
  <c r="R36" i="39"/>
  <c r="AF55" i="19"/>
  <c r="AV36" i="39"/>
  <c r="AF103" i="19"/>
  <c r="AD36" i="39"/>
  <c r="BH36"/>
  <c r="AH91" i="19"/>
  <c r="AA38" i="39"/>
  <c r="BE38"/>
  <c r="AH67" i="19"/>
  <c r="U38" i="39"/>
  <c r="AY38"/>
  <c r="AJ38"/>
  <c r="F38"/>
  <c r="AH7" i="19"/>
  <c r="R38" i="39"/>
  <c r="AH55" i="19"/>
  <c r="AV38" i="39"/>
  <c r="AH103" i="19"/>
  <c r="AD38" i="39"/>
  <c r="BH38"/>
  <c r="I61"/>
  <c r="AG21" i="19"/>
  <c r="AM61" i="39"/>
  <c r="AG93" i="19"/>
  <c r="AA61" i="39"/>
  <c r="BE61"/>
  <c r="BB61"/>
  <c r="X61"/>
  <c r="AG81" i="19"/>
  <c r="AP65" i="39"/>
  <c r="L65"/>
  <c r="Y34" i="19"/>
  <c r="AS59" i="39"/>
  <c r="AE45" i="19"/>
  <c r="O59" i="39"/>
  <c r="AG59"/>
  <c r="AE117" i="19"/>
  <c r="BK59" i="39"/>
  <c r="AE93" i="19"/>
  <c r="AA59" i="39"/>
  <c r="BE59"/>
  <c r="W94" i="19"/>
  <c r="AA63" i="39"/>
  <c r="BE63"/>
  <c r="BB63"/>
  <c r="W82" i="19"/>
  <c r="X63" i="39"/>
  <c r="Z19" i="19"/>
  <c r="I30" i="39"/>
  <c r="AM30"/>
  <c r="AP30"/>
  <c r="L30"/>
  <c r="Z31" i="19"/>
  <c r="O36" i="39"/>
  <c r="AF43" i="19"/>
  <c r="AS36" i="39"/>
  <c r="AG36"/>
  <c r="AF115" i="19"/>
  <c r="BK36" i="39"/>
  <c r="BB36"/>
  <c r="X36"/>
  <c r="AF79" i="19"/>
  <c r="AH19"/>
  <c r="I38" i="39"/>
  <c r="AM38"/>
  <c r="AP38"/>
  <c r="L38"/>
  <c r="AH31" i="19"/>
  <c r="AM59" i="39"/>
  <c r="I59"/>
  <c r="AE21" i="19"/>
  <c r="AY59" i="39"/>
  <c r="AE69" i="19"/>
  <c r="U59" i="39"/>
  <c r="F59"/>
  <c r="AJ59"/>
  <c r="AE9" i="19"/>
  <c r="R59" i="39"/>
  <c r="AE57" i="19"/>
  <c r="AV59" i="39"/>
  <c r="X59"/>
  <c r="AE81" i="19"/>
  <c r="BB59" i="39"/>
  <c r="W22" i="19"/>
  <c r="I63" i="39"/>
  <c r="AM63"/>
  <c r="AG63"/>
  <c r="W118" i="19"/>
  <c r="BK63" i="39"/>
  <c r="W46" i="19"/>
  <c r="O63" i="39"/>
  <c r="AS63"/>
  <c r="F63"/>
  <c r="AJ63"/>
  <c r="W10" i="19"/>
  <c r="W58"/>
  <c r="R63" i="39"/>
  <c r="AV63"/>
  <c r="W106" i="19"/>
  <c r="AD63" i="39"/>
  <c r="K11" i="41" s="1"/>
  <c r="BH63" i="39"/>
  <c r="AP59"/>
  <c r="AE33" i="19"/>
  <c r="L59" i="39"/>
  <c r="AE105" i="19"/>
  <c r="AD59" i="39"/>
  <c r="BH59"/>
  <c r="W70" i="19"/>
  <c r="U63" i="39"/>
  <c r="AY63"/>
  <c r="AP63"/>
  <c r="W34" i="19"/>
  <c r="L63" i="39"/>
  <c r="O30"/>
  <c r="Z43" i="19"/>
  <c r="AS30" i="39"/>
  <c r="Z115" i="19"/>
  <c r="AG30" i="39"/>
  <c r="BK30"/>
  <c r="BB30"/>
  <c r="X30"/>
  <c r="Z79" i="19"/>
  <c r="I36" i="39"/>
  <c r="AF19" i="19"/>
  <c r="AM36" i="39"/>
  <c r="AP36"/>
  <c r="L36"/>
  <c r="AF31" i="19"/>
  <c r="O38" i="39"/>
  <c r="AH43" i="19"/>
  <c r="AS38" i="39"/>
  <c r="AH115" i="19"/>
  <c r="AG38" i="39"/>
  <c r="BK38"/>
  <c r="BB38"/>
  <c r="X38"/>
  <c r="AH79" i="19"/>
  <c r="L43" i="34" l="1"/>
  <c r="P43"/>
  <c r="AJ43" i="43"/>
  <c r="AJ82"/>
  <c r="N48" i="34"/>
  <c r="J82"/>
  <c r="AO78" i="43"/>
  <c r="V62" i="34"/>
  <c r="AS78" i="43"/>
  <c r="T82" i="34"/>
  <c r="AP82" i="43"/>
  <c r="P82" i="34"/>
  <c r="AS43" i="43"/>
  <c r="AN62"/>
  <c r="P62" i="34"/>
  <c r="H48"/>
  <c r="AO43" i="43"/>
  <c r="R43" i="34"/>
  <c r="AR43" i="43"/>
  <c r="X43" i="34"/>
  <c r="L63"/>
  <c r="AL63" i="43"/>
  <c r="R63" i="34"/>
  <c r="AO63" i="43"/>
  <c r="P63" i="34"/>
  <c r="AN63" i="43"/>
  <c r="H63" i="34"/>
  <c r="AJ63" i="43"/>
  <c r="N63" i="34"/>
  <c r="AM63" i="43"/>
  <c r="Z63" i="34"/>
  <c r="AS63" i="43"/>
  <c r="J63" i="34"/>
  <c r="AK63" i="43"/>
  <c r="T59" i="34"/>
  <c r="AP59" i="43"/>
  <c r="H59" i="34"/>
  <c r="AJ59" i="43"/>
  <c r="L38" i="34"/>
  <c r="AL38" i="43"/>
  <c r="T36" i="34"/>
  <c r="AP36" i="43"/>
  <c r="Z36" i="34"/>
  <c r="AS36" i="43"/>
  <c r="J30" i="34"/>
  <c r="AK30" i="43"/>
  <c r="T63" i="34"/>
  <c r="AP63" i="43"/>
  <c r="V63" i="34"/>
  <c r="AQ63" i="43"/>
  <c r="N59" i="34"/>
  <c r="AM59" i="43"/>
  <c r="L65" i="34"/>
  <c r="AL65" i="43"/>
  <c r="V61" i="34"/>
  <c r="AQ61" i="43"/>
  <c r="J61" i="34"/>
  <c r="AK61" i="43"/>
  <c r="X38" i="34"/>
  <c r="AR38" i="43"/>
  <c r="P38" i="34"/>
  <c r="AN38" i="43"/>
  <c r="H38" i="34"/>
  <c r="AJ38" i="43"/>
  <c r="V38" i="34"/>
  <c r="AQ38" i="43"/>
  <c r="R36" i="34"/>
  <c r="AO36" i="43"/>
  <c r="V36" i="34"/>
  <c r="AQ36" i="43"/>
  <c r="X30" i="34"/>
  <c r="AR30" i="43"/>
  <c r="P30" i="34"/>
  <c r="AN30" i="43"/>
  <c r="V30" i="34"/>
  <c r="AQ30" i="43"/>
  <c r="X65" i="34"/>
  <c r="AR65" i="43"/>
  <c r="H65" i="34"/>
  <c r="AJ65" i="43"/>
  <c r="N65" i="34"/>
  <c r="AM65" i="43"/>
  <c r="J65" i="34"/>
  <c r="AK65" i="43"/>
  <c r="H61" i="34"/>
  <c r="AJ61" i="43"/>
  <c r="R61" i="34"/>
  <c r="AO61" i="43"/>
  <c r="V65" i="34"/>
  <c r="AQ65" i="43"/>
  <c r="Z61" i="34"/>
  <c r="AS61" i="43"/>
  <c r="E11" i="41"/>
  <c r="C11"/>
  <c r="D11"/>
  <c r="L11"/>
  <c r="I11"/>
  <c r="H11"/>
  <c r="F11"/>
  <c r="J11"/>
  <c r="G11"/>
  <c r="Z38" i="34"/>
  <c r="AS38" i="43"/>
  <c r="N38" i="34"/>
  <c r="AM38" i="43"/>
  <c r="L36" i="34"/>
  <c r="AL36" i="43"/>
  <c r="J36" i="34"/>
  <c r="AK36" i="43"/>
  <c r="T30" i="34"/>
  <c r="AP30" i="43"/>
  <c r="T38" i="34"/>
  <c r="AP38" i="43"/>
  <c r="Z30" i="34"/>
  <c r="AS30" i="43"/>
  <c r="N30" i="34"/>
  <c r="AM30" i="43"/>
  <c r="X59" i="34"/>
  <c r="AR59" i="43"/>
  <c r="L59" i="34"/>
  <c r="AL59" i="43"/>
  <c r="X63" i="34"/>
  <c r="AR63" i="43"/>
  <c r="P59" i="34"/>
  <c r="AN59" i="43"/>
  <c r="R59" i="34"/>
  <c r="AO59" i="43"/>
  <c r="J59" i="34"/>
  <c r="AK59" i="43"/>
  <c r="J38" i="34"/>
  <c r="AK38" i="43"/>
  <c r="N36" i="34"/>
  <c r="AM36" i="43"/>
  <c r="L30" i="34"/>
  <c r="AL30" i="43"/>
  <c r="V59" i="34"/>
  <c r="AQ59" i="43"/>
  <c r="Z59" i="34"/>
  <c r="AS59" i="43"/>
  <c r="T61" i="34"/>
  <c r="AP61" i="43"/>
  <c r="R38" i="34"/>
  <c r="AO38" i="43"/>
  <c r="X36" i="34"/>
  <c r="AR36" i="43"/>
  <c r="P36" i="34"/>
  <c r="AN36" i="43"/>
  <c r="H36" i="34"/>
  <c r="AJ36" i="43"/>
  <c r="H30" i="34"/>
  <c r="AJ30" i="43"/>
  <c r="R30" i="34"/>
  <c r="AO30" i="43"/>
  <c r="P65" i="34"/>
  <c r="AN65" i="43"/>
  <c r="Z65" i="34"/>
  <c r="AS65" i="43"/>
  <c r="X61" i="34"/>
  <c r="AR61" i="43"/>
  <c r="P61" i="34"/>
  <c r="AN61" i="43"/>
  <c r="N61" i="34"/>
  <c r="AM61" i="43"/>
  <c r="T65" i="34"/>
  <c r="AP65" i="43"/>
  <c r="R65" i="34"/>
  <c r="AO65" i="43"/>
  <c r="L61" i="34"/>
  <c r="AL61" i="43"/>
  <c r="L6" i="3"/>
  <c r="L7" s="1"/>
  <c r="J12"/>
  <c r="K12"/>
  <c r="J12" i="2"/>
  <c r="K12"/>
  <c r="L12"/>
  <c r="L7" i="11"/>
  <c r="L10" s="1"/>
  <c r="J12"/>
  <c r="K12"/>
  <c r="J12" i="12"/>
  <c r="K12"/>
  <c r="L12"/>
  <c r="M12" l="1"/>
  <c r="M12" i="2"/>
  <c r="V87" i="34"/>
  <c r="AL87" i="43"/>
  <c r="H87" i="34"/>
  <c r="J87"/>
  <c r="R87"/>
  <c r="X87"/>
  <c r="AJ87" i="43"/>
  <c r="AQ87"/>
  <c r="AR87"/>
  <c r="AO87"/>
  <c r="AM87"/>
  <c r="AS87"/>
  <c r="N87" i="34"/>
  <c r="Z87"/>
  <c r="T87"/>
  <c r="P87"/>
  <c r="L87"/>
  <c r="AN87" i="43"/>
  <c r="AP87"/>
  <c r="AK87"/>
  <c r="N12" i="12"/>
  <c r="N12" i="2"/>
  <c r="N10" i="11"/>
  <c r="M10"/>
  <c r="M7"/>
  <c r="L9"/>
  <c r="L11"/>
  <c r="L12"/>
  <c r="N12" s="1"/>
  <c r="N7"/>
  <c r="N7" i="3"/>
  <c r="L12"/>
  <c r="N12" s="1"/>
  <c r="M7"/>
  <c r="N6"/>
  <c r="L10"/>
  <c r="L11"/>
  <c r="M6"/>
  <c r="L9"/>
  <c r="M12" l="1"/>
  <c r="M9" i="11"/>
  <c r="N9"/>
  <c r="M12"/>
  <c r="M11"/>
  <c r="N11"/>
  <c r="M10" i="3"/>
  <c r="N10"/>
  <c r="M9"/>
  <c r="N9"/>
  <c r="M11"/>
  <c r="N11"/>
  <c r="L12" i="27"/>
  <c r="N12"/>
  <c r="M12"/>
  <c r="L11" i="28"/>
  <c r="M11"/>
  <c r="N11"/>
  <c r="K12" i="30"/>
  <c r="L12"/>
  <c r="N12"/>
  <c r="M12"/>
  <c r="K12" i="31"/>
  <c r="L12"/>
  <c r="M12"/>
  <c r="N12"/>
  <c r="K12" i="32"/>
  <c r="L12"/>
  <c r="M12"/>
  <c r="N12"/>
  <c r="L7" i="33"/>
  <c r="M7"/>
  <c r="N7"/>
  <c r="L12"/>
  <c r="M12"/>
  <c r="N12"/>
</calcChain>
</file>

<file path=xl/sharedStrings.xml><?xml version="1.0" encoding="utf-8"?>
<sst xmlns="http://schemas.openxmlformats.org/spreadsheetml/2006/main" count="1648" uniqueCount="371">
  <si>
    <t>Position</t>
  </si>
  <si>
    <t>UniGene</t>
  </si>
  <si>
    <t>RefSequence</t>
  </si>
  <si>
    <t>Symbole</t>
  </si>
  <si>
    <t>Nom du Gènes</t>
  </si>
  <si>
    <t>Exp 1</t>
  </si>
  <si>
    <t>Exp 2</t>
  </si>
  <si>
    <t>Exp 3</t>
  </si>
  <si>
    <t>A1</t>
  </si>
  <si>
    <t>A2</t>
  </si>
  <si>
    <t>A3</t>
  </si>
  <si>
    <t>A4</t>
  </si>
  <si>
    <t>A5</t>
  </si>
  <si>
    <t>A6</t>
  </si>
  <si>
    <t>A7</t>
  </si>
  <si>
    <t>A8</t>
  </si>
  <si>
    <t>A9</t>
  </si>
  <si>
    <t>A10</t>
  </si>
  <si>
    <t>A11</t>
  </si>
  <si>
    <t>A12</t>
  </si>
  <si>
    <t>B1</t>
  </si>
  <si>
    <t>B2</t>
  </si>
  <si>
    <t>B3</t>
  </si>
  <si>
    <t>B4</t>
  </si>
  <si>
    <t>B5</t>
  </si>
  <si>
    <t>B6</t>
  </si>
  <si>
    <t>B7</t>
  </si>
  <si>
    <t>B8</t>
  </si>
  <si>
    <t>B9</t>
  </si>
  <si>
    <t>B10</t>
  </si>
  <si>
    <t>B11</t>
  </si>
  <si>
    <t>B12</t>
  </si>
  <si>
    <t>C1</t>
  </si>
  <si>
    <t>C2</t>
  </si>
  <si>
    <t>C3</t>
  </si>
  <si>
    <t>C4</t>
  </si>
  <si>
    <t>C5</t>
  </si>
  <si>
    <t>C6</t>
  </si>
  <si>
    <t>C7</t>
  </si>
  <si>
    <t>C8</t>
  </si>
  <si>
    <t>C9</t>
  </si>
  <si>
    <t>C10</t>
  </si>
  <si>
    <t>C11</t>
  </si>
  <si>
    <t>C12</t>
  </si>
  <si>
    <t>D1</t>
  </si>
  <si>
    <t>D2</t>
  </si>
  <si>
    <t>D3</t>
  </si>
  <si>
    <t>D4</t>
  </si>
  <si>
    <t>D5</t>
  </si>
  <si>
    <t>D6</t>
  </si>
  <si>
    <t>D7</t>
  </si>
  <si>
    <t>D8</t>
  </si>
  <si>
    <t>D9</t>
  </si>
  <si>
    <t>D10</t>
  </si>
  <si>
    <t>D11</t>
  </si>
  <si>
    <t>D12</t>
  </si>
  <si>
    <t>E1</t>
  </si>
  <si>
    <t>E2</t>
  </si>
  <si>
    <t>E3</t>
  </si>
  <si>
    <t>E4</t>
  </si>
  <si>
    <t>E5</t>
  </si>
  <si>
    <t>E6</t>
  </si>
  <si>
    <t>E7</t>
  </si>
  <si>
    <t>E8</t>
  </si>
  <si>
    <t>E9</t>
  </si>
  <si>
    <t>E10</t>
  </si>
  <si>
    <t>E11</t>
  </si>
  <si>
    <t>E12</t>
  </si>
  <si>
    <t>F1</t>
  </si>
  <si>
    <t>F2</t>
  </si>
  <si>
    <t>F3</t>
  </si>
  <si>
    <t>F4</t>
  </si>
  <si>
    <t>F5</t>
  </si>
  <si>
    <t>F6</t>
  </si>
  <si>
    <t>F7</t>
  </si>
  <si>
    <t>F8</t>
  </si>
  <si>
    <t>F9</t>
  </si>
  <si>
    <t>F10</t>
  </si>
  <si>
    <t>F11</t>
  </si>
  <si>
    <t>F12</t>
  </si>
  <si>
    <t>G1</t>
  </si>
  <si>
    <t>G2</t>
  </si>
  <si>
    <t>G3</t>
  </si>
  <si>
    <t>G4</t>
  </si>
  <si>
    <t>G5</t>
  </si>
  <si>
    <t>G6</t>
  </si>
  <si>
    <t>G7</t>
  </si>
  <si>
    <t>G8</t>
  </si>
  <si>
    <t>G9</t>
  </si>
  <si>
    <t>G10</t>
  </si>
  <si>
    <t>G11</t>
  </si>
  <si>
    <t>G12</t>
  </si>
  <si>
    <t>H1</t>
  </si>
  <si>
    <t>H2</t>
  </si>
  <si>
    <t>H3</t>
  </si>
  <si>
    <t>H4</t>
  </si>
  <si>
    <t>H5</t>
  </si>
  <si>
    <t>H6</t>
  </si>
  <si>
    <t>H7</t>
  </si>
  <si>
    <t>H8</t>
  </si>
  <si>
    <t>H9</t>
  </si>
  <si>
    <t>H10</t>
  </si>
  <si>
    <t>H11</t>
  </si>
  <si>
    <t>H12</t>
  </si>
  <si>
    <t>A</t>
  </si>
  <si>
    <t>B</t>
  </si>
  <si>
    <t>C</t>
  </si>
  <si>
    <t>D</t>
  </si>
  <si>
    <t>E</t>
  </si>
  <si>
    <t>F</t>
  </si>
  <si>
    <t>G</t>
  </si>
  <si>
    <t>H</t>
  </si>
  <si>
    <t>Volcano Plot</t>
  </si>
  <si>
    <t>POS CONT</t>
  </si>
  <si>
    <t>NEG CONT</t>
  </si>
  <si>
    <t>Contrôle</t>
  </si>
  <si>
    <t>Groupe 1</t>
  </si>
  <si>
    <t>Groupe 2</t>
  </si>
  <si>
    <t>Groupe 3</t>
  </si>
  <si>
    <t>RefSeq</t>
  </si>
  <si>
    <t>Sous-cascades</t>
  </si>
  <si>
    <t xml:space="preserve">Fold Change </t>
  </si>
  <si>
    <t>p - value 1</t>
  </si>
  <si>
    <t>p - value 2</t>
  </si>
  <si>
    <t>p - value 3</t>
  </si>
  <si>
    <t>Min</t>
  </si>
  <si>
    <t>Q1</t>
  </si>
  <si>
    <t>Q3</t>
  </si>
  <si>
    <t>Max</t>
  </si>
  <si>
    <t>Exp1</t>
  </si>
  <si>
    <t>Exp2</t>
  </si>
  <si>
    <t>Exp3</t>
  </si>
  <si>
    <t xml:space="preserve"> </t>
  </si>
  <si>
    <t>Catalogue :</t>
  </si>
  <si>
    <t>Groupe 4</t>
  </si>
  <si>
    <t>Groupe 5</t>
  </si>
  <si>
    <t>Groupe 6</t>
  </si>
  <si>
    <t>Groupe 7</t>
  </si>
  <si>
    <t>Groupe 8</t>
  </si>
  <si>
    <t>Groupe 9</t>
  </si>
  <si>
    <t>Groupe 10</t>
  </si>
  <si>
    <t>p - value 5</t>
  </si>
  <si>
    <t>p - value 6</t>
  </si>
  <si>
    <t>p - value 7</t>
  </si>
  <si>
    <t>p - value 8</t>
  </si>
  <si>
    <t>p - value 9</t>
  </si>
  <si>
    <t>p - value 10</t>
  </si>
  <si>
    <t>p - value 4</t>
  </si>
  <si>
    <t>cat #</t>
  </si>
  <si>
    <t>IND</t>
  </si>
  <si>
    <t>Log2(FC) 1</t>
  </si>
  <si>
    <t>Log2(FC) 2</t>
  </si>
  <si>
    <t>Log2(FC) 3</t>
  </si>
  <si>
    <t>Log2(FC) 4</t>
  </si>
  <si>
    <t>Log2(FC) 5</t>
  </si>
  <si>
    <t>Log2(FC) 6</t>
  </si>
  <si>
    <t>Log2(FC) 7</t>
  </si>
  <si>
    <t>Log2(FC) 8</t>
  </si>
  <si>
    <t>Log2(FC) 9</t>
  </si>
  <si>
    <t>Log2(FC) 10</t>
  </si>
  <si>
    <t>Ct exp1</t>
  </si>
  <si>
    <t>POS CONT (CQ1)</t>
  </si>
  <si>
    <t>POS CONT (CQ2)</t>
  </si>
  <si>
    <t>NEG CONT (CQ3)</t>
  </si>
  <si>
    <t>NEG CONT (CQ4)</t>
  </si>
  <si>
    <t xml:space="preserve">∆Ct exp1 (CQ1-CQ2) </t>
  </si>
  <si>
    <t xml:space="preserve">∆Ct exp2 (CQ1-CQ2) </t>
  </si>
  <si>
    <t xml:space="preserve">∆Ct exp3 (CQ1-CQ2) </t>
  </si>
  <si>
    <t>Ct exp2</t>
  </si>
  <si>
    <t>Ct exp3</t>
  </si>
  <si>
    <t>Symbol</t>
  </si>
  <si>
    <t>Gene name</t>
  </si>
  <si>
    <t>Sub-Pathways</t>
  </si>
  <si>
    <t>Mean</t>
  </si>
  <si>
    <t>Standard Deviation</t>
  </si>
  <si>
    <t>Between 25 &amp; 30</t>
  </si>
  <si>
    <t>Between 30 &amp; 35</t>
  </si>
  <si>
    <t>Indetermined</t>
  </si>
  <si>
    <t>House-Keeping Genes Symbol</t>
  </si>
  <si>
    <t>Sample</t>
  </si>
  <si>
    <t>Inter-Group SD*</t>
  </si>
  <si>
    <t>SD*</t>
  </si>
  <si>
    <t>*SD : Standard Deviation</t>
  </si>
  <si>
    <t>Ct of Sample :</t>
  </si>
  <si>
    <t>Frequency</t>
  </si>
  <si>
    <t>Lower than 25</t>
  </si>
  <si>
    <t>Ct Values</t>
  </si>
  <si>
    <t>Quality Controls</t>
  </si>
  <si>
    <t>Sample 1</t>
  </si>
  <si>
    <t>Sample 10</t>
  </si>
  <si>
    <t>Sample 9</t>
  </si>
  <si>
    <t>Sample 8</t>
  </si>
  <si>
    <t>Sample 7</t>
  </si>
  <si>
    <t>Sample 6</t>
  </si>
  <si>
    <t>Sample 5</t>
  </si>
  <si>
    <t>Sample 4</t>
  </si>
  <si>
    <t>Sample 3</t>
  </si>
  <si>
    <t>Sample 2</t>
  </si>
  <si>
    <t>Control</t>
  </si>
  <si>
    <t>∆Ct Control</t>
  </si>
  <si>
    <t>∆Ct Sample 1</t>
  </si>
  <si>
    <t>∆Ct Sample 2</t>
  </si>
  <si>
    <t>∆Ct Sample 3</t>
  </si>
  <si>
    <t>∆Ct Sample 4</t>
  </si>
  <si>
    <t>∆Ct Sample 5</t>
  </si>
  <si>
    <t>∆Ct Sample 6</t>
  </si>
  <si>
    <t>∆Ct Sample 7</t>
  </si>
  <si>
    <t>∆Ct Sample 8</t>
  </si>
  <si>
    <t>∆Ct Sample 9</t>
  </si>
  <si>
    <t>∆Ct Sample 10</t>
  </si>
  <si>
    <t>∆Ct Values</t>
  </si>
  <si>
    <r>
      <t>Log2 Fold Change</t>
    </r>
    <r>
      <rPr>
        <b/>
        <sz val="12"/>
        <color theme="4" tint="-0.249977111117893"/>
        <rFont val="Calibri"/>
        <family val="2"/>
        <scheme val="minor"/>
      </rPr>
      <t>(Sample 10 vs Control)</t>
    </r>
  </si>
  <si>
    <r>
      <t xml:space="preserve">Log2 Fold Change </t>
    </r>
    <r>
      <rPr>
        <b/>
        <sz val="12"/>
        <color theme="4" tint="-0.249977111117893"/>
        <rFont val="Calibri"/>
        <family val="2"/>
        <scheme val="minor"/>
      </rPr>
      <t>(Sample 9 vs Control)</t>
    </r>
  </si>
  <si>
    <r>
      <t>Log2 Fold Change</t>
    </r>
    <r>
      <rPr>
        <b/>
        <sz val="12"/>
        <color theme="4" tint="-0.249977111117893"/>
        <rFont val="Calibri"/>
        <family val="2"/>
        <scheme val="minor"/>
      </rPr>
      <t xml:space="preserve"> (Sample 7 vs Control)</t>
    </r>
  </si>
  <si>
    <r>
      <t>Log2 Fold Change</t>
    </r>
    <r>
      <rPr>
        <b/>
        <sz val="12"/>
        <color theme="4" tint="-0.249977111117893"/>
        <rFont val="Calibri"/>
        <family val="2"/>
        <scheme val="minor"/>
      </rPr>
      <t xml:space="preserve"> (Sample 6 vs Control)</t>
    </r>
  </si>
  <si>
    <r>
      <t>Log2 Fold Change</t>
    </r>
    <r>
      <rPr>
        <b/>
        <sz val="12"/>
        <color theme="4" tint="-0.249977111117893"/>
        <rFont val="Calibri"/>
        <family val="2"/>
        <scheme val="minor"/>
      </rPr>
      <t xml:space="preserve"> (Sample 8 vs Control)</t>
    </r>
  </si>
  <si>
    <r>
      <t xml:space="preserve">Log2 Fold Change </t>
    </r>
    <r>
      <rPr>
        <b/>
        <sz val="12"/>
        <color theme="4" tint="-0.249977111117893"/>
        <rFont val="Calibri"/>
        <family val="2"/>
        <scheme val="minor"/>
      </rPr>
      <t>(Sample 5 vs Control)</t>
    </r>
  </si>
  <si>
    <r>
      <t xml:space="preserve">Log2 Fold Change </t>
    </r>
    <r>
      <rPr>
        <b/>
        <sz val="12"/>
        <color theme="4" tint="-0.249977111117893"/>
        <rFont val="Calibri"/>
        <family val="2"/>
        <scheme val="minor"/>
      </rPr>
      <t>(Sample 4 vs Control)</t>
    </r>
  </si>
  <si>
    <r>
      <t xml:space="preserve">Log2 Fold Change </t>
    </r>
    <r>
      <rPr>
        <b/>
        <sz val="12"/>
        <color theme="4" tint="-0.249977111117893"/>
        <rFont val="Calibri"/>
        <family val="2"/>
        <scheme val="minor"/>
      </rPr>
      <t>(Sample 3 vs Control)</t>
    </r>
  </si>
  <si>
    <r>
      <t>Log2 Fold Change</t>
    </r>
    <r>
      <rPr>
        <b/>
        <sz val="12"/>
        <color theme="4" tint="-0.249977111117893"/>
        <rFont val="Calibri"/>
        <family val="2"/>
        <scheme val="minor"/>
      </rPr>
      <t xml:space="preserve"> (Sample 2 vs Control)</t>
    </r>
  </si>
  <si>
    <r>
      <t>Log2 Fold Change</t>
    </r>
    <r>
      <rPr>
        <b/>
        <sz val="12"/>
        <color theme="4" tint="-0.249977111117893"/>
        <rFont val="Calibri"/>
        <family val="2"/>
        <scheme val="minor"/>
      </rPr>
      <t xml:space="preserve"> (Sample 1 vs Control)</t>
    </r>
  </si>
  <si>
    <t>Median</t>
  </si>
  <si>
    <t>Analysis of Ct Values</t>
  </si>
  <si>
    <t>Indicator of Ct Values</t>
  </si>
  <si>
    <t>Indicator of ∆CT Values</t>
  </si>
  <si>
    <t>Indicator ∆∆CT Values</t>
  </si>
  <si>
    <t>Analysis of ∆Ct Values</t>
  </si>
  <si>
    <t>Analysis of ∆∆Ct Values</t>
  </si>
  <si>
    <t>Norm Expr</t>
  </si>
  <si>
    <t>Samples</t>
  </si>
  <si>
    <t>Expr Variation</t>
  </si>
  <si>
    <t>Sample 1 vs Control</t>
  </si>
  <si>
    <t>Sample 10 vs Control</t>
  </si>
  <si>
    <t>Sample 9 vs Control</t>
  </si>
  <si>
    <t>Sample 8 vs Control</t>
  </si>
  <si>
    <t>Sample 7 vs Control</t>
  </si>
  <si>
    <t>Sample 6 vs Control</t>
  </si>
  <si>
    <t>Sample 2 vs Control</t>
  </si>
  <si>
    <t>Sample 3 vs Control</t>
  </si>
  <si>
    <t>Sample 4 vs Control</t>
  </si>
  <si>
    <t>Sample 5 vs Control</t>
  </si>
  <si>
    <t>Scatter Plot</t>
  </si>
  <si>
    <t>Gene Name</t>
  </si>
  <si>
    <t>Sample 6 vs Control - Log2[Expression Variation of gene]</t>
  </si>
  <si>
    <t>Expression Variation</t>
  </si>
  <si>
    <t>Sample Data</t>
  </si>
  <si>
    <t>House-Keeping Genes Selection</t>
  </si>
  <si>
    <t>Ct Means</t>
  </si>
  <si>
    <t>∆Ct Calculation</t>
  </si>
  <si>
    <t>∆∆Ct means</t>
  </si>
  <si>
    <t>T-Test (Student)</t>
  </si>
  <si>
    <t>Box Plot</t>
  </si>
  <si>
    <t>Bar Chart</t>
  </si>
  <si>
    <t>Plot</t>
  </si>
  <si>
    <t>∆∆Ct Values</t>
  </si>
  <si>
    <r>
      <t>Enter SignArray</t>
    </r>
    <r>
      <rPr>
        <b/>
        <sz val="11"/>
        <color theme="1"/>
        <rFont val="Calibri"/>
        <family val="2"/>
      </rPr>
      <t>® name</t>
    </r>
  </si>
  <si>
    <t>Plate Layout</t>
  </si>
  <si>
    <t>Link to the User Guide</t>
  </si>
  <si>
    <t>Ct values of Negative Control must be greater than 35.</t>
  </si>
  <si>
    <t>In case of invalid quality control : Make sure that your qPCR program is correct.</t>
  </si>
  <si>
    <t>REPEATABILITY TEST</t>
  </si>
  <si>
    <t>Selection of Limits</t>
  </si>
  <si>
    <t>Selection of Mark (Log2)</t>
  </si>
  <si>
    <t>Selection of Mark</t>
  </si>
  <si>
    <t>Expression Variation and Validation</t>
  </si>
  <si>
    <t>Statistics about House-Keeping Genes</t>
  </si>
  <si>
    <t>2^-DeltaCt Values by Sample</t>
  </si>
  <si>
    <t>2^-DeltaCt Values by Experiences</t>
  </si>
  <si>
    <t>DeltaCt Values</t>
  </si>
  <si>
    <t>DeltaDeltaCt Values</t>
  </si>
  <si>
    <t>2^-DeltaDeltaCt Values</t>
  </si>
  <si>
    <t>Genic Expression Variation</t>
  </si>
  <si>
    <t>Comments on results</t>
  </si>
  <si>
    <t>STABILITY INDICATOR OF HOUSE-KEEPING GENES EXPRESSION (IND)</t>
  </si>
  <si>
    <t>Enter cat #</t>
  </si>
  <si>
    <t>Data for Bar Chart</t>
  </si>
  <si>
    <t>Selection of Genes to Bar Chart</t>
  </si>
  <si>
    <t>Pos</t>
  </si>
  <si>
    <t>Ct</t>
  </si>
  <si>
    <t>Expression Normalisée</t>
  </si>
  <si>
    <t>Données pour Volcano Plot</t>
  </si>
  <si>
    <t>2^(-ΔCt)</t>
  </si>
  <si>
    <t>Normalized Expression</t>
  </si>
  <si>
    <t>Percent</t>
  </si>
  <si>
    <t>Enter Sample Name</t>
  </si>
  <si>
    <t>Bar chart representing the Ct values ​​for the previously selected genes</t>
  </si>
  <si>
    <r>
      <t>2</t>
    </r>
    <r>
      <rPr>
        <u/>
        <vertAlign val="superscript"/>
        <sz val="11"/>
        <color theme="10"/>
        <rFont val="Calibri"/>
        <family val="2"/>
      </rPr>
      <t>(-∆∆Ct)</t>
    </r>
    <r>
      <rPr>
        <u/>
        <sz val="11"/>
        <color theme="10"/>
        <rFont val="Calibri"/>
        <family val="2"/>
      </rPr>
      <t xml:space="preserve"> means</t>
    </r>
  </si>
  <si>
    <r>
      <t>∆Ct and 2</t>
    </r>
    <r>
      <rPr>
        <u/>
        <vertAlign val="superscript"/>
        <sz val="11"/>
        <color theme="10"/>
        <rFont val="Calibri"/>
        <family val="2"/>
      </rPr>
      <t>(-∆Ct)</t>
    </r>
    <r>
      <rPr>
        <u/>
        <sz val="11"/>
        <color theme="10"/>
        <rFont val="Calibri"/>
        <family val="2"/>
      </rPr>
      <t xml:space="preserve"> means</t>
    </r>
  </si>
  <si>
    <r>
      <t>2</t>
    </r>
    <r>
      <rPr>
        <b/>
        <vertAlign val="superscript"/>
        <sz val="12"/>
        <color theme="1"/>
        <rFont val="Calibri"/>
        <family val="2"/>
        <scheme val="minor"/>
      </rPr>
      <t>(-∆Ct)</t>
    </r>
    <r>
      <rPr>
        <b/>
        <sz val="12"/>
        <color theme="1"/>
        <rFont val="Calibri"/>
        <family val="2"/>
        <scheme val="minor"/>
      </rPr>
      <t xml:space="preserve"> Values</t>
    </r>
  </si>
  <si>
    <r>
      <t>2</t>
    </r>
    <r>
      <rPr>
        <b/>
        <vertAlign val="superscript"/>
        <sz val="11"/>
        <color theme="1"/>
        <rFont val="Calibri"/>
        <family val="2"/>
        <scheme val="minor"/>
      </rPr>
      <t>(-∆∆Ct)</t>
    </r>
    <r>
      <rPr>
        <b/>
        <sz val="11"/>
        <color theme="1"/>
        <rFont val="Calibri"/>
        <family val="2"/>
        <scheme val="minor"/>
      </rPr>
      <t xml:space="preserve"> Values</t>
    </r>
  </si>
  <si>
    <r>
      <t>Indicator 2</t>
    </r>
    <r>
      <rPr>
        <b/>
        <vertAlign val="superscript"/>
        <sz val="11"/>
        <color theme="1"/>
        <rFont val="Calibri"/>
        <family val="2"/>
        <scheme val="minor"/>
      </rPr>
      <t>(-∆CT)</t>
    </r>
    <r>
      <rPr>
        <b/>
        <sz val="11"/>
        <color theme="1"/>
        <rFont val="Calibri"/>
        <family val="2"/>
        <scheme val="minor"/>
      </rPr>
      <t xml:space="preserve"> Values</t>
    </r>
  </si>
  <si>
    <r>
      <t>Indicator 2</t>
    </r>
    <r>
      <rPr>
        <b/>
        <vertAlign val="superscript"/>
        <sz val="12"/>
        <color theme="1"/>
        <rFont val="Calibri"/>
        <family val="2"/>
        <scheme val="minor"/>
      </rPr>
      <t>(-∆∆CT)</t>
    </r>
    <r>
      <rPr>
        <b/>
        <sz val="12"/>
        <color theme="1"/>
        <rFont val="Calibri"/>
        <family val="2"/>
        <scheme val="minor"/>
      </rPr>
      <t xml:space="preserve"> Values</t>
    </r>
  </si>
  <si>
    <r>
      <t>Analysis of 2</t>
    </r>
    <r>
      <rPr>
        <b/>
        <vertAlign val="superscript"/>
        <sz val="14"/>
        <color theme="1"/>
        <rFont val="Calibri"/>
        <family val="2"/>
        <scheme val="minor"/>
      </rPr>
      <t>(-∆∆Ct)</t>
    </r>
    <r>
      <rPr>
        <b/>
        <sz val="14"/>
        <color theme="1"/>
        <rFont val="Calibri"/>
        <family val="2"/>
        <scheme val="minor"/>
      </rPr>
      <t xml:space="preserve"> Values</t>
    </r>
  </si>
  <si>
    <r>
      <t>Analysis 2</t>
    </r>
    <r>
      <rPr>
        <b/>
        <vertAlign val="superscript"/>
        <sz val="14"/>
        <color theme="1"/>
        <rFont val="Calibri"/>
        <family val="2"/>
        <scheme val="minor"/>
      </rPr>
      <t>(-∆Ct)</t>
    </r>
    <r>
      <rPr>
        <b/>
        <sz val="14"/>
        <color theme="1"/>
        <rFont val="Calibri"/>
        <family val="2"/>
        <scheme val="minor"/>
      </rPr>
      <t xml:space="preserve"> Values</t>
    </r>
  </si>
  <si>
    <r>
      <t>2</t>
    </r>
    <r>
      <rPr>
        <b/>
        <vertAlign val="superscript"/>
        <sz val="11"/>
        <color theme="1"/>
        <rFont val="Calibri"/>
        <family val="2"/>
        <scheme val="minor"/>
      </rPr>
      <t>-ΔCt</t>
    </r>
  </si>
  <si>
    <r>
      <t>2</t>
    </r>
    <r>
      <rPr>
        <b/>
        <vertAlign val="superscript"/>
        <sz val="11"/>
        <color theme="1"/>
        <rFont val="Calibri"/>
        <family val="2"/>
        <scheme val="minor"/>
      </rPr>
      <t>-ΔΔCt</t>
    </r>
  </si>
  <si>
    <r>
      <t>Operating instructions of SignArrays</t>
    </r>
    <r>
      <rPr>
        <b/>
        <sz val="16"/>
        <color theme="1"/>
        <rFont val="Calibri"/>
        <family val="2"/>
      </rPr>
      <t>® analysis tool</t>
    </r>
  </si>
  <si>
    <t>NB : Columns "Symbol" and "Position" must be completed to provide greater clarity of the results in others worksheets.</t>
  </si>
  <si>
    <t>Frequency tables and percentage graphs are available and allow the user to directly view distribution of Ct values per sample.</t>
  </si>
  <si>
    <t>NB: You can modify the value of this significance threshold. The Student test is valid only for experiments in triplicate.</t>
  </si>
  <si>
    <t>p-value</t>
  </si>
  <si>
    <t>House-Keeping Gene Symbol</t>
  </si>
  <si>
    <t xml:space="preserve">In case of invalid quality control : Be sure to make your experiments in optimal working conditions in your laboratory, without Rnase or DNase. Also be sure to carefully follow the supplier protocols.
</t>
  </si>
  <si>
    <t>If you are using a kit from another supplier, it's possible that your Ct values are not present in the Ct range prescribed by AnyGenes®, which does not necessarily conducted to disorders of your experiment.</t>
  </si>
  <si>
    <t>T-Test (Student) - H0 : 2(-ΔCt) values for X experimental condition and control are identical</t>
  </si>
  <si>
    <t>selection of p-value</t>
  </si>
  <si>
    <r>
      <t>Bar chart representing the Normalized 2</t>
    </r>
    <r>
      <rPr>
        <vertAlign val="superscript"/>
        <sz val="11"/>
        <color theme="1"/>
        <rFont val="Calibri"/>
        <family val="2"/>
        <scheme val="minor"/>
      </rPr>
      <t>(-ΔCt)</t>
    </r>
    <r>
      <rPr>
        <sz val="11"/>
        <color theme="1"/>
        <rFont val="Calibri"/>
        <family val="2"/>
        <scheme val="minor"/>
      </rPr>
      <t xml:space="preserve"> values ​​for the previously selected genes</t>
    </r>
  </si>
  <si>
    <r>
      <t>Bar chart representing the Log2 (Normalized 2</t>
    </r>
    <r>
      <rPr>
        <vertAlign val="superscript"/>
        <sz val="11"/>
        <color theme="1"/>
        <rFont val="Calibri"/>
        <family val="2"/>
        <scheme val="minor"/>
      </rPr>
      <t>(-ΔCt)</t>
    </r>
    <r>
      <rPr>
        <sz val="11"/>
        <color theme="1"/>
        <rFont val="Calibri"/>
        <family val="2"/>
        <scheme val="minor"/>
      </rPr>
      <t>) values ​​for the previously selected genes</t>
    </r>
  </si>
  <si>
    <r>
      <t>Bar chart representing the 2</t>
    </r>
    <r>
      <rPr>
        <vertAlign val="superscript"/>
        <sz val="11"/>
        <color theme="1"/>
        <rFont val="Calibri"/>
        <family val="2"/>
        <scheme val="minor"/>
      </rPr>
      <t>(-ΔΔCt)</t>
    </r>
    <r>
      <rPr>
        <sz val="11"/>
        <color theme="1"/>
        <rFont val="Calibri"/>
        <family val="2"/>
        <scheme val="minor"/>
      </rPr>
      <t xml:space="preserve"> Normalized values ​​for the previously selected genes</t>
    </r>
  </si>
  <si>
    <r>
      <t>Bar chart representing the Log2(Normalized 2</t>
    </r>
    <r>
      <rPr>
        <vertAlign val="superscript"/>
        <sz val="11"/>
        <color theme="1"/>
        <rFont val="Calibri"/>
        <family val="2"/>
        <scheme val="minor"/>
      </rPr>
      <t>(-ΔΔCt)</t>
    </r>
    <r>
      <rPr>
        <sz val="11"/>
        <color theme="1"/>
        <rFont val="Calibri"/>
        <family val="2"/>
        <scheme val="minor"/>
      </rPr>
      <t>) values ​​for the previously selected genes</t>
    </r>
  </si>
  <si>
    <r>
      <t>Distribution of 2</t>
    </r>
    <r>
      <rPr>
        <b/>
        <vertAlign val="superscript"/>
        <sz val="11"/>
        <color theme="1"/>
        <rFont val="Calibri"/>
        <family val="2"/>
        <scheme val="minor"/>
      </rPr>
      <t>(-ΔCt)</t>
    </r>
    <r>
      <rPr>
        <b/>
        <sz val="11"/>
        <color theme="1"/>
        <rFont val="Calibri"/>
        <family val="2"/>
        <scheme val="minor"/>
      </rPr>
      <t xml:space="preserve"> values for each sample, for the gene :</t>
    </r>
  </si>
  <si>
    <r>
      <t>Distribution of 2</t>
    </r>
    <r>
      <rPr>
        <b/>
        <vertAlign val="superscript"/>
        <sz val="11"/>
        <color theme="1"/>
        <rFont val="Calibri"/>
        <family val="2"/>
        <scheme val="minor"/>
      </rPr>
      <t>(-ΔΔCt)</t>
    </r>
    <r>
      <rPr>
        <b/>
        <sz val="11"/>
        <color theme="1"/>
        <rFont val="Calibri"/>
        <family val="2"/>
        <scheme val="minor"/>
      </rPr>
      <t xml:space="preserve"> values for each sample, for the gene :</t>
    </r>
  </si>
  <si>
    <t>Distribution of Expression Variation values for each sample, for the gene :</t>
  </si>
  <si>
    <t>Distribution of Normalized Expression values for each sample, for the gene :</t>
  </si>
  <si>
    <t>Sample 1 vs Control - Log2 [Gene Expression Variation]</t>
  </si>
  <si>
    <t>Sample 2 vs Control - Log2 [Gene Expression Variation]</t>
  </si>
  <si>
    <t>Sample 3 vs Control - Log2 [Gene Expression Variation]</t>
  </si>
  <si>
    <t>Sample 4 vs Control - Log2 [Gene Expression Variation]</t>
  </si>
  <si>
    <t>Sample 5 vs Control - Log2 [Gene Expression Variation]</t>
  </si>
  <si>
    <t>Sample 7 vs Control - Log2 [Gene Expression Variation]</t>
  </si>
  <si>
    <t>Sample 8 vs Control - Log2 [Gene Expression Variation]</t>
  </si>
  <si>
    <t>Sample 9 vs Control - Log2 [Gene Expression Variation]</t>
  </si>
  <si>
    <t>Sample 10 vs Control - Log2 [Gene Expression Variation]</t>
  </si>
  <si>
    <t>Sample 1 vs Control - Gene Expression Variation</t>
  </si>
  <si>
    <t>Sample 2 vs Control - Gene Expression Variation</t>
  </si>
  <si>
    <t>Sample 3 vs Control - Gene Expression Variation</t>
  </si>
  <si>
    <t>Sample 4 vs Control - Gene Expression Variation</t>
  </si>
  <si>
    <t>Sample 5 vs Control - Gene Expression Variation</t>
  </si>
  <si>
    <t>Sample 6 vs Control - Gene Expression Variation</t>
  </si>
  <si>
    <t>Sample 7 vs Control - Gene Expression Variation</t>
  </si>
  <si>
    <t>Sample 8 vs Control - Gene Expression Variation</t>
  </si>
  <si>
    <t>Sample 9 vs Control - Gene Expression Variation</t>
  </si>
  <si>
    <t>Sample 10 vs Control - Gene Expression Variation</t>
  </si>
  <si>
    <t xml:space="preserve">Threshold Value Selection for Gene Expression Variation </t>
  </si>
  <si>
    <t>This worksheet refers to the results obtained for each SignArrays® Quality Control.</t>
  </si>
  <si>
    <r>
      <t xml:space="preserve">This worksheet contains all necessary data to make graphs in the next sheet. </t>
    </r>
    <r>
      <rPr>
        <b/>
        <sz val="11"/>
        <color theme="1"/>
        <rFont val="Calibri"/>
        <family val="2"/>
        <scheme val="minor"/>
      </rPr>
      <t>No user intervention is required.</t>
    </r>
  </si>
  <si>
    <r>
      <t>Ct values of Positive Control must be included between 27 and 30. Our SignArrays</t>
    </r>
    <r>
      <rPr>
        <sz val="11"/>
        <color theme="1"/>
        <rFont val="Calibri"/>
        <family val="2"/>
      </rPr>
      <t>®</t>
    </r>
    <r>
      <rPr>
        <sz val="11"/>
        <color theme="1"/>
        <rFont val="Calibri"/>
        <family val="2"/>
        <scheme val="minor"/>
      </rPr>
      <t xml:space="preserve"> were optimized to obtain Ct values in this Ct range </t>
    </r>
    <r>
      <rPr>
        <b/>
        <u/>
        <sz val="11"/>
        <color theme="1"/>
        <rFont val="Calibri"/>
        <family val="2"/>
        <scheme val="minor"/>
      </rPr>
      <t>with our reagents.</t>
    </r>
  </si>
  <si>
    <r>
      <t xml:space="preserve">The user can find in this worksheet the plate layout of his studied SignArray®. These informations are automatically generated, thanks to the previous completed worksheet. </t>
    </r>
    <r>
      <rPr>
        <b/>
        <sz val="11"/>
        <rFont val="Calibri"/>
        <family val="2"/>
        <scheme val="minor"/>
      </rPr>
      <t>No user intervention is required.</t>
    </r>
  </si>
  <si>
    <t xml:space="preserve">This worksheet permits to select House-Keeping Genes for the normalisation step of SignArrays® results. The user has just to enter House-Keeping Gene symbols, selected for the analysis, in the green table at the upper left corner of this sheet. </t>
  </si>
  <si>
    <t>Bar Chart per Gene</t>
  </si>
  <si>
    <t>Comparative Heat Map (Array)</t>
  </si>
  <si>
    <t xml:space="preserve"> Descriptive Heat Map</t>
  </si>
  <si>
    <t>Comparative Heat Map (Column)</t>
  </si>
  <si>
    <t>Gene Informations</t>
  </si>
  <si>
    <t>NB : Enable macros before using this analysis tool</t>
  </si>
  <si>
    <t xml:space="preserve">This SignArrays analysis tool developed by AnyGenes contains intuitive macros that will help you to analyse your qPCR arrays results directly after copying/pasting your data and choosing your panel of house-keeping genes to normalize it, thanks to reliability indicators. </t>
  </si>
  <si>
    <t>This worksheet contains informations (gene name, symbol, Refseq, position in the qPCR plate) about the genes of interest and house-keeping genes for the SignArray® of your choice. To complete it, you just have to copy and paste corresponding SignArrays® informations from the file provided by AnyGenes®.</t>
  </si>
  <si>
    <r>
      <t>These worksheets allow to include obtained Ct values, for each sample. The user just has to copy and paste these Ct values in designated tables.</t>
    </r>
    <r>
      <rPr>
        <sz val="11"/>
        <color rgb="FFFF0000"/>
        <rFont val="Calibri"/>
        <family val="2"/>
        <scheme val="minor"/>
      </rPr>
      <t xml:space="preserve"> </t>
    </r>
    <r>
      <rPr>
        <b/>
        <i/>
        <sz val="11"/>
        <rFont val="Calibri"/>
        <family val="2"/>
        <scheme val="minor"/>
      </rPr>
      <t>Be careful, the same order as the plate layout has to be strictly kept.</t>
    </r>
    <r>
      <rPr>
        <sz val="11"/>
        <color rgb="FFFF0000"/>
        <rFont val="Calibri"/>
        <family val="2"/>
        <scheme val="minor"/>
      </rPr>
      <t xml:space="preserve"> </t>
    </r>
    <r>
      <rPr>
        <sz val="11"/>
        <rFont val="Calibri"/>
        <family val="2"/>
        <scheme val="minor"/>
      </rPr>
      <t xml:space="preserve">Each worksheet corresponds to one experimental condition. Data for the control sample have to be absolutely paste in the "Control Sample Data" sheet. The user must also include his duplicate or triplicate experiment data for a same experimental condition in a same sheet. In order to make interpretation of the results easier, the user can enter the name of each sample on each worksheet in the corresponding cell </t>
    </r>
    <r>
      <rPr>
        <i/>
        <sz val="11"/>
        <rFont val="Calibri"/>
        <family val="2"/>
        <scheme val="minor"/>
      </rPr>
      <t>(in green)</t>
    </r>
    <r>
      <rPr>
        <sz val="11"/>
        <rFont val="Calibri"/>
        <family val="2"/>
        <scheme val="minor"/>
      </rPr>
      <t>.</t>
    </r>
  </si>
  <si>
    <r>
      <t>Be careful, SignArrays</t>
    </r>
    <r>
      <rPr>
        <b/>
        <i/>
        <sz val="11"/>
        <rFont val="Calibri"/>
        <family val="2"/>
      </rPr>
      <t xml:space="preserve">® plate </t>
    </r>
    <r>
      <rPr>
        <b/>
        <i/>
        <sz val="11"/>
        <rFont val="Calibri"/>
        <family val="2"/>
        <scheme val="minor"/>
      </rPr>
      <t>contains 8 House-Keeping Genes (HKG) but the user has to select at least 1 of these genes to generate this calculation step. To only select HKG of his choice, the user has to delete the corresponding symbols in the initial green table at the upper left corner of this sheet. Moreover, be careful to not double count the same house-keeping gene, otherwise calculation errors would be occured.</t>
    </r>
  </si>
  <si>
    <r>
      <t>These worksheets allow</t>
    </r>
    <r>
      <rPr>
        <sz val="11"/>
        <color rgb="FFFF0000"/>
        <rFont val="Calibri"/>
        <family val="2"/>
        <scheme val="minor"/>
      </rPr>
      <t xml:space="preserve"> </t>
    </r>
    <r>
      <rPr>
        <sz val="11"/>
        <rFont val="Calibri"/>
        <family val="2"/>
        <scheme val="minor"/>
      </rPr>
      <t>to generate all useful values for result interpretation. ∆∆Ct, 2</t>
    </r>
    <r>
      <rPr>
        <vertAlign val="superscript"/>
        <sz val="11"/>
        <rFont val="Calibri"/>
        <family val="2"/>
        <scheme val="minor"/>
      </rPr>
      <t xml:space="preserve">(-∆∆Ct) </t>
    </r>
    <r>
      <rPr>
        <sz val="11"/>
        <rFont val="Calibri"/>
        <family val="2"/>
        <scheme val="minor"/>
      </rPr>
      <t xml:space="preserve">and Expression Variation values are obtained from a comparison between values for X sample(s) and those for the Control sample. </t>
    </r>
    <r>
      <rPr>
        <i/>
        <sz val="11"/>
        <rFont val="Calibri"/>
        <family val="2"/>
        <scheme val="minor"/>
      </rPr>
      <t>(Thus, Control colums are empty).</t>
    </r>
    <r>
      <rPr>
        <sz val="11"/>
        <rFont val="Calibri"/>
        <family val="2"/>
        <scheme val="minor"/>
      </rPr>
      <t xml:space="preserve">In the "Expression Variation - Validation" sheet, fiability indicators for obtained results (reflecting initial Ct values) must be considered for the analysis. </t>
    </r>
    <r>
      <rPr>
        <b/>
        <sz val="11"/>
        <rFont val="Calibri"/>
        <family val="2"/>
        <scheme val="minor"/>
      </rPr>
      <t>No user intervention is required.</t>
    </r>
  </si>
  <si>
    <r>
      <t>This sheet includes a table with values of Student test for each gene according to the following hypothesis : H0 = 2</t>
    </r>
    <r>
      <rPr>
        <vertAlign val="superscript"/>
        <sz val="11"/>
        <color theme="1"/>
        <rFont val="Calibri"/>
        <family val="2"/>
        <scheme val="minor"/>
      </rPr>
      <t>(-ΔCt)</t>
    </r>
    <r>
      <rPr>
        <sz val="11"/>
        <color theme="1"/>
        <rFont val="Calibri"/>
        <family val="2"/>
        <scheme val="minor"/>
      </rPr>
      <t xml:space="preserve"> values for X experimental condition and control are identical, H1 = alternative hypothesis of H0. The Significance threshold (0.05) is defined by default. If the p-value for a gene is below this threshold, the expression for this gene is significantly different in the X sample compared to the control sample.</t>
    </r>
  </si>
  <si>
    <r>
      <t>This sheet allows the user to select genes from the SignArray</t>
    </r>
    <r>
      <rPr>
        <sz val="11"/>
        <color theme="1"/>
        <rFont val="Calibri"/>
        <family val="2"/>
      </rPr>
      <t>® layout to view the corresponding results in a same graph</t>
    </r>
    <r>
      <rPr>
        <sz val="11"/>
        <color theme="1"/>
        <rFont val="Calibri"/>
        <family val="2"/>
        <scheme val="minor"/>
      </rPr>
      <t>. To select a gene, just tick the corresponding boxes to gene position on the SignArray</t>
    </r>
    <r>
      <rPr>
        <sz val="11"/>
        <color theme="1"/>
        <rFont val="Calibri"/>
        <family val="2"/>
      </rPr>
      <t>®</t>
    </r>
    <r>
      <rPr>
        <sz val="11"/>
        <color theme="1"/>
        <rFont val="Calibri"/>
        <family val="2"/>
        <scheme val="minor"/>
      </rPr>
      <t xml:space="preserve">. The user can also check or uncheck all genes. </t>
    </r>
    <r>
      <rPr>
        <b/>
        <sz val="11"/>
        <color theme="1"/>
        <rFont val="Calibri"/>
        <family val="2"/>
        <scheme val="minor"/>
      </rPr>
      <t>Before moving to the next sheet, you have to confirm by clicking the button provided for this purpose.</t>
    </r>
  </si>
  <si>
    <r>
      <t>On this sheet, the user can find 5 bar charts, one for each of the following values : Ct, 2</t>
    </r>
    <r>
      <rPr>
        <vertAlign val="superscript"/>
        <sz val="11"/>
        <color theme="1"/>
        <rFont val="Calibri"/>
        <family val="2"/>
        <scheme val="minor"/>
      </rPr>
      <t>(-∆Ct)</t>
    </r>
    <r>
      <rPr>
        <sz val="11"/>
        <color theme="1"/>
        <rFont val="Calibri"/>
        <family val="2"/>
        <scheme val="minor"/>
      </rPr>
      <t>, Log2(2</t>
    </r>
    <r>
      <rPr>
        <vertAlign val="superscript"/>
        <sz val="11"/>
        <color theme="1"/>
        <rFont val="Calibri"/>
        <family val="2"/>
        <scheme val="minor"/>
      </rPr>
      <t>(-∆Ct)</t>
    </r>
    <r>
      <rPr>
        <sz val="11"/>
        <color theme="1"/>
        <rFont val="Calibri"/>
        <family val="2"/>
        <scheme val="minor"/>
      </rPr>
      <t>), 2</t>
    </r>
    <r>
      <rPr>
        <vertAlign val="superscript"/>
        <sz val="11"/>
        <color theme="1"/>
        <rFont val="Calibri"/>
        <family val="2"/>
        <scheme val="minor"/>
      </rPr>
      <t>(-∆∆Ct)</t>
    </r>
    <r>
      <rPr>
        <sz val="11"/>
        <color theme="1"/>
        <rFont val="Calibri"/>
        <family val="2"/>
        <scheme val="minor"/>
      </rPr>
      <t xml:space="preserve"> and Log2(2</t>
    </r>
    <r>
      <rPr>
        <vertAlign val="superscript"/>
        <sz val="11"/>
        <color theme="1"/>
        <rFont val="Calibri"/>
        <family val="2"/>
        <scheme val="minor"/>
      </rPr>
      <t>(-∆</t>
    </r>
    <r>
      <rPr>
        <vertAlign val="superscript"/>
        <sz val="11"/>
        <color theme="1"/>
        <rFont val="Calibri"/>
        <family val="2"/>
      </rPr>
      <t>∆</t>
    </r>
    <r>
      <rPr>
        <vertAlign val="superscript"/>
        <sz val="11"/>
        <color theme="1"/>
        <rFont val="Calibri"/>
        <family val="2"/>
        <scheme val="minor"/>
      </rPr>
      <t>Ct)</t>
    </r>
    <r>
      <rPr>
        <sz val="11"/>
        <color theme="1"/>
        <rFont val="Calibri"/>
        <family val="2"/>
        <scheme val="minor"/>
      </rPr>
      <t>). Graphs can be resized, according to the number of selected genes.</t>
    </r>
  </si>
  <si>
    <r>
      <t xml:space="preserve">This sheet contains 5 different box plots, one for each of theses values : Ct, </t>
    </r>
    <r>
      <rPr>
        <sz val="11"/>
        <color theme="1"/>
        <rFont val="Calibri"/>
        <family val="2"/>
      </rPr>
      <t>∆</t>
    </r>
    <r>
      <rPr>
        <sz val="11"/>
        <color theme="1"/>
        <rFont val="Calibri"/>
        <family val="2"/>
        <scheme val="minor"/>
      </rPr>
      <t>Ct, 2</t>
    </r>
    <r>
      <rPr>
        <vertAlign val="superscript"/>
        <sz val="11"/>
        <color theme="1"/>
        <rFont val="Calibri"/>
        <family val="2"/>
        <scheme val="minor"/>
      </rPr>
      <t>(-∆Ct)</t>
    </r>
    <r>
      <rPr>
        <sz val="11"/>
        <color theme="1"/>
        <rFont val="Calibri"/>
        <family val="2"/>
        <scheme val="minor"/>
      </rPr>
      <t xml:space="preserve">, </t>
    </r>
    <r>
      <rPr>
        <sz val="11"/>
        <color theme="1"/>
        <rFont val="Calibri"/>
        <family val="2"/>
      </rPr>
      <t>∆∆</t>
    </r>
    <r>
      <rPr>
        <sz val="11"/>
        <color theme="1"/>
        <rFont val="Calibri"/>
        <family val="2"/>
        <scheme val="minor"/>
      </rPr>
      <t>Ct, 2</t>
    </r>
    <r>
      <rPr>
        <vertAlign val="superscript"/>
        <sz val="11"/>
        <color theme="1"/>
        <rFont val="Calibri"/>
        <family val="2"/>
        <scheme val="minor"/>
      </rPr>
      <t>(-∆</t>
    </r>
    <r>
      <rPr>
        <vertAlign val="superscript"/>
        <sz val="11"/>
        <color theme="1"/>
        <rFont val="Calibri"/>
        <family val="2"/>
      </rPr>
      <t>∆</t>
    </r>
    <r>
      <rPr>
        <vertAlign val="superscript"/>
        <sz val="11"/>
        <color theme="1"/>
        <rFont val="Calibri"/>
        <family val="2"/>
        <scheme val="minor"/>
      </rPr>
      <t>Ct)</t>
    </r>
    <r>
      <rPr>
        <sz val="11"/>
        <color theme="1"/>
        <rFont val="Calibri"/>
        <family val="2"/>
        <scheme val="minor"/>
      </rPr>
      <t>. All data, used to create these graphs (Minimum, Q1, Median, Q3, Maximum) are integrated into this sheet.</t>
    </r>
  </si>
  <si>
    <r>
      <t>This sheet contains 4 different bar charts, one for each of the next values : 2</t>
    </r>
    <r>
      <rPr>
        <vertAlign val="superscript"/>
        <sz val="11"/>
        <color theme="1"/>
        <rFont val="Calibri"/>
        <family val="2"/>
        <scheme val="minor"/>
      </rPr>
      <t>(-∆Ct)</t>
    </r>
    <r>
      <rPr>
        <sz val="11"/>
        <color theme="1"/>
        <rFont val="Calibri"/>
        <family val="2"/>
        <scheme val="minor"/>
      </rPr>
      <t>, Normalized Expression, 2</t>
    </r>
    <r>
      <rPr>
        <vertAlign val="superscript"/>
        <sz val="11"/>
        <color theme="1"/>
        <rFont val="Calibri"/>
        <family val="2"/>
        <scheme val="minor"/>
      </rPr>
      <t>(-∆∆Ct)</t>
    </r>
    <r>
      <rPr>
        <sz val="11"/>
        <color theme="1"/>
        <rFont val="Calibri"/>
        <family val="2"/>
        <scheme val="minor"/>
      </rPr>
      <t xml:space="preserve"> and Expression Variation. All used datas are integrated into this sheet. The user just have to choose the gene(s) he wants to analyse.</t>
    </r>
  </si>
  <si>
    <t xml:space="preserve">This sheet contains 2 differents plots : 
- </t>
  </si>
  <si>
    <r>
      <rPr>
        <sz val="11"/>
        <color theme="1"/>
        <rFont val="Calibri"/>
        <family val="2"/>
      </rPr>
      <t xml:space="preserve">̶̶- </t>
    </r>
    <r>
      <rPr>
        <sz val="11"/>
        <color theme="1"/>
        <rFont val="Calibri"/>
        <family val="2"/>
        <scheme val="minor"/>
      </rPr>
      <t xml:space="preserve">the scatter plot who allows to compare the Gene Expression between a X sample and the Control sample, 
̶̶- and a volcano plot representing the log2(FoldChange) according to the p-value for each sample.         </t>
    </r>
  </si>
  <si>
    <t>Be careful, the volcano plot is generated only if all experimental conditions have been analysed in triplicates. At the top of this sheet, the fold change threshold value must be adjusted by the user.</t>
  </si>
  <si>
    <r>
      <t>This descriptive heat map is representative of 2</t>
    </r>
    <r>
      <rPr>
        <vertAlign val="superscript"/>
        <sz val="11"/>
        <color theme="1"/>
        <rFont val="Calibri"/>
        <family val="2"/>
        <scheme val="minor"/>
      </rPr>
      <t>(-∆Ct)</t>
    </r>
    <r>
      <rPr>
        <sz val="11"/>
        <color theme="1"/>
        <rFont val="Calibri"/>
        <family val="2"/>
        <scheme val="minor"/>
      </rPr>
      <t xml:space="preserve"> values for each sample, depending on the following legend : 
</t>
    </r>
  </si>
  <si>
    <r>
      <t>Comparative Heat Maps, obtained in this sheet, are displayed as the same format than SignArray</t>
    </r>
    <r>
      <rPr>
        <sz val="11"/>
        <color theme="1"/>
        <rFont val="Calibri"/>
        <family val="2"/>
      </rPr>
      <t>®</t>
    </r>
    <r>
      <rPr>
        <sz val="11"/>
        <color theme="1"/>
        <rFont val="Calibri"/>
        <family val="2"/>
        <scheme val="minor"/>
      </rPr>
      <t xml:space="preserve"> plate layout. Two different Heat Maps can be made, according to the used values : one for Gene Expression Variation values and another one for Log2 [Gene Expression Variation] values. Under- and over-expression thresholds should be determinated by the user (respectively -2 and 2 for Gene Expression Variation values are defined by default). The colors are defined according to the following legend :</t>
    </r>
  </si>
  <si>
    <t>These Heat Maps (in columns) are displayed with Log2 [Gene Expression Variation] values. The  corresponding Gene Expression Variation values for each X sample are also displayed on this sheet. Under- and over-expression threshold values should be determinated by the user (respectively -2 and 2 for Gene Expression Variation values are defined by default). The colors are defined according to the following legend :</t>
  </si>
  <si>
    <t>Ct Clusters</t>
  </si>
  <si>
    <r>
      <t xml:space="preserve">This indicator is a tool to help the user to select a set of House-Keeping Genes for the normalisation step of the results. This indicator is related to Standard Deviation (SD) values between sample groups for each House-Keeping Gene. The House-Keeping Gene Expression can be considered as invariant between the several conditions for a SD value &lt; 1. The user has to check that SD values for each House-Keeping Gene are </t>
    </r>
    <r>
      <rPr>
        <sz val="11"/>
        <rFont val="Calibri"/>
        <family val="2"/>
        <scheme val="minor"/>
      </rPr>
      <t>similar.</t>
    </r>
    <r>
      <rPr>
        <sz val="11"/>
        <color theme="1"/>
        <rFont val="Calibri"/>
        <family val="2"/>
        <scheme val="minor"/>
      </rPr>
      <t xml:space="preserve"> If one of them are significantly different than the others, correct your selection accordingly by removing associated gene symbol of the green table at the top left of this sheet. Means will be re-calculated.</t>
    </r>
  </si>
  <si>
    <r>
      <t>NB : House-Keeping Genes (HKG) selection for the normalisation of the results is a crucial step to ensure reliable results. This indicator established by AnyGenes</t>
    </r>
    <r>
      <rPr>
        <b/>
        <sz val="11"/>
        <color theme="1"/>
        <rFont val="Calibri"/>
        <family val="2"/>
      </rPr>
      <t>®</t>
    </r>
    <r>
      <rPr>
        <b/>
        <i/>
        <sz val="11"/>
        <color theme="1"/>
        <rFont val="Calibri"/>
        <family val="2"/>
        <scheme val="minor"/>
      </rPr>
      <t xml:space="preserve"> guides you for the HKG selection but the full responsibility of this selection is returned to the user, </t>
    </r>
    <r>
      <rPr>
        <b/>
        <i/>
        <u/>
        <sz val="11"/>
        <color theme="1"/>
        <rFont val="Calibri"/>
        <family val="2"/>
        <scheme val="minor"/>
      </rPr>
      <t>according to his data.</t>
    </r>
  </si>
  <si>
    <r>
      <t>If this value is under than 35, it may be due to the presence of contaminations, occured when you prepared y</t>
    </r>
    <r>
      <rPr>
        <sz val="11"/>
        <rFont val="Calibri"/>
        <family val="2"/>
        <scheme val="minor"/>
      </rPr>
      <t>our qPCR mix</t>
    </r>
    <r>
      <rPr>
        <sz val="11"/>
        <color theme="1"/>
        <rFont val="Calibri"/>
        <family val="2"/>
        <scheme val="minor"/>
      </rPr>
      <t>. Be carreful, the presence of contaminations can alter the fiability of obtains results for your sample. The obtains results must be carrefully considered and more tests should be realized.</t>
    </r>
  </si>
  <si>
    <r>
      <t>This test allows you to validate the repeatability of obtained results with our SignArrays</t>
    </r>
    <r>
      <rPr>
        <sz val="11"/>
        <color theme="1"/>
        <rFont val="Calibri"/>
        <family val="2"/>
      </rPr>
      <t xml:space="preserve">® </t>
    </r>
    <r>
      <rPr>
        <b/>
        <u/>
        <sz val="11"/>
        <color theme="1"/>
        <rFont val="Calibri"/>
        <family val="2"/>
      </rPr>
      <t>and</t>
    </r>
    <r>
      <rPr>
        <sz val="11"/>
        <color theme="1"/>
        <rFont val="Calibri"/>
        <family val="2"/>
      </rPr>
      <t xml:space="preserve"> your samples. Obtain standard deviation values (SD) between the two positive controls must be under</t>
    </r>
    <r>
      <rPr>
        <sz val="11"/>
        <color theme="1"/>
        <rFont val="Calibri"/>
        <family val="2"/>
        <scheme val="minor"/>
      </rPr>
      <t xml:space="preserve"> 1 to justify the repeatability of the results and so the fiability of your experiments.</t>
    </r>
  </si>
  <si>
    <t xml:space="preserve"> Gene Expression Variation values for each sample compared to the Control sample</t>
  </si>
  <si>
    <t>Comments on the Gene Expression Variation values</t>
  </si>
  <si>
    <t>Gene Expression Variation</t>
  </si>
  <si>
    <t>Gene Expression Variation (Log2)</t>
  </si>
  <si>
    <t>Selection of the gene for which you want create graphs :</t>
  </si>
</sst>
</file>

<file path=xl/styles.xml><?xml version="1.0" encoding="utf-8"?>
<styleSheet xmlns="http://schemas.openxmlformats.org/spreadsheetml/2006/main">
  <numFmts count="6">
    <numFmt numFmtId="164" formatCode="0.0000"/>
    <numFmt numFmtId="165" formatCode="0.000"/>
    <numFmt numFmtId="166" formatCode="0.00000"/>
    <numFmt numFmtId="167" formatCode="0.0"/>
    <numFmt numFmtId="168" formatCode="0.0E+00"/>
    <numFmt numFmtId="169" formatCode="0E+00"/>
  </numFmts>
  <fonts count="69">
    <font>
      <sz val="11"/>
      <color theme="1"/>
      <name val="Calibri"/>
      <family val="2"/>
      <scheme val="minor"/>
    </font>
    <font>
      <sz val="11"/>
      <color theme="1"/>
      <name val="Calibri"/>
      <family val="2"/>
      <scheme val="minor"/>
    </font>
    <font>
      <sz val="10"/>
      <name val="Arial"/>
      <family val="2"/>
    </font>
    <font>
      <sz val="10"/>
      <name val="Arial"/>
      <family val="2"/>
    </font>
    <font>
      <u/>
      <sz val="11"/>
      <color theme="10"/>
      <name val="Calibri"/>
      <family val="2"/>
    </font>
    <font>
      <sz val="11"/>
      <name val="Calibri"/>
      <family val="2"/>
      <scheme val="minor"/>
    </font>
    <font>
      <b/>
      <sz val="11"/>
      <color theme="3"/>
      <name val="Calibri"/>
      <family val="2"/>
      <scheme val="minor"/>
    </font>
    <font>
      <b/>
      <sz val="11"/>
      <color theme="1"/>
      <name val="Calibri"/>
      <family val="2"/>
      <scheme val="minor"/>
    </font>
    <font>
      <sz val="14"/>
      <color theme="1"/>
      <name val="Calibri"/>
      <family val="2"/>
      <scheme val="minor"/>
    </font>
    <font>
      <b/>
      <sz val="10"/>
      <name val="Calibri"/>
      <family val="2"/>
      <scheme val="minor"/>
    </font>
    <font>
      <sz val="10"/>
      <name val="Calibri"/>
      <family val="2"/>
      <scheme val="minor"/>
    </font>
    <font>
      <sz val="10"/>
      <color theme="1"/>
      <name val="Calibri"/>
      <family val="2"/>
      <scheme val="minor"/>
    </font>
    <font>
      <b/>
      <i/>
      <sz val="11"/>
      <color theme="1"/>
      <name val="Calibri"/>
      <family val="2"/>
      <scheme val="minor"/>
    </font>
    <font>
      <b/>
      <sz val="10"/>
      <name val="Arial"/>
      <family val="2"/>
    </font>
    <font>
      <b/>
      <sz val="16"/>
      <color theme="1"/>
      <name val="Calibri"/>
      <family val="2"/>
      <scheme val="minor"/>
    </font>
    <font>
      <b/>
      <sz val="12"/>
      <color theme="1"/>
      <name val="Calibri"/>
      <family val="2"/>
      <scheme val="minor"/>
    </font>
    <font>
      <b/>
      <sz val="11"/>
      <name val="Arial"/>
      <family val="2"/>
    </font>
    <font>
      <b/>
      <sz val="11"/>
      <name val="Calibri"/>
      <family val="2"/>
      <scheme val="minor"/>
    </font>
    <font>
      <b/>
      <sz val="12"/>
      <name val="Calibri"/>
      <family val="2"/>
      <scheme val="minor"/>
    </font>
    <font>
      <b/>
      <sz val="14"/>
      <color theme="1"/>
      <name val="Calibri"/>
      <family val="2"/>
      <scheme val="minor"/>
    </font>
    <font>
      <b/>
      <sz val="12"/>
      <color theme="1"/>
      <name val="Calibri"/>
      <family val="2"/>
    </font>
    <font>
      <sz val="11"/>
      <color theme="1"/>
      <name val="Calibri"/>
      <family val="2"/>
    </font>
    <font>
      <b/>
      <sz val="11"/>
      <color indexed="8"/>
      <name val="Calibri"/>
      <family val="2"/>
      <scheme val="minor"/>
    </font>
    <font>
      <u/>
      <sz val="11"/>
      <color theme="10"/>
      <name val="Calibri"/>
      <family val="2"/>
      <scheme val="minor"/>
    </font>
    <font>
      <vertAlign val="superscript"/>
      <sz val="11"/>
      <color theme="1"/>
      <name val="Calibri"/>
      <family val="2"/>
      <scheme val="minor"/>
    </font>
    <font>
      <vertAlign val="superscript"/>
      <sz val="11"/>
      <color theme="1"/>
      <name val="Calibri"/>
      <family val="2"/>
    </font>
    <font>
      <sz val="11"/>
      <color rgb="FFFF0000"/>
      <name val="Calibri"/>
      <family val="2"/>
      <scheme val="minor"/>
    </font>
    <font>
      <b/>
      <sz val="11"/>
      <color theme="1"/>
      <name val="Calibri"/>
      <family val="2"/>
    </font>
    <font>
      <b/>
      <sz val="12"/>
      <color rgb="FFFF0000"/>
      <name val="Calibri"/>
      <family val="2"/>
      <scheme val="minor"/>
    </font>
    <font>
      <b/>
      <sz val="9"/>
      <color theme="1"/>
      <name val="Calibri"/>
      <family val="2"/>
      <scheme val="minor"/>
    </font>
    <font>
      <sz val="11"/>
      <color theme="0"/>
      <name val="Calibri"/>
      <family val="2"/>
      <scheme val="minor"/>
    </font>
    <font>
      <b/>
      <sz val="11"/>
      <color rgb="FFFF0000"/>
      <name val="Calibri"/>
      <family val="2"/>
      <scheme val="minor"/>
    </font>
    <font>
      <sz val="1"/>
      <color theme="1"/>
      <name val="Calibri"/>
      <family val="2"/>
      <scheme val="minor"/>
    </font>
    <font>
      <sz val="11"/>
      <name val="Calibri"/>
      <family val="2"/>
    </font>
    <font>
      <u/>
      <sz val="10"/>
      <color indexed="12"/>
      <name val="Arial"/>
      <family val="2"/>
    </font>
    <font>
      <sz val="8"/>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b/>
      <u/>
      <sz val="11"/>
      <color theme="1"/>
      <name val="Calibri"/>
      <family val="2"/>
      <scheme val="minor"/>
    </font>
    <font>
      <b/>
      <u/>
      <sz val="11"/>
      <color theme="1"/>
      <name val="Calibri"/>
      <family val="2"/>
    </font>
    <font>
      <b/>
      <sz val="11"/>
      <name val="Calibri"/>
      <family val="2"/>
    </font>
    <font>
      <b/>
      <sz val="11"/>
      <color theme="4" tint="-0.249977111117893"/>
      <name val="Calibri"/>
      <family val="2"/>
      <scheme val="minor"/>
    </font>
    <font>
      <b/>
      <sz val="12"/>
      <color theme="4" tint="-0.249977111117893"/>
      <name val="Calibri"/>
      <family val="2"/>
      <scheme val="minor"/>
    </font>
    <font>
      <b/>
      <sz val="11"/>
      <color rgb="FF000000"/>
      <name val="Calibri"/>
      <family val="2"/>
      <scheme val="minor"/>
    </font>
    <font>
      <b/>
      <i/>
      <sz val="11"/>
      <name val="Calibri"/>
      <family val="2"/>
      <scheme val="minor"/>
    </font>
    <font>
      <sz val="7"/>
      <name val="Calibri"/>
      <family val="2"/>
      <scheme val="minor"/>
    </font>
    <font>
      <vertAlign val="superscript"/>
      <sz val="11"/>
      <name val="Calibri"/>
      <family val="2"/>
      <scheme val="minor"/>
    </font>
    <font>
      <b/>
      <i/>
      <sz val="11"/>
      <name val="Calibri"/>
      <family val="2"/>
    </font>
    <font>
      <sz val="8"/>
      <name val="Tahoma"/>
      <family val="2"/>
    </font>
    <font>
      <b/>
      <sz val="16"/>
      <color theme="1"/>
      <name val="Calibri"/>
      <family val="2"/>
    </font>
    <font>
      <sz val="11"/>
      <color rgb="FF66FFCC"/>
      <name val="Calibri"/>
      <family val="2"/>
      <scheme val="minor"/>
    </font>
    <font>
      <sz val="11"/>
      <color rgb="FF000000"/>
      <name val="Calibri"/>
      <family val="2"/>
      <scheme val="minor"/>
    </font>
    <font>
      <u/>
      <vertAlign val="superscript"/>
      <sz val="11"/>
      <color theme="10"/>
      <name val="Calibri"/>
      <family val="2"/>
    </font>
    <font>
      <b/>
      <vertAlign val="superscript"/>
      <sz val="12"/>
      <color theme="1"/>
      <name val="Calibri"/>
      <family val="2"/>
      <scheme val="minor"/>
    </font>
    <font>
      <b/>
      <vertAlign val="superscript"/>
      <sz val="11"/>
      <color theme="1"/>
      <name val="Calibri"/>
      <family val="2"/>
      <scheme val="minor"/>
    </font>
    <font>
      <b/>
      <vertAlign val="superscript"/>
      <sz val="14"/>
      <color theme="1"/>
      <name val="Calibri"/>
      <family val="2"/>
      <scheme val="minor"/>
    </font>
    <font>
      <i/>
      <sz val="11"/>
      <name val="Calibri"/>
      <family val="2"/>
      <scheme val="minor"/>
    </font>
    <font>
      <b/>
      <i/>
      <u/>
      <sz val="11"/>
      <color theme="1"/>
      <name val="Calibri"/>
      <family val="2"/>
      <scheme val="minor"/>
    </font>
    <font>
      <b/>
      <sz val="10"/>
      <color theme="1"/>
      <name val="Calibri"/>
      <family val="2"/>
      <scheme val="minor"/>
    </font>
  </fonts>
  <fills count="58">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tint="0.39997558519241921"/>
        <bgColor indexed="64"/>
      </patternFill>
    </fill>
    <fill>
      <patternFill patternType="solid">
        <fgColor rgb="FFFFFF99"/>
        <bgColor indexed="64"/>
      </patternFill>
    </fill>
    <fill>
      <patternFill patternType="solid">
        <fgColor theme="8" tint="0.59999389629810485"/>
        <bgColor indexed="64"/>
      </patternFill>
    </fill>
    <fill>
      <patternFill patternType="solid">
        <fgColor theme="3"/>
        <bgColor indexed="64"/>
      </patternFill>
    </fill>
    <fill>
      <patternFill patternType="solid">
        <fgColor theme="0" tint="-0.249977111117893"/>
        <bgColor indexed="64"/>
      </patternFill>
    </fill>
    <fill>
      <patternFill patternType="solid">
        <fgColor theme="0"/>
        <bgColor indexed="64"/>
      </patternFill>
    </fill>
    <fill>
      <patternFill patternType="solid">
        <fgColor theme="0" tint="-0.34998626667073579"/>
        <bgColor indexed="64"/>
      </patternFill>
    </fill>
    <fill>
      <patternFill patternType="solid">
        <fgColor rgb="FFFFFF66"/>
        <bgColor indexed="64"/>
      </patternFill>
    </fill>
    <fill>
      <patternFill patternType="solid">
        <fgColor theme="3" tint="0.39994506668294322"/>
        <bgColor indexed="64"/>
      </patternFill>
    </fill>
    <fill>
      <patternFill patternType="solid">
        <fgColor theme="3" tint="0.39997558519241921"/>
        <bgColor indexed="64"/>
      </patternFill>
    </fill>
    <fill>
      <patternFill patternType="solid">
        <fgColor rgb="FF17F20C"/>
        <bgColor indexed="64"/>
      </patternFill>
    </fill>
    <fill>
      <patternFill patternType="solid">
        <fgColor rgb="FF92D05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66FF3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499984740745262"/>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rgb="FFC3D4EF"/>
        <bgColor indexed="64"/>
      </patternFill>
    </fill>
  </fills>
  <borders count="11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ck">
        <color indexed="64"/>
      </left>
      <right style="thin">
        <color indexed="64"/>
      </right>
      <top style="thin">
        <color indexed="64"/>
      </top>
      <bottom style="thin">
        <color indexed="64"/>
      </bottom>
      <diagonal/>
    </border>
    <border>
      <left style="thick">
        <color indexed="64"/>
      </left>
      <right/>
      <top style="thin">
        <color indexed="64"/>
      </top>
      <bottom/>
      <diagonal/>
    </border>
    <border>
      <left style="thick">
        <color indexed="64"/>
      </left>
      <right/>
      <top/>
      <bottom style="thin">
        <color indexed="64"/>
      </bottom>
      <diagonal/>
    </border>
    <border>
      <left style="thick">
        <color indexed="64"/>
      </left>
      <right/>
      <top style="thin">
        <color indexed="64"/>
      </top>
      <bottom style="thin">
        <color indexed="64"/>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thick">
        <color indexed="64"/>
      </left>
      <right/>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style="thick">
        <color indexed="64"/>
      </top>
      <bottom/>
      <diagonal/>
    </border>
    <border>
      <left style="medium">
        <color indexed="64"/>
      </left>
      <right/>
      <top style="medium">
        <color indexed="64"/>
      </top>
      <bottom/>
      <diagonal/>
    </border>
    <border>
      <left style="medium">
        <color indexed="64"/>
      </left>
      <right/>
      <top/>
      <bottom style="medium">
        <color indexed="64"/>
      </bottom>
      <diagonal/>
    </border>
    <border>
      <left/>
      <right style="thin">
        <color indexed="64"/>
      </right>
      <top/>
      <bottom/>
      <diagonal/>
    </border>
    <border>
      <left style="thick">
        <color theme="9" tint="-0.249977111117893"/>
      </left>
      <right/>
      <top/>
      <bottom/>
      <diagonal/>
    </border>
    <border>
      <left style="thick">
        <color theme="9" tint="-0.249977111117893"/>
      </left>
      <right/>
      <top style="thick">
        <color theme="9" tint="-0.249977111117893"/>
      </top>
      <bottom/>
      <diagonal/>
    </border>
    <border>
      <left/>
      <right/>
      <top style="thick">
        <color theme="9" tint="-0.249977111117893"/>
      </top>
      <bottom/>
      <diagonal/>
    </border>
    <border>
      <left/>
      <right style="thick">
        <color theme="9" tint="-0.249977111117893"/>
      </right>
      <top style="thick">
        <color theme="9" tint="-0.249977111117893"/>
      </top>
      <bottom/>
      <diagonal/>
    </border>
    <border>
      <left/>
      <right style="thick">
        <color theme="9" tint="-0.249977111117893"/>
      </right>
      <top/>
      <bottom/>
      <diagonal/>
    </border>
    <border>
      <left style="thick">
        <color theme="9" tint="-0.249977111117893"/>
      </left>
      <right/>
      <top/>
      <bottom style="thick">
        <color theme="9" tint="-0.249977111117893"/>
      </bottom>
      <diagonal/>
    </border>
    <border>
      <left/>
      <right/>
      <top/>
      <bottom style="thick">
        <color theme="9" tint="-0.249977111117893"/>
      </bottom>
      <diagonal/>
    </border>
    <border>
      <left/>
      <right style="thick">
        <color theme="9" tint="-0.249977111117893"/>
      </right>
      <top/>
      <bottom style="thick">
        <color theme="9" tint="-0.249977111117893"/>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diagonal/>
    </border>
    <border>
      <left style="thin">
        <color indexed="64"/>
      </left>
      <right style="thick">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
      <left style="thick">
        <color theme="9" tint="-0.24994659260841701"/>
      </left>
      <right/>
      <top style="thick">
        <color theme="9" tint="-0.249977111117893"/>
      </top>
      <bottom/>
      <diagonal/>
    </border>
    <border>
      <left style="thick">
        <color theme="9" tint="-0.24994659260841701"/>
      </left>
      <right/>
      <top/>
      <bottom/>
      <diagonal/>
    </border>
    <border>
      <left/>
      <right style="thick">
        <color theme="9" tint="-0.24994659260841701"/>
      </right>
      <top/>
      <bottom/>
      <diagonal/>
    </border>
    <border>
      <left style="thick">
        <color theme="9" tint="-0.24994659260841701"/>
      </left>
      <right/>
      <top/>
      <bottom style="thick">
        <color theme="9" tint="-0.24994659260841701"/>
      </bottom>
      <diagonal/>
    </border>
    <border>
      <left/>
      <right/>
      <top/>
      <bottom style="thick">
        <color theme="9" tint="-0.24994659260841701"/>
      </bottom>
      <diagonal/>
    </border>
    <border>
      <left/>
      <right style="thick">
        <color theme="9" tint="-0.24994659260841701"/>
      </right>
      <top/>
      <bottom style="thick">
        <color theme="9" tint="-0.24994659260841701"/>
      </bottom>
      <diagonal/>
    </border>
    <border>
      <left style="thick">
        <color theme="9" tint="-0.24994659260841701"/>
      </left>
      <right/>
      <top/>
      <bottom style="thick">
        <color theme="9" tint="-0.249977111117893"/>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style="thick">
        <color indexed="64"/>
      </right>
      <top/>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bottom style="thin">
        <color indexed="64"/>
      </bottom>
      <diagonal/>
    </border>
    <border>
      <left/>
      <right style="thin">
        <color indexed="64"/>
      </right>
      <top style="thin">
        <color indexed="64"/>
      </top>
      <bottom style="thick">
        <color indexed="64"/>
      </bottom>
      <diagonal/>
    </border>
    <border>
      <left style="thin">
        <color indexed="64"/>
      </left>
      <right style="thick">
        <color indexed="64"/>
      </right>
      <top style="thick">
        <color indexed="64"/>
      </top>
      <bottom style="thin">
        <color indexed="64"/>
      </bottom>
      <diagonal/>
    </border>
    <border>
      <left style="thin">
        <color indexed="64"/>
      </left>
      <right/>
      <top style="thick">
        <color indexed="64"/>
      </top>
      <bottom style="thin">
        <color indexed="64"/>
      </bottom>
      <diagonal/>
    </border>
    <border>
      <left style="thick">
        <color indexed="64"/>
      </left>
      <right style="thin">
        <color indexed="64"/>
      </right>
      <top style="thin">
        <color indexed="64"/>
      </top>
      <bottom/>
      <diagonal/>
    </border>
    <border>
      <left/>
      <right style="thin">
        <color indexed="64"/>
      </right>
      <top style="thick">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9" tint="-0.24994659260841701"/>
      </left>
      <right/>
      <top style="thick">
        <color theme="9" tint="-0.24994659260841701"/>
      </top>
      <bottom/>
      <diagonal/>
    </border>
    <border>
      <left/>
      <right style="thick">
        <color theme="9" tint="-0.24994659260841701"/>
      </right>
      <top style="thick">
        <color theme="9" tint="-0.24994659260841701"/>
      </top>
      <bottom/>
      <diagonal/>
    </border>
    <border>
      <left/>
      <right/>
      <top style="thick">
        <color theme="9" tint="-0.24994659260841701"/>
      </top>
      <bottom/>
      <diagonal/>
    </border>
    <border>
      <left style="thick">
        <color theme="9" tint="-0.24994659260841701"/>
      </left>
      <right style="thick">
        <color theme="9" tint="-0.24994659260841701"/>
      </right>
      <top style="thick">
        <color theme="9" tint="-0.24994659260841701"/>
      </top>
      <bottom style="thick">
        <color theme="9" tint="-0.24994659260841701"/>
      </bottom>
      <diagonal/>
    </border>
    <border>
      <left style="thick">
        <color theme="9" tint="-0.24994659260841701"/>
      </left>
      <right style="thick">
        <color theme="9" tint="-0.24994659260841701"/>
      </right>
      <top style="thick">
        <color theme="9" tint="-0.24994659260841701"/>
      </top>
      <bottom/>
      <diagonal/>
    </border>
    <border>
      <left style="thick">
        <color theme="9" tint="-0.24994659260841701"/>
      </left>
      <right style="thick">
        <color theme="9" tint="-0.24994659260841701"/>
      </right>
      <top/>
      <bottom/>
      <diagonal/>
    </border>
    <border>
      <left style="thick">
        <color theme="9" tint="-0.24994659260841701"/>
      </left>
      <right style="thick">
        <color theme="9" tint="-0.24994659260841701"/>
      </right>
      <top/>
      <bottom style="thick">
        <color theme="9" tint="-0.24994659260841701"/>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
      <left style="thick">
        <color indexed="64"/>
      </left>
      <right style="thin">
        <color indexed="64"/>
      </right>
      <top/>
      <bottom style="thick">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diagonal/>
    </border>
  </borders>
  <cellStyleXfs count="48">
    <xf numFmtId="0" fontId="0" fillId="0" borderId="0"/>
    <xf numFmtId="9" fontId="1" fillId="0" borderId="0" applyFont="0" applyFill="0" applyBorder="0" applyAlignment="0" applyProtection="0"/>
    <xf numFmtId="0" fontId="2" fillId="0" borderId="0"/>
    <xf numFmtId="9" fontId="2" fillId="0" borderId="0" applyFon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34" fillId="0" borderId="0" applyNumberFormat="0" applyFill="0" applyBorder="0" applyAlignment="0" applyProtection="0">
      <alignment vertical="top"/>
      <protection locked="0"/>
    </xf>
    <xf numFmtId="0" fontId="36" fillId="0" borderId="0" applyNumberFormat="0" applyFill="0" applyBorder="0" applyAlignment="0" applyProtection="0"/>
    <xf numFmtId="0" fontId="37" fillId="0" borderId="80" applyNumberFormat="0" applyFill="0" applyAlignment="0" applyProtection="0"/>
    <xf numFmtId="0" fontId="38" fillId="0" borderId="81" applyNumberFormat="0" applyFill="0" applyAlignment="0" applyProtection="0"/>
    <xf numFmtId="0" fontId="6" fillId="0" borderId="82" applyNumberFormat="0" applyFill="0" applyAlignment="0" applyProtection="0"/>
    <xf numFmtId="0" fontId="6" fillId="0" borderId="0" applyNumberFormat="0" applyFill="0" applyBorder="0" applyAlignment="0" applyProtection="0"/>
    <xf numFmtId="0" fontId="39" fillId="19" borderId="0" applyNumberFormat="0" applyBorder="0" applyAlignment="0" applyProtection="0"/>
    <xf numFmtId="0" fontId="40" fillId="20" borderId="0" applyNumberFormat="0" applyBorder="0" applyAlignment="0" applyProtection="0"/>
    <xf numFmtId="0" fontId="41" fillId="21" borderId="0" applyNumberFormat="0" applyBorder="0" applyAlignment="0" applyProtection="0"/>
    <xf numFmtId="0" fontId="42" fillId="22" borderId="83" applyNumberFormat="0" applyAlignment="0" applyProtection="0"/>
    <xf numFmtId="0" fontId="43" fillId="23" borderId="84" applyNumberFormat="0" applyAlignment="0" applyProtection="0"/>
    <xf numFmtId="0" fontId="44" fillId="23" borderId="83" applyNumberFormat="0" applyAlignment="0" applyProtection="0"/>
    <xf numFmtId="0" fontId="45" fillId="0" borderId="85" applyNumberFormat="0" applyFill="0" applyAlignment="0" applyProtection="0"/>
    <xf numFmtId="0" fontId="46" fillId="24" borderId="86" applyNumberFormat="0" applyAlignment="0" applyProtection="0"/>
    <xf numFmtId="0" fontId="26" fillId="0" borderId="0" applyNumberFormat="0" applyFill="0" applyBorder="0" applyAlignment="0" applyProtection="0"/>
    <xf numFmtId="0" fontId="1" fillId="25" borderId="87" applyNumberFormat="0" applyFont="0" applyAlignment="0" applyProtection="0"/>
    <xf numFmtId="0" fontId="47" fillId="0" borderId="0" applyNumberFormat="0" applyFill="0" applyBorder="0" applyAlignment="0" applyProtection="0"/>
    <xf numFmtId="0" fontId="7" fillId="0" borderId="88" applyNumberFormat="0" applyFill="0" applyAlignment="0" applyProtection="0"/>
    <xf numFmtId="0" fontId="30"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30" fillId="29" borderId="0" applyNumberFormat="0" applyBorder="0" applyAlignment="0" applyProtection="0"/>
    <xf numFmtId="0" fontId="30"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30" fillId="33" borderId="0" applyNumberFormat="0" applyBorder="0" applyAlignment="0" applyProtection="0"/>
    <xf numFmtId="0" fontId="30"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30" fillId="37" borderId="0" applyNumberFormat="0" applyBorder="0" applyAlignment="0" applyProtection="0"/>
    <xf numFmtId="0" fontId="30"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30" fillId="41" borderId="0" applyNumberFormat="0" applyBorder="0" applyAlignment="0" applyProtection="0"/>
    <xf numFmtId="0" fontId="30"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30" fillId="45" borderId="0" applyNumberFormat="0" applyBorder="0" applyAlignment="0" applyProtection="0"/>
    <xf numFmtId="0" fontId="30" fillId="46"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30" fillId="49" borderId="0" applyNumberFormat="0" applyBorder="0" applyAlignment="0" applyProtection="0"/>
  </cellStyleXfs>
  <cellXfs count="751">
    <xf numFmtId="0" fontId="0" fillId="0" borderId="0" xfId="0"/>
    <xf numFmtId="0" fontId="0" fillId="4" borderId="1" xfId="0" applyFill="1" applyBorder="1" applyAlignment="1">
      <alignment horizontal="center"/>
    </xf>
    <xf numFmtId="0" fontId="0" fillId="5" borderId="1" xfId="0" applyFill="1" applyBorder="1" applyAlignment="1">
      <alignment horizontal="center"/>
    </xf>
    <xf numFmtId="0" fontId="0" fillId="3" borderId="3" xfId="0" applyFill="1" applyBorder="1" applyAlignment="1"/>
    <xf numFmtId="0" fontId="0" fillId="0" borderId="0" xfId="0" applyAlignment="1">
      <alignment horizontal="center" vertical="center"/>
    </xf>
    <xf numFmtId="0" fontId="0" fillId="5" borderId="1" xfId="0" applyNumberFormat="1" applyFill="1" applyBorder="1" applyAlignment="1">
      <alignment horizontal="center"/>
    </xf>
    <xf numFmtId="0" fontId="0" fillId="3" borderId="1" xfId="0" applyFill="1" applyBorder="1" applyAlignment="1"/>
    <xf numFmtId="0" fontId="4" fillId="0" borderId="0" xfId="5" applyAlignment="1" applyProtection="1"/>
    <xf numFmtId="0" fontId="0" fillId="0" borderId="0" xfId="0" applyNumberFormat="1" applyAlignment="1">
      <alignment horizontal="center"/>
    </xf>
    <xf numFmtId="0" fontId="0" fillId="0" borderId="0" xfId="0" applyBorder="1" applyAlignment="1">
      <alignment horizontal="center" vertical="center"/>
    </xf>
    <xf numFmtId="0" fontId="0" fillId="0" borderId="0" xfId="0" applyNumberFormat="1" applyAlignment="1">
      <alignment horizontal="center" vertical="center"/>
    </xf>
    <xf numFmtId="0" fontId="0" fillId="0" borderId="0" xfId="0" applyAlignment="1">
      <alignment horizontal="center"/>
    </xf>
    <xf numFmtId="0" fontId="0" fillId="0" borderId="0" xfId="0" applyFill="1" applyAlignment="1">
      <alignment vertical="center"/>
    </xf>
    <xf numFmtId="0" fontId="0" fillId="0" borderId="0" xfId="0" applyFill="1" applyBorder="1" applyAlignment="1">
      <alignment horizontal="center" vertical="center"/>
    </xf>
    <xf numFmtId="167" fontId="0" fillId="0" borderId="0" xfId="0" applyNumberFormat="1" applyBorder="1" applyAlignment="1">
      <alignment horizontal="center" vertical="center"/>
    </xf>
    <xf numFmtId="0" fontId="0" fillId="3" borderId="7" xfId="0" applyFill="1" applyBorder="1" applyAlignment="1">
      <alignment horizontal="center"/>
    </xf>
    <xf numFmtId="0" fontId="7" fillId="6" borderId="50" xfId="0" applyNumberFormat="1" applyFont="1" applyFill="1" applyBorder="1" applyAlignment="1">
      <alignment horizontal="center" vertical="center"/>
    </xf>
    <xf numFmtId="0" fontId="0" fillId="13" borderId="51" xfId="0" applyNumberFormat="1" applyFill="1" applyBorder="1" applyAlignment="1">
      <alignment horizontal="center" vertical="center"/>
    </xf>
    <xf numFmtId="0" fontId="15" fillId="3" borderId="28" xfId="0" applyFont="1" applyFill="1" applyBorder="1" applyAlignment="1">
      <alignment horizontal="center" vertical="center"/>
    </xf>
    <xf numFmtId="0" fontId="0" fillId="0" borderId="0" xfId="0" applyFont="1" applyAlignment="1">
      <alignment horizontal="center" vertical="center"/>
    </xf>
    <xf numFmtId="0" fontId="0" fillId="0" borderId="0" xfId="0" applyFont="1" applyFill="1" applyAlignment="1">
      <alignment horizontal="center" vertical="center"/>
    </xf>
    <xf numFmtId="0" fontId="0" fillId="0" borderId="0" xfId="0" applyFont="1" applyFill="1" applyBorder="1" applyAlignment="1">
      <alignment horizontal="center" vertical="center" wrapText="1"/>
    </xf>
    <xf numFmtId="0" fontId="0" fillId="0" borderId="0" xfId="0" applyFont="1" applyFill="1" applyBorder="1" applyAlignment="1">
      <alignment horizontal="center" vertical="center"/>
    </xf>
    <xf numFmtId="0" fontId="21" fillId="0" borderId="0" xfId="0" applyFont="1" applyAlignment="1">
      <alignment horizontal="center" vertical="center"/>
    </xf>
    <xf numFmtId="0" fontId="7" fillId="6" borderId="1" xfId="0" applyNumberFormat="1" applyFont="1" applyFill="1" applyBorder="1" applyAlignment="1">
      <alignment horizontal="center" vertical="center"/>
    </xf>
    <xf numFmtId="0" fontId="0" fillId="13" borderId="3" xfId="0" applyNumberFormat="1" applyFill="1" applyBorder="1" applyAlignment="1">
      <alignment horizontal="center" vertical="center"/>
    </xf>
    <xf numFmtId="0" fontId="29" fillId="3" borderId="15" xfId="0" applyNumberFormat="1" applyFont="1" applyFill="1" applyBorder="1" applyAlignment="1">
      <alignment horizontal="center" vertical="center"/>
    </xf>
    <xf numFmtId="0" fontId="29" fillId="3" borderId="1" xfId="0" applyNumberFormat="1" applyFont="1" applyFill="1" applyBorder="1" applyAlignment="1">
      <alignment horizontal="center" vertical="center"/>
    </xf>
    <xf numFmtId="0" fontId="29" fillId="3" borderId="23" xfId="0" applyNumberFormat="1" applyFont="1" applyFill="1" applyBorder="1" applyAlignment="1">
      <alignment horizontal="center" vertical="center"/>
    </xf>
    <xf numFmtId="0" fontId="0" fillId="0" borderId="57" xfId="0" applyNumberFormat="1" applyBorder="1" applyAlignment="1">
      <alignment horizontal="center" vertical="center"/>
    </xf>
    <xf numFmtId="165" fontId="0" fillId="0" borderId="0" xfId="0" applyNumberFormat="1" applyAlignment="1">
      <alignment horizontal="center" vertical="center"/>
    </xf>
    <xf numFmtId="0" fontId="0" fillId="5" borderId="1" xfId="0" applyFill="1" applyBorder="1" applyAlignment="1">
      <alignment horizontal="center"/>
    </xf>
    <xf numFmtId="0" fontId="4" fillId="3" borderId="57" xfId="5" applyFill="1" applyBorder="1" applyAlignment="1" applyProtection="1">
      <alignment horizontal="center" vertical="center"/>
    </xf>
    <xf numFmtId="0" fontId="0" fillId="16" borderId="3" xfId="0" applyFill="1" applyBorder="1" applyAlignment="1">
      <alignment horizontal="center" vertical="center"/>
    </xf>
    <xf numFmtId="0" fontId="7" fillId="16" borderId="1" xfId="0" applyNumberFormat="1" applyFont="1" applyFill="1" applyBorder="1" applyAlignment="1">
      <alignment horizontal="center" vertical="center"/>
    </xf>
    <xf numFmtId="0" fontId="0" fillId="16" borderId="3" xfId="0" applyNumberFormat="1" applyFill="1" applyBorder="1" applyAlignment="1">
      <alignment horizontal="center" vertical="center"/>
    </xf>
    <xf numFmtId="0" fontId="7" fillId="16" borderId="50" xfId="0" applyNumberFormat="1" applyFont="1" applyFill="1" applyBorder="1" applyAlignment="1">
      <alignment horizontal="center" vertical="center"/>
    </xf>
    <xf numFmtId="0" fontId="0" fillId="16" borderId="51" xfId="0" applyNumberFormat="1" applyFill="1" applyBorder="1" applyAlignment="1">
      <alignment horizontal="center" vertical="center"/>
    </xf>
    <xf numFmtId="2" fontId="0" fillId="16" borderId="15" xfId="0" applyNumberFormat="1" applyFill="1" applyBorder="1" applyAlignment="1">
      <alignment horizontal="center" vertical="center"/>
    </xf>
    <xf numFmtId="2" fontId="0" fillId="16" borderId="1" xfId="0" applyNumberFormat="1" applyFill="1" applyBorder="1" applyAlignment="1">
      <alignment horizontal="center" vertical="center"/>
    </xf>
    <xf numFmtId="2" fontId="0" fillId="16" borderId="23" xfId="0" applyNumberFormat="1" applyFill="1" applyBorder="1" applyAlignment="1">
      <alignment horizontal="center" vertical="center"/>
    </xf>
    <xf numFmtId="0" fontId="7" fillId="16" borderId="3" xfId="0" applyFont="1" applyFill="1" applyBorder="1" applyAlignment="1">
      <alignment horizontal="center" vertical="center"/>
    </xf>
    <xf numFmtId="0" fontId="7" fillId="16" borderId="5" xfId="0" applyNumberFormat="1" applyFont="1" applyFill="1" applyBorder="1" applyAlignment="1">
      <alignment horizontal="center" vertical="center"/>
    </xf>
    <xf numFmtId="0" fontId="0" fillId="16" borderId="59" xfId="0" applyNumberFormat="1" applyFill="1" applyBorder="1" applyAlignment="1">
      <alignment horizontal="center" vertical="center"/>
    </xf>
    <xf numFmtId="0" fontId="7" fillId="16" borderId="5" xfId="0" applyFont="1" applyFill="1" applyBorder="1" applyAlignment="1">
      <alignment horizontal="center" vertical="center"/>
    </xf>
    <xf numFmtId="0" fontId="0" fillId="16" borderId="59" xfId="0" applyFill="1" applyBorder="1" applyAlignment="1">
      <alignment horizontal="center" vertical="center"/>
    </xf>
    <xf numFmtId="0" fontId="7" fillId="3" borderId="70" xfId="0" applyFont="1" applyFill="1" applyBorder="1" applyAlignment="1">
      <alignment horizontal="center" vertical="center" wrapText="1"/>
    </xf>
    <xf numFmtId="0" fontId="7" fillId="3" borderId="50" xfId="0" applyFont="1" applyFill="1" applyBorder="1" applyAlignment="1">
      <alignment horizontal="center" vertical="center" wrapText="1"/>
    </xf>
    <xf numFmtId="0" fontId="7" fillId="3" borderId="73" xfId="0" applyFont="1" applyFill="1" applyBorder="1" applyAlignment="1">
      <alignment horizontal="center" vertical="center" wrapText="1"/>
    </xf>
    <xf numFmtId="0" fontId="7" fillId="16" borderId="50" xfId="0" applyFont="1" applyFill="1" applyBorder="1" applyAlignment="1">
      <alignment horizontal="center" vertical="center"/>
    </xf>
    <xf numFmtId="0" fontId="0" fillId="16" borderId="51" xfId="0" applyFill="1" applyBorder="1" applyAlignment="1">
      <alignment horizontal="center" vertical="center"/>
    </xf>
    <xf numFmtId="0" fontId="7" fillId="16" borderId="59" xfId="0" applyFont="1" applyFill="1" applyBorder="1" applyAlignment="1">
      <alignment horizontal="center" vertical="center"/>
    </xf>
    <xf numFmtId="165" fontId="0" fillId="16" borderId="74" xfId="0" applyNumberFormat="1" applyFill="1" applyBorder="1" applyAlignment="1">
      <alignment horizontal="center" vertical="center"/>
    </xf>
    <xf numFmtId="165" fontId="0" fillId="16" borderId="5" xfId="0" applyNumberFormat="1" applyFill="1" applyBorder="1" applyAlignment="1">
      <alignment horizontal="center" vertical="center"/>
    </xf>
    <xf numFmtId="165" fontId="0" fillId="16" borderId="53" xfId="0" applyNumberFormat="1" applyFill="1" applyBorder="1" applyAlignment="1">
      <alignment horizontal="center" vertical="center"/>
    </xf>
    <xf numFmtId="166" fontId="0" fillId="16" borderId="5" xfId="0" applyNumberFormat="1" applyFill="1" applyBorder="1" applyAlignment="1">
      <alignment horizontal="center" vertical="center"/>
    </xf>
    <xf numFmtId="0" fontId="7" fillId="16" borderId="51" xfId="0" applyFont="1" applyFill="1" applyBorder="1" applyAlignment="1">
      <alignment horizontal="center" vertical="center"/>
    </xf>
    <xf numFmtId="165" fontId="0" fillId="16" borderId="70" xfId="0" applyNumberFormat="1" applyFill="1" applyBorder="1" applyAlignment="1">
      <alignment horizontal="center" vertical="center"/>
    </xf>
    <xf numFmtId="165" fontId="0" fillId="16" borderId="50" xfId="0" applyNumberFormat="1" applyFill="1" applyBorder="1" applyAlignment="1">
      <alignment horizontal="center" vertical="center"/>
    </xf>
    <xf numFmtId="165" fontId="0" fillId="16" borderId="73" xfId="0" applyNumberFormat="1" applyFill="1" applyBorder="1" applyAlignment="1">
      <alignment horizontal="center" vertical="center"/>
    </xf>
    <xf numFmtId="0" fontId="7" fillId="16" borderId="29" xfId="0" applyNumberFormat="1" applyFont="1" applyFill="1" applyBorder="1" applyAlignment="1">
      <alignment horizontal="center" vertical="center"/>
    </xf>
    <xf numFmtId="0" fontId="0" fillId="16" borderId="77" xfId="0" applyNumberFormat="1" applyFill="1" applyBorder="1" applyAlignment="1">
      <alignment horizontal="center" vertical="center"/>
    </xf>
    <xf numFmtId="0" fontId="20" fillId="3" borderId="68" xfId="0" applyFont="1" applyFill="1" applyBorder="1" applyAlignment="1">
      <alignment horizontal="center" vertical="center"/>
    </xf>
    <xf numFmtId="0" fontId="20" fillId="3" borderId="58" xfId="0" applyFont="1" applyFill="1" applyBorder="1" applyAlignment="1">
      <alignment horizontal="center" vertical="center"/>
    </xf>
    <xf numFmtId="0" fontId="27" fillId="16" borderId="29" xfId="0" applyFont="1" applyFill="1" applyBorder="1" applyAlignment="1">
      <alignment horizontal="center" vertical="center"/>
    </xf>
    <xf numFmtId="0" fontId="21" fillId="16" borderId="29" xfId="0" applyFont="1" applyFill="1" applyBorder="1" applyAlignment="1">
      <alignment horizontal="center" vertical="center"/>
    </xf>
    <xf numFmtId="165" fontId="21" fillId="16" borderId="29" xfId="0" applyNumberFormat="1" applyFont="1" applyFill="1" applyBorder="1" applyAlignment="1">
      <alignment horizontal="center" vertical="center"/>
    </xf>
    <xf numFmtId="0" fontId="27" fillId="3" borderId="76" xfId="0" applyFont="1" applyFill="1" applyBorder="1" applyAlignment="1">
      <alignment horizontal="center" vertical="center"/>
    </xf>
    <xf numFmtId="0" fontId="21" fillId="16" borderId="79" xfId="0" applyFont="1" applyFill="1" applyBorder="1" applyAlignment="1">
      <alignment horizontal="center" vertical="center"/>
    </xf>
    <xf numFmtId="0" fontId="21" fillId="16" borderId="77" xfId="0" applyFont="1" applyFill="1" applyBorder="1" applyAlignment="1">
      <alignment horizontal="center" vertical="center"/>
    </xf>
    <xf numFmtId="165" fontId="21" fillId="16" borderId="28" xfId="0" applyNumberFormat="1" applyFont="1" applyFill="1" applyBorder="1" applyAlignment="1">
      <alignment horizontal="center" vertical="center"/>
    </xf>
    <xf numFmtId="0" fontId="27" fillId="16" borderId="1" xfId="0" applyFont="1" applyFill="1" applyBorder="1" applyAlignment="1">
      <alignment horizontal="center" vertical="center"/>
    </xf>
    <xf numFmtId="0" fontId="21" fillId="16" borderId="1" xfId="0" applyFont="1" applyFill="1" applyBorder="1" applyAlignment="1">
      <alignment horizontal="center" vertical="center"/>
    </xf>
    <xf numFmtId="165" fontId="21" fillId="16" borderId="1" xfId="0" applyNumberFormat="1" applyFont="1" applyFill="1" applyBorder="1" applyAlignment="1">
      <alignment horizontal="center" vertical="center"/>
    </xf>
    <xf numFmtId="0" fontId="27" fillId="3" borderId="23" xfId="0" applyFont="1" applyFill="1" applyBorder="1" applyAlignment="1">
      <alignment horizontal="center" vertical="center"/>
    </xf>
    <xf numFmtId="0" fontId="21" fillId="16" borderId="7" xfId="0" applyFont="1" applyFill="1" applyBorder="1" applyAlignment="1">
      <alignment horizontal="center" vertical="center"/>
    </xf>
    <xf numFmtId="0" fontId="21" fillId="16" borderId="3" xfId="0" applyFont="1" applyFill="1" applyBorder="1" applyAlignment="1">
      <alignment horizontal="center" vertical="center"/>
    </xf>
    <xf numFmtId="165" fontId="21" fillId="16" borderId="15" xfId="0" applyNumberFormat="1" applyFont="1" applyFill="1" applyBorder="1" applyAlignment="1">
      <alignment horizontal="center" vertical="center"/>
    </xf>
    <xf numFmtId="9" fontId="21" fillId="16" borderId="7" xfId="1" applyFont="1" applyFill="1" applyBorder="1" applyAlignment="1">
      <alignment horizontal="center" vertical="center"/>
    </xf>
    <xf numFmtId="9" fontId="21" fillId="16" borderId="1" xfId="1" applyFont="1" applyFill="1" applyBorder="1" applyAlignment="1">
      <alignment horizontal="center" vertical="center"/>
    </xf>
    <xf numFmtId="9" fontId="21" fillId="16" borderId="3" xfId="1" applyFont="1" applyFill="1" applyBorder="1" applyAlignment="1">
      <alignment horizontal="center" vertical="center"/>
    </xf>
    <xf numFmtId="9" fontId="21" fillId="16" borderId="15" xfId="1" applyFont="1" applyFill="1" applyBorder="1" applyAlignment="1">
      <alignment horizontal="center" vertical="center"/>
    </xf>
    <xf numFmtId="0" fontId="27" fillId="3" borderId="73" xfId="0" applyFont="1" applyFill="1" applyBorder="1" applyAlignment="1">
      <alignment horizontal="center" vertical="center"/>
    </xf>
    <xf numFmtId="9" fontId="21" fillId="16" borderId="75" xfId="1" applyFont="1" applyFill="1" applyBorder="1" applyAlignment="1">
      <alignment horizontal="center" vertical="center"/>
    </xf>
    <xf numFmtId="9" fontId="21" fillId="16" borderId="50" xfId="1" applyFont="1" applyFill="1" applyBorder="1" applyAlignment="1">
      <alignment horizontal="center" vertical="center"/>
    </xf>
    <xf numFmtId="9" fontId="21" fillId="16" borderId="51" xfId="1" applyFont="1" applyFill="1" applyBorder="1" applyAlignment="1">
      <alignment horizontal="center" vertical="center"/>
    </xf>
    <xf numFmtId="9" fontId="21" fillId="16" borderId="70" xfId="1" applyFont="1" applyFill="1" applyBorder="1" applyAlignment="1">
      <alignment horizontal="center" vertical="center"/>
    </xf>
    <xf numFmtId="165" fontId="21" fillId="16" borderId="50" xfId="0" applyNumberFormat="1" applyFont="1" applyFill="1" applyBorder="1" applyAlignment="1">
      <alignment horizontal="center" vertical="center"/>
    </xf>
    <xf numFmtId="0" fontId="27" fillId="16" borderId="50" xfId="0" applyFont="1" applyFill="1" applyBorder="1" applyAlignment="1">
      <alignment horizontal="center" vertical="center"/>
    </xf>
    <xf numFmtId="0" fontId="21" fillId="16" borderId="50" xfId="0" applyFont="1" applyFill="1" applyBorder="1" applyAlignment="1">
      <alignment horizontal="center" vertical="center"/>
    </xf>
    <xf numFmtId="0" fontId="0" fillId="0" borderId="0" xfId="0" applyAlignment="1">
      <alignment horizontal="center" vertical="center"/>
    </xf>
    <xf numFmtId="0" fontId="0" fillId="0" borderId="0" xfId="0" applyFill="1" applyAlignment="1">
      <alignment horizontal="center" vertical="center"/>
    </xf>
    <xf numFmtId="167" fontId="35" fillId="0" borderId="0" xfId="0" applyNumberFormat="1" applyFont="1" applyAlignment="1">
      <alignment horizontal="center" vertical="center"/>
    </xf>
    <xf numFmtId="0" fontId="33" fillId="0" borderId="0" xfId="5" applyFont="1" applyFill="1" applyAlignment="1" applyProtection="1">
      <alignment horizontal="center" vertical="center" wrapText="1"/>
    </xf>
    <xf numFmtId="0" fontId="0" fillId="0" borderId="0" xfId="0" applyFont="1" applyFill="1" applyAlignment="1">
      <alignment horizontal="center" vertical="center"/>
    </xf>
    <xf numFmtId="0" fontId="0" fillId="0" borderId="0" xfId="0" applyFont="1" applyAlignment="1">
      <alignment horizontal="center" vertical="center"/>
    </xf>
    <xf numFmtId="0" fontId="0" fillId="0" borderId="0" xfId="0" applyFont="1" applyAlignment="1">
      <alignment horizontal="center" vertical="center"/>
    </xf>
    <xf numFmtId="0" fontId="0" fillId="0" borderId="0" xfId="0" applyFont="1" applyFill="1" applyAlignment="1">
      <alignment horizontal="center" vertical="center"/>
    </xf>
    <xf numFmtId="0" fontId="0" fillId="0" borderId="0" xfId="0" applyAlignment="1">
      <alignment horizontal="center" vertical="center"/>
    </xf>
    <xf numFmtId="0" fontId="0" fillId="7" borderId="0" xfId="0" applyFill="1" applyAlignment="1">
      <alignment horizontal="center" vertical="center"/>
    </xf>
    <xf numFmtId="0" fontId="7" fillId="3" borderId="1" xfId="0" applyFont="1" applyFill="1" applyBorder="1" applyAlignment="1">
      <alignment horizontal="center" vertical="center"/>
    </xf>
    <xf numFmtId="0" fontId="7" fillId="0" borderId="0" xfId="0" applyFont="1" applyFill="1" applyBorder="1" applyAlignment="1">
      <alignment horizontal="center" vertical="center"/>
    </xf>
    <xf numFmtId="0" fontId="7" fillId="16" borderId="1" xfId="0" applyFont="1" applyFill="1" applyBorder="1" applyAlignment="1">
      <alignment horizontal="center" vertical="center"/>
    </xf>
    <xf numFmtId="2" fontId="9" fillId="16" borderId="1" xfId="0" applyNumberFormat="1" applyFont="1" applyFill="1" applyBorder="1" applyAlignment="1">
      <alignment horizontal="center" vertical="center"/>
    </xf>
    <xf numFmtId="0" fontId="50" fillId="3" borderId="1" xfId="0" applyFont="1" applyFill="1" applyBorder="1" applyAlignment="1">
      <alignment horizontal="center" vertical="center" wrapText="1"/>
    </xf>
    <xf numFmtId="0" fontId="52" fillId="3" borderId="70" xfId="0" applyFont="1" applyFill="1" applyBorder="1" applyAlignment="1">
      <alignment horizontal="center" vertical="center"/>
    </xf>
    <xf numFmtId="0" fontId="52" fillId="3" borderId="50" xfId="0" applyFont="1" applyFill="1" applyBorder="1" applyAlignment="1">
      <alignment horizontal="center" vertical="center"/>
    </xf>
    <xf numFmtId="0" fontId="13" fillId="3" borderId="0" xfId="0" applyFont="1" applyFill="1" applyBorder="1" applyAlignment="1">
      <alignment horizontal="center" vertical="center" wrapText="1"/>
    </xf>
    <xf numFmtId="0" fontId="7" fillId="3" borderId="0" xfId="0" applyFont="1" applyFill="1" applyBorder="1" applyAlignment="1">
      <alignment horizontal="center" vertical="center"/>
    </xf>
    <xf numFmtId="0" fontId="28" fillId="18" borderId="29" xfId="0" applyFont="1" applyFill="1" applyBorder="1" applyAlignment="1">
      <alignment horizontal="center" vertical="center"/>
    </xf>
    <xf numFmtId="0" fontId="30" fillId="0" borderId="0" xfId="0" applyFont="1" applyAlignment="1">
      <alignment horizontal="center" vertical="center"/>
    </xf>
    <xf numFmtId="0" fontId="0" fillId="0" borderId="0" xfId="0" applyAlignment="1">
      <alignment horizontal="center" vertical="center"/>
    </xf>
    <xf numFmtId="0" fontId="15" fillId="3" borderId="1" xfId="0" applyFont="1" applyFill="1" applyBorder="1" applyAlignment="1">
      <alignment horizontal="center" vertical="center"/>
    </xf>
    <xf numFmtId="0" fontId="16" fillId="3" borderId="1" xfId="0" applyFont="1" applyFill="1" applyBorder="1" applyAlignment="1">
      <alignment horizontal="center" vertical="center" wrapText="1"/>
    </xf>
    <xf numFmtId="0" fontId="17" fillId="13" borderId="1" xfId="0" applyFont="1" applyFill="1" applyBorder="1" applyAlignment="1">
      <alignment horizontal="center" vertical="center" wrapText="1"/>
    </xf>
    <xf numFmtId="0" fontId="22" fillId="13" borderId="1" xfId="0" applyFont="1" applyFill="1" applyBorder="1" applyAlignment="1">
      <alignment horizontal="center" vertical="center" wrapText="1"/>
    </xf>
    <xf numFmtId="0" fontId="0" fillId="0" borderId="0" xfId="0" applyFont="1" applyFill="1" applyAlignment="1">
      <alignment horizontal="center" vertical="center"/>
    </xf>
    <xf numFmtId="0" fontId="4" fillId="17" borderId="1" xfId="5" applyFill="1" applyBorder="1" applyAlignment="1" applyProtection="1">
      <alignment horizontal="center" vertical="center" wrapText="1"/>
    </xf>
    <xf numFmtId="0" fontId="10" fillId="0" borderId="0" xfId="5" applyFont="1" applyFill="1" applyBorder="1" applyAlignment="1" applyProtection="1">
      <alignment horizontal="center" vertical="center" wrapText="1"/>
    </xf>
    <xf numFmtId="0" fontId="10" fillId="0" borderId="0" xfId="0" applyFont="1" applyFill="1" applyBorder="1" applyAlignment="1">
      <alignment horizontal="center" vertical="center" wrapText="1"/>
    </xf>
    <xf numFmtId="0" fontId="10" fillId="0" borderId="0" xfId="5" applyFont="1" applyBorder="1" applyAlignment="1" applyProtection="1">
      <alignment horizontal="center" vertical="center" wrapText="1"/>
    </xf>
    <xf numFmtId="0" fontId="7" fillId="18" borderId="1" xfId="0" applyFont="1" applyFill="1" applyBorder="1" applyAlignment="1">
      <alignment horizontal="center" vertical="center" wrapText="1"/>
    </xf>
    <xf numFmtId="0" fontId="5" fillId="16" borderId="2" xfId="0" applyNumberFormat="1" applyFont="1" applyFill="1" applyBorder="1" applyAlignment="1">
      <alignment horizontal="center" vertical="center"/>
    </xf>
    <xf numFmtId="167" fontId="55" fillId="0" borderId="0" xfId="0" applyNumberFormat="1" applyFont="1" applyFill="1" applyBorder="1" applyAlignment="1">
      <alignment horizontal="center" vertical="center"/>
    </xf>
    <xf numFmtId="167" fontId="55" fillId="0" borderId="58" xfId="0" applyNumberFormat="1" applyFont="1" applyFill="1" applyBorder="1" applyAlignment="1">
      <alignment horizontal="center" vertical="center"/>
    </xf>
    <xf numFmtId="167" fontId="55" fillId="0" borderId="8" xfId="0" applyNumberFormat="1" applyFont="1" applyFill="1" applyBorder="1" applyAlignment="1">
      <alignment horizontal="center" vertical="center"/>
    </xf>
    <xf numFmtId="167" fontId="55" fillId="0" borderId="68" xfId="0" applyNumberFormat="1" applyFont="1" applyFill="1" applyBorder="1" applyAlignment="1">
      <alignment horizontal="center" vertical="center"/>
    </xf>
    <xf numFmtId="167" fontId="55" fillId="0" borderId="57" xfId="0" applyNumberFormat="1" applyFont="1" applyFill="1" applyBorder="1" applyAlignment="1">
      <alignment horizontal="center" vertical="center"/>
    </xf>
    <xf numFmtId="167" fontId="55" fillId="0" borderId="38" xfId="0" applyNumberFormat="1" applyFont="1" applyFill="1" applyBorder="1" applyAlignment="1">
      <alignment horizontal="center" vertical="center"/>
    </xf>
    <xf numFmtId="167" fontId="55" fillId="0" borderId="59" xfId="0" applyNumberFormat="1" applyFont="1" applyFill="1" applyBorder="1" applyAlignment="1">
      <alignment horizontal="center" vertical="center"/>
    </xf>
    <xf numFmtId="167" fontId="55" fillId="0" borderId="9" xfId="0" applyNumberFormat="1" applyFont="1" applyFill="1" applyBorder="1" applyAlignment="1">
      <alignment horizontal="center" vertical="center"/>
    </xf>
    <xf numFmtId="167" fontId="55" fillId="0" borderId="2" xfId="0" applyNumberFormat="1" applyFont="1" applyFill="1" applyBorder="1" applyAlignment="1">
      <alignment horizontal="center" vertical="center"/>
    </xf>
    <xf numFmtId="0" fontId="17" fillId="3" borderId="3" xfId="0" applyFont="1" applyFill="1" applyBorder="1" applyAlignment="1">
      <alignment horizontal="center" vertical="center" wrapText="1"/>
    </xf>
    <xf numFmtId="2" fontId="33" fillId="0" borderId="0" xfId="5" applyNumberFormat="1" applyFont="1" applyFill="1" applyAlignment="1" applyProtection="1">
      <alignment horizontal="center" vertical="center" wrapText="1"/>
    </xf>
    <xf numFmtId="1" fontId="32" fillId="0" borderId="67" xfId="0" applyNumberFormat="1" applyFont="1" applyFill="1" applyBorder="1" applyAlignment="1">
      <alignment horizontal="left" vertical="top"/>
    </xf>
    <xf numFmtId="0" fontId="4" fillId="3" borderId="58" xfId="5" applyFill="1" applyBorder="1" applyAlignment="1" applyProtection="1">
      <alignment horizontal="center" vertical="center"/>
    </xf>
    <xf numFmtId="0" fontId="4" fillId="3" borderId="59" xfId="5" applyFill="1" applyBorder="1" applyAlignment="1" applyProtection="1">
      <alignment horizontal="center" vertical="center"/>
    </xf>
    <xf numFmtId="0" fontId="7" fillId="3" borderId="3" xfId="0" applyFont="1" applyFill="1" applyBorder="1" applyAlignment="1">
      <alignment horizontal="center" vertical="center"/>
    </xf>
    <xf numFmtId="0" fontId="20" fillId="3" borderId="7" xfId="0" applyFont="1" applyFill="1" applyBorder="1" applyAlignment="1">
      <alignment horizontal="center" vertical="center"/>
    </xf>
    <xf numFmtId="0" fontId="20" fillId="3" borderId="1" xfId="0" applyFont="1" applyFill="1" applyBorder="1" applyAlignment="1">
      <alignment horizontal="center" vertical="center"/>
    </xf>
    <xf numFmtId="0" fontId="20" fillId="3" borderId="3" xfId="0" applyFont="1" applyFill="1" applyBorder="1" applyAlignment="1">
      <alignment horizontal="center" vertical="center"/>
    </xf>
    <xf numFmtId="0" fontId="20" fillId="3" borderId="4" xfId="0" applyFont="1" applyFill="1" applyBorder="1" applyAlignment="1">
      <alignment horizontal="center" vertical="center"/>
    </xf>
    <xf numFmtId="0" fontId="7" fillId="3" borderId="1" xfId="0" applyFont="1" applyFill="1" applyBorder="1" applyAlignment="1">
      <alignment horizontal="center" vertical="center"/>
    </xf>
    <xf numFmtId="0" fontId="0" fillId="8" borderId="6" xfId="0" applyNumberFormat="1" applyFill="1" applyBorder="1" applyAlignment="1">
      <alignment horizontal="center" vertical="center"/>
    </xf>
    <xf numFmtId="0" fontId="0" fillId="8" borderId="26" xfId="0" applyNumberFormat="1" applyFill="1" applyBorder="1" applyAlignment="1">
      <alignment horizontal="center" vertical="center"/>
    </xf>
    <xf numFmtId="0" fontId="0" fillId="8" borderId="48" xfId="0" applyNumberFormat="1" applyFill="1" applyBorder="1" applyAlignment="1">
      <alignment horizontal="center" vertical="center"/>
    </xf>
    <xf numFmtId="0" fontId="0" fillId="8" borderId="9" xfId="0" applyNumberFormat="1" applyFill="1" applyBorder="1" applyAlignment="1">
      <alignment horizontal="center" vertical="center"/>
    </xf>
    <xf numFmtId="0" fontId="17" fillId="3" borderId="1" xfId="0" applyFont="1" applyFill="1" applyBorder="1" applyAlignment="1">
      <alignment horizontal="center" vertical="center"/>
    </xf>
    <xf numFmtId="0" fontId="17" fillId="3" borderId="1" xfId="0" applyFont="1" applyFill="1" applyBorder="1" applyAlignment="1">
      <alignment horizontal="center" vertical="center" wrapText="1"/>
    </xf>
    <xf numFmtId="0" fontId="7" fillId="3" borderId="0" xfId="0" applyFont="1" applyFill="1" applyAlignment="1">
      <alignment horizontal="center" vertical="center"/>
    </xf>
    <xf numFmtId="0" fontId="0" fillId="0" borderId="0" xfId="0" applyFont="1" applyBorder="1" applyAlignment="1">
      <alignment horizontal="center" vertical="center" wrapText="1"/>
    </xf>
    <xf numFmtId="0" fontId="7" fillId="3" borderId="15" xfId="0" applyFont="1" applyFill="1" applyBorder="1" applyAlignment="1">
      <alignment horizontal="center" vertical="center"/>
    </xf>
    <xf numFmtId="0" fontId="7" fillId="3" borderId="23" xfId="0" applyFont="1" applyFill="1" applyBorder="1" applyAlignment="1">
      <alignment horizontal="center" vertical="center"/>
    </xf>
    <xf numFmtId="2" fontId="0" fillId="10" borderId="21" xfId="0" applyNumberFormat="1" applyFill="1" applyBorder="1" applyAlignment="1">
      <alignment horizontal="center" vertical="center"/>
    </xf>
    <xf numFmtId="164" fontId="0" fillId="0" borderId="1" xfId="0" applyNumberFormat="1" applyBorder="1" applyAlignment="1">
      <alignment horizontal="center" vertical="center"/>
    </xf>
    <xf numFmtId="164" fontId="0" fillId="16" borderId="1" xfId="0" applyNumberFormat="1" applyFill="1" applyBorder="1" applyAlignment="1">
      <alignment horizontal="center" vertical="center"/>
    </xf>
    <xf numFmtId="0" fontId="0" fillId="16" borderId="1" xfId="0" applyFill="1" applyBorder="1" applyAlignment="1">
      <alignment horizontal="center" vertical="center"/>
    </xf>
    <xf numFmtId="165" fontId="0" fillId="13" borderId="15" xfId="0" applyNumberFormat="1" applyFill="1" applyBorder="1" applyAlignment="1">
      <alignment horizontal="center" vertical="center"/>
    </xf>
    <xf numFmtId="165" fontId="0" fillId="13" borderId="1" xfId="0" applyNumberFormat="1" applyFill="1" applyBorder="1" applyAlignment="1">
      <alignment horizontal="center" vertical="center"/>
    </xf>
    <xf numFmtId="165" fontId="0" fillId="13" borderId="23" xfId="0" applyNumberFormat="1" applyFill="1" applyBorder="1" applyAlignment="1">
      <alignment horizontal="center" vertical="center"/>
    </xf>
    <xf numFmtId="0" fontId="0" fillId="3" borderId="10" xfId="0" applyFill="1" applyBorder="1" applyAlignment="1">
      <alignment horizontal="center" vertical="center"/>
    </xf>
    <xf numFmtId="0" fontId="0" fillId="3" borderId="13" xfId="0" applyFill="1" applyBorder="1" applyAlignment="1">
      <alignment horizontal="center" vertical="center"/>
    </xf>
    <xf numFmtId="0" fontId="7" fillId="18" borderId="1" xfId="0" applyFont="1" applyFill="1" applyBorder="1" applyAlignment="1">
      <alignment horizontal="center" vertical="center"/>
    </xf>
    <xf numFmtId="0" fontId="0" fillId="3" borderId="36" xfId="0" applyFill="1" applyBorder="1" applyAlignment="1">
      <alignment horizontal="center" vertical="center"/>
    </xf>
    <xf numFmtId="0" fontId="0" fillId="3" borderId="37" xfId="0" applyFill="1" applyBorder="1" applyAlignment="1">
      <alignment horizontal="center" vertical="center"/>
    </xf>
    <xf numFmtId="11" fontId="0" fillId="16" borderId="1" xfId="0" applyNumberFormat="1" applyFill="1" applyBorder="1" applyAlignment="1">
      <alignment horizontal="center" vertical="center"/>
    </xf>
    <xf numFmtId="0" fontId="0" fillId="10" borderId="1" xfId="0" applyFill="1" applyBorder="1" applyAlignment="1">
      <alignment horizontal="center" vertical="center"/>
    </xf>
    <xf numFmtId="0" fontId="0" fillId="50" borderId="1" xfId="0" applyFill="1" applyBorder="1" applyAlignment="1">
      <alignment horizontal="center" vertical="center"/>
    </xf>
    <xf numFmtId="0" fontId="0" fillId="9" borderId="0" xfId="0" applyFill="1" applyAlignment="1">
      <alignment horizontal="center" vertical="center"/>
    </xf>
    <xf numFmtId="0" fontId="7" fillId="0" borderId="0" xfId="0" applyFont="1" applyFill="1" applyBorder="1" applyAlignment="1">
      <alignment horizontal="center" vertical="center" wrapText="1"/>
    </xf>
    <xf numFmtId="0" fontId="15" fillId="2" borderId="1" xfId="0" applyFont="1" applyFill="1" applyBorder="1" applyAlignment="1">
      <alignment horizontal="center" vertical="center"/>
    </xf>
    <xf numFmtId="0" fontId="31" fillId="0" borderId="0" xfId="0" applyFont="1" applyFill="1" applyAlignment="1">
      <alignment horizontal="center" vertical="center"/>
    </xf>
    <xf numFmtId="0" fontId="17" fillId="0" borderId="3" xfId="0" applyFont="1" applyFill="1" applyBorder="1" applyAlignment="1">
      <alignment horizontal="center" vertical="center" wrapText="1"/>
    </xf>
    <xf numFmtId="0" fontId="17" fillId="0" borderId="6" xfId="0" applyFont="1" applyFill="1" applyBorder="1" applyAlignment="1">
      <alignment horizontal="center" vertical="center" wrapText="1"/>
    </xf>
    <xf numFmtId="0" fontId="7" fillId="16" borderId="1" xfId="0" applyFont="1" applyFill="1" applyBorder="1" applyAlignment="1">
      <alignment horizontal="center" vertical="center"/>
    </xf>
    <xf numFmtId="0" fontId="7" fillId="18" borderId="1" xfId="0" applyFont="1" applyFill="1" applyBorder="1" applyAlignment="1">
      <alignment horizontal="center" vertical="center" wrapText="1"/>
    </xf>
    <xf numFmtId="0" fontId="3" fillId="0" borderId="0" xfId="0" applyFont="1" applyFill="1" applyBorder="1" applyAlignment="1">
      <alignment horizontal="center" vertical="center" wrapText="1"/>
    </xf>
    <xf numFmtId="0" fontId="0" fillId="0" borderId="9" xfId="0" applyFill="1" applyBorder="1" applyAlignment="1">
      <alignment horizontal="center" vertical="center"/>
    </xf>
    <xf numFmtId="0" fontId="10" fillId="0" borderId="0" xfId="0" applyFont="1" applyFill="1" applyAlignment="1">
      <alignment horizontal="center" vertical="center"/>
    </xf>
    <xf numFmtId="0" fontId="0" fillId="0" borderId="0" xfId="0" applyFill="1" applyBorder="1" applyAlignment="1">
      <alignment horizontal="left" vertical="center"/>
    </xf>
    <xf numFmtId="0" fontId="0" fillId="0" borderId="8" xfId="0" applyFill="1" applyBorder="1" applyAlignment="1">
      <alignment vertical="center"/>
    </xf>
    <xf numFmtId="0" fontId="5" fillId="0" borderId="0" xfId="0" applyFont="1" applyFill="1" applyAlignment="1">
      <alignment horizontal="center" vertical="center"/>
    </xf>
    <xf numFmtId="0" fontId="0" fillId="0" borderId="0" xfId="0" applyFill="1" applyAlignment="1">
      <alignment horizontal="left" vertical="center"/>
    </xf>
    <xf numFmtId="0" fontId="26" fillId="0" borderId="0" xfId="0" applyFont="1" applyFill="1" applyAlignment="1">
      <alignment horizontal="center" vertical="center"/>
    </xf>
    <xf numFmtId="0" fontId="0" fillId="0" borderId="0" xfId="0" quotePrefix="1" applyFill="1" applyAlignment="1">
      <alignment horizontal="center" vertical="center"/>
    </xf>
    <xf numFmtId="0" fontId="5" fillId="0" borderId="0" xfId="0" applyFont="1" applyFill="1" applyBorder="1" applyAlignment="1">
      <alignment horizontal="center" vertical="center"/>
    </xf>
    <xf numFmtId="0" fontId="11" fillId="0" borderId="0" xfId="0" applyFont="1" applyFill="1" applyAlignment="1">
      <alignment horizontal="left" vertical="center"/>
    </xf>
    <xf numFmtId="0" fontId="11" fillId="0" borderId="0" xfId="0" applyFont="1" applyFill="1" applyAlignment="1">
      <alignment horizontal="center" vertical="center"/>
    </xf>
    <xf numFmtId="11" fontId="0" fillId="16" borderId="76" xfId="0" applyNumberFormat="1" applyFill="1" applyBorder="1" applyAlignment="1">
      <alignment horizontal="center" vertical="center"/>
    </xf>
    <xf numFmtId="11" fontId="0" fillId="16" borderId="70" xfId="0" applyNumberFormat="1" applyFill="1" applyBorder="1" applyAlignment="1">
      <alignment horizontal="center" vertical="center"/>
    </xf>
    <xf numFmtId="11" fontId="0" fillId="16" borderId="50" xfId="0" applyNumberFormat="1" applyFill="1" applyBorder="1" applyAlignment="1">
      <alignment horizontal="center" vertical="center"/>
    </xf>
    <xf numFmtId="11" fontId="0" fillId="16" borderId="29" xfId="0" applyNumberFormat="1" applyFill="1" applyBorder="1" applyAlignment="1">
      <alignment horizontal="center" vertical="center"/>
    </xf>
    <xf numFmtId="11" fontId="0" fillId="16" borderId="23" xfId="0" applyNumberFormat="1" applyFill="1" applyBorder="1" applyAlignment="1">
      <alignment horizontal="center" vertical="center"/>
    </xf>
    <xf numFmtId="11" fontId="0" fillId="16" borderId="28" xfId="0" applyNumberFormat="1" applyFill="1" applyBorder="1" applyAlignment="1">
      <alignment horizontal="center" vertical="center"/>
    </xf>
    <xf numFmtId="11" fontId="0" fillId="16" borderId="73" xfId="0" applyNumberFormat="1" applyFill="1" applyBorder="1" applyAlignment="1">
      <alignment horizontal="center" vertical="center"/>
    </xf>
    <xf numFmtId="0" fontId="0" fillId="0" borderId="0" xfId="0" applyFont="1" applyFill="1" applyAlignment="1">
      <alignment horizontal="center" vertical="center"/>
    </xf>
    <xf numFmtId="0" fontId="23" fillId="0" borderId="0" xfId="5" applyFont="1" applyFill="1" applyBorder="1" applyAlignment="1" applyProtection="1">
      <alignment horizontal="center" vertical="center"/>
    </xf>
    <xf numFmtId="0" fontId="0" fillId="0" borderId="0" xfId="0" applyFill="1" applyBorder="1" applyAlignment="1">
      <alignment horizontal="center" vertical="center" wrapText="1"/>
    </xf>
    <xf numFmtId="0" fontId="0" fillId="7" borderId="0" xfId="0" applyFill="1" applyAlignment="1">
      <alignment horizontal="center" vertical="center"/>
    </xf>
    <xf numFmtId="0" fontId="0" fillId="0" borderId="0" xfId="0" applyFill="1" applyAlignment="1">
      <alignment vertical="center"/>
    </xf>
    <xf numFmtId="0" fontId="0" fillId="0" borderId="0" xfId="0" applyFill="1" applyBorder="1" applyAlignment="1">
      <alignment horizontal="center" vertical="center"/>
    </xf>
    <xf numFmtId="0" fontId="0" fillId="0" borderId="0" xfId="0" applyFill="1" applyAlignment="1">
      <alignment horizontal="center" vertical="center"/>
    </xf>
    <xf numFmtId="0" fontId="7" fillId="0" borderId="0" xfId="0" applyFont="1" applyFill="1" applyBorder="1" applyAlignment="1">
      <alignment horizontal="center" vertical="center"/>
    </xf>
    <xf numFmtId="0" fontId="23" fillId="0" borderId="0" xfId="5" applyFont="1" applyFill="1" applyBorder="1" applyAlignment="1" applyProtection="1">
      <alignment horizontal="center" vertical="center"/>
    </xf>
    <xf numFmtId="0" fontId="0" fillId="0" borderId="0" xfId="0" applyFill="1" applyBorder="1" applyAlignment="1">
      <alignment horizontal="center" vertical="center" wrapText="1"/>
    </xf>
    <xf numFmtId="0" fontId="7" fillId="0" borderId="0" xfId="0" applyFont="1" applyFill="1" applyAlignment="1">
      <alignment horizontal="center" vertical="center"/>
    </xf>
    <xf numFmtId="0" fontId="0" fillId="0" borderId="0" xfId="0" applyFill="1"/>
    <xf numFmtId="0" fontId="0" fillId="0" borderId="0" xfId="0" applyFill="1" applyBorder="1"/>
    <xf numFmtId="0" fontId="0" fillId="0" borderId="9" xfId="0" applyFill="1" applyBorder="1"/>
    <xf numFmtId="0" fontId="17" fillId="0" borderId="0" xfId="0" applyFont="1" applyFill="1" applyBorder="1" applyAlignment="1">
      <alignment horizontal="center" vertical="center"/>
    </xf>
    <xf numFmtId="0" fontId="9" fillId="0" borderId="0" xfId="0" applyFont="1" applyFill="1" applyBorder="1" applyAlignment="1">
      <alignment horizontal="center" vertical="center" wrapText="1"/>
    </xf>
    <xf numFmtId="2" fontId="9" fillId="0" borderId="0" xfId="0" applyNumberFormat="1" applyFont="1" applyFill="1" applyBorder="1" applyAlignment="1">
      <alignment horizontal="center" vertical="center"/>
    </xf>
    <xf numFmtId="0" fontId="0" fillId="0" borderId="30" xfId="0" applyFill="1" applyBorder="1" applyAlignment="1">
      <alignment horizontal="center" vertical="center"/>
    </xf>
    <xf numFmtId="0" fontId="0" fillId="0" borderId="31" xfId="0" applyFill="1" applyBorder="1" applyAlignment="1">
      <alignment horizontal="center" vertical="center"/>
    </xf>
    <xf numFmtId="0" fontId="0" fillId="0" borderId="35" xfId="0" applyFill="1" applyBorder="1" applyAlignment="1">
      <alignment horizontal="center" vertical="center"/>
    </xf>
    <xf numFmtId="0" fontId="8" fillId="0" borderId="0" xfId="0" applyFont="1" applyFill="1" applyBorder="1" applyAlignment="1">
      <alignment horizontal="center" vertical="center"/>
    </xf>
    <xf numFmtId="0" fontId="8" fillId="0" borderId="24" xfId="0" applyFont="1" applyFill="1" applyBorder="1" applyAlignment="1">
      <alignment horizontal="center" vertical="center"/>
    </xf>
    <xf numFmtId="0" fontId="0" fillId="0" borderId="22" xfId="0" applyFill="1" applyBorder="1" applyAlignment="1">
      <alignment horizontal="center" vertical="center"/>
    </xf>
    <xf numFmtId="0" fontId="0" fillId="0" borderId="24" xfId="0" applyFill="1" applyBorder="1" applyAlignment="1">
      <alignment horizontal="center" vertical="center"/>
    </xf>
    <xf numFmtId="11" fontId="0" fillId="0" borderId="1" xfId="0" applyNumberFormat="1" applyFill="1" applyBorder="1" applyAlignment="1">
      <alignment horizontal="center" vertical="center"/>
    </xf>
    <xf numFmtId="0" fontId="0" fillId="0" borderId="1" xfId="0" applyFill="1" applyBorder="1" applyAlignment="1">
      <alignment horizontal="center" vertical="center"/>
    </xf>
    <xf numFmtId="11" fontId="0" fillId="0" borderId="0" xfId="0" applyNumberFormat="1" applyFill="1" applyBorder="1" applyAlignment="1">
      <alignment horizontal="center" vertical="center"/>
    </xf>
    <xf numFmtId="0" fontId="0" fillId="0" borderId="32" xfId="0" applyFill="1" applyBorder="1" applyAlignment="1">
      <alignment horizontal="center" vertical="center"/>
    </xf>
    <xf numFmtId="0" fontId="0" fillId="0" borderId="33" xfId="0" applyFill="1" applyBorder="1" applyAlignment="1">
      <alignment horizontal="center" vertical="center"/>
    </xf>
    <xf numFmtId="0" fontId="0" fillId="0" borderId="34" xfId="0" applyFill="1" applyBorder="1" applyAlignment="1">
      <alignment horizontal="center" vertical="center"/>
    </xf>
    <xf numFmtId="2" fontId="0" fillId="0" borderId="58" xfId="0" applyNumberFormat="1" applyFill="1" applyBorder="1"/>
    <xf numFmtId="0" fontId="0" fillId="0" borderId="8" xfId="0" applyFill="1" applyBorder="1"/>
    <xf numFmtId="0" fontId="0" fillId="0" borderId="68" xfId="0" applyFill="1" applyBorder="1"/>
    <xf numFmtId="2" fontId="0" fillId="0" borderId="57" xfId="0" applyNumberFormat="1" applyFill="1" applyBorder="1"/>
    <xf numFmtId="0" fontId="0" fillId="0" borderId="38" xfId="0" applyFill="1" applyBorder="1"/>
    <xf numFmtId="0" fontId="0" fillId="0" borderId="57" xfId="0" applyFill="1" applyBorder="1"/>
    <xf numFmtId="168" fontId="0" fillId="0" borderId="59" xfId="0" applyNumberFormat="1" applyFill="1" applyBorder="1"/>
    <xf numFmtId="0" fontId="0" fillId="0" borderId="2" xfId="0" applyFill="1" applyBorder="1"/>
    <xf numFmtId="0" fontId="4" fillId="0" borderId="0" xfId="5" applyFill="1" applyAlignment="1" applyProtection="1">
      <alignment horizontal="center" vertical="center" wrapText="1"/>
    </xf>
    <xf numFmtId="0" fontId="0" fillId="0" borderId="0" xfId="0" applyFill="1" applyAlignment="1">
      <alignment horizontal="center" vertical="center" wrapText="1"/>
    </xf>
    <xf numFmtId="0" fontId="30" fillId="0" borderId="0" xfId="0" applyFont="1" applyFill="1" applyAlignment="1">
      <alignment horizontal="center" vertical="center"/>
    </xf>
    <xf numFmtId="167" fontId="0" fillId="0" borderId="0" xfId="0" applyNumberFormat="1" applyFill="1" applyBorder="1" applyAlignment="1">
      <alignment horizontal="center" vertical="center"/>
    </xf>
    <xf numFmtId="0" fontId="31" fillId="0" borderId="0" xfId="0" applyFont="1" applyFill="1" applyBorder="1" applyAlignment="1">
      <alignment vertical="center"/>
    </xf>
    <xf numFmtId="0" fontId="31" fillId="0" borderId="0" xfId="0" applyFont="1" applyFill="1" applyBorder="1" applyAlignment="1">
      <alignment horizontal="center" vertical="center" wrapText="1"/>
    </xf>
    <xf numFmtId="11" fontId="0" fillId="16" borderId="15" xfId="0" applyNumberFormat="1" applyFill="1" applyBorder="1" applyAlignment="1">
      <alignment horizontal="center" vertical="center"/>
    </xf>
    <xf numFmtId="2" fontId="0" fillId="51" borderId="73" xfId="0" applyNumberFormat="1" applyFill="1" applyBorder="1" applyAlignment="1">
      <alignment horizontal="center" vertical="center"/>
    </xf>
    <xf numFmtId="11" fontId="0" fillId="0" borderId="97" xfId="0" applyNumberFormat="1" applyFill="1" applyBorder="1" applyAlignment="1">
      <alignment horizontal="center" vertical="center"/>
    </xf>
    <xf numFmtId="2" fontId="0" fillId="52" borderId="70" xfId="0" applyNumberFormat="1" applyFill="1" applyBorder="1" applyAlignment="1">
      <alignment horizontal="center" vertical="center"/>
    </xf>
    <xf numFmtId="0" fontId="0" fillId="16" borderId="73" xfId="0" applyFill="1" applyBorder="1" applyAlignment="1">
      <alignment horizontal="center" vertical="center"/>
    </xf>
    <xf numFmtId="0" fontId="0" fillId="16" borderId="50" xfId="0" applyFill="1" applyBorder="1" applyAlignment="1">
      <alignment horizontal="center" vertical="center"/>
    </xf>
    <xf numFmtId="0" fontId="52" fillId="0" borderId="97" xfId="0" applyFont="1" applyFill="1" applyBorder="1" applyAlignment="1">
      <alignment horizontal="center" vertical="center"/>
    </xf>
    <xf numFmtId="2" fontId="0" fillId="51" borderId="70" xfId="0" applyNumberFormat="1" applyFill="1" applyBorder="1" applyAlignment="1">
      <alignment horizontal="center" vertical="center"/>
    </xf>
    <xf numFmtId="2" fontId="0" fillId="51" borderId="50" xfId="0" applyNumberFormat="1" applyFill="1" applyBorder="1" applyAlignment="1">
      <alignment horizontal="center" vertical="center"/>
    </xf>
    <xf numFmtId="169" fontId="35" fillId="0" borderId="0" xfId="0" applyNumberFormat="1" applyFont="1" applyAlignment="1">
      <alignment horizontal="center" vertical="center"/>
    </xf>
    <xf numFmtId="0" fontId="0" fillId="0" borderId="0" xfId="0"/>
    <xf numFmtId="0" fontId="0" fillId="0" borderId="0" xfId="0" applyFill="1" applyBorder="1" applyAlignment="1">
      <alignment horizontal="center" vertical="center"/>
    </xf>
    <xf numFmtId="0" fontId="15" fillId="3" borderId="1" xfId="0" applyFont="1" applyFill="1" applyBorder="1" applyAlignment="1">
      <alignment horizontal="center" vertical="center"/>
    </xf>
    <xf numFmtId="0" fontId="16" fillId="3" borderId="1" xfId="0" applyFont="1" applyFill="1" applyBorder="1" applyAlignment="1">
      <alignment horizontal="center" vertical="center" wrapText="1"/>
    </xf>
    <xf numFmtId="0" fontId="5" fillId="16" borderId="2" xfId="0" applyNumberFormat="1" applyFont="1" applyFill="1" applyBorder="1" applyAlignment="1">
      <alignment horizontal="center" vertical="center"/>
    </xf>
    <xf numFmtId="0" fontId="0" fillId="0" borderId="0" xfId="0" applyFill="1" applyBorder="1"/>
    <xf numFmtId="0" fontId="30" fillId="0" borderId="0" xfId="0" applyFont="1"/>
    <xf numFmtId="0" fontId="15" fillId="0" borderId="97" xfId="0" applyFont="1" applyFill="1" applyBorder="1" applyAlignment="1">
      <alignment horizontal="center" vertical="center"/>
    </xf>
    <xf numFmtId="0" fontId="0" fillId="0" borderId="0" xfId="0" applyAlignment="1">
      <alignment horizontal="center" vertical="center"/>
    </xf>
    <xf numFmtId="0" fontId="0" fillId="0" borderId="0" xfId="0" applyFill="1" applyAlignment="1">
      <alignment horizontal="center" vertical="center"/>
    </xf>
    <xf numFmtId="0" fontId="52" fillId="3" borderId="70" xfId="0" applyFont="1" applyFill="1" applyBorder="1" applyAlignment="1">
      <alignment horizontal="center" vertical="center"/>
    </xf>
    <xf numFmtId="0" fontId="52" fillId="3" borderId="50" xfId="0" applyFont="1" applyFill="1" applyBorder="1" applyAlignment="1">
      <alignment horizontal="center" vertical="center"/>
    </xf>
    <xf numFmtId="0" fontId="52" fillId="3" borderId="73" xfId="0" applyFont="1" applyFill="1" applyBorder="1" applyAlignment="1">
      <alignment horizontal="center" vertical="center"/>
    </xf>
    <xf numFmtId="0" fontId="5" fillId="16" borderId="2" xfId="0" applyNumberFormat="1" applyFont="1" applyFill="1" applyBorder="1" applyAlignment="1">
      <alignment horizontal="center" vertical="center"/>
    </xf>
    <xf numFmtId="0" fontId="30" fillId="0" borderId="0" xfId="0" applyFont="1" applyFill="1" applyAlignment="1">
      <alignment horizontal="center" vertical="center"/>
    </xf>
    <xf numFmtId="0" fontId="52" fillId="3" borderId="51" xfId="0" applyFont="1" applyFill="1" applyBorder="1" applyAlignment="1">
      <alignment horizontal="center" vertical="center"/>
    </xf>
    <xf numFmtId="0" fontId="0" fillId="16" borderId="1" xfId="0" applyFill="1" applyBorder="1" applyAlignment="1">
      <alignment horizontal="center" vertical="center"/>
    </xf>
    <xf numFmtId="0" fontId="7" fillId="51" borderId="15" xfId="0" applyFont="1" applyFill="1" applyBorder="1" applyAlignment="1">
      <alignment horizontal="center" vertical="center"/>
    </xf>
    <xf numFmtId="0" fontId="7" fillId="51" borderId="1" xfId="0" applyFont="1" applyFill="1" applyBorder="1" applyAlignment="1">
      <alignment horizontal="center" vertical="center"/>
    </xf>
    <xf numFmtId="0" fontId="7" fillId="51" borderId="23" xfId="0" applyFont="1" applyFill="1" applyBorder="1" applyAlignment="1">
      <alignment horizontal="center" vertical="center"/>
    </xf>
    <xf numFmtId="0" fontId="7" fillId="52" borderId="15" xfId="0" applyFont="1" applyFill="1" applyBorder="1" applyAlignment="1">
      <alignment horizontal="center" vertical="center"/>
    </xf>
    <xf numFmtId="0" fontId="7" fillId="52" borderId="1" xfId="0" applyFont="1" applyFill="1" applyBorder="1" applyAlignment="1">
      <alignment horizontal="center" vertical="center"/>
    </xf>
    <xf numFmtId="0" fontId="7" fillId="52" borderId="23" xfId="0" applyFont="1" applyFill="1" applyBorder="1" applyAlignment="1">
      <alignment horizontal="center" vertical="center"/>
    </xf>
    <xf numFmtId="0" fontId="7" fillId="53" borderId="1" xfId="0" applyFont="1" applyFill="1" applyBorder="1" applyAlignment="1">
      <alignment horizontal="center" vertical="center"/>
    </xf>
    <xf numFmtId="0" fontId="7" fillId="53" borderId="23" xfId="0" applyFont="1" applyFill="1" applyBorder="1" applyAlignment="1">
      <alignment horizontal="center" vertical="center"/>
    </xf>
    <xf numFmtId="0" fontId="7" fillId="53" borderId="6" xfId="0" applyFont="1" applyFill="1" applyBorder="1" applyAlignment="1">
      <alignment horizontal="center" vertical="center"/>
    </xf>
    <xf numFmtId="2" fontId="0" fillId="53" borderId="7" xfId="0" applyNumberFormat="1" applyFill="1" applyBorder="1" applyAlignment="1">
      <alignment horizontal="center" vertical="center"/>
    </xf>
    <xf numFmtId="0" fontId="0" fillId="16" borderId="23" xfId="0" applyFill="1" applyBorder="1" applyAlignment="1">
      <alignment horizontal="center" vertical="center"/>
    </xf>
    <xf numFmtId="0" fontId="7" fillId="53" borderId="6" xfId="0" applyFont="1" applyFill="1" applyBorder="1" applyAlignment="1">
      <alignment vertical="center"/>
    </xf>
    <xf numFmtId="0" fontId="7" fillId="53" borderId="21" xfId="0" applyFont="1" applyFill="1" applyBorder="1" applyAlignment="1">
      <alignment vertical="center"/>
    </xf>
    <xf numFmtId="0" fontId="7" fillId="53" borderId="15" xfId="0" applyFont="1" applyFill="1" applyBorder="1" applyAlignment="1">
      <alignment horizontal="center" vertical="center"/>
    </xf>
    <xf numFmtId="2" fontId="0" fillId="53" borderId="49" xfId="0" applyNumberFormat="1" applyFill="1" applyBorder="1" applyAlignment="1">
      <alignment horizontal="center" vertical="center"/>
    </xf>
    <xf numFmtId="2" fontId="0" fillId="52" borderId="73" xfId="0" applyNumberFormat="1" applyFill="1" applyBorder="1" applyAlignment="1">
      <alignment horizontal="center" vertical="center"/>
    </xf>
    <xf numFmtId="2" fontId="0" fillId="53" borderId="75" xfId="0" applyNumberFormat="1" applyFill="1" applyBorder="1" applyAlignment="1">
      <alignment horizontal="center" vertical="center"/>
    </xf>
    <xf numFmtId="2" fontId="0" fillId="52" borderId="50" xfId="0" applyNumberFormat="1" applyFill="1" applyBorder="1" applyAlignment="1">
      <alignment horizontal="center" vertical="center"/>
    </xf>
    <xf numFmtId="2" fontId="0" fillId="53" borderId="70" xfId="0" applyNumberFormat="1" applyFill="1" applyBorder="1" applyAlignment="1">
      <alignment horizontal="center" vertical="center"/>
    </xf>
    <xf numFmtId="166" fontId="0" fillId="16" borderId="72" xfId="0" applyNumberFormat="1" applyFill="1" applyBorder="1" applyAlignment="1">
      <alignment horizontal="center" vertical="center"/>
    </xf>
    <xf numFmtId="2" fontId="0" fillId="16" borderId="15" xfId="0" applyNumberFormat="1" applyFill="1" applyBorder="1" applyAlignment="1">
      <alignment horizontal="center" vertical="center"/>
    </xf>
    <xf numFmtId="2" fontId="0" fillId="16" borderId="1" xfId="0" applyNumberFormat="1" applyFill="1" applyBorder="1" applyAlignment="1">
      <alignment horizontal="center" vertical="center"/>
    </xf>
    <xf numFmtId="2" fontId="0" fillId="16" borderId="23" xfId="0" applyNumberFormat="1" applyFill="1" applyBorder="1" applyAlignment="1">
      <alignment horizontal="center" vertical="center"/>
    </xf>
    <xf numFmtId="2" fontId="0" fillId="16" borderId="70" xfId="0" applyNumberFormat="1" applyFill="1" applyBorder="1" applyAlignment="1">
      <alignment horizontal="center" vertical="center"/>
    </xf>
    <xf numFmtId="2" fontId="0" fillId="16" borderId="50" xfId="0" applyNumberFormat="1" applyFill="1" applyBorder="1" applyAlignment="1">
      <alignment horizontal="center" vertical="center"/>
    </xf>
    <xf numFmtId="2" fontId="0" fillId="16" borderId="73" xfId="0" applyNumberFormat="1" applyFill="1" applyBorder="1" applyAlignment="1">
      <alignment horizontal="center" vertical="center"/>
    </xf>
    <xf numFmtId="2" fontId="0" fillId="16" borderId="28" xfId="0" applyNumberFormat="1" applyFill="1" applyBorder="1" applyAlignment="1">
      <alignment horizontal="center" vertical="center"/>
    </xf>
    <xf numFmtId="2" fontId="0" fillId="16" borderId="29" xfId="0" applyNumberFormat="1" applyFill="1" applyBorder="1" applyAlignment="1">
      <alignment horizontal="center" vertical="center"/>
    </xf>
    <xf numFmtId="2" fontId="0" fillId="16" borderId="76" xfId="0" applyNumberFormat="1" applyFill="1" applyBorder="1" applyAlignment="1">
      <alignment horizontal="center" vertical="center"/>
    </xf>
    <xf numFmtId="2" fontId="0" fillId="52" borderId="15" xfId="0" applyNumberFormat="1" applyFill="1" applyBorder="1" applyAlignment="1">
      <alignment horizontal="center" vertical="center"/>
    </xf>
    <xf numFmtId="2" fontId="0" fillId="52" borderId="1" xfId="0" applyNumberFormat="1" applyFill="1" applyBorder="1" applyAlignment="1">
      <alignment horizontal="center" vertical="center"/>
    </xf>
    <xf numFmtId="2" fontId="0" fillId="52" borderId="23" xfId="0" applyNumberFormat="1" applyFill="1" applyBorder="1" applyAlignment="1">
      <alignment horizontal="center" vertical="center"/>
    </xf>
    <xf numFmtId="2" fontId="0" fillId="51" borderId="15" xfId="0" applyNumberFormat="1" applyFill="1" applyBorder="1" applyAlignment="1">
      <alignment horizontal="center" vertical="center"/>
    </xf>
    <xf numFmtId="2" fontId="0" fillId="51" borderId="1" xfId="0" applyNumberFormat="1" applyFill="1" applyBorder="1" applyAlignment="1">
      <alignment horizontal="center" vertical="center"/>
    </xf>
    <xf numFmtId="2" fontId="0" fillId="51" borderId="23" xfId="0" applyNumberFormat="1" applyFill="1" applyBorder="1" applyAlignment="1">
      <alignment horizontal="center" vertical="center"/>
    </xf>
    <xf numFmtId="166" fontId="0" fillId="16" borderId="76" xfId="0" applyNumberFormat="1" applyFill="1" applyBorder="1" applyAlignment="1">
      <alignment horizontal="center" vertical="center"/>
    </xf>
    <xf numFmtId="0" fontId="0" fillId="0" borderId="0" xfId="0"/>
    <xf numFmtId="0" fontId="0" fillId="0" borderId="0" xfId="0" applyFill="1" applyAlignment="1">
      <alignment horizontal="center" vertical="center"/>
    </xf>
    <xf numFmtId="166" fontId="0" fillId="16" borderId="29" xfId="0" applyNumberFormat="1" applyFill="1" applyBorder="1" applyAlignment="1">
      <alignment horizontal="center" vertical="center"/>
    </xf>
    <xf numFmtId="166" fontId="0" fillId="16" borderId="28" xfId="0" applyNumberFormat="1" applyFill="1" applyBorder="1" applyAlignment="1">
      <alignment horizontal="center" vertical="center"/>
    </xf>
    <xf numFmtId="166" fontId="0" fillId="16" borderId="99" xfId="0" applyNumberFormat="1" applyFill="1" applyBorder="1" applyAlignment="1">
      <alignment horizontal="center" vertical="center"/>
    </xf>
    <xf numFmtId="166" fontId="0" fillId="16" borderId="71" xfId="0" applyNumberFormat="1" applyFill="1" applyBorder="1" applyAlignment="1">
      <alignment horizontal="center" vertical="center"/>
    </xf>
    <xf numFmtId="166" fontId="0" fillId="16" borderId="15" xfId="0" applyNumberFormat="1" applyFill="1" applyBorder="1" applyAlignment="1">
      <alignment horizontal="center" vertical="center"/>
    </xf>
    <xf numFmtId="166" fontId="0" fillId="16" borderId="74" xfId="0" applyNumberFormat="1" applyFill="1" applyBorder="1" applyAlignment="1">
      <alignment horizontal="center" vertical="center"/>
    </xf>
    <xf numFmtId="166" fontId="0" fillId="16" borderId="5" xfId="0" applyNumberFormat="1" applyFill="1" applyBorder="1" applyAlignment="1">
      <alignment horizontal="center" vertical="center"/>
    </xf>
    <xf numFmtId="166" fontId="0" fillId="16" borderId="53" xfId="0" applyNumberFormat="1" applyFill="1" applyBorder="1" applyAlignment="1">
      <alignment horizontal="center" vertical="center"/>
    </xf>
    <xf numFmtId="166" fontId="0" fillId="16" borderId="73" xfId="0" applyNumberFormat="1" applyFill="1" applyBorder="1" applyAlignment="1">
      <alignment horizontal="center" vertical="center"/>
    </xf>
    <xf numFmtId="167" fontId="55" fillId="0" borderId="0" xfId="0" applyNumberFormat="1" applyFont="1" applyFill="1" applyBorder="1" applyAlignment="1">
      <alignment horizontal="center" vertical="center"/>
    </xf>
    <xf numFmtId="167" fontId="55" fillId="0" borderId="58" xfId="0" applyNumberFormat="1" applyFont="1" applyFill="1" applyBorder="1" applyAlignment="1">
      <alignment horizontal="center" vertical="center"/>
    </xf>
    <xf numFmtId="167" fontId="55" fillId="0" borderId="8" xfId="0" applyNumberFormat="1" applyFont="1" applyFill="1" applyBorder="1" applyAlignment="1">
      <alignment horizontal="center" vertical="center"/>
    </xf>
    <xf numFmtId="167" fontId="55" fillId="0" borderId="68" xfId="0" applyNumberFormat="1" applyFont="1" applyFill="1" applyBorder="1" applyAlignment="1">
      <alignment horizontal="center" vertical="center"/>
    </xf>
    <xf numFmtId="167" fontId="55" fillId="0" borderId="57" xfId="0" applyNumberFormat="1" applyFont="1" applyFill="1" applyBorder="1" applyAlignment="1">
      <alignment horizontal="center" vertical="center"/>
    </xf>
    <xf numFmtId="167" fontId="55" fillId="0" borderId="38" xfId="0" applyNumberFormat="1" applyFont="1" applyFill="1" applyBorder="1" applyAlignment="1">
      <alignment horizontal="center" vertical="center"/>
    </xf>
    <xf numFmtId="167" fontId="55" fillId="0" borderId="59" xfId="0" applyNumberFormat="1" applyFont="1" applyFill="1" applyBorder="1" applyAlignment="1">
      <alignment horizontal="center" vertical="center"/>
    </xf>
    <xf numFmtId="167" fontId="55" fillId="0" borderId="9" xfId="0" applyNumberFormat="1" applyFont="1" applyFill="1" applyBorder="1" applyAlignment="1">
      <alignment horizontal="center" vertical="center"/>
    </xf>
    <xf numFmtId="167" fontId="55" fillId="0" borderId="2" xfId="0" applyNumberFormat="1" applyFont="1" applyFill="1" applyBorder="1" applyAlignment="1">
      <alignment horizontal="center" vertical="center"/>
    </xf>
    <xf numFmtId="166" fontId="0" fillId="16" borderId="70" xfId="0" applyNumberFormat="1" applyFill="1" applyBorder="1" applyAlignment="1">
      <alignment horizontal="center" vertical="center"/>
    </xf>
    <xf numFmtId="166" fontId="0" fillId="16" borderId="50" xfId="0" applyNumberFormat="1" applyFill="1" applyBorder="1" applyAlignment="1">
      <alignment horizontal="center" vertical="center"/>
    </xf>
    <xf numFmtId="0" fontId="15" fillId="54" borderId="76" xfId="0" applyFont="1" applyFill="1" applyBorder="1" applyAlignment="1">
      <alignment horizontal="center" vertical="center"/>
    </xf>
    <xf numFmtId="0" fontId="0" fillId="7" borderId="0" xfId="0" applyFill="1" applyAlignment="1">
      <alignment horizontal="center" vertical="center"/>
    </xf>
    <xf numFmtId="0" fontId="0" fillId="0" borderId="0" xfId="0" applyFill="1" applyBorder="1" applyAlignment="1">
      <alignment horizontal="center" vertical="center"/>
    </xf>
    <xf numFmtId="0" fontId="0" fillId="0" borderId="0" xfId="0" applyFont="1" applyFill="1" applyAlignment="1">
      <alignment horizontal="center" vertical="center"/>
    </xf>
    <xf numFmtId="2" fontId="0" fillId="16" borderId="15" xfId="0" applyNumberFormat="1" applyFill="1" applyBorder="1" applyAlignment="1">
      <alignment horizontal="center" vertical="center"/>
    </xf>
    <xf numFmtId="2" fontId="0" fillId="16" borderId="1" xfId="0" applyNumberFormat="1" applyFill="1" applyBorder="1" applyAlignment="1">
      <alignment horizontal="center" vertical="center"/>
    </xf>
    <xf numFmtId="2" fontId="0" fillId="16" borderId="23" xfId="0" applyNumberFormat="1" applyFill="1" applyBorder="1" applyAlignment="1">
      <alignment horizontal="center" vertical="center"/>
    </xf>
    <xf numFmtId="2" fontId="0" fillId="16" borderId="70" xfId="0" applyNumberFormat="1" applyFill="1" applyBorder="1" applyAlignment="1">
      <alignment horizontal="center" vertical="center"/>
    </xf>
    <xf numFmtId="2" fontId="0" fillId="16" borderId="50" xfId="0" applyNumberFormat="1" applyFill="1" applyBorder="1" applyAlignment="1">
      <alignment horizontal="center" vertical="center"/>
    </xf>
    <xf numFmtId="2" fontId="0" fillId="16" borderId="73" xfId="0" applyNumberFormat="1" applyFill="1" applyBorder="1" applyAlignment="1">
      <alignment horizontal="center" vertical="center"/>
    </xf>
    <xf numFmtId="0" fontId="0" fillId="0" borderId="0" xfId="0" applyFill="1" applyAlignment="1">
      <alignment horizontal="center" vertical="center"/>
    </xf>
    <xf numFmtId="2" fontId="2" fillId="5" borderId="1" xfId="2" applyNumberFormat="1" applyFill="1" applyBorder="1" applyAlignment="1">
      <alignment horizontal="center" vertical="center"/>
    </xf>
    <xf numFmtId="2" fontId="0" fillId="16" borderId="28" xfId="0" applyNumberFormat="1" applyFill="1" applyBorder="1" applyAlignment="1">
      <alignment horizontal="center" vertical="center"/>
    </xf>
    <xf numFmtId="2" fontId="0" fillId="16" borderId="29" xfId="0" applyNumberFormat="1" applyFill="1" applyBorder="1" applyAlignment="1">
      <alignment horizontal="center" vertical="center"/>
    </xf>
    <xf numFmtId="2" fontId="0" fillId="16" borderId="76" xfId="0" applyNumberFormat="1" applyFill="1" applyBorder="1" applyAlignment="1">
      <alignment horizontal="center" vertical="center"/>
    </xf>
    <xf numFmtId="0" fontId="7" fillId="0" borderId="0" xfId="0" applyFont="1" applyFill="1" applyBorder="1" applyAlignment="1">
      <alignment horizontal="center" vertical="center"/>
    </xf>
    <xf numFmtId="0" fontId="0" fillId="0" borderId="0" xfId="0" applyFont="1" applyFill="1" applyBorder="1" applyAlignment="1">
      <alignment horizontal="center" vertical="center" wrapText="1"/>
    </xf>
    <xf numFmtId="0" fontId="31" fillId="0" borderId="0" xfId="0" applyFont="1" applyFill="1" applyAlignment="1">
      <alignment horizontal="center" vertical="center"/>
    </xf>
    <xf numFmtId="0" fontId="17" fillId="0" borderId="0" xfId="0" applyFont="1" applyFill="1" applyBorder="1" applyAlignment="1">
      <alignment horizontal="center" vertical="center"/>
    </xf>
    <xf numFmtId="0" fontId="9" fillId="0" borderId="0" xfId="0" applyFont="1" applyFill="1" applyBorder="1" applyAlignment="1">
      <alignment horizontal="center" vertical="center" wrapText="1"/>
    </xf>
    <xf numFmtId="2" fontId="9" fillId="0" borderId="0" xfId="0" applyNumberFormat="1" applyFont="1" applyFill="1" applyBorder="1" applyAlignment="1">
      <alignment horizontal="center" vertical="center"/>
    </xf>
    <xf numFmtId="0" fontId="0" fillId="16" borderId="1" xfId="0" applyFill="1" applyBorder="1" applyAlignment="1">
      <alignment horizontal="center" vertical="center"/>
    </xf>
    <xf numFmtId="0" fontId="5" fillId="5" borderId="1" xfId="0" applyFont="1" applyFill="1" applyBorder="1" applyAlignment="1">
      <alignment horizontal="center" vertical="center"/>
    </xf>
    <xf numFmtId="2" fontId="2" fillId="5" borderId="1" xfId="2" applyNumberFormat="1" applyFill="1" applyBorder="1" applyAlignment="1">
      <alignment horizontal="center"/>
    </xf>
    <xf numFmtId="2" fontId="2" fillId="5" borderId="50" xfId="2" applyNumberFormat="1" applyFill="1" applyBorder="1" applyAlignment="1">
      <alignment horizontal="center"/>
    </xf>
    <xf numFmtId="0" fontId="5" fillId="5" borderId="29" xfId="0" applyFont="1" applyFill="1" applyBorder="1" applyAlignment="1">
      <alignment horizontal="center" vertical="center"/>
    </xf>
    <xf numFmtId="0" fontId="0" fillId="0" borderId="0" xfId="0" applyFont="1" applyFill="1" applyAlignment="1">
      <alignment horizontal="center" vertical="center"/>
    </xf>
    <xf numFmtId="0" fontId="0" fillId="0" borderId="0" xfId="0" applyFill="1" applyAlignment="1">
      <alignment horizontal="center" vertical="center"/>
    </xf>
    <xf numFmtId="0" fontId="5" fillId="0" borderId="0" xfId="0" applyFont="1" applyFill="1" applyBorder="1" applyAlignment="1">
      <alignment horizontal="center" vertical="center" wrapText="1"/>
    </xf>
    <xf numFmtId="0" fontId="23" fillId="0" borderId="0" xfId="5" applyFont="1" applyFill="1" applyBorder="1" applyAlignment="1" applyProtection="1">
      <alignment horizontal="center" vertical="center"/>
    </xf>
    <xf numFmtId="0" fontId="0" fillId="0" borderId="0" xfId="0" applyFill="1" applyBorder="1" applyAlignment="1">
      <alignment horizontal="center" vertical="center" wrapText="1"/>
    </xf>
    <xf numFmtId="0" fontId="5" fillId="0" borderId="0" xfId="0" applyFont="1" applyAlignment="1">
      <alignment horizontal="center" vertical="center"/>
    </xf>
    <xf numFmtId="0" fontId="60" fillId="0" borderId="0" xfId="0" applyFont="1" applyFill="1" applyAlignment="1">
      <alignment horizontal="center" vertical="center"/>
    </xf>
    <xf numFmtId="0" fontId="7" fillId="3" borderId="1" xfId="0" applyFont="1" applyFill="1" applyBorder="1" applyAlignment="1">
      <alignment horizontal="center" vertical="center"/>
    </xf>
    <xf numFmtId="0" fontId="0" fillId="0" borderId="0" xfId="0" applyFont="1" applyFill="1" applyAlignment="1">
      <alignment horizontal="center" vertical="center"/>
    </xf>
    <xf numFmtId="0" fontId="31" fillId="0" borderId="0" xfId="0" applyFont="1" applyFill="1" applyAlignment="1">
      <alignment horizontal="center" vertical="center"/>
    </xf>
    <xf numFmtId="0" fontId="10" fillId="0" borderId="1" xfId="0" applyFont="1" applyFill="1" applyBorder="1" applyAlignment="1">
      <alignment horizontal="left" vertical="center" wrapText="1"/>
    </xf>
    <xf numFmtId="0" fontId="11" fillId="0" borderId="1" xfId="0" applyFont="1" applyFill="1" applyBorder="1" applyAlignment="1">
      <alignment horizontal="center" vertical="center"/>
    </xf>
    <xf numFmtId="0" fontId="9" fillId="0" borderId="1" xfId="0" applyFont="1" applyFill="1" applyBorder="1" applyAlignment="1">
      <alignment horizontal="center" vertical="center"/>
    </xf>
    <xf numFmtId="0" fontId="10" fillId="0" borderId="1" xfId="0" applyFont="1" applyBorder="1" applyAlignment="1">
      <alignment horizontal="center" vertical="center"/>
    </xf>
    <xf numFmtId="0" fontId="10" fillId="0" borderId="1" xfId="0" applyFont="1" applyFill="1" applyBorder="1" applyAlignment="1">
      <alignment horizontal="center" vertical="center"/>
    </xf>
    <xf numFmtId="0" fontId="10" fillId="0" borderId="1" xfId="0" applyFont="1" applyFill="1" applyBorder="1" applyAlignment="1">
      <alignment vertical="center" wrapText="1"/>
    </xf>
    <xf numFmtId="0" fontId="10" fillId="0" borderId="1" xfId="5" applyFont="1" applyFill="1" applyBorder="1" applyAlignment="1" applyProtection="1">
      <alignment horizontal="center" vertical="center"/>
    </xf>
    <xf numFmtId="0" fontId="10" fillId="0" borderId="1" xfId="0" applyFont="1" applyFill="1" applyBorder="1" applyAlignment="1">
      <alignment vertical="center"/>
    </xf>
    <xf numFmtId="0" fontId="10" fillId="0" borderId="1" xfId="0" applyFont="1" applyBorder="1" applyAlignment="1">
      <alignment horizontal="center" vertical="center" wrapText="1"/>
    </xf>
    <xf numFmtId="0" fontId="10" fillId="0" borderId="1" xfId="0" applyFont="1" applyFill="1" applyBorder="1" applyAlignment="1">
      <alignment horizontal="left" vertical="center"/>
    </xf>
    <xf numFmtId="0" fontId="9" fillId="0" borderId="1" xfId="0" applyFont="1" applyFill="1" applyBorder="1" applyAlignment="1">
      <alignment horizontal="center" vertical="center" wrapText="1"/>
    </xf>
    <xf numFmtId="0" fontId="10" fillId="55" borderId="1" xfId="0" applyFont="1" applyFill="1" applyBorder="1" applyAlignment="1">
      <alignment horizontal="left" vertical="center"/>
    </xf>
    <xf numFmtId="0" fontId="10" fillId="55" borderId="1" xfId="0" applyFont="1" applyFill="1" applyBorder="1" applyAlignment="1">
      <alignment horizontal="center" vertical="center"/>
    </xf>
    <xf numFmtId="0" fontId="9" fillId="55" borderId="1" xfId="0" applyFont="1" applyFill="1" applyBorder="1" applyAlignment="1">
      <alignment horizontal="center" vertical="center"/>
    </xf>
    <xf numFmtId="0" fontId="11" fillId="55" borderId="1" xfId="0" applyFont="1" applyFill="1" applyBorder="1" applyAlignment="1">
      <alignment horizontal="center" vertical="center"/>
    </xf>
    <xf numFmtId="0" fontId="10" fillId="56" borderId="1" xfId="0" applyFont="1" applyFill="1" applyBorder="1" applyAlignment="1">
      <alignment horizontal="left" vertical="center"/>
    </xf>
    <xf numFmtId="0" fontId="10" fillId="56" borderId="1" xfId="0" applyFont="1" applyFill="1" applyBorder="1" applyAlignment="1">
      <alignment horizontal="center" vertical="center"/>
    </xf>
    <xf numFmtId="0" fontId="9" fillId="56" borderId="1" xfId="0" applyFont="1" applyFill="1" applyBorder="1" applyAlignment="1">
      <alignment horizontal="center" vertical="center"/>
    </xf>
    <xf numFmtId="0" fontId="17" fillId="3" borderId="1" xfId="0" applyFont="1" applyFill="1" applyBorder="1" applyAlignment="1">
      <alignment horizontal="center" vertical="center"/>
    </xf>
    <xf numFmtId="0" fontId="21" fillId="16" borderId="51" xfId="0" applyFont="1" applyFill="1" applyBorder="1" applyAlignment="1">
      <alignment horizontal="center" vertical="center"/>
    </xf>
    <xf numFmtId="165" fontId="21" fillId="16" borderId="79" xfId="0" applyNumberFormat="1" applyFont="1" applyFill="1" applyBorder="1" applyAlignment="1">
      <alignment horizontal="center" vertical="center"/>
    </xf>
    <xf numFmtId="165" fontId="21" fillId="16" borderId="7" xfId="0" applyNumberFormat="1" applyFont="1" applyFill="1" applyBorder="1" applyAlignment="1">
      <alignment horizontal="center" vertical="center"/>
    </xf>
    <xf numFmtId="165" fontId="21" fillId="16" borderId="75" xfId="0" applyNumberFormat="1" applyFont="1" applyFill="1" applyBorder="1" applyAlignment="1">
      <alignment horizontal="center" vertical="center"/>
    </xf>
    <xf numFmtId="0" fontId="68" fillId="3" borderId="1" xfId="0" applyFont="1" applyFill="1" applyBorder="1" applyAlignment="1">
      <alignment horizontal="center" vertical="center"/>
    </xf>
    <xf numFmtId="0" fontId="11" fillId="18" borderId="1" xfId="0" applyFont="1" applyFill="1" applyBorder="1" applyAlignment="1">
      <alignment horizontal="center" vertical="center"/>
    </xf>
    <xf numFmtId="0" fontId="5" fillId="0" borderId="0" xfId="0" applyFont="1" applyFill="1" applyAlignment="1">
      <alignment horizontal="center" vertical="center" wrapText="1"/>
    </xf>
    <xf numFmtId="0" fontId="0" fillId="3" borderId="3" xfId="0" applyFill="1" applyBorder="1" applyAlignment="1">
      <alignment horizontal="center"/>
    </xf>
    <xf numFmtId="0" fontId="0" fillId="3" borderId="6" xfId="0" applyFill="1" applyBorder="1" applyAlignment="1">
      <alignment horizontal="center"/>
    </xf>
    <xf numFmtId="0" fontId="14" fillId="12" borderId="36" xfId="0" applyFont="1" applyFill="1" applyBorder="1" applyAlignment="1">
      <alignment horizontal="center" vertical="center"/>
    </xf>
    <xf numFmtId="0" fontId="14" fillId="12" borderId="10" xfId="0" applyFont="1" applyFill="1" applyBorder="1" applyAlignment="1">
      <alignment horizontal="center" vertical="center"/>
    </xf>
    <xf numFmtId="0" fontId="14" fillId="12" borderId="11" xfId="0" applyFont="1" applyFill="1" applyBorder="1" applyAlignment="1">
      <alignment horizontal="center" vertical="center"/>
    </xf>
    <xf numFmtId="0" fontId="14" fillId="12" borderId="37" xfId="0" applyFont="1" applyFill="1" applyBorder="1" applyAlignment="1">
      <alignment horizontal="center" vertical="center"/>
    </xf>
    <xf numFmtId="0" fontId="14" fillId="12" borderId="13" xfId="0" applyFont="1" applyFill="1" applyBorder="1" applyAlignment="1">
      <alignment horizontal="center" vertical="center"/>
    </xf>
    <xf numFmtId="0" fontId="14" fillId="12" borderId="14" xfId="0" applyFont="1" applyFill="1" applyBorder="1" applyAlignment="1">
      <alignment horizontal="center" vertical="center"/>
    </xf>
    <xf numFmtId="0" fontId="4" fillId="3" borderId="3" xfId="5" applyFill="1" applyBorder="1" applyAlignment="1" applyProtection="1">
      <alignment horizontal="center" vertical="center"/>
    </xf>
    <xf numFmtId="0" fontId="4" fillId="3" borderId="7" xfId="5" applyFill="1" applyBorder="1" applyAlignment="1" applyProtection="1">
      <alignment horizontal="center" vertical="center"/>
    </xf>
    <xf numFmtId="0" fontId="7" fillId="14" borderId="54" xfId="0" applyFont="1" applyFill="1" applyBorder="1" applyAlignment="1">
      <alignment horizontal="center" vertical="center"/>
    </xf>
    <xf numFmtId="0" fontId="7" fillId="14" borderId="55" xfId="0" applyFont="1" applyFill="1" applyBorder="1" applyAlignment="1">
      <alignment horizontal="center" vertical="center"/>
    </xf>
    <xf numFmtId="0" fontId="7" fillId="14" borderId="56" xfId="0" applyFont="1" applyFill="1" applyBorder="1" applyAlignment="1">
      <alignment horizontal="center" vertical="center"/>
    </xf>
    <xf numFmtId="0" fontId="4" fillId="3" borderId="57" xfId="5" applyFill="1" applyBorder="1" applyAlignment="1" applyProtection="1">
      <alignment horizontal="center" vertical="center"/>
    </xf>
    <xf numFmtId="0" fontId="4" fillId="3" borderId="38" xfId="5" applyFill="1" applyBorder="1" applyAlignment="1" applyProtection="1">
      <alignment horizontal="center" vertical="center"/>
    </xf>
    <xf numFmtId="0" fontId="4" fillId="3" borderId="59" xfId="5" applyFill="1" applyBorder="1" applyAlignment="1" applyProtection="1">
      <alignment horizontal="center" vertical="center"/>
    </xf>
    <xf numFmtId="0" fontId="4" fillId="3" borderId="2" xfId="5" applyFill="1" applyBorder="1" applyAlignment="1" applyProtection="1">
      <alignment horizontal="center" vertical="center"/>
    </xf>
    <xf numFmtId="0" fontId="54" fillId="11" borderId="39" xfId="0" applyFont="1" applyFill="1" applyBorder="1" applyAlignment="1">
      <alignment horizontal="center" vertical="center" wrapText="1"/>
    </xf>
    <xf numFmtId="0" fontId="54" fillId="11" borderId="0" xfId="0" applyFont="1" applyFill="1" applyBorder="1" applyAlignment="1">
      <alignment horizontal="center" vertical="center" wrapText="1"/>
    </xf>
    <xf numFmtId="0" fontId="54" fillId="11" borderId="43" xfId="0" applyFont="1" applyFill="1" applyBorder="1" applyAlignment="1">
      <alignment horizontal="center" vertical="center" wrapText="1"/>
    </xf>
    <xf numFmtId="0" fontId="54" fillId="11" borderId="44" xfId="0" applyFont="1" applyFill="1" applyBorder="1" applyAlignment="1">
      <alignment horizontal="center" vertical="center" wrapText="1"/>
    </xf>
    <xf numFmtId="0" fontId="54" fillId="11" borderId="45" xfId="0" applyFont="1" applyFill="1" applyBorder="1" applyAlignment="1">
      <alignment horizontal="center" vertical="center" wrapText="1"/>
    </xf>
    <xf numFmtId="0" fontId="54" fillId="11" borderId="46" xfId="0" applyFont="1" applyFill="1" applyBorder="1" applyAlignment="1">
      <alignment horizontal="center" vertical="center" wrapText="1"/>
    </xf>
    <xf numFmtId="0" fontId="5" fillId="11" borderId="40" xfId="0" applyFont="1" applyFill="1" applyBorder="1" applyAlignment="1">
      <alignment horizontal="center" vertical="center" wrapText="1"/>
    </xf>
    <xf numFmtId="0" fontId="5" fillId="11" borderId="41" xfId="0" applyFont="1" applyFill="1" applyBorder="1" applyAlignment="1">
      <alignment horizontal="center" vertical="center" wrapText="1"/>
    </xf>
    <xf numFmtId="0" fontId="5" fillId="11" borderId="42" xfId="0" applyFont="1" applyFill="1" applyBorder="1" applyAlignment="1">
      <alignment horizontal="center" vertical="center" wrapText="1"/>
    </xf>
    <xf numFmtId="0" fontId="5" fillId="11" borderId="39"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43" xfId="0" applyFont="1" applyFill="1" applyBorder="1" applyAlignment="1">
      <alignment horizontal="center" vertical="center" wrapText="1"/>
    </xf>
    <xf numFmtId="0" fontId="5" fillId="11" borderId="44" xfId="0" applyFont="1" applyFill="1" applyBorder="1" applyAlignment="1">
      <alignment horizontal="center" vertical="center" wrapText="1"/>
    </xf>
    <xf numFmtId="0" fontId="5" fillId="11" borderId="45" xfId="0" applyFont="1" applyFill="1" applyBorder="1" applyAlignment="1">
      <alignment horizontal="center" vertical="center" wrapText="1"/>
    </xf>
    <xf numFmtId="0" fontId="5" fillId="11" borderId="46" xfId="0" applyFont="1" applyFill="1" applyBorder="1" applyAlignment="1">
      <alignment horizontal="center" vertical="center" wrapText="1"/>
    </xf>
    <xf numFmtId="0" fontId="0" fillId="11" borderId="60" xfId="0" applyFill="1" applyBorder="1" applyAlignment="1">
      <alignment horizontal="center" vertical="center" wrapText="1"/>
    </xf>
    <xf numFmtId="0" fontId="0" fillId="11" borderId="41" xfId="0" applyFill="1" applyBorder="1" applyAlignment="1">
      <alignment horizontal="center" vertical="center" wrapText="1"/>
    </xf>
    <xf numFmtId="0" fontId="0" fillId="11" borderId="42" xfId="0" applyFill="1" applyBorder="1" applyAlignment="1">
      <alignment horizontal="center" vertical="center" wrapText="1"/>
    </xf>
    <xf numFmtId="0" fontId="0" fillId="11" borderId="61"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43" xfId="0" applyFill="1" applyBorder="1" applyAlignment="1">
      <alignment horizontal="center" vertical="center" wrapText="1"/>
    </xf>
    <xf numFmtId="0" fontId="0" fillId="11" borderId="0" xfId="0" applyFont="1" applyFill="1" applyBorder="1" applyAlignment="1">
      <alignment horizontal="center" vertical="center" wrapText="1"/>
    </xf>
    <xf numFmtId="0" fontId="0" fillId="11" borderId="43" xfId="0" applyFont="1" applyFill="1" applyBorder="1" applyAlignment="1">
      <alignment horizontal="center" vertical="center" wrapText="1"/>
    </xf>
    <xf numFmtId="0" fontId="0" fillId="11" borderId="66" xfId="0" applyFont="1" applyFill="1" applyBorder="1" applyAlignment="1">
      <alignment horizontal="center" vertical="center" wrapText="1"/>
    </xf>
    <xf numFmtId="0" fontId="0" fillId="11" borderId="45" xfId="0" applyFont="1" applyFill="1" applyBorder="1" applyAlignment="1">
      <alignment horizontal="center" vertical="center" wrapText="1"/>
    </xf>
    <xf numFmtId="0" fontId="0" fillId="11" borderId="46" xfId="0" applyFont="1" applyFill="1" applyBorder="1" applyAlignment="1">
      <alignment horizontal="center" vertical="center" wrapText="1"/>
    </xf>
    <xf numFmtId="0" fontId="6" fillId="57" borderId="36" xfId="0" applyFont="1" applyFill="1" applyBorder="1" applyAlignment="1">
      <alignment horizontal="center" vertical="center" wrapText="1"/>
    </xf>
    <xf numFmtId="0" fontId="6" fillId="57" borderId="10" xfId="0" applyFont="1" applyFill="1" applyBorder="1" applyAlignment="1">
      <alignment horizontal="center" vertical="center" wrapText="1"/>
    </xf>
    <xf numFmtId="0" fontId="6" fillId="57" borderId="11" xfId="0" applyFont="1" applyFill="1" applyBorder="1" applyAlignment="1">
      <alignment horizontal="center" vertical="center" wrapText="1"/>
    </xf>
    <xf numFmtId="0" fontId="6" fillId="57" borderId="112" xfId="0" applyFont="1" applyFill="1" applyBorder="1" applyAlignment="1">
      <alignment horizontal="center" vertical="center" wrapText="1"/>
    </xf>
    <xf numFmtId="0" fontId="6" fillId="57" borderId="0" xfId="0" applyFont="1" applyFill="1" applyBorder="1" applyAlignment="1">
      <alignment horizontal="center" vertical="center" wrapText="1"/>
    </xf>
    <xf numFmtId="0" fontId="6" fillId="57" borderId="12" xfId="0" applyFont="1" applyFill="1" applyBorder="1" applyAlignment="1">
      <alignment horizontal="center" vertical="center" wrapText="1"/>
    </xf>
    <xf numFmtId="0" fontId="6" fillId="57" borderId="37" xfId="0" applyFont="1" applyFill="1" applyBorder="1" applyAlignment="1">
      <alignment horizontal="center" vertical="center" wrapText="1"/>
    </xf>
    <xf numFmtId="0" fontId="6" fillId="57" borderId="13" xfId="0" applyFont="1" applyFill="1" applyBorder="1" applyAlignment="1">
      <alignment horizontal="center" vertical="center" wrapText="1"/>
    </xf>
    <xf numFmtId="0" fontId="6" fillId="57" borderId="14" xfId="0" applyFont="1" applyFill="1" applyBorder="1" applyAlignment="1">
      <alignment horizontal="center" vertical="center" wrapText="1"/>
    </xf>
    <xf numFmtId="0" fontId="7" fillId="3" borderId="3" xfId="0" applyFont="1" applyFill="1" applyBorder="1" applyAlignment="1">
      <alignment horizontal="center" vertical="center"/>
    </xf>
    <xf numFmtId="0" fontId="7" fillId="3" borderId="7" xfId="0" applyFont="1" applyFill="1" applyBorder="1" applyAlignment="1">
      <alignment horizontal="center" vertical="center"/>
    </xf>
    <xf numFmtId="0" fontId="4" fillId="3" borderId="58" xfId="5" applyFill="1" applyBorder="1" applyAlignment="1" applyProtection="1">
      <alignment horizontal="center" vertical="center"/>
    </xf>
    <xf numFmtId="0" fontId="4" fillId="3" borderId="68" xfId="5" applyFill="1" applyBorder="1" applyAlignment="1" applyProtection="1">
      <alignment horizontal="center" vertical="center"/>
    </xf>
    <xf numFmtId="0" fontId="0" fillId="11" borderId="40" xfId="0" applyFill="1" applyBorder="1" applyAlignment="1">
      <alignment horizontal="center" vertical="top" wrapText="1"/>
    </xf>
    <xf numFmtId="0" fontId="0" fillId="11" borderId="41" xfId="0" applyFill="1" applyBorder="1" applyAlignment="1">
      <alignment horizontal="center" vertical="top" wrapText="1"/>
    </xf>
    <xf numFmtId="0" fontId="0" fillId="11" borderId="42" xfId="0" applyFill="1" applyBorder="1" applyAlignment="1">
      <alignment horizontal="center" vertical="top" wrapText="1"/>
    </xf>
    <xf numFmtId="0" fontId="0" fillId="11" borderId="39" xfId="0" applyFill="1" applyBorder="1" applyAlignment="1">
      <alignment horizontal="center" vertical="top" wrapText="1"/>
    </xf>
    <xf numFmtId="0" fontId="0" fillId="11" borderId="0" xfId="0" applyFill="1" applyBorder="1" applyAlignment="1">
      <alignment horizontal="center" vertical="top" wrapText="1"/>
    </xf>
    <xf numFmtId="0" fontId="0" fillId="11" borderId="43" xfId="0" applyFill="1" applyBorder="1" applyAlignment="1">
      <alignment horizontal="center" vertical="top" wrapText="1"/>
    </xf>
    <xf numFmtId="0" fontId="0" fillId="11" borderId="44" xfId="0" applyFill="1" applyBorder="1" applyAlignment="1">
      <alignment horizontal="center" vertical="top" wrapText="1"/>
    </xf>
    <xf numFmtId="0" fontId="0" fillId="11" borderId="45" xfId="0" applyFill="1" applyBorder="1" applyAlignment="1">
      <alignment horizontal="center" vertical="top" wrapText="1"/>
    </xf>
    <xf numFmtId="0" fontId="0" fillId="11" borderId="46" xfId="0" applyFill="1" applyBorder="1" applyAlignment="1">
      <alignment horizontal="center" vertical="top" wrapText="1"/>
    </xf>
    <xf numFmtId="0" fontId="0" fillId="11" borderId="40" xfId="0" applyFill="1" applyBorder="1" applyAlignment="1">
      <alignment horizontal="center" vertical="center" wrapText="1"/>
    </xf>
    <xf numFmtId="0" fontId="0" fillId="11" borderId="39" xfId="0" applyFill="1" applyBorder="1" applyAlignment="1">
      <alignment horizontal="center" vertical="center" wrapText="1"/>
    </xf>
    <xf numFmtId="0" fontId="0" fillId="11" borderId="44" xfId="0" applyFill="1" applyBorder="1" applyAlignment="1">
      <alignment horizontal="center" vertical="center" wrapText="1"/>
    </xf>
    <xf numFmtId="0" fontId="0" fillId="11" borderId="45" xfId="0" applyFill="1" applyBorder="1" applyAlignment="1">
      <alignment horizontal="center" vertical="center" wrapText="1"/>
    </xf>
    <xf numFmtId="0" fontId="0" fillId="11" borderId="46" xfId="0" applyFill="1" applyBorder="1" applyAlignment="1">
      <alignment horizontal="center" vertical="center" wrapText="1"/>
    </xf>
    <xf numFmtId="0" fontId="12" fillId="11" borderId="39" xfId="0" applyFont="1" applyFill="1" applyBorder="1" applyAlignment="1">
      <alignment horizontal="center" vertical="center" wrapText="1"/>
    </xf>
    <xf numFmtId="0" fontId="12" fillId="11" borderId="0" xfId="0" applyFont="1" applyFill="1" applyBorder="1" applyAlignment="1">
      <alignment horizontal="center" vertical="center" wrapText="1"/>
    </xf>
    <xf numFmtId="0" fontId="12" fillId="11" borderId="43" xfId="0" applyFont="1" applyFill="1" applyBorder="1" applyAlignment="1">
      <alignment horizontal="center" vertical="center" wrapText="1"/>
    </xf>
    <xf numFmtId="0" fontId="12" fillId="11" borderId="44" xfId="0" applyFont="1" applyFill="1" applyBorder="1" applyAlignment="1">
      <alignment horizontal="center" vertical="center" wrapText="1"/>
    </xf>
    <xf numFmtId="0" fontId="12" fillId="11" borderId="45" xfId="0" applyFont="1" applyFill="1" applyBorder="1" applyAlignment="1">
      <alignment horizontal="center" vertical="center" wrapText="1"/>
    </xf>
    <xf numFmtId="0" fontId="12" fillId="11" borderId="46" xfId="0" applyFont="1" applyFill="1" applyBorder="1" applyAlignment="1">
      <alignment horizontal="center" vertical="center" wrapText="1"/>
    </xf>
    <xf numFmtId="49" fontId="0" fillId="11" borderId="39" xfId="0" applyNumberFormat="1" applyFill="1" applyBorder="1" applyAlignment="1">
      <alignment horizontal="left" vertical="center" wrapText="1"/>
    </xf>
    <xf numFmtId="49" fontId="0" fillId="11" borderId="0" xfId="0" applyNumberFormat="1" applyFill="1" applyBorder="1" applyAlignment="1">
      <alignment horizontal="left" vertical="center" wrapText="1"/>
    </xf>
    <xf numFmtId="49" fontId="0" fillId="11" borderId="43" xfId="0" applyNumberFormat="1" applyFill="1" applyBorder="1" applyAlignment="1">
      <alignment horizontal="left" vertical="center" wrapText="1"/>
    </xf>
    <xf numFmtId="0" fontId="0" fillId="11" borderId="91" xfId="0" applyFill="1" applyBorder="1" applyAlignment="1">
      <alignment horizontal="center" vertical="center" wrapText="1"/>
    </xf>
    <xf numFmtId="0" fontId="0" fillId="11" borderId="90" xfId="0" applyFill="1" applyBorder="1" applyAlignment="1">
      <alignment horizontal="center" vertical="center" wrapText="1"/>
    </xf>
    <xf numFmtId="0" fontId="0" fillId="11" borderId="62" xfId="0" applyFill="1" applyBorder="1" applyAlignment="1">
      <alignment horizontal="center" vertical="center" wrapText="1"/>
    </xf>
    <xf numFmtId="0" fontId="0" fillId="11" borderId="63" xfId="0" applyFill="1" applyBorder="1" applyAlignment="1">
      <alignment horizontal="center" vertical="center" wrapText="1"/>
    </xf>
    <xf numFmtId="0" fontId="0" fillId="11" borderId="64" xfId="0" applyFill="1" applyBorder="1" applyAlignment="1">
      <alignment horizontal="center" vertical="center" wrapText="1"/>
    </xf>
    <xf numFmtId="0" fontId="0" fillId="11" borderId="65" xfId="0" applyFill="1" applyBorder="1" applyAlignment="1">
      <alignment horizontal="center" vertical="center" wrapText="1"/>
    </xf>
    <xf numFmtId="0" fontId="20" fillId="18" borderId="3" xfId="0" applyFont="1" applyFill="1" applyBorder="1" applyAlignment="1">
      <alignment horizontal="center" vertical="center"/>
    </xf>
    <xf numFmtId="0" fontId="20" fillId="18" borderId="6" xfId="0" applyFont="1" applyFill="1" applyBorder="1" applyAlignment="1">
      <alignment horizontal="center" vertical="center"/>
    </xf>
    <xf numFmtId="0" fontId="20" fillId="18" borderId="7" xfId="0" applyFont="1" applyFill="1" applyBorder="1" applyAlignment="1">
      <alignment horizontal="center" vertical="center"/>
    </xf>
    <xf numFmtId="0" fontId="4" fillId="17" borderId="3" xfId="5" applyFill="1" applyBorder="1" applyAlignment="1" applyProtection="1">
      <alignment horizontal="center" vertical="center"/>
    </xf>
    <xf numFmtId="0" fontId="4" fillId="17" borderId="6" xfId="5" applyFill="1" applyBorder="1" applyAlignment="1" applyProtection="1">
      <alignment horizontal="center" vertical="center"/>
    </xf>
    <xf numFmtId="0" fontId="4" fillId="17" borderId="7" xfId="5" applyFill="1" applyBorder="1" applyAlignment="1" applyProtection="1">
      <alignment horizontal="center" vertical="center"/>
    </xf>
    <xf numFmtId="0" fontId="18" fillId="18" borderId="1" xfId="0" applyFont="1" applyFill="1" applyBorder="1" applyAlignment="1">
      <alignment horizontal="center" vertical="center"/>
    </xf>
    <xf numFmtId="0" fontId="20" fillId="3" borderId="1" xfId="0" applyFont="1" applyFill="1" applyBorder="1" applyAlignment="1">
      <alignment horizontal="center" vertical="center"/>
    </xf>
    <xf numFmtId="0" fontId="20" fillId="3" borderId="4" xfId="0" applyFont="1" applyFill="1" applyBorder="1" applyAlignment="1">
      <alignment horizontal="center" vertical="center"/>
    </xf>
    <xf numFmtId="0" fontId="4" fillId="17" borderId="4" xfId="5" applyFill="1" applyBorder="1" applyAlignment="1" applyProtection="1">
      <alignment horizontal="center" vertical="center" wrapText="1"/>
    </xf>
    <xf numFmtId="0" fontId="4" fillId="17" borderId="67" xfId="5" applyFill="1" applyBorder="1" applyAlignment="1" applyProtection="1">
      <alignment horizontal="center" vertical="center" wrapText="1"/>
    </xf>
    <xf numFmtId="0" fontId="20" fillId="3" borderId="4" xfId="0" applyNumberFormat="1" applyFont="1" applyFill="1" applyBorder="1" applyAlignment="1">
      <alignment horizontal="center" vertical="center" wrapText="1"/>
    </xf>
    <xf numFmtId="0" fontId="20" fillId="3" borderId="67" xfId="0" applyNumberFormat="1" applyFont="1" applyFill="1" applyBorder="1" applyAlignment="1">
      <alignment horizontal="center" vertical="center" wrapText="1"/>
    </xf>
    <xf numFmtId="0" fontId="20" fillId="3" borderId="71" xfId="0" applyNumberFormat="1" applyFont="1" applyFill="1" applyBorder="1" applyAlignment="1">
      <alignment horizontal="center" vertical="center" wrapText="1"/>
    </xf>
    <xf numFmtId="0" fontId="20" fillId="3" borderId="4" xfId="0" applyFont="1" applyFill="1" applyBorder="1" applyAlignment="1">
      <alignment horizontal="center" vertical="center" wrapText="1"/>
    </xf>
    <xf numFmtId="0" fontId="20" fillId="3" borderId="67" xfId="0" applyFont="1" applyFill="1" applyBorder="1" applyAlignment="1">
      <alignment horizontal="center" vertical="center" wrapText="1"/>
    </xf>
    <xf numFmtId="0" fontId="20" fillId="3" borderId="71" xfId="0" applyFont="1" applyFill="1" applyBorder="1" applyAlignment="1">
      <alignment horizontal="center" vertical="center" wrapText="1"/>
    </xf>
    <xf numFmtId="0" fontId="20" fillId="3" borderId="7" xfId="0" applyFont="1" applyFill="1" applyBorder="1" applyAlignment="1">
      <alignment horizontal="center" vertical="center"/>
    </xf>
    <xf numFmtId="0" fontId="20" fillId="3" borderId="3" xfId="0" applyFont="1" applyFill="1" applyBorder="1" applyAlignment="1">
      <alignment horizontal="center" vertical="center"/>
    </xf>
    <xf numFmtId="0" fontId="20" fillId="3" borderId="52" xfId="0" applyFont="1" applyFill="1" applyBorder="1" applyAlignment="1">
      <alignment horizontal="center" vertical="center"/>
    </xf>
    <xf numFmtId="0" fontId="20" fillId="3" borderId="69" xfId="0" applyFont="1" applyFill="1" applyBorder="1" applyAlignment="1">
      <alignment horizontal="center" vertical="center"/>
    </xf>
    <xf numFmtId="0" fontId="20" fillId="3" borderId="72" xfId="0" applyFont="1" applyFill="1" applyBorder="1" applyAlignment="1">
      <alignment horizontal="center" vertical="center"/>
    </xf>
    <xf numFmtId="0" fontId="20" fillId="3" borderId="15" xfId="0" applyFont="1" applyFill="1" applyBorder="1" applyAlignment="1">
      <alignment horizontal="center" vertical="center"/>
    </xf>
    <xf numFmtId="0" fontId="20" fillId="3" borderId="78" xfId="0" applyFont="1" applyFill="1" applyBorder="1" applyAlignment="1">
      <alignment horizontal="center" vertical="center"/>
    </xf>
    <xf numFmtId="165" fontId="21" fillId="3" borderId="15" xfId="0" applyNumberFormat="1" applyFont="1" applyFill="1" applyBorder="1" applyAlignment="1">
      <alignment horizontal="center" vertical="center"/>
    </xf>
    <xf numFmtId="165" fontId="21" fillId="3" borderId="1" xfId="0" applyNumberFormat="1" applyFont="1" applyFill="1" applyBorder="1" applyAlignment="1">
      <alignment horizontal="center" vertical="center"/>
    </xf>
    <xf numFmtId="0" fontId="20" fillId="3" borderId="18" xfId="0" applyFont="1" applyFill="1" applyBorder="1" applyAlignment="1">
      <alignment horizontal="center" vertical="center"/>
    </xf>
    <xf numFmtId="0" fontId="20" fillId="3" borderId="6" xfId="0" applyFont="1" applyFill="1" applyBorder="1" applyAlignment="1">
      <alignment horizontal="center" vertical="center"/>
    </xf>
    <xf numFmtId="0" fontId="20" fillId="3" borderId="21" xfId="0" applyFont="1" applyFill="1" applyBorder="1" applyAlignment="1">
      <alignment horizontal="center" vertical="center"/>
    </xf>
    <xf numFmtId="0" fontId="20" fillId="3" borderId="67" xfId="0" applyFont="1" applyFill="1" applyBorder="1" applyAlignment="1">
      <alignment horizontal="center" vertical="center"/>
    </xf>
    <xf numFmtId="0" fontId="20" fillId="3" borderId="71" xfId="0" applyFont="1" applyFill="1" applyBorder="1" applyAlignment="1">
      <alignment horizontal="center" vertical="center"/>
    </xf>
    <xf numFmtId="0" fontId="4" fillId="17" borderId="5" xfId="5" applyFill="1" applyBorder="1" applyAlignment="1" applyProtection="1">
      <alignment horizontal="center" vertical="center" wrapText="1"/>
    </xf>
    <xf numFmtId="166" fontId="0" fillId="16" borderId="3" xfId="0" applyNumberFormat="1" applyFill="1" applyBorder="1" applyAlignment="1">
      <alignment horizontal="center" vertical="center"/>
    </xf>
    <xf numFmtId="166" fontId="0" fillId="16" borderId="7" xfId="0" applyNumberFormat="1" applyFill="1" applyBorder="1" applyAlignment="1">
      <alignment horizontal="center" vertical="center"/>
    </xf>
    <xf numFmtId="0" fontId="7" fillId="3" borderId="9" xfId="0" applyFont="1" applyFill="1" applyBorder="1" applyAlignment="1">
      <alignment horizontal="center" vertical="center"/>
    </xf>
    <xf numFmtId="0" fontId="7" fillId="3" borderId="20" xfId="0" applyFont="1" applyFill="1" applyBorder="1" applyAlignment="1">
      <alignment horizontal="center" vertical="center"/>
    </xf>
    <xf numFmtId="0" fontId="7" fillId="3" borderId="17" xfId="0" applyFont="1" applyFill="1" applyBorder="1" applyAlignment="1">
      <alignment horizontal="center" vertical="center"/>
    </xf>
    <xf numFmtId="0" fontId="0" fillId="5" borderId="3" xfId="0" applyFill="1" applyBorder="1" applyAlignment="1">
      <alignment horizontal="center" vertical="center"/>
    </xf>
    <xf numFmtId="0" fontId="0" fillId="5" borderId="6" xfId="0" applyFill="1" applyBorder="1" applyAlignment="1">
      <alignment horizontal="center" vertical="center"/>
    </xf>
    <xf numFmtId="0" fontId="7" fillId="3" borderId="1" xfId="0" applyFont="1" applyFill="1" applyBorder="1" applyAlignment="1">
      <alignment horizontal="center" vertical="center" wrapText="1"/>
    </xf>
    <xf numFmtId="0" fontId="7" fillId="3" borderId="18" xfId="0" applyFont="1" applyFill="1" applyBorder="1" applyAlignment="1">
      <alignment horizontal="center" vertical="center"/>
    </xf>
    <xf numFmtId="0" fontId="7" fillId="3" borderId="21" xfId="0" applyFont="1" applyFill="1" applyBorder="1" applyAlignment="1">
      <alignment horizontal="center" vertical="center"/>
    </xf>
    <xf numFmtId="0" fontId="7" fillId="3" borderId="6" xfId="0" applyFont="1" applyFill="1" applyBorder="1" applyAlignment="1">
      <alignment horizontal="center" vertical="center"/>
    </xf>
    <xf numFmtId="0" fontId="0" fillId="5" borderId="1" xfId="0" applyFill="1" applyBorder="1" applyAlignment="1">
      <alignment horizontal="center" vertical="center" wrapText="1"/>
    </xf>
    <xf numFmtId="2" fontId="0" fillId="16" borderId="18" xfId="0" applyNumberFormat="1" applyFill="1" applyBorder="1" applyAlignment="1">
      <alignment horizontal="center" vertical="center"/>
    </xf>
    <xf numFmtId="2" fontId="0" fillId="16" borderId="21" xfId="0" applyNumberFormat="1" applyFill="1" applyBorder="1" applyAlignment="1">
      <alignment horizontal="center" vertical="center"/>
    </xf>
    <xf numFmtId="164" fontId="0" fillId="16" borderId="6" xfId="0" applyNumberFormat="1" applyFill="1" applyBorder="1" applyAlignment="1">
      <alignment horizontal="center" vertical="center"/>
    </xf>
    <xf numFmtId="164" fontId="0" fillId="16" borderId="7" xfId="0" applyNumberFormat="1" applyFill="1" applyBorder="1" applyAlignment="1">
      <alignment horizontal="center" vertical="center"/>
    </xf>
    <xf numFmtId="164" fontId="0" fillId="16" borderId="18" xfId="0" applyNumberFormat="1" applyFill="1" applyBorder="1" applyAlignment="1">
      <alignment horizontal="center" vertical="center"/>
    </xf>
    <xf numFmtId="164" fontId="0" fillId="16" borderId="21" xfId="0" applyNumberFormat="1" applyFill="1" applyBorder="1" applyAlignment="1">
      <alignment horizontal="center" vertical="center"/>
    </xf>
    <xf numFmtId="0" fontId="7" fillId="0" borderId="0" xfId="0" applyFont="1" applyFill="1" applyAlignment="1">
      <alignment horizontal="center" vertical="center"/>
    </xf>
    <xf numFmtId="0" fontId="7" fillId="11" borderId="89" xfId="0" applyFont="1" applyFill="1" applyBorder="1" applyAlignment="1">
      <alignment horizontal="center" vertical="center" wrapText="1"/>
    </xf>
    <xf numFmtId="0" fontId="7" fillId="11" borderId="91" xfId="0" applyFont="1" applyFill="1" applyBorder="1" applyAlignment="1">
      <alignment horizontal="center" vertical="center" wrapText="1"/>
    </xf>
    <xf numFmtId="0" fontId="7" fillId="11" borderId="90" xfId="0" applyFont="1" applyFill="1" applyBorder="1" applyAlignment="1">
      <alignment horizontal="center" vertical="center" wrapText="1"/>
    </xf>
    <xf numFmtId="0" fontId="7" fillId="11" borderId="61" xfId="0" applyFont="1" applyFill="1" applyBorder="1" applyAlignment="1">
      <alignment horizontal="center" vertical="center" wrapText="1"/>
    </xf>
    <xf numFmtId="0" fontId="7" fillId="11" borderId="0" xfId="0" applyFont="1" applyFill="1" applyBorder="1" applyAlignment="1">
      <alignment horizontal="center" vertical="center" wrapText="1"/>
    </xf>
    <xf numFmtId="0" fontId="7" fillId="11" borderId="62" xfId="0" applyFont="1" applyFill="1" applyBorder="1" applyAlignment="1">
      <alignment horizontal="center" vertical="center" wrapText="1"/>
    </xf>
    <xf numFmtId="0" fontId="12" fillId="11" borderId="61" xfId="0" applyFont="1" applyFill="1" applyBorder="1" applyAlignment="1">
      <alignment horizontal="center" vertical="center" wrapText="1"/>
    </xf>
    <xf numFmtId="0" fontId="12" fillId="11" borderId="62" xfId="0" applyFont="1" applyFill="1" applyBorder="1" applyAlignment="1">
      <alignment horizontal="center" vertical="center" wrapText="1"/>
    </xf>
    <xf numFmtId="0" fontId="12" fillId="11" borderId="63" xfId="0" applyFont="1" applyFill="1" applyBorder="1" applyAlignment="1">
      <alignment horizontal="center" vertical="center" wrapText="1"/>
    </xf>
    <xf numFmtId="0" fontId="12" fillId="11" borderId="64" xfId="0" applyFont="1" applyFill="1" applyBorder="1" applyAlignment="1">
      <alignment horizontal="center" vertical="center" wrapText="1"/>
    </xf>
    <xf numFmtId="0" fontId="12" fillId="11" borderId="65" xfId="0" applyFont="1" applyFill="1" applyBorder="1" applyAlignment="1">
      <alignment horizontal="center" vertical="center" wrapText="1"/>
    </xf>
    <xf numFmtId="0" fontId="7" fillId="16" borderId="3" xfId="0" applyFont="1" applyFill="1" applyBorder="1" applyAlignment="1">
      <alignment horizontal="center" vertical="center"/>
    </xf>
    <xf numFmtId="0" fontId="7" fillId="16" borderId="6" xfId="0" applyFont="1" applyFill="1" applyBorder="1" applyAlignment="1">
      <alignment horizontal="center" vertical="center"/>
    </xf>
    <xf numFmtId="0" fontId="7" fillId="16" borderId="7" xfId="0" applyFont="1" applyFill="1" applyBorder="1" applyAlignment="1">
      <alignment horizontal="center" vertical="center"/>
    </xf>
    <xf numFmtId="0" fontId="7" fillId="3" borderId="1" xfId="0" applyFont="1" applyFill="1" applyBorder="1" applyAlignment="1">
      <alignment horizontal="center" vertical="center"/>
    </xf>
    <xf numFmtId="0" fontId="7" fillId="3" borderId="58" xfId="0" applyFont="1" applyFill="1" applyBorder="1" applyAlignment="1">
      <alignment horizontal="center" vertical="center" wrapText="1"/>
    </xf>
    <xf numFmtId="0" fontId="7" fillId="3" borderId="68" xfId="0" applyFont="1" applyFill="1" applyBorder="1" applyAlignment="1">
      <alignment horizontal="center" vertical="center" wrapText="1"/>
    </xf>
    <xf numFmtId="0" fontId="7" fillId="3" borderId="59" xfId="0" applyFont="1" applyFill="1" applyBorder="1" applyAlignment="1">
      <alignment horizontal="center" vertical="center" wrapText="1"/>
    </xf>
    <xf numFmtId="0" fontId="7" fillId="3" borderId="2" xfId="0" applyFont="1" applyFill="1" applyBorder="1" applyAlignment="1">
      <alignment horizontal="center" vertical="center" wrapText="1"/>
    </xf>
    <xf numFmtId="0" fontId="4" fillId="17" borderId="0" xfId="5" applyFill="1" applyBorder="1" applyAlignment="1" applyProtection="1">
      <alignment horizontal="center" vertical="center" wrapText="1"/>
    </xf>
    <xf numFmtId="0" fontId="17" fillId="11" borderId="92" xfId="0" applyFont="1" applyFill="1" applyBorder="1" applyAlignment="1">
      <alignment horizontal="center" vertical="center" wrapText="1"/>
    </xf>
    <xf numFmtId="0" fontId="12" fillId="11" borderId="94" xfId="0" applyFont="1" applyFill="1" applyBorder="1" applyAlignment="1">
      <alignment horizontal="left" vertical="center" wrapText="1"/>
    </xf>
    <xf numFmtId="0" fontId="12" fillId="11" borderId="95" xfId="0" applyFont="1" applyFill="1" applyBorder="1" applyAlignment="1">
      <alignment horizontal="left" vertical="center" wrapText="1"/>
    </xf>
    <xf numFmtId="0" fontId="0" fillId="11" borderId="93" xfId="0" applyFill="1" applyBorder="1" applyAlignment="1">
      <alignment horizontal="left" vertical="center" wrapText="1"/>
    </xf>
    <xf numFmtId="0" fontId="0" fillId="11" borderId="93" xfId="0" applyFont="1" applyFill="1" applyBorder="1" applyAlignment="1">
      <alignment horizontal="left" vertical="center" wrapText="1"/>
    </xf>
    <xf numFmtId="0" fontId="0" fillId="11" borderId="94" xfId="0" applyFill="1" applyBorder="1" applyAlignment="1">
      <alignment horizontal="left" vertical="center" wrapText="1"/>
    </xf>
    <xf numFmtId="0" fontId="0" fillId="11" borderId="94" xfId="0" applyFont="1" applyFill="1" applyBorder="1" applyAlignment="1">
      <alignment horizontal="left" vertical="center" wrapText="1"/>
    </xf>
    <xf numFmtId="0" fontId="6" fillId="0" borderId="3" xfId="0" applyFont="1" applyFill="1" applyBorder="1" applyAlignment="1">
      <alignment horizontal="center" vertical="center"/>
    </xf>
    <xf numFmtId="0" fontId="6" fillId="0" borderId="7" xfId="0" applyFont="1" applyFill="1" applyBorder="1" applyAlignment="1">
      <alignment horizontal="center" vertical="center"/>
    </xf>
    <xf numFmtId="0" fontId="7" fillId="11" borderId="92" xfId="0" applyFont="1" applyFill="1" applyBorder="1" applyAlignment="1">
      <alignment horizontal="center" vertical="center"/>
    </xf>
    <xf numFmtId="0" fontId="6" fillId="9" borderId="3" xfId="0" applyFont="1" applyFill="1" applyBorder="1" applyAlignment="1">
      <alignment horizontal="center" vertical="center"/>
    </xf>
    <xf numFmtId="0" fontId="6" fillId="9" borderId="7" xfId="0" applyFont="1" applyFill="1" applyBorder="1" applyAlignment="1">
      <alignment horizontal="center" vertical="center"/>
    </xf>
    <xf numFmtId="2" fontId="0" fillId="16" borderId="47" xfId="0" applyNumberFormat="1" applyFill="1" applyBorder="1" applyAlignment="1">
      <alignment horizontal="center" vertical="center"/>
    </xf>
    <xf numFmtId="2" fontId="0" fillId="16" borderId="48" xfId="0" applyNumberFormat="1" applyFill="1" applyBorder="1" applyAlignment="1">
      <alignment horizontal="center" vertical="center"/>
    </xf>
    <xf numFmtId="2" fontId="0" fillId="16" borderId="49" xfId="0" applyNumberFormat="1" applyFill="1" applyBorder="1" applyAlignment="1">
      <alignment horizontal="center" vertical="center"/>
    </xf>
    <xf numFmtId="2" fontId="0" fillId="16" borderId="6" xfId="0" applyNumberFormat="1" applyFill="1" applyBorder="1" applyAlignment="1">
      <alignment horizontal="center" vertical="center"/>
    </xf>
    <xf numFmtId="2" fontId="0" fillId="16" borderId="17" xfId="0" applyNumberFormat="1" applyFill="1" applyBorder="1" applyAlignment="1">
      <alignment horizontal="center" vertical="center"/>
    </xf>
    <xf numFmtId="2" fontId="0" fillId="16" borderId="9" xfId="0" applyNumberFormat="1" applyFill="1" applyBorder="1" applyAlignment="1">
      <alignment horizontal="center" vertical="center"/>
    </xf>
    <xf numFmtId="2" fontId="0" fillId="16" borderId="20" xfId="0" applyNumberFormat="1" applyFill="1" applyBorder="1" applyAlignment="1">
      <alignment horizontal="center" vertical="center"/>
    </xf>
    <xf numFmtId="0" fontId="4" fillId="17" borderId="71" xfId="5" applyFill="1" applyBorder="1" applyAlignment="1" applyProtection="1">
      <alignment horizontal="center" vertical="center" wrapText="1"/>
    </xf>
    <xf numFmtId="0" fontId="7" fillId="3" borderId="3" xfId="0" applyNumberFormat="1" applyFont="1" applyFill="1" applyBorder="1" applyAlignment="1">
      <alignment horizontal="center" vertical="center"/>
    </xf>
    <xf numFmtId="0" fontId="7" fillId="3" borderId="51" xfId="0" applyNumberFormat="1" applyFont="1" applyFill="1" applyBorder="1" applyAlignment="1">
      <alignment horizontal="center" vertical="center"/>
    </xf>
    <xf numFmtId="0" fontId="7" fillId="3" borderId="18" xfId="0" applyNumberFormat="1" applyFont="1" applyFill="1" applyBorder="1" applyAlignment="1">
      <alignment horizontal="center" vertical="center"/>
    </xf>
    <xf numFmtId="0" fontId="7" fillId="3" borderId="6" xfId="0" applyNumberFormat="1" applyFont="1" applyFill="1" applyBorder="1" applyAlignment="1">
      <alignment horizontal="center" vertical="center"/>
    </xf>
    <xf numFmtId="0" fontId="7" fillId="3" borderId="21" xfId="0" applyNumberFormat="1" applyFont="1" applyFill="1" applyBorder="1" applyAlignment="1">
      <alignment horizontal="center" vertical="center"/>
    </xf>
    <xf numFmtId="0" fontId="51" fillId="3" borderId="47" xfId="0" applyNumberFormat="1" applyFont="1" applyFill="1" applyBorder="1" applyAlignment="1">
      <alignment horizontal="center" vertical="center"/>
    </xf>
    <xf numFmtId="0" fontId="51" fillId="3" borderId="48" xfId="0" applyNumberFormat="1" applyFont="1" applyFill="1" applyBorder="1" applyAlignment="1">
      <alignment horizontal="center" vertical="center"/>
    </xf>
    <xf numFmtId="0" fontId="51" fillId="3" borderId="49" xfId="0" applyNumberFormat="1" applyFont="1" applyFill="1" applyBorder="1" applyAlignment="1">
      <alignment horizontal="center" vertical="center"/>
    </xf>
    <xf numFmtId="0" fontId="51" fillId="3" borderId="15" xfId="0" applyFont="1" applyFill="1" applyBorder="1" applyAlignment="1">
      <alignment horizontal="center" vertical="center"/>
    </xf>
    <xf numFmtId="0" fontId="51" fillId="3" borderId="1" xfId="0" applyFont="1" applyFill="1" applyBorder="1" applyAlignment="1">
      <alignment horizontal="center" vertical="center"/>
    </xf>
    <xf numFmtId="0" fontId="15" fillId="3" borderId="3" xfId="0" applyFont="1" applyFill="1" applyBorder="1" applyAlignment="1">
      <alignment horizontal="center" vertical="center"/>
    </xf>
    <xf numFmtId="0" fontId="15" fillId="3" borderId="51" xfId="0" applyFont="1" applyFill="1" applyBorder="1" applyAlignment="1">
      <alignment horizontal="center" vertical="center"/>
    </xf>
    <xf numFmtId="0" fontId="51" fillId="3" borderId="23" xfId="0" applyFont="1" applyFill="1" applyBorder="1" applyAlignment="1">
      <alignment horizontal="center" vertical="center"/>
    </xf>
    <xf numFmtId="0" fontId="15" fillId="3" borderId="15" xfId="0" applyFont="1" applyFill="1" applyBorder="1" applyAlignment="1">
      <alignment horizontal="center" vertical="center" wrapText="1"/>
    </xf>
    <xf numFmtId="0" fontId="15" fillId="3" borderId="70" xfId="0" applyFont="1" applyFill="1" applyBorder="1" applyAlignment="1">
      <alignment horizontal="center" vertical="center" wrapText="1"/>
    </xf>
    <xf numFmtId="0" fontId="15" fillId="3" borderId="4" xfId="0" applyFont="1" applyFill="1" applyBorder="1" applyAlignment="1">
      <alignment horizontal="center" vertical="center"/>
    </xf>
    <xf numFmtId="0" fontId="15" fillId="3" borderId="71" xfId="0" applyFont="1" applyFill="1" applyBorder="1" applyAlignment="1">
      <alignment horizontal="center" vertical="center"/>
    </xf>
    <xf numFmtId="0" fontId="20" fillId="3" borderId="23" xfId="0" applyFont="1" applyFill="1" applyBorder="1" applyAlignment="1">
      <alignment horizontal="center" vertical="center"/>
    </xf>
    <xf numFmtId="0" fontId="15" fillId="3" borderId="18" xfId="0" applyFont="1" applyFill="1" applyBorder="1" applyAlignment="1">
      <alignment horizontal="center" vertical="center"/>
    </xf>
    <xf numFmtId="0" fontId="15" fillId="3" borderId="6" xfId="0" applyFont="1" applyFill="1" applyBorder="1" applyAlignment="1">
      <alignment horizontal="center" vertical="center"/>
    </xf>
    <xf numFmtId="0" fontId="15" fillId="3" borderId="21" xfId="0" applyFont="1" applyFill="1" applyBorder="1" applyAlignment="1">
      <alignment horizontal="center" vertical="center"/>
    </xf>
    <xf numFmtId="0" fontId="15" fillId="3" borderId="96" xfId="0" applyFont="1" applyFill="1" applyBorder="1" applyAlignment="1">
      <alignment horizontal="center" vertical="top" wrapText="1"/>
    </xf>
    <xf numFmtId="0" fontId="15" fillId="3" borderId="97" xfId="0" applyFont="1" applyFill="1" applyBorder="1" applyAlignment="1">
      <alignment horizontal="center" vertical="top" wrapText="1"/>
    </xf>
    <xf numFmtId="0" fontId="15" fillId="3" borderId="98" xfId="0" applyFont="1" applyFill="1" applyBorder="1" applyAlignment="1">
      <alignment horizontal="center" vertical="top" wrapText="1"/>
    </xf>
    <xf numFmtId="0" fontId="15" fillId="3" borderId="52" xfId="0" applyFont="1" applyFill="1" applyBorder="1" applyAlignment="1">
      <alignment horizontal="center" vertical="center"/>
    </xf>
    <xf numFmtId="0" fontId="15" fillId="3" borderId="72" xfId="0" applyFont="1" applyFill="1" applyBorder="1" applyAlignment="1">
      <alignment horizontal="center" vertical="center"/>
    </xf>
    <xf numFmtId="0" fontId="7" fillId="3" borderId="58" xfId="0" applyNumberFormat="1" applyFont="1" applyFill="1" applyBorder="1" applyAlignment="1">
      <alignment horizontal="center" vertical="center"/>
    </xf>
    <xf numFmtId="165" fontId="0" fillId="16" borderId="47" xfId="0" applyNumberFormat="1" applyFill="1" applyBorder="1" applyAlignment="1">
      <alignment horizontal="center" vertical="center"/>
    </xf>
    <xf numFmtId="165" fontId="0" fillId="16" borderId="48" xfId="0" applyNumberFormat="1" applyFill="1" applyBorder="1" applyAlignment="1">
      <alignment horizontal="center" vertical="center"/>
    </xf>
    <xf numFmtId="165" fontId="0" fillId="16" borderId="49" xfId="0" applyNumberFormat="1" applyFill="1" applyBorder="1" applyAlignment="1">
      <alignment horizontal="center" vertical="center"/>
    </xf>
    <xf numFmtId="165" fontId="0" fillId="16" borderId="18" xfId="0" applyNumberFormat="1" applyFill="1" applyBorder="1" applyAlignment="1">
      <alignment horizontal="center" vertical="center"/>
    </xf>
    <xf numFmtId="165" fontId="0" fillId="16" borderId="6" xfId="0" applyNumberFormat="1" applyFill="1" applyBorder="1" applyAlignment="1">
      <alignment horizontal="center" vertical="center"/>
    </xf>
    <xf numFmtId="165" fontId="0" fillId="16" borderId="21" xfId="0" applyNumberFormat="1" applyFill="1" applyBorder="1" applyAlignment="1">
      <alignment horizontal="center" vertical="center"/>
    </xf>
    <xf numFmtId="0" fontId="0" fillId="8" borderId="47" xfId="0" applyNumberFormat="1" applyFill="1" applyBorder="1" applyAlignment="1">
      <alignment horizontal="center" vertical="center"/>
    </xf>
    <xf numFmtId="0" fontId="0" fillId="8" borderId="48" xfId="0" applyNumberFormat="1" applyFill="1" applyBorder="1" applyAlignment="1">
      <alignment horizontal="center" vertical="center"/>
    </xf>
    <xf numFmtId="0" fontId="0" fillId="8" borderId="49" xfId="0" applyNumberFormat="1" applyFill="1" applyBorder="1" applyAlignment="1">
      <alignment horizontal="center" vertical="center"/>
    </xf>
    <xf numFmtId="0" fontId="0" fillId="8" borderId="18" xfId="0" applyNumberFormat="1" applyFill="1" applyBorder="1" applyAlignment="1">
      <alignment horizontal="center" vertical="center"/>
    </xf>
    <xf numFmtId="0" fontId="0" fillId="8" borderId="6" xfId="0" applyNumberFormat="1" applyFill="1" applyBorder="1" applyAlignment="1">
      <alignment horizontal="center" vertical="center"/>
    </xf>
    <xf numFmtId="0" fontId="0" fillId="8" borderId="21" xfId="0" applyNumberFormat="1" applyFill="1" applyBorder="1" applyAlignment="1">
      <alignment horizontal="center" vertical="center"/>
    </xf>
    <xf numFmtId="165" fontId="0" fillId="16" borderId="25" xfId="0" applyNumberFormat="1" applyFill="1" applyBorder="1" applyAlignment="1">
      <alignment horizontal="center" vertical="center"/>
    </xf>
    <xf numFmtId="165" fontId="0" fillId="16" borderId="26" xfId="0" applyNumberFormat="1" applyFill="1" applyBorder="1" applyAlignment="1">
      <alignment horizontal="center" vertical="center"/>
    </xf>
    <xf numFmtId="165" fontId="0" fillId="16" borderId="27" xfId="0" applyNumberFormat="1" applyFill="1" applyBorder="1" applyAlignment="1">
      <alignment horizontal="center" vertical="center"/>
    </xf>
    <xf numFmtId="0" fontId="0" fillId="8" borderId="25" xfId="0" applyNumberFormat="1" applyFill="1" applyBorder="1" applyAlignment="1">
      <alignment horizontal="center" vertical="center"/>
    </xf>
    <xf numFmtId="0" fontId="0" fillId="8" borderId="26" xfId="0" applyNumberFormat="1" applyFill="1" applyBorder="1" applyAlignment="1">
      <alignment horizontal="center" vertical="center"/>
    </xf>
    <xf numFmtId="0" fontId="0" fillId="8" borderId="27" xfId="0" applyNumberFormat="1" applyFill="1" applyBorder="1" applyAlignment="1">
      <alignment horizontal="center" vertical="center"/>
    </xf>
    <xf numFmtId="0" fontId="0" fillId="16" borderId="47" xfId="0" applyNumberFormat="1" applyFill="1" applyBorder="1" applyAlignment="1">
      <alignment horizontal="center" vertical="center"/>
    </xf>
    <xf numFmtId="0" fontId="0" fillId="16" borderId="48" xfId="0" applyNumberFormat="1" applyFill="1" applyBorder="1" applyAlignment="1">
      <alignment horizontal="center" vertical="center"/>
    </xf>
    <xf numFmtId="0" fontId="0" fillId="16" borderId="49" xfId="0" applyNumberFormat="1" applyFill="1" applyBorder="1" applyAlignment="1">
      <alignment horizontal="center" vertical="center"/>
    </xf>
    <xf numFmtId="0" fontId="0" fillId="16" borderId="18" xfId="0" applyNumberFormat="1" applyFill="1" applyBorder="1" applyAlignment="1">
      <alignment horizontal="center" vertical="center"/>
    </xf>
    <xf numFmtId="0" fontId="0" fillId="16" borderId="6" xfId="0" applyNumberFormat="1" applyFill="1" applyBorder="1" applyAlignment="1">
      <alignment horizontal="center" vertical="center"/>
    </xf>
    <xf numFmtId="0" fontId="0" fillId="16" borderId="21" xfId="0" applyNumberFormat="1" applyFill="1" applyBorder="1" applyAlignment="1">
      <alignment horizontal="center" vertical="center"/>
    </xf>
    <xf numFmtId="0" fontId="0" fillId="16" borderId="25" xfId="0" applyNumberFormat="1" applyFill="1" applyBorder="1" applyAlignment="1">
      <alignment horizontal="center" vertical="center"/>
    </xf>
    <xf numFmtId="0" fontId="0" fillId="16" borderId="26" xfId="0" applyNumberFormat="1" applyFill="1" applyBorder="1" applyAlignment="1">
      <alignment horizontal="center" vertical="center"/>
    </xf>
    <xf numFmtId="0" fontId="0" fillId="16" borderId="27" xfId="0" applyNumberFormat="1" applyFill="1" applyBorder="1" applyAlignment="1">
      <alignment horizontal="center" vertical="center"/>
    </xf>
    <xf numFmtId="2" fontId="0" fillId="16" borderId="25" xfId="0" applyNumberFormat="1" applyFill="1" applyBorder="1" applyAlignment="1">
      <alignment horizontal="center" vertical="center"/>
    </xf>
    <xf numFmtId="2" fontId="0" fillId="16" borderId="26" xfId="0" applyNumberFormat="1" applyFill="1" applyBorder="1" applyAlignment="1">
      <alignment horizontal="center" vertical="center"/>
    </xf>
    <xf numFmtId="2" fontId="0" fillId="16" borderId="27" xfId="0" applyNumberFormat="1" applyFill="1" applyBorder="1" applyAlignment="1">
      <alignment horizontal="center" vertical="center"/>
    </xf>
    <xf numFmtId="0" fontId="7" fillId="14" borderId="6" xfId="1" applyNumberFormat="1" applyFont="1" applyFill="1" applyBorder="1" applyAlignment="1">
      <alignment horizontal="center" vertical="center"/>
    </xf>
    <xf numFmtId="0" fontId="7" fillId="14" borderId="21" xfId="1" applyNumberFormat="1" applyFont="1" applyFill="1" applyBorder="1" applyAlignment="1">
      <alignment horizontal="center" vertical="center"/>
    </xf>
    <xf numFmtId="0" fontId="17" fillId="3" borderId="1" xfId="0" applyNumberFormat="1" applyFont="1" applyFill="1" applyBorder="1" applyAlignment="1">
      <alignment horizontal="center" vertical="center"/>
    </xf>
    <xf numFmtId="0" fontId="7" fillId="3" borderId="7" xfId="0" applyNumberFormat="1" applyFont="1" applyFill="1" applyBorder="1" applyAlignment="1">
      <alignment horizontal="center" vertical="center"/>
    </xf>
    <xf numFmtId="0" fontId="7" fillId="3" borderId="52" xfId="0" applyNumberFormat="1" applyFont="1" applyFill="1" applyBorder="1" applyAlignment="1">
      <alignment horizontal="center" vertical="center"/>
    </xf>
    <xf numFmtId="0" fontId="7" fillId="3" borderId="69" xfId="0" applyNumberFormat="1" applyFont="1" applyFill="1" applyBorder="1" applyAlignment="1">
      <alignment horizontal="center" vertical="center"/>
    </xf>
    <xf numFmtId="0" fontId="7" fillId="3" borderId="53" xfId="0" applyNumberFormat="1" applyFont="1" applyFill="1" applyBorder="1" applyAlignment="1">
      <alignment horizontal="center" vertical="center"/>
    </xf>
    <xf numFmtId="0" fontId="4" fillId="0" borderId="58" xfId="5" applyFill="1" applyBorder="1" applyAlignment="1" applyProtection="1">
      <alignment horizontal="center" vertical="center" wrapText="1"/>
    </xf>
    <xf numFmtId="0" fontId="4" fillId="0" borderId="57" xfId="5" applyFill="1" applyBorder="1" applyAlignment="1" applyProtection="1">
      <alignment horizontal="center" vertical="center" wrapText="1"/>
    </xf>
    <xf numFmtId="0" fontId="4" fillId="0" borderId="59" xfId="5" applyFill="1" applyBorder="1" applyAlignment="1" applyProtection="1">
      <alignment horizontal="center" vertical="center" wrapText="1"/>
    </xf>
    <xf numFmtId="0" fontId="0" fillId="3" borderId="18" xfId="0" applyNumberFormat="1" applyFill="1" applyBorder="1" applyAlignment="1">
      <alignment horizontal="center" vertical="center"/>
    </xf>
    <xf numFmtId="0" fontId="0" fillId="3" borderId="6" xfId="0" applyNumberFormat="1" applyFill="1" applyBorder="1" applyAlignment="1">
      <alignment horizontal="center" vertical="center"/>
    </xf>
    <xf numFmtId="0" fontId="0" fillId="3" borderId="21" xfId="0" applyNumberFormat="1" applyFill="1" applyBorder="1" applyAlignment="1">
      <alignment horizontal="center" vertical="center"/>
    </xf>
    <xf numFmtId="0" fontId="0" fillId="13" borderId="18" xfId="0" applyNumberFormat="1" applyFill="1" applyBorder="1" applyAlignment="1">
      <alignment horizontal="center" vertical="center"/>
    </xf>
    <xf numFmtId="0" fontId="0" fillId="13" borderId="6" xfId="0" applyNumberFormat="1" applyFill="1" applyBorder="1" applyAlignment="1">
      <alignment horizontal="center" vertical="center"/>
    </xf>
    <xf numFmtId="0" fontId="0" fillId="13" borderId="21" xfId="0" applyNumberFormat="1" applyFill="1" applyBorder="1" applyAlignment="1">
      <alignment horizontal="center" vertical="center"/>
    </xf>
    <xf numFmtId="0" fontId="0" fillId="13" borderId="17" xfId="0" applyNumberFormat="1" applyFill="1" applyBorder="1" applyAlignment="1">
      <alignment horizontal="center" vertical="center"/>
    </xf>
    <xf numFmtId="0" fontId="0" fillId="13" borderId="9" xfId="0" applyNumberFormat="1" applyFill="1" applyBorder="1" applyAlignment="1">
      <alignment horizontal="center" vertical="center"/>
    </xf>
    <xf numFmtId="0" fontId="0" fillId="13" borderId="20" xfId="0" applyNumberFormat="1" applyFill="1" applyBorder="1" applyAlignment="1">
      <alignment horizontal="center" vertical="center"/>
    </xf>
    <xf numFmtId="0" fontId="0" fillId="13" borderId="47" xfId="0" applyNumberFormat="1" applyFill="1" applyBorder="1" applyAlignment="1">
      <alignment horizontal="center" vertical="center"/>
    </xf>
    <xf numFmtId="0" fontId="0" fillId="13" borderId="48" xfId="0" applyNumberFormat="1" applyFill="1" applyBorder="1" applyAlignment="1">
      <alignment horizontal="center" vertical="center"/>
    </xf>
    <xf numFmtId="0" fontId="0" fillId="13" borderId="49" xfId="0" applyNumberFormat="1" applyFill="1" applyBorder="1" applyAlignment="1">
      <alignment horizontal="center" vertical="center"/>
    </xf>
    <xf numFmtId="0" fontId="7" fillId="15" borderId="18" xfId="0" applyNumberFormat="1" applyFont="1" applyFill="1" applyBorder="1" applyAlignment="1">
      <alignment horizontal="center" vertical="center"/>
    </xf>
    <xf numFmtId="0" fontId="7" fillId="15" borderId="6" xfId="0" applyNumberFormat="1" applyFont="1" applyFill="1" applyBorder="1" applyAlignment="1">
      <alignment horizontal="center" vertical="center"/>
    </xf>
    <xf numFmtId="0" fontId="7" fillId="15" borderId="21" xfId="0" applyNumberFormat="1" applyFont="1" applyFill="1" applyBorder="1" applyAlignment="1">
      <alignment horizontal="center" vertical="center"/>
    </xf>
    <xf numFmtId="0" fontId="4" fillId="0" borderId="4" xfId="5" applyFill="1" applyBorder="1" applyAlignment="1" applyProtection="1">
      <alignment horizontal="center" vertical="center" wrapText="1"/>
    </xf>
    <xf numFmtId="0" fontId="4" fillId="0" borderId="5" xfId="5" applyFill="1" applyBorder="1" applyAlignment="1" applyProtection="1">
      <alignment horizontal="center" vertical="center" wrapText="1"/>
    </xf>
    <xf numFmtId="2" fontId="0" fillId="13" borderId="18" xfId="0" applyNumberFormat="1" applyFill="1" applyBorder="1" applyAlignment="1">
      <alignment horizontal="center" vertical="center"/>
    </xf>
    <xf numFmtId="2" fontId="0" fillId="13" borderId="6" xfId="0" applyNumberFormat="1" applyFill="1" applyBorder="1" applyAlignment="1">
      <alignment horizontal="center" vertical="center"/>
    </xf>
    <xf numFmtId="2" fontId="0" fillId="13" borderId="21" xfId="0" applyNumberFormat="1" applyFill="1" applyBorder="1" applyAlignment="1">
      <alignment horizontal="center" vertical="center"/>
    </xf>
    <xf numFmtId="0" fontId="7" fillId="15" borderId="15" xfId="0" applyNumberFormat="1" applyFont="1" applyFill="1" applyBorder="1" applyAlignment="1">
      <alignment horizontal="center" vertical="center"/>
    </xf>
    <xf numFmtId="0" fontId="7" fillId="15" borderId="1" xfId="0" applyNumberFormat="1" applyFont="1" applyFill="1" applyBorder="1" applyAlignment="1">
      <alignment horizontal="center" vertical="center"/>
    </xf>
    <xf numFmtId="0" fontId="7" fillId="15" borderId="23" xfId="0" applyNumberFormat="1" applyFont="1" applyFill="1" applyBorder="1" applyAlignment="1">
      <alignment horizontal="center" vertical="center"/>
    </xf>
    <xf numFmtId="0" fontId="0" fillId="15" borderId="18" xfId="0" applyNumberFormat="1" applyFill="1" applyBorder="1" applyAlignment="1">
      <alignment horizontal="center" vertical="center"/>
    </xf>
    <xf numFmtId="0" fontId="0" fillId="15" borderId="6" xfId="0" applyNumberFormat="1" applyFill="1" applyBorder="1" applyAlignment="1">
      <alignment horizontal="center" vertical="center"/>
    </xf>
    <xf numFmtId="0" fontId="0" fillId="15" borderId="21" xfId="0" applyNumberFormat="1" applyFill="1" applyBorder="1" applyAlignment="1">
      <alignment horizontal="center" vertical="center"/>
    </xf>
    <xf numFmtId="0" fontId="0" fillId="8" borderId="17" xfId="0" applyNumberFormat="1" applyFill="1" applyBorder="1" applyAlignment="1">
      <alignment horizontal="center" vertical="center"/>
    </xf>
    <xf numFmtId="0" fontId="0" fillId="8" borderId="9" xfId="0" applyNumberFormat="1" applyFill="1" applyBorder="1" applyAlignment="1">
      <alignment horizontal="center" vertical="center"/>
    </xf>
    <xf numFmtId="0" fontId="0" fillId="13" borderId="22" xfId="0" applyNumberFormat="1" applyFill="1" applyBorder="1" applyAlignment="1">
      <alignment horizontal="center" vertical="center"/>
    </xf>
    <xf numFmtId="0" fontId="0" fillId="13" borderId="0" xfId="0" applyNumberFormat="1" applyFill="1" applyBorder="1" applyAlignment="1">
      <alignment horizontal="center" vertical="center"/>
    </xf>
    <xf numFmtId="0" fontId="0" fillId="13" borderId="24" xfId="0" applyNumberFormat="1" applyFill="1" applyBorder="1" applyAlignment="1">
      <alignment horizontal="center" vertical="center"/>
    </xf>
    <xf numFmtId="0" fontId="0" fillId="8" borderId="20" xfId="0" applyNumberFormat="1" applyFill="1" applyBorder="1" applyAlignment="1">
      <alignment horizontal="center" vertical="center"/>
    </xf>
    <xf numFmtId="0" fontId="0" fillId="8" borderId="16" xfId="0" applyNumberFormat="1" applyFill="1" applyBorder="1" applyAlignment="1">
      <alignment horizontal="center" vertical="center"/>
    </xf>
    <xf numFmtId="0" fontId="0" fillId="8" borderId="8" xfId="0" applyNumberFormat="1" applyFill="1" applyBorder="1" applyAlignment="1">
      <alignment horizontal="center" vertical="center"/>
    </xf>
    <xf numFmtId="0" fontId="0" fillId="8" borderId="19" xfId="0" applyNumberFormat="1" applyFill="1" applyBorder="1" applyAlignment="1">
      <alignment horizontal="center" vertical="center"/>
    </xf>
    <xf numFmtId="165" fontId="0" fillId="13" borderId="18" xfId="0" applyNumberFormat="1" applyFill="1" applyBorder="1" applyAlignment="1">
      <alignment horizontal="center" vertical="center"/>
    </xf>
    <xf numFmtId="165" fontId="0" fillId="13" borderId="6" xfId="0" applyNumberFormat="1" applyFill="1" applyBorder="1" applyAlignment="1">
      <alignment horizontal="center" vertical="center"/>
    </xf>
    <xf numFmtId="165" fontId="0" fillId="13" borderId="21" xfId="0" applyNumberFormat="1" applyFill="1" applyBorder="1" applyAlignment="1">
      <alignment horizontal="center" vertical="center"/>
    </xf>
    <xf numFmtId="0" fontId="15" fillId="3" borderId="4" xfId="0" applyFont="1" applyFill="1" applyBorder="1" applyAlignment="1">
      <alignment horizontal="center" vertical="center" wrapText="1"/>
    </xf>
    <xf numFmtId="0" fontId="15" fillId="3" borderId="71" xfId="0" applyFont="1" applyFill="1" applyBorder="1" applyAlignment="1">
      <alignment horizontal="center" vertical="center" wrapText="1"/>
    </xf>
    <xf numFmtId="0" fontId="0" fillId="3" borderId="15" xfId="0" applyNumberFormat="1" applyFill="1" applyBorder="1" applyAlignment="1">
      <alignment horizontal="center" vertical="center" wrapText="1"/>
    </xf>
    <xf numFmtId="0" fontId="0" fillId="3" borderId="70" xfId="0" applyNumberFormat="1" applyFill="1" applyBorder="1" applyAlignment="1">
      <alignment horizontal="center" vertical="center" wrapText="1"/>
    </xf>
    <xf numFmtId="0" fontId="15" fillId="3" borderId="52" xfId="0" applyFont="1" applyFill="1" applyBorder="1" applyAlignment="1">
      <alignment horizontal="center" vertical="center" wrapText="1"/>
    </xf>
    <xf numFmtId="0" fontId="15" fillId="3" borderId="72" xfId="0" applyFont="1" applyFill="1" applyBorder="1" applyAlignment="1">
      <alignment horizontal="center" vertical="center" wrapText="1"/>
    </xf>
    <xf numFmtId="0" fontId="4" fillId="17" borderId="36" xfId="5" applyFill="1" applyBorder="1" applyAlignment="1" applyProtection="1">
      <alignment horizontal="center" vertical="center" wrapText="1"/>
    </xf>
    <xf numFmtId="0" fontId="4" fillId="17" borderId="11" xfId="5" applyFill="1" applyBorder="1" applyAlignment="1" applyProtection="1">
      <alignment horizontal="center" vertical="center" wrapText="1"/>
    </xf>
    <xf numFmtId="0" fontId="4" fillId="17" borderId="37" xfId="5" applyFill="1" applyBorder="1" applyAlignment="1" applyProtection="1">
      <alignment horizontal="center" vertical="center" wrapText="1"/>
    </xf>
    <xf numFmtId="0" fontId="4" fillId="17" borderId="14" xfId="5" applyFill="1" applyBorder="1" applyAlignment="1" applyProtection="1">
      <alignment horizontal="center" vertical="center" wrapText="1"/>
    </xf>
    <xf numFmtId="0" fontId="15" fillId="3" borderId="7" xfId="0" applyFont="1" applyFill="1" applyBorder="1" applyAlignment="1">
      <alignment horizontal="center" vertical="center"/>
    </xf>
    <xf numFmtId="0" fontId="0" fillId="3" borderId="10" xfId="0" applyFill="1" applyBorder="1" applyAlignment="1">
      <alignment horizontal="center" vertical="center"/>
    </xf>
    <xf numFmtId="0" fontId="0" fillId="3" borderId="11"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0" xfId="0" applyFill="1" applyBorder="1" applyAlignment="1">
      <alignment horizontal="center" vertical="center"/>
    </xf>
    <xf numFmtId="0" fontId="0" fillId="3" borderId="12" xfId="0" applyFill="1" applyBorder="1" applyAlignment="1">
      <alignment horizontal="center" vertical="center"/>
    </xf>
    <xf numFmtId="0" fontId="19" fillId="3" borderId="36" xfId="0" applyFont="1" applyFill="1" applyBorder="1" applyAlignment="1">
      <alignment horizontal="center" vertical="center"/>
    </xf>
    <xf numFmtId="0" fontId="19" fillId="3" borderId="10" xfId="0" applyFont="1" applyFill="1" applyBorder="1" applyAlignment="1">
      <alignment horizontal="center" vertical="center"/>
    </xf>
    <xf numFmtId="0" fontId="19" fillId="3" borderId="11" xfId="0" applyFont="1" applyFill="1" applyBorder="1" applyAlignment="1">
      <alignment horizontal="center" vertical="center"/>
    </xf>
    <xf numFmtId="0" fontId="19" fillId="3" borderId="37" xfId="0" applyFont="1" applyFill="1" applyBorder="1" applyAlignment="1">
      <alignment horizontal="center" vertical="center"/>
    </xf>
    <xf numFmtId="0" fontId="19" fillId="3" borderId="13" xfId="0" applyFont="1" applyFill="1" applyBorder="1" applyAlignment="1">
      <alignment horizontal="center" vertical="center"/>
    </xf>
    <xf numFmtId="0" fontId="19" fillId="3" borderId="14" xfId="0" applyFont="1" applyFill="1" applyBorder="1" applyAlignment="1">
      <alignment horizontal="center" vertical="center"/>
    </xf>
    <xf numFmtId="0" fontId="7" fillId="52" borderId="15" xfId="0" applyFont="1" applyFill="1" applyBorder="1" applyAlignment="1">
      <alignment horizontal="center" vertical="center"/>
    </xf>
    <xf numFmtId="0" fontId="7" fillId="52" borderId="1" xfId="0" applyFont="1" applyFill="1" applyBorder="1" applyAlignment="1">
      <alignment horizontal="center" vertical="center"/>
    </xf>
    <xf numFmtId="0" fontId="7" fillId="52" borderId="23" xfId="0" applyFont="1" applyFill="1" applyBorder="1" applyAlignment="1">
      <alignment horizontal="center" vertical="center"/>
    </xf>
    <xf numFmtId="0" fontId="4" fillId="17" borderId="18" xfId="5" applyFill="1" applyBorder="1" applyAlignment="1" applyProtection="1">
      <alignment horizontal="center" vertical="center"/>
    </xf>
    <xf numFmtId="0" fontId="0" fillId="3" borderId="1" xfId="0" applyFill="1" applyBorder="1" applyAlignment="1">
      <alignment horizontal="center" vertical="center"/>
    </xf>
    <xf numFmtId="0" fontId="7" fillId="51" borderId="18" xfId="0" applyFont="1" applyFill="1" applyBorder="1" applyAlignment="1">
      <alignment horizontal="center" vertical="center"/>
    </xf>
    <xf numFmtId="0" fontId="7" fillId="51" borderId="6" xfId="0" applyFont="1" applyFill="1" applyBorder="1" applyAlignment="1">
      <alignment horizontal="center" vertical="center"/>
    </xf>
    <xf numFmtId="0" fontId="7" fillId="51" borderId="21" xfId="0" applyFont="1" applyFill="1" applyBorder="1" applyAlignment="1">
      <alignment horizontal="center" vertical="center"/>
    </xf>
    <xf numFmtId="0" fontId="0" fillId="3" borderId="3" xfId="0" applyFill="1" applyBorder="1" applyAlignment="1">
      <alignment horizontal="center" vertical="center"/>
    </xf>
    <xf numFmtId="0" fontId="0" fillId="3" borderId="0" xfId="0" applyFill="1" applyAlignment="1">
      <alignment horizontal="center"/>
    </xf>
    <xf numFmtId="0" fontId="7" fillId="3" borderId="0" xfId="0" applyFont="1" applyFill="1" applyAlignment="1">
      <alignment horizontal="center" vertical="center"/>
    </xf>
    <xf numFmtId="0" fontId="4" fillId="17" borderId="8" xfId="5" applyFill="1" applyBorder="1" applyAlignment="1" applyProtection="1">
      <alignment horizontal="center" vertical="center" wrapText="1"/>
    </xf>
    <xf numFmtId="0" fontId="17" fillId="3" borderId="3" xfId="0" applyFont="1" applyFill="1" applyBorder="1" applyAlignment="1">
      <alignment horizontal="center" vertical="center"/>
    </xf>
    <xf numFmtId="0" fontId="17" fillId="3" borderId="6" xfId="0" applyFont="1" applyFill="1" applyBorder="1" applyAlignment="1">
      <alignment horizontal="center" vertical="center"/>
    </xf>
    <xf numFmtId="0" fontId="17" fillId="3" borderId="7" xfId="0" applyFont="1" applyFill="1" applyBorder="1" applyAlignment="1">
      <alignment horizontal="center" vertical="center"/>
    </xf>
    <xf numFmtId="0" fontId="4" fillId="17" borderId="0" xfId="5" applyFill="1" applyAlignment="1" applyProtection="1">
      <alignment horizontal="center" vertical="center"/>
    </xf>
    <xf numFmtId="0" fontId="4" fillId="17" borderId="38" xfId="5" applyFill="1" applyBorder="1" applyAlignment="1" applyProtection="1">
      <alignment horizontal="center" vertical="center"/>
    </xf>
    <xf numFmtId="0" fontId="19" fillId="3" borderId="3" xfId="0" applyFont="1" applyFill="1" applyBorder="1" applyAlignment="1">
      <alignment horizontal="center" vertical="center"/>
    </xf>
    <xf numFmtId="0" fontId="19" fillId="3" borderId="7" xfId="0" applyFont="1" applyFill="1" applyBorder="1" applyAlignment="1">
      <alignment horizontal="center" vertical="center"/>
    </xf>
    <xf numFmtId="0" fontId="19" fillId="3" borderId="6" xfId="0" applyFont="1" applyFill="1" applyBorder="1" applyAlignment="1">
      <alignment horizontal="center" vertical="center"/>
    </xf>
    <xf numFmtId="0" fontId="15" fillId="3" borderId="77" xfId="0" applyFont="1" applyFill="1" applyBorder="1" applyAlignment="1">
      <alignment horizontal="center" vertical="center"/>
    </xf>
    <xf numFmtId="0" fontId="15" fillId="3" borderId="79" xfId="0" applyFont="1" applyFill="1" applyBorder="1" applyAlignment="1">
      <alignment horizontal="center" vertical="center"/>
    </xf>
    <xf numFmtId="0" fontId="4" fillId="17" borderId="0" xfId="5" applyFill="1" applyAlignment="1" applyProtection="1">
      <alignment horizontal="center" vertical="center" wrapText="1"/>
    </xf>
    <xf numFmtId="0" fontId="7" fillId="18" borderId="3" xfId="0" applyFont="1" applyFill="1" applyBorder="1" applyAlignment="1">
      <alignment horizontal="center" vertical="center"/>
    </xf>
    <xf numFmtId="0" fontId="7" fillId="18" borderId="6" xfId="0" applyFont="1" applyFill="1" applyBorder="1" applyAlignment="1">
      <alignment horizontal="center" vertical="center"/>
    </xf>
    <xf numFmtId="0" fontId="7" fillId="18" borderId="7" xfId="0" applyFont="1" applyFill="1" applyBorder="1" applyAlignment="1">
      <alignment horizontal="center" vertical="center"/>
    </xf>
    <xf numFmtId="0" fontId="17" fillId="3" borderId="1" xfId="0" applyFont="1" applyFill="1" applyBorder="1" applyAlignment="1">
      <alignment horizontal="center" vertical="center"/>
    </xf>
    <xf numFmtId="0" fontId="17" fillId="3" borderId="1" xfId="0" applyFont="1" applyFill="1" applyBorder="1" applyAlignment="1">
      <alignment horizontal="center" vertical="center" wrapText="1"/>
    </xf>
    <xf numFmtId="0" fontId="13" fillId="3" borderId="3" xfId="0" applyFont="1" applyFill="1" applyBorder="1" applyAlignment="1">
      <alignment horizontal="center" vertical="center" wrapText="1"/>
    </xf>
    <xf numFmtId="0" fontId="13" fillId="3" borderId="7" xfId="0" applyFont="1" applyFill="1" applyBorder="1" applyAlignment="1">
      <alignment horizontal="center" vertical="center" wrapText="1"/>
    </xf>
    <xf numFmtId="0" fontId="0" fillId="18" borderId="3" xfId="0" applyFill="1" applyBorder="1" applyAlignment="1">
      <alignment horizontal="center" vertical="center"/>
    </xf>
    <xf numFmtId="0" fontId="0" fillId="18" borderId="7" xfId="0" applyFill="1" applyBorder="1" applyAlignment="1">
      <alignment horizontal="center" vertical="center"/>
    </xf>
    <xf numFmtId="0" fontId="0" fillId="0" borderId="7" xfId="0" applyBorder="1"/>
    <xf numFmtId="0" fontId="0" fillId="0" borderId="6" xfId="0" applyBorder="1"/>
    <xf numFmtId="0" fontId="68" fillId="3" borderId="1" xfId="0" applyFont="1" applyFill="1" applyBorder="1" applyAlignment="1">
      <alignment horizontal="center" vertical="center" wrapText="1"/>
    </xf>
    <xf numFmtId="0" fontId="7" fillId="3" borderId="4" xfId="0" applyFont="1" applyFill="1" applyBorder="1" applyAlignment="1">
      <alignment horizontal="center" vertical="center" wrapText="1"/>
    </xf>
    <xf numFmtId="0" fontId="7" fillId="3" borderId="5" xfId="0" applyFont="1" applyFill="1" applyBorder="1" applyAlignment="1">
      <alignment horizontal="center" vertical="center" wrapText="1"/>
    </xf>
    <xf numFmtId="0" fontId="7" fillId="3" borderId="4" xfId="0" applyFont="1" applyFill="1" applyBorder="1" applyAlignment="1">
      <alignment horizontal="center" vertical="center"/>
    </xf>
    <xf numFmtId="0" fontId="7" fillId="3" borderId="5" xfId="0" applyFont="1" applyFill="1" applyBorder="1" applyAlignment="1">
      <alignment horizontal="center" vertical="center"/>
    </xf>
    <xf numFmtId="0" fontId="0" fillId="5" borderId="100" xfId="0" applyFill="1" applyBorder="1" applyAlignment="1">
      <alignment horizontal="center" vertical="center"/>
    </xf>
    <xf numFmtId="0" fontId="0" fillId="5" borderId="1" xfId="0" applyFill="1" applyBorder="1" applyAlignment="1">
      <alignment horizontal="center" vertical="center"/>
    </xf>
    <xf numFmtId="0" fontId="0" fillId="5" borderId="4" xfId="0" applyFill="1" applyBorder="1" applyAlignment="1">
      <alignment horizontal="center" vertical="center"/>
    </xf>
    <xf numFmtId="0" fontId="0" fillId="5" borderId="101" xfId="0" applyFill="1" applyBorder="1" applyAlignment="1">
      <alignment horizontal="center" vertical="center"/>
    </xf>
    <xf numFmtId="0" fontId="0" fillId="5" borderId="5" xfId="0" applyFill="1" applyBorder="1" applyAlignment="1">
      <alignment horizontal="center" vertical="center"/>
    </xf>
    <xf numFmtId="0" fontId="0" fillId="5" borderId="102" xfId="0" applyFill="1" applyBorder="1" applyAlignment="1">
      <alignment horizontal="center" vertical="center"/>
    </xf>
    <xf numFmtId="0" fontId="0" fillId="5" borderId="103" xfId="0" applyFill="1" applyBorder="1" applyAlignment="1">
      <alignment horizontal="center" vertical="center"/>
    </xf>
    <xf numFmtId="0" fontId="0" fillId="5" borderId="104" xfId="0" applyFill="1" applyBorder="1" applyAlignment="1">
      <alignment horizontal="center" vertical="center"/>
    </xf>
    <xf numFmtId="0" fontId="0" fillId="5" borderId="105" xfId="0" applyFill="1" applyBorder="1" applyAlignment="1">
      <alignment horizontal="center" vertical="center"/>
    </xf>
    <xf numFmtId="0" fontId="26" fillId="5" borderId="104" xfId="0" applyFont="1" applyFill="1" applyBorder="1" applyAlignment="1">
      <alignment horizontal="center" vertical="center"/>
    </xf>
    <xf numFmtId="0" fontId="0" fillId="5" borderId="106" xfId="0" applyFill="1" applyBorder="1" applyAlignment="1">
      <alignment horizontal="center" vertical="center"/>
    </xf>
    <xf numFmtId="0" fontId="0" fillId="5" borderId="107" xfId="0" applyFill="1" applyBorder="1" applyAlignment="1">
      <alignment horizontal="center" vertical="center"/>
    </xf>
    <xf numFmtId="0" fontId="0" fillId="5" borderId="108" xfId="0" applyFill="1" applyBorder="1" applyAlignment="1">
      <alignment horizontal="center" vertical="center"/>
    </xf>
    <xf numFmtId="0" fontId="0" fillId="5" borderId="109" xfId="0" applyFill="1" applyBorder="1" applyAlignment="1">
      <alignment horizontal="center" vertical="center"/>
    </xf>
    <xf numFmtId="0" fontId="0" fillId="5" borderId="110" xfId="0" applyFill="1" applyBorder="1" applyAlignment="1">
      <alignment horizontal="center" vertical="center"/>
    </xf>
    <xf numFmtId="0" fontId="0" fillId="5" borderId="111" xfId="0" applyFill="1" applyBorder="1" applyAlignment="1">
      <alignment horizontal="center" vertical="center"/>
    </xf>
    <xf numFmtId="2" fontId="2" fillId="5" borderId="104" xfId="2" applyNumberFormat="1" applyFill="1" applyBorder="1" applyAlignment="1">
      <alignment horizontal="center"/>
    </xf>
    <xf numFmtId="2" fontId="2" fillId="5" borderId="105" xfId="2" applyNumberFormat="1" applyFill="1" applyBorder="1" applyAlignment="1">
      <alignment horizontal="center"/>
    </xf>
    <xf numFmtId="2" fontId="2" fillId="5" borderId="108" xfId="2" applyNumberFormat="1" applyFill="1" applyBorder="1" applyAlignment="1">
      <alignment horizontal="center"/>
    </xf>
    <xf numFmtId="2" fontId="2" fillId="5" borderId="101" xfId="2" applyNumberFormat="1" applyFill="1" applyBorder="1" applyAlignment="1">
      <alignment horizontal="center"/>
    </xf>
    <xf numFmtId="2" fontId="2" fillId="5" borderId="109" xfId="2" applyNumberFormat="1" applyFill="1" applyBorder="1" applyAlignment="1">
      <alignment horizontal="center"/>
    </xf>
    <xf numFmtId="0" fontId="26" fillId="5" borderId="1" xfId="0" applyFont="1" applyFill="1" applyBorder="1" applyAlignment="1">
      <alignment horizontal="center" vertical="center"/>
    </xf>
  </cellXfs>
  <cellStyles count="48">
    <cellStyle name="20 % - Accent1" xfId="25" builtinId="30" customBuiltin="1"/>
    <cellStyle name="20 % - Accent2" xfId="29" builtinId="34" customBuiltin="1"/>
    <cellStyle name="20 % - Accent3" xfId="33" builtinId="38" customBuiltin="1"/>
    <cellStyle name="20 % - Accent4" xfId="37" builtinId="42" customBuiltin="1"/>
    <cellStyle name="20 % - Accent5" xfId="41" builtinId="46" customBuiltin="1"/>
    <cellStyle name="20 % - Accent6" xfId="45" builtinId="50" customBuiltin="1"/>
    <cellStyle name="40 % - Accent1" xfId="26" builtinId="31" customBuiltin="1"/>
    <cellStyle name="40 % - Accent2" xfId="30" builtinId="35" customBuiltin="1"/>
    <cellStyle name="40 % - Accent3" xfId="34" builtinId="39" customBuiltin="1"/>
    <cellStyle name="40 % - Accent4" xfId="38" builtinId="43" customBuiltin="1"/>
    <cellStyle name="40 % - Accent5" xfId="42" builtinId="47" customBuiltin="1"/>
    <cellStyle name="40 % - Accent6" xfId="46" builtinId="51" customBuiltin="1"/>
    <cellStyle name="60 % - Accent1" xfId="27" builtinId="32" customBuiltin="1"/>
    <cellStyle name="60 % - Accent2" xfId="31" builtinId="36" customBuiltin="1"/>
    <cellStyle name="60 % - Accent3" xfId="35" builtinId="40" customBuiltin="1"/>
    <cellStyle name="60 % - Accent4" xfId="39" builtinId="44" customBuiltin="1"/>
    <cellStyle name="60 % - Accent5" xfId="43" builtinId="48" customBuiltin="1"/>
    <cellStyle name="60 % - Accent6" xfId="47" builtinId="52" customBuiltin="1"/>
    <cellStyle name="Accent1" xfId="24" builtinId="29" customBuiltin="1"/>
    <cellStyle name="Accent2" xfId="28" builtinId="33" customBuiltin="1"/>
    <cellStyle name="Accent3" xfId="32" builtinId="37" customBuiltin="1"/>
    <cellStyle name="Accent4" xfId="36" builtinId="41" customBuiltin="1"/>
    <cellStyle name="Accent5" xfId="40" builtinId="45" customBuiltin="1"/>
    <cellStyle name="Accent6" xfId="44" builtinId="49" customBuiltin="1"/>
    <cellStyle name="Avertissement" xfId="20" builtinId="11" customBuiltin="1"/>
    <cellStyle name="Calcul" xfId="17" builtinId="22" customBuiltin="1"/>
    <cellStyle name="Cellule liée" xfId="18" builtinId="24" customBuiltin="1"/>
    <cellStyle name="Commentaire" xfId="21" builtinId="10" customBuiltin="1"/>
    <cellStyle name="Entrée" xfId="15" builtinId="20" customBuiltin="1"/>
    <cellStyle name="Insatisfaisant" xfId="13" builtinId="27" customBuiltin="1"/>
    <cellStyle name="Lien hypertexte" xfId="5" builtinId="8"/>
    <cellStyle name="Lien hypertexte 2" xfId="4"/>
    <cellStyle name="Lien hypertexte 3" xfId="6"/>
    <cellStyle name="Neutre" xfId="14" builtinId="28" customBuiltin="1"/>
    <cellStyle name="Normal" xfId="0" builtinId="0"/>
    <cellStyle name="Normal 2" xfId="2"/>
    <cellStyle name="Pourcentage" xfId="1" builtinId="5"/>
    <cellStyle name="Pourcentage 2" xfId="3"/>
    <cellStyle name="Satisfaisant" xfId="12" builtinId="26" customBuiltin="1"/>
    <cellStyle name="Sortie" xfId="16" builtinId="21" customBuiltin="1"/>
    <cellStyle name="Texte explicatif" xfId="22" builtinId="53" customBuiltin="1"/>
    <cellStyle name="Titre" xfId="7" builtinId="15" customBuiltin="1"/>
    <cellStyle name="Titre 1" xfId="8" builtinId="16" customBuiltin="1"/>
    <cellStyle name="Titre 2" xfId="9" builtinId="17" customBuiltin="1"/>
    <cellStyle name="Titre 3" xfId="10" builtinId="18" customBuiltin="1"/>
    <cellStyle name="Titre 4" xfId="11" builtinId="19" customBuiltin="1"/>
    <cellStyle name="Total" xfId="23" builtinId="25" customBuiltin="1"/>
    <cellStyle name="Vérification" xfId="19" builtinId="23" customBuiltin="1"/>
  </cellStyles>
  <dxfs count="1483">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4" tint="0.59996337778862885"/>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0" tint="-0.24994659260841701"/>
        </patternFill>
      </fill>
    </dxf>
    <dxf>
      <fill>
        <patternFill>
          <bgColor theme="1"/>
        </patternFill>
      </fill>
    </dxf>
    <dxf>
      <fill>
        <patternFill>
          <bgColor theme="4" tint="0.59996337778862885"/>
        </patternFill>
      </fill>
    </dxf>
    <dxf>
      <fill>
        <patternFill>
          <bgColor theme="0" tint="-0.24994659260841701"/>
        </patternFill>
      </fill>
    </dxf>
    <dxf>
      <font>
        <b/>
        <i val="0"/>
        <color rgb="FFFF0000"/>
      </font>
    </dxf>
    <dxf>
      <font>
        <b val="0"/>
        <i val="0"/>
      </font>
      <fill>
        <patternFill>
          <bgColor rgb="FFFF0000"/>
        </patternFill>
      </fill>
    </dxf>
    <dxf>
      <fill>
        <patternFill>
          <bgColor rgb="FF92D050"/>
        </patternFill>
      </fill>
    </dxf>
    <dxf>
      <fill>
        <patternFill>
          <bgColor theme="8" tint="0.59996337778862885"/>
        </patternFill>
      </fill>
    </dxf>
    <dxf>
      <font>
        <b/>
        <i val="0"/>
        <color rgb="FFFF0000"/>
      </font>
      <fill>
        <patternFill patternType="solid">
          <fgColor theme="3" tint="0.59996337778862885"/>
          <bgColor theme="4" tint="0.59996337778862885"/>
        </patternFill>
      </fill>
    </dxf>
    <dxf>
      <fill>
        <patternFill>
          <bgColor rgb="FFFF0000"/>
        </patternFill>
      </fill>
    </dxf>
    <dxf>
      <fill>
        <patternFill>
          <bgColor rgb="FF92D050"/>
        </patternFill>
      </fill>
    </dxf>
    <dxf>
      <fill>
        <patternFill>
          <bgColor theme="4" tint="0.59996337778862885"/>
        </patternFill>
      </fill>
    </dxf>
    <dxf>
      <font>
        <b val="0"/>
        <i val="0"/>
      </font>
      <fill>
        <patternFill>
          <bgColor rgb="FF92D050"/>
        </patternFill>
      </fill>
    </dxf>
    <dxf>
      <fill>
        <patternFill>
          <bgColor rgb="FFFF0000"/>
        </patternFill>
      </fill>
    </dxf>
    <dxf>
      <fill>
        <patternFill>
          <bgColor rgb="FFFFFF00"/>
        </patternFill>
      </fill>
    </dxf>
    <dxf>
      <fill>
        <patternFill>
          <bgColor rgb="FF92D050"/>
        </patternFill>
      </fill>
    </dxf>
    <dxf>
      <fill>
        <patternFill>
          <bgColor theme="5" tint="0.39994506668294322"/>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color theme="8" tint="0.59996337778862885"/>
      </font>
      <fill>
        <patternFill>
          <bgColor theme="8" tint="0.59996337778862885"/>
        </patternFill>
      </fill>
    </dxf>
    <dxf>
      <font>
        <b/>
        <i val="0"/>
        <color rgb="FFFF0000"/>
      </font>
      <fill>
        <patternFill>
          <bgColor theme="8" tint="0.59996337778862885"/>
        </patternFill>
      </fill>
    </dxf>
    <dxf>
      <font>
        <b/>
        <i val="0"/>
        <color rgb="FFFF0000"/>
      </font>
      <fill>
        <patternFill>
          <bgColor theme="8" tint="0.59996337778862885"/>
        </patternFill>
      </fill>
    </dxf>
    <dxf>
      <font>
        <b/>
        <i val="0"/>
        <color rgb="FFFF0000"/>
      </font>
      <fill>
        <patternFill>
          <bgColor rgb="FFFFFF99"/>
        </patternFill>
      </fill>
    </dxf>
    <dxf>
      <font>
        <color theme="8" tint="0.59996337778862885"/>
      </font>
      <fill>
        <patternFill>
          <bgColor theme="8" tint="0.59996337778862885"/>
        </patternFill>
      </fill>
    </dxf>
    <dxf>
      <font>
        <color theme="8" tint="0.59996337778862885"/>
      </font>
      <fill>
        <patternFill patternType="solid">
          <bgColor theme="8"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4" tint="0.59996337778862885"/>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theme="4" tint="0.59996337778862885"/>
        </patternFill>
      </fill>
    </dxf>
    <dxf>
      <font>
        <b/>
        <i val="0"/>
        <color rgb="FFFF0000"/>
      </font>
      <fill>
        <patternFill>
          <bgColor rgb="FFFFFF99"/>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colors>
    <mruColors>
      <color rgb="FFFFFF99"/>
      <color rgb="FFFFFF66"/>
      <color rgb="FF66FFCC"/>
      <color rgb="FF17F20C"/>
      <color rgb="FF66FF33"/>
      <color rgb="FF00FFFF"/>
      <color rgb="FF008000"/>
      <color rgb="FF3366FF"/>
      <color rgb="FFCC0099"/>
      <color rgb="FFCC0000"/>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600" b="1" i="0" u="none" strike="noStrike" baseline="0">
                <a:solidFill>
                  <a:srgbClr val="000000"/>
                </a:solidFill>
                <a:latin typeface="Calibri"/>
                <a:ea typeface="Calibri"/>
                <a:cs typeface="Calibri"/>
              </a:defRPr>
            </a:pPr>
            <a:r>
              <a:rPr lang="fr-FR"/>
              <a:t>Distribution of Ct values</a:t>
            </a:r>
          </a:p>
        </c:rich>
      </c:tx>
      <c:layout/>
    </c:title>
    <c:plotArea>
      <c:layout/>
      <c:barChart>
        <c:barDir val="col"/>
        <c:grouping val="clustered"/>
        <c:ser>
          <c:idx val="0"/>
          <c:order val="0"/>
          <c:spPr>
            <a:solidFill>
              <a:schemeClr val="tx2">
                <a:lumMod val="60000"/>
                <a:lumOff val="40000"/>
              </a:schemeClr>
            </a:solidFill>
            <a:ln>
              <a:solidFill>
                <a:schemeClr val="accent3">
                  <a:lumMod val="75000"/>
                </a:schemeClr>
              </a:solidFill>
            </a:ln>
            <a:effectLst>
              <a:outerShdw blurRad="50800" dist="38100" dir="2700000" algn="tl" rotWithShape="0">
                <a:prstClr val="black">
                  <a:alpha val="40000"/>
                </a:prstClr>
              </a:outerShdw>
            </a:effectLst>
          </c:spPr>
          <c:dLbls>
            <c:dLbl>
              <c:idx val="0"/>
              <c:layout>
                <c:manualLayout>
                  <c:x val="0"/>
                  <c:y val="4.1666666666666284E-3"/>
                </c:manualLayout>
              </c:layout>
              <c:showVal val="1"/>
            </c:dLbl>
            <c:dLbl>
              <c:idx val="1"/>
              <c:layout>
                <c:manualLayout>
                  <c:x val="0"/>
                  <c:y val="4.1666666666666683E-3"/>
                </c:manualLayout>
              </c:layout>
              <c:showVal val="1"/>
            </c:dLbl>
            <c:dLbl>
              <c:idx val="2"/>
              <c:layout>
                <c:manualLayout>
                  <c:x val="-2.3028209556706972E-3"/>
                  <c:y val="-4.1666666666666683E-3"/>
                </c:manualLayout>
              </c:layout>
              <c:showVal val="1"/>
            </c:dLbl>
            <c:dLbl>
              <c:idx val="3"/>
              <c:layout>
                <c:manualLayout>
                  <c:x val="0"/>
                  <c:y val="0"/>
                </c:manualLayout>
              </c:layout>
              <c:showVal val="1"/>
            </c:dLbl>
            <c:txPr>
              <a:bodyPr/>
              <a:lstStyle/>
              <a:p>
                <a:pPr>
                  <a:defRPr sz="1200" b="1" i="0" u="none" strike="noStrike" baseline="0">
                    <a:solidFill>
                      <a:srgbClr val="000000"/>
                    </a:solidFill>
                    <a:latin typeface="Calibri"/>
                    <a:ea typeface="Calibri"/>
                    <a:cs typeface="Calibri"/>
                  </a:defRPr>
                </a:pPr>
                <a:endParaRPr lang="fr-FR"/>
              </a:p>
            </c:txPr>
            <c:showVal val="1"/>
          </c:dLbls>
          <c:errBars>
            <c:errBarType val="plus"/>
            <c:errValType val="cust"/>
            <c:plus>
              <c:numRef>
                <c:f>'Control Sample Data'!$N$9:$N$12</c:f>
                <c:numCache>
                  <c:formatCode>General</c:formatCode>
                  <c:ptCount val="4"/>
                  <c:pt idx="0">
                    <c:v>0</c:v>
                  </c:pt>
                  <c:pt idx="1">
                    <c:v>0</c:v>
                  </c:pt>
                  <c:pt idx="2">
                    <c:v>0</c:v>
                  </c:pt>
                  <c:pt idx="3">
                    <c:v>0</c:v>
                  </c:pt>
                </c:numCache>
              </c:numRef>
            </c:plus>
            <c:minus>
              <c:numLit>
                <c:formatCode>General</c:formatCode>
                <c:ptCount val="1"/>
                <c:pt idx="0">
                  <c:v>1</c:v>
                </c:pt>
              </c:numLit>
            </c:minus>
          </c:errBars>
          <c:cat>
            <c:strRef>
              <c:f>'Control Sample Data'!$I$9:$I$12</c:f>
              <c:strCache>
                <c:ptCount val="4"/>
                <c:pt idx="0">
                  <c:v>Lower than 25</c:v>
                </c:pt>
                <c:pt idx="1">
                  <c:v>Between 25 &amp; 30</c:v>
                </c:pt>
                <c:pt idx="2">
                  <c:v>Between 30 &amp; 35</c:v>
                </c:pt>
                <c:pt idx="3">
                  <c:v>Indetermined</c:v>
                </c:pt>
              </c:strCache>
            </c:strRef>
          </c:cat>
          <c:val>
            <c:numRef>
              <c:f>'Control Sample Data'!$M$9:$M$12</c:f>
              <c:numCache>
                <c:formatCode>0%</c:formatCode>
                <c:ptCount val="4"/>
                <c:pt idx="0">
                  <c:v>0</c:v>
                </c:pt>
                <c:pt idx="1">
                  <c:v>0</c:v>
                </c:pt>
                <c:pt idx="2">
                  <c:v>0</c:v>
                </c:pt>
                <c:pt idx="3">
                  <c:v>0</c:v>
                </c:pt>
              </c:numCache>
            </c:numRef>
          </c:val>
        </c:ser>
        <c:axId val="124272000"/>
        <c:axId val="193771392"/>
      </c:barChart>
      <c:catAx>
        <c:axId val="124272000"/>
        <c:scaling>
          <c:orientation val="minMax"/>
        </c:scaling>
        <c:axPos val="b"/>
        <c:title>
          <c:tx>
            <c:rich>
              <a:bodyPr/>
              <a:lstStyle/>
              <a:p>
                <a:pPr>
                  <a:defRPr sz="1100" b="1" i="0" u="none" strike="noStrike" baseline="0">
                    <a:solidFill>
                      <a:srgbClr val="000000"/>
                    </a:solidFill>
                    <a:latin typeface="Calibri"/>
                    <a:ea typeface="Calibri"/>
                    <a:cs typeface="Calibri"/>
                  </a:defRPr>
                </a:pPr>
                <a:r>
                  <a:rPr lang="fr-FR" sz="1100"/>
                  <a:t>Ct Values</a:t>
                </a:r>
              </a:p>
            </c:rich>
          </c:tx>
          <c:layout/>
        </c:title>
        <c:numFmt formatCode="General" sourceLinked="1"/>
        <c:tickLblPos val="nextTo"/>
        <c:txPr>
          <a:bodyPr rot="0" vert="horz"/>
          <a:lstStyle/>
          <a:p>
            <a:pPr>
              <a:defRPr sz="1100" b="1" i="0" u="none" strike="noStrike" baseline="0">
                <a:solidFill>
                  <a:srgbClr val="000000"/>
                </a:solidFill>
                <a:latin typeface="Calibri"/>
                <a:ea typeface="Calibri"/>
                <a:cs typeface="Calibri"/>
              </a:defRPr>
            </a:pPr>
            <a:endParaRPr lang="fr-FR"/>
          </a:p>
        </c:txPr>
        <c:crossAx val="193771392"/>
        <c:crosses val="autoZero"/>
        <c:auto val="1"/>
        <c:lblAlgn val="ctr"/>
        <c:lblOffset val="100"/>
      </c:catAx>
      <c:valAx>
        <c:axId val="193771392"/>
        <c:scaling>
          <c:orientation val="minMax"/>
        </c:scaling>
        <c:axPos val="l"/>
        <c:title>
          <c:tx>
            <c:rich>
              <a:bodyPr/>
              <a:lstStyle/>
              <a:p>
                <a:pPr>
                  <a:defRPr sz="1100" b="1" i="0" u="none" strike="noStrike" baseline="0">
                    <a:solidFill>
                      <a:srgbClr val="000000"/>
                    </a:solidFill>
                    <a:latin typeface="Calibri"/>
                    <a:ea typeface="Calibri"/>
                    <a:cs typeface="Calibri"/>
                  </a:defRPr>
                </a:pPr>
                <a:r>
                  <a:rPr lang="fr-FR" sz="1100"/>
                  <a:t>Percent</a:t>
                </a:r>
              </a:p>
            </c:rich>
          </c:tx>
          <c:layout>
            <c:manualLayout>
              <c:xMode val="edge"/>
              <c:yMode val="edge"/>
              <c:x val="1.8422567645365765E-2"/>
              <c:y val="0.36027952755905701"/>
            </c:manualLayout>
          </c:layout>
        </c:title>
        <c:numFmt formatCode="0%" sourceLinked="1"/>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124272000"/>
        <c:crosses val="autoZero"/>
        <c:crossBetween val="between"/>
      </c:valAx>
      <c:spPr>
        <a:solidFill>
          <a:schemeClr val="bg1">
            <a:lumMod val="95000"/>
          </a:schemeClr>
        </a:solidFill>
        <a:ln>
          <a:noFill/>
        </a:ln>
        <a:effectLst/>
      </c:spPr>
    </c:plotArea>
    <c:plotVisOnly val="1"/>
    <c:dispBlanksAs val="gap"/>
  </c:chart>
  <c:spPr>
    <a:solidFill>
      <a:sysClr val="window" lastClr="FFFFFF">
        <a:lumMod val="95000"/>
      </a:sysClr>
    </a:solidFill>
    <a:ln>
      <a:solidFill>
        <a:sysClr val="windowText" lastClr="000000"/>
      </a:solid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000000000001132" l="0.70000000000000062" r="0.70000000000000062" t="0.75000000000001132"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fr-FR"/>
  <c:style val="35"/>
  <c:chart>
    <c:title>
      <c:tx>
        <c:rich>
          <a:bodyPr/>
          <a:lstStyle/>
          <a:p>
            <a:pPr>
              <a:defRPr/>
            </a:pPr>
            <a:r>
              <a:rPr lang="fr-FR"/>
              <a:t>Distribution of Ct values</a:t>
            </a:r>
          </a:p>
        </c:rich>
      </c:tx>
      <c:layout>
        <c:manualLayout>
          <c:xMode val="edge"/>
          <c:yMode val="edge"/>
          <c:x val="0.26394458002691185"/>
          <c:y val="3.9814882952715042E-2"/>
        </c:manualLayout>
      </c:layout>
    </c:title>
    <c:plotArea>
      <c:layout/>
      <c:pieChart>
        <c:varyColors val="1"/>
        <c:ser>
          <c:idx val="0"/>
          <c:order val="0"/>
          <c:dLbls>
            <c:dLbl>
              <c:idx val="3"/>
              <c:layout>
                <c:manualLayout>
                  <c:x val="0.14003616305033087"/>
                  <c:y val="-1.2958657165794878E-2"/>
                </c:manualLayout>
              </c:layout>
              <c:dLblPos val="bestFit"/>
              <c:showCatName val="1"/>
              <c:showPercent val="1"/>
            </c:dLbl>
            <c:txPr>
              <a:bodyPr/>
              <a:lstStyle/>
              <a:p>
                <a:pPr>
                  <a:defRPr sz="1100" b="1"/>
                </a:pPr>
                <a:endParaRPr lang="fr-FR"/>
              </a:p>
            </c:txPr>
            <c:showCatName val="1"/>
            <c:showPercent val="1"/>
            <c:showLeaderLines val="1"/>
          </c:dLbls>
          <c:cat>
            <c:strRef>
              <c:f>'Control Sample Data'!$I$9:$I$12</c:f>
              <c:strCache>
                <c:ptCount val="4"/>
                <c:pt idx="0">
                  <c:v>Lower than 25</c:v>
                </c:pt>
                <c:pt idx="1">
                  <c:v>Between 25 &amp; 30</c:v>
                </c:pt>
                <c:pt idx="2">
                  <c:v>Between 30 &amp; 35</c:v>
                </c:pt>
                <c:pt idx="3">
                  <c:v>Indetermined</c:v>
                </c:pt>
              </c:strCache>
            </c:strRef>
          </c:cat>
          <c:val>
            <c:numRef>
              <c:f>'Control Sample Data'!$M$9:$M$12</c:f>
              <c:numCache>
                <c:formatCode>0%</c:formatCode>
                <c:ptCount val="4"/>
                <c:pt idx="0">
                  <c:v>0</c:v>
                </c:pt>
                <c:pt idx="1">
                  <c:v>0</c:v>
                </c:pt>
                <c:pt idx="2">
                  <c:v>0</c:v>
                </c:pt>
                <c:pt idx="3">
                  <c:v>0</c:v>
                </c:pt>
              </c:numCache>
            </c:numRef>
          </c:val>
        </c:ser>
        <c:dLbls>
          <c:showCatName val="1"/>
          <c:showPercent val="1"/>
        </c:dLbls>
        <c:firstSliceAng val="180"/>
      </c:pieChart>
    </c:plotArea>
    <c:plotVisOnly val="1"/>
    <c:dispBlanksAs val="zero"/>
  </c:chart>
  <c:spPr>
    <a:solidFill>
      <a:srgbClr val="F2F2F2"/>
    </a:solidFill>
    <a:ln>
      <a:solidFill>
        <a:sysClr val="windowText" lastClr="000000"/>
      </a:solidFill>
    </a:ln>
  </c:spPr>
  <c:printSettings>
    <c:headerFooter/>
    <c:pageMargins b="0.75000000000001132" l="0.70000000000000062" r="0.70000000000000062" t="0.7500000000000113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600" b="1" i="0" u="none" strike="noStrike" baseline="0">
                <a:solidFill>
                  <a:srgbClr val="000000"/>
                </a:solidFill>
                <a:latin typeface="Calibri"/>
                <a:ea typeface="Calibri"/>
                <a:cs typeface="Calibri"/>
              </a:defRPr>
            </a:pPr>
            <a:r>
              <a:rPr lang="fr-FR"/>
              <a:t>Distribution of Ct Values</a:t>
            </a:r>
          </a:p>
        </c:rich>
      </c:tx>
      <c:layout/>
    </c:title>
    <c:plotArea>
      <c:layout/>
      <c:barChart>
        <c:barDir val="col"/>
        <c:grouping val="clustered"/>
        <c:ser>
          <c:idx val="0"/>
          <c:order val="0"/>
          <c:spPr>
            <a:solidFill>
              <a:schemeClr val="tx2">
                <a:lumMod val="60000"/>
                <a:lumOff val="40000"/>
              </a:schemeClr>
            </a:solidFill>
            <a:ln>
              <a:solidFill>
                <a:schemeClr val="accent3">
                  <a:lumMod val="75000"/>
                </a:schemeClr>
              </a:solidFill>
            </a:ln>
            <a:effectLst>
              <a:outerShdw blurRad="50800" dist="38100" dir="2700000" algn="tl" rotWithShape="0">
                <a:prstClr val="black">
                  <a:alpha val="40000"/>
                </a:prstClr>
              </a:outerShdw>
            </a:effectLst>
          </c:spPr>
          <c:dLbls>
            <c:dLbl>
              <c:idx val="0"/>
              <c:layout>
                <c:manualLayout>
                  <c:x val="0"/>
                  <c:y val="4.1666666666666284E-3"/>
                </c:manualLayout>
              </c:layout>
              <c:showVal val="1"/>
            </c:dLbl>
            <c:dLbl>
              <c:idx val="1"/>
              <c:layout>
                <c:manualLayout>
                  <c:x val="0"/>
                  <c:y val="4.1666666666666683E-3"/>
                </c:manualLayout>
              </c:layout>
              <c:showVal val="1"/>
            </c:dLbl>
            <c:dLbl>
              <c:idx val="2"/>
              <c:layout>
                <c:manualLayout>
                  <c:x val="-2.3028209556706972E-3"/>
                  <c:y val="-4.1666666666666683E-3"/>
                </c:manualLayout>
              </c:layout>
              <c:showVal val="1"/>
            </c:dLbl>
            <c:dLbl>
              <c:idx val="3"/>
              <c:layout>
                <c:manualLayout>
                  <c:x val="0"/>
                  <c:y val="0"/>
                </c:manualLayout>
              </c:layout>
              <c:showVal val="1"/>
            </c:dLbl>
            <c:txPr>
              <a:bodyPr/>
              <a:lstStyle/>
              <a:p>
                <a:pPr>
                  <a:defRPr sz="1200" b="1" i="0" u="none" strike="noStrike" baseline="0">
                    <a:solidFill>
                      <a:srgbClr val="000000"/>
                    </a:solidFill>
                    <a:latin typeface="Calibri"/>
                    <a:ea typeface="Calibri"/>
                    <a:cs typeface="Calibri"/>
                  </a:defRPr>
                </a:pPr>
                <a:endParaRPr lang="fr-FR"/>
              </a:p>
            </c:txPr>
            <c:showVal val="1"/>
          </c:dLbls>
          <c:errBars>
            <c:errBarType val="plus"/>
            <c:errValType val="cust"/>
            <c:plus>
              <c:numRef>
                <c:f>'Sample 1 Data'!$N$9:$N$12</c:f>
                <c:numCache>
                  <c:formatCode>General</c:formatCode>
                  <c:ptCount val="4"/>
                  <c:pt idx="0">
                    <c:v>0</c:v>
                  </c:pt>
                  <c:pt idx="1">
                    <c:v>0</c:v>
                  </c:pt>
                  <c:pt idx="2">
                    <c:v>0</c:v>
                  </c:pt>
                  <c:pt idx="3">
                    <c:v>0</c:v>
                  </c:pt>
                </c:numCache>
              </c:numRef>
            </c:plus>
            <c:minus>
              <c:numLit>
                <c:formatCode>General</c:formatCode>
                <c:ptCount val="1"/>
                <c:pt idx="0">
                  <c:v>1</c:v>
                </c:pt>
              </c:numLit>
            </c:minus>
          </c:errBars>
          <c:cat>
            <c:strRef>
              <c:f>'Sample 1 Data'!$I$9:$I$12</c:f>
              <c:strCache>
                <c:ptCount val="4"/>
                <c:pt idx="0">
                  <c:v>Lower than 25</c:v>
                </c:pt>
                <c:pt idx="1">
                  <c:v>Between 25 &amp; 30</c:v>
                </c:pt>
                <c:pt idx="2">
                  <c:v>Between 30 &amp; 35</c:v>
                </c:pt>
                <c:pt idx="3">
                  <c:v>Indetermined</c:v>
                </c:pt>
              </c:strCache>
            </c:strRef>
          </c:cat>
          <c:val>
            <c:numRef>
              <c:f>'Sample 1 Data'!$M$9:$M$12</c:f>
              <c:numCache>
                <c:formatCode>0%</c:formatCode>
                <c:ptCount val="4"/>
                <c:pt idx="0">
                  <c:v>0</c:v>
                </c:pt>
                <c:pt idx="1">
                  <c:v>0</c:v>
                </c:pt>
                <c:pt idx="2">
                  <c:v>0</c:v>
                </c:pt>
                <c:pt idx="3">
                  <c:v>0</c:v>
                </c:pt>
              </c:numCache>
            </c:numRef>
          </c:val>
        </c:ser>
        <c:axId val="224561408"/>
        <c:axId val="231736064"/>
      </c:barChart>
      <c:catAx>
        <c:axId val="224561408"/>
        <c:scaling>
          <c:orientation val="minMax"/>
        </c:scaling>
        <c:axPos val="b"/>
        <c:title>
          <c:tx>
            <c:rich>
              <a:bodyPr/>
              <a:lstStyle/>
              <a:p>
                <a:pPr>
                  <a:defRPr sz="1100" b="1" i="0" u="none" strike="noStrike" baseline="0">
                    <a:solidFill>
                      <a:srgbClr val="000000"/>
                    </a:solidFill>
                    <a:latin typeface="Calibri"/>
                    <a:ea typeface="Calibri"/>
                    <a:cs typeface="Calibri"/>
                  </a:defRPr>
                </a:pPr>
                <a:r>
                  <a:rPr lang="fr-FR" sz="1100"/>
                  <a:t>Ct Values</a:t>
                </a:r>
              </a:p>
            </c:rich>
          </c:tx>
          <c:layout/>
        </c:title>
        <c:numFmt formatCode="General" sourceLinked="1"/>
        <c:tickLblPos val="nextTo"/>
        <c:txPr>
          <a:bodyPr rot="0" vert="horz"/>
          <a:lstStyle/>
          <a:p>
            <a:pPr>
              <a:defRPr sz="1100" b="1" i="0" u="none" strike="noStrike" baseline="0">
                <a:solidFill>
                  <a:srgbClr val="000000"/>
                </a:solidFill>
                <a:latin typeface="Calibri"/>
                <a:ea typeface="Calibri"/>
                <a:cs typeface="Calibri"/>
              </a:defRPr>
            </a:pPr>
            <a:endParaRPr lang="fr-FR"/>
          </a:p>
        </c:txPr>
        <c:crossAx val="231736064"/>
        <c:crosses val="autoZero"/>
        <c:auto val="1"/>
        <c:lblAlgn val="ctr"/>
        <c:lblOffset val="100"/>
      </c:catAx>
      <c:valAx>
        <c:axId val="231736064"/>
        <c:scaling>
          <c:orientation val="minMax"/>
        </c:scaling>
        <c:axPos val="l"/>
        <c:title>
          <c:tx>
            <c:rich>
              <a:bodyPr/>
              <a:lstStyle/>
              <a:p>
                <a:pPr>
                  <a:defRPr sz="1100" b="1" i="0" u="none" strike="noStrike" baseline="0">
                    <a:solidFill>
                      <a:srgbClr val="000000"/>
                    </a:solidFill>
                    <a:latin typeface="Calibri"/>
                    <a:ea typeface="Calibri"/>
                    <a:cs typeface="Calibri"/>
                  </a:defRPr>
                </a:pPr>
                <a:r>
                  <a:rPr lang="fr-FR" sz="1100"/>
                  <a:t>Percent</a:t>
                </a:r>
              </a:p>
            </c:rich>
          </c:tx>
          <c:layout>
            <c:manualLayout>
              <c:xMode val="edge"/>
              <c:yMode val="edge"/>
              <c:x val="1.6119746689694875E-2"/>
              <c:y val="0.36027952755905701"/>
            </c:manualLayout>
          </c:layout>
        </c:title>
        <c:numFmt formatCode="0%" sourceLinked="1"/>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224561408"/>
        <c:crosses val="autoZero"/>
        <c:crossBetween val="between"/>
      </c:valAx>
      <c:spPr>
        <a:solidFill>
          <a:schemeClr val="bg1">
            <a:lumMod val="95000"/>
          </a:schemeClr>
        </a:solidFill>
        <a:ln>
          <a:noFill/>
        </a:ln>
        <a:effectLst/>
      </c:spPr>
    </c:plotArea>
    <c:plotVisOnly val="1"/>
    <c:dispBlanksAs val="gap"/>
  </c:chart>
  <c:spPr>
    <a:solidFill>
      <a:sysClr val="window" lastClr="FFFFFF">
        <a:lumMod val="95000"/>
      </a:sysClr>
    </a:solidFill>
    <a:ln>
      <a:solidFill>
        <a:sysClr val="windowText" lastClr="000000"/>
      </a:solid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000000000001155" l="0.70000000000000062" r="0.70000000000000062" t="0.7500000000000115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fr-FR"/>
  <c:style val="35"/>
  <c:chart>
    <c:title>
      <c:tx>
        <c:rich>
          <a:bodyPr/>
          <a:lstStyle/>
          <a:p>
            <a:pPr>
              <a:defRPr sz="1600"/>
            </a:pPr>
            <a:r>
              <a:rPr lang="fr-FR" sz="1600"/>
              <a:t>Distribution of</a:t>
            </a:r>
            <a:r>
              <a:rPr lang="fr-FR" sz="1600" baseline="0"/>
              <a:t> </a:t>
            </a:r>
            <a:r>
              <a:rPr lang="fr-FR" sz="1600"/>
              <a:t>Ct Values</a:t>
            </a:r>
          </a:p>
        </c:rich>
      </c:tx>
      <c:layout>
        <c:manualLayout>
          <c:xMode val="edge"/>
          <c:yMode val="edge"/>
          <c:x val="0.29854671280277012"/>
          <c:y val="3.9814947567274842E-2"/>
        </c:manualLayout>
      </c:layout>
    </c:title>
    <c:plotArea>
      <c:layout/>
      <c:pieChart>
        <c:varyColors val="1"/>
        <c:ser>
          <c:idx val="0"/>
          <c:order val="0"/>
          <c:dLbls>
            <c:dLbl>
              <c:idx val="3"/>
              <c:layout>
                <c:manualLayout>
                  <c:x val="0.14003616305033095"/>
                  <c:y val="-1.2958657165794878E-2"/>
                </c:manualLayout>
              </c:layout>
              <c:dLblPos val="bestFit"/>
              <c:showCatName val="1"/>
              <c:showPercent val="1"/>
            </c:dLbl>
            <c:txPr>
              <a:bodyPr/>
              <a:lstStyle/>
              <a:p>
                <a:pPr>
                  <a:defRPr sz="1100" b="1"/>
                </a:pPr>
                <a:endParaRPr lang="fr-FR"/>
              </a:p>
            </c:txPr>
            <c:showCatName val="1"/>
            <c:showPercent val="1"/>
            <c:showLeaderLines val="1"/>
          </c:dLbls>
          <c:cat>
            <c:strRef>
              <c:f>'Sample 1 Data'!$I$9:$I$12</c:f>
              <c:strCache>
                <c:ptCount val="4"/>
                <c:pt idx="0">
                  <c:v>Lower than 25</c:v>
                </c:pt>
                <c:pt idx="1">
                  <c:v>Between 25 &amp; 30</c:v>
                </c:pt>
                <c:pt idx="2">
                  <c:v>Between 30 &amp; 35</c:v>
                </c:pt>
                <c:pt idx="3">
                  <c:v>Indetermined</c:v>
                </c:pt>
              </c:strCache>
            </c:strRef>
          </c:cat>
          <c:val>
            <c:numRef>
              <c:f>'Sample 1 Data'!$M$9:$M$12</c:f>
              <c:numCache>
                <c:formatCode>0%</c:formatCode>
                <c:ptCount val="4"/>
                <c:pt idx="0">
                  <c:v>0</c:v>
                </c:pt>
                <c:pt idx="1">
                  <c:v>0</c:v>
                </c:pt>
                <c:pt idx="2">
                  <c:v>0</c:v>
                </c:pt>
                <c:pt idx="3">
                  <c:v>0</c:v>
                </c:pt>
              </c:numCache>
            </c:numRef>
          </c:val>
        </c:ser>
        <c:dLbls>
          <c:showCatName val="1"/>
          <c:showPercent val="1"/>
        </c:dLbls>
        <c:firstSliceAng val="180"/>
      </c:pieChart>
    </c:plotArea>
    <c:plotVisOnly val="1"/>
    <c:dispBlanksAs val="zero"/>
  </c:chart>
  <c:spPr>
    <a:solidFill>
      <a:srgbClr val="F2F2F2"/>
    </a:solidFill>
    <a:ln>
      <a:solidFill>
        <a:sysClr val="windowText" lastClr="000000"/>
      </a:solidFill>
    </a:ln>
  </c:spPr>
  <c:printSettings>
    <c:headerFooter/>
    <c:pageMargins b="0.75000000000001155" l="0.70000000000000062" r="0.70000000000000062" t="0.7500000000000115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600" b="1" i="0" u="none" strike="noStrike" baseline="0">
                <a:solidFill>
                  <a:srgbClr val="000000"/>
                </a:solidFill>
                <a:latin typeface="Calibri"/>
                <a:ea typeface="Calibri"/>
                <a:cs typeface="Calibri"/>
              </a:defRPr>
            </a:pPr>
            <a:r>
              <a:rPr lang="fr-FR"/>
              <a:t>Distribution of Ct Values</a:t>
            </a:r>
          </a:p>
        </c:rich>
      </c:tx>
      <c:layout/>
    </c:title>
    <c:plotArea>
      <c:layout/>
      <c:barChart>
        <c:barDir val="col"/>
        <c:grouping val="clustered"/>
        <c:ser>
          <c:idx val="0"/>
          <c:order val="0"/>
          <c:spPr>
            <a:solidFill>
              <a:schemeClr val="tx2">
                <a:lumMod val="60000"/>
                <a:lumOff val="40000"/>
              </a:schemeClr>
            </a:solidFill>
            <a:ln>
              <a:solidFill>
                <a:schemeClr val="accent3">
                  <a:lumMod val="75000"/>
                </a:schemeClr>
              </a:solidFill>
            </a:ln>
            <a:effectLst>
              <a:outerShdw blurRad="50800" dist="38100" dir="2700000" algn="tl" rotWithShape="0">
                <a:prstClr val="black">
                  <a:alpha val="40000"/>
                </a:prstClr>
              </a:outerShdw>
            </a:effectLst>
          </c:spPr>
          <c:dLbls>
            <c:dLbl>
              <c:idx val="0"/>
              <c:layout>
                <c:manualLayout>
                  <c:x val="0"/>
                  <c:y val="4.1666666666666284E-3"/>
                </c:manualLayout>
              </c:layout>
              <c:showVal val="1"/>
            </c:dLbl>
            <c:dLbl>
              <c:idx val="1"/>
              <c:layout>
                <c:manualLayout>
                  <c:x val="0"/>
                  <c:y val="4.1666666666666683E-3"/>
                </c:manualLayout>
              </c:layout>
              <c:showVal val="1"/>
            </c:dLbl>
            <c:dLbl>
              <c:idx val="2"/>
              <c:layout>
                <c:manualLayout>
                  <c:x val="-2.3028209556706972E-3"/>
                  <c:y val="-4.1666666666666683E-3"/>
                </c:manualLayout>
              </c:layout>
              <c:showVal val="1"/>
            </c:dLbl>
            <c:dLbl>
              <c:idx val="3"/>
              <c:layout>
                <c:manualLayout>
                  <c:x val="0"/>
                  <c:y val="0"/>
                </c:manualLayout>
              </c:layout>
              <c:showVal val="1"/>
            </c:dLbl>
            <c:txPr>
              <a:bodyPr/>
              <a:lstStyle/>
              <a:p>
                <a:pPr>
                  <a:defRPr sz="1200" b="1" i="0" u="none" strike="noStrike" baseline="0">
                    <a:solidFill>
                      <a:srgbClr val="000000"/>
                    </a:solidFill>
                    <a:latin typeface="Calibri"/>
                    <a:ea typeface="Calibri"/>
                    <a:cs typeface="Calibri"/>
                  </a:defRPr>
                </a:pPr>
                <a:endParaRPr lang="fr-FR"/>
              </a:p>
            </c:txPr>
            <c:showVal val="1"/>
          </c:dLbls>
          <c:errBars>
            <c:errBarType val="plus"/>
            <c:errValType val="cust"/>
            <c:plus>
              <c:numRef>
                <c:f>'Sample 2 Data'!$N$9:$N$12</c:f>
                <c:numCache>
                  <c:formatCode>General</c:formatCode>
                  <c:ptCount val="4"/>
                  <c:pt idx="0">
                    <c:v>0</c:v>
                  </c:pt>
                  <c:pt idx="1">
                    <c:v>0</c:v>
                  </c:pt>
                  <c:pt idx="2">
                    <c:v>0</c:v>
                  </c:pt>
                  <c:pt idx="3">
                    <c:v>0</c:v>
                  </c:pt>
                </c:numCache>
              </c:numRef>
            </c:plus>
            <c:minus>
              <c:numLit>
                <c:formatCode>General</c:formatCode>
                <c:ptCount val="1"/>
                <c:pt idx="0">
                  <c:v>1</c:v>
                </c:pt>
              </c:numLit>
            </c:minus>
          </c:errBars>
          <c:cat>
            <c:strRef>
              <c:f>'Sample 2 Data'!$I$9:$I$12</c:f>
              <c:strCache>
                <c:ptCount val="4"/>
                <c:pt idx="0">
                  <c:v>Lower than 25</c:v>
                </c:pt>
                <c:pt idx="1">
                  <c:v>Between 25 &amp; 30</c:v>
                </c:pt>
                <c:pt idx="2">
                  <c:v>Between 30 &amp; 35</c:v>
                </c:pt>
                <c:pt idx="3">
                  <c:v>Indetermined</c:v>
                </c:pt>
              </c:strCache>
            </c:strRef>
          </c:cat>
          <c:val>
            <c:numRef>
              <c:f>'Sample 2 Data'!$M$9:$M$12</c:f>
              <c:numCache>
                <c:formatCode>0%</c:formatCode>
                <c:ptCount val="4"/>
                <c:pt idx="0">
                  <c:v>0</c:v>
                </c:pt>
                <c:pt idx="1">
                  <c:v>0</c:v>
                </c:pt>
                <c:pt idx="2">
                  <c:v>0</c:v>
                </c:pt>
                <c:pt idx="3">
                  <c:v>0</c:v>
                </c:pt>
              </c:numCache>
            </c:numRef>
          </c:val>
        </c:ser>
        <c:axId val="111080192"/>
        <c:axId val="111082112"/>
      </c:barChart>
      <c:catAx>
        <c:axId val="111080192"/>
        <c:scaling>
          <c:orientation val="minMax"/>
        </c:scaling>
        <c:axPos val="b"/>
        <c:title>
          <c:tx>
            <c:rich>
              <a:bodyPr/>
              <a:lstStyle/>
              <a:p>
                <a:pPr>
                  <a:defRPr sz="1100" b="1" i="0" u="none" strike="noStrike" baseline="0">
                    <a:solidFill>
                      <a:srgbClr val="000000"/>
                    </a:solidFill>
                    <a:latin typeface="Calibri"/>
                    <a:ea typeface="Calibri"/>
                    <a:cs typeface="Calibri"/>
                  </a:defRPr>
                </a:pPr>
                <a:r>
                  <a:rPr lang="fr-FR" sz="1100"/>
                  <a:t>Ct Values</a:t>
                </a:r>
              </a:p>
            </c:rich>
          </c:tx>
          <c:layout/>
        </c:title>
        <c:numFmt formatCode="General" sourceLinked="1"/>
        <c:tickLblPos val="nextTo"/>
        <c:txPr>
          <a:bodyPr rot="0" vert="horz"/>
          <a:lstStyle/>
          <a:p>
            <a:pPr>
              <a:defRPr sz="1100" b="1" i="0" u="none" strike="noStrike" baseline="0">
                <a:solidFill>
                  <a:srgbClr val="000000"/>
                </a:solidFill>
                <a:latin typeface="Calibri"/>
                <a:ea typeface="Calibri"/>
                <a:cs typeface="Calibri"/>
              </a:defRPr>
            </a:pPr>
            <a:endParaRPr lang="fr-FR"/>
          </a:p>
        </c:txPr>
        <c:crossAx val="111082112"/>
        <c:crosses val="autoZero"/>
        <c:auto val="1"/>
        <c:lblAlgn val="ctr"/>
        <c:lblOffset val="100"/>
      </c:catAx>
      <c:valAx>
        <c:axId val="111082112"/>
        <c:scaling>
          <c:orientation val="minMax"/>
        </c:scaling>
        <c:axPos val="l"/>
        <c:title>
          <c:tx>
            <c:rich>
              <a:bodyPr/>
              <a:lstStyle/>
              <a:p>
                <a:pPr>
                  <a:defRPr sz="1100" b="1" i="0" u="none" strike="noStrike" baseline="0">
                    <a:solidFill>
                      <a:srgbClr val="000000"/>
                    </a:solidFill>
                    <a:latin typeface="Calibri"/>
                    <a:ea typeface="Calibri"/>
                    <a:cs typeface="Calibri"/>
                  </a:defRPr>
                </a:pPr>
                <a:r>
                  <a:rPr lang="fr-FR" sz="1100"/>
                  <a:t>Percent</a:t>
                </a:r>
              </a:p>
            </c:rich>
          </c:tx>
          <c:layout>
            <c:manualLayout>
              <c:xMode val="edge"/>
              <c:yMode val="edge"/>
              <c:x val="1.6064257028112521E-2"/>
              <c:y val="0.36027952755905701"/>
            </c:manualLayout>
          </c:layout>
        </c:title>
        <c:numFmt formatCode="0%" sourceLinked="1"/>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111080192"/>
        <c:crosses val="autoZero"/>
        <c:crossBetween val="between"/>
      </c:valAx>
      <c:spPr>
        <a:solidFill>
          <a:schemeClr val="bg1">
            <a:lumMod val="95000"/>
          </a:schemeClr>
        </a:solidFill>
        <a:ln>
          <a:noFill/>
        </a:ln>
        <a:effectLst/>
      </c:spPr>
    </c:plotArea>
    <c:plotVisOnly val="1"/>
    <c:dispBlanksAs val="gap"/>
  </c:chart>
  <c:spPr>
    <a:solidFill>
      <a:sysClr val="window" lastClr="FFFFFF">
        <a:lumMod val="95000"/>
      </a:sysClr>
    </a:solidFill>
    <a:ln>
      <a:solidFill>
        <a:sysClr val="windowText" lastClr="000000"/>
      </a:solid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000000000001155" l="0.70000000000000062" r="0.70000000000000062" t="0.750000000000011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fr-FR"/>
  <c:style val="35"/>
  <c:chart>
    <c:title>
      <c:tx>
        <c:rich>
          <a:bodyPr/>
          <a:lstStyle/>
          <a:p>
            <a:pPr>
              <a:defRPr/>
            </a:pPr>
            <a:r>
              <a:rPr lang="fr-FR"/>
              <a:t>Distribution of</a:t>
            </a:r>
            <a:r>
              <a:rPr lang="fr-FR" baseline="0"/>
              <a:t> </a:t>
            </a:r>
            <a:r>
              <a:rPr lang="fr-FR"/>
              <a:t>Ct Values</a:t>
            </a:r>
          </a:p>
        </c:rich>
      </c:tx>
      <c:layout>
        <c:manualLayout>
          <c:xMode val="edge"/>
          <c:yMode val="edge"/>
          <c:x val="0.26394458002691185"/>
          <c:y val="3.9814882952715042E-2"/>
        </c:manualLayout>
      </c:layout>
    </c:title>
    <c:plotArea>
      <c:layout/>
      <c:pieChart>
        <c:varyColors val="1"/>
        <c:ser>
          <c:idx val="0"/>
          <c:order val="0"/>
          <c:dLbls>
            <c:dLbl>
              <c:idx val="3"/>
              <c:layout>
                <c:manualLayout>
                  <c:x val="0.14003616305033095"/>
                  <c:y val="-1.2958657165794878E-2"/>
                </c:manualLayout>
              </c:layout>
              <c:dLblPos val="bestFit"/>
              <c:showCatName val="1"/>
              <c:showPercent val="1"/>
            </c:dLbl>
            <c:txPr>
              <a:bodyPr/>
              <a:lstStyle/>
              <a:p>
                <a:pPr>
                  <a:defRPr sz="1100" b="1"/>
                </a:pPr>
                <a:endParaRPr lang="fr-FR"/>
              </a:p>
            </c:txPr>
            <c:showCatName val="1"/>
            <c:showPercent val="1"/>
            <c:showLeaderLines val="1"/>
          </c:dLbls>
          <c:cat>
            <c:strRef>
              <c:f>'Sample 2 Data'!$I$9:$I$12</c:f>
              <c:strCache>
                <c:ptCount val="4"/>
                <c:pt idx="0">
                  <c:v>Lower than 25</c:v>
                </c:pt>
                <c:pt idx="1">
                  <c:v>Between 25 &amp; 30</c:v>
                </c:pt>
                <c:pt idx="2">
                  <c:v>Between 30 &amp; 35</c:v>
                </c:pt>
                <c:pt idx="3">
                  <c:v>Indetermined</c:v>
                </c:pt>
              </c:strCache>
            </c:strRef>
          </c:cat>
          <c:val>
            <c:numRef>
              <c:f>'Sample 2 Data'!$M$9:$M$12</c:f>
              <c:numCache>
                <c:formatCode>0%</c:formatCode>
                <c:ptCount val="4"/>
                <c:pt idx="0">
                  <c:v>0</c:v>
                </c:pt>
                <c:pt idx="1">
                  <c:v>0</c:v>
                </c:pt>
                <c:pt idx="2">
                  <c:v>0</c:v>
                </c:pt>
                <c:pt idx="3">
                  <c:v>0</c:v>
                </c:pt>
              </c:numCache>
            </c:numRef>
          </c:val>
        </c:ser>
        <c:dLbls>
          <c:showCatName val="1"/>
          <c:showPercent val="1"/>
        </c:dLbls>
        <c:firstSliceAng val="180"/>
      </c:pieChart>
    </c:plotArea>
    <c:plotVisOnly val="1"/>
    <c:dispBlanksAs val="zero"/>
  </c:chart>
  <c:spPr>
    <a:solidFill>
      <a:srgbClr val="F2F2F2"/>
    </a:solidFill>
    <a:ln>
      <a:solidFill>
        <a:sysClr val="windowText" lastClr="000000"/>
      </a:solidFill>
    </a:ln>
  </c:spPr>
  <c:printSettings>
    <c:headerFooter/>
    <c:pageMargins b="0.75000000000001155" l="0.70000000000000062" r="0.70000000000000062" t="0.7500000000000115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600" b="1" i="0" u="none" strike="noStrike" baseline="0">
                <a:solidFill>
                  <a:srgbClr val="000000"/>
                </a:solidFill>
                <a:latin typeface="Calibri"/>
                <a:ea typeface="Calibri"/>
                <a:cs typeface="Calibri"/>
              </a:defRPr>
            </a:pPr>
            <a:r>
              <a:rPr lang="fr-FR"/>
              <a:t>Distribution of Ct Values</a:t>
            </a:r>
          </a:p>
        </c:rich>
      </c:tx>
      <c:layout/>
    </c:title>
    <c:plotArea>
      <c:layout/>
      <c:barChart>
        <c:barDir val="col"/>
        <c:grouping val="clustered"/>
        <c:ser>
          <c:idx val="0"/>
          <c:order val="0"/>
          <c:spPr>
            <a:solidFill>
              <a:schemeClr val="tx2">
                <a:lumMod val="60000"/>
                <a:lumOff val="40000"/>
              </a:schemeClr>
            </a:solidFill>
            <a:ln>
              <a:solidFill>
                <a:schemeClr val="accent3">
                  <a:lumMod val="75000"/>
                </a:schemeClr>
              </a:solidFill>
            </a:ln>
            <a:effectLst>
              <a:outerShdw blurRad="50800" dist="38100" dir="2700000" algn="tl" rotWithShape="0">
                <a:prstClr val="black">
                  <a:alpha val="40000"/>
                </a:prstClr>
              </a:outerShdw>
            </a:effectLst>
          </c:spPr>
          <c:dLbls>
            <c:dLbl>
              <c:idx val="0"/>
              <c:layout>
                <c:manualLayout>
                  <c:x val="0"/>
                  <c:y val="4.1666666666666284E-3"/>
                </c:manualLayout>
              </c:layout>
              <c:showVal val="1"/>
            </c:dLbl>
            <c:dLbl>
              <c:idx val="1"/>
              <c:layout>
                <c:manualLayout>
                  <c:x val="0"/>
                  <c:y val="4.1666666666666683E-3"/>
                </c:manualLayout>
              </c:layout>
              <c:showVal val="1"/>
            </c:dLbl>
            <c:dLbl>
              <c:idx val="2"/>
              <c:layout>
                <c:manualLayout>
                  <c:x val="-2.3028209556706972E-3"/>
                  <c:y val="-4.1666666666666683E-3"/>
                </c:manualLayout>
              </c:layout>
              <c:showVal val="1"/>
            </c:dLbl>
            <c:dLbl>
              <c:idx val="3"/>
              <c:layout>
                <c:manualLayout>
                  <c:x val="0"/>
                  <c:y val="0"/>
                </c:manualLayout>
              </c:layout>
              <c:showVal val="1"/>
            </c:dLbl>
            <c:txPr>
              <a:bodyPr/>
              <a:lstStyle/>
              <a:p>
                <a:pPr>
                  <a:defRPr sz="1200" b="1" i="0" u="none" strike="noStrike" baseline="0">
                    <a:solidFill>
                      <a:srgbClr val="000000"/>
                    </a:solidFill>
                    <a:latin typeface="Calibri"/>
                    <a:ea typeface="Calibri"/>
                    <a:cs typeface="Calibri"/>
                  </a:defRPr>
                </a:pPr>
                <a:endParaRPr lang="fr-FR"/>
              </a:p>
            </c:txPr>
            <c:showVal val="1"/>
          </c:dLbls>
          <c:errBars>
            <c:errBarType val="plus"/>
            <c:errValType val="cust"/>
            <c:plus>
              <c:numRef>
                <c:f>'Sample 3 Data'!$N$9:$N$12</c:f>
                <c:numCache>
                  <c:formatCode>General</c:formatCode>
                  <c:ptCount val="4"/>
                  <c:pt idx="0">
                    <c:v>0</c:v>
                  </c:pt>
                  <c:pt idx="1">
                    <c:v>0</c:v>
                  </c:pt>
                  <c:pt idx="2">
                    <c:v>0</c:v>
                  </c:pt>
                  <c:pt idx="3">
                    <c:v>0</c:v>
                  </c:pt>
                </c:numCache>
              </c:numRef>
            </c:plus>
            <c:minus>
              <c:numLit>
                <c:formatCode>General</c:formatCode>
                <c:ptCount val="1"/>
                <c:pt idx="0">
                  <c:v>1</c:v>
                </c:pt>
              </c:numLit>
            </c:minus>
          </c:errBars>
          <c:cat>
            <c:strRef>
              <c:f>'Sample 3 Data'!$I$9:$I$12</c:f>
              <c:strCache>
                <c:ptCount val="4"/>
                <c:pt idx="0">
                  <c:v>Lower than 25</c:v>
                </c:pt>
                <c:pt idx="1">
                  <c:v>Between 25 &amp; 30</c:v>
                </c:pt>
                <c:pt idx="2">
                  <c:v>Between 30 &amp; 35</c:v>
                </c:pt>
                <c:pt idx="3">
                  <c:v>Indetermined</c:v>
                </c:pt>
              </c:strCache>
            </c:strRef>
          </c:cat>
          <c:val>
            <c:numRef>
              <c:f>'Sample 3 Data'!$M$9:$M$12</c:f>
              <c:numCache>
                <c:formatCode>0%</c:formatCode>
                <c:ptCount val="4"/>
                <c:pt idx="0">
                  <c:v>0</c:v>
                </c:pt>
                <c:pt idx="1">
                  <c:v>0</c:v>
                </c:pt>
                <c:pt idx="2">
                  <c:v>0</c:v>
                </c:pt>
                <c:pt idx="3">
                  <c:v>0</c:v>
                </c:pt>
              </c:numCache>
            </c:numRef>
          </c:val>
        </c:ser>
        <c:axId val="114857472"/>
        <c:axId val="114859392"/>
      </c:barChart>
      <c:catAx>
        <c:axId val="114857472"/>
        <c:scaling>
          <c:orientation val="minMax"/>
        </c:scaling>
        <c:axPos val="b"/>
        <c:title>
          <c:tx>
            <c:rich>
              <a:bodyPr/>
              <a:lstStyle/>
              <a:p>
                <a:pPr>
                  <a:defRPr sz="1100" b="1" i="0" u="none" strike="noStrike" baseline="0">
                    <a:solidFill>
                      <a:srgbClr val="000000"/>
                    </a:solidFill>
                    <a:latin typeface="Calibri"/>
                    <a:ea typeface="Calibri"/>
                    <a:cs typeface="Calibri"/>
                  </a:defRPr>
                </a:pPr>
                <a:r>
                  <a:rPr lang="fr-FR" sz="1100"/>
                  <a:t>Ct Values</a:t>
                </a:r>
              </a:p>
            </c:rich>
          </c:tx>
          <c:layout/>
        </c:title>
        <c:numFmt formatCode="General" sourceLinked="1"/>
        <c:tickLblPos val="nextTo"/>
        <c:txPr>
          <a:bodyPr rot="0" vert="horz"/>
          <a:lstStyle/>
          <a:p>
            <a:pPr>
              <a:defRPr sz="1100" b="1" i="0" u="none" strike="noStrike" baseline="0">
                <a:solidFill>
                  <a:srgbClr val="000000"/>
                </a:solidFill>
                <a:latin typeface="Calibri"/>
                <a:ea typeface="Calibri"/>
                <a:cs typeface="Calibri"/>
              </a:defRPr>
            </a:pPr>
            <a:endParaRPr lang="fr-FR"/>
          </a:p>
        </c:txPr>
        <c:crossAx val="114859392"/>
        <c:crosses val="autoZero"/>
        <c:auto val="1"/>
        <c:lblAlgn val="ctr"/>
        <c:lblOffset val="100"/>
      </c:catAx>
      <c:valAx>
        <c:axId val="114859392"/>
        <c:scaling>
          <c:orientation val="minMax"/>
        </c:scaling>
        <c:axPos val="l"/>
        <c:title>
          <c:tx>
            <c:rich>
              <a:bodyPr/>
              <a:lstStyle/>
              <a:p>
                <a:pPr>
                  <a:defRPr sz="1100" b="1" i="0" u="none" strike="noStrike" baseline="0">
                    <a:solidFill>
                      <a:srgbClr val="000000"/>
                    </a:solidFill>
                    <a:latin typeface="Calibri"/>
                    <a:ea typeface="Calibri"/>
                    <a:cs typeface="Calibri"/>
                  </a:defRPr>
                </a:pPr>
                <a:r>
                  <a:rPr lang="fr-FR" sz="1100"/>
                  <a:t>Percent</a:t>
                </a:r>
              </a:p>
            </c:rich>
          </c:tx>
          <c:layout>
            <c:manualLayout>
              <c:xMode val="edge"/>
              <c:yMode val="edge"/>
              <c:x val="1.6374269005847961E-2"/>
              <c:y val="0.35833169291338585"/>
            </c:manualLayout>
          </c:layout>
        </c:title>
        <c:numFmt formatCode="0%" sourceLinked="1"/>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114857472"/>
        <c:crosses val="autoZero"/>
        <c:crossBetween val="between"/>
      </c:valAx>
      <c:spPr>
        <a:solidFill>
          <a:schemeClr val="bg1">
            <a:lumMod val="95000"/>
          </a:schemeClr>
        </a:solidFill>
        <a:ln>
          <a:noFill/>
        </a:ln>
        <a:effectLst/>
      </c:spPr>
    </c:plotArea>
    <c:plotVisOnly val="1"/>
    <c:dispBlanksAs val="gap"/>
  </c:chart>
  <c:spPr>
    <a:solidFill>
      <a:sysClr val="window" lastClr="FFFFFF">
        <a:lumMod val="95000"/>
      </a:sysClr>
    </a:solidFill>
    <a:ln>
      <a:solidFill>
        <a:sysClr val="windowText" lastClr="000000"/>
      </a:solid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000000000001155" l="0.70000000000000062" r="0.70000000000000062" t="0.7500000000000115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fr-FR"/>
  <c:style val="35"/>
  <c:chart>
    <c:title>
      <c:tx>
        <c:rich>
          <a:bodyPr/>
          <a:lstStyle/>
          <a:p>
            <a:pPr>
              <a:defRPr/>
            </a:pPr>
            <a:r>
              <a:rPr lang="fr-FR"/>
              <a:t>Distribution of</a:t>
            </a:r>
            <a:r>
              <a:rPr lang="fr-FR" baseline="0"/>
              <a:t> </a:t>
            </a:r>
            <a:r>
              <a:rPr lang="fr-FR"/>
              <a:t>Ct Values</a:t>
            </a:r>
          </a:p>
        </c:rich>
      </c:tx>
      <c:layout>
        <c:manualLayout>
          <c:xMode val="edge"/>
          <c:yMode val="edge"/>
          <c:x val="0.26394458002691185"/>
          <c:y val="3.9814882952715042E-2"/>
        </c:manualLayout>
      </c:layout>
    </c:title>
    <c:plotArea>
      <c:layout/>
      <c:pieChart>
        <c:varyColors val="1"/>
        <c:ser>
          <c:idx val="0"/>
          <c:order val="0"/>
          <c:dLbls>
            <c:dLbl>
              <c:idx val="3"/>
              <c:layout>
                <c:manualLayout>
                  <c:x val="0.14003616305033095"/>
                  <c:y val="-1.2958657165794878E-2"/>
                </c:manualLayout>
              </c:layout>
              <c:dLblPos val="bestFit"/>
              <c:showCatName val="1"/>
              <c:showPercent val="1"/>
            </c:dLbl>
            <c:txPr>
              <a:bodyPr/>
              <a:lstStyle/>
              <a:p>
                <a:pPr>
                  <a:defRPr sz="1100" b="1"/>
                </a:pPr>
                <a:endParaRPr lang="fr-FR"/>
              </a:p>
            </c:txPr>
            <c:showCatName val="1"/>
            <c:showPercent val="1"/>
            <c:showLeaderLines val="1"/>
          </c:dLbls>
          <c:cat>
            <c:strRef>
              <c:f>'Sample 3 Data'!$I$9:$I$12</c:f>
              <c:strCache>
                <c:ptCount val="4"/>
                <c:pt idx="0">
                  <c:v>Lower than 25</c:v>
                </c:pt>
                <c:pt idx="1">
                  <c:v>Between 25 &amp; 30</c:v>
                </c:pt>
                <c:pt idx="2">
                  <c:v>Between 30 &amp; 35</c:v>
                </c:pt>
                <c:pt idx="3">
                  <c:v>Indetermined</c:v>
                </c:pt>
              </c:strCache>
            </c:strRef>
          </c:cat>
          <c:val>
            <c:numRef>
              <c:f>'Sample 3 Data'!$M$9:$M$12</c:f>
              <c:numCache>
                <c:formatCode>0%</c:formatCode>
                <c:ptCount val="4"/>
                <c:pt idx="0">
                  <c:v>0</c:v>
                </c:pt>
                <c:pt idx="1">
                  <c:v>0</c:v>
                </c:pt>
                <c:pt idx="2">
                  <c:v>0</c:v>
                </c:pt>
                <c:pt idx="3">
                  <c:v>0</c:v>
                </c:pt>
              </c:numCache>
            </c:numRef>
          </c:val>
        </c:ser>
        <c:dLbls>
          <c:showCatName val="1"/>
          <c:showPercent val="1"/>
        </c:dLbls>
        <c:firstSliceAng val="180"/>
      </c:pieChart>
    </c:plotArea>
    <c:plotVisOnly val="1"/>
    <c:dispBlanksAs val="zero"/>
  </c:chart>
  <c:spPr>
    <a:solidFill>
      <a:srgbClr val="F2F2F2"/>
    </a:solidFill>
    <a:ln>
      <a:solidFill>
        <a:sysClr val="windowText" lastClr="000000"/>
      </a:solidFill>
    </a:ln>
  </c:spPr>
  <c:printSettings>
    <c:headerFooter/>
    <c:pageMargins b="0.75000000000001155" l="0.70000000000000062" r="0.70000000000000062" t="0.7500000000000115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600" b="1" i="0" u="none" strike="noStrike" baseline="0">
                <a:solidFill>
                  <a:srgbClr val="000000"/>
                </a:solidFill>
                <a:latin typeface="Calibri"/>
                <a:ea typeface="Calibri"/>
                <a:cs typeface="Calibri"/>
              </a:defRPr>
            </a:pPr>
            <a:r>
              <a:rPr lang="fr-FR"/>
              <a:t>Distribution of Ct Values</a:t>
            </a:r>
          </a:p>
        </c:rich>
      </c:tx>
      <c:layout/>
    </c:title>
    <c:plotArea>
      <c:layout>
        <c:manualLayout>
          <c:layoutTarget val="inner"/>
          <c:xMode val="edge"/>
          <c:yMode val="edge"/>
          <c:x val="0.13804177041972321"/>
          <c:y val="0.15680216535433206"/>
          <c:w val="0.83688700450905174"/>
          <c:h val="0.62926738845144359"/>
        </c:manualLayout>
      </c:layout>
      <c:barChart>
        <c:barDir val="col"/>
        <c:grouping val="clustered"/>
        <c:ser>
          <c:idx val="0"/>
          <c:order val="0"/>
          <c:spPr>
            <a:solidFill>
              <a:schemeClr val="tx2">
                <a:lumMod val="60000"/>
                <a:lumOff val="40000"/>
              </a:schemeClr>
            </a:solidFill>
            <a:ln>
              <a:solidFill>
                <a:schemeClr val="accent3">
                  <a:lumMod val="75000"/>
                </a:schemeClr>
              </a:solidFill>
            </a:ln>
            <a:effectLst>
              <a:outerShdw blurRad="50800" dist="38100" dir="2700000" algn="tl" rotWithShape="0">
                <a:prstClr val="black">
                  <a:alpha val="40000"/>
                </a:prstClr>
              </a:outerShdw>
            </a:effectLst>
          </c:spPr>
          <c:dLbls>
            <c:dLbl>
              <c:idx val="0"/>
              <c:layout>
                <c:manualLayout>
                  <c:x val="0"/>
                  <c:y val="4.1666666666666284E-3"/>
                </c:manualLayout>
              </c:layout>
              <c:showVal val="1"/>
            </c:dLbl>
            <c:dLbl>
              <c:idx val="1"/>
              <c:layout>
                <c:manualLayout>
                  <c:x val="0"/>
                  <c:y val="4.1666666666666683E-3"/>
                </c:manualLayout>
              </c:layout>
              <c:showVal val="1"/>
            </c:dLbl>
            <c:dLbl>
              <c:idx val="2"/>
              <c:layout>
                <c:manualLayout>
                  <c:x val="-2.3028209556706972E-3"/>
                  <c:y val="-4.1666666666666683E-3"/>
                </c:manualLayout>
              </c:layout>
              <c:showVal val="1"/>
            </c:dLbl>
            <c:dLbl>
              <c:idx val="3"/>
              <c:layout>
                <c:manualLayout>
                  <c:x val="0"/>
                  <c:y val="0"/>
                </c:manualLayout>
              </c:layout>
              <c:showVal val="1"/>
            </c:dLbl>
            <c:txPr>
              <a:bodyPr/>
              <a:lstStyle/>
              <a:p>
                <a:pPr>
                  <a:defRPr sz="1200" b="1" i="0" u="none" strike="noStrike" baseline="0">
                    <a:solidFill>
                      <a:srgbClr val="000000"/>
                    </a:solidFill>
                    <a:latin typeface="Calibri"/>
                    <a:ea typeface="Calibri"/>
                    <a:cs typeface="Calibri"/>
                  </a:defRPr>
                </a:pPr>
                <a:endParaRPr lang="fr-FR"/>
              </a:p>
            </c:txPr>
            <c:showVal val="1"/>
          </c:dLbls>
          <c:errBars>
            <c:errBarType val="plus"/>
            <c:errValType val="cust"/>
            <c:plus>
              <c:numRef>
                <c:f>'Sample 4 Data'!$N$9:$N$12</c:f>
                <c:numCache>
                  <c:formatCode>General</c:formatCode>
                  <c:ptCount val="4"/>
                  <c:pt idx="0">
                    <c:v>0</c:v>
                  </c:pt>
                  <c:pt idx="1">
                    <c:v>0</c:v>
                  </c:pt>
                  <c:pt idx="2">
                    <c:v>0</c:v>
                  </c:pt>
                  <c:pt idx="3">
                    <c:v>0</c:v>
                  </c:pt>
                </c:numCache>
              </c:numRef>
            </c:plus>
            <c:minus>
              <c:numLit>
                <c:formatCode>General</c:formatCode>
                <c:ptCount val="1"/>
                <c:pt idx="0">
                  <c:v>1</c:v>
                </c:pt>
              </c:numLit>
            </c:minus>
          </c:errBars>
          <c:cat>
            <c:strRef>
              <c:f>'Control Sample Data'!$I$9:$I$12</c:f>
              <c:strCache>
                <c:ptCount val="4"/>
                <c:pt idx="0">
                  <c:v>Lower than 25</c:v>
                </c:pt>
                <c:pt idx="1">
                  <c:v>Between 25 &amp; 30</c:v>
                </c:pt>
                <c:pt idx="2">
                  <c:v>Between 30 &amp; 35</c:v>
                </c:pt>
                <c:pt idx="3">
                  <c:v>Indetermined</c:v>
                </c:pt>
              </c:strCache>
            </c:strRef>
          </c:cat>
          <c:val>
            <c:numRef>
              <c:f>'Sample 4 Data'!$M$9:$M$12</c:f>
              <c:numCache>
                <c:formatCode>0%</c:formatCode>
                <c:ptCount val="4"/>
                <c:pt idx="0">
                  <c:v>0</c:v>
                </c:pt>
                <c:pt idx="1">
                  <c:v>0</c:v>
                </c:pt>
                <c:pt idx="2">
                  <c:v>0</c:v>
                </c:pt>
                <c:pt idx="3">
                  <c:v>0</c:v>
                </c:pt>
              </c:numCache>
            </c:numRef>
          </c:val>
        </c:ser>
        <c:axId val="115345664"/>
        <c:axId val="115425664"/>
      </c:barChart>
      <c:catAx>
        <c:axId val="115345664"/>
        <c:scaling>
          <c:orientation val="minMax"/>
        </c:scaling>
        <c:axPos val="b"/>
        <c:title>
          <c:tx>
            <c:rich>
              <a:bodyPr/>
              <a:lstStyle/>
              <a:p>
                <a:pPr>
                  <a:defRPr sz="1100" b="1" i="0" u="none" strike="noStrike" baseline="0">
                    <a:solidFill>
                      <a:srgbClr val="000000"/>
                    </a:solidFill>
                    <a:latin typeface="Calibri"/>
                    <a:ea typeface="Calibri"/>
                    <a:cs typeface="Calibri"/>
                  </a:defRPr>
                </a:pPr>
                <a:r>
                  <a:rPr lang="fr-FR" sz="1100"/>
                  <a:t>Ct Values</a:t>
                </a:r>
              </a:p>
            </c:rich>
          </c:tx>
          <c:layout/>
        </c:title>
        <c:numFmt formatCode="General" sourceLinked="1"/>
        <c:tickLblPos val="nextTo"/>
        <c:txPr>
          <a:bodyPr rot="0" vert="horz"/>
          <a:lstStyle/>
          <a:p>
            <a:pPr>
              <a:defRPr sz="1100" b="1" i="0" u="none" strike="noStrike" baseline="0">
                <a:solidFill>
                  <a:srgbClr val="000000"/>
                </a:solidFill>
                <a:latin typeface="Calibri"/>
                <a:ea typeface="Calibri"/>
                <a:cs typeface="Calibri"/>
              </a:defRPr>
            </a:pPr>
            <a:endParaRPr lang="fr-FR"/>
          </a:p>
        </c:txPr>
        <c:crossAx val="115425664"/>
        <c:crosses val="autoZero"/>
        <c:auto val="1"/>
        <c:lblAlgn val="ctr"/>
        <c:lblOffset val="100"/>
      </c:catAx>
      <c:valAx>
        <c:axId val="115425664"/>
        <c:scaling>
          <c:orientation val="minMax"/>
        </c:scaling>
        <c:axPos val="l"/>
        <c:title>
          <c:tx>
            <c:rich>
              <a:bodyPr/>
              <a:lstStyle/>
              <a:p>
                <a:pPr>
                  <a:defRPr sz="1100" b="1" i="0" u="none" strike="noStrike" baseline="0">
                    <a:solidFill>
                      <a:srgbClr val="000000"/>
                    </a:solidFill>
                    <a:latin typeface="Calibri"/>
                    <a:ea typeface="Calibri"/>
                    <a:cs typeface="Calibri"/>
                  </a:defRPr>
                </a:pPr>
                <a:r>
                  <a:rPr lang="fr-FR" sz="1100"/>
                  <a:t>Percent</a:t>
                </a:r>
              </a:p>
            </c:rich>
          </c:tx>
          <c:layout/>
        </c:title>
        <c:numFmt formatCode="0%" sourceLinked="1"/>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115345664"/>
        <c:crosses val="autoZero"/>
        <c:crossBetween val="between"/>
      </c:valAx>
      <c:spPr>
        <a:solidFill>
          <a:schemeClr val="bg1">
            <a:lumMod val="95000"/>
          </a:schemeClr>
        </a:solidFill>
        <a:ln>
          <a:noFill/>
        </a:ln>
        <a:effectLst/>
      </c:spPr>
    </c:plotArea>
    <c:plotVisOnly val="1"/>
    <c:dispBlanksAs val="gap"/>
  </c:chart>
  <c:spPr>
    <a:solidFill>
      <a:sysClr val="window" lastClr="FFFFFF">
        <a:lumMod val="95000"/>
      </a:sysClr>
    </a:solidFill>
    <a:ln>
      <a:solidFill>
        <a:sysClr val="windowText" lastClr="000000"/>
      </a:solid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000000000001155" l="0.70000000000000062" r="0.70000000000000062" t="0.7500000000000115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fr-FR"/>
  <c:style val="35"/>
  <c:chart>
    <c:title>
      <c:tx>
        <c:rich>
          <a:bodyPr/>
          <a:lstStyle/>
          <a:p>
            <a:pPr>
              <a:defRPr/>
            </a:pPr>
            <a:r>
              <a:rPr lang="fr-FR"/>
              <a:t>Distribution of Ct Values</a:t>
            </a:r>
          </a:p>
        </c:rich>
      </c:tx>
      <c:layout>
        <c:manualLayout>
          <c:xMode val="edge"/>
          <c:yMode val="edge"/>
          <c:x val="0.26394458002691185"/>
          <c:y val="3.9814882952715042E-2"/>
        </c:manualLayout>
      </c:layout>
    </c:title>
    <c:plotArea>
      <c:layout/>
      <c:pieChart>
        <c:varyColors val="1"/>
        <c:ser>
          <c:idx val="0"/>
          <c:order val="0"/>
          <c:dLbls>
            <c:dLbl>
              <c:idx val="3"/>
              <c:layout>
                <c:manualLayout>
                  <c:x val="0.14003616305033112"/>
                  <c:y val="-1.2958657165794878E-2"/>
                </c:manualLayout>
              </c:layout>
              <c:dLblPos val="bestFit"/>
              <c:showCatName val="1"/>
              <c:showPercent val="1"/>
            </c:dLbl>
            <c:txPr>
              <a:bodyPr/>
              <a:lstStyle/>
              <a:p>
                <a:pPr>
                  <a:defRPr sz="1100" b="1"/>
                </a:pPr>
                <a:endParaRPr lang="fr-FR"/>
              </a:p>
            </c:txPr>
            <c:showCatName val="1"/>
            <c:showPercent val="1"/>
            <c:showLeaderLines val="1"/>
          </c:dLbls>
          <c:cat>
            <c:strRef>
              <c:f>'Control Sample Data'!$I$9:$I$12</c:f>
              <c:strCache>
                <c:ptCount val="4"/>
                <c:pt idx="0">
                  <c:v>Lower than 25</c:v>
                </c:pt>
                <c:pt idx="1">
                  <c:v>Between 25 &amp; 30</c:v>
                </c:pt>
                <c:pt idx="2">
                  <c:v>Between 30 &amp; 35</c:v>
                </c:pt>
                <c:pt idx="3">
                  <c:v>Indetermined</c:v>
                </c:pt>
              </c:strCache>
            </c:strRef>
          </c:cat>
          <c:val>
            <c:numRef>
              <c:f>'Sample 4 Data'!$M$9:$M$12</c:f>
              <c:numCache>
                <c:formatCode>0%</c:formatCode>
                <c:ptCount val="4"/>
                <c:pt idx="0">
                  <c:v>0</c:v>
                </c:pt>
                <c:pt idx="1">
                  <c:v>0</c:v>
                </c:pt>
                <c:pt idx="2">
                  <c:v>0</c:v>
                </c:pt>
                <c:pt idx="3">
                  <c:v>0</c:v>
                </c:pt>
              </c:numCache>
            </c:numRef>
          </c:val>
        </c:ser>
        <c:dLbls>
          <c:showCatName val="1"/>
          <c:showPercent val="1"/>
        </c:dLbls>
        <c:firstSliceAng val="180"/>
      </c:pieChart>
    </c:plotArea>
    <c:plotVisOnly val="1"/>
    <c:dispBlanksAs val="zero"/>
  </c:chart>
  <c:printSettings>
    <c:headerFooter/>
    <c:pageMargins b="0.75000000000001221" l="0.70000000000000062" r="0.70000000000000062" t="0.75000000000001221"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600" b="1" i="0" u="none" strike="noStrike" baseline="0">
                <a:solidFill>
                  <a:srgbClr val="000000"/>
                </a:solidFill>
                <a:latin typeface="Calibri"/>
                <a:ea typeface="Calibri"/>
                <a:cs typeface="Calibri"/>
              </a:defRPr>
            </a:pPr>
            <a:r>
              <a:rPr lang="fr-FR"/>
              <a:t>Distribution of Ct Values</a:t>
            </a:r>
          </a:p>
        </c:rich>
      </c:tx>
      <c:layout/>
    </c:title>
    <c:plotArea>
      <c:layout/>
      <c:barChart>
        <c:barDir val="col"/>
        <c:grouping val="clustered"/>
        <c:ser>
          <c:idx val="0"/>
          <c:order val="0"/>
          <c:spPr>
            <a:solidFill>
              <a:schemeClr val="tx2">
                <a:lumMod val="60000"/>
                <a:lumOff val="40000"/>
              </a:schemeClr>
            </a:solidFill>
            <a:ln>
              <a:solidFill>
                <a:schemeClr val="accent3">
                  <a:lumMod val="75000"/>
                </a:schemeClr>
              </a:solidFill>
            </a:ln>
            <a:effectLst>
              <a:outerShdw blurRad="50800" dist="38100" dir="2700000" algn="tl" rotWithShape="0">
                <a:prstClr val="black">
                  <a:alpha val="40000"/>
                </a:prstClr>
              </a:outerShdw>
            </a:effectLst>
          </c:spPr>
          <c:dLbls>
            <c:dLbl>
              <c:idx val="0"/>
              <c:layout>
                <c:manualLayout>
                  <c:x val="0"/>
                  <c:y val="4.1666666666666284E-3"/>
                </c:manualLayout>
              </c:layout>
              <c:showVal val="1"/>
            </c:dLbl>
            <c:dLbl>
              <c:idx val="1"/>
              <c:layout>
                <c:manualLayout>
                  <c:x val="0"/>
                  <c:y val="4.1666666666666683E-3"/>
                </c:manualLayout>
              </c:layout>
              <c:showVal val="1"/>
            </c:dLbl>
            <c:dLbl>
              <c:idx val="2"/>
              <c:layout>
                <c:manualLayout>
                  <c:x val="-2.3028209556706972E-3"/>
                  <c:y val="-4.1666666666666683E-3"/>
                </c:manualLayout>
              </c:layout>
              <c:showVal val="1"/>
            </c:dLbl>
            <c:dLbl>
              <c:idx val="3"/>
              <c:layout>
                <c:manualLayout>
                  <c:x val="0"/>
                  <c:y val="0"/>
                </c:manualLayout>
              </c:layout>
              <c:showVal val="1"/>
            </c:dLbl>
            <c:txPr>
              <a:bodyPr/>
              <a:lstStyle/>
              <a:p>
                <a:pPr>
                  <a:defRPr sz="1200" b="1" i="0" u="none" strike="noStrike" baseline="0">
                    <a:solidFill>
                      <a:srgbClr val="000000"/>
                    </a:solidFill>
                    <a:latin typeface="Calibri"/>
                    <a:ea typeface="Calibri"/>
                    <a:cs typeface="Calibri"/>
                  </a:defRPr>
                </a:pPr>
                <a:endParaRPr lang="fr-FR"/>
              </a:p>
            </c:txPr>
            <c:showVal val="1"/>
          </c:dLbls>
          <c:errBars>
            <c:errBarType val="plus"/>
            <c:errValType val="cust"/>
            <c:plus>
              <c:numRef>
                <c:f>'Sample 5 Data'!$N$9:$N$12</c:f>
                <c:numCache>
                  <c:formatCode>General</c:formatCode>
                  <c:ptCount val="4"/>
                  <c:pt idx="0">
                    <c:v>0</c:v>
                  </c:pt>
                  <c:pt idx="1">
                    <c:v>0</c:v>
                  </c:pt>
                  <c:pt idx="2">
                    <c:v>0</c:v>
                  </c:pt>
                  <c:pt idx="3">
                    <c:v>0</c:v>
                  </c:pt>
                </c:numCache>
              </c:numRef>
            </c:plus>
            <c:minus>
              <c:numLit>
                <c:formatCode>General</c:formatCode>
                <c:ptCount val="1"/>
                <c:pt idx="0">
                  <c:v>1</c:v>
                </c:pt>
              </c:numLit>
            </c:minus>
          </c:errBars>
          <c:cat>
            <c:strRef>
              <c:f>'Control Sample Data'!$I$9:$I$12</c:f>
              <c:strCache>
                <c:ptCount val="4"/>
                <c:pt idx="0">
                  <c:v>Lower than 25</c:v>
                </c:pt>
                <c:pt idx="1">
                  <c:v>Between 25 &amp; 30</c:v>
                </c:pt>
                <c:pt idx="2">
                  <c:v>Between 30 &amp; 35</c:v>
                </c:pt>
                <c:pt idx="3">
                  <c:v>Indetermined</c:v>
                </c:pt>
              </c:strCache>
            </c:strRef>
          </c:cat>
          <c:val>
            <c:numRef>
              <c:f>'Sample 5 Data'!$M$9:$M$12</c:f>
              <c:numCache>
                <c:formatCode>0%</c:formatCode>
                <c:ptCount val="4"/>
                <c:pt idx="0">
                  <c:v>0</c:v>
                </c:pt>
                <c:pt idx="1">
                  <c:v>0</c:v>
                </c:pt>
                <c:pt idx="2">
                  <c:v>0</c:v>
                </c:pt>
                <c:pt idx="3">
                  <c:v>0</c:v>
                </c:pt>
              </c:numCache>
            </c:numRef>
          </c:val>
        </c:ser>
        <c:axId val="116567040"/>
        <c:axId val="116749440"/>
      </c:barChart>
      <c:catAx>
        <c:axId val="116567040"/>
        <c:scaling>
          <c:orientation val="minMax"/>
        </c:scaling>
        <c:axPos val="b"/>
        <c:title>
          <c:tx>
            <c:rich>
              <a:bodyPr/>
              <a:lstStyle/>
              <a:p>
                <a:pPr>
                  <a:defRPr sz="1100" b="1" i="0" u="none" strike="noStrike" baseline="0">
                    <a:solidFill>
                      <a:srgbClr val="000000"/>
                    </a:solidFill>
                    <a:latin typeface="Calibri"/>
                    <a:ea typeface="Calibri"/>
                    <a:cs typeface="Calibri"/>
                  </a:defRPr>
                </a:pPr>
                <a:r>
                  <a:rPr lang="fr-FR" sz="1100"/>
                  <a:t>Ct Values</a:t>
                </a:r>
              </a:p>
            </c:rich>
          </c:tx>
          <c:layout/>
        </c:title>
        <c:numFmt formatCode="General" sourceLinked="1"/>
        <c:tickLblPos val="nextTo"/>
        <c:txPr>
          <a:bodyPr rot="0" vert="horz"/>
          <a:lstStyle/>
          <a:p>
            <a:pPr>
              <a:defRPr sz="1100" b="1" i="0" u="none" strike="noStrike" baseline="0">
                <a:solidFill>
                  <a:srgbClr val="000000"/>
                </a:solidFill>
                <a:latin typeface="Calibri"/>
                <a:ea typeface="Calibri"/>
                <a:cs typeface="Calibri"/>
              </a:defRPr>
            </a:pPr>
            <a:endParaRPr lang="fr-FR"/>
          </a:p>
        </c:txPr>
        <c:crossAx val="116749440"/>
        <c:crosses val="autoZero"/>
        <c:auto val="1"/>
        <c:lblAlgn val="ctr"/>
        <c:lblOffset val="100"/>
      </c:catAx>
      <c:valAx>
        <c:axId val="116749440"/>
        <c:scaling>
          <c:orientation val="minMax"/>
        </c:scaling>
        <c:axPos val="l"/>
        <c:title>
          <c:tx>
            <c:rich>
              <a:bodyPr/>
              <a:lstStyle/>
              <a:p>
                <a:pPr>
                  <a:defRPr sz="1100" b="1" i="0" u="none" strike="noStrike" baseline="0">
                    <a:solidFill>
                      <a:srgbClr val="000000"/>
                    </a:solidFill>
                    <a:latin typeface="Calibri"/>
                    <a:ea typeface="Calibri"/>
                    <a:cs typeface="Calibri"/>
                  </a:defRPr>
                </a:pPr>
                <a:r>
                  <a:rPr lang="fr-FR" sz="1100"/>
                  <a:t>Percent</a:t>
                </a:r>
              </a:p>
            </c:rich>
          </c:tx>
          <c:layout/>
        </c:title>
        <c:numFmt formatCode="0%" sourceLinked="1"/>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116567040"/>
        <c:crosses val="autoZero"/>
        <c:crossBetween val="between"/>
      </c:valAx>
      <c:spPr>
        <a:solidFill>
          <a:schemeClr val="bg1">
            <a:lumMod val="95000"/>
          </a:schemeClr>
        </a:solidFill>
        <a:ln>
          <a:noFill/>
        </a:ln>
        <a:effectLst/>
      </c:spPr>
    </c:plotArea>
    <c:plotVisOnly val="1"/>
    <c:dispBlanksAs val="gap"/>
  </c:chart>
  <c:spPr>
    <a:solidFill>
      <a:sysClr val="window" lastClr="FFFFFF">
        <a:lumMod val="95000"/>
      </a:sysClr>
    </a:solidFill>
    <a:ln>
      <a:solidFill>
        <a:sysClr val="windowText" lastClr="000000"/>
      </a:solid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000000000001155" l="0.70000000000000062" r="0.70000000000000062" t="0.7500000000000115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fr-FR"/>
  <c:style val="35"/>
  <c:chart>
    <c:title>
      <c:tx>
        <c:rich>
          <a:bodyPr/>
          <a:lstStyle/>
          <a:p>
            <a:pPr>
              <a:defRPr sz="1600"/>
            </a:pPr>
            <a:r>
              <a:rPr lang="fr-FR" sz="1600"/>
              <a:t>Distribution of</a:t>
            </a:r>
            <a:r>
              <a:rPr lang="fr-FR" sz="1600" baseline="0"/>
              <a:t> </a:t>
            </a:r>
            <a:r>
              <a:rPr lang="fr-FR" sz="1600"/>
              <a:t>Ct Values</a:t>
            </a:r>
          </a:p>
        </c:rich>
      </c:tx>
      <c:layout>
        <c:manualLayout>
          <c:xMode val="edge"/>
          <c:yMode val="edge"/>
          <c:x val="0.26394458002691185"/>
          <c:y val="3.9814882952715042E-2"/>
        </c:manualLayout>
      </c:layout>
    </c:title>
    <c:plotArea>
      <c:layout/>
      <c:pieChart>
        <c:varyColors val="1"/>
        <c:ser>
          <c:idx val="0"/>
          <c:order val="0"/>
          <c:dLbls>
            <c:dLbl>
              <c:idx val="3"/>
              <c:layout>
                <c:manualLayout>
                  <c:x val="0.14003616305033112"/>
                  <c:y val="-1.2958657165794878E-2"/>
                </c:manualLayout>
              </c:layout>
              <c:dLblPos val="bestFit"/>
              <c:showCatName val="1"/>
              <c:showPercent val="1"/>
            </c:dLbl>
            <c:txPr>
              <a:bodyPr/>
              <a:lstStyle/>
              <a:p>
                <a:pPr>
                  <a:defRPr sz="1100" b="1"/>
                </a:pPr>
                <a:endParaRPr lang="fr-FR"/>
              </a:p>
            </c:txPr>
            <c:showCatName val="1"/>
            <c:showPercent val="1"/>
            <c:showLeaderLines val="1"/>
          </c:dLbls>
          <c:cat>
            <c:strRef>
              <c:f>'Control Sample Data'!$I$9:$I$12</c:f>
              <c:strCache>
                <c:ptCount val="4"/>
                <c:pt idx="0">
                  <c:v>Lower than 25</c:v>
                </c:pt>
                <c:pt idx="1">
                  <c:v>Between 25 &amp; 30</c:v>
                </c:pt>
                <c:pt idx="2">
                  <c:v>Between 30 &amp; 35</c:v>
                </c:pt>
                <c:pt idx="3">
                  <c:v>Indetermined</c:v>
                </c:pt>
              </c:strCache>
            </c:strRef>
          </c:cat>
          <c:val>
            <c:numRef>
              <c:f>'Sample 5 Data'!$M$9:$M$12</c:f>
              <c:numCache>
                <c:formatCode>0%</c:formatCode>
                <c:ptCount val="4"/>
                <c:pt idx="0">
                  <c:v>0</c:v>
                </c:pt>
                <c:pt idx="1">
                  <c:v>0</c:v>
                </c:pt>
                <c:pt idx="2">
                  <c:v>0</c:v>
                </c:pt>
                <c:pt idx="3">
                  <c:v>0</c:v>
                </c:pt>
              </c:numCache>
            </c:numRef>
          </c:val>
        </c:ser>
        <c:dLbls>
          <c:showCatName val="1"/>
          <c:showPercent val="1"/>
        </c:dLbls>
        <c:firstSliceAng val="180"/>
      </c:pieChart>
    </c:plotArea>
    <c:plotVisOnly val="1"/>
    <c:dispBlanksAs val="zero"/>
  </c:chart>
  <c:spPr>
    <a:solidFill>
      <a:srgbClr val="F2F2F2"/>
    </a:solidFill>
  </c:spPr>
  <c:printSettings>
    <c:headerFooter/>
    <c:pageMargins b="0.75000000000001221" l="0.70000000000000062" r="0.70000000000000062" t="0.7500000000000122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600" b="1" i="0" u="none" strike="noStrike" baseline="0">
                <a:solidFill>
                  <a:srgbClr val="000000"/>
                </a:solidFill>
                <a:latin typeface="Calibri"/>
                <a:ea typeface="Calibri"/>
                <a:cs typeface="Calibri"/>
              </a:defRPr>
            </a:pPr>
            <a:r>
              <a:rPr lang="fr-FR"/>
              <a:t>Distribution of Ct Values</a:t>
            </a:r>
          </a:p>
        </c:rich>
      </c:tx>
      <c:layout/>
    </c:title>
    <c:plotArea>
      <c:layout/>
      <c:barChart>
        <c:barDir val="col"/>
        <c:grouping val="clustered"/>
        <c:ser>
          <c:idx val="0"/>
          <c:order val="0"/>
          <c:spPr>
            <a:solidFill>
              <a:schemeClr val="tx2">
                <a:lumMod val="60000"/>
                <a:lumOff val="40000"/>
              </a:schemeClr>
            </a:solidFill>
            <a:ln>
              <a:solidFill>
                <a:schemeClr val="accent3">
                  <a:lumMod val="75000"/>
                </a:schemeClr>
              </a:solidFill>
            </a:ln>
            <a:effectLst>
              <a:outerShdw blurRad="50800" dist="38100" dir="2700000" algn="tl" rotWithShape="0">
                <a:prstClr val="black">
                  <a:alpha val="40000"/>
                </a:prstClr>
              </a:outerShdw>
            </a:effectLst>
          </c:spPr>
          <c:dLbls>
            <c:dLbl>
              <c:idx val="0"/>
              <c:layout>
                <c:manualLayout>
                  <c:x val="0"/>
                  <c:y val="4.1666666666666284E-3"/>
                </c:manualLayout>
              </c:layout>
              <c:showVal val="1"/>
            </c:dLbl>
            <c:dLbl>
              <c:idx val="1"/>
              <c:layout>
                <c:manualLayout>
                  <c:x val="0"/>
                  <c:y val="4.1666666666666683E-3"/>
                </c:manualLayout>
              </c:layout>
              <c:showVal val="1"/>
            </c:dLbl>
            <c:dLbl>
              <c:idx val="2"/>
              <c:layout>
                <c:manualLayout>
                  <c:x val="-2.3028209556706972E-3"/>
                  <c:y val="-4.1666666666666683E-3"/>
                </c:manualLayout>
              </c:layout>
              <c:showVal val="1"/>
            </c:dLbl>
            <c:dLbl>
              <c:idx val="3"/>
              <c:layout>
                <c:manualLayout>
                  <c:x val="0"/>
                  <c:y val="0"/>
                </c:manualLayout>
              </c:layout>
              <c:showVal val="1"/>
            </c:dLbl>
            <c:txPr>
              <a:bodyPr/>
              <a:lstStyle/>
              <a:p>
                <a:pPr>
                  <a:defRPr sz="1200" b="1" i="0" u="none" strike="noStrike" baseline="0">
                    <a:solidFill>
                      <a:srgbClr val="000000"/>
                    </a:solidFill>
                    <a:latin typeface="Calibri"/>
                    <a:ea typeface="Calibri"/>
                    <a:cs typeface="Calibri"/>
                  </a:defRPr>
                </a:pPr>
                <a:endParaRPr lang="fr-FR"/>
              </a:p>
            </c:txPr>
            <c:showVal val="1"/>
          </c:dLbls>
          <c:errBars>
            <c:errBarType val="plus"/>
            <c:errValType val="cust"/>
            <c:plus>
              <c:numRef>
                <c:f>'Sample 6 Data'!$N$9:$N$12</c:f>
                <c:numCache>
                  <c:formatCode>General</c:formatCode>
                  <c:ptCount val="4"/>
                  <c:pt idx="0">
                    <c:v>0</c:v>
                  </c:pt>
                  <c:pt idx="1">
                    <c:v>0</c:v>
                  </c:pt>
                  <c:pt idx="2">
                    <c:v>0</c:v>
                  </c:pt>
                  <c:pt idx="3">
                    <c:v>0</c:v>
                  </c:pt>
                </c:numCache>
              </c:numRef>
            </c:plus>
            <c:minus>
              <c:numLit>
                <c:formatCode>General</c:formatCode>
                <c:ptCount val="1"/>
                <c:pt idx="0">
                  <c:v>1</c:v>
                </c:pt>
              </c:numLit>
            </c:minus>
          </c:errBars>
          <c:cat>
            <c:strRef>
              <c:f>'Control Sample Data'!$I$9:$I$12</c:f>
              <c:strCache>
                <c:ptCount val="4"/>
                <c:pt idx="0">
                  <c:v>Lower than 25</c:v>
                </c:pt>
                <c:pt idx="1">
                  <c:v>Between 25 &amp; 30</c:v>
                </c:pt>
                <c:pt idx="2">
                  <c:v>Between 30 &amp; 35</c:v>
                </c:pt>
                <c:pt idx="3">
                  <c:v>Indetermined</c:v>
                </c:pt>
              </c:strCache>
            </c:strRef>
          </c:cat>
          <c:val>
            <c:numRef>
              <c:f>'Sample 6 Data'!$M$9:$M$12</c:f>
              <c:numCache>
                <c:formatCode>0%</c:formatCode>
                <c:ptCount val="4"/>
                <c:pt idx="0">
                  <c:v>0</c:v>
                </c:pt>
                <c:pt idx="1">
                  <c:v>0</c:v>
                </c:pt>
                <c:pt idx="2">
                  <c:v>0</c:v>
                </c:pt>
                <c:pt idx="3">
                  <c:v>0</c:v>
                </c:pt>
              </c:numCache>
            </c:numRef>
          </c:val>
        </c:ser>
        <c:axId val="118751616"/>
        <c:axId val="118753536"/>
      </c:barChart>
      <c:catAx>
        <c:axId val="118751616"/>
        <c:scaling>
          <c:orientation val="minMax"/>
        </c:scaling>
        <c:axPos val="b"/>
        <c:title>
          <c:tx>
            <c:rich>
              <a:bodyPr/>
              <a:lstStyle/>
              <a:p>
                <a:pPr>
                  <a:defRPr sz="1100" b="1" i="0" u="none" strike="noStrike" baseline="0">
                    <a:solidFill>
                      <a:srgbClr val="000000"/>
                    </a:solidFill>
                    <a:latin typeface="Calibri"/>
                    <a:ea typeface="Calibri"/>
                    <a:cs typeface="Calibri"/>
                  </a:defRPr>
                </a:pPr>
                <a:r>
                  <a:rPr lang="fr-FR" sz="1100"/>
                  <a:t>Ct Values</a:t>
                </a:r>
              </a:p>
            </c:rich>
          </c:tx>
          <c:layout/>
        </c:title>
        <c:numFmt formatCode="General" sourceLinked="1"/>
        <c:tickLblPos val="nextTo"/>
        <c:txPr>
          <a:bodyPr rot="0" vert="horz"/>
          <a:lstStyle/>
          <a:p>
            <a:pPr>
              <a:defRPr sz="1100" b="1" i="0" u="none" strike="noStrike" baseline="0">
                <a:solidFill>
                  <a:srgbClr val="000000"/>
                </a:solidFill>
                <a:latin typeface="Calibri"/>
                <a:ea typeface="Calibri"/>
                <a:cs typeface="Calibri"/>
              </a:defRPr>
            </a:pPr>
            <a:endParaRPr lang="fr-FR"/>
          </a:p>
        </c:txPr>
        <c:crossAx val="118753536"/>
        <c:crosses val="autoZero"/>
        <c:auto val="1"/>
        <c:lblAlgn val="ctr"/>
        <c:lblOffset val="100"/>
      </c:catAx>
      <c:valAx>
        <c:axId val="118753536"/>
        <c:scaling>
          <c:orientation val="minMax"/>
        </c:scaling>
        <c:axPos val="l"/>
        <c:title>
          <c:tx>
            <c:rich>
              <a:bodyPr/>
              <a:lstStyle/>
              <a:p>
                <a:pPr>
                  <a:defRPr sz="1100" b="1" i="0" u="none" strike="noStrike" baseline="0">
                    <a:solidFill>
                      <a:srgbClr val="000000"/>
                    </a:solidFill>
                    <a:latin typeface="Calibri"/>
                    <a:ea typeface="Calibri"/>
                    <a:cs typeface="Calibri"/>
                  </a:defRPr>
                </a:pPr>
                <a:r>
                  <a:rPr lang="fr-FR" sz="1100"/>
                  <a:t>Percent</a:t>
                </a:r>
              </a:p>
            </c:rich>
          </c:tx>
          <c:layout>
            <c:manualLayout>
              <c:xMode val="edge"/>
              <c:yMode val="edge"/>
              <c:x val="2.5071225071225407E-2"/>
              <c:y val="0.34999835958005282"/>
            </c:manualLayout>
          </c:layout>
        </c:title>
        <c:numFmt formatCode="0%" sourceLinked="1"/>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118751616"/>
        <c:crosses val="autoZero"/>
        <c:crossBetween val="between"/>
      </c:valAx>
      <c:spPr>
        <a:solidFill>
          <a:schemeClr val="bg1">
            <a:lumMod val="95000"/>
          </a:schemeClr>
        </a:solidFill>
        <a:ln>
          <a:noFill/>
        </a:ln>
        <a:effectLst/>
      </c:spPr>
    </c:plotArea>
    <c:plotVisOnly val="1"/>
    <c:dispBlanksAs val="gap"/>
  </c:chart>
  <c:spPr>
    <a:solidFill>
      <a:sysClr val="window" lastClr="FFFFFF">
        <a:lumMod val="95000"/>
      </a:sysClr>
    </a:solidFill>
    <a:ln>
      <a:solidFill>
        <a:sysClr val="windowText" lastClr="000000"/>
      </a:solid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000000000001155" l="0.70000000000000062" r="0.70000000000000062" t="0.7500000000000115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fr-FR"/>
  <c:style val="35"/>
  <c:chart>
    <c:title>
      <c:tx>
        <c:rich>
          <a:bodyPr/>
          <a:lstStyle/>
          <a:p>
            <a:pPr>
              <a:defRPr/>
            </a:pPr>
            <a:r>
              <a:rPr lang="fr-FR"/>
              <a:t>Distribution of</a:t>
            </a:r>
            <a:r>
              <a:rPr lang="fr-FR" baseline="0"/>
              <a:t> </a:t>
            </a:r>
            <a:r>
              <a:rPr lang="fr-FR"/>
              <a:t>Ct Values</a:t>
            </a:r>
          </a:p>
        </c:rich>
      </c:tx>
      <c:layout>
        <c:manualLayout>
          <c:xMode val="edge"/>
          <c:yMode val="edge"/>
          <c:x val="0.26394458002691185"/>
          <c:y val="3.9814882952715042E-2"/>
        </c:manualLayout>
      </c:layout>
    </c:title>
    <c:plotArea>
      <c:layout/>
      <c:pieChart>
        <c:varyColors val="1"/>
        <c:ser>
          <c:idx val="0"/>
          <c:order val="0"/>
          <c:dLbls>
            <c:dLbl>
              <c:idx val="3"/>
              <c:layout>
                <c:manualLayout>
                  <c:x val="0.14003616305033112"/>
                  <c:y val="-1.2958657165794878E-2"/>
                </c:manualLayout>
              </c:layout>
              <c:dLblPos val="bestFit"/>
              <c:showCatName val="1"/>
              <c:showPercent val="1"/>
            </c:dLbl>
            <c:txPr>
              <a:bodyPr/>
              <a:lstStyle/>
              <a:p>
                <a:pPr>
                  <a:defRPr sz="1100" b="1"/>
                </a:pPr>
                <a:endParaRPr lang="fr-FR"/>
              </a:p>
            </c:txPr>
            <c:showCatName val="1"/>
            <c:showPercent val="1"/>
            <c:showLeaderLines val="1"/>
          </c:dLbls>
          <c:cat>
            <c:strRef>
              <c:f>'Control Sample Data'!$I$9:$I$12</c:f>
              <c:strCache>
                <c:ptCount val="4"/>
                <c:pt idx="0">
                  <c:v>Lower than 25</c:v>
                </c:pt>
                <c:pt idx="1">
                  <c:v>Between 25 &amp; 30</c:v>
                </c:pt>
                <c:pt idx="2">
                  <c:v>Between 30 &amp; 35</c:v>
                </c:pt>
                <c:pt idx="3">
                  <c:v>Indetermined</c:v>
                </c:pt>
              </c:strCache>
            </c:strRef>
          </c:cat>
          <c:val>
            <c:numRef>
              <c:f>'Sample 6 Data'!$M$9:$M$12</c:f>
              <c:numCache>
                <c:formatCode>0%</c:formatCode>
                <c:ptCount val="4"/>
                <c:pt idx="0">
                  <c:v>0</c:v>
                </c:pt>
                <c:pt idx="1">
                  <c:v>0</c:v>
                </c:pt>
                <c:pt idx="2">
                  <c:v>0</c:v>
                </c:pt>
                <c:pt idx="3">
                  <c:v>0</c:v>
                </c:pt>
              </c:numCache>
            </c:numRef>
          </c:val>
        </c:ser>
        <c:dLbls>
          <c:showCatName val="1"/>
          <c:showPercent val="1"/>
        </c:dLbls>
        <c:firstSliceAng val="180"/>
      </c:pieChart>
    </c:plotArea>
    <c:plotVisOnly val="1"/>
    <c:dispBlanksAs val="zero"/>
  </c:chart>
  <c:spPr>
    <a:solidFill>
      <a:srgbClr val="F2F2F2"/>
    </a:solidFill>
    <a:ln>
      <a:solidFill>
        <a:sysClr val="windowText" lastClr="000000"/>
      </a:solidFill>
    </a:ln>
  </c:spPr>
  <c:printSettings>
    <c:headerFooter/>
    <c:pageMargins b="0.75000000000001221" l="0.70000000000000062" r="0.70000000000000062" t="0.75000000000001221"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600" b="1" i="0" u="none" strike="noStrike" baseline="0">
                <a:solidFill>
                  <a:srgbClr val="000000"/>
                </a:solidFill>
                <a:latin typeface="Calibri"/>
                <a:ea typeface="Calibri"/>
                <a:cs typeface="Calibri"/>
              </a:defRPr>
            </a:pPr>
            <a:r>
              <a:rPr lang="fr-FR"/>
              <a:t>Distribution of</a:t>
            </a:r>
            <a:r>
              <a:rPr lang="fr-FR" baseline="0"/>
              <a:t> </a:t>
            </a:r>
            <a:r>
              <a:rPr lang="fr-FR"/>
              <a:t>Ct Values</a:t>
            </a:r>
          </a:p>
        </c:rich>
      </c:tx>
      <c:layout/>
    </c:title>
    <c:plotArea>
      <c:layout/>
      <c:barChart>
        <c:barDir val="col"/>
        <c:grouping val="clustered"/>
        <c:ser>
          <c:idx val="0"/>
          <c:order val="0"/>
          <c:spPr>
            <a:solidFill>
              <a:schemeClr val="tx2">
                <a:lumMod val="60000"/>
                <a:lumOff val="40000"/>
              </a:schemeClr>
            </a:solidFill>
            <a:ln>
              <a:solidFill>
                <a:schemeClr val="accent3">
                  <a:lumMod val="75000"/>
                </a:schemeClr>
              </a:solidFill>
            </a:ln>
            <a:effectLst>
              <a:outerShdw blurRad="50800" dist="38100" dir="2700000" algn="tl" rotWithShape="0">
                <a:prstClr val="black">
                  <a:alpha val="40000"/>
                </a:prstClr>
              </a:outerShdw>
            </a:effectLst>
          </c:spPr>
          <c:dLbls>
            <c:dLbl>
              <c:idx val="0"/>
              <c:layout>
                <c:manualLayout>
                  <c:x val="0"/>
                  <c:y val="4.1666666666666284E-3"/>
                </c:manualLayout>
              </c:layout>
              <c:showVal val="1"/>
            </c:dLbl>
            <c:dLbl>
              <c:idx val="1"/>
              <c:layout>
                <c:manualLayout>
                  <c:x val="0"/>
                  <c:y val="4.1666666666666683E-3"/>
                </c:manualLayout>
              </c:layout>
              <c:showVal val="1"/>
            </c:dLbl>
            <c:dLbl>
              <c:idx val="2"/>
              <c:layout>
                <c:manualLayout>
                  <c:x val="-2.3028209556706972E-3"/>
                  <c:y val="-4.1666666666666683E-3"/>
                </c:manualLayout>
              </c:layout>
              <c:showVal val="1"/>
            </c:dLbl>
            <c:dLbl>
              <c:idx val="3"/>
              <c:layout>
                <c:manualLayout>
                  <c:x val="0"/>
                  <c:y val="0"/>
                </c:manualLayout>
              </c:layout>
              <c:showVal val="1"/>
            </c:dLbl>
            <c:txPr>
              <a:bodyPr/>
              <a:lstStyle/>
              <a:p>
                <a:pPr>
                  <a:defRPr sz="1200" b="1" i="0" u="none" strike="noStrike" baseline="0">
                    <a:solidFill>
                      <a:srgbClr val="000000"/>
                    </a:solidFill>
                    <a:latin typeface="Calibri"/>
                    <a:ea typeface="Calibri"/>
                    <a:cs typeface="Calibri"/>
                  </a:defRPr>
                </a:pPr>
                <a:endParaRPr lang="fr-FR"/>
              </a:p>
            </c:txPr>
            <c:showVal val="1"/>
          </c:dLbls>
          <c:errBars>
            <c:errBarType val="plus"/>
            <c:errValType val="cust"/>
            <c:plus>
              <c:numRef>
                <c:f>'Sample 7 Data'!$N$9:$N$12</c:f>
                <c:numCache>
                  <c:formatCode>General</c:formatCode>
                  <c:ptCount val="4"/>
                  <c:pt idx="0">
                    <c:v>0</c:v>
                  </c:pt>
                  <c:pt idx="1">
                    <c:v>0</c:v>
                  </c:pt>
                  <c:pt idx="2">
                    <c:v>0</c:v>
                  </c:pt>
                  <c:pt idx="3">
                    <c:v>0</c:v>
                  </c:pt>
                </c:numCache>
              </c:numRef>
            </c:plus>
            <c:minus>
              <c:numLit>
                <c:formatCode>General</c:formatCode>
                <c:ptCount val="1"/>
                <c:pt idx="0">
                  <c:v>1</c:v>
                </c:pt>
              </c:numLit>
            </c:minus>
          </c:errBars>
          <c:cat>
            <c:strRef>
              <c:f>'Control Sample Data'!$I$9:$I$12</c:f>
              <c:strCache>
                <c:ptCount val="4"/>
                <c:pt idx="0">
                  <c:v>Lower than 25</c:v>
                </c:pt>
                <c:pt idx="1">
                  <c:v>Between 25 &amp; 30</c:v>
                </c:pt>
                <c:pt idx="2">
                  <c:v>Between 30 &amp; 35</c:v>
                </c:pt>
                <c:pt idx="3">
                  <c:v>Indetermined</c:v>
                </c:pt>
              </c:strCache>
            </c:strRef>
          </c:cat>
          <c:val>
            <c:numRef>
              <c:f>'Sample 7 Data'!$M$9:$M$12</c:f>
              <c:numCache>
                <c:formatCode>0%</c:formatCode>
                <c:ptCount val="4"/>
                <c:pt idx="0">
                  <c:v>0</c:v>
                </c:pt>
                <c:pt idx="1">
                  <c:v>0</c:v>
                </c:pt>
                <c:pt idx="2">
                  <c:v>0</c:v>
                </c:pt>
                <c:pt idx="3">
                  <c:v>0</c:v>
                </c:pt>
              </c:numCache>
            </c:numRef>
          </c:val>
        </c:ser>
        <c:axId val="119354496"/>
        <c:axId val="119356416"/>
      </c:barChart>
      <c:catAx>
        <c:axId val="119354496"/>
        <c:scaling>
          <c:orientation val="minMax"/>
        </c:scaling>
        <c:axPos val="b"/>
        <c:title>
          <c:tx>
            <c:rich>
              <a:bodyPr/>
              <a:lstStyle/>
              <a:p>
                <a:pPr>
                  <a:defRPr sz="1100" b="1" i="0" u="none" strike="noStrike" baseline="0">
                    <a:solidFill>
                      <a:srgbClr val="000000"/>
                    </a:solidFill>
                    <a:latin typeface="Calibri"/>
                    <a:ea typeface="Calibri"/>
                    <a:cs typeface="Calibri"/>
                  </a:defRPr>
                </a:pPr>
                <a:r>
                  <a:rPr lang="fr-FR" sz="1100"/>
                  <a:t>Ct Values</a:t>
                </a:r>
              </a:p>
            </c:rich>
          </c:tx>
          <c:layout/>
        </c:title>
        <c:numFmt formatCode="General" sourceLinked="1"/>
        <c:tickLblPos val="nextTo"/>
        <c:txPr>
          <a:bodyPr rot="0" vert="horz"/>
          <a:lstStyle/>
          <a:p>
            <a:pPr>
              <a:defRPr sz="1100" b="1" i="0" u="none" strike="noStrike" baseline="0">
                <a:solidFill>
                  <a:srgbClr val="000000"/>
                </a:solidFill>
                <a:latin typeface="Calibri"/>
                <a:ea typeface="Calibri"/>
                <a:cs typeface="Calibri"/>
              </a:defRPr>
            </a:pPr>
            <a:endParaRPr lang="fr-FR"/>
          </a:p>
        </c:txPr>
        <c:crossAx val="119356416"/>
        <c:crosses val="autoZero"/>
        <c:auto val="1"/>
        <c:lblAlgn val="ctr"/>
        <c:lblOffset val="100"/>
      </c:catAx>
      <c:valAx>
        <c:axId val="119356416"/>
        <c:scaling>
          <c:orientation val="minMax"/>
        </c:scaling>
        <c:axPos val="l"/>
        <c:title>
          <c:tx>
            <c:rich>
              <a:bodyPr/>
              <a:lstStyle/>
              <a:p>
                <a:pPr>
                  <a:defRPr sz="1100" b="1" i="0" u="none" strike="noStrike" baseline="0">
                    <a:solidFill>
                      <a:srgbClr val="000000"/>
                    </a:solidFill>
                    <a:latin typeface="Calibri"/>
                    <a:ea typeface="Calibri"/>
                    <a:cs typeface="Calibri"/>
                  </a:defRPr>
                </a:pPr>
                <a:r>
                  <a:rPr lang="fr-FR" sz="1100"/>
                  <a:t>Percent</a:t>
                </a:r>
              </a:p>
            </c:rich>
          </c:tx>
          <c:layout/>
        </c:title>
        <c:numFmt formatCode="0%" sourceLinked="1"/>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119354496"/>
        <c:crosses val="autoZero"/>
        <c:crossBetween val="between"/>
      </c:valAx>
      <c:spPr>
        <a:solidFill>
          <a:schemeClr val="bg1">
            <a:lumMod val="95000"/>
          </a:schemeClr>
        </a:solidFill>
        <a:ln>
          <a:noFill/>
        </a:ln>
        <a:effectLst/>
      </c:spPr>
    </c:plotArea>
    <c:plotVisOnly val="1"/>
    <c:dispBlanksAs val="gap"/>
  </c:chart>
  <c:spPr>
    <a:solidFill>
      <a:sysClr val="window" lastClr="FFFFFF">
        <a:lumMod val="95000"/>
      </a:sysClr>
    </a:solidFill>
    <a:ln>
      <a:solidFill>
        <a:sysClr val="windowText" lastClr="000000"/>
      </a:solid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000000000001155" l="0.70000000000000062" r="0.70000000000000062" t="0.7500000000000115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fr-FR"/>
  <c:style val="35"/>
  <c:chart>
    <c:title>
      <c:tx>
        <c:rich>
          <a:bodyPr/>
          <a:lstStyle/>
          <a:p>
            <a:pPr>
              <a:defRPr/>
            </a:pPr>
            <a:r>
              <a:rPr lang="fr-FR"/>
              <a:t>Distribution of Ct Values</a:t>
            </a:r>
          </a:p>
        </c:rich>
      </c:tx>
      <c:layout>
        <c:manualLayout>
          <c:xMode val="edge"/>
          <c:yMode val="edge"/>
          <c:x val="0.26394458002691185"/>
          <c:y val="3.9814882952715042E-2"/>
        </c:manualLayout>
      </c:layout>
    </c:title>
    <c:plotArea>
      <c:layout/>
      <c:pieChart>
        <c:varyColors val="1"/>
        <c:ser>
          <c:idx val="0"/>
          <c:order val="0"/>
          <c:dLbls>
            <c:dLbl>
              <c:idx val="3"/>
              <c:layout>
                <c:manualLayout>
                  <c:x val="0.14003616305033112"/>
                  <c:y val="-1.2958657165794878E-2"/>
                </c:manualLayout>
              </c:layout>
              <c:dLblPos val="bestFit"/>
              <c:showCatName val="1"/>
              <c:showPercent val="1"/>
            </c:dLbl>
            <c:txPr>
              <a:bodyPr/>
              <a:lstStyle/>
              <a:p>
                <a:pPr>
                  <a:defRPr sz="1100" b="1"/>
                </a:pPr>
                <a:endParaRPr lang="fr-FR"/>
              </a:p>
            </c:txPr>
            <c:showCatName val="1"/>
            <c:showPercent val="1"/>
            <c:showLeaderLines val="1"/>
          </c:dLbls>
          <c:cat>
            <c:strRef>
              <c:f>'Control Sample Data'!$I$9:$I$12</c:f>
              <c:strCache>
                <c:ptCount val="4"/>
                <c:pt idx="0">
                  <c:v>Lower than 25</c:v>
                </c:pt>
                <c:pt idx="1">
                  <c:v>Between 25 &amp; 30</c:v>
                </c:pt>
                <c:pt idx="2">
                  <c:v>Between 30 &amp; 35</c:v>
                </c:pt>
                <c:pt idx="3">
                  <c:v>Indetermined</c:v>
                </c:pt>
              </c:strCache>
            </c:strRef>
          </c:cat>
          <c:val>
            <c:numRef>
              <c:f>'Sample 7 Data'!$M$9:$M$12</c:f>
              <c:numCache>
                <c:formatCode>0%</c:formatCode>
                <c:ptCount val="4"/>
                <c:pt idx="0">
                  <c:v>0</c:v>
                </c:pt>
                <c:pt idx="1">
                  <c:v>0</c:v>
                </c:pt>
                <c:pt idx="2">
                  <c:v>0</c:v>
                </c:pt>
                <c:pt idx="3">
                  <c:v>0</c:v>
                </c:pt>
              </c:numCache>
            </c:numRef>
          </c:val>
        </c:ser>
        <c:dLbls>
          <c:showCatName val="1"/>
          <c:showPercent val="1"/>
        </c:dLbls>
        <c:firstSliceAng val="180"/>
      </c:pieChart>
    </c:plotArea>
    <c:plotVisOnly val="1"/>
    <c:dispBlanksAs val="zero"/>
  </c:chart>
  <c:spPr>
    <a:solidFill>
      <a:sysClr val="window" lastClr="FFFFFF">
        <a:lumMod val="95000"/>
      </a:sysClr>
    </a:solidFill>
  </c:spPr>
  <c:printSettings>
    <c:headerFooter/>
    <c:pageMargins b="0.75000000000001221" l="0.70000000000000062" r="0.70000000000000062" t="0.75000000000001221"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600" b="1" i="0" u="none" strike="noStrike" baseline="0">
                <a:solidFill>
                  <a:srgbClr val="000000"/>
                </a:solidFill>
                <a:latin typeface="Calibri"/>
                <a:ea typeface="Calibri"/>
                <a:cs typeface="Calibri"/>
              </a:defRPr>
            </a:pPr>
            <a:r>
              <a:rPr lang="fr-FR"/>
              <a:t>Distribution of</a:t>
            </a:r>
            <a:r>
              <a:rPr lang="fr-FR" baseline="0"/>
              <a:t> </a:t>
            </a:r>
            <a:r>
              <a:rPr lang="fr-FR"/>
              <a:t>Ct Values</a:t>
            </a:r>
          </a:p>
        </c:rich>
      </c:tx>
      <c:layout/>
    </c:title>
    <c:plotArea>
      <c:layout/>
      <c:barChart>
        <c:barDir val="col"/>
        <c:grouping val="clustered"/>
        <c:ser>
          <c:idx val="0"/>
          <c:order val="0"/>
          <c:spPr>
            <a:solidFill>
              <a:schemeClr val="tx2">
                <a:lumMod val="60000"/>
                <a:lumOff val="40000"/>
              </a:schemeClr>
            </a:solidFill>
            <a:ln>
              <a:solidFill>
                <a:schemeClr val="accent3">
                  <a:lumMod val="75000"/>
                </a:schemeClr>
              </a:solidFill>
            </a:ln>
            <a:effectLst>
              <a:outerShdw blurRad="50800" dist="38100" dir="2700000" algn="tl" rotWithShape="0">
                <a:prstClr val="black">
                  <a:alpha val="40000"/>
                </a:prstClr>
              </a:outerShdw>
            </a:effectLst>
          </c:spPr>
          <c:dLbls>
            <c:dLbl>
              <c:idx val="0"/>
              <c:layout>
                <c:manualLayout>
                  <c:x val="0"/>
                  <c:y val="4.1666666666666284E-3"/>
                </c:manualLayout>
              </c:layout>
              <c:showVal val="1"/>
            </c:dLbl>
            <c:dLbl>
              <c:idx val="1"/>
              <c:layout>
                <c:manualLayout>
                  <c:x val="0"/>
                  <c:y val="4.1666666666666683E-3"/>
                </c:manualLayout>
              </c:layout>
              <c:showVal val="1"/>
            </c:dLbl>
            <c:dLbl>
              <c:idx val="2"/>
              <c:layout>
                <c:manualLayout>
                  <c:x val="-2.3028209556706972E-3"/>
                  <c:y val="-4.1666666666666683E-3"/>
                </c:manualLayout>
              </c:layout>
              <c:showVal val="1"/>
            </c:dLbl>
            <c:dLbl>
              <c:idx val="3"/>
              <c:layout>
                <c:manualLayout>
                  <c:x val="0"/>
                  <c:y val="0"/>
                </c:manualLayout>
              </c:layout>
              <c:showVal val="1"/>
            </c:dLbl>
            <c:txPr>
              <a:bodyPr/>
              <a:lstStyle/>
              <a:p>
                <a:pPr>
                  <a:defRPr sz="1200" b="1" i="0" u="none" strike="noStrike" baseline="0">
                    <a:solidFill>
                      <a:srgbClr val="000000"/>
                    </a:solidFill>
                    <a:latin typeface="Calibri"/>
                    <a:ea typeface="Calibri"/>
                    <a:cs typeface="Calibri"/>
                  </a:defRPr>
                </a:pPr>
                <a:endParaRPr lang="fr-FR"/>
              </a:p>
            </c:txPr>
            <c:showVal val="1"/>
          </c:dLbls>
          <c:errBars>
            <c:errBarType val="plus"/>
            <c:errValType val="cust"/>
            <c:plus>
              <c:numRef>
                <c:f>'Sample 8 Data'!$N$9:$N$12</c:f>
                <c:numCache>
                  <c:formatCode>General</c:formatCode>
                  <c:ptCount val="4"/>
                  <c:pt idx="0">
                    <c:v>0</c:v>
                  </c:pt>
                  <c:pt idx="1">
                    <c:v>0</c:v>
                  </c:pt>
                  <c:pt idx="2">
                    <c:v>0</c:v>
                  </c:pt>
                  <c:pt idx="3">
                    <c:v>0</c:v>
                  </c:pt>
                </c:numCache>
              </c:numRef>
            </c:plus>
            <c:minus>
              <c:numLit>
                <c:formatCode>General</c:formatCode>
                <c:ptCount val="1"/>
                <c:pt idx="0">
                  <c:v>1</c:v>
                </c:pt>
              </c:numLit>
            </c:minus>
          </c:errBars>
          <c:cat>
            <c:strRef>
              <c:f>'Control Sample Data'!$I$9:$I$12</c:f>
              <c:strCache>
                <c:ptCount val="4"/>
                <c:pt idx="0">
                  <c:v>Lower than 25</c:v>
                </c:pt>
                <c:pt idx="1">
                  <c:v>Between 25 &amp; 30</c:v>
                </c:pt>
                <c:pt idx="2">
                  <c:v>Between 30 &amp; 35</c:v>
                </c:pt>
                <c:pt idx="3">
                  <c:v>Indetermined</c:v>
                </c:pt>
              </c:strCache>
            </c:strRef>
          </c:cat>
          <c:val>
            <c:numRef>
              <c:f>'Sample 8 Data'!$M$9:$M$12</c:f>
              <c:numCache>
                <c:formatCode>0%</c:formatCode>
                <c:ptCount val="4"/>
                <c:pt idx="0">
                  <c:v>0</c:v>
                </c:pt>
                <c:pt idx="1">
                  <c:v>0</c:v>
                </c:pt>
                <c:pt idx="2">
                  <c:v>0</c:v>
                </c:pt>
                <c:pt idx="3">
                  <c:v>0</c:v>
                </c:pt>
              </c:numCache>
            </c:numRef>
          </c:val>
        </c:ser>
        <c:axId val="119981952"/>
        <c:axId val="119988224"/>
      </c:barChart>
      <c:catAx>
        <c:axId val="119981952"/>
        <c:scaling>
          <c:orientation val="minMax"/>
        </c:scaling>
        <c:axPos val="b"/>
        <c:title>
          <c:tx>
            <c:rich>
              <a:bodyPr/>
              <a:lstStyle/>
              <a:p>
                <a:pPr>
                  <a:defRPr sz="1100" b="1" i="0" u="none" strike="noStrike" baseline="0">
                    <a:solidFill>
                      <a:srgbClr val="000000"/>
                    </a:solidFill>
                    <a:latin typeface="Calibri"/>
                    <a:ea typeface="Calibri"/>
                    <a:cs typeface="Calibri"/>
                  </a:defRPr>
                </a:pPr>
                <a:r>
                  <a:rPr lang="fr-FR" sz="1100"/>
                  <a:t>Ct Values</a:t>
                </a:r>
              </a:p>
            </c:rich>
          </c:tx>
          <c:layout/>
        </c:title>
        <c:numFmt formatCode="General" sourceLinked="1"/>
        <c:tickLblPos val="nextTo"/>
        <c:txPr>
          <a:bodyPr rot="0" vert="horz"/>
          <a:lstStyle/>
          <a:p>
            <a:pPr>
              <a:defRPr sz="1100" b="1" i="0" u="none" strike="noStrike" baseline="0">
                <a:solidFill>
                  <a:srgbClr val="000000"/>
                </a:solidFill>
                <a:latin typeface="Calibri"/>
                <a:ea typeface="Calibri"/>
                <a:cs typeface="Calibri"/>
              </a:defRPr>
            </a:pPr>
            <a:endParaRPr lang="fr-FR"/>
          </a:p>
        </c:txPr>
        <c:crossAx val="119988224"/>
        <c:crosses val="autoZero"/>
        <c:auto val="1"/>
        <c:lblAlgn val="ctr"/>
        <c:lblOffset val="100"/>
      </c:catAx>
      <c:valAx>
        <c:axId val="119988224"/>
        <c:scaling>
          <c:orientation val="minMax"/>
        </c:scaling>
        <c:axPos val="l"/>
        <c:title>
          <c:tx>
            <c:rich>
              <a:bodyPr/>
              <a:lstStyle/>
              <a:p>
                <a:pPr>
                  <a:defRPr sz="1100" b="1" i="0" u="none" strike="noStrike" baseline="0">
                    <a:solidFill>
                      <a:srgbClr val="000000"/>
                    </a:solidFill>
                    <a:latin typeface="Calibri"/>
                    <a:ea typeface="Calibri"/>
                    <a:cs typeface="Calibri"/>
                  </a:defRPr>
                </a:pPr>
                <a:r>
                  <a:rPr lang="fr-FR" sz="1100"/>
                  <a:t>Percent</a:t>
                </a:r>
              </a:p>
            </c:rich>
          </c:tx>
          <c:layout/>
        </c:title>
        <c:numFmt formatCode="0%" sourceLinked="1"/>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119981952"/>
        <c:crosses val="autoZero"/>
        <c:crossBetween val="between"/>
      </c:valAx>
      <c:spPr>
        <a:solidFill>
          <a:schemeClr val="bg1">
            <a:lumMod val="95000"/>
          </a:schemeClr>
        </a:solidFill>
        <a:ln>
          <a:noFill/>
        </a:ln>
        <a:effectLst/>
      </c:spPr>
    </c:plotArea>
    <c:plotVisOnly val="1"/>
    <c:dispBlanksAs val="gap"/>
  </c:chart>
  <c:spPr>
    <a:solidFill>
      <a:sysClr val="window" lastClr="FFFFFF">
        <a:lumMod val="95000"/>
      </a:sysClr>
    </a:solidFill>
    <a:ln>
      <a:solidFill>
        <a:sysClr val="windowText" lastClr="000000"/>
      </a:solid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000000000001155" l="0.70000000000000062" r="0.70000000000000062" t="0.7500000000000115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fr-FR"/>
  <c:style val="35"/>
  <c:chart>
    <c:title>
      <c:tx>
        <c:rich>
          <a:bodyPr/>
          <a:lstStyle/>
          <a:p>
            <a:pPr>
              <a:defRPr/>
            </a:pPr>
            <a:r>
              <a:rPr lang="fr-FR"/>
              <a:t>Distribution of Ct Values</a:t>
            </a:r>
          </a:p>
        </c:rich>
      </c:tx>
      <c:layout>
        <c:manualLayout>
          <c:xMode val="edge"/>
          <c:yMode val="edge"/>
          <c:x val="0.26394458002691185"/>
          <c:y val="3.9814882952715042E-2"/>
        </c:manualLayout>
      </c:layout>
    </c:title>
    <c:plotArea>
      <c:layout/>
      <c:pieChart>
        <c:varyColors val="1"/>
        <c:ser>
          <c:idx val="0"/>
          <c:order val="0"/>
          <c:dLbls>
            <c:dLbl>
              <c:idx val="3"/>
              <c:layout>
                <c:manualLayout>
                  <c:x val="0.14003616305033106"/>
                  <c:y val="-1.2958657165794878E-2"/>
                </c:manualLayout>
              </c:layout>
              <c:dLblPos val="bestFit"/>
              <c:showCatName val="1"/>
              <c:showPercent val="1"/>
            </c:dLbl>
            <c:txPr>
              <a:bodyPr/>
              <a:lstStyle/>
              <a:p>
                <a:pPr>
                  <a:defRPr sz="1100" b="1"/>
                </a:pPr>
                <a:endParaRPr lang="fr-FR"/>
              </a:p>
            </c:txPr>
            <c:showCatName val="1"/>
            <c:showPercent val="1"/>
            <c:showLeaderLines val="1"/>
          </c:dLbls>
          <c:cat>
            <c:strRef>
              <c:f>'Control Sample Data'!$I$9:$I$12</c:f>
              <c:strCache>
                <c:ptCount val="4"/>
                <c:pt idx="0">
                  <c:v>Lower than 25</c:v>
                </c:pt>
                <c:pt idx="1">
                  <c:v>Between 25 &amp; 30</c:v>
                </c:pt>
                <c:pt idx="2">
                  <c:v>Between 30 &amp; 35</c:v>
                </c:pt>
                <c:pt idx="3">
                  <c:v>Indetermined</c:v>
                </c:pt>
              </c:strCache>
            </c:strRef>
          </c:cat>
          <c:val>
            <c:numRef>
              <c:f>'Sample 8 Data'!$M$9:$M$12</c:f>
              <c:numCache>
                <c:formatCode>0%</c:formatCode>
                <c:ptCount val="4"/>
                <c:pt idx="0">
                  <c:v>0</c:v>
                </c:pt>
                <c:pt idx="1">
                  <c:v>0</c:v>
                </c:pt>
                <c:pt idx="2">
                  <c:v>0</c:v>
                </c:pt>
                <c:pt idx="3">
                  <c:v>0</c:v>
                </c:pt>
              </c:numCache>
            </c:numRef>
          </c:val>
        </c:ser>
        <c:dLbls>
          <c:showCatName val="1"/>
          <c:showPercent val="1"/>
        </c:dLbls>
        <c:firstSliceAng val="180"/>
      </c:pieChart>
    </c:plotArea>
    <c:plotVisOnly val="1"/>
    <c:dispBlanksAs val="zero"/>
  </c:chart>
  <c:spPr>
    <a:solidFill>
      <a:srgbClr val="F2F2F2"/>
    </a:solidFill>
    <a:ln>
      <a:solidFill>
        <a:sysClr val="windowText" lastClr="000000"/>
      </a:solidFill>
    </a:ln>
  </c:spPr>
  <c:printSettings>
    <c:headerFooter/>
    <c:pageMargins b="0.75000000000001199" l="0.70000000000000062" r="0.70000000000000062" t="0.75000000000001199"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600" b="1" i="0" u="none" strike="noStrike" baseline="0">
                <a:solidFill>
                  <a:srgbClr val="000000"/>
                </a:solidFill>
                <a:latin typeface="Calibri"/>
                <a:ea typeface="Calibri"/>
                <a:cs typeface="Calibri"/>
              </a:defRPr>
            </a:pPr>
            <a:r>
              <a:rPr lang="fr-FR"/>
              <a:t>Distribution of Ct Values</a:t>
            </a:r>
          </a:p>
        </c:rich>
      </c:tx>
      <c:layout/>
    </c:title>
    <c:plotArea>
      <c:layout/>
      <c:barChart>
        <c:barDir val="col"/>
        <c:grouping val="clustered"/>
        <c:ser>
          <c:idx val="0"/>
          <c:order val="0"/>
          <c:spPr>
            <a:solidFill>
              <a:schemeClr val="tx2">
                <a:lumMod val="60000"/>
                <a:lumOff val="40000"/>
              </a:schemeClr>
            </a:solidFill>
            <a:ln>
              <a:solidFill>
                <a:schemeClr val="accent3">
                  <a:lumMod val="75000"/>
                </a:schemeClr>
              </a:solidFill>
            </a:ln>
            <a:effectLst>
              <a:outerShdw blurRad="50800" dist="38100" dir="2700000" algn="tl" rotWithShape="0">
                <a:prstClr val="black">
                  <a:alpha val="40000"/>
                </a:prstClr>
              </a:outerShdw>
            </a:effectLst>
          </c:spPr>
          <c:dLbls>
            <c:dLbl>
              <c:idx val="0"/>
              <c:layout>
                <c:manualLayout>
                  <c:x val="0"/>
                  <c:y val="4.1666666666666284E-3"/>
                </c:manualLayout>
              </c:layout>
              <c:showVal val="1"/>
            </c:dLbl>
            <c:dLbl>
              <c:idx val="1"/>
              <c:layout>
                <c:manualLayout>
                  <c:x val="0"/>
                  <c:y val="4.1666666666666683E-3"/>
                </c:manualLayout>
              </c:layout>
              <c:showVal val="1"/>
            </c:dLbl>
            <c:dLbl>
              <c:idx val="2"/>
              <c:layout>
                <c:manualLayout>
                  <c:x val="-2.3028209556706972E-3"/>
                  <c:y val="-4.1666666666666683E-3"/>
                </c:manualLayout>
              </c:layout>
              <c:showVal val="1"/>
            </c:dLbl>
            <c:dLbl>
              <c:idx val="3"/>
              <c:layout>
                <c:manualLayout>
                  <c:x val="0"/>
                  <c:y val="0"/>
                </c:manualLayout>
              </c:layout>
              <c:showVal val="1"/>
            </c:dLbl>
            <c:txPr>
              <a:bodyPr/>
              <a:lstStyle/>
              <a:p>
                <a:pPr>
                  <a:defRPr sz="1200" b="1" i="0" u="none" strike="noStrike" baseline="0">
                    <a:solidFill>
                      <a:srgbClr val="000000"/>
                    </a:solidFill>
                    <a:latin typeface="Calibri"/>
                    <a:ea typeface="Calibri"/>
                    <a:cs typeface="Calibri"/>
                  </a:defRPr>
                </a:pPr>
                <a:endParaRPr lang="fr-FR"/>
              </a:p>
            </c:txPr>
            <c:showVal val="1"/>
          </c:dLbls>
          <c:errBars>
            <c:errBarType val="plus"/>
            <c:errValType val="cust"/>
            <c:plus>
              <c:numRef>
                <c:f>'Sample 9 Data'!$N$9:$N$12</c:f>
                <c:numCache>
                  <c:formatCode>General</c:formatCode>
                  <c:ptCount val="4"/>
                  <c:pt idx="0">
                    <c:v>0</c:v>
                  </c:pt>
                  <c:pt idx="1">
                    <c:v>0</c:v>
                  </c:pt>
                  <c:pt idx="2">
                    <c:v>0</c:v>
                  </c:pt>
                  <c:pt idx="3">
                    <c:v>0</c:v>
                  </c:pt>
                </c:numCache>
              </c:numRef>
            </c:plus>
            <c:minus>
              <c:numLit>
                <c:formatCode>General</c:formatCode>
                <c:ptCount val="1"/>
                <c:pt idx="0">
                  <c:v>1</c:v>
                </c:pt>
              </c:numLit>
            </c:minus>
          </c:errBars>
          <c:cat>
            <c:strRef>
              <c:f>'Control Sample Data'!$I$9:$I$12</c:f>
              <c:strCache>
                <c:ptCount val="4"/>
                <c:pt idx="0">
                  <c:v>Lower than 25</c:v>
                </c:pt>
                <c:pt idx="1">
                  <c:v>Between 25 &amp; 30</c:v>
                </c:pt>
                <c:pt idx="2">
                  <c:v>Between 30 &amp; 35</c:v>
                </c:pt>
                <c:pt idx="3">
                  <c:v>Indetermined</c:v>
                </c:pt>
              </c:strCache>
            </c:strRef>
          </c:cat>
          <c:val>
            <c:numRef>
              <c:f>'Sample 9 Data'!$M$9:$M$12</c:f>
              <c:numCache>
                <c:formatCode>0%</c:formatCode>
                <c:ptCount val="4"/>
                <c:pt idx="0">
                  <c:v>0</c:v>
                </c:pt>
                <c:pt idx="1">
                  <c:v>0</c:v>
                </c:pt>
                <c:pt idx="2">
                  <c:v>0</c:v>
                </c:pt>
                <c:pt idx="3">
                  <c:v>0</c:v>
                </c:pt>
              </c:numCache>
            </c:numRef>
          </c:val>
        </c:ser>
        <c:axId val="120306304"/>
        <c:axId val="120316672"/>
      </c:barChart>
      <c:catAx>
        <c:axId val="120306304"/>
        <c:scaling>
          <c:orientation val="minMax"/>
        </c:scaling>
        <c:axPos val="b"/>
        <c:title>
          <c:tx>
            <c:rich>
              <a:bodyPr/>
              <a:lstStyle/>
              <a:p>
                <a:pPr>
                  <a:defRPr sz="1100" b="1" i="0" u="none" strike="noStrike" baseline="0">
                    <a:solidFill>
                      <a:srgbClr val="000000"/>
                    </a:solidFill>
                    <a:latin typeface="Calibri"/>
                    <a:ea typeface="Calibri"/>
                    <a:cs typeface="Calibri"/>
                  </a:defRPr>
                </a:pPr>
                <a:r>
                  <a:rPr lang="fr-FR" sz="1100"/>
                  <a:t>Ct Values</a:t>
                </a:r>
              </a:p>
            </c:rich>
          </c:tx>
          <c:layout/>
        </c:title>
        <c:numFmt formatCode="General" sourceLinked="1"/>
        <c:tickLblPos val="nextTo"/>
        <c:txPr>
          <a:bodyPr rot="0" vert="horz"/>
          <a:lstStyle/>
          <a:p>
            <a:pPr>
              <a:defRPr sz="1100" b="1" i="0" u="none" strike="noStrike" baseline="0">
                <a:solidFill>
                  <a:srgbClr val="000000"/>
                </a:solidFill>
                <a:latin typeface="Calibri"/>
                <a:ea typeface="Calibri"/>
                <a:cs typeface="Calibri"/>
              </a:defRPr>
            </a:pPr>
            <a:endParaRPr lang="fr-FR"/>
          </a:p>
        </c:txPr>
        <c:crossAx val="120316672"/>
        <c:crosses val="autoZero"/>
        <c:auto val="1"/>
        <c:lblAlgn val="ctr"/>
        <c:lblOffset val="100"/>
      </c:catAx>
      <c:valAx>
        <c:axId val="120316672"/>
        <c:scaling>
          <c:orientation val="minMax"/>
        </c:scaling>
        <c:axPos val="l"/>
        <c:title>
          <c:tx>
            <c:rich>
              <a:bodyPr/>
              <a:lstStyle/>
              <a:p>
                <a:pPr>
                  <a:defRPr sz="1100" b="1" i="0" u="none" strike="noStrike" baseline="0">
                    <a:solidFill>
                      <a:srgbClr val="000000"/>
                    </a:solidFill>
                    <a:latin typeface="Calibri"/>
                    <a:ea typeface="Calibri"/>
                    <a:cs typeface="Calibri"/>
                  </a:defRPr>
                </a:pPr>
                <a:r>
                  <a:rPr lang="fr-FR" sz="1100"/>
                  <a:t>Percent</a:t>
                </a:r>
              </a:p>
            </c:rich>
          </c:tx>
          <c:layout/>
        </c:title>
        <c:numFmt formatCode="0%" sourceLinked="1"/>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120306304"/>
        <c:crosses val="autoZero"/>
        <c:crossBetween val="between"/>
      </c:valAx>
      <c:spPr>
        <a:solidFill>
          <a:schemeClr val="bg1">
            <a:lumMod val="95000"/>
          </a:schemeClr>
        </a:solidFill>
        <a:ln>
          <a:noFill/>
        </a:ln>
        <a:effectLst/>
      </c:spPr>
    </c:plotArea>
    <c:plotVisOnly val="1"/>
    <c:dispBlanksAs val="gap"/>
  </c:chart>
  <c:spPr>
    <a:solidFill>
      <a:sysClr val="window" lastClr="FFFFFF">
        <a:lumMod val="95000"/>
      </a:sysClr>
    </a:solidFill>
    <a:ln>
      <a:solidFill>
        <a:sysClr val="windowText" lastClr="000000"/>
      </a:solid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000000000001155" l="0.70000000000000062" r="0.70000000000000062" t="0.7500000000000115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fr-FR"/>
  <c:style val="35"/>
  <c:chart>
    <c:title>
      <c:tx>
        <c:rich>
          <a:bodyPr/>
          <a:lstStyle/>
          <a:p>
            <a:pPr>
              <a:defRPr sz="1600"/>
            </a:pPr>
            <a:r>
              <a:rPr lang="fr-FR" sz="1600"/>
              <a:t>Distribution of Ct Values</a:t>
            </a:r>
          </a:p>
        </c:rich>
      </c:tx>
      <c:layout>
        <c:manualLayout>
          <c:xMode val="edge"/>
          <c:yMode val="edge"/>
          <c:x val="0.30053696385101547"/>
          <c:y val="3.9814947567274842E-2"/>
        </c:manualLayout>
      </c:layout>
    </c:title>
    <c:plotArea>
      <c:layout/>
      <c:pieChart>
        <c:varyColors val="1"/>
        <c:ser>
          <c:idx val="0"/>
          <c:order val="0"/>
          <c:dLbls>
            <c:dLbl>
              <c:idx val="3"/>
              <c:layout>
                <c:manualLayout>
                  <c:x val="0.14003616305033106"/>
                  <c:y val="-1.2958657165794878E-2"/>
                </c:manualLayout>
              </c:layout>
              <c:dLblPos val="bestFit"/>
              <c:showCatName val="1"/>
              <c:showPercent val="1"/>
            </c:dLbl>
            <c:txPr>
              <a:bodyPr/>
              <a:lstStyle/>
              <a:p>
                <a:pPr>
                  <a:defRPr sz="1100" b="1"/>
                </a:pPr>
                <a:endParaRPr lang="fr-FR"/>
              </a:p>
            </c:txPr>
            <c:showCatName val="1"/>
            <c:showPercent val="1"/>
            <c:showLeaderLines val="1"/>
          </c:dLbls>
          <c:cat>
            <c:strRef>
              <c:f>'Control Sample Data'!$I$9:$I$12</c:f>
              <c:strCache>
                <c:ptCount val="4"/>
                <c:pt idx="0">
                  <c:v>Lower than 25</c:v>
                </c:pt>
                <c:pt idx="1">
                  <c:v>Between 25 &amp; 30</c:v>
                </c:pt>
                <c:pt idx="2">
                  <c:v>Between 30 &amp; 35</c:v>
                </c:pt>
                <c:pt idx="3">
                  <c:v>Indetermined</c:v>
                </c:pt>
              </c:strCache>
            </c:strRef>
          </c:cat>
          <c:val>
            <c:numRef>
              <c:f>'Sample 9 Data'!$M$9:$M$12</c:f>
              <c:numCache>
                <c:formatCode>0%</c:formatCode>
                <c:ptCount val="4"/>
                <c:pt idx="0">
                  <c:v>0</c:v>
                </c:pt>
                <c:pt idx="1">
                  <c:v>0</c:v>
                </c:pt>
                <c:pt idx="2">
                  <c:v>0</c:v>
                </c:pt>
                <c:pt idx="3">
                  <c:v>0</c:v>
                </c:pt>
              </c:numCache>
            </c:numRef>
          </c:val>
        </c:ser>
        <c:dLbls>
          <c:showCatName val="1"/>
          <c:showPercent val="1"/>
        </c:dLbls>
        <c:firstSliceAng val="180"/>
      </c:pieChart>
    </c:plotArea>
    <c:plotVisOnly val="1"/>
    <c:dispBlanksAs val="zero"/>
  </c:chart>
  <c:spPr>
    <a:solidFill>
      <a:srgbClr val="F2F2F2"/>
    </a:solidFill>
    <a:ln>
      <a:solidFill>
        <a:sysClr val="windowText" lastClr="000000"/>
      </a:solidFill>
    </a:ln>
  </c:spPr>
  <c:printSettings>
    <c:headerFooter/>
    <c:pageMargins b="0.75000000000001199" l="0.70000000000000062" r="0.70000000000000062" t="0.75000000000001199"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600" b="1" i="0" u="none" strike="noStrike" baseline="0">
                <a:solidFill>
                  <a:srgbClr val="000000"/>
                </a:solidFill>
                <a:latin typeface="Calibri"/>
                <a:ea typeface="Calibri"/>
                <a:cs typeface="Calibri"/>
              </a:defRPr>
            </a:pPr>
            <a:r>
              <a:rPr lang="fr-FR"/>
              <a:t>Distribution of Ct Values</a:t>
            </a:r>
          </a:p>
        </c:rich>
      </c:tx>
      <c:layout/>
    </c:title>
    <c:plotArea>
      <c:layout/>
      <c:barChart>
        <c:barDir val="col"/>
        <c:grouping val="clustered"/>
        <c:ser>
          <c:idx val="0"/>
          <c:order val="0"/>
          <c:spPr>
            <a:solidFill>
              <a:schemeClr val="tx2">
                <a:lumMod val="60000"/>
                <a:lumOff val="40000"/>
              </a:schemeClr>
            </a:solidFill>
            <a:ln>
              <a:solidFill>
                <a:schemeClr val="accent3">
                  <a:lumMod val="75000"/>
                </a:schemeClr>
              </a:solidFill>
            </a:ln>
            <a:effectLst>
              <a:outerShdw blurRad="50800" dist="38100" dir="2700000" algn="tl" rotWithShape="0">
                <a:prstClr val="black">
                  <a:alpha val="40000"/>
                </a:prstClr>
              </a:outerShdw>
            </a:effectLst>
          </c:spPr>
          <c:dLbls>
            <c:dLbl>
              <c:idx val="0"/>
              <c:layout>
                <c:manualLayout>
                  <c:x val="0"/>
                  <c:y val="4.1666666666666284E-3"/>
                </c:manualLayout>
              </c:layout>
              <c:showVal val="1"/>
            </c:dLbl>
            <c:dLbl>
              <c:idx val="1"/>
              <c:layout>
                <c:manualLayout>
                  <c:x val="0"/>
                  <c:y val="4.1666666666666683E-3"/>
                </c:manualLayout>
              </c:layout>
              <c:showVal val="1"/>
            </c:dLbl>
            <c:dLbl>
              <c:idx val="2"/>
              <c:layout>
                <c:manualLayout>
                  <c:x val="-2.3028209556706972E-3"/>
                  <c:y val="-4.1666666666666683E-3"/>
                </c:manualLayout>
              </c:layout>
              <c:showVal val="1"/>
            </c:dLbl>
            <c:dLbl>
              <c:idx val="3"/>
              <c:layout>
                <c:manualLayout>
                  <c:x val="0"/>
                  <c:y val="0"/>
                </c:manualLayout>
              </c:layout>
              <c:showVal val="1"/>
            </c:dLbl>
            <c:txPr>
              <a:bodyPr/>
              <a:lstStyle/>
              <a:p>
                <a:pPr>
                  <a:defRPr sz="1200" b="1" i="0" u="none" strike="noStrike" baseline="0">
                    <a:solidFill>
                      <a:srgbClr val="000000"/>
                    </a:solidFill>
                    <a:latin typeface="Calibri"/>
                    <a:ea typeface="Calibri"/>
                    <a:cs typeface="Calibri"/>
                  </a:defRPr>
                </a:pPr>
                <a:endParaRPr lang="fr-FR"/>
              </a:p>
            </c:txPr>
            <c:showVal val="1"/>
          </c:dLbls>
          <c:errBars>
            <c:errBarType val="plus"/>
            <c:errValType val="cust"/>
            <c:plus>
              <c:numRef>
                <c:f>'Sample 10 Data'!$N$9:$N$12</c:f>
                <c:numCache>
                  <c:formatCode>General</c:formatCode>
                  <c:ptCount val="4"/>
                  <c:pt idx="0">
                    <c:v>0</c:v>
                  </c:pt>
                  <c:pt idx="1">
                    <c:v>0</c:v>
                  </c:pt>
                  <c:pt idx="2">
                    <c:v>0</c:v>
                  </c:pt>
                  <c:pt idx="3">
                    <c:v>0</c:v>
                  </c:pt>
                </c:numCache>
              </c:numRef>
            </c:plus>
            <c:minus>
              <c:numLit>
                <c:formatCode>General</c:formatCode>
                <c:ptCount val="1"/>
                <c:pt idx="0">
                  <c:v>1</c:v>
                </c:pt>
              </c:numLit>
            </c:minus>
          </c:errBars>
          <c:cat>
            <c:strRef>
              <c:f>'Control Sample Data'!$I$9:$I$12</c:f>
              <c:strCache>
                <c:ptCount val="4"/>
                <c:pt idx="0">
                  <c:v>Lower than 25</c:v>
                </c:pt>
                <c:pt idx="1">
                  <c:v>Between 25 &amp; 30</c:v>
                </c:pt>
                <c:pt idx="2">
                  <c:v>Between 30 &amp; 35</c:v>
                </c:pt>
                <c:pt idx="3">
                  <c:v>Indetermined</c:v>
                </c:pt>
              </c:strCache>
            </c:strRef>
          </c:cat>
          <c:val>
            <c:numRef>
              <c:f>'Sample 10 Data'!$M$9:$M$12</c:f>
              <c:numCache>
                <c:formatCode>0%</c:formatCode>
                <c:ptCount val="4"/>
                <c:pt idx="0">
                  <c:v>0</c:v>
                </c:pt>
                <c:pt idx="1">
                  <c:v>0</c:v>
                </c:pt>
                <c:pt idx="2">
                  <c:v>0</c:v>
                </c:pt>
                <c:pt idx="3">
                  <c:v>0</c:v>
                </c:pt>
              </c:numCache>
            </c:numRef>
          </c:val>
        </c:ser>
        <c:axId val="128655360"/>
        <c:axId val="128657280"/>
      </c:barChart>
      <c:catAx>
        <c:axId val="128655360"/>
        <c:scaling>
          <c:orientation val="minMax"/>
        </c:scaling>
        <c:axPos val="b"/>
        <c:title>
          <c:tx>
            <c:rich>
              <a:bodyPr/>
              <a:lstStyle/>
              <a:p>
                <a:pPr>
                  <a:defRPr sz="1100" b="1" i="0" u="none" strike="noStrike" baseline="0">
                    <a:solidFill>
                      <a:srgbClr val="000000"/>
                    </a:solidFill>
                    <a:latin typeface="Calibri"/>
                    <a:ea typeface="Calibri"/>
                    <a:cs typeface="Calibri"/>
                  </a:defRPr>
                </a:pPr>
                <a:r>
                  <a:rPr lang="fr-FR" sz="1100"/>
                  <a:t>Ct Values</a:t>
                </a:r>
              </a:p>
            </c:rich>
          </c:tx>
          <c:layout/>
        </c:title>
        <c:numFmt formatCode="General" sourceLinked="1"/>
        <c:tickLblPos val="nextTo"/>
        <c:txPr>
          <a:bodyPr rot="0" vert="horz"/>
          <a:lstStyle/>
          <a:p>
            <a:pPr>
              <a:defRPr sz="1100" b="1" i="0" u="none" strike="noStrike" baseline="0">
                <a:solidFill>
                  <a:srgbClr val="000000"/>
                </a:solidFill>
                <a:latin typeface="Calibri"/>
                <a:ea typeface="Calibri"/>
                <a:cs typeface="Calibri"/>
              </a:defRPr>
            </a:pPr>
            <a:endParaRPr lang="fr-FR"/>
          </a:p>
        </c:txPr>
        <c:crossAx val="128657280"/>
        <c:crosses val="autoZero"/>
        <c:auto val="1"/>
        <c:lblAlgn val="ctr"/>
        <c:lblOffset val="100"/>
      </c:catAx>
      <c:valAx>
        <c:axId val="128657280"/>
        <c:scaling>
          <c:orientation val="minMax"/>
        </c:scaling>
        <c:axPos val="l"/>
        <c:title>
          <c:tx>
            <c:rich>
              <a:bodyPr/>
              <a:lstStyle/>
              <a:p>
                <a:pPr>
                  <a:defRPr sz="1100" b="1" i="0" u="none" strike="noStrike" baseline="0">
                    <a:solidFill>
                      <a:srgbClr val="000000"/>
                    </a:solidFill>
                    <a:latin typeface="Calibri"/>
                    <a:ea typeface="Calibri"/>
                    <a:cs typeface="Calibri"/>
                  </a:defRPr>
                </a:pPr>
                <a:r>
                  <a:rPr lang="fr-FR" sz="1100"/>
                  <a:t>Percent</a:t>
                </a:r>
              </a:p>
            </c:rich>
          </c:tx>
          <c:layout/>
        </c:title>
        <c:numFmt formatCode="0%" sourceLinked="1"/>
        <c:tickLblPos val="nextTo"/>
        <c:txPr>
          <a:bodyPr rot="0" vert="horz"/>
          <a:lstStyle/>
          <a:p>
            <a:pPr>
              <a:defRPr sz="1000" b="0" i="0" u="none" strike="noStrike" baseline="0">
                <a:solidFill>
                  <a:srgbClr val="000000"/>
                </a:solidFill>
                <a:latin typeface="Calibri"/>
                <a:ea typeface="Calibri"/>
                <a:cs typeface="Calibri"/>
              </a:defRPr>
            </a:pPr>
            <a:endParaRPr lang="fr-FR"/>
          </a:p>
        </c:txPr>
        <c:crossAx val="128655360"/>
        <c:crosses val="autoZero"/>
        <c:crossBetween val="between"/>
      </c:valAx>
      <c:spPr>
        <a:solidFill>
          <a:schemeClr val="bg1">
            <a:lumMod val="95000"/>
          </a:schemeClr>
        </a:solidFill>
        <a:ln>
          <a:noFill/>
        </a:ln>
        <a:effectLst/>
      </c:spPr>
    </c:plotArea>
    <c:plotVisOnly val="1"/>
    <c:dispBlanksAs val="gap"/>
  </c:chart>
  <c:spPr>
    <a:solidFill>
      <a:sysClr val="window" lastClr="FFFFFF">
        <a:lumMod val="95000"/>
      </a:sysClr>
    </a:solidFill>
    <a:ln>
      <a:solidFill>
        <a:sysClr val="windowText" lastClr="000000"/>
      </a:solidFill>
    </a:ln>
  </c:spPr>
  <c:txPr>
    <a:bodyPr/>
    <a:lstStyle/>
    <a:p>
      <a:pPr>
        <a:defRPr sz="1000" b="0" i="0" u="none" strike="noStrike" baseline="0">
          <a:solidFill>
            <a:srgbClr val="000000"/>
          </a:solidFill>
          <a:latin typeface="Calibri"/>
          <a:ea typeface="Calibri"/>
          <a:cs typeface="Calibri"/>
        </a:defRPr>
      </a:pPr>
      <a:endParaRPr lang="fr-FR"/>
    </a:p>
  </c:txPr>
  <c:printSettings>
    <c:headerFooter/>
    <c:pageMargins b="0.75000000000001155" l="0.70000000000000062" r="0.70000000000000062" t="0.7500000000000115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fr-FR"/>
  <c:style val="35"/>
  <c:chart>
    <c:title>
      <c:tx>
        <c:rich>
          <a:bodyPr/>
          <a:lstStyle/>
          <a:p>
            <a:pPr>
              <a:defRPr/>
            </a:pPr>
            <a:r>
              <a:rPr lang="fr-FR"/>
              <a:t>Distribution of Ct Values</a:t>
            </a:r>
          </a:p>
        </c:rich>
      </c:tx>
      <c:layout>
        <c:manualLayout>
          <c:xMode val="edge"/>
          <c:yMode val="edge"/>
          <c:x val="0.30968505011818676"/>
          <c:y val="3.9814947567274842E-2"/>
        </c:manualLayout>
      </c:layout>
    </c:title>
    <c:plotArea>
      <c:layout/>
      <c:pieChart>
        <c:varyColors val="1"/>
        <c:ser>
          <c:idx val="0"/>
          <c:order val="0"/>
          <c:dLbls>
            <c:dLbl>
              <c:idx val="3"/>
              <c:layout>
                <c:manualLayout>
                  <c:x val="0.14003616305033101"/>
                  <c:y val="-1.2958657165794878E-2"/>
                </c:manualLayout>
              </c:layout>
              <c:dLblPos val="bestFit"/>
              <c:showCatName val="1"/>
              <c:showPercent val="1"/>
            </c:dLbl>
            <c:txPr>
              <a:bodyPr/>
              <a:lstStyle/>
              <a:p>
                <a:pPr>
                  <a:defRPr sz="1100" b="1"/>
                </a:pPr>
                <a:endParaRPr lang="fr-FR"/>
              </a:p>
            </c:txPr>
            <c:showCatName val="1"/>
            <c:showPercent val="1"/>
            <c:showLeaderLines val="1"/>
          </c:dLbls>
          <c:cat>
            <c:strRef>
              <c:f>'Control Sample Data'!$I$9:$I$12</c:f>
              <c:strCache>
                <c:ptCount val="4"/>
                <c:pt idx="0">
                  <c:v>Lower than 25</c:v>
                </c:pt>
                <c:pt idx="1">
                  <c:v>Between 25 &amp; 30</c:v>
                </c:pt>
                <c:pt idx="2">
                  <c:v>Between 30 &amp; 35</c:v>
                </c:pt>
                <c:pt idx="3">
                  <c:v>Indetermined</c:v>
                </c:pt>
              </c:strCache>
            </c:strRef>
          </c:cat>
          <c:val>
            <c:numRef>
              <c:f>'Sample 10 Data'!$M$9:$M$12</c:f>
              <c:numCache>
                <c:formatCode>0%</c:formatCode>
                <c:ptCount val="4"/>
                <c:pt idx="0">
                  <c:v>0</c:v>
                </c:pt>
                <c:pt idx="1">
                  <c:v>0</c:v>
                </c:pt>
                <c:pt idx="2">
                  <c:v>0</c:v>
                </c:pt>
                <c:pt idx="3">
                  <c:v>0</c:v>
                </c:pt>
              </c:numCache>
            </c:numRef>
          </c:val>
        </c:ser>
        <c:dLbls>
          <c:showCatName val="1"/>
          <c:showPercent val="1"/>
        </c:dLbls>
        <c:firstSliceAng val="180"/>
      </c:pieChart>
    </c:plotArea>
    <c:plotVisOnly val="1"/>
    <c:dispBlanksAs val="zero"/>
  </c:chart>
  <c:spPr>
    <a:solidFill>
      <a:srgbClr val="F2F2F2"/>
    </a:solidFill>
    <a:ln>
      <a:solidFill>
        <a:sysClr val="windowText" lastClr="000000"/>
      </a:solidFill>
    </a:ln>
  </c:spPr>
  <c:printSettings>
    <c:headerFooter/>
    <c:pageMargins b="0.75000000000001177" l="0.70000000000000062" r="0.70000000000000062" t="0.75000000000001177"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fr-FR"/>
  <c:chart>
    <c:autoTitleDeleted val="1"/>
    <c:plotArea>
      <c:layout/>
      <c:lineChart>
        <c:grouping val="standard"/>
        <c:ser>
          <c:idx val="1"/>
          <c:order val="0"/>
          <c:tx>
            <c:strRef>
              <c:f>'Box Plot'!$A$8</c:f>
              <c:strCache>
                <c:ptCount val="1"/>
                <c:pt idx="0">
                  <c:v>Q1</c:v>
                </c:pt>
              </c:strCache>
            </c:strRef>
          </c:tx>
          <c:spPr>
            <a:ln>
              <a:noFill/>
            </a:ln>
          </c:spPr>
          <c:marker>
            <c:symbol val="none"/>
          </c:marker>
          <c:cat>
            <c:strRef>
              <c:f>'Box Plot'!$B$6:$L$6</c:f>
              <c:strCache>
                <c:ptCount val="11"/>
                <c:pt idx="0">
                  <c:v>Control</c:v>
                </c:pt>
                <c:pt idx="1">
                  <c:v>Sample 1</c:v>
                </c:pt>
                <c:pt idx="2">
                  <c:v>Sample 2</c:v>
                </c:pt>
                <c:pt idx="3">
                  <c:v>Sample 3</c:v>
                </c:pt>
                <c:pt idx="4">
                  <c:v>Sample 4</c:v>
                </c:pt>
                <c:pt idx="5">
                  <c:v>Sample 5</c:v>
                </c:pt>
                <c:pt idx="6">
                  <c:v>Sample 6</c:v>
                </c:pt>
                <c:pt idx="7">
                  <c:v>Sample 7</c:v>
                </c:pt>
                <c:pt idx="8">
                  <c:v>Sample 8</c:v>
                </c:pt>
                <c:pt idx="9">
                  <c:v>Sample 9</c:v>
                </c:pt>
                <c:pt idx="10">
                  <c:v>Sample 10</c:v>
                </c:pt>
              </c:strCache>
            </c:strRef>
          </c:cat>
          <c:val>
            <c:numRef>
              <c:f>'Box Plot'!$B$8:$L$8</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ser>
        <c:ser>
          <c:idx val="0"/>
          <c:order val="1"/>
          <c:tx>
            <c:strRef>
              <c:f>'Box Plot'!$A$7</c:f>
              <c:strCache>
                <c:ptCount val="1"/>
                <c:pt idx="0">
                  <c:v>Min</c:v>
                </c:pt>
              </c:strCache>
            </c:strRef>
          </c:tx>
          <c:spPr>
            <a:ln>
              <a:noFill/>
            </a:ln>
          </c:spPr>
          <c:marker>
            <c:symbol val="dash"/>
            <c:size val="10"/>
            <c:spPr>
              <a:solidFill>
                <a:schemeClr val="tx1"/>
              </a:solidFill>
            </c:spPr>
          </c:marker>
          <c:cat>
            <c:strRef>
              <c:f>'Box Plot'!$B$6:$L$6</c:f>
              <c:strCache>
                <c:ptCount val="11"/>
                <c:pt idx="0">
                  <c:v>Control</c:v>
                </c:pt>
                <c:pt idx="1">
                  <c:v>Sample 1</c:v>
                </c:pt>
                <c:pt idx="2">
                  <c:v>Sample 2</c:v>
                </c:pt>
                <c:pt idx="3">
                  <c:v>Sample 3</c:v>
                </c:pt>
                <c:pt idx="4">
                  <c:v>Sample 4</c:v>
                </c:pt>
                <c:pt idx="5">
                  <c:v>Sample 5</c:v>
                </c:pt>
                <c:pt idx="6">
                  <c:v>Sample 6</c:v>
                </c:pt>
                <c:pt idx="7">
                  <c:v>Sample 7</c:v>
                </c:pt>
                <c:pt idx="8">
                  <c:v>Sample 8</c:v>
                </c:pt>
                <c:pt idx="9">
                  <c:v>Sample 9</c:v>
                </c:pt>
                <c:pt idx="10">
                  <c:v>Sample 10</c:v>
                </c:pt>
              </c:strCache>
            </c:strRef>
          </c:cat>
          <c:val>
            <c:numRef>
              <c:f>'Box Plot'!$B$7:$L$7</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ser>
        <c:ser>
          <c:idx val="2"/>
          <c:order val="2"/>
          <c:tx>
            <c:strRef>
              <c:f>'Box Plot'!$A$9</c:f>
              <c:strCache>
                <c:ptCount val="1"/>
                <c:pt idx="0">
                  <c:v>Median</c:v>
                </c:pt>
              </c:strCache>
            </c:strRef>
          </c:tx>
          <c:spPr>
            <a:ln>
              <a:noFill/>
            </a:ln>
          </c:spPr>
          <c:marker>
            <c:symbol val="dash"/>
            <c:size val="28"/>
            <c:spPr>
              <a:solidFill>
                <a:srgbClr val="92D050"/>
              </a:solidFill>
            </c:spPr>
          </c:marker>
          <c:cat>
            <c:strRef>
              <c:f>'Box Plot'!$B$6:$L$6</c:f>
              <c:strCache>
                <c:ptCount val="11"/>
                <c:pt idx="0">
                  <c:v>Control</c:v>
                </c:pt>
                <c:pt idx="1">
                  <c:v>Sample 1</c:v>
                </c:pt>
                <c:pt idx="2">
                  <c:v>Sample 2</c:v>
                </c:pt>
                <c:pt idx="3">
                  <c:v>Sample 3</c:v>
                </c:pt>
                <c:pt idx="4">
                  <c:v>Sample 4</c:v>
                </c:pt>
                <c:pt idx="5">
                  <c:v>Sample 5</c:v>
                </c:pt>
                <c:pt idx="6">
                  <c:v>Sample 6</c:v>
                </c:pt>
                <c:pt idx="7">
                  <c:v>Sample 7</c:v>
                </c:pt>
                <c:pt idx="8">
                  <c:v>Sample 8</c:v>
                </c:pt>
                <c:pt idx="9">
                  <c:v>Sample 9</c:v>
                </c:pt>
                <c:pt idx="10">
                  <c:v>Sample 10</c:v>
                </c:pt>
              </c:strCache>
            </c:strRef>
          </c:cat>
          <c:val>
            <c:numRef>
              <c:f>'Box Plot'!$B$9:$L$9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ser>
        <c:ser>
          <c:idx val="4"/>
          <c:order val="3"/>
          <c:tx>
            <c:strRef>
              <c:f>'Box Plot'!$A$11</c:f>
              <c:strCache>
                <c:ptCount val="1"/>
                <c:pt idx="0">
                  <c:v>Max</c:v>
                </c:pt>
              </c:strCache>
            </c:strRef>
          </c:tx>
          <c:spPr>
            <a:ln>
              <a:noFill/>
            </a:ln>
          </c:spPr>
          <c:marker>
            <c:symbol val="dash"/>
            <c:size val="10"/>
            <c:spPr>
              <a:solidFill>
                <a:schemeClr val="tx2"/>
              </a:solidFill>
            </c:spPr>
          </c:marker>
          <c:cat>
            <c:strRef>
              <c:f>'Box Plot'!$B$6:$L$6</c:f>
              <c:strCache>
                <c:ptCount val="11"/>
                <c:pt idx="0">
                  <c:v>Control</c:v>
                </c:pt>
                <c:pt idx="1">
                  <c:v>Sample 1</c:v>
                </c:pt>
                <c:pt idx="2">
                  <c:v>Sample 2</c:v>
                </c:pt>
                <c:pt idx="3">
                  <c:v>Sample 3</c:v>
                </c:pt>
                <c:pt idx="4">
                  <c:v>Sample 4</c:v>
                </c:pt>
                <c:pt idx="5">
                  <c:v>Sample 5</c:v>
                </c:pt>
                <c:pt idx="6">
                  <c:v>Sample 6</c:v>
                </c:pt>
                <c:pt idx="7">
                  <c:v>Sample 7</c:v>
                </c:pt>
                <c:pt idx="8">
                  <c:v>Sample 8</c:v>
                </c:pt>
                <c:pt idx="9">
                  <c:v>Sample 9</c:v>
                </c:pt>
                <c:pt idx="10">
                  <c:v>Sample 10</c:v>
                </c:pt>
              </c:strCache>
            </c:strRef>
          </c:cat>
          <c:val>
            <c:numRef>
              <c:f>'Box Plot'!$B$11:$L$11</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ser>
        <c:ser>
          <c:idx val="3"/>
          <c:order val="4"/>
          <c:tx>
            <c:strRef>
              <c:f>'Box Plot'!$A$10</c:f>
              <c:strCache>
                <c:ptCount val="1"/>
                <c:pt idx="0">
                  <c:v>Q3</c:v>
                </c:pt>
              </c:strCache>
            </c:strRef>
          </c:tx>
          <c:spPr>
            <a:ln>
              <a:noFill/>
            </a:ln>
          </c:spPr>
          <c:marker>
            <c:symbol val="none"/>
          </c:marker>
          <c:cat>
            <c:strRef>
              <c:f>'Box Plot'!$B$6:$L$6</c:f>
              <c:strCache>
                <c:ptCount val="11"/>
                <c:pt idx="0">
                  <c:v>Control</c:v>
                </c:pt>
                <c:pt idx="1">
                  <c:v>Sample 1</c:v>
                </c:pt>
                <c:pt idx="2">
                  <c:v>Sample 2</c:v>
                </c:pt>
                <c:pt idx="3">
                  <c:v>Sample 3</c:v>
                </c:pt>
                <c:pt idx="4">
                  <c:v>Sample 4</c:v>
                </c:pt>
                <c:pt idx="5">
                  <c:v>Sample 5</c:v>
                </c:pt>
                <c:pt idx="6">
                  <c:v>Sample 6</c:v>
                </c:pt>
                <c:pt idx="7">
                  <c:v>Sample 7</c:v>
                </c:pt>
                <c:pt idx="8">
                  <c:v>Sample 8</c:v>
                </c:pt>
                <c:pt idx="9">
                  <c:v>Sample 9</c:v>
                </c:pt>
                <c:pt idx="10">
                  <c:v>Sample 10</c:v>
                </c:pt>
              </c:strCache>
            </c:strRef>
          </c:cat>
          <c:val>
            <c:numRef>
              <c:f>'Box Plot'!$B$10:$L$10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ser>
        <c:hiLowLines/>
        <c:upDownBars>
          <c:gapWidth val="150"/>
          <c:upBars/>
          <c:downBars/>
        </c:upDownBars>
        <c:marker val="1"/>
        <c:axId val="184272384"/>
        <c:axId val="184273920"/>
      </c:lineChart>
      <c:catAx>
        <c:axId val="184272384"/>
        <c:scaling>
          <c:orientation val="minMax"/>
        </c:scaling>
        <c:axPos val="b"/>
        <c:numFmt formatCode="General" sourceLinked="1"/>
        <c:tickLblPos val="nextTo"/>
        <c:txPr>
          <a:bodyPr/>
          <a:lstStyle/>
          <a:p>
            <a:pPr>
              <a:defRPr sz="1200"/>
            </a:pPr>
            <a:endParaRPr lang="fr-FR"/>
          </a:p>
        </c:txPr>
        <c:crossAx val="184273920"/>
        <c:crosses val="autoZero"/>
        <c:auto val="1"/>
        <c:lblAlgn val="ctr"/>
        <c:lblOffset val="100"/>
      </c:catAx>
      <c:valAx>
        <c:axId val="184273920"/>
        <c:scaling>
          <c:orientation val="minMax"/>
        </c:scaling>
        <c:axPos val="l"/>
        <c:majorGridlines/>
        <c:title>
          <c:tx>
            <c:rich>
              <a:bodyPr rot="-5400000" vert="horz"/>
              <a:lstStyle/>
              <a:p>
                <a:pPr>
                  <a:defRPr sz="1400" b="1"/>
                </a:pPr>
                <a:r>
                  <a:rPr lang="fr-FR" sz="1400" b="1"/>
                  <a:t>Ct Values</a:t>
                </a:r>
              </a:p>
            </c:rich>
          </c:tx>
          <c:layout/>
        </c:title>
        <c:numFmt formatCode="General" sourceLinked="1"/>
        <c:tickLblPos val="nextTo"/>
        <c:crossAx val="184272384"/>
        <c:crosses val="autoZero"/>
        <c:crossBetween val="between"/>
      </c:valAx>
    </c:plotArea>
    <c:legend>
      <c:legendPos val="r"/>
      <c:legendEntry>
        <c:idx val="0"/>
        <c:delete val="1"/>
      </c:legendEntry>
      <c:legendEntry>
        <c:idx val="4"/>
        <c:delete val="1"/>
      </c:legendEntry>
      <c:layout/>
      <c:txPr>
        <a:bodyPr/>
        <a:lstStyle/>
        <a:p>
          <a:pPr>
            <a:defRPr sz="1200"/>
          </a:pPr>
          <a:endParaRPr lang="fr-FR"/>
        </a:p>
      </c:txPr>
    </c:legend>
    <c:plotVisOnly val="1"/>
  </c:chart>
  <c:spPr>
    <a:ln>
      <a:solidFill>
        <a:schemeClr val="tx1"/>
      </a:solidFill>
    </a:ln>
  </c:spPr>
  <c:printSettings>
    <c:headerFooter/>
    <c:pageMargins b="0.75000000000001088" l="0.70000000000000062" r="0.70000000000000062" t="0.75000000000001088"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fr-FR"/>
  <c:chart>
    <c:autoTitleDeleted val="1"/>
    <c:plotArea>
      <c:layout/>
      <c:lineChart>
        <c:grouping val="standard"/>
        <c:ser>
          <c:idx val="1"/>
          <c:order val="0"/>
          <c:tx>
            <c:strRef>
              <c:f>'Box Plot'!$A$8</c:f>
              <c:strCache>
                <c:ptCount val="1"/>
                <c:pt idx="0">
                  <c:v>Q1</c:v>
                </c:pt>
              </c:strCache>
            </c:strRef>
          </c:tx>
          <c:spPr>
            <a:ln>
              <a:noFill/>
            </a:ln>
          </c:spPr>
          <c:marker>
            <c:symbol val="none"/>
          </c:marker>
          <c:cat>
            <c:strRef>
              <c:f>'Box Plot'!$B$6:$L$6</c:f>
              <c:strCache>
                <c:ptCount val="11"/>
                <c:pt idx="0">
                  <c:v>Control</c:v>
                </c:pt>
                <c:pt idx="1">
                  <c:v>Sample 1</c:v>
                </c:pt>
                <c:pt idx="2">
                  <c:v>Sample 2</c:v>
                </c:pt>
                <c:pt idx="3">
                  <c:v>Sample 3</c:v>
                </c:pt>
                <c:pt idx="4">
                  <c:v>Sample 4</c:v>
                </c:pt>
                <c:pt idx="5">
                  <c:v>Sample 5</c:v>
                </c:pt>
                <c:pt idx="6">
                  <c:v>Sample 6</c:v>
                </c:pt>
                <c:pt idx="7">
                  <c:v>Sample 7</c:v>
                </c:pt>
                <c:pt idx="8">
                  <c:v>Sample 8</c:v>
                </c:pt>
                <c:pt idx="9">
                  <c:v>Sample 9</c:v>
                </c:pt>
                <c:pt idx="10">
                  <c:v>Sample 10</c:v>
                </c:pt>
              </c:strCache>
            </c:strRef>
          </c:cat>
          <c:val>
            <c:numRef>
              <c:f>'Box Plot'!$B$34:$L$34</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ser>
        <c:ser>
          <c:idx val="0"/>
          <c:order val="1"/>
          <c:tx>
            <c:strRef>
              <c:f>'Box Plot'!$A$7</c:f>
              <c:strCache>
                <c:ptCount val="1"/>
                <c:pt idx="0">
                  <c:v>Min</c:v>
                </c:pt>
              </c:strCache>
            </c:strRef>
          </c:tx>
          <c:spPr>
            <a:ln>
              <a:noFill/>
            </a:ln>
          </c:spPr>
          <c:marker>
            <c:symbol val="dash"/>
            <c:size val="10"/>
            <c:spPr>
              <a:solidFill>
                <a:schemeClr val="tx1"/>
              </a:solidFill>
            </c:spPr>
          </c:marker>
          <c:cat>
            <c:strRef>
              <c:f>'Box Plot'!$B$6:$L$6</c:f>
              <c:strCache>
                <c:ptCount val="11"/>
                <c:pt idx="0">
                  <c:v>Control</c:v>
                </c:pt>
                <c:pt idx="1">
                  <c:v>Sample 1</c:v>
                </c:pt>
                <c:pt idx="2">
                  <c:v>Sample 2</c:v>
                </c:pt>
                <c:pt idx="3">
                  <c:v>Sample 3</c:v>
                </c:pt>
                <c:pt idx="4">
                  <c:v>Sample 4</c:v>
                </c:pt>
                <c:pt idx="5">
                  <c:v>Sample 5</c:v>
                </c:pt>
                <c:pt idx="6">
                  <c:v>Sample 6</c:v>
                </c:pt>
                <c:pt idx="7">
                  <c:v>Sample 7</c:v>
                </c:pt>
                <c:pt idx="8">
                  <c:v>Sample 8</c:v>
                </c:pt>
                <c:pt idx="9">
                  <c:v>Sample 9</c:v>
                </c:pt>
                <c:pt idx="10">
                  <c:v>Sample 10</c:v>
                </c:pt>
              </c:strCache>
            </c:strRef>
          </c:cat>
          <c:val>
            <c:numRef>
              <c:f>'Box Plot'!$B$33:$L$33</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ser>
        <c:ser>
          <c:idx val="2"/>
          <c:order val="2"/>
          <c:tx>
            <c:strRef>
              <c:f>'Box Plot'!$A$9</c:f>
              <c:strCache>
                <c:ptCount val="1"/>
                <c:pt idx="0">
                  <c:v>Median</c:v>
                </c:pt>
              </c:strCache>
            </c:strRef>
          </c:tx>
          <c:spPr>
            <a:ln>
              <a:noFill/>
            </a:ln>
          </c:spPr>
          <c:marker>
            <c:symbol val="dash"/>
            <c:size val="27"/>
            <c:spPr>
              <a:solidFill>
                <a:srgbClr val="92D050"/>
              </a:solidFill>
            </c:spPr>
          </c:marker>
          <c:cat>
            <c:strRef>
              <c:f>'Box Plot'!$B$6:$L$6</c:f>
              <c:strCache>
                <c:ptCount val="11"/>
                <c:pt idx="0">
                  <c:v>Control</c:v>
                </c:pt>
                <c:pt idx="1">
                  <c:v>Sample 1</c:v>
                </c:pt>
                <c:pt idx="2">
                  <c:v>Sample 2</c:v>
                </c:pt>
                <c:pt idx="3">
                  <c:v>Sample 3</c:v>
                </c:pt>
                <c:pt idx="4">
                  <c:v>Sample 4</c:v>
                </c:pt>
                <c:pt idx="5">
                  <c:v>Sample 5</c:v>
                </c:pt>
                <c:pt idx="6">
                  <c:v>Sample 6</c:v>
                </c:pt>
                <c:pt idx="7">
                  <c:v>Sample 7</c:v>
                </c:pt>
                <c:pt idx="8">
                  <c:v>Sample 8</c:v>
                </c:pt>
                <c:pt idx="9">
                  <c:v>Sample 9</c:v>
                </c:pt>
                <c:pt idx="10">
                  <c:v>Sample 10</c:v>
                </c:pt>
              </c:strCache>
            </c:strRef>
          </c:cat>
          <c:val>
            <c:numRef>
              <c:f>'Box Plot'!$B$35:$L$35</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ser>
        <c:ser>
          <c:idx val="4"/>
          <c:order val="3"/>
          <c:tx>
            <c:strRef>
              <c:f>'Box Plot'!$A$11</c:f>
              <c:strCache>
                <c:ptCount val="1"/>
                <c:pt idx="0">
                  <c:v>Max</c:v>
                </c:pt>
              </c:strCache>
            </c:strRef>
          </c:tx>
          <c:spPr>
            <a:ln>
              <a:noFill/>
            </a:ln>
          </c:spPr>
          <c:marker>
            <c:symbol val="dash"/>
            <c:size val="10"/>
            <c:spPr>
              <a:solidFill>
                <a:schemeClr val="tx2"/>
              </a:solidFill>
            </c:spPr>
          </c:marker>
          <c:cat>
            <c:strRef>
              <c:f>'Box Plot'!$B$6:$L$6</c:f>
              <c:strCache>
                <c:ptCount val="11"/>
                <c:pt idx="0">
                  <c:v>Control</c:v>
                </c:pt>
                <c:pt idx="1">
                  <c:v>Sample 1</c:v>
                </c:pt>
                <c:pt idx="2">
                  <c:v>Sample 2</c:v>
                </c:pt>
                <c:pt idx="3">
                  <c:v>Sample 3</c:v>
                </c:pt>
                <c:pt idx="4">
                  <c:v>Sample 4</c:v>
                </c:pt>
                <c:pt idx="5">
                  <c:v>Sample 5</c:v>
                </c:pt>
                <c:pt idx="6">
                  <c:v>Sample 6</c:v>
                </c:pt>
                <c:pt idx="7">
                  <c:v>Sample 7</c:v>
                </c:pt>
                <c:pt idx="8">
                  <c:v>Sample 8</c:v>
                </c:pt>
                <c:pt idx="9">
                  <c:v>Sample 9</c:v>
                </c:pt>
                <c:pt idx="10">
                  <c:v>Sample 10</c:v>
                </c:pt>
              </c:strCache>
            </c:strRef>
          </c:cat>
          <c:val>
            <c:numRef>
              <c:f>'Box Plot'!$B$37:$L$37</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ser>
        <c:ser>
          <c:idx val="3"/>
          <c:order val="4"/>
          <c:tx>
            <c:strRef>
              <c:f>'Box Plot'!$A$10</c:f>
              <c:strCache>
                <c:ptCount val="1"/>
                <c:pt idx="0">
                  <c:v>Q3</c:v>
                </c:pt>
              </c:strCache>
            </c:strRef>
          </c:tx>
          <c:spPr>
            <a:ln>
              <a:noFill/>
            </a:ln>
          </c:spPr>
          <c:marker>
            <c:symbol val="none"/>
          </c:marker>
          <c:cat>
            <c:strRef>
              <c:f>'Box Plot'!$B$6:$L$6</c:f>
              <c:strCache>
                <c:ptCount val="11"/>
                <c:pt idx="0">
                  <c:v>Control</c:v>
                </c:pt>
                <c:pt idx="1">
                  <c:v>Sample 1</c:v>
                </c:pt>
                <c:pt idx="2">
                  <c:v>Sample 2</c:v>
                </c:pt>
                <c:pt idx="3">
                  <c:v>Sample 3</c:v>
                </c:pt>
                <c:pt idx="4">
                  <c:v>Sample 4</c:v>
                </c:pt>
                <c:pt idx="5">
                  <c:v>Sample 5</c:v>
                </c:pt>
                <c:pt idx="6">
                  <c:v>Sample 6</c:v>
                </c:pt>
                <c:pt idx="7">
                  <c:v>Sample 7</c:v>
                </c:pt>
                <c:pt idx="8">
                  <c:v>Sample 8</c:v>
                </c:pt>
                <c:pt idx="9">
                  <c:v>Sample 9</c:v>
                </c:pt>
                <c:pt idx="10">
                  <c:v>Sample 10</c:v>
                </c:pt>
              </c:strCache>
            </c:strRef>
          </c:cat>
          <c:val>
            <c:numRef>
              <c:f>'Box Plot'!$B$36:$L$36</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ser>
        <c:hiLowLines/>
        <c:upDownBars>
          <c:gapWidth val="150"/>
          <c:upBars/>
          <c:downBars/>
        </c:upDownBars>
        <c:marker val="1"/>
        <c:axId val="184590336"/>
        <c:axId val="184591872"/>
      </c:lineChart>
      <c:catAx>
        <c:axId val="184590336"/>
        <c:scaling>
          <c:orientation val="minMax"/>
        </c:scaling>
        <c:axPos val="b"/>
        <c:numFmt formatCode="General" sourceLinked="1"/>
        <c:tickLblPos val="low"/>
        <c:txPr>
          <a:bodyPr/>
          <a:lstStyle/>
          <a:p>
            <a:pPr>
              <a:defRPr sz="1100" b="0"/>
            </a:pPr>
            <a:endParaRPr lang="fr-FR"/>
          </a:p>
        </c:txPr>
        <c:crossAx val="184591872"/>
        <c:crossesAt val="-5"/>
        <c:auto val="1"/>
        <c:lblAlgn val="ctr"/>
        <c:lblOffset val="100"/>
      </c:catAx>
      <c:valAx>
        <c:axId val="184591872"/>
        <c:scaling>
          <c:orientation val="minMax"/>
        </c:scaling>
        <c:axPos val="l"/>
        <c:majorGridlines/>
        <c:title>
          <c:tx>
            <c:rich>
              <a:bodyPr rot="-5400000" vert="horz"/>
              <a:lstStyle/>
              <a:p>
                <a:pPr>
                  <a:defRPr sz="1400" b="1"/>
                </a:pPr>
                <a:r>
                  <a:rPr lang="fr-FR" sz="1400" b="1" baseline="0"/>
                  <a:t> </a:t>
                </a:r>
                <a:r>
                  <a:rPr lang="fr-FR" sz="1400" b="1" i="0" u="none" strike="noStrike" baseline="0"/>
                  <a:t>∆</a:t>
                </a:r>
                <a:r>
                  <a:rPr lang="fr-FR" sz="1400" b="1"/>
                  <a:t>Ct Values</a:t>
                </a:r>
              </a:p>
            </c:rich>
          </c:tx>
          <c:layout/>
        </c:title>
        <c:numFmt formatCode="0.00" sourceLinked="1"/>
        <c:tickLblPos val="nextTo"/>
        <c:crossAx val="184590336"/>
        <c:crossesAt val="1"/>
        <c:crossBetween val="between"/>
      </c:valAx>
      <c:spPr>
        <a:noFill/>
        <a:ln w="25400">
          <a:noFill/>
        </a:ln>
      </c:spPr>
    </c:plotArea>
    <c:legend>
      <c:legendPos val="r"/>
      <c:legendEntry>
        <c:idx val="0"/>
        <c:delete val="1"/>
      </c:legendEntry>
      <c:legendEntry>
        <c:idx val="4"/>
        <c:delete val="1"/>
      </c:legendEntry>
      <c:layout/>
      <c:txPr>
        <a:bodyPr/>
        <a:lstStyle/>
        <a:p>
          <a:pPr>
            <a:defRPr sz="1200"/>
          </a:pPr>
          <a:endParaRPr lang="fr-FR"/>
        </a:p>
      </c:txPr>
    </c:legend>
    <c:plotVisOnly val="1"/>
  </c:chart>
  <c:spPr>
    <a:ln>
      <a:solidFill>
        <a:schemeClr val="tx1"/>
      </a:solidFill>
    </a:ln>
  </c:spPr>
  <c:printSettings>
    <c:headerFooter/>
    <c:pageMargins b="0.7500000000000111" l="0.70000000000000062" r="0.70000000000000062" t="0.7500000000000111"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lang val="fr-FR"/>
  <c:chart>
    <c:autoTitleDeleted val="1"/>
    <c:plotArea>
      <c:layout/>
      <c:lineChart>
        <c:grouping val="standard"/>
        <c:ser>
          <c:idx val="1"/>
          <c:order val="0"/>
          <c:tx>
            <c:strRef>
              <c:f>'Box Plot'!$A$86</c:f>
              <c:strCache>
                <c:ptCount val="1"/>
                <c:pt idx="0">
                  <c:v>Q1</c:v>
                </c:pt>
              </c:strCache>
            </c:strRef>
          </c:tx>
          <c:spPr>
            <a:ln>
              <a:noFill/>
            </a:ln>
          </c:spPr>
          <c:marker>
            <c:symbol val="none"/>
          </c:marker>
          <c:cat>
            <c:strRef>
              <c:f>'Box Plot'!$C$84:$L$84</c:f>
              <c:strCache>
                <c:ptCount val="10"/>
                <c:pt idx="0">
                  <c:v>Sample 1</c:v>
                </c:pt>
                <c:pt idx="1">
                  <c:v>Sample 2</c:v>
                </c:pt>
                <c:pt idx="2">
                  <c:v>Sample 3</c:v>
                </c:pt>
                <c:pt idx="3">
                  <c:v>Sample 4</c:v>
                </c:pt>
                <c:pt idx="4">
                  <c:v>Sample 5</c:v>
                </c:pt>
                <c:pt idx="5">
                  <c:v>Sample 6</c:v>
                </c:pt>
                <c:pt idx="6">
                  <c:v>Sample 7</c:v>
                </c:pt>
                <c:pt idx="7">
                  <c:v>Sample 8</c:v>
                </c:pt>
                <c:pt idx="8">
                  <c:v>Sample 9</c:v>
                </c:pt>
                <c:pt idx="9">
                  <c:v>Sample 10</c:v>
                </c:pt>
              </c:strCache>
            </c:strRef>
          </c:cat>
          <c:val>
            <c:numRef>
              <c:f>'Box Plot'!$C$86:$L$86</c:f>
              <c:numCache>
                <c:formatCode>0.00</c:formatCode>
                <c:ptCount val="10"/>
                <c:pt idx="0">
                  <c:v>0</c:v>
                </c:pt>
                <c:pt idx="1">
                  <c:v>0</c:v>
                </c:pt>
                <c:pt idx="2">
                  <c:v>0</c:v>
                </c:pt>
                <c:pt idx="3">
                  <c:v>0</c:v>
                </c:pt>
                <c:pt idx="4">
                  <c:v>0</c:v>
                </c:pt>
                <c:pt idx="5">
                  <c:v>0</c:v>
                </c:pt>
                <c:pt idx="6">
                  <c:v>0</c:v>
                </c:pt>
                <c:pt idx="7">
                  <c:v>0</c:v>
                </c:pt>
                <c:pt idx="8">
                  <c:v>0</c:v>
                </c:pt>
                <c:pt idx="9">
                  <c:v>0</c:v>
                </c:pt>
              </c:numCache>
            </c:numRef>
          </c:val>
        </c:ser>
        <c:ser>
          <c:idx val="0"/>
          <c:order val="1"/>
          <c:tx>
            <c:strRef>
              <c:f>'Box Plot'!$A$85</c:f>
              <c:strCache>
                <c:ptCount val="1"/>
                <c:pt idx="0">
                  <c:v>Min</c:v>
                </c:pt>
              </c:strCache>
            </c:strRef>
          </c:tx>
          <c:spPr>
            <a:ln>
              <a:noFill/>
            </a:ln>
          </c:spPr>
          <c:marker>
            <c:symbol val="dash"/>
            <c:size val="10"/>
            <c:spPr>
              <a:solidFill>
                <a:sysClr val="windowText" lastClr="000000"/>
              </a:solidFill>
            </c:spPr>
          </c:marker>
          <c:cat>
            <c:strRef>
              <c:f>'Box Plot'!$C$84:$L$84</c:f>
              <c:strCache>
                <c:ptCount val="10"/>
                <c:pt idx="0">
                  <c:v>Sample 1</c:v>
                </c:pt>
                <c:pt idx="1">
                  <c:v>Sample 2</c:v>
                </c:pt>
                <c:pt idx="2">
                  <c:v>Sample 3</c:v>
                </c:pt>
                <c:pt idx="3">
                  <c:v>Sample 4</c:v>
                </c:pt>
                <c:pt idx="4">
                  <c:v>Sample 5</c:v>
                </c:pt>
                <c:pt idx="5">
                  <c:v>Sample 6</c:v>
                </c:pt>
                <c:pt idx="6">
                  <c:v>Sample 7</c:v>
                </c:pt>
                <c:pt idx="7">
                  <c:v>Sample 8</c:v>
                </c:pt>
                <c:pt idx="8">
                  <c:v>Sample 9</c:v>
                </c:pt>
                <c:pt idx="9">
                  <c:v>Sample 10</c:v>
                </c:pt>
              </c:strCache>
            </c:strRef>
          </c:cat>
          <c:val>
            <c:numRef>
              <c:f>'Box Plot'!$C$85:$L$85</c:f>
              <c:numCache>
                <c:formatCode>0.00</c:formatCode>
                <c:ptCount val="10"/>
                <c:pt idx="0">
                  <c:v>0</c:v>
                </c:pt>
                <c:pt idx="1">
                  <c:v>0</c:v>
                </c:pt>
                <c:pt idx="2">
                  <c:v>0</c:v>
                </c:pt>
                <c:pt idx="3">
                  <c:v>0</c:v>
                </c:pt>
                <c:pt idx="4">
                  <c:v>0</c:v>
                </c:pt>
                <c:pt idx="5">
                  <c:v>0</c:v>
                </c:pt>
                <c:pt idx="6">
                  <c:v>0</c:v>
                </c:pt>
                <c:pt idx="7">
                  <c:v>0</c:v>
                </c:pt>
                <c:pt idx="8">
                  <c:v>0</c:v>
                </c:pt>
                <c:pt idx="9">
                  <c:v>0</c:v>
                </c:pt>
              </c:numCache>
            </c:numRef>
          </c:val>
        </c:ser>
        <c:ser>
          <c:idx val="2"/>
          <c:order val="2"/>
          <c:tx>
            <c:strRef>
              <c:f>'Box Plot'!$A$87</c:f>
              <c:strCache>
                <c:ptCount val="1"/>
                <c:pt idx="0">
                  <c:v>Median</c:v>
                </c:pt>
              </c:strCache>
            </c:strRef>
          </c:tx>
          <c:spPr>
            <a:ln>
              <a:noFill/>
            </a:ln>
          </c:spPr>
          <c:marker>
            <c:symbol val="dash"/>
            <c:size val="28"/>
            <c:spPr>
              <a:solidFill>
                <a:srgbClr val="92D050"/>
              </a:solidFill>
              <a:ln w="9525"/>
            </c:spPr>
          </c:marker>
          <c:cat>
            <c:strRef>
              <c:f>'Box Plot'!$C$84:$L$84</c:f>
              <c:strCache>
                <c:ptCount val="10"/>
                <c:pt idx="0">
                  <c:v>Sample 1</c:v>
                </c:pt>
                <c:pt idx="1">
                  <c:v>Sample 2</c:v>
                </c:pt>
                <c:pt idx="2">
                  <c:v>Sample 3</c:v>
                </c:pt>
                <c:pt idx="3">
                  <c:v>Sample 4</c:v>
                </c:pt>
                <c:pt idx="4">
                  <c:v>Sample 5</c:v>
                </c:pt>
                <c:pt idx="5">
                  <c:v>Sample 6</c:v>
                </c:pt>
                <c:pt idx="6">
                  <c:v>Sample 7</c:v>
                </c:pt>
                <c:pt idx="7">
                  <c:v>Sample 8</c:v>
                </c:pt>
                <c:pt idx="8">
                  <c:v>Sample 9</c:v>
                </c:pt>
                <c:pt idx="9">
                  <c:v>Sample 10</c:v>
                </c:pt>
              </c:strCache>
            </c:strRef>
          </c:cat>
          <c:val>
            <c:numRef>
              <c:f>'Box Plot'!$C$87:$L$87</c:f>
              <c:numCache>
                <c:formatCode>0.00</c:formatCode>
                <c:ptCount val="10"/>
                <c:pt idx="0">
                  <c:v>0</c:v>
                </c:pt>
                <c:pt idx="1">
                  <c:v>0</c:v>
                </c:pt>
                <c:pt idx="2">
                  <c:v>0</c:v>
                </c:pt>
                <c:pt idx="3">
                  <c:v>0</c:v>
                </c:pt>
                <c:pt idx="4">
                  <c:v>0</c:v>
                </c:pt>
                <c:pt idx="5">
                  <c:v>0</c:v>
                </c:pt>
                <c:pt idx="6">
                  <c:v>0</c:v>
                </c:pt>
                <c:pt idx="7">
                  <c:v>0</c:v>
                </c:pt>
                <c:pt idx="8">
                  <c:v>0</c:v>
                </c:pt>
                <c:pt idx="9">
                  <c:v>0</c:v>
                </c:pt>
              </c:numCache>
            </c:numRef>
          </c:val>
        </c:ser>
        <c:ser>
          <c:idx val="4"/>
          <c:order val="3"/>
          <c:tx>
            <c:strRef>
              <c:f>'Box Plot'!$A$89</c:f>
              <c:strCache>
                <c:ptCount val="1"/>
                <c:pt idx="0">
                  <c:v>Max</c:v>
                </c:pt>
              </c:strCache>
            </c:strRef>
          </c:tx>
          <c:spPr>
            <a:ln>
              <a:noFill/>
            </a:ln>
          </c:spPr>
          <c:marker>
            <c:symbol val="dash"/>
            <c:size val="10"/>
            <c:spPr>
              <a:solidFill>
                <a:sysClr val="windowText" lastClr="000000"/>
              </a:solidFill>
            </c:spPr>
          </c:marker>
          <c:cat>
            <c:strRef>
              <c:f>'Box Plot'!$C$84:$L$84</c:f>
              <c:strCache>
                <c:ptCount val="10"/>
                <c:pt idx="0">
                  <c:v>Sample 1</c:v>
                </c:pt>
                <c:pt idx="1">
                  <c:v>Sample 2</c:v>
                </c:pt>
                <c:pt idx="2">
                  <c:v>Sample 3</c:v>
                </c:pt>
                <c:pt idx="3">
                  <c:v>Sample 4</c:v>
                </c:pt>
                <c:pt idx="4">
                  <c:v>Sample 5</c:v>
                </c:pt>
                <c:pt idx="5">
                  <c:v>Sample 6</c:v>
                </c:pt>
                <c:pt idx="6">
                  <c:v>Sample 7</c:v>
                </c:pt>
                <c:pt idx="7">
                  <c:v>Sample 8</c:v>
                </c:pt>
                <c:pt idx="8">
                  <c:v>Sample 9</c:v>
                </c:pt>
                <c:pt idx="9">
                  <c:v>Sample 10</c:v>
                </c:pt>
              </c:strCache>
            </c:strRef>
          </c:cat>
          <c:val>
            <c:numRef>
              <c:f>'Box Plot'!$C$89:$L$89</c:f>
              <c:numCache>
                <c:formatCode>0.00</c:formatCode>
                <c:ptCount val="10"/>
                <c:pt idx="0">
                  <c:v>0</c:v>
                </c:pt>
                <c:pt idx="1">
                  <c:v>0</c:v>
                </c:pt>
                <c:pt idx="2">
                  <c:v>0</c:v>
                </c:pt>
                <c:pt idx="3">
                  <c:v>0</c:v>
                </c:pt>
                <c:pt idx="4">
                  <c:v>0</c:v>
                </c:pt>
                <c:pt idx="5">
                  <c:v>0</c:v>
                </c:pt>
                <c:pt idx="6">
                  <c:v>0</c:v>
                </c:pt>
                <c:pt idx="7">
                  <c:v>0</c:v>
                </c:pt>
                <c:pt idx="8">
                  <c:v>0</c:v>
                </c:pt>
                <c:pt idx="9">
                  <c:v>0</c:v>
                </c:pt>
              </c:numCache>
            </c:numRef>
          </c:val>
        </c:ser>
        <c:ser>
          <c:idx val="3"/>
          <c:order val="4"/>
          <c:tx>
            <c:strRef>
              <c:f>'Box Plot'!$A$88</c:f>
              <c:strCache>
                <c:ptCount val="1"/>
                <c:pt idx="0">
                  <c:v>Q3</c:v>
                </c:pt>
              </c:strCache>
            </c:strRef>
          </c:tx>
          <c:spPr>
            <a:ln>
              <a:noFill/>
            </a:ln>
          </c:spPr>
          <c:marker>
            <c:symbol val="none"/>
          </c:marker>
          <c:cat>
            <c:strRef>
              <c:f>'Box Plot'!$C$84:$L$84</c:f>
              <c:strCache>
                <c:ptCount val="10"/>
                <c:pt idx="0">
                  <c:v>Sample 1</c:v>
                </c:pt>
                <c:pt idx="1">
                  <c:v>Sample 2</c:v>
                </c:pt>
                <c:pt idx="2">
                  <c:v>Sample 3</c:v>
                </c:pt>
                <c:pt idx="3">
                  <c:v>Sample 4</c:v>
                </c:pt>
                <c:pt idx="4">
                  <c:v>Sample 5</c:v>
                </c:pt>
                <c:pt idx="5">
                  <c:v>Sample 6</c:v>
                </c:pt>
                <c:pt idx="6">
                  <c:v>Sample 7</c:v>
                </c:pt>
                <c:pt idx="7">
                  <c:v>Sample 8</c:v>
                </c:pt>
                <c:pt idx="8">
                  <c:v>Sample 9</c:v>
                </c:pt>
                <c:pt idx="9">
                  <c:v>Sample 10</c:v>
                </c:pt>
              </c:strCache>
            </c:strRef>
          </c:cat>
          <c:val>
            <c:numRef>
              <c:f>'Box Plot'!$C$88:$L$88</c:f>
              <c:numCache>
                <c:formatCode>0.00</c:formatCode>
                <c:ptCount val="10"/>
                <c:pt idx="0">
                  <c:v>0</c:v>
                </c:pt>
                <c:pt idx="1">
                  <c:v>0</c:v>
                </c:pt>
                <c:pt idx="2">
                  <c:v>0</c:v>
                </c:pt>
                <c:pt idx="3">
                  <c:v>0</c:v>
                </c:pt>
                <c:pt idx="4">
                  <c:v>0</c:v>
                </c:pt>
                <c:pt idx="5">
                  <c:v>0</c:v>
                </c:pt>
                <c:pt idx="6">
                  <c:v>0</c:v>
                </c:pt>
                <c:pt idx="7">
                  <c:v>0</c:v>
                </c:pt>
                <c:pt idx="8">
                  <c:v>0</c:v>
                </c:pt>
                <c:pt idx="9">
                  <c:v>0</c:v>
                </c:pt>
              </c:numCache>
            </c:numRef>
          </c:val>
        </c:ser>
        <c:hiLowLines/>
        <c:upDownBars>
          <c:gapWidth val="150"/>
          <c:upBars>
            <c:spPr>
              <a:ln w="9525"/>
            </c:spPr>
          </c:upBars>
          <c:downBars/>
        </c:upDownBars>
        <c:marker val="1"/>
        <c:axId val="184842496"/>
        <c:axId val="184848384"/>
      </c:lineChart>
      <c:catAx>
        <c:axId val="184842496"/>
        <c:scaling>
          <c:orientation val="minMax"/>
        </c:scaling>
        <c:axPos val="b"/>
        <c:numFmt formatCode="General" sourceLinked="1"/>
        <c:majorTickMark val="none"/>
        <c:tickLblPos val="low"/>
        <c:txPr>
          <a:bodyPr/>
          <a:lstStyle/>
          <a:p>
            <a:pPr>
              <a:defRPr sz="1100"/>
            </a:pPr>
            <a:endParaRPr lang="fr-FR"/>
          </a:p>
        </c:txPr>
        <c:crossAx val="184848384"/>
        <c:crossesAt val="-6"/>
        <c:auto val="1"/>
        <c:lblAlgn val="ctr"/>
        <c:lblOffset val="100"/>
      </c:catAx>
      <c:valAx>
        <c:axId val="184848384"/>
        <c:scaling>
          <c:orientation val="minMax"/>
        </c:scaling>
        <c:axPos val="l"/>
        <c:majorGridlines/>
        <c:title>
          <c:tx>
            <c:rich>
              <a:bodyPr/>
              <a:lstStyle/>
              <a:p>
                <a:pPr>
                  <a:defRPr sz="1400" b="1"/>
                </a:pPr>
                <a:r>
                  <a:rPr lang="fr-FR" sz="1400" b="1"/>
                  <a:t>∆∆Ct Values</a:t>
                </a:r>
              </a:p>
            </c:rich>
          </c:tx>
        </c:title>
        <c:numFmt formatCode="0.00" sourceLinked="1"/>
        <c:majorTickMark val="none"/>
        <c:tickLblPos val="nextTo"/>
        <c:crossAx val="184842496"/>
        <c:crosses val="autoZero"/>
        <c:crossBetween val="between"/>
      </c:valAx>
    </c:plotArea>
    <c:legend>
      <c:legendPos val="r"/>
      <c:legendEntry>
        <c:idx val="0"/>
        <c:delete val="1"/>
      </c:legendEntry>
      <c:legendEntry>
        <c:idx val="4"/>
        <c:delete val="1"/>
      </c:legendEntry>
      <c:txPr>
        <a:bodyPr/>
        <a:lstStyle/>
        <a:p>
          <a:pPr>
            <a:defRPr sz="1200"/>
          </a:pPr>
          <a:endParaRPr lang="fr-FR"/>
        </a:p>
      </c:txPr>
    </c:legend>
    <c:plotVisOnly val="1"/>
  </c:chart>
  <c:printSettings>
    <c:headerFooter/>
    <c:pageMargins b="0.75000000000001077" l="0.70000000000000062" r="0.70000000000000062" t="0.75000000000001077"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lang val="fr-FR"/>
  <c:chart>
    <c:autoTitleDeleted val="1"/>
    <c:plotArea>
      <c:layout/>
      <c:lineChart>
        <c:grouping val="standard"/>
        <c:ser>
          <c:idx val="1"/>
          <c:order val="0"/>
          <c:tx>
            <c:strRef>
              <c:f>'Box Plot'!$A$114</c:f>
              <c:strCache>
                <c:ptCount val="1"/>
                <c:pt idx="0">
                  <c:v>Q1</c:v>
                </c:pt>
              </c:strCache>
            </c:strRef>
          </c:tx>
          <c:spPr>
            <a:ln>
              <a:noFill/>
            </a:ln>
          </c:spPr>
          <c:marker>
            <c:symbol val="none"/>
          </c:marker>
          <c:cat>
            <c:strRef>
              <c:f>'Box Plot'!$C$112:$L$112</c:f>
              <c:strCache>
                <c:ptCount val="10"/>
                <c:pt idx="0">
                  <c:v>Sample 1</c:v>
                </c:pt>
                <c:pt idx="1">
                  <c:v>Sample 2</c:v>
                </c:pt>
                <c:pt idx="2">
                  <c:v>Sample 3</c:v>
                </c:pt>
                <c:pt idx="3">
                  <c:v>Sample 4</c:v>
                </c:pt>
                <c:pt idx="4">
                  <c:v>Sample 5</c:v>
                </c:pt>
                <c:pt idx="5">
                  <c:v>Sample 6</c:v>
                </c:pt>
                <c:pt idx="6">
                  <c:v>Sample 7</c:v>
                </c:pt>
                <c:pt idx="7">
                  <c:v>Sample 8</c:v>
                </c:pt>
                <c:pt idx="8">
                  <c:v>Sample 9</c:v>
                </c:pt>
                <c:pt idx="9">
                  <c:v>Sample 10</c:v>
                </c:pt>
              </c:strCache>
            </c:strRef>
          </c:cat>
          <c:val>
            <c:numRef>
              <c:f>'Box Plot'!$C$114:$L$114</c:f>
              <c:numCache>
                <c:formatCode>0.00</c:formatCode>
                <c:ptCount val="10"/>
                <c:pt idx="0">
                  <c:v>0</c:v>
                </c:pt>
                <c:pt idx="1">
                  <c:v>0</c:v>
                </c:pt>
                <c:pt idx="2">
                  <c:v>0</c:v>
                </c:pt>
                <c:pt idx="3">
                  <c:v>0</c:v>
                </c:pt>
                <c:pt idx="4">
                  <c:v>0</c:v>
                </c:pt>
                <c:pt idx="5">
                  <c:v>0</c:v>
                </c:pt>
                <c:pt idx="6">
                  <c:v>0</c:v>
                </c:pt>
                <c:pt idx="7">
                  <c:v>0</c:v>
                </c:pt>
                <c:pt idx="8">
                  <c:v>0</c:v>
                </c:pt>
                <c:pt idx="9">
                  <c:v>0</c:v>
                </c:pt>
              </c:numCache>
            </c:numRef>
          </c:val>
        </c:ser>
        <c:ser>
          <c:idx val="0"/>
          <c:order val="1"/>
          <c:tx>
            <c:strRef>
              <c:f>'Box Plot'!$A$113</c:f>
              <c:strCache>
                <c:ptCount val="1"/>
                <c:pt idx="0">
                  <c:v>Min</c:v>
                </c:pt>
              </c:strCache>
            </c:strRef>
          </c:tx>
          <c:spPr>
            <a:ln>
              <a:noFill/>
            </a:ln>
          </c:spPr>
          <c:marker>
            <c:symbol val="dash"/>
            <c:size val="10"/>
            <c:spPr>
              <a:solidFill>
                <a:sysClr val="windowText" lastClr="000000"/>
              </a:solidFill>
            </c:spPr>
          </c:marker>
          <c:cat>
            <c:strRef>
              <c:f>'Box Plot'!$C$112:$L$112</c:f>
              <c:strCache>
                <c:ptCount val="10"/>
                <c:pt idx="0">
                  <c:v>Sample 1</c:v>
                </c:pt>
                <c:pt idx="1">
                  <c:v>Sample 2</c:v>
                </c:pt>
                <c:pt idx="2">
                  <c:v>Sample 3</c:v>
                </c:pt>
                <c:pt idx="3">
                  <c:v>Sample 4</c:v>
                </c:pt>
                <c:pt idx="4">
                  <c:v>Sample 5</c:v>
                </c:pt>
                <c:pt idx="5">
                  <c:v>Sample 6</c:v>
                </c:pt>
                <c:pt idx="6">
                  <c:v>Sample 7</c:v>
                </c:pt>
                <c:pt idx="7">
                  <c:v>Sample 8</c:v>
                </c:pt>
                <c:pt idx="8">
                  <c:v>Sample 9</c:v>
                </c:pt>
                <c:pt idx="9">
                  <c:v>Sample 10</c:v>
                </c:pt>
              </c:strCache>
            </c:strRef>
          </c:cat>
          <c:val>
            <c:numRef>
              <c:f>'Box Plot'!$C$113:$L$113</c:f>
              <c:numCache>
                <c:formatCode>0.00</c:formatCode>
                <c:ptCount val="10"/>
                <c:pt idx="0">
                  <c:v>0</c:v>
                </c:pt>
                <c:pt idx="1">
                  <c:v>0</c:v>
                </c:pt>
                <c:pt idx="2">
                  <c:v>0</c:v>
                </c:pt>
                <c:pt idx="3">
                  <c:v>0</c:v>
                </c:pt>
                <c:pt idx="4">
                  <c:v>0</c:v>
                </c:pt>
                <c:pt idx="5">
                  <c:v>0</c:v>
                </c:pt>
                <c:pt idx="6">
                  <c:v>0</c:v>
                </c:pt>
                <c:pt idx="7">
                  <c:v>0</c:v>
                </c:pt>
                <c:pt idx="8">
                  <c:v>0</c:v>
                </c:pt>
                <c:pt idx="9">
                  <c:v>0</c:v>
                </c:pt>
              </c:numCache>
            </c:numRef>
          </c:val>
        </c:ser>
        <c:ser>
          <c:idx val="2"/>
          <c:order val="2"/>
          <c:tx>
            <c:strRef>
              <c:f>'Box Plot'!$A$115</c:f>
              <c:strCache>
                <c:ptCount val="1"/>
                <c:pt idx="0">
                  <c:v>Median</c:v>
                </c:pt>
              </c:strCache>
            </c:strRef>
          </c:tx>
          <c:spPr>
            <a:ln>
              <a:noFill/>
            </a:ln>
          </c:spPr>
          <c:marker>
            <c:symbol val="dash"/>
            <c:size val="32"/>
            <c:spPr>
              <a:solidFill>
                <a:srgbClr val="92D050"/>
              </a:solidFill>
            </c:spPr>
          </c:marker>
          <c:cat>
            <c:strRef>
              <c:f>'Box Plot'!$C$112:$L$112</c:f>
              <c:strCache>
                <c:ptCount val="10"/>
                <c:pt idx="0">
                  <c:v>Sample 1</c:v>
                </c:pt>
                <c:pt idx="1">
                  <c:v>Sample 2</c:v>
                </c:pt>
                <c:pt idx="2">
                  <c:v>Sample 3</c:v>
                </c:pt>
                <c:pt idx="3">
                  <c:v>Sample 4</c:v>
                </c:pt>
                <c:pt idx="4">
                  <c:v>Sample 5</c:v>
                </c:pt>
                <c:pt idx="5">
                  <c:v>Sample 6</c:v>
                </c:pt>
                <c:pt idx="6">
                  <c:v>Sample 7</c:v>
                </c:pt>
                <c:pt idx="7">
                  <c:v>Sample 8</c:v>
                </c:pt>
                <c:pt idx="8">
                  <c:v>Sample 9</c:v>
                </c:pt>
                <c:pt idx="9">
                  <c:v>Sample 10</c:v>
                </c:pt>
              </c:strCache>
            </c:strRef>
          </c:cat>
          <c:val>
            <c:numRef>
              <c:f>'Box Plot'!$C$115:$L$115</c:f>
              <c:numCache>
                <c:formatCode>0.00</c:formatCode>
                <c:ptCount val="10"/>
                <c:pt idx="0">
                  <c:v>0</c:v>
                </c:pt>
                <c:pt idx="1">
                  <c:v>0</c:v>
                </c:pt>
                <c:pt idx="2">
                  <c:v>0</c:v>
                </c:pt>
                <c:pt idx="3">
                  <c:v>0</c:v>
                </c:pt>
                <c:pt idx="4">
                  <c:v>0</c:v>
                </c:pt>
                <c:pt idx="5">
                  <c:v>0</c:v>
                </c:pt>
                <c:pt idx="6">
                  <c:v>0</c:v>
                </c:pt>
                <c:pt idx="7">
                  <c:v>0</c:v>
                </c:pt>
                <c:pt idx="8">
                  <c:v>0</c:v>
                </c:pt>
                <c:pt idx="9">
                  <c:v>0</c:v>
                </c:pt>
              </c:numCache>
            </c:numRef>
          </c:val>
        </c:ser>
        <c:ser>
          <c:idx val="4"/>
          <c:order val="3"/>
          <c:tx>
            <c:strRef>
              <c:f>'Box Plot'!$A$117</c:f>
              <c:strCache>
                <c:ptCount val="1"/>
                <c:pt idx="0">
                  <c:v>Max</c:v>
                </c:pt>
              </c:strCache>
            </c:strRef>
          </c:tx>
          <c:spPr>
            <a:ln>
              <a:noFill/>
            </a:ln>
          </c:spPr>
          <c:marker>
            <c:symbol val="dash"/>
            <c:size val="10"/>
            <c:spPr>
              <a:solidFill>
                <a:schemeClr val="tx1"/>
              </a:solidFill>
            </c:spPr>
          </c:marker>
          <c:cat>
            <c:strRef>
              <c:f>'Box Plot'!$C$112:$L$112</c:f>
              <c:strCache>
                <c:ptCount val="10"/>
                <c:pt idx="0">
                  <c:v>Sample 1</c:v>
                </c:pt>
                <c:pt idx="1">
                  <c:v>Sample 2</c:v>
                </c:pt>
                <c:pt idx="2">
                  <c:v>Sample 3</c:v>
                </c:pt>
                <c:pt idx="3">
                  <c:v>Sample 4</c:v>
                </c:pt>
                <c:pt idx="4">
                  <c:v>Sample 5</c:v>
                </c:pt>
                <c:pt idx="5">
                  <c:v>Sample 6</c:v>
                </c:pt>
                <c:pt idx="6">
                  <c:v>Sample 7</c:v>
                </c:pt>
                <c:pt idx="7">
                  <c:v>Sample 8</c:v>
                </c:pt>
                <c:pt idx="8">
                  <c:v>Sample 9</c:v>
                </c:pt>
                <c:pt idx="9">
                  <c:v>Sample 10</c:v>
                </c:pt>
              </c:strCache>
            </c:strRef>
          </c:cat>
          <c:val>
            <c:numRef>
              <c:f>'Box Plot'!$C$117:$L$117</c:f>
              <c:numCache>
                <c:formatCode>0.00</c:formatCode>
                <c:ptCount val="10"/>
                <c:pt idx="0">
                  <c:v>0</c:v>
                </c:pt>
                <c:pt idx="1">
                  <c:v>0</c:v>
                </c:pt>
                <c:pt idx="2">
                  <c:v>0</c:v>
                </c:pt>
                <c:pt idx="3">
                  <c:v>0</c:v>
                </c:pt>
                <c:pt idx="4">
                  <c:v>0</c:v>
                </c:pt>
                <c:pt idx="5">
                  <c:v>0</c:v>
                </c:pt>
                <c:pt idx="6">
                  <c:v>0</c:v>
                </c:pt>
                <c:pt idx="7">
                  <c:v>0</c:v>
                </c:pt>
                <c:pt idx="8">
                  <c:v>0</c:v>
                </c:pt>
                <c:pt idx="9">
                  <c:v>0</c:v>
                </c:pt>
              </c:numCache>
            </c:numRef>
          </c:val>
        </c:ser>
        <c:ser>
          <c:idx val="3"/>
          <c:order val="4"/>
          <c:tx>
            <c:strRef>
              <c:f>'Box Plot'!$A$116</c:f>
              <c:strCache>
                <c:ptCount val="1"/>
                <c:pt idx="0">
                  <c:v>Q3</c:v>
                </c:pt>
              </c:strCache>
            </c:strRef>
          </c:tx>
          <c:spPr>
            <a:ln>
              <a:noFill/>
            </a:ln>
          </c:spPr>
          <c:marker>
            <c:symbol val="none"/>
          </c:marker>
          <c:cat>
            <c:strRef>
              <c:f>'Box Plot'!$C$112:$L$112</c:f>
              <c:strCache>
                <c:ptCount val="10"/>
                <c:pt idx="0">
                  <c:v>Sample 1</c:v>
                </c:pt>
                <c:pt idx="1">
                  <c:v>Sample 2</c:v>
                </c:pt>
                <c:pt idx="2">
                  <c:v>Sample 3</c:v>
                </c:pt>
                <c:pt idx="3">
                  <c:v>Sample 4</c:v>
                </c:pt>
                <c:pt idx="4">
                  <c:v>Sample 5</c:v>
                </c:pt>
                <c:pt idx="5">
                  <c:v>Sample 6</c:v>
                </c:pt>
                <c:pt idx="6">
                  <c:v>Sample 7</c:v>
                </c:pt>
                <c:pt idx="7">
                  <c:v>Sample 8</c:v>
                </c:pt>
                <c:pt idx="8">
                  <c:v>Sample 9</c:v>
                </c:pt>
                <c:pt idx="9">
                  <c:v>Sample 10</c:v>
                </c:pt>
              </c:strCache>
            </c:strRef>
          </c:cat>
          <c:val>
            <c:numRef>
              <c:f>'Box Plot'!$C$116:$L$116</c:f>
              <c:numCache>
                <c:formatCode>0.00</c:formatCode>
                <c:ptCount val="10"/>
                <c:pt idx="0">
                  <c:v>0</c:v>
                </c:pt>
                <c:pt idx="1">
                  <c:v>0</c:v>
                </c:pt>
                <c:pt idx="2">
                  <c:v>0</c:v>
                </c:pt>
                <c:pt idx="3">
                  <c:v>0</c:v>
                </c:pt>
                <c:pt idx="4">
                  <c:v>0</c:v>
                </c:pt>
                <c:pt idx="5">
                  <c:v>0</c:v>
                </c:pt>
                <c:pt idx="6">
                  <c:v>0</c:v>
                </c:pt>
                <c:pt idx="7">
                  <c:v>0</c:v>
                </c:pt>
                <c:pt idx="8">
                  <c:v>0</c:v>
                </c:pt>
                <c:pt idx="9">
                  <c:v>0</c:v>
                </c:pt>
              </c:numCache>
            </c:numRef>
          </c:val>
        </c:ser>
        <c:hiLowLines/>
        <c:upDownBars>
          <c:gapWidth val="150"/>
          <c:upBars/>
          <c:downBars/>
        </c:upDownBars>
        <c:marker val="1"/>
        <c:axId val="184898304"/>
        <c:axId val="184899840"/>
      </c:lineChart>
      <c:catAx>
        <c:axId val="184898304"/>
        <c:scaling>
          <c:orientation val="minMax"/>
        </c:scaling>
        <c:axPos val="b"/>
        <c:numFmt formatCode="General" sourceLinked="1"/>
        <c:tickLblPos val="low"/>
        <c:txPr>
          <a:bodyPr/>
          <a:lstStyle/>
          <a:p>
            <a:pPr>
              <a:defRPr sz="1100"/>
            </a:pPr>
            <a:endParaRPr lang="fr-FR"/>
          </a:p>
        </c:txPr>
        <c:crossAx val="184899840"/>
        <c:crosses val="autoZero"/>
        <c:auto val="1"/>
        <c:lblAlgn val="ctr"/>
        <c:lblOffset val="100"/>
      </c:catAx>
      <c:valAx>
        <c:axId val="184899840"/>
        <c:scaling>
          <c:orientation val="minMax"/>
        </c:scaling>
        <c:axPos val="l"/>
        <c:majorGridlines/>
        <c:title>
          <c:tx>
            <c:rich>
              <a:bodyPr rot="-5400000" vert="horz"/>
              <a:lstStyle/>
              <a:p>
                <a:pPr>
                  <a:defRPr sz="1400"/>
                </a:pPr>
                <a:r>
                  <a:rPr lang="fr-FR" sz="1400" b="1" i="0" u="none" strike="noStrike" baseline="0"/>
                  <a:t>2^(-∆∆Ct) Values</a:t>
                </a:r>
                <a:endParaRPr lang="fr-FR" sz="1400"/>
              </a:p>
            </c:rich>
          </c:tx>
        </c:title>
        <c:numFmt formatCode="0.00" sourceLinked="1"/>
        <c:tickLblPos val="nextTo"/>
        <c:crossAx val="184898304"/>
        <c:crosses val="autoZero"/>
        <c:crossBetween val="between"/>
      </c:valAx>
    </c:plotArea>
    <c:legend>
      <c:legendPos val="r"/>
      <c:legendEntry>
        <c:idx val="0"/>
        <c:delete val="1"/>
      </c:legendEntry>
      <c:legendEntry>
        <c:idx val="4"/>
        <c:delete val="1"/>
      </c:legendEntry>
      <c:txPr>
        <a:bodyPr/>
        <a:lstStyle/>
        <a:p>
          <a:pPr>
            <a:defRPr sz="1200"/>
          </a:pPr>
          <a:endParaRPr lang="fr-FR"/>
        </a:p>
      </c:txPr>
    </c:legend>
    <c:plotVisOnly val="1"/>
  </c:chart>
  <c:printSettings>
    <c:headerFooter/>
    <c:pageMargins b="0.75000000000001077" l="0.70000000000000062" r="0.70000000000000062" t="0.75000000000001077"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lang val="fr-FR"/>
  <c:chart>
    <c:autoTitleDeleted val="1"/>
    <c:plotArea>
      <c:layout/>
      <c:lineChart>
        <c:grouping val="standard"/>
        <c:ser>
          <c:idx val="1"/>
          <c:order val="0"/>
          <c:tx>
            <c:strRef>
              <c:f>'Box Plot'!$A$60</c:f>
              <c:strCache>
                <c:ptCount val="1"/>
                <c:pt idx="0">
                  <c:v>Q1</c:v>
                </c:pt>
              </c:strCache>
            </c:strRef>
          </c:tx>
          <c:spPr>
            <a:ln>
              <a:noFill/>
            </a:ln>
          </c:spPr>
          <c:marker>
            <c:symbol val="none"/>
          </c:marker>
          <c:cat>
            <c:strRef>
              <c:f>'Box Plot'!$B$58:$L$58</c:f>
              <c:strCache>
                <c:ptCount val="11"/>
                <c:pt idx="0">
                  <c:v>Control</c:v>
                </c:pt>
                <c:pt idx="1">
                  <c:v>Sample 1</c:v>
                </c:pt>
                <c:pt idx="2">
                  <c:v>Sample 2</c:v>
                </c:pt>
                <c:pt idx="3">
                  <c:v>Sample 3</c:v>
                </c:pt>
                <c:pt idx="4">
                  <c:v>Sample 4</c:v>
                </c:pt>
                <c:pt idx="5">
                  <c:v>Sample 5</c:v>
                </c:pt>
                <c:pt idx="6">
                  <c:v>Sample 6</c:v>
                </c:pt>
                <c:pt idx="7">
                  <c:v>Sample 7</c:v>
                </c:pt>
                <c:pt idx="8">
                  <c:v>Sample 8</c:v>
                </c:pt>
                <c:pt idx="9">
                  <c:v>Sample 9</c:v>
                </c:pt>
                <c:pt idx="10">
                  <c:v>Sample 10</c:v>
                </c:pt>
              </c:strCache>
            </c:strRef>
          </c:cat>
          <c:val>
            <c:numRef>
              <c:f>'Box Plot'!$B$60:$L$60</c:f>
              <c:numCache>
                <c:formatCode>0.00E+00</c:formatCode>
                <c:ptCount val="11"/>
                <c:pt idx="0">
                  <c:v>0</c:v>
                </c:pt>
                <c:pt idx="1">
                  <c:v>0</c:v>
                </c:pt>
                <c:pt idx="2">
                  <c:v>0</c:v>
                </c:pt>
                <c:pt idx="3">
                  <c:v>0</c:v>
                </c:pt>
                <c:pt idx="4">
                  <c:v>0</c:v>
                </c:pt>
                <c:pt idx="5">
                  <c:v>0</c:v>
                </c:pt>
                <c:pt idx="6">
                  <c:v>0</c:v>
                </c:pt>
                <c:pt idx="7">
                  <c:v>0</c:v>
                </c:pt>
                <c:pt idx="8">
                  <c:v>0</c:v>
                </c:pt>
                <c:pt idx="9">
                  <c:v>0</c:v>
                </c:pt>
                <c:pt idx="10">
                  <c:v>0</c:v>
                </c:pt>
              </c:numCache>
            </c:numRef>
          </c:val>
        </c:ser>
        <c:ser>
          <c:idx val="0"/>
          <c:order val="1"/>
          <c:tx>
            <c:strRef>
              <c:f>'Box Plot'!$A$59</c:f>
              <c:strCache>
                <c:ptCount val="1"/>
                <c:pt idx="0">
                  <c:v>Min</c:v>
                </c:pt>
              </c:strCache>
            </c:strRef>
          </c:tx>
          <c:spPr>
            <a:ln>
              <a:noFill/>
            </a:ln>
          </c:spPr>
          <c:marker>
            <c:symbol val="dash"/>
            <c:size val="10"/>
            <c:spPr>
              <a:solidFill>
                <a:schemeClr val="tx1"/>
              </a:solidFill>
            </c:spPr>
          </c:marker>
          <c:cat>
            <c:strRef>
              <c:f>'Box Plot'!$B$58:$L$58</c:f>
              <c:strCache>
                <c:ptCount val="11"/>
                <c:pt idx="0">
                  <c:v>Control</c:v>
                </c:pt>
                <c:pt idx="1">
                  <c:v>Sample 1</c:v>
                </c:pt>
                <c:pt idx="2">
                  <c:v>Sample 2</c:v>
                </c:pt>
                <c:pt idx="3">
                  <c:v>Sample 3</c:v>
                </c:pt>
                <c:pt idx="4">
                  <c:v>Sample 4</c:v>
                </c:pt>
                <c:pt idx="5">
                  <c:v>Sample 5</c:v>
                </c:pt>
                <c:pt idx="6">
                  <c:v>Sample 6</c:v>
                </c:pt>
                <c:pt idx="7">
                  <c:v>Sample 7</c:v>
                </c:pt>
                <c:pt idx="8">
                  <c:v>Sample 8</c:v>
                </c:pt>
                <c:pt idx="9">
                  <c:v>Sample 9</c:v>
                </c:pt>
                <c:pt idx="10">
                  <c:v>Sample 10</c:v>
                </c:pt>
              </c:strCache>
            </c:strRef>
          </c:cat>
          <c:val>
            <c:numRef>
              <c:f>'Box Plot'!$B$59:$L$59</c:f>
              <c:numCache>
                <c:formatCode>0.00E+00</c:formatCode>
                <c:ptCount val="11"/>
                <c:pt idx="0">
                  <c:v>0</c:v>
                </c:pt>
                <c:pt idx="1">
                  <c:v>0</c:v>
                </c:pt>
                <c:pt idx="2">
                  <c:v>0</c:v>
                </c:pt>
                <c:pt idx="3">
                  <c:v>0</c:v>
                </c:pt>
                <c:pt idx="4">
                  <c:v>0</c:v>
                </c:pt>
                <c:pt idx="5">
                  <c:v>0</c:v>
                </c:pt>
                <c:pt idx="6">
                  <c:v>0</c:v>
                </c:pt>
                <c:pt idx="7">
                  <c:v>0</c:v>
                </c:pt>
                <c:pt idx="8">
                  <c:v>0</c:v>
                </c:pt>
                <c:pt idx="9">
                  <c:v>0</c:v>
                </c:pt>
                <c:pt idx="10">
                  <c:v>0</c:v>
                </c:pt>
              </c:numCache>
            </c:numRef>
          </c:val>
        </c:ser>
        <c:ser>
          <c:idx val="2"/>
          <c:order val="2"/>
          <c:tx>
            <c:strRef>
              <c:f>'Box Plot'!$A$61</c:f>
              <c:strCache>
                <c:ptCount val="1"/>
                <c:pt idx="0">
                  <c:v>Median</c:v>
                </c:pt>
              </c:strCache>
            </c:strRef>
          </c:tx>
          <c:spPr>
            <a:ln>
              <a:noFill/>
            </a:ln>
          </c:spPr>
          <c:marker>
            <c:symbol val="dash"/>
            <c:size val="21"/>
            <c:spPr>
              <a:solidFill>
                <a:srgbClr val="92D050"/>
              </a:solidFill>
            </c:spPr>
          </c:marker>
          <c:cat>
            <c:strRef>
              <c:f>'Box Plot'!$B$58:$L$58</c:f>
              <c:strCache>
                <c:ptCount val="11"/>
                <c:pt idx="0">
                  <c:v>Control</c:v>
                </c:pt>
                <c:pt idx="1">
                  <c:v>Sample 1</c:v>
                </c:pt>
                <c:pt idx="2">
                  <c:v>Sample 2</c:v>
                </c:pt>
                <c:pt idx="3">
                  <c:v>Sample 3</c:v>
                </c:pt>
                <c:pt idx="4">
                  <c:v>Sample 4</c:v>
                </c:pt>
                <c:pt idx="5">
                  <c:v>Sample 5</c:v>
                </c:pt>
                <c:pt idx="6">
                  <c:v>Sample 6</c:v>
                </c:pt>
                <c:pt idx="7">
                  <c:v>Sample 7</c:v>
                </c:pt>
                <c:pt idx="8">
                  <c:v>Sample 8</c:v>
                </c:pt>
                <c:pt idx="9">
                  <c:v>Sample 9</c:v>
                </c:pt>
                <c:pt idx="10">
                  <c:v>Sample 10</c:v>
                </c:pt>
              </c:strCache>
            </c:strRef>
          </c:cat>
          <c:val>
            <c:numRef>
              <c:f>'Box Plot'!$B$61:$L$61</c:f>
              <c:numCache>
                <c:formatCode>0.00E+00</c:formatCode>
                <c:ptCount val="11"/>
                <c:pt idx="0">
                  <c:v>0</c:v>
                </c:pt>
                <c:pt idx="1">
                  <c:v>0</c:v>
                </c:pt>
                <c:pt idx="2">
                  <c:v>0</c:v>
                </c:pt>
                <c:pt idx="3">
                  <c:v>0</c:v>
                </c:pt>
                <c:pt idx="4">
                  <c:v>0</c:v>
                </c:pt>
                <c:pt idx="5">
                  <c:v>0</c:v>
                </c:pt>
                <c:pt idx="6">
                  <c:v>0</c:v>
                </c:pt>
                <c:pt idx="7">
                  <c:v>0</c:v>
                </c:pt>
                <c:pt idx="8">
                  <c:v>0</c:v>
                </c:pt>
                <c:pt idx="9">
                  <c:v>0</c:v>
                </c:pt>
                <c:pt idx="10">
                  <c:v>0</c:v>
                </c:pt>
              </c:numCache>
            </c:numRef>
          </c:val>
        </c:ser>
        <c:ser>
          <c:idx val="4"/>
          <c:order val="3"/>
          <c:tx>
            <c:strRef>
              <c:f>'Box Plot'!$A$63</c:f>
              <c:strCache>
                <c:ptCount val="1"/>
                <c:pt idx="0">
                  <c:v>Max</c:v>
                </c:pt>
              </c:strCache>
            </c:strRef>
          </c:tx>
          <c:spPr>
            <a:ln>
              <a:noFill/>
            </a:ln>
          </c:spPr>
          <c:marker>
            <c:symbol val="dash"/>
            <c:size val="10"/>
            <c:spPr>
              <a:solidFill>
                <a:schemeClr val="tx1"/>
              </a:solidFill>
            </c:spPr>
          </c:marker>
          <c:cat>
            <c:strRef>
              <c:f>'Box Plot'!$B$58:$L$58</c:f>
              <c:strCache>
                <c:ptCount val="11"/>
                <c:pt idx="0">
                  <c:v>Control</c:v>
                </c:pt>
                <c:pt idx="1">
                  <c:v>Sample 1</c:v>
                </c:pt>
                <c:pt idx="2">
                  <c:v>Sample 2</c:v>
                </c:pt>
                <c:pt idx="3">
                  <c:v>Sample 3</c:v>
                </c:pt>
                <c:pt idx="4">
                  <c:v>Sample 4</c:v>
                </c:pt>
                <c:pt idx="5">
                  <c:v>Sample 5</c:v>
                </c:pt>
                <c:pt idx="6">
                  <c:v>Sample 6</c:v>
                </c:pt>
                <c:pt idx="7">
                  <c:v>Sample 7</c:v>
                </c:pt>
                <c:pt idx="8">
                  <c:v>Sample 8</c:v>
                </c:pt>
                <c:pt idx="9">
                  <c:v>Sample 9</c:v>
                </c:pt>
                <c:pt idx="10">
                  <c:v>Sample 10</c:v>
                </c:pt>
              </c:strCache>
            </c:strRef>
          </c:cat>
          <c:val>
            <c:numRef>
              <c:f>'Box Plot'!$B$63:$L$63</c:f>
              <c:numCache>
                <c:formatCode>0.00E+00</c:formatCode>
                <c:ptCount val="11"/>
                <c:pt idx="0">
                  <c:v>0</c:v>
                </c:pt>
                <c:pt idx="1">
                  <c:v>0</c:v>
                </c:pt>
                <c:pt idx="2">
                  <c:v>0</c:v>
                </c:pt>
                <c:pt idx="3">
                  <c:v>0</c:v>
                </c:pt>
                <c:pt idx="4">
                  <c:v>0</c:v>
                </c:pt>
                <c:pt idx="5">
                  <c:v>0</c:v>
                </c:pt>
                <c:pt idx="6">
                  <c:v>0</c:v>
                </c:pt>
                <c:pt idx="7">
                  <c:v>0</c:v>
                </c:pt>
                <c:pt idx="8">
                  <c:v>0</c:v>
                </c:pt>
                <c:pt idx="9">
                  <c:v>0</c:v>
                </c:pt>
                <c:pt idx="10">
                  <c:v>0</c:v>
                </c:pt>
              </c:numCache>
            </c:numRef>
          </c:val>
        </c:ser>
        <c:ser>
          <c:idx val="3"/>
          <c:order val="4"/>
          <c:tx>
            <c:strRef>
              <c:f>'Box Plot'!$A$62</c:f>
              <c:strCache>
                <c:ptCount val="1"/>
                <c:pt idx="0">
                  <c:v>Q3</c:v>
                </c:pt>
              </c:strCache>
            </c:strRef>
          </c:tx>
          <c:spPr>
            <a:ln>
              <a:noFill/>
            </a:ln>
          </c:spPr>
          <c:marker>
            <c:symbol val="none"/>
          </c:marker>
          <c:cat>
            <c:strRef>
              <c:f>'Box Plot'!$B$58:$L$58</c:f>
              <c:strCache>
                <c:ptCount val="11"/>
                <c:pt idx="0">
                  <c:v>Control</c:v>
                </c:pt>
                <c:pt idx="1">
                  <c:v>Sample 1</c:v>
                </c:pt>
                <c:pt idx="2">
                  <c:v>Sample 2</c:v>
                </c:pt>
                <c:pt idx="3">
                  <c:v>Sample 3</c:v>
                </c:pt>
                <c:pt idx="4">
                  <c:v>Sample 4</c:v>
                </c:pt>
                <c:pt idx="5">
                  <c:v>Sample 5</c:v>
                </c:pt>
                <c:pt idx="6">
                  <c:v>Sample 6</c:v>
                </c:pt>
                <c:pt idx="7">
                  <c:v>Sample 7</c:v>
                </c:pt>
                <c:pt idx="8">
                  <c:v>Sample 8</c:v>
                </c:pt>
                <c:pt idx="9">
                  <c:v>Sample 9</c:v>
                </c:pt>
                <c:pt idx="10">
                  <c:v>Sample 10</c:v>
                </c:pt>
              </c:strCache>
            </c:strRef>
          </c:cat>
          <c:val>
            <c:numRef>
              <c:f>'Box Plot'!$B$62:$L$62</c:f>
              <c:numCache>
                <c:formatCode>0.00E+00</c:formatCode>
                <c:ptCount val="11"/>
                <c:pt idx="0">
                  <c:v>0</c:v>
                </c:pt>
                <c:pt idx="1">
                  <c:v>0</c:v>
                </c:pt>
                <c:pt idx="2">
                  <c:v>0</c:v>
                </c:pt>
                <c:pt idx="3">
                  <c:v>0</c:v>
                </c:pt>
                <c:pt idx="4">
                  <c:v>0</c:v>
                </c:pt>
                <c:pt idx="5">
                  <c:v>0</c:v>
                </c:pt>
                <c:pt idx="6">
                  <c:v>0</c:v>
                </c:pt>
                <c:pt idx="7">
                  <c:v>0</c:v>
                </c:pt>
                <c:pt idx="8">
                  <c:v>0</c:v>
                </c:pt>
                <c:pt idx="9">
                  <c:v>0</c:v>
                </c:pt>
                <c:pt idx="10">
                  <c:v>0</c:v>
                </c:pt>
              </c:numCache>
            </c:numRef>
          </c:val>
        </c:ser>
        <c:hiLowLines/>
        <c:upDownBars>
          <c:gapWidth val="150"/>
          <c:upBars/>
          <c:downBars/>
        </c:upDownBars>
        <c:marker val="1"/>
        <c:axId val="184953856"/>
        <c:axId val="184963840"/>
      </c:lineChart>
      <c:catAx>
        <c:axId val="184953856"/>
        <c:scaling>
          <c:orientation val="minMax"/>
        </c:scaling>
        <c:axPos val="b"/>
        <c:tickLblPos val="nextTo"/>
        <c:txPr>
          <a:bodyPr/>
          <a:lstStyle/>
          <a:p>
            <a:pPr>
              <a:defRPr sz="1100"/>
            </a:pPr>
            <a:endParaRPr lang="fr-FR"/>
          </a:p>
        </c:txPr>
        <c:crossAx val="184963840"/>
        <c:crosses val="autoZero"/>
        <c:auto val="1"/>
        <c:lblAlgn val="ctr"/>
        <c:lblOffset val="100"/>
      </c:catAx>
      <c:valAx>
        <c:axId val="184963840"/>
        <c:scaling>
          <c:orientation val="minMax"/>
        </c:scaling>
        <c:axPos val="l"/>
        <c:majorGridlines/>
        <c:title>
          <c:tx>
            <c:rich>
              <a:bodyPr rot="-5400000" vert="horz"/>
              <a:lstStyle/>
              <a:p>
                <a:pPr>
                  <a:defRPr sz="1400"/>
                </a:pPr>
                <a:r>
                  <a:rPr lang="fr-FR" sz="1400" baseline="0"/>
                  <a:t>2 ^(-∆Ct) Values</a:t>
                </a:r>
              </a:p>
            </c:rich>
          </c:tx>
        </c:title>
        <c:numFmt formatCode="0.00E+00" sourceLinked="1"/>
        <c:tickLblPos val="nextTo"/>
        <c:crossAx val="184953856"/>
        <c:crosses val="autoZero"/>
        <c:crossBetween val="between"/>
      </c:valAx>
    </c:plotArea>
    <c:legend>
      <c:legendPos val="r"/>
      <c:legendEntry>
        <c:idx val="0"/>
        <c:delete val="1"/>
      </c:legendEntry>
      <c:legendEntry>
        <c:idx val="4"/>
        <c:delete val="1"/>
      </c:legendEntry>
      <c:txPr>
        <a:bodyPr/>
        <a:lstStyle/>
        <a:p>
          <a:pPr>
            <a:defRPr sz="1200"/>
          </a:pPr>
          <a:endParaRPr lang="fr-FR"/>
        </a:p>
      </c:txPr>
    </c:legend>
    <c:plotVisOnly val="1"/>
  </c:chart>
  <c:printSettings>
    <c:headerFooter/>
    <c:pageMargins b="0.75000000000001033" l="0.70000000000000062" r="0.70000000000000062" t="0.750000000000010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lang val="fr-FR"/>
  <c:chart>
    <c:plotArea>
      <c:layout/>
      <c:barChart>
        <c:barDir val="col"/>
        <c:grouping val="clustered"/>
        <c:ser>
          <c:idx val="0"/>
          <c:order val="0"/>
          <c:tx>
            <c:strRef>
              <c:f>'Data for Bar Chart'!$C$2</c:f>
              <c:strCache>
                <c:ptCount val="1"/>
                <c:pt idx="0">
                  <c:v>Control</c:v>
                </c:pt>
              </c:strCache>
            </c:strRef>
          </c:tx>
          <c:cat>
            <c:strRef>
              <c:f>'Data for Bar Chart'!$B$3:$B$86</c:f>
            </c:strRef>
          </c:cat>
          <c:val>
            <c:numRef>
              <c:f>'Data for Bar Chart'!$C$3:$C$86</c:f>
              <c:numCache>
                <c:formatCode>0.00</c:formatCode>
                <c:ptCount val="8"/>
                <c:pt idx="0">
                  <c:v>0</c:v>
                </c:pt>
                <c:pt idx="1">
                  <c:v>0</c:v>
                </c:pt>
                <c:pt idx="2">
                  <c:v>0</c:v>
                </c:pt>
                <c:pt idx="3">
                  <c:v>0</c:v>
                </c:pt>
                <c:pt idx="4">
                  <c:v>0</c:v>
                </c:pt>
                <c:pt idx="5">
                  <c:v>0</c:v>
                </c:pt>
                <c:pt idx="6">
                  <c:v>0</c:v>
                </c:pt>
                <c:pt idx="7">
                  <c:v>0</c:v>
                </c:pt>
              </c:numCache>
            </c:numRef>
          </c:val>
        </c:ser>
        <c:ser>
          <c:idx val="1"/>
          <c:order val="1"/>
          <c:tx>
            <c:strRef>
              <c:f>'Data for Bar Chart'!$D$2</c:f>
              <c:strCache>
                <c:ptCount val="1"/>
                <c:pt idx="0">
                  <c:v>1</c:v>
                </c:pt>
              </c:strCache>
            </c:strRef>
          </c:tx>
          <c:cat>
            <c:strRef>
              <c:f>'Data for Bar Chart'!$B$3:$B$86</c:f>
            </c:strRef>
          </c:cat>
          <c:val>
            <c:numRef>
              <c:f>'Data for Bar Chart'!$D$3:$D$86</c:f>
              <c:numCache>
                <c:formatCode>0.00</c:formatCode>
                <c:ptCount val="8"/>
                <c:pt idx="0">
                  <c:v>0</c:v>
                </c:pt>
                <c:pt idx="1">
                  <c:v>0</c:v>
                </c:pt>
                <c:pt idx="2">
                  <c:v>0</c:v>
                </c:pt>
                <c:pt idx="3">
                  <c:v>0</c:v>
                </c:pt>
                <c:pt idx="4">
                  <c:v>0</c:v>
                </c:pt>
                <c:pt idx="5">
                  <c:v>0</c:v>
                </c:pt>
                <c:pt idx="6">
                  <c:v>0</c:v>
                </c:pt>
                <c:pt idx="7">
                  <c:v>0</c:v>
                </c:pt>
              </c:numCache>
            </c:numRef>
          </c:val>
        </c:ser>
        <c:ser>
          <c:idx val="2"/>
          <c:order val="2"/>
          <c:tx>
            <c:strRef>
              <c:f>'Data for Bar Chart'!$E$2</c:f>
              <c:strCache>
                <c:ptCount val="1"/>
                <c:pt idx="0">
                  <c:v>2</c:v>
                </c:pt>
              </c:strCache>
            </c:strRef>
          </c:tx>
          <c:cat>
            <c:strRef>
              <c:f>'Data for Bar Chart'!$B$3:$B$86</c:f>
            </c:strRef>
          </c:cat>
          <c:val>
            <c:numRef>
              <c:f>'Data for Bar Chart'!$E$3:$E$86</c:f>
              <c:numCache>
                <c:formatCode>0.00</c:formatCode>
                <c:ptCount val="8"/>
                <c:pt idx="0">
                  <c:v>0</c:v>
                </c:pt>
                <c:pt idx="1">
                  <c:v>0</c:v>
                </c:pt>
                <c:pt idx="2">
                  <c:v>0</c:v>
                </c:pt>
                <c:pt idx="3">
                  <c:v>0</c:v>
                </c:pt>
                <c:pt idx="4">
                  <c:v>0</c:v>
                </c:pt>
                <c:pt idx="5">
                  <c:v>0</c:v>
                </c:pt>
                <c:pt idx="6">
                  <c:v>0</c:v>
                </c:pt>
                <c:pt idx="7">
                  <c:v>0</c:v>
                </c:pt>
              </c:numCache>
            </c:numRef>
          </c:val>
        </c:ser>
        <c:ser>
          <c:idx val="3"/>
          <c:order val="3"/>
          <c:tx>
            <c:strRef>
              <c:f>'Data for Bar Chart'!$F$2</c:f>
              <c:strCache>
                <c:ptCount val="1"/>
                <c:pt idx="0">
                  <c:v>3</c:v>
                </c:pt>
              </c:strCache>
            </c:strRef>
          </c:tx>
          <c:cat>
            <c:strRef>
              <c:f>'Data for Bar Chart'!$B$3:$B$86</c:f>
            </c:strRef>
          </c:cat>
          <c:val>
            <c:numRef>
              <c:f>'Data for Bar Chart'!$F$3:$F$86</c:f>
              <c:numCache>
                <c:formatCode>0.00</c:formatCode>
                <c:ptCount val="8"/>
                <c:pt idx="0">
                  <c:v>0</c:v>
                </c:pt>
                <c:pt idx="1">
                  <c:v>0</c:v>
                </c:pt>
                <c:pt idx="2">
                  <c:v>0</c:v>
                </c:pt>
                <c:pt idx="3">
                  <c:v>0</c:v>
                </c:pt>
                <c:pt idx="4">
                  <c:v>0</c:v>
                </c:pt>
                <c:pt idx="5">
                  <c:v>0</c:v>
                </c:pt>
                <c:pt idx="6">
                  <c:v>0</c:v>
                </c:pt>
                <c:pt idx="7">
                  <c:v>0</c:v>
                </c:pt>
              </c:numCache>
            </c:numRef>
          </c:val>
        </c:ser>
        <c:ser>
          <c:idx val="4"/>
          <c:order val="4"/>
          <c:tx>
            <c:strRef>
              <c:f>'Data for Bar Chart'!$G$2</c:f>
              <c:strCache>
                <c:ptCount val="1"/>
                <c:pt idx="0">
                  <c:v>4</c:v>
                </c:pt>
              </c:strCache>
            </c:strRef>
          </c:tx>
          <c:cat>
            <c:strRef>
              <c:f>'Data for Bar Chart'!$B$3:$B$86</c:f>
            </c:strRef>
          </c:cat>
          <c:val>
            <c:numRef>
              <c:f>'Data for Bar Chart'!$G$3:$G$86</c:f>
            </c:numRef>
          </c:val>
        </c:ser>
        <c:ser>
          <c:idx val="5"/>
          <c:order val="5"/>
          <c:tx>
            <c:strRef>
              <c:f>'Data for Bar Chart'!$H$2</c:f>
              <c:strCache>
                <c:ptCount val="1"/>
                <c:pt idx="0">
                  <c:v>5</c:v>
                </c:pt>
              </c:strCache>
            </c:strRef>
          </c:tx>
          <c:cat>
            <c:strRef>
              <c:f>'Data for Bar Chart'!$B$3:$B$86</c:f>
            </c:strRef>
          </c:cat>
          <c:val>
            <c:numRef>
              <c:f>'Data for Bar Chart'!$H$3:$H$86</c:f>
            </c:numRef>
          </c:val>
        </c:ser>
        <c:ser>
          <c:idx val="6"/>
          <c:order val="6"/>
          <c:tx>
            <c:strRef>
              <c:f>'Data for Bar Chart'!$I$2</c:f>
              <c:strCache>
                <c:ptCount val="1"/>
                <c:pt idx="0">
                  <c:v>6</c:v>
                </c:pt>
              </c:strCache>
            </c:strRef>
          </c:tx>
          <c:cat>
            <c:strRef>
              <c:f>'Data for Bar Chart'!$B$3:$B$86</c:f>
            </c:strRef>
          </c:cat>
          <c:val>
            <c:numRef>
              <c:f>'Data for Bar Chart'!$I$3:$I$86</c:f>
            </c:numRef>
          </c:val>
        </c:ser>
        <c:ser>
          <c:idx val="7"/>
          <c:order val="7"/>
          <c:tx>
            <c:strRef>
              <c:f>'Data for Bar Chart'!$J$2</c:f>
              <c:strCache>
                <c:ptCount val="1"/>
                <c:pt idx="0">
                  <c:v>7</c:v>
                </c:pt>
              </c:strCache>
            </c:strRef>
          </c:tx>
          <c:cat>
            <c:strRef>
              <c:f>'Data for Bar Chart'!$B$3:$B$86</c:f>
            </c:strRef>
          </c:cat>
          <c:val>
            <c:numRef>
              <c:f>'Data for Bar Chart'!$J$3:$J$86</c:f>
            </c:numRef>
          </c:val>
        </c:ser>
        <c:ser>
          <c:idx val="8"/>
          <c:order val="8"/>
          <c:tx>
            <c:strRef>
              <c:f>'Data for Bar Chart'!$K$2</c:f>
              <c:strCache>
                <c:ptCount val="1"/>
                <c:pt idx="0">
                  <c:v>8</c:v>
                </c:pt>
              </c:strCache>
            </c:strRef>
          </c:tx>
          <c:cat>
            <c:strRef>
              <c:f>'Data for Bar Chart'!$B$3:$B$86</c:f>
            </c:strRef>
          </c:cat>
          <c:val>
            <c:numRef>
              <c:f>'Data for Bar Chart'!$K$3:$K$86</c:f>
            </c:numRef>
          </c:val>
        </c:ser>
        <c:ser>
          <c:idx val="9"/>
          <c:order val="9"/>
          <c:tx>
            <c:strRef>
              <c:f>'Data for Bar Chart'!$L$2</c:f>
              <c:strCache>
                <c:ptCount val="1"/>
                <c:pt idx="0">
                  <c:v>9</c:v>
                </c:pt>
              </c:strCache>
            </c:strRef>
          </c:tx>
          <c:cat>
            <c:strRef>
              <c:f>'Data for Bar Chart'!$B$3:$B$86</c:f>
            </c:strRef>
          </c:cat>
          <c:val>
            <c:numRef>
              <c:f>'Data for Bar Chart'!$L$3:$L$86</c:f>
            </c:numRef>
          </c:val>
        </c:ser>
        <c:ser>
          <c:idx val="10"/>
          <c:order val="10"/>
          <c:tx>
            <c:strRef>
              <c:f>'Data for Bar Chart'!$M$2</c:f>
              <c:strCache>
                <c:ptCount val="1"/>
                <c:pt idx="0">
                  <c:v>10</c:v>
                </c:pt>
              </c:strCache>
            </c:strRef>
          </c:tx>
          <c:cat>
            <c:strRef>
              <c:f>'Data for Bar Chart'!$B$3:$B$86</c:f>
            </c:strRef>
          </c:cat>
          <c:val>
            <c:numRef>
              <c:f>'Data for Bar Chart'!$M$3:$M$86</c:f>
            </c:numRef>
          </c:val>
        </c:ser>
        <c:axId val="186499456"/>
        <c:axId val="186501376"/>
      </c:barChart>
      <c:catAx>
        <c:axId val="186499456"/>
        <c:scaling>
          <c:orientation val="minMax"/>
        </c:scaling>
        <c:axPos val="b"/>
        <c:title>
          <c:tx>
            <c:rich>
              <a:bodyPr/>
              <a:lstStyle/>
              <a:p>
                <a:pPr>
                  <a:defRPr/>
                </a:pPr>
                <a:r>
                  <a:rPr lang="fr-FR"/>
                  <a:t>Symbol of Interest Genes</a:t>
                </a:r>
              </a:p>
            </c:rich>
          </c:tx>
          <c:layout/>
        </c:title>
        <c:numFmt formatCode="General" sourceLinked="1"/>
        <c:tickLblPos val="nextTo"/>
        <c:crossAx val="186501376"/>
        <c:crosses val="autoZero"/>
        <c:auto val="1"/>
        <c:lblAlgn val="ctr"/>
        <c:lblOffset val="100"/>
      </c:catAx>
      <c:valAx>
        <c:axId val="186501376"/>
        <c:scaling>
          <c:orientation val="minMax"/>
        </c:scaling>
        <c:axPos val="l"/>
        <c:majorGridlines/>
        <c:title>
          <c:tx>
            <c:rich>
              <a:bodyPr rot="-5400000" vert="horz"/>
              <a:lstStyle/>
              <a:p>
                <a:pPr>
                  <a:defRPr/>
                </a:pPr>
                <a:r>
                  <a:rPr lang="fr-FR"/>
                  <a:t>Ct Values</a:t>
                </a:r>
              </a:p>
            </c:rich>
          </c:tx>
          <c:layout>
            <c:manualLayout>
              <c:xMode val="edge"/>
              <c:yMode val="edge"/>
              <c:x val="3.7243947858473432E-3"/>
              <c:y val="0.22248833479148553"/>
            </c:manualLayout>
          </c:layout>
        </c:title>
        <c:numFmt formatCode="0.00" sourceLinked="1"/>
        <c:tickLblPos val="nextTo"/>
        <c:crossAx val="186499456"/>
        <c:crosses val="autoZero"/>
        <c:crossBetween val="between"/>
      </c:valAx>
    </c:plotArea>
    <c:legend>
      <c:legendPos val="r"/>
      <c:layout>
        <c:manualLayout>
          <c:xMode val="edge"/>
          <c:yMode val="edge"/>
          <c:x val="0.96902128854005065"/>
          <c:y val="3.5117745698454411E-2"/>
          <c:w val="2.7813326876485831E-2"/>
          <c:h val="0.82917043995038464"/>
        </c:manualLayout>
      </c:layout>
    </c:legend>
    <c:plotVisOnly val="1"/>
  </c:chart>
  <c:printSettings>
    <c:headerFooter/>
    <c:pageMargins b="0.75000000000000266" l="0.70000000000000062" r="0.70000000000000062" t="0.75000000000000266"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lang val="fr-FR"/>
  <c:chart>
    <c:plotArea>
      <c:layout/>
      <c:barChart>
        <c:barDir val="col"/>
        <c:grouping val="clustered"/>
        <c:ser>
          <c:idx val="0"/>
          <c:order val="0"/>
          <c:tx>
            <c:strRef>
              <c:f>'Data for Bar Chart'!$N$2</c:f>
              <c:strCache>
                <c:ptCount val="1"/>
                <c:pt idx="0">
                  <c:v>Control</c:v>
                </c:pt>
              </c:strCache>
            </c:strRef>
          </c:tx>
          <c:cat>
            <c:strRef>
              <c:f>'Data for Bar Chart'!$B$3:$B$86</c:f>
            </c:strRef>
          </c:cat>
          <c:val>
            <c:numRef>
              <c:f>'Data for Bar Chart'!$N$3:$N$86</c:f>
              <c:numCache>
                <c:formatCode>0.00</c:formatCode>
                <c:ptCount val="8"/>
                <c:pt idx="0">
                  <c:v>0</c:v>
                </c:pt>
                <c:pt idx="1">
                  <c:v>0</c:v>
                </c:pt>
                <c:pt idx="2">
                  <c:v>0</c:v>
                </c:pt>
                <c:pt idx="3">
                  <c:v>0</c:v>
                </c:pt>
                <c:pt idx="4">
                  <c:v>0</c:v>
                </c:pt>
                <c:pt idx="5">
                  <c:v>0</c:v>
                </c:pt>
                <c:pt idx="6">
                  <c:v>0</c:v>
                </c:pt>
                <c:pt idx="7">
                  <c:v>0</c:v>
                </c:pt>
              </c:numCache>
            </c:numRef>
          </c:val>
        </c:ser>
        <c:ser>
          <c:idx val="1"/>
          <c:order val="1"/>
          <c:tx>
            <c:strRef>
              <c:f>'Data for Bar Chart'!$O$2</c:f>
              <c:strCache>
                <c:ptCount val="1"/>
                <c:pt idx="0">
                  <c:v>1</c:v>
                </c:pt>
              </c:strCache>
            </c:strRef>
          </c:tx>
          <c:cat>
            <c:strRef>
              <c:f>'Data for Bar Chart'!$B$3:$B$86</c:f>
            </c:strRef>
          </c:cat>
          <c:val>
            <c:numRef>
              <c:f>'Data for Bar Chart'!$O$3:$O$86</c:f>
              <c:numCache>
                <c:formatCode>0.00</c:formatCode>
                <c:ptCount val="8"/>
                <c:pt idx="0">
                  <c:v>0</c:v>
                </c:pt>
                <c:pt idx="1">
                  <c:v>0</c:v>
                </c:pt>
                <c:pt idx="2">
                  <c:v>0</c:v>
                </c:pt>
                <c:pt idx="3">
                  <c:v>0</c:v>
                </c:pt>
                <c:pt idx="4">
                  <c:v>0</c:v>
                </c:pt>
                <c:pt idx="5">
                  <c:v>0</c:v>
                </c:pt>
                <c:pt idx="6">
                  <c:v>0</c:v>
                </c:pt>
                <c:pt idx="7">
                  <c:v>0</c:v>
                </c:pt>
              </c:numCache>
            </c:numRef>
          </c:val>
        </c:ser>
        <c:ser>
          <c:idx val="2"/>
          <c:order val="2"/>
          <c:tx>
            <c:strRef>
              <c:f>'Data for Bar Chart'!$P$2</c:f>
              <c:strCache>
                <c:ptCount val="1"/>
                <c:pt idx="0">
                  <c:v>2</c:v>
                </c:pt>
              </c:strCache>
            </c:strRef>
          </c:tx>
          <c:cat>
            <c:strRef>
              <c:f>'Data for Bar Chart'!$B$3:$B$86</c:f>
            </c:strRef>
          </c:cat>
          <c:val>
            <c:numRef>
              <c:f>'Data for Bar Chart'!$P$3:$P$86</c:f>
              <c:numCache>
                <c:formatCode>0.00</c:formatCode>
                <c:ptCount val="8"/>
                <c:pt idx="0">
                  <c:v>0</c:v>
                </c:pt>
                <c:pt idx="1">
                  <c:v>0</c:v>
                </c:pt>
                <c:pt idx="2">
                  <c:v>0</c:v>
                </c:pt>
                <c:pt idx="3">
                  <c:v>0</c:v>
                </c:pt>
                <c:pt idx="4">
                  <c:v>0</c:v>
                </c:pt>
                <c:pt idx="5">
                  <c:v>0</c:v>
                </c:pt>
                <c:pt idx="6">
                  <c:v>0</c:v>
                </c:pt>
                <c:pt idx="7">
                  <c:v>0</c:v>
                </c:pt>
              </c:numCache>
            </c:numRef>
          </c:val>
        </c:ser>
        <c:ser>
          <c:idx val="3"/>
          <c:order val="3"/>
          <c:tx>
            <c:strRef>
              <c:f>'Data for Bar Chart'!$Q$2</c:f>
              <c:strCache>
                <c:ptCount val="1"/>
                <c:pt idx="0">
                  <c:v>3</c:v>
                </c:pt>
              </c:strCache>
            </c:strRef>
          </c:tx>
          <c:cat>
            <c:strRef>
              <c:f>'Data for Bar Chart'!$B$3:$B$86</c:f>
            </c:strRef>
          </c:cat>
          <c:val>
            <c:numRef>
              <c:f>'Data for Bar Chart'!$Q$3:$Q$86</c:f>
              <c:numCache>
                <c:formatCode>0.00</c:formatCode>
                <c:ptCount val="8"/>
                <c:pt idx="0">
                  <c:v>0</c:v>
                </c:pt>
                <c:pt idx="1">
                  <c:v>0</c:v>
                </c:pt>
                <c:pt idx="2">
                  <c:v>0</c:v>
                </c:pt>
                <c:pt idx="3">
                  <c:v>0</c:v>
                </c:pt>
                <c:pt idx="4">
                  <c:v>0</c:v>
                </c:pt>
                <c:pt idx="5">
                  <c:v>0</c:v>
                </c:pt>
                <c:pt idx="6">
                  <c:v>0</c:v>
                </c:pt>
                <c:pt idx="7">
                  <c:v>0</c:v>
                </c:pt>
              </c:numCache>
            </c:numRef>
          </c:val>
        </c:ser>
        <c:ser>
          <c:idx val="4"/>
          <c:order val="4"/>
          <c:tx>
            <c:strRef>
              <c:f>'Data for Bar Chart'!$R$2</c:f>
              <c:strCache>
                <c:ptCount val="1"/>
                <c:pt idx="0">
                  <c:v>4</c:v>
                </c:pt>
              </c:strCache>
            </c:strRef>
          </c:tx>
          <c:cat>
            <c:strRef>
              <c:f>'Data for Bar Chart'!$B$3:$B$86</c:f>
            </c:strRef>
          </c:cat>
          <c:val>
            <c:numRef>
              <c:f>'Data for Bar Chart'!$R$3:$R$86</c:f>
            </c:numRef>
          </c:val>
        </c:ser>
        <c:ser>
          <c:idx val="5"/>
          <c:order val="5"/>
          <c:tx>
            <c:strRef>
              <c:f>'Data for Bar Chart'!$S$2</c:f>
              <c:strCache>
                <c:ptCount val="1"/>
                <c:pt idx="0">
                  <c:v>5</c:v>
                </c:pt>
              </c:strCache>
            </c:strRef>
          </c:tx>
          <c:cat>
            <c:strRef>
              <c:f>'Data for Bar Chart'!$B$3:$B$86</c:f>
            </c:strRef>
          </c:cat>
          <c:val>
            <c:numRef>
              <c:f>'Data for Bar Chart'!$S$3:$S$86</c:f>
            </c:numRef>
          </c:val>
        </c:ser>
        <c:ser>
          <c:idx val="6"/>
          <c:order val="6"/>
          <c:tx>
            <c:strRef>
              <c:f>'Data for Bar Chart'!$T$2</c:f>
              <c:strCache>
                <c:ptCount val="1"/>
                <c:pt idx="0">
                  <c:v>6</c:v>
                </c:pt>
              </c:strCache>
            </c:strRef>
          </c:tx>
          <c:cat>
            <c:strRef>
              <c:f>'Data for Bar Chart'!$B$3:$B$86</c:f>
            </c:strRef>
          </c:cat>
          <c:val>
            <c:numRef>
              <c:f>'Data for Bar Chart'!$T$3:$T$86</c:f>
            </c:numRef>
          </c:val>
        </c:ser>
        <c:ser>
          <c:idx val="7"/>
          <c:order val="7"/>
          <c:tx>
            <c:strRef>
              <c:f>'Data for Bar Chart'!$U$2</c:f>
              <c:strCache>
                <c:ptCount val="1"/>
                <c:pt idx="0">
                  <c:v>7</c:v>
                </c:pt>
              </c:strCache>
            </c:strRef>
          </c:tx>
          <c:cat>
            <c:strRef>
              <c:f>'Data for Bar Chart'!$B$3:$B$86</c:f>
            </c:strRef>
          </c:cat>
          <c:val>
            <c:numRef>
              <c:f>'Data for Bar Chart'!$U$3:$U$86</c:f>
            </c:numRef>
          </c:val>
        </c:ser>
        <c:ser>
          <c:idx val="8"/>
          <c:order val="8"/>
          <c:tx>
            <c:strRef>
              <c:f>'Data for Bar Chart'!$V$2</c:f>
              <c:strCache>
                <c:ptCount val="1"/>
                <c:pt idx="0">
                  <c:v>8</c:v>
                </c:pt>
              </c:strCache>
            </c:strRef>
          </c:tx>
          <c:cat>
            <c:strRef>
              <c:f>'Data for Bar Chart'!$B$3:$B$86</c:f>
            </c:strRef>
          </c:cat>
          <c:val>
            <c:numRef>
              <c:f>'Data for Bar Chart'!$V$3:$V$86</c:f>
            </c:numRef>
          </c:val>
        </c:ser>
        <c:ser>
          <c:idx val="9"/>
          <c:order val="9"/>
          <c:tx>
            <c:strRef>
              <c:f>'Data for Bar Chart'!$W$2</c:f>
              <c:strCache>
                <c:ptCount val="1"/>
                <c:pt idx="0">
                  <c:v>9</c:v>
                </c:pt>
              </c:strCache>
            </c:strRef>
          </c:tx>
          <c:cat>
            <c:strRef>
              <c:f>'Data for Bar Chart'!$B$3:$B$86</c:f>
            </c:strRef>
          </c:cat>
          <c:val>
            <c:numRef>
              <c:f>'Data for Bar Chart'!$W$3:$W$86</c:f>
            </c:numRef>
          </c:val>
        </c:ser>
        <c:ser>
          <c:idx val="10"/>
          <c:order val="10"/>
          <c:tx>
            <c:strRef>
              <c:f>'Data for Bar Chart'!$X$2</c:f>
              <c:strCache>
                <c:ptCount val="1"/>
                <c:pt idx="0">
                  <c:v>10</c:v>
                </c:pt>
              </c:strCache>
            </c:strRef>
          </c:tx>
          <c:cat>
            <c:strRef>
              <c:f>'Data for Bar Chart'!$B$3:$B$86</c:f>
            </c:strRef>
          </c:cat>
          <c:val>
            <c:numRef>
              <c:f>'Data for Bar Chart'!$X$3:$X$86</c:f>
            </c:numRef>
          </c:val>
        </c:ser>
        <c:axId val="186623872"/>
        <c:axId val="186638336"/>
      </c:barChart>
      <c:catAx>
        <c:axId val="186623872"/>
        <c:scaling>
          <c:orientation val="minMax"/>
        </c:scaling>
        <c:axPos val="b"/>
        <c:title>
          <c:tx>
            <c:rich>
              <a:bodyPr/>
              <a:lstStyle/>
              <a:p>
                <a:pPr>
                  <a:defRPr/>
                </a:pPr>
                <a:r>
                  <a:rPr lang="fr-FR"/>
                  <a:t>Symbol of Interest Genes</a:t>
                </a:r>
              </a:p>
            </c:rich>
          </c:tx>
          <c:layout/>
        </c:title>
        <c:numFmt formatCode="General" sourceLinked="1"/>
        <c:tickLblPos val="low"/>
        <c:crossAx val="186638336"/>
        <c:crosses val="autoZero"/>
        <c:auto val="1"/>
        <c:lblAlgn val="ctr"/>
        <c:lblOffset val="100"/>
      </c:catAx>
      <c:valAx>
        <c:axId val="186638336"/>
        <c:scaling>
          <c:orientation val="minMax"/>
        </c:scaling>
        <c:axPos val="l"/>
        <c:majorGridlines/>
        <c:title>
          <c:tx>
            <c:rich>
              <a:bodyPr rot="-5400000" vert="horz"/>
              <a:lstStyle/>
              <a:p>
                <a:pPr>
                  <a:defRPr/>
                </a:pPr>
                <a:r>
                  <a:rPr lang="el-GR"/>
                  <a:t>2</a:t>
                </a:r>
                <a:r>
                  <a:rPr lang="fr-FR"/>
                  <a:t>^(</a:t>
                </a:r>
                <a:r>
                  <a:rPr lang="el-GR"/>
                  <a:t>-Δ</a:t>
                </a:r>
                <a:r>
                  <a:rPr lang="fr-FR"/>
                  <a:t>Ct) Normalised Values </a:t>
                </a:r>
              </a:p>
            </c:rich>
          </c:tx>
          <c:layout>
            <c:manualLayout>
              <c:xMode val="edge"/>
              <c:yMode val="edge"/>
              <c:x val="4.2564511838255091E-3"/>
              <c:y val="0.23086149945542647"/>
            </c:manualLayout>
          </c:layout>
        </c:title>
        <c:numFmt formatCode="0.00" sourceLinked="1"/>
        <c:tickLblPos val="nextTo"/>
        <c:crossAx val="186623872"/>
        <c:crosses val="autoZero"/>
        <c:crossBetween val="between"/>
      </c:valAx>
    </c:plotArea>
    <c:legend>
      <c:legendPos val="r"/>
      <c:layout>
        <c:manualLayout>
          <c:xMode val="edge"/>
          <c:yMode val="edge"/>
          <c:x val="0.96902128854005065"/>
          <c:y val="3.5117745698454411E-2"/>
          <c:w val="2.7792710648210612E-2"/>
          <c:h val="0.8757131987042045"/>
        </c:manualLayout>
      </c:layout>
    </c:legend>
    <c:plotVisOnly val="1"/>
  </c:chart>
  <c:printSettings>
    <c:headerFooter/>
    <c:pageMargins b="0.75000000000000289" l="0.70000000000000062" r="0.70000000000000062" t="0.75000000000000289"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lang val="fr-FR"/>
  <c:chart>
    <c:plotArea>
      <c:layout/>
      <c:barChart>
        <c:barDir val="col"/>
        <c:grouping val="clustered"/>
        <c:ser>
          <c:idx val="0"/>
          <c:order val="0"/>
          <c:tx>
            <c:strRef>
              <c:f>'Data for Bar Chart'!$Y$2</c:f>
              <c:strCache>
                <c:ptCount val="1"/>
                <c:pt idx="0">
                  <c:v>Control</c:v>
                </c:pt>
              </c:strCache>
            </c:strRef>
          </c:tx>
          <c:cat>
            <c:strRef>
              <c:f>'Data for Bar Chart'!$B$3:$B$86</c:f>
            </c:strRef>
          </c:cat>
          <c:val>
            <c:numRef>
              <c:f>'Data for Bar Chart'!$Y$3:$Y$86</c:f>
              <c:numCache>
                <c:formatCode>0.00</c:formatCode>
                <c:ptCount val="8"/>
                <c:pt idx="0">
                  <c:v>0</c:v>
                </c:pt>
                <c:pt idx="1">
                  <c:v>0</c:v>
                </c:pt>
                <c:pt idx="2">
                  <c:v>0</c:v>
                </c:pt>
                <c:pt idx="3">
                  <c:v>0</c:v>
                </c:pt>
                <c:pt idx="4">
                  <c:v>0</c:v>
                </c:pt>
                <c:pt idx="5">
                  <c:v>0</c:v>
                </c:pt>
                <c:pt idx="6">
                  <c:v>0</c:v>
                </c:pt>
                <c:pt idx="7">
                  <c:v>0</c:v>
                </c:pt>
              </c:numCache>
            </c:numRef>
          </c:val>
        </c:ser>
        <c:ser>
          <c:idx val="1"/>
          <c:order val="1"/>
          <c:tx>
            <c:strRef>
              <c:f>'Data for Bar Chart'!$Z$2</c:f>
              <c:strCache>
                <c:ptCount val="1"/>
                <c:pt idx="0">
                  <c:v>1</c:v>
                </c:pt>
              </c:strCache>
            </c:strRef>
          </c:tx>
          <c:cat>
            <c:strRef>
              <c:f>'Data for Bar Chart'!$B$3:$B$86</c:f>
            </c:strRef>
          </c:cat>
          <c:val>
            <c:numRef>
              <c:f>'Data for Bar Chart'!$Z$3:$Z$86</c:f>
              <c:numCache>
                <c:formatCode>0.00</c:formatCode>
                <c:ptCount val="8"/>
                <c:pt idx="0">
                  <c:v>0</c:v>
                </c:pt>
                <c:pt idx="1">
                  <c:v>0</c:v>
                </c:pt>
                <c:pt idx="2">
                  <c:v>0</c:v>
                </c:pt>
                <c:pt idx="3">
                  <c:v>0</c:v>
                </c:pt>
                <c:pt idx="4">
                  <c:v>0</c:v>
                </c:pt>
                <c:pt idx="5">
                  <c:v>0</c:v>
                </c:pt>
                <c:pt idx="6">
                  <c:v>0</c:v>
                </c:pt>
                <c:pt idx="7">
                  <c:v>0</c:v>
                </c:pt>
              </c:numCache>
            </c:numRef>
          </c:val>
        </c:ser>
        <c:ser>
          <c:idx val="2"/>
          <c:order val="2"/>
          <c:tx>
            <c:strRef>
              <c:f>'Data for Bar Chart'!$AA$2</c:f>
              <c:strCache>
                <c:ptCount val="1"/>
                <c:pt idx="0">
                  <c:v>2</c:v>
                </c:pt>
              </c:strCache>
            </c:strRef>
          </c:tx>
          <c:cat>
            <c:strRef>
              <c:f>'Data for Bar Chart'!$B$3:$B$86</c:f>
            </c:strRef>
          </c:cat>
          <c:val>
            <c:numRef>
              <c:f>'Data for Bar Chart'!$AA$3:$AA$86</c:f>
              <c:numCache>
                <c:formatCode>0.00</c:formatCode>
                <c:ptCount val="8"/>
                <c:pt idx="0">
                  <c:v>0</c:v>
                </c:pt>
                <c:pt idx="1">
                  <c:v>0</c:v>
                </c:pt>
                <c:pt idx="2">
                  <c:v>0</c:v>
                </c:pt>
                <c:pt idx="3">
                  <c:v>0</c:v>
                </c:pt>
                <c:pt idx="4">
                  <c:v>0</c:v>
                </c:pt>
                <c:pt idx="5">
                  <c:v>0</c:v>
                </c:pt>
                <c:pt idx="6">
                  <c:v>0</c:v>
                </c:pt>
                <c:pt idx="7">
                  <c:v>0</c:v>
                </c:pt>
              </c:numCache>
            </c:numRef>
          </c:val>
        </c:ser>
        <c:ser>
          <c:idx val="3"/>
          <c:order val="3"/>
          <c:tx>
            <c:strRef>
              <c:f>'Data for Bar Chart'!$AB$2</c:f>
              <c:strCache>
                <c:ptCount val="1"/>
                <c:pt idx="0">
                  <c:v>3</c:v>
                </c:pt>
              </c:strCache>
            </c:strRef>
          </c:tx>
          <c:cat>
            <c:strRef>
              <c:f>'Data for Bar Chart'!$B$3:$B$86</c:f>
            </c:strRef>
          </c:cat>
          <c:val>
            <c:numRef>
              <c:f>'Data for Bar Chart'!$AB$3:$AB$86</c:f>
              <c:numCache>
                <c:formatCode>0.00</c:formatCode>
                <c:ptCount val="8"/>
                <c:pt idx="0">
                  <c:v>0</c:v>
                </c:pt>
                <c:pt idx="1">
                  <c:v>0</c:v>
                </c:pt>
                <c:pt idx="2">
                  <c:v>0</c:v>
                </c:pt>
                <c:pt idx="3">
                  <c:v>0</c:v>
                </c:pt>
                <c:pt idx="4">
                  <c:v>0</c:v>
                </c:pt>
                <c:pt idx="5">
                  <c:v>0</c:v>
                </c:pt>
                <c:pt idx="6">
                  <c:v>0</c:v>
                </c:pt>
                <c:pt idx="7">
                  <c:v>0</c:v>
                </c:pt>
              </c:numCache>
            </c:numRef>
          </c:val>
        </c:ser>
        <c:ser>
          <c:idx val="5"/>
          <c:order val="4"/>
          <c:tx>
            <c:strRef>
              <c:f>'Data for Bar Chart'!$AC$2</c:f>
              <c:strCache>
                <c:ptCount val="1"/>
                <c:pt idx="0">
                  <c:v>4</c:v>
                </c:pt>
              </c:strCache>
            </c:strRef>
          </c:tx>
          <c:cat>
            <c:strRef>
              <c:f>'Data for Bar Chart'!$B$3:$B$86</c:f>
            </c:strRef>
          </c:cat>
          <c:val>
            <c:numRef>
              <c:f>'Data for Bar Chart'!$AC$3:$AC$86</c:f>
            </c:numRef>
          </c:val>
        </c:ser>
        <c:ser>
          <c:idx val="4"/>
          <c:order val="5"/>
          <c:tx>
            <c:strRef>
              <c:f>'Data for Bar Chart'!$AD$2</c:f>
              <c:strCache>
                <c:ptCount val="1"/>
                <c:pt idx="0">
                  <c:v>5</c:v>
                </c:pt>
              </c:strCache>
            </c:strRef>
          </c:tx>
          <c:cat>
            <c:strRef>
              <c:f>'Data for Bar Chart'!$B$3:$B$86</c:f>
            </c:strRef>
          </c:cat>
          <c:val>
            <c:numRef>
              <c:f>'Data for Bar Chart'!$AD$3:$AD$86</c:f>
            </c:numRef>
          </c:val>
        </c:ser>
        <c:ser>
          <c:idx val="7"/>
          <c:order val="6"/>
          <c:tx>
            <c:strRef>
              <c:f>'Data for Bar Chart'!$AE$2</c:f>
              <c:strCache>
                <c:ptCount val="1"/>
                <c:pt idx="0">
                  <c:v>6</c:v>
                </c:pt>
              </c:strCache>
            </c:strRef>
          </c:tx>
          <c:cat>
            <c:strRef>
              <c:f>'Data for Bar Chart'!$B$3:$B$86</c:f>
            </c:strRef>
          </c:cat>
          <c:val>
            <c:numRef>
              <c:f>'Data for Bar Chart'!$AE$3:$AE$86</c:f>
            </c:numRef>
          </c:val>
        </c:ser>
        <c:ser>
          <c:idx val="6"/>
          <c:order val="7"/>
          <c:tx>
            <c:strRef>
              <c:f>'Data for Bar Chart'!$AF$2</c:f>
              <c:strCache>
                <c:ptCount val="1"/>
                <c:pt idx="0">
                  <c:v>7</c:v>
                </c:pt>
              </c:strCache>
            </c:strRef>
          </c:tx>
          <c:cat>
            <c:strRef>
              <c:f>'Data for Bar Chart'!$B$3:$B$86</c:f>
            </c:strRef>
          </c:cat>
          <c:val>
            <c:numRef>
              <c:f>'Data for Bar Chart'!$AF$3:$AF$86</c:f>
            </c:numRef>
          </c:val>
        </c:ser>
        <c:ser>
          <c:idx val="8"/>
          <c:order val="8"/>
          <c:tx>
            <c:strRef>
              <c:f>'Data for Bar Chart'!$AG$2</c:f>
              <c:strCache>
                <c:ptCount val="1"/>
                <c:pt idx="0">
                  <c:v>8</c:v>
                </c:pt>
              </c:strCache>
            </c:strRef>
          </c:tx>
          <c:cat>
            <c:strRef>
              <c:f>'Data for Bar Chart'!$B$3:$B$86</c:f>
            </c:strRef>
          </c:cat>
          <c:val>
            <c:numRef>
              <c:f>'Data for Bar Chart'!$AG$3:$AG$86</c:f>
            </c:numRef>
          </c:val>
        </c:ser>
        <c:ser>
          <c:idx val="9"/>
          <c:order val="9"/>
          <c:tx>
            <c:strRef>
              <c:f>'Data for Bar Chart'!$AH$2</c:f>
              <c:strCache>
                <c:ptCount val="1"/>
                <c:pt idx="0">
                  <c:v>9</c:v>
                </c:pt>
              </c:strCache>
            </c:strRef>
          </c:tx>
          <c:cat>
            <c:strRef>
              <c:f>'Data for Bar Chart'!$B$3:$B$86</c:f>
            </c:strRef>
          </c:cat>
          <c:val>
            <c:numRef>
              <c:f>'Data for Bar Chart'!$AH$3:$AH$86</c:f>
            </c:numRef>
          </c:val>
        </c:ser>
        <c:ser>
          <c:idx val="10"/>
          <c:order val="10"/>
          <c:tx>
            <c:strRef>
              <c:f>'Data for Bar Chart'!$AI$2</c:f>
              <c:strCache>
                <c:ptCount val="1"/>
                <c:pt idx="0">
                  <c:v>10</c:v>
                </c:pt>
              </c:strCache>
            </c:strRef>
          </c:tx>
          <c:cat>
            <c:strRef>
              <c:f>'Data for Bar Chart'!$B$3:$B$86</c:f>
            </c:strRef>
          </c:cat>
          <c:val>
            <c:numRef>
              <c:f>'Data for Bar Chart'!$AI$3:$AI$86</c:f>
            </c:numRef>
          </c:val>
        </c:ser>
        <c:axId val="186695040"/>
        <c:axId val="187110912"/>
      </c:barChart>
      <c:catAx>
        <c:axId val="186695040"/>
        <c:scaling>
          <c:orientation val="minMax"/>
        </c:scaling>
        <c:axPos val="b"/>
        <c:title>
          <c:tx>
            <c:rich>
              <a:bodyPr/>
              <a:lstStyle/>
              <a:p>
                <a:pPr>
                  <a:defRPr/>
                </a:pPr>
                <a:r>
                  <a:rPr lang="fr-FR"/>
                  <a:t>Symbol of Interest Genes</a:t>
                </a:r>
              </a:p>
            </c:rich>
          </c:tx>
          <c:layout/>
        </c:title>
        <c:numFmt formatCode="General" sourceLinked="1"/>
        <c:tickLblPos val="low"/>
        <c:crossAx val="187110912"/>
        <c:crosses val="autoZero"/>
        <c:auto val="1"/>
        <c:lblAlgn val="ctr"/>
        <c:lblOffset val="100"/>
      </c:catAx>
      <c:valAx>
        <c:axId val="187110912"/>
        <c:scaling>
          <c:orientation val="minMax"/>
        </c:scaling>
        <c:axPos val="l"/>
        <c:majorGridlines/>
        <c:title>
          <c:tx>
            <c:rich>
              <a:bodyPr rot="-5400000" vert="horz"/>
              <a:lstStyle/>
              <a:p>
                <a:pPr>
                  <a:defRPr/>
                </a:pPr>
                <a:r>
                  <a:rPr lang="fr-FR"/>
                  <a:t>Log2(2^(-</a:t>
                </a:r>
                <a:r>
                  <a:rPr lang="el-GR"/>
                  <a:t>Δ</a:t>
                </a:r>
                <a:r>
                  <a:rPr lang="fr-FR"/>
                  <a:t>Ct) Normalised) Values</a:t>
                </a:r>
              </a:p>
            </c:rich>
          </c:tx>
          <c:layout>
            <c:manualLayout>
              <c:xMode val="edge"/>
              <c:yMode val="edge"/>
              <c:x val="4.2564511838255091E-3"/>
              <c:y val="0.10477333190494049"/>
            </c:manualLayout>
          </c:layout>
        </c:title>
        <c:numFmt formatCode="0.00" sourceLinked="1"/>
        <c:tickLblPos val="nextTo"/>
        <c:crossAx val="186695040"/>
        <c:crosses val="autoZero"/>
        <c:crossBetween val="between"/>
      </c:valAx>
    </c:plotArea>
    <c:legend>
      <c:legendPos val="r"/>
      <c:layout>
        <c:manualLayout>
          <c:xMode val="edge"/>
          <c:yMode val="edge"/>
          <c:x val="0.96902128854005065"/>
          <c:y val="3.5117745698454411E-2"/>
          <c:w val="2.7786373072081205E-2"/>
          <c:h val="0.9482830271216095"/>
        </c:manualLayout>
      </c:layout>
    </c:legend>
    <c:plotVisOnly val="1"/>
  </c:chart>
  <c:printSettings>
    <c:headerFooter/>
    <c:pageMargins b="0.75000000000000289" l="0.70000000000000062" r="0.70000000000000062" t="0.75000000000000289"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lang val="fr-FR"/>
  <c:chart>
    <c:plotArea>
      <c:layout/>
      <c:barChart>
        <c:barDir val="col"/>
        <c:grouping val="clustered"/>
        <c:ser>
          <c:idx val="0"/>
          <c:order val="0"/>
          <c:tx>
            <c:strRef>
              <c:f>'Data for Bar Chart'!$AJ$2</c:f>
              <c:strCache>
                <c:ptCount val="1"/>
                <c:pt idx="0">
                  <c:v>1</c:v>
                </c:pt>
              </c:strCache>
            </c:strRef>
          </c:tx>
          <c:cat>
            <c:strRef>
              <c:f>'Data for Bar Chart'!$B$3:$B$86</c:f>
            </c:strRef>
          </c:cat>
          <c:val>
            <c:numRef>
              <c:f>'Data for Bar Chart'!$AJ$3:$AJ$86</c:f>
              <c:numCache>
                <c:formatCode>0.00</c:formatCode>
                <c:ptCount val="8"/>
                <c:pt idx="0">
                  <c:v>0</c:v>
                </c:pt>
                <c:pt idx="1">
                  <c:v>0</c:v>
                </c:pt>
                <c:pt idx="2">
                  <c:v>0</c:v>
                </c:pt>
                <c:pt idx="3">
                  <c:v>0</c:v>
                </c:pt>
                <c:pt idx="4">
                  <c:v>0</c:v>
                </c:pt>
                <c:pt idx="5">
                  <c:v>0</c:v>
                </c:pt>
                <c:pt idx="6">
                  <c:v>0</c:v>
                </c:pt>
                <c:pt idx="7">
                  <c:v>0</c:v>
                </c:pt>
              </c:numCache>
            </c:numRef>
          </c:val>
        </c:ser>
        <c:ser>
          <c:idx val="1"/>
          <c:order val="1"/>
          <c:tx>
            <c:strRef>
              <c:f>'Data for Bar Chart'!$AK$2</c:f>
              <c:strCache>
                <c:ptCount val="1"/>
                <c:pt idx="0">
                  <c:v>2</c:v>
                </c:pt>
              </c:strCache>
            </c:strRef>
          </c:tx>
          <c:cat>
            <c:strRef>
              <c:f>'Data for Bar Chart'!$B$3:$B$86</c:f>
            </c:strRef>
          </c:cat>
          <c:val>
            <c:numRef>
              <c:f>'Data for Bar Chart'!$AK$3:$AK$86</c:f>
              <c:numCache>
                <c:formatCode>0.00</c:formatCode>
                <c:ptCount val="8"/>
                <c:pt idx="0">
                  <c:v>0</c:v>
                </c:pt>
                <c:pt idx="1">
                  <c:v>0</c:v>
                </c:pt>
                <c:pt idx="2">
                  <c:v>0</c:v>
                </c:pt>
                <c:pt idx="3">
                  <c:v>0</c:v>
                </c:pt>
                <c:pt idx="4">
                  <c:v>0</c:v>
                </c:pt>
                <c:pt idx="5">
                  <c:v>0</c:v>
                </c:pt>
                <c:pt idx="6">
                  <c:v>0</c:v>
                </c:pt>
                <c:pt idx="7">
                  <c:v>0</c:v>
                </c:pt>
              </c:numCache>
            </c:numRef>
          </c:val>
        </c:ser>
        <c:ser>
          <c:idx val="2"/>
          <c:order val="2"/>
          <c:tx>
            <c:strRef>
              <c:f>'Data for Bar Chart'!$AL$2</c:f>
              <c:strCache>
                <c:ptCount val="1"/>
                <c:pt idx="0">
                  <c:v>3</c:v>
                </c:pt>
              </c:strCache>
            </c:strRef>
          </c:tx>
          <c:cat>
            <c:strRef>
              <c:f>'Data for Bar Chart'!$B$3:$B$86</c:f>
            </c:strRef>
          </c:cat>
          <c:val>
            <c:numRef>
              <c:f>'Data for Bar Chart'!$AL$3:$AL$86</c:f>
              <c:numCache>
                <c:formatCode>0.00</c:formatCode>
                <c:ptCount val="8"/>
                <c:pt idx="0">
                  <c:v>0</c:v>
                </c:pt>
                <c:pt idx="1">
                  <c:v>0</c:v>
                </c:pt>
                <c:pt idx="2">
                  <c:v>0</c:v>
                </c:pt>
                <c:pt idx="3">
                  <c:v>0</c:v>
                </c:pt>
                <c:pt idx="4">
                  <c:v>0</c:v>
                </c:pt>
                <c:pt idx="5">
                  <c:v>0</c:v>
                </c:pt>
                <c:pt idx="6">
                  <c:v>0</c:v>
                </c:pt>
                <c:pt idx="7">
                  <c:v>0</c:v>
                </c:pt>
              </c:numCache>
            </c:numRef>
          </c:val>
        </c:ser>
        <c:ser>
          <c:idx val="3"/>
          <c:order val="3"/>
          <c:tx>
            <c:strRef>
              <c:f>'Data for Bar Chart'!$AM$2</c:f>
              <c:strCache>
                <c:ptCount val="1"/>
                <c:pt idx="0">
                  <c:v>4</c:v>
                </c:pt>
              </c:strCache>
            </c:strRef>
          </c:tx>
          <c:cat>
            <c:strRef>
              <c:f>'Data for Bar Chart'!$B$3:$B$86</c:f>
            </c:strRef>
          </c:cat>
          <c:val>
            <c:numRef>
              <c:f>'Data for Bar Chart'!$AM$3:$AM$86</c:f>
            </c:numRef>
          </c:val>
        </c:ser>
        <c:ser>
          <c:idx val="4"/>
          <c:order val="4"/>
          <c:tx>
            <c:strRef>
              <c:f>'Data for Bar Chart'!$AN$2</c:f>
              <c:strCache>
                <c:ptCount val="1"/>
                <c:pt idx="0">
                  <c:v>5</c:v>
                </c:pt>
              </c:strCache>
            </c:strRef>
          </c:tx>
          <c:cat>
            <c:strRef>
              <c:f>'Data for Bar Chart'!$B$3:$B$86</c:f>
            </c:strRef>
          </c:cat>
          <c:val>
            <c:numRef>
              <c:f>'Data for Bar Chart'!$AN$3:$AN$86</c:f>
            </c:numRef>
          </c:val>
        </c:ser>
        <c:ser>
          <c:idx val="5"/>
          <c:order val="5"/>
          <c:tx>
            <c:strRef>
              <c:f>'Data for Bar Chart'!$AO$2</c:f>
              <c:strCache>
                <c:ptCount val="1"/>
                <c:pt idx="0">
                  <c:v>6</c:v>
                </c:pt>
              </c:strCache>
            </c:strRef>
          </c:tx>
          <c:cat>
            <c:strRef>
              <c:f>'Data for Bar Chart'!$B$3:$B$86</c:f>
            </c:strRef>
          </c:cat>
          <c:val>
            <c:numRef>
              <c:f>'Data for Bar Chart'!$AO$3:$AO$86</c:f>
            </c:numRef>
          </c:val>
        </c:ser>
        <c:ser>
          <c:idx val="6"/>
          <c:order val="6"/>
          <c:tx>
            <c:strRef>
              <c:f>'Data for Bar Chart'!$AP$2</c:f>
              <c:strCache>
                <c:ptCount val="1"/>
                <c:pt idx="0">
                  <c:v>7</c:v>
                </c:pt>
              </c:strCache>
            </c:strRef>
          </c:tx>
          <c:cat>
            <c:strRef>
              <c:f>'Data for Bar Chart'!$B$3:$B$86</c:f>
            </c:strRef>
          </c:cat>
          <c:val>
            <c:numRef>
              <c:f>'Data for Bar Chart'!$AP$3:$AP$86</c:f>
            </c:numRef>
          </c:val>
        </c:ser>
        <c:ser>
          <c:idx val="7"/>
          <c:order val="7"/>
          <c:tx>
            <c:strRef>
              <c:f>'Data for Bar Chart'!$AQ$2</c:f>
              <c:strCache>
                <c:ptCount val="1"/>
                <c:pt idx="0">
                  <c:v>8</c:v>
                </c:pt>
              </c:strCache>
            </c:strRef>
          </c:tx>
          <c:cat>
            <c:strRef>
              <c:f>'Data for Bar Chart'!$B$3:$B$86</c:f>
            </c:strRef>
          </c:cat>
          <c:val>
            <c:numRef>
              <c:f>'Data for Bar Chart'!$AQ$3:$AQ$86</c:f>
            </c:numRef>
          </c:val>
        </c:ser>
        <c:ser>
          <c:idx val="8"/>
          <c:order val="8"/>
          <c:tx>
            <c:strRef>
              <c:f>'Data for Bar Chart'!$AR$2</c:f>
              <c:strCache>
                <c:ptCount val="1"/>
                <c:pt idx="0">
                  <c:v>9</c:v>
                </c:pt>
              </c:strCache>
            </c:strRef>
          </c:tx>
          <c:cat>
            <c:strRef>
              <c:f>'Data for Bar Chart'!$B$3:$B$86</c:f>
            </c:strRef>
          </c:cat>
          <c:val>
            <c:numRef>
              <c:f>'Data for Bar Chart'!$AR$3:$AR$86</c:f>
            </c:numRef>
          </c:val>
        </c:ser>
        <c:ser>
          <c:idx val="9"/>
          <c:order val="9"/>
          <c:tx>
            <c:strRef>
              <c:f>'Data for Bar Chart'!$AS$2</c:f>
              <c:strCache>
                <c:ptCount val="1"/>
                <c:pt idx="0">
                  <c:v>10</c:v>
                </c:pt>
              </c:strCache>
            </c:strRef>
          </c:tx>
          <c:cat>
            <c:strRef>
              <c:f>'Data for Bar Chart'!$B$3:$B$86</c:f>
            </c:strRef>
          </c:cat>
          <c:val>
            <c:numRef>
              <c:f>'Data for Bar Chart'!$AS$3:$AS$86</c:f>
            </c:numRef>
          </c:val>
        </c:ser>
        <c:axId val="187240832"/>
        <c:axId val="187242752"/>
      </c:barChart>
      <c:catAx>
        <c:axId val="187240832"/>
        <c:scaling>
          <c:orientation val="minMax"/>
        </c:scaling>
        <c:axPos val="b"/>
        <c:title>
          <c:tx>
            <c:rich>
              <a:bodyPr/>
              <a:lstStyle/>
              <a:p>
                <a:pPr>
                  <a:defRPr/>
                </a:pPr>
                <a:r>
                  <a:rPr lang="fr-FR"/>
                  <a:t>Symbol of Interest Genes</a:t>
                </a:r>
              </a:p>
            </c:rich>
          </c:tx>
          <c:layout/>
        </c:title>
        <c:numFmt formatCode="General" sourceLinked="1"/>
        <c:tickLblPos val="low"/>
        <c:crossAx val="187242752"/>
        <c:crosses val="autoZero"/>
        <c:auto val="1"/>
        <c:lblAlgn val="ctr"/>
        <c:lblOffset val="100"/>
      </c:catAx>
      <c:valAx>
        <c:axId val="187242752"/>
        <c:scaling>
          <c:orientation val="minMax"/>
        </c:scaling>
        <c:axPos val="l"/>
        <c:majorGridlines/>
        <c:title>
          <c:tx>
            <c:rich>
              <a:bodyPr rot="-5400000" vert="horz"/>
              <a:lstStyle/>
              <a:p>
                <a:pPr>
                  <a:defRPr/>
                </a:pPr>
                <a:r>
                  <a:rPr lang="el-GR"/>
                  <a:t>2</a:t>
                </a:r>
                <a:r>
                  <a:rPr lang="fr-FR"/>
                  <a:t>^(</a:t>
                </a:r>
                <a:r>
                  <a:rPr lang="el-GR"/>
                  <a:t>-ΔΔ</a:t>
                </a:r>
                <a:r>
                  <a:rPr lang="fr-FR"/>
                  <a:t>Ct) Normalised</a:t>
                </a:r>
                <a:r>
                  <a:rPr lang="fr-FR" baseline="0"/>
                  <a:t> V</a:t>
                </a:r>
                <a:r>
                  <a:rPr lang="fr-FR"/>
                  <a:t>alues</a:t>
                </a:r>
                <a:r>
                  <a:rPr lang="fr-FR" baseline="0"/>
                  <a:t> </a:t>
                </a:r>
                <a:endParaRPr lang="fr-FR"/>
              </a:p>
            </c:rich>
          </c:tx>
          <c:layout>
            <c:manualLayout>
              <c:xMode val="edge"/>
              <c:yMode val="edge"/>
              <c:x val="4.2564511838255091E-3"/>
              <c:y val="0.13944999143148479"/>
            </c:manualLayout>
          </c:layout>
        </c:title>
        <c:numFmt formatCode="0.00" sourceLinked="1"/>
        <c:tickLblPos val="nextTo"/>
        <c:crossAx val="187240832"/>
        <c:crosses val="autoZero"/>
        <c:crossBetween val="between"/>
      </c:valAx>
    </c:plotArea>
    <c:legend>
      <c:legendPos val="r"/>
      <c:layout>
        <c:manualLayout>
          <c:xMode val="edge"/>
          <c:yMode val="edge"/>
          <c:x val="0.97965817495788765"/>
          <c:y val="3.5117811460289895E-2"/>
          <c:w val="1.1729550958104721E-2"/>
          <c:h val="0.16104376595558917"/>
        </c:manualLayout>
      </c:layout>
    </c:legend>
    <c:plotVisOnly val="1"/>
  </c:chart>
  <c:printSettings>
    <c:headerFooter/>
    <c:pageMargins b="0.75000000000000311" l="0.70000000000000062" r="0.70000000000000062" t="0.75000000000000311"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lang val="fr-FR"/>
  <c:chart>
    <c:plotArea>
      <c:layout/>
      <c:barChart>
        <c:barDir val="col"/>
        <c:grouping val="clustered"/>
        <c:ser>
          <c:idx val="0"/>
          <c:order val="0"/>
          <c:tx>
            <c:strRef>
              <c:f>'Data for Bar Chart'!$AT$2</c:f>
              <c:strCache>
                <c:ptCount val="1"/>
                <c:pt idx="0">
                  <c:v>1</c:v>
                </c:pt>
              </c:strCache>
            </c:strRef>
          </c:tx>
          <c:cat>
            <c:strRef>
              <c:f>'Data for Bar Chart'!$B$3:$B$86</c:f>
            </c:strRef>
          </c:cat>
          <c:val>
            <c:numRef>
              <c:f>'Data for Bar Chart'!$AT$3:$AT$86</c:f>
              <c:numCache>
                <c:formatCode>0.00</c:formatCode>
                <c:ptCount val="8"/>
                <c:pt idx="0">
                  <c:v>0</c:v>
                </c:pt>
                <c:pt idx="1">
                  <c:v>0</c:v>
                </c:pt>
                <c:pt idx="2">
                  <c:v>0</c:v>
                </c:pt>
                <c:pt idx="3">
                  <c:v>0</c:v>
                </c:pt>
                <c:pt idx="4">
                  <c:v>0</c:v>
                </c:pt>
                <c:pt idx="5">
                  <c:v>0</c:v>
                </c:pt>
                <c:pt idx="6">
                  <c:v>0</c:v>
                </c:pt>
                <c:pt idx="7">
                  <c:v>0</c:v>
                </c:pt>
              </c:numCache>
            </c:numRef>
          </c:val>
        </c:ser>
        <c:ser>
          <c:idx val="1"/>
          <c:order val="1"/>
          <c:tx>
            <c:strRef>
              <c:f>'Data for Bar Chart'!$AU$2</c:f>
              <c:strCache>
                <c:ptCount val="1"/>
                <c:pt idx="0">
                  <c:v>2</c:v>
                </c:pt>
              </c:strCache>
            </c:strRef>
          </c:tx>
          <c:cat>
            <c:strRef>
              <c:f>'Data for Bar Chart'!$B$3:$B$86</c:f>
            </c:strRef>
          </c:cat>
          <c:val>
            <c:numRef>
              <c:f>'Data for Bar Chart'!$AU$3:$AU$86</c:f>
              <c:numCache>
                <c:formatCode>0.00</c:formatCode>
                <c:ptCount val="8"/>
                <c:pt idx="0">
                  <c:v>0</c:v>
                </c:pt>
                <c:pt idx="1">
                  <c:v>0</c:v>
                </c:pt>
                <c:pt idx="2">
                  <c:v>0</c:v>
                </c:pt>
                <c:pt idx="3">
                  <c:v>0</c:v>
                </c:pt>
                <c:pt idx="4">
                  <c:v>0</c:v>
                </c:pt>
                <c:pt idx="5">
                  <c:v>0</c:v>
                </c:pt>
                <c:pt idx="6">
                  <c:v>0</c:v>
                </c:pt>
                <c:pt idx="7">
                  <c:v>0</c:v>
                </c:pt>
              </c:numCache>
            </c:numRef>
          </c:val>
        </c:ser>
        <c:ser>
          <c:idx val="2"/>
          <c:order val="2"/>
          <c:tx>
            <c:strRef>
              <c:f>'Data for Bar Chart'!$AV$2</c:f>
              <c:strCache>
                <c:ptCount val="1"/>
                <c:pt idx="0">
                  <c:v>3</c:v>
                </c:pt>
              </c:strCache>
            </c:strRef>
          </c:tx>
          <c:cat>
            <c:strRef>
              <c:f>'Data for Bar Chart'!$B$3:$B$86</c:f>
            </c:strRef>
          </c:cat>
          <c:val>
            <c:numRef>
              <c:f>'Data for Bar Chart'!$AV$3:$AV$86</c:f>
              <c:numCache>
                <c:formatCode>0.00</c:formatCode>
                <c:ptCount val="8"/>
                <c:pt idx="0">
                  <c:v>0</c:v>
                </c:pt>
                <c:pt idx="1">
                  <c:v>0</c:v>
                </c:pt>
                <c:pt idx="2">
                  <c:v>0</c:v>
                </c:pt>
                <c:pt idx="3">
                  <c:v>0</c:v>
                </c:pt>
                <c:pt idx="4">
                  <c:v>0</c:v>
                </c:pt>
                <c:pt idx="5">
                  <c:v>0</c:v>
                </c:pt>
                <c:pt idx="6">
                  <c:v>0</c:v>
                </c:pt>
                <c:pt idx="7">
                  <c:v>0</c:v>
                </c:pt>
              </c:numCache>
            </c:numRef>
          </c:val>
        </c:ser>
        <c:ser>
          <c:idx val="3"/>
          <c:order val="3"/>
          <c:tx>
            <c:strRef>
              <c:f>'Data for Bar Chart'!$AW$2</c:f>
              <c:strCache>
                <c:ptCount val="1"/>
                <c:pt idx="0">
                  <c:v>4</c:v>
                </c:pt>
              </c:strCache>
            </c:strRef>
          </c:tx>
          <c:cat>
            <c:strRef>
              <c:f>'Data for Bar Chart'!$B$3:$B$86</c:f>
            </c:strRef>
          </c:cat>
          <c:val>
            <c:numRef>
              <c:f>'Data for Bar Chart'!$AW$3:$AW$86</c:f>
            </c:numRef>
          </c:val>
        </c:ser>
        <c:ser>
          <c:idx val="4"/>
          <c:order val="4"/>
          <c:tx>
            <c:strRef>
              <c:f>'Data for Bar Chart'!$AX$2</c:f>
              <c:strCache>
                <c:ptCount val="1"/>
                <c:pt idx="0">
                  <c:v>5</c:v>
                </c:pt>
              </c:strCache>
            </c:strRef>
          </c:tx>
          <c:cat>
            <c:strRef>
              <c:f>'Data for Bar Chart'!$B$3:$B$86</c:f>
            </c:strRef>
          </c:cat>
          <c:val>
            <c:numRef>
              <c:f>'Data for Bar Chart'!$AX$3:$AX$86</c:f>
            </c:numRef>
          </c:val>
        </c:ser>
        <c:ser>
          <c:idx val="5"/>
          <c:order val="5"/>
          <c:tx>
            <c:strRef>
              <c:f>'Data for Bar Chart'!$AY$2</c:f>
              <c:strCache>
                <c:ptCount val="1"/>
                <c:pt idx="0">
                  <c:v>6</c:v>
                </c:pt>
              </c:strCache>
            </c:strRef>
          </c:tx>
          <c:cat>
            <c:strRef>
              <c:f>'Data for Bar Chart'!$B$3:$B$86</c:f>
            </c:strRef>
          </c:cat>
          <c:val>
            <c:numRef>
              <c:f>'Data for Bar Chart'!$AY$3:$AY$86</c:f>
            </c:numRef>
          </c:val>
        </c:ser>
        <c:ser>
          <c:idx val="6"/>
          <c:order val="6"/>
          <c:tx>
            <c:strRef>
              <c:f>'Data for Bar Chart'!$AZ$2</c:f>
              <c:strCache>
                <c:ptCount val="1"/>
                <c:pt idx="0">
                  <c:v>7</c:v>
                </c:pt>
              </c:strCache>
            </c:strRef>
          </c:tx>
          <c:cat>
            <c:strRef>
              <c:f>'Data for Bar Chart'!$B$3:$B$86</c:f>
            </c:strRef>
          </c:cat>
          <c:val>
            <c:numRef>
              <c:f>'Data for Bar Chart'!$AZ$3:$AZ$86</c:f>
            </c:numRef>
          </c:val>
        </c:ser>
        <c:ser>
          <c:idx val="7"/>
          <c:order val="7"/>
          <c:tx>
            <c:strRef>
              <c:f>'Data for Bar Chart'!$BA$2</c:f>
              <c:strCache>
                <c:ptCount val="1"/>
                <c:pt idx="0">
                  <c:v>8</c:v>
                </c:pt>
              </c:strCache>
            </c:strRef>
          </c:tx>
          <c:cat>
            <c:strRef>
              <c:f>'Data for Bar Chart'!$B$3:$B$86</c:f>
            </c:strRef>
          </c:cat>
          <c:val>
            <c:numRef>
              <c:f>'Data for Bar Chart'!$BA$3:$BA$86</c:f>
            </c:numRef>
          </c:val>
        </c:ser>
        <c:ser>
          <c:idx val="8"/>
          <c:order val="8"/>
          <c:tx>
            <c:strRef>
              <c:f>'Data for Bar Chart'!$BB$2</c:f>
              <c:strCache>
                <c:ptCount val="1"/>
                <c:pt idx="0">
                  <c:v>9</c:v>
                </c:pt>
              </c:strCache>
            </c:strRef>
          </c:tx>
          <c:cat>
            <c:strRef>
              <c:f>'Data for Bar Chart'!$B$3:$B$86</c:f>
            </c:strRef>
          </c:cat>
          <c:val>
            <c:numRef>
              <c:f>'Data for Bar Chart'!$BB$3:$BB$86</c:f>
            </c:numRef>
          </c:val>
        </c:ser>
        <c:ser>
          <c:idx val="9"/>
          <c:order val="9"/>
          <c:tx>
            <c:strRef>
              <c:f>'Data for Bar Chart'!$BC$2</c:f>
              <c:strCache>
                <c:ptCount val="1"/>
                <c:pt idx="0">
                  <c:v>10</c:v>
                </c:pt>
              </c:strCache>
            </c:strRef>
          </c:tx>
          <c:cat>
            <c:strRef>
              <c:f>'Data for Bar Chart'!$B$3:$B$86</c:f>
            </c:strRef>
          </c:cat>
          <c:val>
            <c:numRef>
              <c:f>'Data for Bar Chart'!$BC$3:$BC$86</c:f>
            </c:numRef>
          </c:val>
        </c:ser>
        <c:axId val="187287040"/>
        <c:axId val="187288960"/>
      </c:barChart>
      <c:catAx>
        <c:axId val="187287040"/>
        <c:scaling>
          <c:orientation val="minMax"/>
        </c:scaling>
        <c:axPos val="b"/>
        <c:title>
          <c:tx>
            <c:rich>
              <a:bodyPr/>
              <a:lstStyle/>
              <a:p>
                <a:pPr>
                  <a:defRPr/>
                </a:pPr>
                <a:r>
                  <a:rPr lang="fr-FR"/>
                  <a:t>Symbol</a:t>
                </a:r>
                <a:r>
                  <a:rPr lang="fr-FR" baseline="0"/>
                  <a:t> of Interest Genes</a:t>
                </a:r>
                <a:endParaRPr lang="fr-FR"/>
              </a:p>
            </c:rich>
          </c:tx>
          <c:layout>
            <c:manualLayout>
              <c:xMode val="edge"/>
              <c:yMode val="edge"/>
              <c:x val="0.46419830202788898"/>
              <c:y val="0.88408508776757111"/>
            </c:manualLayout>
          </c:layout>
        </c:title>
        <c:numFmt formatCode="General" sourceLinked="1"/>
        <c:tickLblPos val="low"/>
        <c:crossAx val="187288960"/>
        <c:crosses val="autoZero"/>
        <c:auto val="1"/>
        <c:lblAlgn val="ctr"/>
        <c:lblOffset val="100"/>
      </c:catAx>
      <c:valAx>
        <c:axId val="187288960"/>
        <c:scaling>
          <c:orientation val="minMax"/>
        </c:scaling>
        <c:axPos val="l"/>
        <c:majorGridlines/>
        <c:title>
          <c:tx>
            <c:rich>
              <a:bodyPr rot="-5400000" vert="horz"/>
              <a:lstStyle/>
              <a:p>
                <a:pPr>
                  <a:defRPr/>
                </a:pPr>
                <a:r>
                  <a:rPr lang="fr-FR"/>
                  <a:t>Log2(2^(-</a:t>
                </a:r>
                <a:r>
                  <a:rPr lang="el-GR"/>
                  <a:t>ΔΔ</a:t>
                </a:r>
                <a:r>
                  <a:rPr lang="fr-FR"/>
                  <a:t>Ct) Normalised) Values</a:t>
                </a:r>
              </a:p>
            </c:rich>
          </c:tx>
          <c:layout>
            <c:manualLayout>
              <c:xMode val="edge"/>
              <c:yMode val="edge"/>
              <c:x val="4.2564511838255091E-3"/>
              <c:y val="0.10585346934725942"/>
            </c:manualLayout>
          </c:layout>
        </c:title>
        <c:numFmt formatCode="0.00" sourceLinked="1"/>
        <c:tickLblPos val="nextTo"/>
        <c:crossAx val="187287040"/>
        <c:crosses val="autoZero"/>
        <c:crossBetween val="between"/>
      </c:valAx>
    </c:plotArea>
    <c:legend>
      <c:legendPos val="r"/>
      <c:layout>
        <c:manualLayout>
          <c:xMode val="edge"/>
          <c:yMode val="edge"/>
          <c:x val="0.96902128854005065"/>
          <c:y val="3.5117745698454411E-2"/>
          <c:w val="1.1734231545079217E-2"/>
          <c:h val="0.15997528478572481"/>
        </c:manualLayout>
      </c:layout>
    </c:legend>
    <c:plotVisOnly val="1"/>
  </c:chart>
  <c:printSettings>
    <c:headerFooter/>
    <c:pageMargins b="0.75000000000000333" l="0.70000000000000062" r="0.70000000000000062" t="0.75000000000000333" header="0.30000000000000032" footer="0.3000000000000003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lang val="fr-FR"/>
  <c:chart>
    <c:autoTitleDeleted val="1"/>
    <c:plotArea>
      <c:layout/>
      <c:barChart>
        <c:barDir val="col"/>
        <c:grouping val="clustered"/>
        <c:varyColors val="1"/>
        <c:ser>
          <c:idx val="0"/>
          <c:order val="0"/>
          <c:dPt>
            <c:idx val="1"/>
            <c:spPr>
              <a:solidFill>
                <a:srgbClr val="C0504D"/>
              </a:solidFill>
            </c:spPr>
          </c:dPt>
          <c:dPt>
            <c:idx val="10"/>
            <c:spPr>
              <a:solidFill>
                <a:srgbClr val="F79646">
                  <a:lumMod val="60000"/>
                  <a:lumOff val="40000"/>
                </a:srgbClr>
              </a:solidFill>
            </c:spPr>
          </c:dPt>
          <c:cat>
            <c:strRef>
              <c:f>'Bar Chart per Gene'!$B$7:$L$7</c:f>
              <c:strCache>
                <c:ptCount val="11"/>
                <c:pt idx="0">
                  <c:v>Control</c:v>
                </c:pt>
                <c:pt idx="1">
                  <c:v>1</c:v>
                </c:pt>
                <c:pt idx="2">
                  <c:v>2</c:v>
                </c:pt>
                <c:pt idx="3">
                  <c:v>3</c:v>
                </c:pt>
                <c:pt idx="4">
                  <c:v>4</c:v>
                </c:pt>
                <c:pt idx="5">
                  <c:v>5</c:v>
                </c:pt>
                <c:pt idx="6">
                  <c:v>6</c:v>
                </c:pt>
                <c:pt idx="7">
                  <c:v>7</c:v>
                </c:pt>
                <c:pt idx="8">
                  <c:v>8</c:v>
                </c:pt>
                <c:pt idx="9">
                  <c:v>9</c:v>
                </c:pt>
                <c:pt idx="10">
                  <c:v>10</c:v>
                </c:pt>
              </c:strCache>
            </c:strRef>
          </c:cat>
          <c:val>
            <c:numRef>
              <c:f>'Bar Chart per Gene'!$B$8:$L$8</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ser>
        <c:axId val="187462016"/>
        <c:axId val="187463936"/>
      </c:barChart>
      <c:catAx>
        <c:axId val="187462016"/>
        <c:scaling>
          <c:orientation val="minMax"/>
        </c:scaling>
        <c:axPos val="b"/>
        <c:title>
          <c:tx>
            <c:rich>
              <a:bodyPr/>
              <a:lstStyle/>
              <a:p>
                <a:pPr>
                  <a:defRPr/>
                </a:pPr>
                <a:r>
                  <a:rPr lang="fr-FR"/>
                  <a:t>Samples</a:t>
                </a:r>
              </a:p>
            </c:rich>
          </c:tx>
          <c:layout>
            <c:manualLayout>
              <c:xMode val="edge"/>
              <c:yMode val="edge"/>
              <c:x val="0.44221312335958007"/>
              <c:y val="0.89453145505242249"/>
            </c:manualLayout>
          </c:layout>
        </c:title>
        <c:numFmt formatCode="General" sourceLinked="1"/>
        <c:tickLblPos val="low"/>
        <c:crossAx val="187463936"/>
        <c:crosses val="autoZero"/>
        <c:auto val="1"/>
        <c:lblAlgn val="ctr"/>
        <c:lblOffset val="100"/>
      </c:catAx>
      <c:valAx>
        <c:axId val="187463936"/>
        <c:scaling>
          <c:orientation val="minMax"/>
        </c:scaling>
        <c:axPos val="l"/>
        <c:majorGridlines/>
        <c:title>
          <c:tx>
            <c:rich>
              <a:bodyPr rot="-5400000" vert="horz"/>
              <a:lstStyle/>
              <a:p>
                <a:pPr>
                  <a:defRPr/>
                </a:pPr>
                <a:r>
                  <a:rPr lang="el-GR"/>
                  <a:t>2^-Δ</a:t>
                </a:r>
                <a:r>
                  <a:rPr lang="fr-FR"/>
                  <a:t>Ct Values</a:t>
                </a:r>
              </a:p>
            </c:rich>
          </c:tx>
          <c:layout>
            <c:manualLayout>
              <c:xMode val="edge"/>
              <c:yMode val="edge"/>
              <c:x val="1.2121212121212118E-2"/>
              <c:y val="0.23279817800771921"/>
            </c:manualLayout>
          </c:layout>
        </c:title>
        <c:numFmt formatCode="General" sourceLinked="1"/>
        <c:tickLblPos val="nextTo"/>
        <c:crossAx val="187462016"/>
        <c:crosses val="autoZero"/>
        <c:crossBetween val="between"/>
      </c:valAx>
    </c:plotArea>
    <c:plotVisOnly val="1"/>
  </c:chart>
  <c:printSettings>
    <c:headerFooter/>
    <c:pageMargins b="0.75000000000000722" l="0.70000000000000062" r="0.70000000000000062" t="0.75000000000000722"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lang val="fr-FR"/>
  <c:chart>
    <c:autoTitleDeleted val="1"/>
    <c:plotArea>
      <c:layout/>
      <c:barChart>
        <c:barDir val="col"/>
        <c:grouping val="clustered"/>
        <c:varyColors val="1"/>
        <c:ser>
          <c:idx val="0"/>
          <c:order val="0"/>
          <c:dPt>
            <c:idx val="0"/>
            <c:spPr>
              <a:solidFill>
                <a:schemeClr val="accent2"/>
              </a:solidFill>
            </c:spPr>
          </c:dPt>
          <c:dPt>
            <c:idx val="1"/>
            <c:spPr>
              <a:solidFill>
                <a:schemeClr val="accent3">
                  <a:lumMod val="75000"/>
                </a:schemeClr>
              </a:solidFill>
            </c:spPr>
          </c:dPt>
          <c:dPt>
            <c:idx val="2"/>
            <c:spPr>
              <a:solidFill>
                <a:schemeClr val="accent4">
                  <a:lumMod val="75000"/>
                </a:schemeClr>
              </a:solidFill>
            </c:spPr>
          </c:dPt>
          <c:dPt>
            <c:idx val="3"/>
            <c:spPr>
              <a:solidFill>
                <a:schemeClr val="accent5"/>
              </a:solidFill>
            </c:spPr>
          </c:dPt>
          <c:dPt>
            <c:idx val="4"/>
            <c:spPr>
              <a:solidFill>
                <a:schemeClr val="accent6"/>
              </a:solidFill>
            </c:spPr>
          </c:dPt>
          <c:dPt>
            <c:idx val="5"/>
            <c:spPr>
              <a:solidFill>
                <a:schemeClr val="accent1">
                  <a:lumMod val="60000"/>
                  <a:lumOff val="40000"/>
                </a:schemeClr>
              </a:solidFill>
            </c:spPr>
          </c:dPt>
          <c:dPt>
            <c:idx val="6"/>
            <c:spPr>
              <a:solidFill>
                <a:schemeClr val="accent2">
                  <a:lumMod val="60000"/>
                  <a:lumOff val="40000"/>
                </a:schemeClr>
              </a:solidFill>
            </c:spPr>
          </c:dPt>
          <c:dPt>
            <c:idx val="7"/>
            <c:spPr>
              <a:solidFill>
                <a:schemeClr val="accent3">
                  <a:lumMod val="60000"/>
                  <a:lumOff val="40000"/>
                </a:schemeClr>
              </a:solidFill>
            </c:spPr>
          </c:dPt>
          <c:dPt>
            <c:idx val="8"/>
            <c:spPr>
              <a:solidFill>
                <a:schemeClr val="accent4">
                  <a:lumMod val="60000"/>
                  <a:lumOff val="40000"/>
                </a:schemeClr>
              </a:solidFill>
            </c:spPr>
          </c:dPt>
          <c:dPt>
            <c:idx val="9"/>
            <c:spPr>
              <a:solidFill>
                <a:schemeClr val="accent6">
                  <a:lumMod val="60000"/>
                  <a:lumOff val="40000"/>
                </a:schemeClr>
              </a:solidFill>
            </c:spPr>
          </c:dPt>
          <c:cat>
            <c:numRef>
              <c:f>'Bar Chart per Gene'!$C$7:$L$7</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'Bar Chart per Gene'!$C$10:$L$10</c:f>
              <c:numCache>
                <c:formatCode>General</c:formatCode>
                <c:ptCount val="10"/>
                <c:pt idx="0">
                  <c:v>0</c:v>
                </c:pt>
                <c:pt idx="1">
                  <c:v>0</c:v>
                </c:pt>
                <c:pt idx="2">
                  <c:v>0</c:v>
                </c:pt>
                <c:pt idx="3">
                  <c:v>0</c:v>
                </c:pt>
                <c:pt idx="4">
                  <c:v>0</c:v>
                </c:pt>
                <c:pt idx="5">
                  <c:v>0</c:v>
                </c:pt>
                <c:pt idx="6">
                  <c:v>0</c:v>
                </c:pt>
                <c:pt idx="7">
                  <c:v>0</c:v>
                </c:pt>
                <c:pt idx="8">
                  <c:v>0</c:v>
                </c:pt>
                <c:pt idx="9">
                  <c:v>0</c:v>
                </c:pt>
              </c:numCache>
            </c:numRef>
          </c:val>
        </c:ser>
        <c:axId val="192357888"/>
        <c:axId val="192359808"/>
      </c:barChart>
      <c:catAx>
        <c:axId val="192357888"/>
        <c:scaling>
          <c:orientation val="minMax"/>
        </c:scaling>
        <c:axPos val="b"/>
        <c:title>
          <c:tx>
            <c:rich>
              <a:bodyPr/>
              <a:lstStyle/>
              <a:p>
                <a:pPr>
                  <a:defRPr/>
                </a:pPr>
                <a:r>
                  <a:rPr lang="fr-FR"/>
                  <a:t>Samples</a:t>
                </a:r>
              </a:p>
            </c:rich>
          </c:tx>
          <c:layout>
            <c:manualLayout>
              <c:xMode val="edge"/>
              <c:yMode val="edge"/>
              <c:x val="0.476703702192668"/>
              <c:y val="0.91636520011269751"/>
            </c:manualLayout>
          </c:layout>
        </c:title>
        <c:numFmt formatCode="General" sourceLinked="1"/>
        <c:tickLblPos val="low"/>
        <c:crossAx val="192359808"/>
        <c:crosses val="autoZero"/>
        <c:auto val="1"/>
        <c:lblAlgn val="ctr"/>
        <c:lblOffset val="100"/>
      </c:catAx>
      <c:valAx>
        <c:axId val="192359808"/>
        <c:scaling>
          <c:orientation val="minMax"/>
        </c:scaling>
        <c:axPos val="l"/>
        <c:majorGridlines/>
        <c:title>
          <c:tx>
            <c:rich>
              <a:bodyPr rot="-5400000" vert="horz"/>
              <a:lstStyle/>
              <a:p>
                <a:pPr>
                  <a:defRPr/>
                </a:pPr>
                <a:r>
                  <a:rPr lang="el-GR"/>
                  <a:t>2^-ΔΔ</a:t>
                </a:r>
                <a:r>
                  <a:rPr lang="fr-FR"/>
                  <a:t>Ct Values</a:t>
                </a:r>
              </a:p>
            </c:rich>
          </c:tx>
          <c:layout>
            <c:manualLayout>
              <c:xMode val="edge"/>
              <c:yMode val="edge"/>
              <c:x val="1.9393939393939529E-2"/>
              <c:y val="0.31376781292168987"/>
            </c:manualLayout>
          </c:layout>
        </c:title>
        <c:numFmt formatCode="General" sourceLinked="1"/>
        <c:tickLblPos val="nextTo"/>
        <c:crossAx val="192357888"/>
        <c:crosses val="autoZero"/>
        <c:crossBetween val="between"/>
      </c:valAx>
    </c:plotArea>
    <c:plotVisOnly val="1"/>
  </c:chart>
  <c:printSettings>
    <c:headerFooter/>
    <c:pageMargins b="0.75000000000000744" l="0.70000000000000062" r="0.70000000000000062" t="0.75000000000000744"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lang val="fr-FR"/>
  <c:chart>
    <c:autoTitleDeleted val="1"/>
    <c:plotArea>
      <c:layout/>
      <c:barChart>
        <c:barDir val="col"/>
        <c:grouping val="clustered"/>
        <c:varyColors val="1"/>
        <c:ser>
          <c:idx val="0"/>
          <c:order val="0"/>
          <c:dPt>
            <c:idx val="1"/>
            <c:spPr>
              <a:solidFill>
                <a:srgbClr val="C0504D"/>
              </a:solidFill>
            </c:spPr>
          </c:dPt>
          <c:dPt>
            <c:idx val="10"/>
            <c:spPr>
              <a:solidFill>
                <a:srgbClr val="F79646">
                  <a:lumMod val="60000"/>
                  <a:lumOff val="40000"/>
                </a:srgbClr>
              </a:solidFill>
            </c:spPr>
          </c:dPt>
          <c:cat>
            <c:strRef>
              <c:f>'Bar Chart per Gene'!$B$7:$L$7</c:f>
              <c:strCache>
                <c:ptCount val="11"/>
                <c:pt idx="0">
                  <c:v>Control</c:v>
                </c:pt>
                <c:pt idx="1">
                  <c:v>1</c:v>
                </c:pt>
                <c:pt idx="2">
                  <c:v>2</c:v>
                </c:pt>
                <c:pt idx="3">
                  <c:v>3</c:v>
                </c:pt>
                <c:pt idx="4">
                  <c:v>4</c:v>
                </c:pt>
                <c:pt idx="5">
                  <c:v>5</c:v>
                </c:pt>
                <c:pt idx="6">
                  <c:v>6</c:v>
                </c:pt>
                <c:pt idx="7">
                  <c:v>7</c:v>
                </c:pt>
                <c:pt idx="8">
                  <c:v>8</c:v>
                </c:pt>
                <c:pt idx="9">
                  <c:v>9</c:v>
                </c:pt>
                <c:pt idx="10">
                  <c:v>10</c:v>
                </c:pt>
              </c:strCache>
            </c:strRef>
          </c:cat>
          <c:val>
            <c:numRef>
              <c:f>'Bar Chart per Gene'!$B$9:$L$9</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ser>
        <c:axId val="192372096"/>
        <c:axId val="192394752"/>
      </c:barChart>
      <c:catAx>
        <c:axId val="192372096"/>
        <c:scaling>
          <c:orientation val="minMax"/>
        </c:scaling>
        <c:axPos val="b"/>
        <c:title>
          <c:tx>
            <c:rich>
              <a:bodyPr/>
              <a:lstStyle/>
              <a:p>
                <a:pPr>
                  <a:defRPr/>
                </a:pPr>
                <a:r>
                  <a:rPr lang="fr-FR"/>
                  <a:t>Samples</a:t>
                </a:r>
              </a:p>
            </c:rich>
          </c:tx>
        </c:title>
        <c:numFmt formatCode="General" sourceLinked="1"/>
        <c:majorTickMark val="cross"/>
        <c:tickLblPos val="low"/>
        <c:crossAx val="192394752"/>
        <c:crosses val="autoZero"/>
        <c:auto val="1"/>
        <c:lblAlgn val="ctr"/>
        <c:lblOffset val="100"/>
      </c:catAx>
      <c:valAx>
        <c:axId val="192394752"/>
        <c:scaling>
          <c:orientation val="minMax"/>
        </c:scaling>
        <c:axPos val="l"/>
        <c:majorGridlines/>
        <c:title>
          <c:tx>
            <c:rich>
              <a:bodyPr rot="-5400000" vert="horz"/>
              <a:lstStyle/>
              <a:p>
                <a:pPr>
                  <a:defRPr/>
                </a:pPr>
                <a:r>
                  <a:rPr lang="fr-FR"/>
                  <a:t>Normalized</a:t>
                </a:r>
                <a:r>
                  <a:rPr lang="fr-FR" baseline="0"/>
                  <a:t> Expression Values</a:t>
                </a:r>
                <a:endParaRPr lang="fr-FR"/>
              </a:p>
            </c:rich>
          </c:tx>
          <c:layout>
            <c:manualLayout>
              <c:xMode val="edge"/>
              <c:yMode val="edge"/>
              <c:x val="1.6548463356973995E-2"/>
              <c:y val="0.19071038429634213"/>
            </c:manualLayout>
          </c:layout>
        </c:title>
        <c:numFmt formatCode="General" sourceLinked="1"/>
        <c:tickLblPos val="nextTo"/>
        <c:crossAx val="192372096"/>
        <c:crosses val="autoZero"/>
        <c:crossBetween val="between"/>
      </c:valAx>
    </c:plotArea>
    <c:plotVisOnly val="1"/>
  </c:chart>
  <c:printSettings>
    <c:headerFooter/>
    <c:pageMargins b="0.75000000000000744" l="0.70000000000000062" r="0.70000000000000062" t="0.75000000000000744"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lang val="fr-FR"/>
  <c:chart>
    <c:autoTitleDeleted val="1"/>
    <c:plotArea>
      <c:layout/>
      <c:barChart>
        <c:barDir val="col"/>
        <c:grouping val="clustered"/>
        <c:varyColors val="1"/>
        <c:ser>
          <c:idx val="0"/>
          <c:order val="0"/>
          <c:dPt>
            <c:idx val="1"/>
            <c:spPr>
              <a:solidFill>
                <a:srgbClr val="C0504D"/>
              </a:solidFill>
            </c:spPr>
          </c:dPt>
          <c:cat>
            <c:numRef>
              <c:f>'Bar Chart per Gene'!$C$7:$L$7</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'Bar Chart per Gene'!$C$11:$L$11</c:f>
              <c:numCache>
                <c:formatCode>General</c:formatCode>
                <c:ptCount val="10"/>
                <c:pt idx="0">
                  <c:v>0</c:v>
                </c:pt>
                <c:pt idx="1">
                  <c:v>0</c:v>
                </c:pt>
                <c:pt idx="2">
                  <c:v>0</c:v>
                </c:pt>
                <c:pt idx="3">
                  <c:v>0</c:v>
                </c:pt>
                <c:pt idx="4">
                  <c:v>0</c:v>
                </c:pt>
                <c:pt idx="5">
                  <c:v>0</c:v>
                </c:pt>
                <c:pt idx="6">
                  <c:v>0</c:v>
                </c:pt>
                <c:pt idx="7">
                  <c:v>0</c:v>
                </c:pt>
                <c:pt idx="8">
                  <c:v>0</c:v>
                </c:pt>
                <c:pt idx="9">
                  <c:v>0</c:v>
                </c:pt>
              </c:numCache>
            </c:numRef>
          </c:val>
        </c:ser>
        <c:axId val="192476288"/>
        <c:axId val="192478208"/>
      </c:barChart>
      <c:catAx>
        <c:axId val="192476288"/>
        <c:scaling>
          <c:orientation val="minMax"/>
        </c:scaling>
        <c:axPos val="b"/>
        <c:title>
          <c:tx>
            <c:rich>
              <a:bodyPr/>
              <a:lstStyle/>
              <a:p>
                <a:pPr>
                  <a:defRPr/>
                </a:pPr>
                <a:r>
                  <a:rPr lang="fr-FR"/>
                  <a:t>Samples</a:t>
                </a:r>
              </a:p>
            </c:rich>
          </c:tx>
        </c:title>
        <c:numFmt formatCode="General" sourceLinked="1"/>
        <c:majorTickMark val="cross"/>
        <c:tickLblPos val="low"/>
        <c:crossAx val="192478208"/>
        <c:crosses val="autoZero"/>
        <c:auto val="1"/>
        <c:lblAlgn val="ctr"/>
        <c:lblOffset val="100"/>
      </c:catAx>
      <c:valAx>
        <c:axId val="192478208"/>
        <c:scaling>
          <c:orientation val="minMax"/>
        </c:scaling>
        <c:axPos val="l"/>
        <c:majorGridlines/>
        <c:title>
          <c:tx>
            <c:rich>
              <a:bodyPr rot="-5400000" vert="horz"/>
              <a:lstStyle/>
              <a:p>
                <a:pPr>
                  <a:defRPr/>
                </a:pPr>
                <a:r>
                  <a:rPr lang="fr-FR"/>
                  <a:t>Expressions</a:t>
                </a:r>
                <a:r>
                  <a:rPr lang="fr-FR" baseline="0"/>
                  <a:t> </a:t>
                </a:r>
                <a:r>
                  <a:rPr lang="fr-FR" sz="1000" b="1" i="0" u="none" strike="noStrike" baseline="0"/>
                  <a:t>Variations Values</a:t>
                </a:r>
                <a:endParaRPr lang="fr-FR"/>
              </a:p>
            </c:rich>
          </c:tx>
          <c:layout>
            <c:manualLayout>
              <c:xMode val="edge"/>
              <c:yMode val="edge"/>
              <c:x val="1.6548463356973995E-2"/>
              <c:y val="0.19071038429634224"/>
            </c:manualLayout>
          </c:layout>
        </c:title>
        <c:numFmt formatCode="General" sourceLinked="1"/>
        <c:tickLblPos val="nextTo"/>
        <c:crossAx val="192476288"/>
        <c:crosses val="autoZero"/>
        <c:crossBetween val="between"/>
      </c:valAx>
    </c:plotArea>
    <c:plotVisOnly val="1"/>
  </c:chart>
  <c:printSettings>
    <c:headerFooter/>
    <c:pageMargins b="0.75000000000000766" l="0.70000000000000062" r="0.70000000000000062" t="0.75000000000000766"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666681537406192"/>
          <c:y val="4.0425543546325417E-2"/>
          <c:w val="0.83833469781038061"/>
          <c:h val="0.78510638297872337"/>
        </c:manualLayout>
      </c:layout>
      <c:scatterChart>
        <c:scatterStyle val="lineMarker"/>
        <c:ser>
          <c:idx val="0"/>
          <c:order val="0"/>
          <c:spPr>
            <a:ln w="28575">
              <a:noFill/>
            </a:ln>
          </c:spPr>
          <c:marker>
            <c:symbol val="diamond"/>
            <c:size val="5"/>
            <c:spPr>
              <a:solidFill>
                <a:srgbClr val="000080"/>
              </a:solidFill>
            </c:spPr>
          </c:marker>
          <c:xVal>
            <c:numRef>
              <c:f>'Calcul Worksheet'!$AJ$100:$AJ$183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'Calcul Worksheet'!$AM$100:$AM$183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25400">
              <a:solidFill>
                <a:srgbClr val="FF0000"/>
              </a:solidFill>
            </a:ln>
          </c:spPr>
          <c:marker>
            <c:symbol val="none"/>
          </c:marker>
          <c:xVal>
            <c:numRef>
              <c:f>Plot!$B$6:$B$7</c:f>
              <c:numCache>
                <c:formatCode>General</c:formatCode>
                <c:ptCount val="2"/>
                <c:pt idx="0" formatCode="0.00E+00">
                  <c:v>0</c:v>
                </c:pt>
                <c:pt idx="1">
                  <c:v>0</c:v>
                </c:pt>
              </c:numCache>
            </c:numRef>
          </c:xVal>
          <c:yVal>
            <c:numRef>
              <c:f>Plot!$C$6:$C$7</c:f>
              <c:numCache>
                <c:formatCode>0.00E+00</c:formatCode>
                <c:ptCount val="2"/>
                <c:pt idx="0">
                  <c:v>0</c:v>
                </c:pt>
                <c:pt idx="1">
                  <c:v>0</c:v>
                </c:pt>
              </c:numCache>
            </c:numRef>
          </c:yVal>
        </c:ser>
        <c:ser>
          <c:idx val="2"/>
          <c:order val="2"/>
          <c:spPr>
            <a:ln w="25400">
              <a:solidFill>
                <a:srgbClr val="00CC00"/>
              </a:solidFill>
            </a:ln>
          </c:spPr>
          <c:marker>
            <c:symbol val="none"/>
          </c:marker>
          <c:xVal>
            <c:numRef>
              <c:f>Plot!$D$6:$D$7</c:f>
              <c:numCache>
                <c:formatCode>0.00E+00</c:formatCode>
                <c:ptCount val="2"/>
                <c:pt idx="0">
                  <c:v>0</c:v>
                </c:pt>
                <c:pt idx="1">
                  <c:v>0</c:v>
                </c:pt>
              </c:numCache>
            </c:numRef>
          </c:xVal>
          <c:yVal>
            <c:numRef>
              <c:f>Plot!$E$6:$E$7</c:f>
              <c:numCache>
                <c:formatCode>General</c:formatCode>
                <c:ptCount val="2"/>
                <c:pt idx="0" formatCode="0.00E+00">
                  <c:v>0</c:v>
                </c:pt>
                <c:pt idx="1">
                  <c:v>0</c:v>
                </c:pt>
              </c:numCache>
            </c:numRef>
          </c:yVal>
        </c:ser>
        <c:ser>
          <c:idx val="3"/>
          <c:order val="3"/>
          <c:spPr>
            <a:ln w="25400">
              <a:solidFill>
                <a:schemeClr val="tx1"/>
              </a:solidFill>
            </a:ln>
          </c:spPr>
          <c:marker>
            <c:symbol val="none"/>
          </c:marker>
          <c:xVal>
            <c:numRef>
              <c:f>Plot!$F$6:$F$7</c:f>
              <c:numCache>
                <c:formatCode>General</c:formatCode>
                <c:ptCount val="2"/>
                <c:pt idx="0" formatCode="0.00E+00">
                  <c:v>0</c:v>
                </c:pt>
                <c:pt idx="1">
                  <c:v>0</c:v>
                </c:pt>
              </c:numCache>
            </c:numRef>
          </c:xVal>
          <c:yVal>
            <c:numRef>
              <c:f>Plot!$F$6:$F$7</c:f>
              <c:numCache>
                <c:formatCode>General</c:formatCode>
                <c:ptCount val="2"/>
                <c:pt idx="0" formatCode="0.00E+00">
                  <c:v>0</c:v>
                </c:pt>
                <c:pt idx="1">
                  <c:v>0</c:v>
                </c:pt>
              </c:numCache>
            </c:numRef>
          </c:yVal>
        </c:ser>
        <c:axId val="192556416"/>
        <c:axId val="192595456"/>
      </c:scatterChart>
      <c:valAx>
        <c:axId val="192556416"/>
        <c:scaling>
          <c:logBase val="10"/>
          <c:orientation val="minMax"/>
        </c:scaling>
        <c:axPos val="b"/>
        <c:title>
          <c:tx>
            <c:rich>
              <a:bodyPr/>
              <a:lstStyle/>
              <a:p>
                <a:pPr>
                  <a:defRPr sz="1000" b="1" i="0" u="none" strike="noStrike" baseline="0">
                    <a:solidFill>
                      <a:srgbClr val="000000"/>
                    </a:solidFill>
                    <a:latin typeface="Arial"/>
                    <a:ea typeface="Arial"/>
                    <a:cs typeface="Arial"/>
                  </a:defRPr>
                </a:pPr>
                <a:r>
                  <a:rPr lang="fr-FR" sz="1000" b="1" i="0" u="none" strike="noStrike" baseline="0"/>
                  <a:t>2^(-∆Ct) values for C</a:t>
                </a:r>
                <a:r>
                  <a:rPr lang="fr-FR" sz="1000" b="1"/>
                  <a:t>ontrol</a:t>
                </a:r>
              </a:p>
            </c:rich>
          </c:tx>
          <c:layout>
            <c:manualLayout>
              <c:xMode val="edge"/>
              <c:yMode val="edge"/>
              <c:x val="0.39096273624104516"/>
              <c:y val="0.94239569687724778"/>
            </c:manualLayout>
          </c:layout>
          <c:spPr>
            <a:noFill/>
            <a:ln w="25400">
              <a:noFill/>
            </a:ln>
          </c:spPr>
        </c:title>
        <c:numFmt formatCode="0.E+00" sourceLinked="0"/>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fr-FR"/>
          </a:p>
        </c:txPr>
        <c:crossAx val="192595456"/>
        <c:crossesAt val="1.0000000000000686E-12"/>
        <c:crossBetween val="midCat"/>
        <c:majorUnit val="10"/>
        <c:minorUnit val="10"/>
      </c:valAx>
      <c:valAx>
        <c:axId val="192595456"/>
        <c:scaling>
          <c:logBase val="10"/>
          <c:orientation val="minMax"/>
        </c:scaling>
        <c:axPos val="l"/>
        <c:title>
          <c:tx>
            <c:rich>
              <a:bodyPr/>
              <a:lstStyle/>
              <a:p>
                <a:pPr>
                  <a:defRPr sz="1000" b="1" i="0" u="none" strike="noStrike" baseline="0">
                    <a:solidFill>
                      <a:srgbClr val="000000"/>
                    </a:solidFill>
                    <a:latin typeface="Arial"/>
                    <a:ea typeface="Arial"/>
                    <a:cs typeface="Arial"/>
                  </a:defRPr>
                </a:pPr>
                <a:r>
                  <a:rPr lang="fr-FR" sz="1000" b="1"/>
                  <a:t>2^(-∆Ct)</a:t>
                </a:r>
                <a:r>
                  <a:rPr lang="fr-FR" sz="1000" b="1" baseline="0"/>
                  <a:t> Values for sample 1</a:t>
                </a:r>
                <a:endParaRPr lang="fr-FR" sz="1000" b="1"/>
              </a:p>
            </c:rich>
          </c:tx>
          <c:layout>
            <c:manualLayout>
              <c:xMode val="edge"/>
              <c:yMode val="edge"/>
              <c:x val="1.6692748829593793E-2"/>
              <c:y val="0.30346724830569038"/>
            </c:manualLayout>
          </c:layout>
          <c:spPr>
            <a:noFill/>
            <a:ln w="25400">
              <a:noFill/>
            </a:ln>
          </c:spPr>
        </c:title>
        <c:numFmt formatCode="0.E+00" sourceLinked="0"/>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192556416"/>
        <c:crossesAt val="1.0000000000000617E-11"/>
        <c:crossBetween val="midCat"/>
      </c:valAx>
      <c:spPr>
        <a:noFill/>
        <a:ln w="3175">
          <a:solidFill>
            <a:srgbClr val="000000"/>
          </a:solidFill>
          <a:prstDash val="solid"/>
        </a:ln>
      </c:spPr>
    </c:plotArea>
    <c:plotVisOnly val="1"/>
    <c:dispBlanksAs val="gap"/>
  </c:chart>
  <c:spPr>
    <a:solidFill>
      <a:srgbClr val="FFFFFF"/>
    </a:solidFill>
    <a:ln w="3175" cmpd="sng">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902870313269344"/>
          <c:y val="5.3719062458700402E-2"/>
          <c:w val="0.83919735264433892"/>
          <c:h val="0.82644711474923549"/>
        </c:manualLayout>
      </c:layout>
      <c:scatterChart>
        <c:scatterStyle val="lineMarker"/>
        <c:ser>
          <c:idx val="0"/>
          <c:order val="0"/>
          <c:spPr>
            <a:ln w="28575">
              <a:noFill/>
            </a:ln>
          </c:spPr>
          <c:marker>
            <c:symbol val="diamond"/>
            <c:size val="5"/>
            <c:spPr>
              <a:solidFill>
                <a:srgbClr val="000080"/>
              </a:solidFill>
              <a:ln>
                <a:solidFill>
                  <a:srgbClr val="000080"/>
                </a:solidFill>
                <a:prstDash val="solid"/>
              </a:ln>
            </c:spPr>
          </c:marker>
          <c:xVal>
            <c:numRef>
              <c:f>'Calcul Worksheet'!$BQ$100:$BQ$183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'Calcul Worksheet'!$BR$100:$BR$183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3175">
              <a:solidFill>
                <a:srgbClr val="0000FF"/>
              </a:solidFill>
              <a:prstDash val="solid"/>
            </a:ln>
          </c:spPr>
          <c:marker>
            <c:symbol val="square"/>
            <c:size val="3"/>
            <c:spPr>
              <a:noFill/>
              <a:ln w="9525">
                <a:noFill/>
              </a:ln>
            </c:spPr>
          </c:marker>
          <c:xVal>
            <c:numRef>
              <c:f>Plot!$K$7:$K$8</c:f>
              <c:numCache>
                <c:formatCode>0.00</c:formatCode>
                <c:ptCount val="2"/>
                <c:pt idx="0">
                  <c:v>-10</c:v>
                </c:pt>
                <c:pt idx="1">
                  <c:v>10</c:v>
                </c:pt>
              </c:numCache>
            </c:numRef>
          </c:xVal>
          <c:yVal>
            <c:numRef>
              <c:f>Plot!$L$7:$L$8</c:f>
              <c:numCache>
                <c:formatCode>General</c:formatCode>
                <c:ptCount val="2"/>
                <c:pt idx="0">
                  <c:v>0.05</c:v>
                </c:pt>
                <c:pt idx="1">
                  <c:v>0.05</c:v>
                </c:pt>
              </c:numCache>
            </c:numRef>
          </c:yVal>
        </c:ser>
        <c:ser>
          <c:idx val="2"/>
          <c:order val="2"/>
          <c:spPr>
            <a:ln w="3175">
              <a:solidFill>
                <a:schemeClr val="tx1"/>
              </a:solidFill>
              <a:prstDash val="solid"/>
            </a:ln>
          </c:spPr>
          <c:marker>
            <c:symbol val="triangle"/>
            <c:size val="5"/>
            <c:spPr>
              <a:noFill/>
              <a:ln w="9525">
                <a:noFill/>
              </a:ln>
            </c:spPr>
          </c:marker>
          <c:xVal>
            <c:numRef>
              <c:f>Plot!$N$10:$N$11</c:f>
              <c:numCache>
                <c:formatCode>General</c:formatCode>
                <c:ptCount val="2"/>
                <c:pt idx="0">
                  <c:v>0</c:v>
                </c:pt>
                <c:pt idx="1">
                  <c:v>0</c:v>
                </c:pt>
              </c:numCache>
            </c:numRef>
          </c:xVal>
          <c:yVal>
            <c:numRef>
              <c:f>Plot!$K$10:$K$11</c:f>
              <c:numCache>
                <c:formatCode>0.0E+00</c:formatCode>
                <c:ptCount val="2"/>
                <c:pt idx="0" formatCode="General">
                  <c:v>1</c:v>
                </c:pt>
                <c:pt idx="1">
                  <c:v>0</c:v>
                </c:pt>
              </c:numCache>
            </c:numRef>
          </c:yVal>
        </c:ser>
        <c:ser>
          <c:idx val="3"/>
          <c:order val="3"/>
          <c:spPr>
            <a:ln w="19050">
              <a:solidFill>
                <a:srgbClr val="FF0000"/>
              </a:solidFill>
              <a:prstDash val="solid"/>
            </a:ln>
          </c:spPr>
          <c:marker>
            <c:symbol val="none"/>
          </c:marker>
          <c:xVal>
            <c:numRef>
              <c:f>Plot!$L$10:$L$11</c:f>
              <c:numCache>
                <c:formatCode>General</c:formatCode>
                <c:ptCount val="2"/>
                <c:pt idx="0">
                  <c:v>1</c:v>
                </c:pt>
                <c:pt idx="1">
                  <c:v>1</c:v>
                </c:pt>
              </c:numCache>
            </c:numRef>
          </c:xVal>
          <c:yVal>
            <c:numRef>
              <c:f>Plot!$K$10:$K$11</c:f>
              <c:numCache>
                <c:formatCode>0.0E+00</c:formatCode>
                <c:ptCount val="2"/>
                <c:pt idx="0" formatCode="General">
                  <c:v>1</c:v>
                </c:pt>
                <c:pt idx="1">
                  <c:v>0</c:v>
                </c:pt>
              </c:numCache>
            </c:numRef>
          </c:yVal>
        </c:ser>
        <c:ser>
          <c:idx val="4"/>
          <c:order val="4"/>
          <c:spPr>
            <a:ln w="19050">
              <a:solidFill>
                <a:srgbClr val="92D050"/>
              </a:solidFill>
              <a:prstDash val="solid"/>
            </a:ln>
          </c:spPr>
          <c:marker>
            <c:symbol val="none"/>
          </c:marker>
          <c:xVal>
            <c:numRef>
              <c:f>Plot!$M$10:$M$11</c:f>
              <c:numCache>
                <c:formatCode>General</c:formatCode>
                <c:ptCount val="2"/>
                <c:pt idx="0">
                  <c:v>-1</c:v>
                </c:pt>
                <c:pt idx="1">
                  <c:v>-1</c:v>
                </c:pt>
              </c:numCache>
            </c:numRef>
          </c:xVal>
          <c:yVal>
            <c:numRef>
              <c:f>Plot!$K$10:$K$11</c:f>
              <c:numCache>
                <c:formatCode>0.0E+00</c:formatCode>
                <c:ptCount val="2"/>
                <c:pt idx="0" formatCode="General">
                  <c:v>1</c:v>
                </c:pt>
                <c:pt idx="1">
                  <c:v>0</c:v>
                </c:pt>
              </c:numCache>
            </c:numRef>
          </c:yVal>
        </c:ser>
        <c:axId val="192647936"/>
        <c:axId val="192649856"/>
      </c:scatterChart>
      <c:valAx>
        <c:axId val="192647936"/>
        <c:scaling>
          <c:orientation val="minMax"/>
          <c:max val="10"/>
          <c:min val="-7"/>
        </c:scaling>
        <c:axPos val="b"/>
        <c:title>
          <c:tx>
            <c:rich>
              <a:bodyPr/>
              <a:lstStyle/>
              <a:p>
                <a:pPr>
                  <a:defRPr sz="1000" b="1" i="0" u="none" strike="noStrike" baseline="0">
                    <a:solidFill>
                      <a:srgbClr val="000000"/>
                    </a:solidFill>
                    <a:latin typeface="Arial"/>
                    <a:ea typeface="Arial"/>
                    <a:cs typeface="Arial"/>
                  </a:defRPr>
                </a:pPr>
                <a:r>
                  <a:rPr lang="fr-FR" sz="1000" b="1"/>
                  <a:t>Log2(Fold Difference)</a:t>
                </a:r>
              </a:p>
            </c:rich>
          </c:tx>
          <c:layout>
            <c:manualLayout>
              <c:xMode val="edge"/>
              <c:yMode val="edge"/>
              <c:x val="0.36348461467442927"/>
              <c:y val="0.93388516518079867"/>
            </c:manualLayout>
          </c:layout>
          <c:spPr>
            <a:noFill/>
            <a:ln w="25400">
              <a:noFill/>
            </a:ln>
          </c:spPr>
        </c:title>
        <c:numFmt formatCode="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92649856"/>
        <c:crosses val="max"/>
        <c:crossBetween val="midCat"/>
        <c:majorUnit val="2"/>
        <c:minorUnit val="0.2"/>
      </c:valAx>
      <c:valAx>
        <c:axId val="192649856"/>
        <c:scaling>
          <c:logBase val="10"/>
          <c:orientation val="maxMin"/>
        </c:scaling>
        <c:axPos val="l"/>
        <c:title>
          <c:tx>
            <c:rich>
              <a:bodyPr/>
              <a:lstStyle/>
              <a:p>
                <a:pPr>
                  <a:defRPr sz="1000" b="1" i="0" u="none" strike="noStrike" baseline="0">
                    <a:solidFill>
                      <a:srgbClr val="000000"/>
                    </a:solidFill>
                    <a:latin typeface="Arial"/>
                    <a:ea typeface="Arial"/>
                    <a:cs typeface="Arial"/>
                  </a:defRPr>
                </a:pPr>
                <a:r>
                  <a:rPr lang="fr-FR" sz="1000" b="1"/>
                  <a:t>p Value</a:t>
                </a:r>
              </a:p>
            </c:rich>
          </c:tx>
          <c:layout>
            <c:manualLayout>
              <c:xMode val="edge"/>
              <c:yMode val="edge"/>
              <c:x val="8.3752093802345207E-3"/>
              <c:y val="0.40495911151601915"/>
            </c:manualLayout>
          </c:layout>
          <c:spPr>
            <a:noFill/>
            <a:ln w="25400">
              <a:noFill/>
            </a:ln>
          </c:spPr>
        </c:title>
        <c:numFmt formatCode="0.E+0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92647936"/>
        <c:crossesAt val="-7"/>
        <c:crossBetween val="midCat"/>
      </c:valAx>
      <c:spPr>
        <a:no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666681537406192"/>
          <c:y val="4.0425543546325417E-2"/>
          <c:w val="0.83833469781038061"/>
          <c:h val="0.78510638297872337"/>
        </c:manualLayout>
      </c:layout>
      <c:scatterChart>
        <c:scatterStyle val="lineMarker"/>
        <c:ser>
          <c:idx val="0"/>
          <c:order val="0"/>
          <c:spPr>
            <a:ln w="28575">
              <a:noFill/>
            </a:ln>
          </c:spPr>
          <c:marker>
            <c:symbol val="diamond"/>
            <c:size val="5"/>
            <c:spPr>
              <a:solidFill>
                <a:srgbClr val="000080"/>
              </a:solidFill>
            </c:spPr>
          </c:marker>
          <c:xVal>
            <c:numRef>
              <c:f>'Calcul Worksheet'!$AJ$100:$AJ$183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'Calcul Worksheet'!$AP$100:$AP$183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25400">
              <a:solidFill>
                <a:srgbClr val="FF0000"/>
              </a:solidFill>
            </a:ln>
          </c:spPr>
          <c:marker>
            <c:symbol val="none"/>
          </c:marker>
          <c:xVal>
            <c:numRef>
              <c:f>Plot!$B$33:$B$34</c:f>
              <c:numCache>
                <c:formatCode>General</c:formatCode>
                <c:ptCount val="2"/>
                <c:pt idx="0" formatCode="0.00E+00">
                  <c:v>0</c:v>
                </c:pt>
                <c:pt idx="1">
                  <c:v>0</c:v>
                </c:pt>
              </c:numCache>
            </c:numRef>
          </c:xVal>
          <c:yVal>
            <c:numRef>
              <c:f>Plot!$C$33:$C$34</c:f>
              <c:numCache>
                <c:formatCode>0.00E+00</c:formatCode>
                <c:ptCount val="2"/>
                <c:pt idx="0">
                  <c:v>0</c:v>
                </c:pt>
                <c:pt idx="1">
                  <c:v>0</c:v>
                </c:pt>
              </c:numCache>
            </c:numRef>
          </c:yVal>
        </c:ser>
        <c:ser>
          <c:idx val="2"/>
          <c:order val="2"/>
          <c:spPr>
            <a:ln w="25400">
              <a:solidFill>
                <a:srgbClr val="00CC00"/>
              </a:solidFill>
            </a:ln>
          </c:spPr>
          <c:marker>
            <c:symbol val="none"/>
          </c:marker>
          <c:xVal>
            <c:numRef>
              <c:f>Plot!$D$33:$D$34</c:f>
              <c:numCache>
                <c:formatCode>0.00E+00</c:formatCode>
                <c:ptCount val="2"/>
                <c:pt idx="0">
                  <c:v>0</c:v>
                </c:pt>
                <c:pt idx="1">
                  <c:v>0</c:v>
                </c:pt>
              </c:numCache>
            </c:numRef>
          </c:xVal>
          <c:yVal>
            <c:numRef>
              <c:f>Plot!$E$33:$E$34</c:f>
              <c:numCache>
                <c:formatCode>General</c:formatCode>
                <c:ptCount val="2"/>
                <c:pt idx="0" formatCode="0.00E+00">
                  <c:v>0</c:v>
                </c:pt>
                <c:pt idx="1">
                  <c:v>0</c:v>
                </c:pt>
              </c:numCache>
            </c:numRef>
          </c:yVal>
        </c:ser>
        <c:ser>
          <c:idx val="3"/>
          <c:order val="3"/>
          <c:spPr>
            <a:ln w="25400">
              <a:solidFill>
                <a:schemeClr val="tx1"/>
              </a:solidFill>
            </a:ln>
          </c:spPr>
          <c:marker>
            <c:symbol val="none"/>
          </c:marker>
          <c:xVal>
            <c:numRef>
              <c:f>Plot!$F$33:$F$34</c:f>
              <c:numCache>
                <c:formatCode>General</c:formatCode>
                <c:ptCount val="2"/>
                <c:pt idx="0" formatCode="0.00E+00">
                  <c:v>0</c:v>
                </c:pt>
                <c:pt idx="1">
                  <c:v>0</c:v>
                </c:pt>
              </c:numCache>
            </c:numRef>
          </c:xVal>
          <c:yVal>
            <c:numRef>
              <c:f>Plot!$F$33:$F$34</c:f>
              <c:numCache>
                <c:formatCode>General</c:formatCode>
                <c:ptCount val="2"/>
                <c:pt idx="0" formatCode="0.00E+00">
                  <c:v>0</c:v>
                </c:pt>
                <c:pt idx="1">
                  <c:v>0</c:v>
                </c:pt>
              </c:numCache>
            </c:numRef>
          </c:yVal>
        </c:ser>
        <c:axId val="192808064"/>
        <c:axId val="192809984"/>
      </c:scatterChart>
      <c:valAx>
        <c:axId val="192808064"/>
        <c:scaling>
          <c:logBase val="10"/>
          <c:orientation val="minMax"/>
        </c:scaling>
        <c:axPos val="b"/>
        <c:title>
          <c:tx>
            <c:rich>
              <a:bodyPr/>
              <a:lstStyle/>
              <a:p>
                <a:pPr>
                  <a:defRPr sz="1000" b="1" i="0" u="none" strike="noStrike" baseline="0">
                    <a:solidFill>
                      <a:srgbClr val="000000"/>
                    </a:solidFill>
                    <a:latin typeface="Arial"/>
                    <a:ea typeface="Arial"/>
                    <a:cs typeface="Arial"/>
                  </a:defRPr>
                </a:pPr>
                <a:r>
                  <a:rPr lang="fr-FR" sz="1000" b="1" i="0" u="none" strike="noStrike" baseline="0"/>
                  <a:t>2^(-∆Ct) Values for C</a:t>
                </a:r>
                <a:r>
                  <a:rPr lang="fr-FR" sz="1000" b="1"/>
                  <a:t>ontrol</a:t>
                </a:r>
              </a:p>
            </c:rich>
          </c:tx>
          <c:layout>
            <c:manualLayout>
              <c:xMode val="edge"/>
              <c:yMode val="edge"/>
              <c:x val="0.39096281443080788"/>
              <c:y val="0.93924914048554065"/>
            </c:manualLayout>
          </c:layout>
          <c:spPr>
            <a:noFill/>
            <a:ln w="25400">
              <a:noFill/>
            </a:ln>
          </c:spPr>
        </c:title>
        <c:numFmt formatCode="0.E+00" sourceLinked="0"/>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fr-FR"/>
          </a:p>
        </c:txPr>
        <c:crossAx val="192809984"/>
        <c:crossesAt val="1.0000000000000699E-12"/>
        <c:crossBetween val="midCat"/>
        <c:majorUnit val="10"/>
        <c:minorUnit val="10"/>
      </c:valAx>
      <c:valAx>
        <c:axId val="192809984"/>
        <c:scaling>
          <c:logBase val="10"/>
          <c:orientation val="minMax"/>
        </c:scaling>
        <c:axPos val="l"/>
        <c:title>
          <c:tx>
            <c:rich>
              <a:bodyPr/>
              <a:lstStyle/>
              <a:p>
                <a:pPr>
                  <a:defRPr sz="1000" b="1" i="0" u="none" strike="noStrike" baseline="0">
                    <a:solidFill>
                      <a:srgbClr val="000000"/>
                    </a:solidFill>
                    <a:latin typeface="Arial"/>
                    <a:ea typeface="Arial"/>
                    <a:cs typeface="Arial"/>
                  </a:defRPr>
                </a:pPr>
                <a:r>
                  <a:rPr lang="fr-FR" sz="1000" b="1"/>
                  <a:t>2^(-∆Ct) Values for sample 2</a:t>
                </a:r>
              </a:p>
            </c:rich>
          </c:tx>
          <c:layout>
            <c:manualLayout>
              <c:xMode val="edge"/>
              <c:yMode val="edge"/>
              <c:x val="8.3332703412073508E-3"/>
              <c:y val="0.32553189240606667"/>
            </c:manualLayout>
          </c:layout>
          <c:spPr>
            <a:noFill/>
            <a:ln w="25400">
              <a:noFill/>
            </a:ln>
          </c:spPr>
        </c:title>
        <c:numFmt formatCode="0.E+00" sourceLinked="0"/>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192808064"/>
        <c:crossesAt val="1.0000000000000628E-11"/>
        <c:crossBetween val="midCat"/>
      </c:valAx>
      <c:spPr>
        <a:noFill/>
        <a:ln w="3175">
          <a:solidFill>
            <a:srgbClr val="000000"/>
          </a:solidFill>
          <a:prstDash val="solid"/>
        </a:ln>
      </c:spPr>
    </c:plotArea>
    <c:plotVisOnly val="1"/>
    <c:dispBlanksAs val="gap"/>
  </c:chart>
  <c:spPr>
    <a:solidFill>
      <a:srgbClr val="FFFFFF"/>
    </a:solidFill>
    <a:ln w="3175" cmpd="sng">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902870313269344"/>
          <c:y val="5.3719062458700402E-2"/>
          <c:w val="0.83919735264433892"/>
          <c:h val="0.82644711474923549"/>
        </c:manualLayout>
      </c:layout>
      <c:scatterChart>
        <c:scatterStyle val="lineMarker"/>
        <c:ser>
          <c:idx val="0"/>
          <c:order val="0"/>
          <c:spPr>
            <a:ln w="28575">
              <a:noFill/>
            </a:ln>
          </c:spPr>
          <c:marker>
            <c:symbol val="diamond"/>
            <c:size val="5"/>
            <c:spPr>
              <a:solidFill>
                <a:srgbClr val="000080"/>
              </a:solidFill>
              <a:ln>
                <a:solidFill>
                  <a:srgbClr val="000080"/>
                </a:solidFill>
                <a:prstDash val="solid"/>
              </a:ln>
            </c:spPr>
          </c:marker>
          <c:xVal>
            <c:numRef>
              <c:f>'Calcul Worksheet'!$BS$100:$BS$183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'Calcul Worksheet'!$BT$100:$BT$183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3175">
              <a:solidFill>
                <a:srgbClr val="0000FF"/>
              </a:solidFill>
              <a:prstDash val="solid"/>
            </a:ln>
          </c:spPr>
          <c:marker>
            <c:symbol val="square"/>
            <c:size val="3"/>
            <c:spPr>
              <a:noFill/>
              <a:ln w="9525">
                <a:noFill/>
              </a:ln>
            </c:spPr>
          </c:marker>
          <c:xVal>
            <c:numRef>
              <c:f>Plot!$K$32:$K$33</c:f>
              <c:numCache>
                <c:formatCode>0.00</c:formatCode>
                <c:ptCount val="2"/>
                <c:pt idx="0">
                  <c:v>-10</c:v>
                </c:pt>
                <c:pt idx="1">
                  <c:v>10</c:v>
                </c:pt>
              </c:numCache>
            </c:numRef>
          </c:xVal>
          <c:yVal>
            <c:numRef>
              <c:f>Plot!$L$32:$L$33</c:f>
              <c:numCache>
                <c:formatCode>General</c:formatCode>
                <c:ptCount val="2"/>
                <c:pt idx="0">
                  <c:v>0.05</c:v>
                </c:pt>
                <c:pt idx="1">
                  <c:v>0.05</c:v>
                </c:pt>
              </c:numCache>
            </c:numRef>
          </c:yVal>
        </c:ser>
        <c:ser>
          <c:idx val="2"/>
          <c:order val="2"/>
          <c:spPr>
            <a:ln w="3175">
              <a:solidFill>
                <a:schemeClr val="tx1"/>
              </a:solidFill>
              <a:prstDash val="solid"/>
            </a:ln>
          </c:spPr>
          <c:marker>
            <c:symbol val="triangle"/>
            <c:size val="5"/>
            <c:spPr>
              <a:noFill/>
              <a:ln w="9525">
                <a:noFill/>
              </a:ln>
            </c:spPr>
          </c:marker>
          <c:xVal>
            <c:numRef>
              <c:f>Plot!$N$35:$N$36</c:f>
              <c:numCache>
                <c:formatCode>General</c:formatCode>
                <c:ptCount val="2"/>
                <c:pt idx="0">
                  <c:v>0</c:v>
                </c:pt>
                <c:pt idx="1">
                  <c:v>0</c:v>
                </c:pt>
              </c:numCache>
            </c:numRef>
          </c:xVal>
          <c:yVal>
            <c:numRef>
              <c:f>Plot!$K$35:$K$36</c:f>
              <c:numCache>
                <c:formatCode>0.0E+00</c:formatCode>
                <c:ptCount val="2"/>
                <c:pt idx="0" formatCode="General">
                  <c:v>1</c:v>
                </c:pt>
                <c:pt idx="1">
                  <c:v>0</c:v>
                </c:pt>
              </c:numCache>
            </c:numRef>
          </c:yVal>
        </c:ser>
        <c:ser>
          <c:idx val="3"/>
          <c:order val="3"/>
          <c:spPr>
            <a:ln w="19050">
              <a:solidFill>
                <a:srgbClr val="FF0000"/>
              </a:solidFill>
              <a:prstDash val="solid"/>
            </a:ln>
          </c:spPr>
          <c:marker>
            <c:symbol val="none"/>
          </c:marker>
          <c:xVal>
            <c:numRef>
              <c:f>Plot!$L$35:$L$36</c:f>
              <c:numCache>
                <c:formatCode>General</c:formatCode>
                <c:ptCount val="2"/>
                <c:pt idx="0">
                  <c:v>1</c:v>
                </c:pt>
                <c:pt idx="1">
                  <c:v>1</c:v>
                </c:pt>
              </c:numCache>
            </c:numRef>
          </c:xVal>
          <c:yVal>
            <c:numRef>
              <c:f>Plot!$K$35:$K$36</c:f>
              <c:numCache>
                <c:formatCode>0.0E+00</c:formatCode>
                <c:ptCount val="2"/>
                <c:pt idx="0" formatCode="General">
                  <c:v>1</c:v>
                </c:pt>
                <c:pt idx="1">
                  <c:v>0</c:v>
                </c:pt>
              </c:numCache>
            </c:numRef>
          </c:yVal>
        </c:ser>
        <c:ser>
          <c:idx val="4"/>
          <c:order val="4"/>
          <c:spPr>
            <a:ln w="19050">
              <a:solidFill>
                <a:srgbClr val="92D050"/>
              </a:solidFill>
              <a:prstDash val="solid"/>
            </a:ln>
          </c:spPr>
          <c:marker>
            <c:symbol val="none"/>
          </c:marker>
          <c:xVal>
            <c:numRef>
              <c:f>Plot!$M$35:$M$36</c:f>
              <c:numCache>
                <c:formatCode>General</c:formatCode>
                <c:ptCount val="2"/>
                <c:pt idx="0">
                  <c:v>-1</c:v>
                </c:pt>
                <c:pt idx="1">
                  <c:v>-1</c:v>
                </c:pt>
              </c:numCache>
            </c:numRef>
          </c:xVal>
          <c:yVal>
            <c:numRef>
              <c:f>Plot!$K$35:$K$36</c:f>
              <c:numCache>
                <c:formatCode>0.0E+00</c:formatCode>
                <c:ptCount val="2"/>
                <c:pt idx="0" formatCode="General">
                  <c:v>1</c:v>
                </c:pt>
                <c:pt idx="1">
                  <c:v>0</c:v>
                </c:pt>
              </c:numCache>
            </c:numRef>
          </c:yVal>
        </c:ser>
        <c:axId val="192854272"/>
        <c:axId val="192872832"/>
      </c:scatterChart>
      <c:valAx>
        <c:axId val="192854272"/>
        <c:scaling>
          <c:orientation val="minMax"/>
          <c:max val="10"/>
          <c:min val="-7"/>
        </c:scaling>
        <c:axPos val="b"/>
        <c:title>
          <c:tx>
            <c:rich>
              <a:bodyPr/>
              <a:lstStyle/>
              <a:p>
                <a:pPr>
                  <a:defRPr sz="1000" b="1" i="0" u="none" strike="noStrike" baseline="0">
                    <a:solidFill>
                      <a:srgbClr val="000000"/>
                    </a:solidFill>
                    <a:latin typeface="Arial"/>
                    <a:ea typeface="Arial"/>
                    <a:cs typeface="Arial"/>
                  </a:defRPr>
                </a:pPr>
                <a:r>
                  <a:rPr lang="fr-FR" sz="1000" b="1"/>
                  <a:t>Log2(Fold Difference)</a:t>
                </a:r>
              </a:p>
            </c:rich>
          </c:tx>
          <c:layout>
            <c:manualLayout>
              <c:xMode val="edge"/>
              <c:yMode val="edge"/>
              <c:x val="0.36348461467442927"/>
              <c:y val="0.93388516518079867"/>
            </c:manualLayout>
          </c:layout>
          <c:spPr>
            <a:noFill/>
            <a:ln w="25400">
              <a:noFill/>
            </a:ln>
          </c:spPr>
        </c:title>
        <c:numFmt formatCode="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92872832"/>
        <c:crosses val="max"/>
        <c:crossBetween val="midCat"/>
        <c:majorUnit val="2"/>
        <c:minorUnit val="0.2"/>
      </c:valAx>
      <c:valAx>
        <c:axId val="192872832"/>
        <c:scaling>
          <c:logBase val="10"/>
          <c:orientation val="maxMin"/>
        </c:scaling>
        <c:axPos val="l"/>
        <c:title>
          <c:tx>
            <c:rich>
              <a:bodyPr/>
              <a:lstStyle/>
              <a:p>
                <a:pPr>
                  <a:defRPr sz="1000" b="1" i="0" u="none" strike="noStrike" baseline="0">
                    <a:solidFill>
                      <a:srgbClr val="000000"/>
                    </a:solidFill>
                    <a:latin typeface="Arial"/>
                    <a:ea typeface="Arial"/>
                    <a:cs typeface="Arial"/>
                  </a:defRPr>
                </a:pPr>
                <a:r>
                  <a:rPr lang="fr-FR" sz="1000" b="1"/>
                  <a:t>p Value</a:t>
                </a:r>
              </a:p>
            </c:rich>
          </c:tx>
          <c:layout>
            <c:manualLayout>
              <c:xMode val="edge"/>
              <c:yMode val="edge"/>
              <c:x val="8.3752093802345207E-3"/>
              <c:y val="0.40495911151601915"/>
            </c:manualLayout>
          </c:layout>
          <c:spPr>
            <a:noFill/>
            <a:ln w="25400">
              <a:noFill/>
            </a:ln>
          </c:spPr>
        </c:title>
        <c:numFmt formatCode="0.E+0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92854272"/>
        <c:crossesAt val="-7"/>
        <c:crossBetween val="midCat"/>
      </c:valAx>
      <c:spPr>
        <a:no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666681537406192"/>
          <c:y val="4.0425543546325417E-2"/>
          <c:w val="0.83833469781038061"/>
          <c:h val="0.78510638297872337"/>
        </c:manualLayout>
      </c:layout>
      <c:scatterChart>
        <c:scatterStyle val="lineMarker"/>
        <c:ser>
          <c:idx val="0"/>
          <c:order val="0"/>
          <c:spPr>
            <a:ln w="28575">
              <a:noFill/>
            </a:ln>
          </c:spPr>
          <c:marker>
            <c:symbol val="diamond"/>
            <c:size val="5"/>
            <c:spPr>
              <a:solidFill>
                <a:srgbClr val="000080"/>
              </a:solidFill>
            </c:spPr>
          </c:marker>
          <c:xVal>
            <c:numRef>
              <c:f>'Calcul Worksheet'!$AJ$100:$AJ$183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'Calcul Worksheet'!$AS$100:$AS$183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25400">
              <a:solidFill>
                <a:srgbClr val="FF0000"/>
              </a:solidFill>
            </a:ln>
          </c:spPr>
          <c:marker>
            <c:symbol val="none"/>
          </c:marker>
          <c:xVal>
            <c:numRef>
              <c:f>Plot!$B$58:$B$59</c:f>
              <c:numCache>
                <c:formatCode>General</c:formatCode>
                <c:ptCount val="2"/>
                <c:pt idx="0" formatCode="0.00E+00">
                  <c:v>0</c:v>
                </c:pt>
                <c:pt idx="1">
                  <c:v>0</c:v>
                </c:pt>
              </c:numCache>
            </c:numRef>
          </c:xVal>
          <c:yVal>
            <c:numRef>
              <c:f>Plot!$C$58:$C$59</c:f>
              <c:numCache>
                <c:formatCode>0.00E+00</c:formatCode>
                <c:ptCount val="2"/>
                <c:pt idx="0">
                  <c:v>0</c:v>
                </c:pt>
                <c:pt idx="1">
                  <c:v>0</c:v>
                </c:pt>
              </c:numCache>
            </c:numRef>
          </c:yVal>
        </c:ser>
        <c:ser>
          <c:idx val="2"/>
          <c:order val="2"/>
          <c:spPr>
            <a:ln w="25400">
              <a:solidFill>
                <a:srgbClr val="00CC00"/>
              </a:solidFill>
            </a:ln>
          </c:spPr>
          <c:marker>
            <c:symbol val="none"/>
          </c:marker>
          <c:xVal>
            <c:numRef>
              <c:f>Plot!$D$58:$D$59</c:f>
              <c:numCache>
                <c:formatCode>0.00E+00</c:formatCode>
                <c:ptCount val="2"/>
                <c:pt idx="0">
                  <c:v>0</c:v>
                </c:pt>
                <c:pt idx="1">
                  <c:v>0</c:v>
                </c:pt>
              </c:numCache>
            </c:numRef>
          </c:xVal>
          <c:yVal>
            <c:numRef>
              <c:f>Plot!$E$58:$E$59</c:f>
              <c:numCache>
                <c:formatCode>General</c:formatCode>
                <c:ptCount val="2"/>
                <c:pt idx="0" formatCode="0.00E+00">
                  <c:v>0</c:v>
                </c:pt>
                <c:pt idx="1">
                  <c:v>0</c:v>
                </c:pt>
              </c:numCache>
            </c:numRef>
          </c:yVal>
        </c:ser>
        <c:ser>
          <c:idx val="3"/>
          <c:order val="3"/>
          <c:spPr>
            <a:ln w="25400">
              <a:solidFill>
                <a:schemeClr val="tx1"/>
              </a:solidFill>
            </a:ln>
          </c:spPr>
          <c:marker>
            <c:symbol val="none"/>
          </c:marker>
          <c:xVal>
            <c:numRef>
              <c:f>Plot!$F$58:$F$59</c:f>
              <c:numCache>
                <c:formatCode>General</c:formatCode>
                <c:ptCount val="2"/>
                <c:pt idx="0" formatCode="0.00E+00">
                  <c:v>0</c:v>
                </c:pt>
                <c:pt idx="1">
                  <c:v>0</c:v>
                </c:pt>
              </c:numCache>
            </c:numRef>
          </c:xVal>
          <c:yVal>
            <c:numRef>
              <c:f>Plot!$F$58:$F$59</c:f>
              <c:numCache>
                <c:formatCode>General</c:formatCode>
                <c:ptCount val="2"/>
                <c:pt idx="0" formatCode="0.00E+00">
                  <c:v>0</c:v>
                </c:pt>
                <c:pt idx="1">
                  <c:v>0</c:v>
                </c:pt>
              </c:numCache>
            </c:numRef>
          </c:yVal>
        </c:ser>
        <c:axId val="192920192"/>
        <c:axId val="192938752"/>
      </c:scatterChart>
      <c:valAx>
        <c:axId val="192920192"/>
        <c:scaling>
          <c:logBase val="10"/>
          <c:orientation val="minMax"/>
        </c:scaling>
        <c:axPos val="b"/>
        <c:title>
          <c:tx>
            <c:rich>
              <a:bodyPr/>
              <a:lstStyle/>
              <a:p>
                <a:pPr>
                  <a:defRPr sz="400" b="1" i="0" u="none" strike="noStrike" baseline="0">
                    <a:solidFill>
                      <a:srgbClr val="000000"/>
                    </a:solidFill>
                    <a:latin typeface="Arial"/>
                    <a:ea typeface="Arial"/>
                    <a:cs typeface="Arial"/>
                  </a:defRPr>
                </a:pPr>
                <a:r>
                  <a:rPr lang="fr-FR" sz="1000" b="1" i="0" baseline="0"/>
                  <a:t>2^(-∆Ct) Values for Control</a:t>
                </a:r>
                <a:endParaRPr lang="fr-FR" sz="400"/>
              </a:p>
            </c:rich>
          </c:tx>
          <c:layout>
            <c:manualLayout>
              <c:xMode val="edge"/>
              <c:yMode val="edge"/>
              <c:x val="0.38268124093184253"/>
              <c:y val="0.93924360783644079"/>
            </c:manualLayout>
          </c:layout>
          <c:spPr>
            <a:noFill/>
            <a:ln w="25400">
              <a:noFill/>
            </a:ln>
          </c:spPr>
        </c:title>
        <c:numFmt formatCode="0.E+00" sourceLinked="0"/>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fr-FR"/>
          </a:p>
        </c:txPr>
        <c:crossAx val="192938752"/>
        <c:crossesAt val="1.0000000000000699E-12"/>
        <c:crossBetween val="midCat"/>
        <c:majorUnit val="10"/>
        <c:minorUnit val="10"/>
      </c:valAx>
      <c:valAx>
        <c:axId val="192938752"/>
        <c:scaling>
          <c:logBase val="10"/>
          <c:orientation val="minMax"/>
        </c:scaling>
        <c:axPos val="l"/>
        <c:title>
          <c:tx>
            <c:rich>
              <a:bodyPr/>
              <a:lstStyle/>
              <a:p>
                <a:pPr>
                  <a:defRPr sz="1000" b="1" i="0" u="none" strike="noStrike" baseline="0">
                    <a:solidFill>
                      <a:srgbClr val="000000"/>
                    </a:solidFill>
                    <a:latin typeface="Arial"/>
                    <a:ea typeface="Arial"/>
                    <a:cs typeface="Arial"/>
                  </a:defRPr>
                </a:pPr>
                <a:r>
                  <a:rPr lang="fr-FR" sz="1000" b="1"/>
                  <a:t>2^(-∆Ct) Values for</a:t>
                </a:r>
                <a:r>
                  <a:rPr lang="fr-FR" sz="1000" b="1" baseline="0"/>
                  <a:t> sample 3</a:t>
                </a:r>
                <a:endParaRPr lang="fr-FR" sz="1000" b="1"/>
              </a:p>
            </c:rich>
          </c:tx>
          <c:layout>
            <c:manualLayout>
              <c:xMode val="edge"/>
              <c:yMode val="edge"/>
              <c:x val="8.3332518217831501E-3"/>
              <c:y val="0.32553189240606667"/>
            </c:manualLayout>
          </c:layout>
          <c:spPr>
            <a:noFill/>
            <a:ln w="25400">
              <a:noFill/>
            </a:ln>
          </c:spPr>
        </c:title>
        <c:numFmt formatCode="0.E+00" sourceLinked="0"/>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192920192"/>
        <c:crossesAt val="1.0000000000000628E-11"/>
        <c:crossBetween val="midCat"/>
      </c:valAx>
      <c:spPr>
        <a:noFill/>
        <a:ln w="3175">
          <a:solidFill>
            <a:srgbClr val="000000"/>
          </a:solidFill>
          <a:prstDash val="solid"/>
        </a:ln>
      </c:spPr>
    </c:plotArea>
    <c:plotVisOnly val="1"/>
    <c:dispBlanksAs val="gap"/>
  </c:chart>
  <c:spPr>
    <a:solidFill>
      <a:srgbClr val="FFFFFF"/>
    </a:solidFill>
    <a:ln w="3175" cmpd="sng">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902870313269344"/>
          <c:y val="5.3719062458700402E-2"/>
          <c:w val="0.83919735264433892"/>
          <c:h val="0.82644711474923549"/>
        </c:manualLayout>
      </c:layout>
      <c:scatterChart>
        <c:scatterStyle val="lineMarker"/>
        <c:ser>
          <c:idx val="0"/>
          <c:order val="0"/>
          <c:spPr>
            <a:ln w="28575">
              <a:noFill/>
            </a:ln>
          </c:spPr>
          <c:marker>
            <c:symbol val="diamond"/>
            <c:size val="5"/>
            <c:spPr>
              <a:solidFill>
                <a:srgbClr val="000080"/>
              </a:solidFill>
              <a:ln>
                <a:solidFill>
                  <a:srgbClr val="000080"/>
                </a:solidFill>
                <a:prstDash val="solid"/>
              </a:ln>
            </c:spPr>
          </c:marker>
          <c:xVal>
            <c:numRef>
              <c:f>'Calcul Worksheet'!$BU$100:$BU$183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'Calcul Worksheet'!$BV$100:$BV$183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3175">
              <a:solidFill>
                <a:srgbClr val="0000FF"/>
              </a:solidFill>
              <a:prstDash val="solid"/>
            </a:ln>
          </c:spPr>
          <c:marker>
            <c:symbol val="square"/>
            <c:size val="3"/>
            <c:spPr>
              <a:noFill/>
              <a:ln w="9525">
                <a:noFill/>
              </a:ln>
            </c:spPr>
          </c:marker>
          <c:xVal>
            <c:numRef>
              <c:f>Plot!$K$58:$K$59</c:f>
              <c:numCache>
                <c:formatCode>0.00</c:formatCode>
                <c:ptCount val="2"/>
                <c:pt idx="0">
                  <c:v>-10</c:v>
                </c:pt>
                <c:pt idx="1">
                  <c:v>10</c:v>
                </c:pt>
              </c:numCache>
            </c:numRef>
          </c:xVal>
          <c:yVal>
            <c:numRef>
              <c:f>Plot!$L$58:$L$59</c:f>
              <c:numCache>
                <c:formatCode>General</c:formatCode>
                <c:ptCount val="2"/>
                <c:pt idx="0">
                  <c:v>0.05</c:v>
                </c:pt>
                <c:pt idx="1">
                  <c:v>0.05</c:v>
                </c:pt>
              </c:numCache>
            </c:numRef>
          </c:yVal>
        </c:ser>
        <c:ser>
          <c:idx val="2"/>
          <c:order val="2"/>
          <c:spPr>
            <a:ln w="3175">
              <a:solidFill>
                <a:schemeClr val="tx1"/>
              </a:solidFill>
              <a:prstDash val="solid"/>
            </a:ln>
          </c:spPr>
          <c:marker>
            <c:symbol val="triangle"/>
            <c:size val="5"/>
            <c:spPr>
              <a:noFill/>
              <a:ln w="9525">
                <a:noFill/>
              </a:ln>
            </c:spPr>
          </c:marker>
          <c:xVal>
            <c:numRef>
              <c:f>Plot!$N$61:$N$62</c:f>
              <c:numCache>
                <c:formatCode>General</c:formatCode>
                <c:ptCount val="2"/>
                <c:pt idx="0">
                  <c:v>0</c:v>
                </c:pt>
                <c:pt idx="1">
                  <c:v>0</c:v>
                </c:pt>
              </c:numCache>
            </c:numRef>
          </c:xVal>
          <c:yVal>
            <c:numRef>
              <c:f>Plot!$K$61:$K$62</c:f>
              <c:numCache>
                <c:formatCode>0.0E+00</c:formatCode>
                <c:ptCount val="2"/>
                <c:pt idx="0" formatCode="General">
                  <c:v>1</c:v>
                </c:pt>
                <c:pt idx="1">
                  <c:v>0</c:v>
                </c:pt>
              </c:numCache>
            </c:numRef>
          </c:yVal>
        </c:ser>
        <c:ser>
          <c:idx val="3"/>
          <c:order val="3"/>
          <c:spPr>
            <a:ln w="19050">
              <a:solidFill>
                <a:srgbClr val="FF0000"/>
              </a:solidFill>
              <a:prstDash val="solid"/>
            </a:ln>
          </c:spPr>
          <c:marker>
            <c:symbol val="none"/>
          </c:marker>
          <c:xVal>
            <c:numRef>
              <c:f>Plot!$L$61:$L$62</c:f>
              <c:numCache>
                <c:formatCode>General</c:formatCode>
                <c:ptCount val="2"/>
                <c:pt idx="0">
                  <c:v>1</c:v>
                </c:pt>
                <c:pt idx="1">
                  <c:v>1</c:v>
                </c:pt>
              </c:numCache>
            </c:numRef>
          </c:xVal>
          <c:yVal>
            <c:numRef>
              <c:f>Plot!$K$61:$K$62</c:f>
              <c:numCache>
                <c:formatCode>0.0E+00</c:formatCode>
                <c:ptCount val="2"/>
                <c:pt idx="0" formatCode="General">
                  <c:v>1</c:v>
                </c:pt>
                <c:pt idx="1">
                  <c:v>0</c:v>
                </c:pt>
              </c:numCache>
            </c:numRef>
          </c:yVal>
        </c:ser>
        <c:ser>
          <c:idx val="4"/>
          <c:order val="4"/>
          <c:spPr>
            <a:ln w="19050">
              <a:solidFill>
                <a:srgbClr val="92D050"/>
              </a:solidFill>
              <a:prstDash val="solid"/>
            </a:ln>
          </c:spPr>
          <c:marker>
            <c:symbol val="none"/>
          </c:marker>
          <c:xVal>
            <c:numRef>
              <c:f>Plot!$M$61:$M$62</c:f>
              <c:numCache>
                <c:formatCode>General</c:formatCode>
                <c:ptCount val="2"/>
                <c:pt idx="0">
                  <c:v>-1</c:v>
                </c:pt>
                <c:pt idx="1">
                  <c:v>-1</c:v>
                </c:pt>
              </c:numCache>
            </c:numRef>
          </c:xVal>
          <c:yVal>
            <c:numRef>
              <c:f>Plot!$K$61:$K$62</c:f>
              <c:numCache>
                <c:formatCode>0.0E+00</c:formatCode>
                <c:ptCount val="2"/>
                <c:pt idx="0" formatCode="General">
                  <c:v>1</c:v>
                </c:pt>
                <c:pt idx="1">
                  <c:v>0</c:v>
                </c:pt>
              </c:numCache>
            </c:numRef>
          </c:yVal>
        </c:ser>
        <c:axId val="192983040"/>
        <c:axId val="192984960"/>
      </c:scatterChart>
      <c:valAx>
        <c:axId val="192983040"/>
        <c:scaling>
          <c:orientation val="minMax"/>
          <c:max val="10"/>
          <c:min val="-7"/>
        </c:scaling>
        <c:axPos val="b"/>
        <c:title>
          <c:tx>
            <c:rich>
              <a:bodyPr/>
              <a:lstStyle/>
              <a:p>
                <a:pPr>
                  <a:defRPr sz="1000" b="1" i="0" u="none" strike="noStrike" baseline="0">
                    <a:solidFill>
                      <a:srgbClr val="000000"/>
                    </a:solidFill>
                    <a:latin typeface="Arial"/>
                    <a:ea typeface="Arial"/>
                    <a:cs typeface="Arial"/>
                  </a:defRPr>
                </a:pPr>
                <a:r>
                  <a:rPr lang="fr-FR" sz="1000" b="1"/>
                  <a:t>Log2(Fold Difference)</a:t>
                </a:r>
              </a:p>
            </c:rich>
          </c:tx>
          <c:layout>
            <c:manualLayout>
              <c:xMode val="edge"/>
              <c:yMode val="edge"/>
              <c:x val="0.36348461467442927"/>
              <c:y val="0.93388516518079867"/>
            </c:manualLayout>
          </c:layout>
          <c:spPr>
            <a:noFill/>
            <a:ln w="25400">
              <a:noFill/>
            </a:ln>
          </c:spPr>
        </c:title>
        <c:numFmt formatCode="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92984960"/>
        <c:crosses val="max"/>
        <c:crossBetween val="midCat"/>
        <c:majorUnit val="2"/>
        <c:minorUnit val="0.2"/>
      </c:valAx>
      <c:valAx>
        <c:axId val="192984960"/>
        <c:scaling>
          <c:logBase val="10"/>
          <c:orientation val="maxMin"/>
        </c:scaling>
        <c:axPos val="l"/>
        <c:title>
          <c:tx>
            <c:rich>
              <a:bodyPr/>
              <a:lstStyle/>
              <a:p>
                <a:pPr>
                  <a:defRPr sz="1000" b="1" i="0" u="none" strike="noStrike" baseline="0">
                    <a:solidFill>
                      <a:srgbClr val="000000"/>
                    </a:solidFill>
                    <a:latin typeface="Arial"/>
                    <a:ea typeface="Arial"/>
                    <a:cs typeface="Arial"/>
                  </a:defRPr>
                </a:pPr>
                <a:r>
                  <a:rPr lang="fr-FR" sz="1000" b="1"/>
                  <a:t>p Value</a:t>
                </a:r>
              </a:p>
            </c:rich>
          </c:tx>
          <c:layout>
            <c:manualLayout>
              <c:xMode val="edge"/>
              <c:yMode val="edge"/>
              <c:x val="8.3752093802345207E-3"/>
              <c:y val="0.40495911151601915"/>
            </c:manualLayout>
          </c:layout>
          <c:spPr>
            <a:noFill/>
            <a:ln w="25400">
              <a:noFill/>
            </a:ln>
          </c:spPr>
        </c:title>
        <c:numFmt formatCode="0.E+0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92983040"/>
        <c:crossesAt val="-7"/>
        <c:crossBetween val="midCat"/>
      </c:valAx>
      <c:spPr>
        <a:no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666681537406192"/>
          <c:y val="4.0425543546325417E-2"/>
          <c:w val="0.83833469781038061"/>
          <c:h val="0.78510638297872337"/>
        </c:manualLayout>
      </c:layout>
      <c:scatterChart>
        <c:scatterStyle val="lineMarker"/>
        <c:ser>
          <c:idx val="0"/>
          <c:order val="0"/>
          <c:spPr>
            <a:ln w="28575">
              <a:noFill/>
            </a:ln>
          </c:spPr>
          <c:marker>
            <c:symbol val="diamond"/>
            <c:size val="5"/>
            <c:spPr>
              <a:solidFill>
                <a:srgbClr val="000080"/>
              </a:solidFill>
            </c:spPr>
          </c:marker>
          <c:xVal>
            <c:numRef>
              <c:f>'Calcul Worksheet'!$AJ$100:$AJ$183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'Calcul Worksheet'!$AV$100:$AV$183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25400">
              <a:solidFill>
                <a:srgbClr val="FF0000"/>
              </a:solidFill>
            </a:ln>
          </c:spPr>
          <c:marker>
            <c:symbol val="none"/>
          </c:marker>
          <c:xVal>
            <c:numRef>
              <c:f>Plot!$B$84:$B$85</c:f>
              <c:numCache>
                <c:formatCode>General</c:formatCode>
                <c:ptCount val="2"/>
                <c:pt idx="0" formatCode="0.00E+00">
                  <c:v>0</c:v>
                </c:pt>
                <c:pt idx="1">
                  <c:v>0</c:v>
                </c:pt>
              </c:numCache>
            </c:numRef>
          </c:xVal>
          <c:yVal>
            <c:numRef>
              <c:f>Plot!$C$84:$C$85</c:f>
              <c:numCache>
                <c:formatCode>0.00E+00</c:formatCode>
                <c:ptCount val="2"/>
                <c:pt idx="0">
                  <c:v>0</c:v>
                </c:pt>
                <c:pt idx="1">
                  <c:v>0</c:v>
                </c:pt>
              </c:numCache>
            </c:numRef>
          </c:yVal>
        </c:ser>
        <c:ser>
          <c:idx val="2"/>
          <c:order val="2"/>
          <c:spPr>
            <a:ln w="25400">
              <a:solidFill>
                <a:srgbClr val="00CC00"/>
              </a:solidFill>
            </a:ln>
          </c:spPr>
          <c:marker>
            <c:symbol val="none"/>
          </c:marker>
          <c:xVal>
            <c:numRef>
              <c:f>Plot!$D$84:$D$85</c:f>
              <c:numCache>
                <c:formatCode>0.00E+00</c:formatCode>
                <c:ptCount val="2"/>
                <c:pt idx="0">
                  <c:v>0</c:v>
                </c:pt>
                <c:pt idx="1">
                  <c:v>0</c:v>
                </c:pt>
              </c:numCache>
            </c:numRef>
          </c:xVal>
          <c:yVal>
            <c:numRef>
              <c:f>Plot!$E$84:$E$85</c:f>
              <c:numCache>
                <c:formatCode>General</c:formatCode>
                <c:ptCount val="2"/>
                <c:pt idx="0" formatCode="0.00E+00">
                  <c:v>0</c:v>
                </c:pt>
                <c:pt idx="1">
                  <c:v>0</c:v>
                </c:pt>
              </c:numCache>
            </c:numRef>
          </c:yVal>
        </c:ser>
        <c:ser>
          <c:idx val="3"/>
          <c:order val="3"/>
          <c:spPr>
            <a:ln w="25400">
              <a:solidFill>
                <a:schemeClr val="tx1"/>
              </a:solidFill>
            </a:ln>
          </c:spPr>
          <c:marker>
            <c:symbol val="none"/>
          </c:marker>
          <c:xVal>
            <c:numRef>
              <c:f>Plot!$F$84:$F$85</c:f>
              <c:numCache>
                <c:formatCode>General</c:formatCode>
                <c:ptCount val="2"/>
                <c:pt idx="0" formatCode="0.00E+00">
                  <c:v>0</c:v>
                </c:pt>
                <c:pt idx="1">
                  <c:v>0</c:v>
                </c:pt>
              </c:numCache>
            </c:numRef>
          </c:xVal>
          <c:yVal>
            <c:numRef>
              <c:f>Plot!$F$84:$F$85</c:f>
              <c:numCache>
                <c:formatCode>General</c:formatCode>
                <c:ptCount val="2"/>
                <c:pt idx="0" formatCode="0.00E+00">
                  <c:v>0</c:v>
                </c:pt>
                <c:pt idx="1">
                  <c:v>0</c:v>
                </c:pt>
              </c:numCache>
            </c:numRef>
          </c:yVal>
        </c:ser>
        <c:axId val="193053056"/>
        <c:axId val="193054976"/>
      </c:scatterChart>
      <c:valAx>
        <c:axId val="193053056"/>
        <c:scaling>
          <c:logBase val="10"/>
          <c:orientation val="minMax"/>
        </c:scaling>
        <c:axPos val="b"/>
        <c:title>
          <c:tx>
            <c:rich>
              <a:bodyPr/>
              <a:lstStyle/>
              <a:p>
                <a:pPr>
                  <a:defRPr sz="400" b="1" i="0" u="none" strike="noStrike" baseline="0">
                    <a:solidFill>
                      <a:srgbClr val="000000"/>
                    </a:solidFill>
                    <a:latin typeface="Arial"/>
                    <a:ea typeface="Arial"/>
                    <a:cs typeface="Arial"/>
                  </a:defRPr>
                </a:pPr>
                <a:r>
                  <a:rPr lang="fr-FR" sz="1000" b="1" i="0" baseline="0"/>
                  <a:t>2^(-∆Ct) Values for Control</a:t>
                </a:r>
                <a:endParaRPr lang="fr-FR" sz="400"/>
              </a:p>
            </c:rich>
          </c:tx>
          <c:layout>
            <c:manualLayout>
              <c:xMode val="edge"/>
              <c:yMode val="edge"/>
              <c:x val="0.39096281443080788"/>
              <c:y val="0.93924360783644079"/>
            </c:manualLayout>
          </c:layout>
          <c:spPr>
            <a:noFill/>
            <a:ln w="25400">
              <a:noFill/>
            </a:ln>
          </c:spPr>
        </c:title>
        <c:numFmt formatCode="0.E+00" sourceLinked="0"/>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fr-FR"/>
          </a:p>
        </c:txPr>
        <c:crossAx val="193054976"/>
        <c:crossesAt val="1.0000000000000699E-12"/>
        <c:crossBetween val="midCat"/>
        <c:majorUnit val="10"/>
        <c:minorUnit val="10"/>
      </c:valAx>
      <c:valAx>
        <c:axId val="193054976"/>
        <c:scaling>
          <c:logBase val="10"/>
          <c:orientation val="minMax"/>
        </c:scaling>
        <c:axPos val="l"/>
        <c:title>
          <c:tx>
            <c:rich>
              <a:bodyPr/>
              <a:lstStyle/>
              <a:p>
                <a:pPr>
                  <a:defRPr sz="1000" b="1" i="0" u="none" strike="noStrike" baseline="0">
                    <a:solidFill>
                      <a:srgbClr val="000000"/>
                    </a:solidFill>
                    <a:latin typeface="Arial"/>
                    <a:ea typeface="Arial"/>
                    <a:cs typeface="Arial"/>
                  </a:defRPr>
                </a:pPr>
                <a:r>
                  <a:rPr lang="fr-FR" sz="1000" b="1"/>
                  <a:t>2^(-∆Ct) Values for sample</a:t>
                </a:r>
                <a:r>
                  <a:rPr lang="fr-FR" sz="1000" b="1" baseline="0"/>
                  <a:t> 4</a:t>
                </a:r>
                <a:endParaRPr lang="fr-FR" sz="1000" b="1"/>
              </a:p>
            </c:rich>
          </c:tx>
          <c:layout>
            <c:manualLayout>
              <c:xMode val="edge"/>
              <c:yMode val="edge"/>
              <c:x val="8.3332703412073508E-3"/>
              <c:y val="0.32553189240606667"/>
            </c:manualLayout>
          </c:layout>
          <c:spPr>
            <a:noFill/>
            <a:ln w="25400">
              <a:noFill/>
            </a:ln>
          </c:spPr>
        </c:title>
        <c:numFmt formatCode="0.E+00" sourceLinked="0"/>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193053056"/>
        <c:crossesAt val="1.0000000000000628E-11"/>
        <c:crossBetween val="midCat"/>
      </c:valAx>
      <c:spPr>
        <a:noFill/>
        <a:ln w="3175">
          <a:solidFill>
            <a:srgbClr val="000000"/>
          </a:solidFill>
          <a:prstDash val="solid"/>
        </a:ln>
      </c:spPr>
    </c:plotArea>
    <c:plotVisOnly val="1"/>
    <c:dispBlanksAs val="gap"/>
  </c:chart>
  <c:spPr>
    <a:solidFill>
      <a:srgbClr val="FFFFFF"/>
    </a:solidFill>
    <a:ln w="3175" cmpd="sng">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902870313269344"/>
          <c:y val="5.3719062458700402E-2"/>
          <c:w val="0.83919735264433892"/>
          <c:h val="0.82644711474923549"/>
        </c:manualLayout>
      </c:layout>
      <c:scatterChart>
        <c:scatterStyle val="lineMarker"/>
        <c:ser>
          <c:idx val="0"/>
          <c:order val="0"/>
          <c:spPr>
            <a:ln w="28575">
              <a:noFill/>
            </a:ln>
          </c:spPr>
          <c:marker>
            <c:symbol val="diamond"/>
            <c:size val="5"/>
            <c:spPr>
              <a:solidFill>
                <a:srgbClr val="000080"/>
              </a:solidFill>
              <a:ln>
                <a:solidFill>
                  <a:srgbClr val="000080"/>
                </a:solidFill>
                <a:prstDash val="solid"/>
              </a:ln>
            </c:spPr>
          </c:marker>
          <c:xVal>
            <c:numRef>
              <c:f>'Calcul Worksheet'!$BW$100:$BW$183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'Calcul Worksheet'!$BX$100:$BX$183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3175">
              <a:solidFill>
                <a:srgbClr val="0000FF"/>
              </a:solidFill>
              <a:prstDash val="solid"/>
            </a:ln>
          </c:spPr>
          <c:marker>
            <c:symbol val="square"/>
            <c:size val="3"/>
            <c:spPr>
              <a:noFill/>
              <a:ln w="9525">
                <a:noFill/>
              </a:ln>
            </c:spPr>
          </c:marker>
          <c:xVal>
            <c:numRef>
              <c:f>Plot!$K$84:$K$85</c:f>
              <c:numCache>
                <c:formatCode>0.00</c:formatCode>
                <c:ptCount val="2"/>
                <c:pt idx="0">
                  <c:v>-10</c:v>
                </c:pt>
                <c:pt idx="1">
                  <c:v>10</c:v>
                </c:pt>
              </c:numCache>
            </c:numRef>
          </c:xVal>
          <c:yVal>
            <c:numRef>
              <c:f>Plot!$L$84:$L$85</c:f>
              <c:numCache>
                <c:formatCode>General</c:formatCode>
                <c:ptCount val="2"/>
                <c:pt idx="0">
                  <c:v>0.05</c:v>
                </c:pt>
                <c:pt idx="1">
                  <c:v>0.05</c:v>
                </c:pt>
              </c:numCache>
            </c:numRef>
          </c:yVal>
        </c:ser>
        <c:ser>
          <c:idx val="2"/>
          <c:order val="2"/>
          <c:spPr>
            <a:ln w="3175">
              <a:solidFill>
                <a:schemeClr val="tx1"/>
              </a:solidFill>
              <a:prstDash val="solid"/>
            </a:ln>
          </c:spPr>
          <c:marker>
            <c:symbol val="triangle"/>
            <c:size val="5"/>
            <c:spPr>
              <a:noFill/>
              <a:ln w="9525">
                <a:noFill/>
              </a:ln>
            </c:spPr>
          </c:marker>
          <c:xVal>
            <c:numRef>
              <c:f>Plot!$N$87:$N$88</c:f>
              <c:numCache>
                <c:formatCode>General</c:formatCode>
                <c:ptCount val="2"/>
                <c:pt idx="0">
                  <c:v>0</c:v>
                </c:pt>
                <c:pt idx="1">
                  <c:v>0</c:v>
                </c:pt>
              </c:numCache>
            </c:numRef>
          </c:xVal>
          <c:yVal>
            <c:numRef>
              <c:f>Plot!$K$87:$K$88</c:f>
              <c:numCache>
                <c:formatCode>0.0E+00</c:formatCode>
                <c:ptCount val="2"/>
                <c:pt idx="0" formatCode="General">
                  <c:v>1</c:v>
                </c:pt>
                <c:pt idx="1">
                  <c:v>0</c:v>
                </c:pt>
              </c:numCache>
            </c:numRef>
          </c:yVal>
        </c:ser>
        <c:ser>
          <c:idx val="3"/>
          <c:order val="3"/>
          <c:spPr>
            <a:ln w="19050">
              <a:solidFill>
                <a:srgbClr val="FF0000"/>
              </a:solidFill>
              <a:prstDash val="solid"/>
            </a:ln>
          </c:spPr>
          <c:marker>
            <c:symbol val="none"/>
          </c:marker>
          <c:xVal>
            <c:numRef>
              <c:f>Plot!$L$87:$L$88</c:f>
              <c:numCache>
                <c:formatCode>General</c:formatCode>
                <c:ptCount val="2"/>
                <c:pt idx="0">
                  <c:v>1</c:v>
                </c:pt>
                <c:pt idx="1">
                  <c:v>1</c:v>
                </c:pt>
              </c:numCache>
            </c:numRef>
          </c:xVal>
          <c:yVal>
            <c:numRef>
              <c:f>Plot!$K$87:$K$88</c:f>
              <c:numCache>
                <c:formatCode>0.0E+00</c:formatCode>
                <c:ptCount val="2"/>
                <c:pt idx="0" formatCode="General">
                  <c:v>1</c:v>
                </c:pt>
                <c:pt idx="1">
                  <c:v>0</c:v>
                </c:pt>
              </c:numCache>
            </c:numRef>
          </c:yVal>
        </c:ser>
        <c:ser>
          <c:idx val="4"/>
          <c:order val="4"/>
          <c:spPr>
            <a:ln w="19050">
              <a:solidFill>
                <a:srgbClr val="92D050"/>
              </a:solidFill>
              <a:prstDash val="solid"/>
            </a:ln>
          </c:spPr>
          <c:marker>
            <c:symbol val="none"/>
          </c:marker>
          <c:xVal>
            <c:numRef>
              <c:f>Plot!$M$87:$M$88</c:f>
              <c:numCache>
                <c:formatCode>General</c:formatCode>
                <c:ptCount val="2"/>
                <c:pt idx="0">
                  <c:v>-1</c:v>
                </c:pt>
                <c:pt idx="1">
                  <c:v>-1</c:v>
                </c:pt>
              </c:numCache>
            </c:numRef>
          </c:xVal>
          <c:yVal>
            <c:numRef>
              <c:f>Plot!$K$87:$K$88</c:f>
              <c:numCache>
                <c:formatCode>0.0E+00</c:formatCode>
                <c:ptCount val="2"/>
                <c:pt idx="0" formatCode="General">
                  <c:v>1</c:v>
                </c:pt>
                <c:pt idx="1">
                  <c:v>0</c:v>
                </c:pt>
              </c:numCache>
            </c:numRef>
          </c:yVal>
        </c:ser>
        <c:axId val="193222144"/>
        <c:axId val="193224064"/>
      </c:scatterChart>
      <c:valAx>
        <c:axId val="193222144"/>
        <c:scaling>
          <c:orientation val="minMax"/>
          <c:max val="10"/>
          <c:min val="-7"/>
        </c:scaling>
        <c:axPos val="b"/>
        <c:title>
          <c:tx>
            <c:rich>
              <a:bodyPr/>
              <a:lstStyle/>
              <a:p>
                <a:pPr>
                  <a:defRPr sz="1000" b="1" i="0" u="none" strike="noStrike" baseline="0">
                    <a:solidFill>
                      <a:srgbClr val="000000"/>
                    </a:solidFill>
                    <a:latin typeface="Arial"/>
                    <a:ea typeface="Arial"/>
                    <a:cs typeface="Arial"/>
                  </a:defRPr>
                </a:pPr>
                <a:r>
                  <a:rPr lang="fr-FR" sz="1000" b="1"/>
                  <a:t>Log2(Fold Difference)</a:t>
                </a:r>
              </a:p>
            </c:rich>
          </c:tx>
          <c:layout>
            <c:manualLayout>
              <c:xMode val="edge"/>
              <c:yMode val="edge"/>
              <c:x val="0.36348461467442927"/>
              <c:y val="0.93388516518079867"/>
            </c:manualLayout>
          </c:layout>
          <c:spPr>
            <a:noFill/>
            <a:ln w="25400">
              <a:noFill/>
            </a:ln>
          </c:spPr>
        </c:title>
        <c:numFmt formatCode="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93224064"/>
        <c:crosses val="max"/>
        <c:crossBetween val="midCat"/>
        <c:majorUnit val="2"/>
        <c:minorUnit val="0.2"/>
      </c:valAx>
      <c:valAx>
        <c:axId val="193224064"/>
        <c:scaling>
          <c:logBase val="10"/>
          <c:orientation val="maxMin"/>
        </c:scaling>
        <c:axPos val="l"/>
        <c:title>
          <c:tx>
            <c:rich>
              <a:bodyPr/>
              <a:lstStyle/>
              <a:p>
                <a:pPr>
                  <a:defRPr sz="1000" b="1" i="0" u="none" strike="noStrike" baseline="0">
                    <a:solidFill>
                      <a:srgbClr val="000000"/>
                    </a:solidFill>
                    <a:latin typeface="Arial"/>
                    <a:ea typeface="Arial"/>
                    <a:cs typeface="Arial"/>
                  </a:defRPr>
                </a:pPr>
                <a:r>
                  <a:rPr lang="fr-FR" sz="1000" b="1"/>
                  <a:t>p Value</a:t>
                </a:r>
              </a:p>
            </c:rich>
          </c:tx>
          <c:layout>
            <c:manualLayout>
              <c:xMode val="edge"/>
              <c:yMode val="edge"/>
              <c:x val="8.3752093802345207E-3"/>
              <c:y val="0.40495911151601915"/>
            </c:manualLayout>
          </c:layout>
          <c:spPr>
            <a:noFill/>
            <a:ln w="25400">
              <a:noFill/>
            </a:ln>
          </c:spPr>
        </c:title>
        <c:numFmt formatCode="0.E+0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93222144"/>
        <c:crossesAt val="-7"/>
        <c:crossBetween val="midCat"/>
      </c:valAx>
      <c:spPr>
        <a:no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666681537406192"/>
          <c:y val="4.0425543546325417E-2"/>
          <c:w val="0.83833469781038061"/>
          <c:h val="0.78510638297872337"/>
        </c:manualLayout>
      </c:layout>
      <c:scatterChart>
        <c:scatterStyle val="lineMarker"/>
        <c:ser>
          <c:idx val="0"/>
          <c:order val="0"/>
          <c:spPr>
            <a:ln w="28575">
              <a:noFill/>
            </a:ln>
          </c:spPr>
          <c:marker>
            <c:symbol val="diamond"/>
            <c:size val="5"/>
            <c:spPr>
              <a:solidFill>
                <a:srgbClr val="000080"/>
              </a:solidFill>
            </c:spPr>
          </c:marker>
          <c:xVal>
            <c:numRef>
              <c:f>'Calcul Worksheet'!$AJ$100:$AJ$183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'Calcul Worksheet'!$AY$100:$AY$183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25400">
              <a:solidFill>
                <a:srgbClr val="FF0000"/>
              </a:solidFill>
            </a:ln>
          </c:spPr>
          <c:marker>
            <c:symbol val="none"/>
          </c:marker>
          <c:xVal>
            <c:numRef>
              <c:f>Plot!$B$110:$B$111</c:f>
              <c:numCache>
                <c:formatCode>General</c:formatCode>
                <c:ptCount val="2"/>
                <c:pt idx="0" formatCode="0.00E+00">
                  <c:v>0</c:v>
                </c:pt>
                <c:pt idx="1">
                  <c:v>0</c:v>
                </c:pt>
              </c:numCache>
            </c:numRef>
          </c:xVal>
          <c:yVal>
            <c:numRef>
              <c:f>Plot!$C$110:$C$111</c:f>
              <c:numCache>
                <c:formatCode>0.00E+00</c:formatCode>
                <c:ptCount val="2"/>
                <c:pt idx="0">
                  <c:v>0</c:v>
                </c:pt>
                <c:pt idx="1">
                  <c:v>0</c:v>
                </c:pt>
              </c:numCache>
            </c:numRef>
          </c:yVal>
        </c:ser>
        <c:ser>
          <c:idx val="2"/>
          <c:order val="2"/>
          <c:spPr>
            <a:ln w="25400">
              <a:solidFill>
                <a:srgbClr val="00CC00"/>
              </a:solidFill>
            </a:ln>
          </c:spPr>
          <c:marker>
            <c:symbol val="none"/>
          </c:marker>
          <c:xVal>
            <c:numRef>
              <c:f>Plot!$D$110:$D$111</c:f>
              <c:numCache>
                <c:formatCode>0.00E+00</c:formatCode>
                <c:ptCount val="2"/>
                <c:pt idx="0">
                  <c:v>0</c:v>
                </c:pt>
                <c:pt idx="1">
                  <c:v>0</c:v>
                </c:pt>
              </c:numCache>
            </c:numRef>
          </c:xVal>
          <c:yVal>
            <c:numRef>
              <c:f>Plot!$E$110:$E$111</c:f>
              <c:numCache>
                <c:formatCode>General</c:formatCode>
                <c:ptCount val="2"/>
                <c:pt idx="0" formatCode="0.00E+00">
                  <c:v>0</c:v>
                </c:pt>
                <c:pt idx="1">
                  <c:v>0</c:v>
                </c:pt>
              </c:numCache>
            </c:numRef>
          </c:yVal>
        </c:ser>
        <c:ser>
          <c:idx val="3"/>
          <c:order val="3"/>
          <c:spPr>
            <a:ln w="25400">
              <a:solidFill>
                <a:schemeClr val="tx1"/>
              </a:solidFill>
            </a:ln>
          </c:spPr>
          <c:marker>
            <c:symbol val="none"/>
          </c:marker>
          <c:xVal>
            <c:numRef>
              <c:f>Plot!$F$110:$F$111</c:f>
              <c:numCache>
                <c:formatCode>General</c:formatCode>
                <c:ptCount val="2"/>
                <c:pt idx="0" formatCode="0.00E+00">
                  <c:v>0</c:v>
                </c:pt>
                <c:pt idx="1">
                  <c:v>0</c:v>
                </c:pt>
              </c:numCache>
            </c:numRef>
          </c:xVal>
          <c:yVal>
            <c:numRef>
              <c:f>Plot!$F$110:$F$111</c:f>
              <c:numCache>
                <c:formatCode>General</c:formatCode>
                <c:ptCount val="2"/>
                <c:pt idx="0" formatCode="0.00E+00">
                  <c:v>0</c:v>
                </c:pt>
                <c:pt idx="1">
                  <c:v>0</c:v>
                </c:pt>
              </c:numCache>
            </c:numRef>
          </c:yVal>
        </c:ser>
        <c:axId val="193267584"/>
        <c:axId val="193282048"/>
      </c:scatterChart>
      <c:valAx>
        <c:axId val="193267584"/>
        <c:scaling>
          <c:logBase val="10"/>
          <c:orientation val="minMax"/>
        </c:scaling>
        <c:axPos val="b"/>
        <c:title>
          <c:tx>
            <c:rich>
              <a:bodyPr/>
              <a:lstStyle/>
              <a:p>
                <a:pPr>
                  <a:defRPr sz="1000" b="1" i="0" u="none" strike="noStrike" baseline="0">
                    <a:solidFill>
                      <a:srgbClr val="000000"/>
                    </a:solidFill>
                    <a:latin typeface="Arial"/>
                    <a:ea typeface="Arial"/>
                    <a:cs typeface="Arial"/>
                  </a:defRPr>
                </a:pPr>
                <a:r>
                  <a:rPr lang="fr-FR" sz="1000" b="1" i="0" baseline="0"/>
                  <a:t>2^(-∆Ct) Values for Control</a:t>
                </a:r>
              </a:p>
            </c:rich>
          </c:tx>
          <c:layout>
            <c:manualLayout>
              <c:xMode val="edge"/>
              <c:yMode val="edge"/>
              <c:x val="0.39096281443080788"/>
              <c:y val="0.93924360783644079"/>
            </c:manualLayout>
          </c:layout>
          <c:spPr>
            <a:noFill/>
            <a:ln w="25400">
              <a:noFill/>
            </a:ln>
          </c:spPr>
        </c:title>
        <c:numFmt formatCode="0.E+00" sourceLinked="0"/>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fr-FR"/>
          </a:p>
        </c:txPr>
        <c:crossAx val="193282048"/>
        <c:crossesAt val="1.0000000000000699E-12"/>
        <c:crossBetween val="midCat"/>
        <c:majorUnit val="10"/>
        <c:minorUnit val="10"/>
      </c:valAx>
      <c:valAx>
        <c:axId val="193282048"/>
        <c:scaling>
          <c:logBase val="10"/>
          <c:orientation val="minMax"/>
        </c:scaling>
        <c:axPos val="l"/>
        <c:title>
          <c:tx>
            <c:rich>
              <a:bodyPr/>
              <a:lstStyle/>
              <a:p>
                <a:pPr>
                  <a:defRPr sz="1000" b="1" i="0" u="none" strike="noStrike" baseline="0">
                    <a:solidFill>
                      <a:srgbClr val="000000"/>
                    </a:solidFill>
                    <a:latin typeface="Arial"/>
                    <a:ea typeface="Arial"/>
                    <a:cs typeface="Arial"/>
                  </a:defRPr>
                </a:pPr>
                <a:r>
                  <a:rPr lang="fr-FR" sz="1000" b="1"/>
                  <a:t>2^(-∆Ct) Values for sample</a:t>
                </a:r>
                <a:r>
                  <a:rPr lang="fr-FR" sz="1000" b="1" baseline="0"/>
                  <a:t> 5</a:t>
                </a:r>
                <a:endParaRPr lang="fr-FR" sz="1000" b="1"/>
              </a:p>
            </c:rich>
          </c:tx>
          <c:layout>
            <c:manualLayout>
              <c:xMode val="edge"/>
              <c:yMode val="edge"/>
              <c:x val="8.3332703412073508E-3"/>
              <c:y val="0.32553189240606667"/>
            </c:manualLayout>
          </c:layout>
          <c:spPr>
            <a:noFill/>
            <a:ln w="25400">
              <a:noFill/>
            </a:ln>
          </c:spPr>
        </c:title>
        <c:numFmt formatCode="0.E+00" sourceLinked="0"/>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193267584"/>
        <c:crossesAt val="1.0000000000000628E-11"/>
        <c:crossBetween val="midCat"/>
      </c:valAx>
      <c:spPr>
        <a:noFill/>
        <a:ln w="3175">
          <a:solidFill>
            <a:srgbClr val="000000"/>
          </a:solidFill>
          <a:prstDash val="solid"/>
        </a:ln>
      </c:spPr>
    </c:plotArea>
    <c:plotVisOnly val="1"/>
    <c:dispBlanksAs val="gap"/>
  </c:chart>
  <c:spPr>
    <a:solidFill>
      <a:srgbClr val="FFFFFF"/>
    </a:solidFill>
    <a:ln w="3175" cmpd="sng">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902870313269344"/>
          <c:y val="5.3719062458700402E-2"/>
          <c:w val="0.8391973526443387"/>
          <c:h val="0.82644711474923549"/>
        </c:manualLayout>
      </c:layout>
      <c:scatterChart>
        <c:scatterStyle val="lineMarker"/>
        <c:ser>
          <c:idx val="0"/>
          <c:order val="0"/>
          <c:spPr>
            <a:ln w="28575">
              <a:noFill/>
            </a:ln>
          </c:spPr>
          <c:marker>
            <c:symbol val="diamond"/>
            <c:size val="5"/>
            <c:spPr>
              <a:solidFill>
                <a:srgbClr val="000080"/>
              </a:solidFill>
              <a:ln>
                <a:solidFill>
                  <a:srgbClr val="000080"/>
                </a:solidFill>
                <a:prstDash val="solid"/>
              </a:ln>
            </c:spPr>
          </c:marker>
          <c:xVal>
            <c:numRef>
              <c:f>'Calcul Worksheet'!$BY$100:$BY$183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'Calcul Worksheet'!$BZ$100:$BZ$183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3175">
              <a:solidFill>
                <a:srgbClr val="0000FF"/>
              </a:solidFill>
              <a:prstDash val="solid"/>
            </a:ln>
          </c:spPr>
          <c:marker>
            <c:symbol val="square"/>
            <c:size val="3"/>
            <c:spPr>
              <a:noFill/>
              <a:ln w="9525">
                <a:noFill/>
              </a:ln>
            </c:spPr>
          </c:marker>
          <c:xVal>
            <c:numRef>
              <c:f>Plot!$K$110:$K$111</c:f>
              <c:numCache>
                <c:formatCode>0.00</c:formatCode>
                <c:ptCount val="2"/>
                <c:pt idx="0">
                  <c:v>-10</c:v>
                </c:pt>
                <c:pt idx="1">
                  <c:v>10</c:v>
                </c:pt>
              </c:numCache>
            </c:numRef>
          </c:xVal>
          <c:yVal>
            <c:numRef>
              <c:f>Plot!$L$110:$L$111</c:f>
              <c:numCache>
                <c:formatCode>General</c:formatCode>
                <c:ptCount val="2"/>
                <c:pt idx="0">
                  <c:v>0.05</c:v>
                </c:pt>
                <c:pt idx="1">
                  <c:v>0.05</c:v>
                </c:pt>
              </c:numCache>
            </c:numRef>
          </c:yVal>
        </c:ser>
        <c:ser>
          <c:idx val="2"/>
          <c:order val="2"/>
          <c:spPr>
            <a:ln w="3175">
              <a:solidFill>
                <a:schemeClr val="tx1"/>
              </a:solidFill>
              <a:prstDash val="solid"/>
            </a:ln>
          </c:spPr>
          <c:marker>
            <c:symbol val="triangle"/>
            <c:size val="5"/>
            <c:spPr>
              <a:noFill/>
              <a:ln w="9525">
                <a:noFill/>
              </a:ln>
            </c:spPr>
          </c:marker>
          <c:xVal>
            <c:numRef>
              <c:f>Plot!$N$113:$N$114</c:f>
              <c:numCache>
                <c:formatCode>General</c:formatCode>
                <c:ptCount val="2"/>
                <c:pt idx="0">
                  <c:v>0</c:v>
                </c:pt>
                <c:pt idx="1">
                  <c:v>0</c:v>
                </c:pt>
              </c:numCache>
            </c:numRef>
          </c:xVal>
          <c:yVal>
            <c:numRef>
              <c:f>Plot!$K$113:$K$114</c:f>
              <c:numCache>
                <c:formatCode>0.0E+00</c:formatCode>
                <c:ptCount val="2"/>
                <c:pt idx="0" formatCode="General">
                  <c:v>1</c:v>
                </c:pt>
                <c:pt idx="1">
                  <c:v>0</c:v>
                </c:pt>
              </c:numCache>
            </c:numRef>
          </c:yVal>
        </c:ser>
        <c:ser>
          <c:idx val="3"/>
          <c:order val="3"/>
          <c:spPr>
            <a:ln w="19050">
              <a:solidFill>
                <a:srgbClr val="FF0000"/>
              </a:solidFill>
              <a:prstDash val="solid"/>
            </a:ln>
          </c:spPr>
          <c:marker>
            <c:symbol val="none"/>
          </c:marker>
          <c:xVal>
            <c:numRef>
              <c:f>Plot!$L$113:$L$114</c:f>
              <c:numCache>
                <c:formatCode>General</c:formatCode>
                <c:ptCount val="2"/>
                <c:pt idx="0">
                  <c:v>1</c:v>
                </c:pt>
                <c:pt idx="1">
                  <c:v>1</c:v>
                </c:pt>
              </c:numCache>
            </c:numRef>
          </c:xVal>
          <c:yVal>
            <c:numRef>
              <c:f>Plot!$K$113:$K$114</c:f>
              <c:numCache>
                <c:formatCode>0.0E+00</c:formatCode>
                <c:ptCount val="2"/>
                <c:pt idx="0" formatCode="General">
                  <c:v>1</c:v>
                </c:pt>
                <c:pt idx="1">
                  <c:v>0</c:v>
                </c:pt>
              </c:numCache>
            </c:numRef>
          </c:yVal>
        </c:ser>
        <c:ser>
          <c:idx val="4"/>
          <c:order val="4"/>
          <c:spPr>
            <a:ln w="19050">
              <a:solidFill>
                <a:srgbClr val="92D050"/>
              </a:solidFill>
              <a:prstDash val="solid"/>
            </a:ln>
          </c:spPr>
          <c:marker>
            <c:symbol val="none"/>
          </c:marker>
          <c:xVal>
            <c:numRef>
              <c:f>Plot!$L$113:$L$114</c:f>
              <c:numCache>
                <c:formatCode>General</c:formatCode>
                <c:ptCount val="2"/>
                <c:pt idx="0">
                  <c:v>1</c:v>
                </c:pt>
                <c:pt idx="1">
                  <c:v>1</c:v>
                </c:pt>
              </c:numCache>
            </c:numRef>
          </c:xVal>
          <c:yVal>
            <c:numRef>
              <c:f>Plot!$K$113:$K$114</c:f>
              <c:numCache>
                <c:formatCode>0.0E+00</c:formatCode>
                <c:ptCount val="2"/>
                <c:pt idx="0" formatCode="General">
                  <c:v>1</c:v>
                </c:pt>
                <c:pt idx="1">
                  <c:v>0</c:v>
                </c:pt>
              </c:numCache>
            </c:numRef>
          </c:yVal>
        </c:ser>
        <c:axId val="193342464"/>
        <c:axId val="193348736"/>
      </c:scatterChart>
      <c:valAx>
        <c:axId val="193342464"/>
        <c:scaling>
          <c:orientation val="minMax"/>
          <c:max val="10"/>
          <c:min val="-7"/>
        </c:scaling>
        <c:axPos val="b"/>
        <c:title>
          <c:tx>
            <c:rich>
              <a:bodyPr/>
              <a:lstStyle/>
              <a:p>
                <a:pPr>
                  <a:defRPr sz="1000" b="1" i="0" u="none" strike="noStrike" baseline="0">
                    <a:solidFill>
                      <a:srgbClr val="000000"/>
                    </a:solidFill>
                    <a:latin typeface="Arial"/>
                    <a:ea typeface="Arial"/>
                    <a:cs typeface="Arial"/>
                  </a:defRPr>
                </a:pPr>
                <a:r>
                  <a:rPr lang="fr-FR" sz="1000" b="1"/>
                  <a:t>Log2(Fold Difference)</a:t>
                </a:r>
              </a:p>
            </c:rich>
          </c:tx>
          <c:layout>
            <c:manualLayout>
              <c:xMode val="edge"/>
              <c:yMode val="edge"/>
              <c:x val="0.36348461467442905"/>
              <c:y val="0.93388516518079867"/>
            </c:manualLayout>
          </c:layout>
          <c:spPr>
            <a:noFill/>
            <a:ln w="25400">
              <a:noFill/>
            </a:ln>
          </c:spPr>
        </c:title>
        <c:numFmt formatCode="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93348736"/>
        <c:crosses val="max"/>
        <c:crossBetween val="midCat"/>
        <c:majorUnit val="2"/>
        <c:minorUnit val="0.2"/>
      </c:valAx>
      <c:valAx>
        <c:axId val="193348736"/>
        <c:scaling>
          <c:logBase val="10"/>
          <c:orientation val="maxMin"/>
        </c:scaling>
        <c:axPos val="l"/>
        <c:title>
          <c:tx>
            <c:rich>
              <a:bodyPr/>
              <a:lstStyle/>
              <a:p>
                <a:pPr>
                  <a:defRPr sz="1000" b="1" i="0" u="none" strike="noStrike" baseline="0">
                    <a:solidFill>
                      <a:srgbClr val="000000"/>
                    </a:solidFill>
                    <a:latin typeface="Arial"/>
                    <a:ea typeface="Arial"/>
                    <a:cs typeface="Arial"/>
                  </a:defRPr>
                </a:pPr>
                <a:r>
                  <a:rPr lang="fr-FR" sz="1000" b="1"/>
                  <a:t>p Value</a:t>
                </a:r>
              </a:p>
            </c:rich>
          </c:tx>
          <c:layout>
            <c:manualLayout>
              <c:xMode val="edge"/>
              <c:yMode val="edge"/>
              <c:x val="8.3752093802345207E-3"/>
              <c:y val="0.40495911151601915"/>
            </c:manualLayout>
          </c:layout>
          <c:spPr>
            <a:noFill/>
            <a:ln w="25400">
              <a:noFill/>
            </a:ln>
          </c:spPr>
        </c:title>
        <c:numFmt formatCode="0.E+0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93342464"/>
        <c:crossesAt val="-7"/>
        <c:crossBetween val="midCat"/>
      </c:valAx>
      <c:spPr>
        <a:no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666681537406192"/>
          <c:y val="4.0425543546325417E-2"/>
          <c:w val="0.83833469781038061"/>
          <c:h val="0.78510638297872337"/>
        </c:manualLayout>
      </c:layout>
      <c:scatterChart>
        <c:scatterStyle val="lineMarker"/>
        <c:ser>
          <c:idx val="0"/>
          <c:order val="0"/>
          <c:spPr>
            <a:ln w="28575">
              <a:noFill/>
            </a:ln>
          </c:spPr>
          <c:marker>
            <c:symbol val="diamond"/>
            <c:size val="5"/>
            <c:spPr>
              <a:solidFill>
                <a:srgbClr val="000080"/>
              </a:solidFill>
            </c:spPr>
          </c:marker>
          <c:xVal>
            <c:numRef>
              <c:f>'Calcul Worksheet'!$AJ$100:$AJ$183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'Calcul Worksheet'!$BB$100:$BB$183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25400">
              <a:solidFill>
                <a:srgbClr val="FF0000"/>
              </a:solidFill>
            </a:ln>
          </c:spPr>
          <c:marker>
            <c:symbol val="none"/>
          </c:marker>
          <c:xVal>
            <c:numRef>
              <c:f>Plot!$R$5:$R$6</c:f>
              <c:numCache>
                <c:formatCode>General</c:formatCode>
                <c:ptCount val="2"/>
                <c:pt idx="0" formatCode="0.00E+00">
                  <c:v>0</c:v>
                </c:pt>
                <c:pt idx="1">
                  <c:v>0</c:v>
                </c:pt>
              </c:numCache>
            </c:numRef>
          </c:xVal>
          <c:yVal>
            <c:numRef>
              <c:f>Plot!$S$5:$S$6</c:f>
              <c:numCache>
                <c:formatCode>0.00E+00</c:formatCode>
                <c:ptCount val="2"/>
                <c:pt idx="0">
                  <c:v>0</c:v>
                </c:pt>
                <c:pt idx="1">
                  <c:v>0</c:v>
                </c:pt>
              </c:numCache>
            </c:numRef>
          </c:yVal>
        </c:ser>
        <c:ser>
          <c:idx val="2"/>
          <c:order val="2"/>
          <c:spPr>
            <a:ln w="25400">
              <a:solidFill>
                <a:srgbClr val="00CC00"/>
              </a:solidFill>
            </a:ln>
          </c:spPr>
          <c:marker>
            <c:symbol val="none"/>
          </c:marker>
          <c:xVal>
            <c:numRef>
              <c:f>Plot!$T$5:$T$6</c:f>
              <c:numCache>
                <c:formatCode>0.00E+00</c:formatCode>
                <c:ptCount val="2"/>
                <c:pt idx="0">
                  <c:v>0</c:v>
                </c:pt>
                <c:pt idx="1">
                  <c:v>0</c:v>
                </c:pt>
              </c:numCache>
            </c:numRef>
          </c:xVal>
          <c:yVal>
            <c:numRef>
              <c:f>Plot!$U$5:$U$6</c:f>
              <c:numCache>
                <c:formatCode>General</c:formatCode>
                <c:ptCount val="2"/>
                <c:pt idx="0" formatCode="0.00E+00">
                  <c:v>0</c:v>
                </c:pt>
                <c:pt idx="1">
                  <c:v>0</c:v>
                </c:pt>
              </c:numCache>
            </c:numRef>
          </c:yVal>
        </c:ser>
        <c:ser>
          <c:idx val="3"/>
          <c:order val="3"/>
          <c:spPr>
            <a:ln w="25400">
              <a:solidFill>
                <a:schemeClr val="tx1"/>
              </a:solidFill>
            </a:ln>
          </c:spPr>
          <c:marker>
            <c:symbol val="none"/>
          </c:marker>
          <c:xVal>
            <c:numRef>
              <c:f>Plot!$V$5:$V$6</c:f>
              <c:numCache>
                <c:formatCode>General</c:formatCode>
                <c:ptCount val="2"/>
                <c:pt idx="0" formatCode="0.00E+00">
                  <c:v>0</c:v>
                </c:pt>
                <c:pt idx="1">
                  <c:v>0</c:v>
                </c:pt>
              </c:numCache>
            </c:numRef>
          </c:xVal>
          <c:yVal>
            <c:numRef>
              <c:f>Plot!$V$5:$V$6</c:f>
              <c:numCache>
                <c:formatCode>General</c:formatCode>
                <c:ptCount val="2"/>
                <c:pt idx="0" formatCode="0.00E+00">
                  <c:v>0</c:v>
                </c:pt>
                <c:pt idx="1">
                  <c:v>0</c:v>
                </c:pt>
              </c:numCache>
            </c:numRef>
          </c:yVal>
        </c:ser>
        <c:axId val="193388544"/>
        <c:axId val="193390464"/>
      </c:scatterChart>
      <c:valAx>
        <c:axId val="193388544"/>
        <c:scaling>
          <c:logBase val="10"/>
          <c:orientation val="minMax"/>
        </c:scaling>
        <c:axPos val="b"/>
        <c:title>
          <c:tx>
            <c:rich>
              <a:bodyPr/>
              <a:lstStyle/>
              <a:p>
                <a:pPr>
                  <a:defRPr sz="1000" b="1" i="0" u="none" strike="noStrike" baseline="0">
                    <a:solidFill>
                      <a:srgbClr val="000000"/>
                    </a:solidFill>
                    <a:latin typeface="Arial"/>
                    <a:ea typeface="Arial"/>
                    <a:cs typeface="Arial"/>
                  </a:defRPr>
                </a:pPr>
                <a:r>
                  <a:rPr lang="fr-FR" sz="1000" b="1" i="0" baseline="0"/>
                  <a:t>2^(-∆Ct) Values for Control</a:t>
                </a:r>
              </a:p>
            </c:rich>
          </c:tx>
          <c:layout>
            <c:manualLayout>
              <c:xMode val="edge"/>
              <c:yMode val="edge"/>
              <c:x val="0.39096269523687083"/>
              <c:y val="0.93923253201171297"/>
            </c:manualLayout>
          </c:layout>
          <c:spPr>
            <a:noFill/>
            <a:ln w="25400">
              <a:noFill/>
            </a:ln>
          </c:spPr>
        </c:title>
        <c:numFmt formatCode="0.E+00" sourceLinked="0"/>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fr-FR"/>
          </a:p>
        </c:txPr>
        <c:crossAx val="193390464"/>
        <c:crossesAt val="1.0000000000000699E-12"/>
        <c:crossBetween val="midCat"/>
        <c:majorUnit val="10"/>
        <c:minorUnit val="10"/>
      </c:valAx>
      <c:valAx>
        <c:axId val="193390464"/>
        <c:scaling>
          <c:logBase val="10"/>
          <c:orientation val="minMax"/>
        </c:scaling>
        <c:axPos val="l"/>
        <c:title>
          <c:tx>
            <c:rich>
              <a:bodyPr/>
              <a:lstStyle/>
              <a:p>
                <a:pPr>
                  <a:defRPr sz="1000" b="1" i="0" u="none" strike="noStrike" baseline="0">
                    <a:solidFill>
                      <a:srgbClr val="000000"/>
                    </a:solidFill>
                    <a:latin typeface="Arial"/>
                    <a:ea typeface="Arial"/>
                    <a:cs typeface="Arial"/>
                  </a:defRPr>
                </a:pPr>
                <a:r>
                  <a:rPr lang="fr-FR" sz="1000" b="1"/>
                  <a:t>2^(-∆Ct) Values</a:t>
                </a:r>
                <a:r>
                  <a:rPr lang="fr-FR" sz="1000" b="1" baseline="0"/>
                  <a:t> for sample 6</a:t>
                </a:r>
                <a:endParaRPr lang="fr-FR" sz="1000" b="1"/>
              </a:p>
            </c:rich>
          </c:tx>
          <c:layout>
            <c:manualLayout>
              <c:xMode val="edge"/>
              <c:yMode val="edge"/>
              <c:x val="8.3332703412073508E-3"/>
              <c:y val="0.32553189240606667"/>
            </c:manualLayout>
          </c:layout>
          <c:spPr>
            <a:noFill/>
            <a:ln w="25400">
              <a:noFill/>
            </a:ln>
          </c:spPr>
        </c:title>
        <c:numFmt formatCode="0.E+00" sourceLinked="0"/>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193388544"/>
        <c:crossesAt val="1.0000000000000628E-11"/>
        <c:crossBetween val="midCat"/>
      </c:valAx>
      <c:spPr>
        <a:noFill/>
        <a:ln w="3175">
          <a:solidFill>
            <a:srgbClr val="000000"/>
          </a:solidFill>
          <a:prstDash val="solid"/>
        </a:ln>
      </c:spPr>
    </c:plotArea>
    <c:plotVisOnly val="1"/>
    <c:dispBlanksAs val="gap"/>
  </c:chart>
  <c:spPr>
    <a:solidFill>
      <a:srgbClr val="FFFFFF"/>
    </a:solidFill>
    <a:ln w="3175" cmpd="sng">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902870313269344"/>
          <c:y val="5.3719062458700402E-2"/>
          <c:w val="0.83919735264433892"/>
          <c:h val="0.82644711474923549"/>
        </c:manualLayout>
      </c:layout>
      <c:scatterChart>
        <c:scatterStyle val="lineMarker"/>
        <c:ser>
          <c:idx val="0"/>
          <c:order val="0"/>
          <c:spPr>
            <a:ln w="28575">
              <a:noFill/>
            </a:ln>
          </c:spPr>
          <c:marker>
            <c:symbol val="diamond"/>
            <c:size val="5"/>
            <c:spPr>
              <a:solidFill>
                <a:srgbClr val="000080"/>
              </a:solidFill>
              <a:ln>
                <a:solidFill>
                  <a:srgbClr val="000080"/>
                </a:solidFill>
                <a:prstDash val="solid"/>
              </a:ln>
            </c:spPr>
          </c:marker>
          <c:xVal>
            <c:numRef>
              <c:f>'Calcul Worksheet'!$CA$100:$CA$183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'Calcul Worksheet'!$CB$100:$CB$183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3175">
              <a:solidFill>
                <a:srgbClr val="0000FF"/>
              </a:solidFill>
              <a:prstDash val="solid"/>
            </a:ln>
          </c:spPr>
          <c:marker>
            <c:symbol val="square"/>
            <c:size val="3"/>
            <c:spPr>
              <a:noFill/>
              <a:ln w="9525">
                <a:noFill/>
              </a:ln>
            </c:spPr>
          </c:marker>
          <c:xVal>
            <c:numRef>
              <c:f>Plot!$AA$7:$AA$8</c:f>
              <c:numCache>
                <c:formatCode>0.00</c:formatCode>
                <c:ptCount val="2"/>
                <c:pt idx="0">
                  <c:v>-10</c:v>
                </c:pt>
                <c:pt idx="1">
                  <c:v>10</c:v>
                </c:pt>
              </c:numCache>
            </c:numRef>
          </c:xVal>
          <c:yVal>
            <c:numRef>
              <c:f>Plot!$AB$7:$AB$8</c:f>
              <c:numCache>
                <c:formatCode>General</c:formatCode>
                <c:ptCount val="2"/>
                <c:pt idx="0">
                  <c:v>0.05</c:v>
                </c:pt>
                <c:pt idx="1">
                  <c:v>0.05</c:v>
                </c:pt>
              </c:numCache>
            </c:numRef>
          </c:yVal>
        </c:ser>
        <c:ser>
          <c:idx val="2"/>
          <c:order val="2"/>
          <c:spPr>
            <a:ln w="3175">
              <a:solidFill>
                <a:schemeClr val="tx1"/>
              </a:solidFill>
              <a:prstDash val="solid"/>
            </a:ln>
          </c:spPr>
          <c:marker>
            <c:symbol val="triangle"/>
            <c:size val="5"/>
            <c:spPr>
              <a:noFill/>
              <a:ln w="9525">
                <a:noFill/>
              </a:ln>
            </c:spPr>
          </c:marker>
          <c:xVal>
            <c:numRef>
              <c:f>Plot!$AD$10:$AD$11</c:f>
              <c:numCache>
                <c:formatCode>General</c:formatCode>
                <c:ptCount val="2"/>
                <c:pt idx="0">
                  <c:v>0</c:v>
                </c:pt>
                <c:pt idx="1">
                  <c:v>0</c:v>
                </c:pt>
              </c:numCache>
            </c:numRef>
          </c:xVal>
          <c:yVal>
            <c:numRef>
              <c:f>Plot!$AA$10:$AA$11</c:f>
              <c:numCache>
                <c:formatCode>0.0E+00</c:formatCode>
                <c:ptCount val="2"/>
                <c:pt idx="0" formatCode="General">
                  <c:v>1</c:v>
                </c:pt>
                <c:pt idx="1">
                  <c:v>0</c:v>
                </c:pt>
              </c:numCache>
            </c:numRef>
          </c:yVal>
        </c:ser>
        <c:ser>
          <c:idx val="3"/>
          <c:order val="3"/>
          <c:spPr>
            <a:ln w="19050">
              <a:solidFill>
                <a:srgbClr val="FF0000"/>
              </a:solidFill>
              <a:prstDash val="solid"/>
            </a:ln>
          </c:spPr>
          <c:marker>
            <c:symbol val="none"/>
          </c:marker>
          <c:xVal>
            <c:numRef>
              <c:f>Plot!$AB$10:$AB$11</c:f>
              <c:numCache>
                <c:formatCode>General</c:formatCode>
                <c:ptCount val="2"/>
                <c:pt idx="0">
                  <c:v>1</c:v>
                </c:pt>
                <c:pt idx="1">
                  <c:v>1</c:v>
                </c:pt>
              </c:numCache>
            </c:numRef>
          </c:xVal>
          <c:yVal>
            <c:numRef>
              <c:f>Plot!$AA$10:$AA$11</c:f>
              <c:numCache>
                <c:formatCode>0.0E+00</c:formatCode>
                <c:ptCount val="2"/>
                <c:pt idx="0" formatCode="General">
                  <c:v>1</c:v>
                </c:pt>
                <c:pt idx="1">
                  <c:v>0</c:v>
                </c:pt>
              </c:numCache>
            </c:numRef>
          </c:yVal>
        </c:ser>
        <c:ser>
          <c:idx val="4"/>
          <c:order val="4"/>
          <c:spPr>
            <a:ln w="19050">
              <a:solidFill>
                <a:srgbClr val="92D050"/>
              </a:solidFill>
              <a:prstDash val="solid"/>
            </a:ln>
          </c:spPr>
          <c:marker>
            <c:symbol val="none"/>
          </c:marker>
          <c:xVal>
            <c:numRef>
              <c:f>Plot!$AC$10:$AC$11</c:f>
              <c:numCache>
                <c:formatCode>General</c:formatCode>
                <c:ptCount val="2"/>
                <c:pt idx="0">
                  <c:v>-1</c:v>
                </c:pt>
                <c:pt idx="1">
                  <c:v>-1</c:v>
                </c:pt>
              </c:numCache>
            </c:numRef>
          </c:xVal>
          <c:yVal>
            <c:numRef>
              <c:f>Plot!$AA$10:$AA$11</c:f>
              <c:numCache>
                <c:formatCode>0.0E+00</c:formatCode>
                <c:ptCount val="2"/>
                <c:pt idx="0" formatCode="General">
                  <c:v>1</c:v>
                </c:pt>
                <c:pt idx="1">
                  <c:v>0</c:v>
                </c:pt>
              </c:numCache>
            </c:numRef>
          </c:yVal>
        </c:ser>
        <c:axId val="193647744"/>
        <c:axId val="193649664"/>
      </c:scatterChart>
      <c:valAx>
        <c:axId val="193647744"/>
        <c:scaling>
          <c:orientation val="minMax"/>
          <c:max val="10"/>
          <c:min val="-7"/>
        </c:scaling>
        <c:axPos val="b"/>
        <c:title>
          <c:tx>
            <c:rich>
              <a:bodyPr/>
              <a:lstStyle/>
              <a:p>
                <a:pPr>
                  <a:defRPr sz="1000" b="1" i="0" u="none" strike="noStrike" baseline="0">
                    <a:solidFill>
                      <a:srgbClr val="000000"/>
                    </a:solidFill>
                    <a:latin typeface="Arial"/>
                    <a:ea typeface="Arial"/>
                    <a:cs typeface="Arial"/>
                  </a:defRPr>
                </a:pPr>
                <a:r>
                  <a:rPr lang="fr-FR" sz="1000" b="1"/>
                  <a:t>Log2(Fold Difference)</a:t>
                </a:r>
              </a:p>
            </c:rich>
          </c:tx>
          <c:layout>
            <c:manualLayout>
              <c:xMode val="edge"/>
              <c:yMode val="edge"/>
              <c:x val="0.36348461467442927"/>
              <c:y val="0.93388516518079867"/>
            </c:manualLayout>
          </c:layout>
          <c:spPr>
            <a:noFill/>
            <a:ln w="25400">
              <a:noFill/>
            </a:ln>
          </c:spPr>
        </c:title>
        <c:numFmt formatCode="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93649664"/>
        <c:crosses val="max"/>
        <c:crossBetween val="midCat"/>
        <c:majorUnit val="2"/>
        <c:minorUnit val="0.2"/>
      </c:valAx>
      <c:valAx>
        <c:axId val="193649664"/>
        <c:scaling>
          <c:logBase val="10"/>
          <c:orientation val="maxMin"/>
        </c:scaling>
        <c:axPos val="l"/>
        <c:title>
          <c:tx>
            <c:rich>
              <a:bodyPr/>
              <a:lstStyle/>
              <a:p>
                <a:pPr>
                  <a:defRPr sz="1100" b="1" i="0" u="none" strike="noStrike" baseline="0">
                    <a:solidFill>
                      <a:srgbClr val="000000"/>
                    </a:solidFill>
                    <a:latin typeface="Arial"/>
                    <a:ea typeface="Arial"/>
                    <a:cs typeface="Arial"/>
                  </a:defRPr>
                </a:pPr>
                <a:r>
                  <a:rPr lang="fr-FR" sz="1000" b="1"/>
                  <a:t>p Value</a:t>
                </a:r>
                <a:endParaRPr lang="fr-FR" sz="1100" b="1"/>
              </a:p>
            </c:rich>
          </c:tx>
          <c:layout>
            <c:manualLayout>
              <c:xMode val="edge"/>
              <c:yMode val="edge"/>
              <c:x val="8.3752093802345207E-3"/>
              <c:y val="0.40495911151601915"/>
            </c:manualLayout>
          </c:layout>
          <c:spPr>
            <a:noFill/>
            <a:ln w="25400">
              <a:noFill/>
            </a:ln>
          </c:spPr>
        </c:title>
        <c:numFmt formatCode="0.E+0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93647744"/>
        <c:crossesAt val="-7"/>
        <c:crossBetween val="midCat"/>
      </c:valAx>
      <c:spPr>
        <a:no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666681537406192"/>
          <c:y val="4.0425543546325417E-2"/>
          <c:w val="0.83833469781038061"/>
          <c:h val="0.78510638297872337"/>
        </c:manualLayout>
      </c:layout>
      <c:scatterChart>
        <c:scatterStyle val="lineMarker"/>
        <c:ser>
          <c:idx val="0"/>
          <c:order val="0"/>
          <c:spPr>
            <a:ln w="28575">
              <a:noFill/>
            </a:ln>
          </c:spPr>
          <c:marker>
            <c:symbol val="diamond"/>
            <c:size val="5"/>
            <c:spPr>
              <a:solidFill>
                <a:srgbClr val="000080"/>
              </a:solidFill>
            </c:spPr>
          </c:marker>
          <c:xVal>
            <c:numRef>
              <c:f>'Calcul Worksheet'!$AJ$100:$AJ$183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'Calcul Worksheet'!$BE$100:$BE$183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25400">
              <a:solidFill>
                <a:srgbClr val="FF0000"/>
              </a:solidFill>
            </a:ln>
          </c:spPr>
          <c:marker>
            <c:symbol val="none"/>
          </c:marker>
          <c:xVal>
            <c:numRef>
              <c:f>Plot!$R$31:$R$32</c:f>
              <c:numCache>
                <c:formatCode>General</c:formatCode>
                <c:ptCount val="2"/>
                <c:pt idx="0" formatCode="0.00E+00">
                  <c:v>0</c:v>
                </c:pt>
                <c:pt idx="1">
                  <c:v>0</c:v>
                </c:pt>
              </c:numCache>
            </c:numRef>
          </c:xVal>
          <c:yVal>
            <c:numRef>
              <c:f>Plot!$S$31:$S$32</c:f>
              <c:numCache>
                <c:formatCode>0.00E+00</c:formatCode>
                <c:ptCount val="2"/>
                <c:pt idx="0">
                  <c:v>0</c:v>
                </c:pt>
                <c:pt idx="1">
                  <c:v>0</c:v>
                </c:pt>
              </c:numCache>
            </c:numRef>
          </c:yVal>
        </c:ser>
        <c:ser>
          <c:idx val="2"/>
          <c:order val="2"/>
          <c:spPr>
            <a:ln w="25400">
              <a:solidFill>
                <a:srgbClr val="00CC00"/>
              </a:solidFill>
            </a:ln>
          </c:spPr>
          <c:marker>
            <c:symbol val="none"/>
          </c:marker>
          <c:xVal>
            <c:numRef>
              <c:f>Plot!$T$31:$T$32</c:f>
              <c:numCache>
                <c:formatCode>0.00E+00</c:formatCode>
                <c:ptCount val="2"/>
                <c:pt idx="0">
                  <c:v>0</c:v>
                </c:pt>
                <c:pt idx="1">
                  <c:v>0</c:v>
                </c:pt>
              </c:numCache>
            </c:numRef>
          </c:xVal>
          <c:yVal>
            <c:numRef>
              <c:f>Plot!$U$31:$U$32</c:f>
              <c:numCache>
                <c:formatCode>General</c:formatCode>
                <c:ptCount val="2"/>
                <c:pt idx="0" formatCode="0.00E+00">
                  <c:v>0</c:v>
                </c:pt>
                <c:pt idx="1">
                  <c:v>0</c:v>
                </c:pt>
              </c:numCache>
            </c:numRef>
          </c:yVal>
        </c:ser>
        <c:ser>
          <c:idx val="3"/>
          <c:order val="3"/>
          <c:spPr>
            <a:ln w="25400">
              <a:solidFill>
                <a:schemeClr val="tx1"/>
              </a:solidFill>
            </a:ln>
          </c:spPr>
          <c:marker>
            <c:symbol val="none"/>
          </c:marker>
          <c:xVal>
            <c:numRef>
              <c:f>Plot!$V$31:$V$32</c:f>
              <c:numCache>
                <c:formatCode>General</c:formatCode>
                <c:ptCount val="2"/>
                <c:pt idx="0" formatCode="0.00E+00">
                  <c:v>0</c:v>
                </c:pt>
                <c:pt idx="1">
                  <c:v>0</c:v>
                </c:pt>
              </c:numCache>
            </c:numRef>
          </c:xVal>
          <c:yVal>
            <c:numRef>
              <c:f>Plot!$V$31:$V$32</c:f>
              <c:numCache>
                <c:formatCode>General</c:formatCode>
                <c:ptCount val="2"/>
                <c:pt idx="0" formatCode="0.00E+00">
                  <c:v>0</c:v>
                </c:pt>
                <c:pt idx="1">
                  <c:v>0</c:v>
                </c:pt>
              </c:numCache>
            </c:numRef>
          </c:yVal>
        </c:ser>
        <c:axId val="193685376"/>
        <c:axId val="193712128"/>
      </c:scatterChart>
      <c:valAx>
        <c:axId val="193685376"/>
        <c:scaling>
          <c:logBase val="10"/>
          <c:orientation val="minMax"/>
        </c:scaling>
        <c:axPos val="b"/>
        <c:title>
          <c:tx>
            <c:rich>
              <a:bodyPr/>
              <a:lstStyle/>
              <a:p>
                <a:pPr>
                  <a:defRPr sz="1000" b="1" i="0" u="none" strike="noStrike" baseline="0">
                    <a:solidFill>
                      <a:srgbClr val="000000"/>
                    </a:solidFill>
                    <a:latin typeface="Arial"/>
                    <a:ea typeface="Arial"/>
                    <a:cs typeface="Arial"/>
                  </a:defRPr>
                </a:pPr>
                <a:r>
                  <a:rPr lang="fr-FR" sz="1000" b="1" i="0" baseline="0"/>
                  <a:t>2^(-∆Ct) Values for Control</a:t>
                </a:r>
              </a:p>
            </c:rich>
          </c:tx>
          <c:layout>
            <c:manualLayout>
              <c:xMode val="edge"/>
              <c:yMode val="edge"/>
              <c:x val="0.38440531818768803"/>
              <c:y val="0.94554778591805133"/>
            </c:manualLayout>
          </c:layout>
          <c:spPr>
            <a:noFill/>
            <a:ln w="25400">
              <a:noFill/>
            </a:ln>
          </c:spPr>
        </c:title>
        <c:numFmt formatCode="0.E+00" sourceLinked="0"/>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fr-FR"/>
          </a:p>
        </c:txPr>
        <c:crossAx val="193712128"/>
        <c:crossesAt val="1.0000000000000699E-12"/>
        <c:crossBetween val="midCat"/>
        <c:majorUnit val="10"/>
        <c:minorUnit val="10"/>
      </c:valAx>
      <c:valAx>
        <c:axId val="193712128"/>
        <c:scaling>
          <c:logBase val="10"/>
          <c:orientation val="minMax"/>
        </c:scaling>
        <c:axPos val="l"/>
        <c:title>
          <c:tx>
            <c:rich>
              <a:bodyPr/>
              <a:lstStyle/>
              <a:p>
                <a:pPr>
                  <a:defRPr sz="1000" b="1" i="0" u="none" strike="noStrike" baseline="0">
                    <a:solidFill>
                      <a:srgbClr val="000000"/>
                    </a:solidFill>
                    <a:latin typeface="Arial"/>
                    <a:ea typeface="Arial"/>
                    <a:cs typeface="Arial"/>
                  </a:defRPr>
                </a:pPr>
                <a:r>
                  <a:rPr lang="fr-FR" sz="1000" b="1"/>
                  <a:t>2^(-∆Ct) Values for sample 7</a:t>
                </a:r>
              </a:p>
            </c:rich>
          </c:tx>
          <c:layout>
            <c:manualLayout>
              <c:xMode val="edge"/>
              <c:yMode val="edge"/>
              <c:x val="8.3332703412073508E-3"/>
              <c:y val="0.32553189240606667"/>
            </c:manualLayout>
          </c:layout>
          <c:spPr>
            <a:noFill/>
            <a:ln w="25400">
              <a:noFill/>
            </a:ln>
          </c:spPr>
        </c:title>
        <c:numFmt formatCode="0.E+00" sourceLinked="0"/>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193685376"/>
        <c:crossesAt val="1.0000000000000628E-11"/>
        <c:crossBetween val="midCat"/>
      </c:valAx>
      <c:spPr>
        <a:noFill/>
        <a:ln w="3175">
          <a:solidFill>
            <a:srgbClr val="000000"/>
          </a:solidFill>
          <a:prstDash val="solid"/>
        </a:ln>
      </c:spPr>
    </c:plotArea>
    <c:plotVisOnly val="1"/>
    <c:dispBlanksAs val="gap"/>
  </c:chart>
  <c:spPr>
    <a:solidFill>
      <a:srgbClr val="FFFFFF"/>
    </a:solidFill>
    <a:ln w="3175" cmpd="sng">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902870313269344"/>
          <c:y val="5.3719062458700402E-2"/>
          <c:w val="0.83919735264433892"/>
          <c:h val="0.82644711474923549"/>
        </c:manualLayout>
      </c:layout>
      <c:scatterChart>
        <c:scatterStyle val="lineMarker"/>
        <c:ser>
          <c:idx val="0"/>
          <c:order val="0"/>
          <c:spPr>
            <a:ln w="28575">
              <a:noFill/>
            </a:ln>
          </c:spPr>
          <c:marker>
            <c:symbol val="diamond"/>
            <c:size val="5"/>
            <c:spPr>
              <a:solidFill>
                <a:srgbClr val="000080"/>
              </a:solidFill>
              <a:ln>
                <a:solidFill>
                  <a:srgbClr val="000080"/>
                </a:solidFill>
                <a:prstDash val="solid"/>
              </a:ln>
            </c:spPr>
          </c:marker>
          <c:xVal>
            <c:numRef>
              <c:f>'Calcul Worksheet'!$CC$100:$CC$183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'Calcul Worksheet'!$CD$100:$CD$183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3175">
              <a:solidFill>
                <a:srgbClr val="0000FF"/>
              </a:solidFill>
              <a:prstDash val="solid"/>
            </a:ln>
          </c:spPr>
          <c:marker>
            <c:symbol val="square"/>
            <c:size val="3"/>
            <c:spPr>
              <a:noFill/>
              <a:ln w="9525">
                <a:noFill/>
              </a:ln>
            </c:spPr>
          </c:marker>
          <c:xVal>
            <c:numRef>
              <c:f>Plot!$AA$32:$AA$33</c:f>
              <c:numCache>
                <c:formatCode>0.00</c:formatCode>
                <c:ptCount val="2"/>
                <c:pt idx="0">
                  <c:v>-10</c:v>
                </c:pt>
                <c:pt idx="1">
                  <c:v>10</c:v>
                </c:pt>
              </c:numCache>
            </c:numRef>
          </c:xVal>
          <c:yVal>
            <c:numRef>
              <c:f>Plot!$AB$32:$AB$33</c:f>
              <c:numCache>
                <c:formatCode>General</c:formatCode>
                <c:ptCount val="2"/>
                <c:pt idx="0">
                  <c:v>0.05</c:v>
                </c:pt>
                <c:pt idx="1">
                  <c:v>0.05</c:v>
                </c:pt>
              </c:numCache>
            </c:numRef>
          </c:yVal>
        </c:ser>
        <c:ser>
          <c:idx val="2"/>
          <c:order val="2"/>
          <c:spPr>
            <a:ln w="3175">
              <a:solidFill>
                <a:schemeClr val="tx1"/>
              </a:solidFill>
              <a:prstDash val="solid"/>
            </a:ln>
          </c:spPr>
          <c:marker>
            <c:symbol val="triangle"/>
            <c:size val="5"/>
            <c:spPr>
              <a:noFill/>
              <a:ln w="9525">
                <a:noFill/>
              </a:ln>
            </c:spPr>
          </c:marker>
          <c:xVal>
            <c:numRef>
              <c:f>Plot!$AD$35:$AD$36</c:f>
              <c:numCache>
                <c:formatCode>General</c:formatCode>
                <c:ptCount val="2"/>
                <c:pt idx="0">
                  <c:v>0</c:v>
                </c:pt>
                <c:pt idx="1">
                  <c:v>0</c:v>
                </c:pt>
              </c:numCache>
            </c:numRef>
          </c:xVal>
          <c:yVal>
            <c:numRef>
              <c:f>Plot!$AA$35:$AA$36</c:f>
              <c:numCache>
                <c:formatCode>0.0E+00</c:formatCode>
                <c:ptCount val="2"/>
                <c:pt idx="0" formatCode="General">
                  <c:v>1</c:v>
                </c:pt>
                <c:pt idx="1">
                  <c:v>0</c:v>
                </c:pt>
              </c:numCache>
            </c:numRef>
          </c:yVal>
        </c:ser>
        <c:ser>
          <c:idx val="3"/>
          <c:order val="3"/>
          <c:spPr>
            <a:ln w="19050">
              <a:solidFill>
                <a:srgbClr val="FF0000"/>
              </a:solidFill>
              <a:prstDash val="solid"/>
            </a:ln>
          </c:spPr>
          <c:marker>
            <c:symbol val="none"/>
          </c:marker>
          <c:xVal>
            <c:numRef>
              <c:f>Plot!$AB$35:$AB$36</c:f>
              <c:numCache>
                <c:formatCode>General</c:formatCode>
                <c:ptCount val="2"/>
                <c:pt idx="0">
                  <c:v>1</c:v>
                </c:pt>
                <c:pt idx="1">
                  <c:v>1</c:v>
                </c:pt>
              </c:numCache>
            </c:numRef>
          </c:xVal>
          <c:yVal>
            <c:numRef>
              <c:f>Plot!$AA$35:$AA$36</c:f>
              <c:numCache>
                <c:formatCode>0.0E+00</c:formatCode>
                <c:ptCount val="2"/>
                <c:pt idx="0" formatCode="General">
                  <c:v>1</c:v>
                </c:pt>
                <c:pt idx="1">
                  <c:v>0</c:v>
                </c:pt>
              </c:numCache>
            </c:numRef>
          </c:yVal>
        </c:ser>
        <c:ser>
          <c:idx val="4"/>
          <c:order val="4"/>
          <c:spPr>
            <a:ln w="19050">
              <a:solidFill>
                <a:srgbClr val="92D050"/>
              </a:solidFill>
              <a:prstDash val="solid"/>
            </a:ln>
          </c:spPr>
          <c:marker>
            <c:symbol val="none"/>
          </c:marker>
          <c:xVal>
            <c:numRef>
              <c:f>Plot!$AC$35:$AC$36</c:f>
              <c:numCache>
                <c:formatCode>General</c:formatCode>
                <c:ptCount val="2"/>
                <c:pt idx="0">
                  <c:v>-1</c:v>
                </c:pt>
                <c:pt idx="1">
                  <c:v>-1</c:v>
                </c:pt>
              </c:numCache>
            </c:numRef>
          </c:xVal>
          <c:yVal>
            <c:numRef>
              <c:f>Plot!$AA$35:$AA$36</c:f>
              <c:numCache>
                <c:formatCode>0.0E+00</c:formatCode>
                <c:ptCount val="2"/>
                <c:pt idx="0" formatCode="General">
                  <c:v>1</c:v>
                </c:pt>
                <c:pt idx="1">
                  <c:v>0</c:v>
                </c:pt>
              </c:numCache>
            </c:numRef>
          </c:yVal>
        </c:ser>
        <c:axId val="193940480"/>
        <c:axId val="193946752"/>
      </c:scatterChart>
      <c:valAx>
        <c:axId val="193940480"/>
        <c:scaling>
          <c:orientation val="minMax"/>
          <c:max val="10"/>
          <c:min val="-7"/>
        </c:scaling>
        <c:axPos val="b"/>
        <c:title>
          <c:tx>
            <c:rich>
              <a:bodyPr/>
              <a:lstStyle/>
              <a:p>
                <a:pPr>
                  <a:defRPr sz="1000" b="1" i="0" u="none" strike="noStrike" baseline="0">
                    <a:solidFill>
                      <a:srgbClr val="000000"/>
                    </a:solidFill>
                    <a:latin typeface="Arial"/>
                    <a:ea typeface="Arial"/>
                    <a:cs typeface="Arial"/>
                  </a:defRPr>
                </a:pPr>
                <a:r>
                  <a:rPr lang="fr-FR" sz="1000" b="1"/>
                  <a:t>Log2(Fold Difference)</a:t>
                </a:r>
              </a:p>
            </c:rich>
          </c:tx>
          <c:layout>
            <c:manualLayout>
              <c:xMode val="edge"/>
              <c:yMode val="edge"/>
              <c:x val="0.36348461467442927"/>
              <c:y val="0.93388516518079867"/>
            </c:manualLayout>
          </c:layout>
          <c:spPr>
            <a:noFill/>
            <a:ln w="25400">
              <a:noFill/>
            </a:ln>
          </c:spPr>
        </c:title>
        <c:numFmt formatCode="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93946752"/>
        <c:crosses val="max"/>
        <c:crossBetween val="midCat"/>
        <c:majorUnit val="2"/>
        <c:minorUnit val="0.2"/>
      </c:valAx>
      <c:valAx>
        <c:axId val="193946752"/>
        <c:scaling>
          <c:logBase val="10"/>
          <c:orientation val="maxMin"/>
        </c:scaling>
        <c:axPos val="l"/>
        <c:title>
          <c:tx>
            <c:rich>
              <a:bodyPr/>
              <a:lstStyle/>
              <a:p>
                <a:pPr>
                  <a:defRPr sz="1000" b="1" i="0" u="none" strike="noStrike" baseline="0">
                    <a:solidFill>
                      <a:srgbClr val="000000"/>
                    </a:solidFill>
                    <a:latin typeface="Arial"/>
                    <a:ea typeface="Arial"/>
                    <a:cs typeface="Arial"/>
                  </a:defRPr>
                </a:pPr>
                <a:r>
                  <a:rPr lang="fr-FR" sz="1000" b="1"/>
                  <a:t>p Value</a:t>
                </a:r>
              </a:p>
            </c:rich>
          </c:tx>
          <c:layout>
            <c:manualLayout>
              <c:xMode val="edge"/>
              <c:yMode val="edge"/>
              <c:x val="8.3752093802345207E-3"/>
              <c:y val="0.40495911151601915"/>
            </c:manualLayout>
          </c:layout>
          <c:spPr>
            <a:noFill/>
            <a:ln w="25400">
              <a:noFill/>
            </a:ln>
          </c:spPr>
        </c:title>
        <c:numFmt formatCode="0.E+0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93940480"/>
        <c:crossesAt val="-7"/>
        <c:crossBetween val="midCat"/>
      </c:valAx>
      <c:spPr>
        <a:no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666681537406192"/>
          <c:y val="4.0425543546325417E-2"/>
          <c:w val="0.83833469781038061"/>
          <c:h val="0.78510638297872337"/>
        </c:manualLayout>
      </c:layout>
      <c:scatterChart>
        <c:scatterStyle val="lineMarker"/>
        <c:ser>
          <c:idx val="0"/>
          <c:order val="0"/>
          <c:spPr>
            <a:ln w="28575">
              <a:noFill/>
            </a:ln>
          </c:spPr>
          <c:marker>
            <c:symbol val="diamond"/>
            <c:size val="5"/>
            <c:spPr>
              <a:solidFill>
                <a:srgbClr val="000080"/>
              </a:solidFill>
            </c:spPr>
          </c:marker>
          <c:xVal>
            <c:numRef>
              <c:f>'Calcul Worksheet'!$AJ$100:$AJ$183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'Calcul Worksheet'!$BH$100:$BH$183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25400">
              <a:solidFill>
                <a:srgbClr val="FF0000"/>
              </a:solidFill>
            </a:ln>
          </c:spPr>
          <c:marker>
            <c:symbol val="none"/>
          </c:marker>
          <c:xVal>
            <c:numRef>
              <c:f>Plot!$R$57:$R$59</c:f>
              <c:numCache>
                <c:formatCode>General</c:formatCode>
                <c:ptCount val="3"/>
                <c:pt idx="0" formatCode="0.00E+00">
                  <c:v>0</c:v>
                </c:pt>
                <c:pt idx="1">
                  <c:v>0</c:v>
                </c:pt>
              </c:numCache>
            </c:numRef>
          </c:xVal>
          <c:yVal>
            <c:numRef>
              <c:f>Plot!$S$57:$S$58</c:f>
              <c:numCache>
                <c:formatCode>0.00E+00</c:formatCode>
                <c:ptCount val="2"/>
                <c:pt idx="0">
                  <c:v>0</c:v>
                </c:pt>
                <c:pt idx="1">
                  <c:v>0</c:v>
                </c:pt>
              </c:numCache>
            </c:numRef>
          </c:yVal>
        </c:ser>
        <c:ser>
          <c:idx val="2"/>
          <c:order val="2"/>
          <c:spPr>
            <a:ln w="25400">
              <a:solidFill>
                <a:srgbClr val="00CC00"/>
              </a:solidFill>
            </a:ln>
          </c:spPr>
          <c:marker>
            <c:symbol val="none"/>
          </c:marker>
          <c:xVal>
            <c:numRef>
              <c:f>Plot!$T$57:$T$58</c:f>
              <c:numCache>
                <c:formatCode>0.00E+00</c:formatCode>
                <c:ptCount val="2"/>
                <c:pt idx="0">
                  <c:v>0</c:v>
                </c:pt>
                <c:pt idx="1">
                  <c:v>0</c:v>
                </c:pt>
              </c:numCache>
            </c:numRef>
          </c:xVal>
          <c:yVal>
            <c:numRef>
              <c:f>Plot!$U$57:$U$58</c:f>
              <c:numCache>
                <c:formatCode>General</c:formatCode>
                <c:ptCount val="2"/>
                <c:pt idx="0" formatCode="0.00E+00">
                  <c:v>0</c:v>
                </c:pt>
                <c:pt idx="1">
                  <c:v>0</c:v>
                </c:pt>
              </c:numCache>
            </c:numRef>
          </c:yVal>
        </c:ser>
        <c:ser>
          <c:idx val="3"/>
          <c:order val="3"/>
          <c:spPr>
            <a:ln w="25400">
              <a:solidFill>
                <a:schemeClr val="tx1"/>
              </a:solidFill>
            </a:ln>
          </c:spPr>
          <c:marker>
            <c:symbol val="none"/>
          </c:marker>
          <c:xVal>
            <c:numRef>
              <c:f>Plot!$V$57:$V$58</c:f>
              <c:numCache>
                <c:formatCode>General</c:formatCode>
                <c:ptCount val="2"/>
                <c:pt idx="0" formatCode="0.00E+00">
                  <c:v>0</c:v>
                </c:pt>
                <c:pt idx="1">
                  <c:v>0</c:v>
                </c:pt>
              </c:numCache>
            </c:numRef>
          </c:xVal>
          <c:yVal>
            <c:numRef>
              <c:f>Plot!$V$57:$V$58</c:f>
              <c:numCache>
                <c:formatCode>General</c:formatCode>
                <c:ptCount val="2"/>
                <c:pt idx="0" formatCode="0.00E+00">
                  <c:v>0</c:v>
                </c:pt>
                <c:pt idx="1">
                  <c:v>0</c:v>
                </c:pt>
              </c:numCache>
            </c:numRef>
          </c:yVal>
        </c:ser>
        <c:axId val="193977344"/>
        <c:axId val="193995904"/>
      </c:scatterChart>
      <c:valAx>
        <c:axId val="193977344"/>
        <c:scaling>
          <c:logBase val="10"/>
          <c:orientation val="minMax"/>
        </c:scaling>
        <c:axPos val="b"/>
        <c:title>
          <c:tx>
            <c:rich>
              <a:bodyPr/>
              <a:lstStyle/>
              <a:p>
                <a:pPr>
                  <a:defRPr sz="1000" b="1" i="0" u="none" strike="noStrike" baseline="0">
                    <a:solidFill>
                      <a:srgbClr val="000000"/>
                    </a:solidFill>
                    <a:latin typeface="Arial"/>
                    <a:ea typeface="Arial"/>
                    <a:cs typeface="Arial"/>
                  </a:defRPr>
                </a:pPr>
                <a:r>
                  <a:rPr lang="fr-FR" sz="1000" b="1" i="0" baseline="0"/>
                  <a:t>2^(-∆Ct) Values for Control</a:t>
                </a:r>
              </a:p>
            </c:rich>
          </c:tx>
          <c:layout>
            <c:manualLayout>
              <c:xMode val="edge"/>
              <c:yMode val="edge"/>
              <c:x val="0.38877690288714201"/>
              <c:y val="0.93924360783644079"/>
            </c:manualLayout>
          </c:layout>
          <c:spPr>
            <a:noFill/>
            <a:ln w="25400">
              <a:noFill/>
            </a:ln>
          </c:spPr>
        </c:title>
        <c:numFmt formatCode="0.E+00" sourceLinked="0"/>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fr-FR"/>
          </a:p>
        </c:txPr>
        <c:crossAx val="193995904"/>
        <c:crossesAt val="1.0000000000000699E-12"/>
        <c:crossBetween val="midCat"/>
        <c:majorUnit val="10"/>
        <c:minorUnit val="10"/>
      </c:valAx>
      <c:valAx>
        <c:axId val="193995904"/>
        <c:scaling>
          <c:logBase val="10"/>
          <c:orientation val="minMax"/>
        </c:scaling>
        <c:axPos val="l"/>
        <c:title>
          <c:tx>
            <c:rich>
              <a:bodyPr/>
              <a:lstStyle/>
              <a:p>
                <a:pPr>
                  <a:defRPr sz="1000" b="1" i="0" u="none" strike="noStrike" baseline="0">
                    <a:solidFill>
                      <a:srgbClr val="000000"/>
                    </a:solidFill>
                    <a:latin typeface="Arial"/>
                    <a:ea typeface="Arial"/>
                    <a:cs typeface="Arial"/>
                  </a:defRPr>
                </a:pPr>
                <a:r>
                  <a:rPr lang="fr-FR" sz="1000" b="1"/>
                  <a:t>2^(-∆Ct) Values for sample</a:t>
                </a:r>
                <a:r>
                  <a:rPr lang="fr-FR" sz="1000" b="1" baseline="0"/>
                  <a:t> 8</a:t>
                </a:r>
                <a:endParaRPr lang="fr-FR" sz="1000" b="1"/>
              </a:p>
            </c:rich>
          </c:tx>
          <c:layout>
            <c:manualLayout>
              <c:xMode val="edge"/>
              <c:yMode val="edge"/>
              <c:x val="2.581954304892221E-2"/>
              <c:y val="0.28770680310165675"/>
            </c:manualLayout>
          </c:layout>
          <c:spPr>
            <a:noFill/>
            <a:ln w="25400">
              <a:noFill/>
            </a:ln>
          </c:spPr>
        </c:title>
        <c:numFmt formatCode="0.E+00" sourceLinked="0"/>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193977344"/>
        <c:crossesAt val="1.0000000000000628E-11"/>
        <c:crossBetween val="midCat"/>
      </c:valAx>
      <c:spPr>
        <a:noFill/>
        <a:ln w="3175">
          <a:solidFill>
            <a:srgbClr val="000000"/>
          </a:solidFill>
          <a:prstDash val="solid"/>
        </a:ln>
      </c:spPr>
    </c:plotArea>
    <c:plotVisOnly val="1"/>
    <c:dispBlanksAs val="gap"/>
  </c:chart>
  <c:spPr>
    <a:solidFill>
      <a:srgbClr val="FFFFFF"/>
    </a:solidFill>
    <a:ln w="3175" cmpd="sng">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902870313269344"/>
          <c:y val="5.3719062458700402E-2"/>
          <c:w val="0.83919735264433892"/>
          <c:h val="0.82644711474923549"/>
        </c:manualLayout>
      </c:layout>
      <c:scatterChart>
        <c:scatterStyle val="lineMarker"/>
        <c:ser>
          <c:idx val="0"/>
          <c:order val="0"/>
          <c:spPr>
            <a:ln w="28575">
              <a:noFill/>
            </a:ln>
          </c:spPr>
          <c:marker>
            <c:symbol val="diamond"/>
            <c:size val="5"/>
            <c:spPr>
              <a:solidFill>
                <a:srgbClr val="000080"/>
              </a:solidFill>
              <a:ln>
                <a:solidFill>
                  <a:srgbClr val="000080"/>
                </a:solidFill>
                <a:prstDash val="solid"/>
              </a:ln>
            </c:spPr>
          </c:marker>
          <c:xVal>
            <c:numRef>
              <c:f>'Calcul Worksheet'!$CE$100:$CE$183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'Calcul Worksheet'!$CF$100:$CF$183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3175">
              <a:solidFill>
                <a:srgbClr val="0000FF"/>
              </a:solidFill>
              <a:prstDash val="solid"/>
            </a:ln>
          </c:spPr>
          <c:marker>
            <c:symbol val="square"/>
            <c:size val="3"/>
            <c:spPr>
              <a:noFill/>
              <a:ln w="9525">
                <a:noFill/>
              </a:ln>
            </c:spPr>
          </c:marker>
          <c:xVal>
            <c:numRef>
              <c:f>Plot!$AA$58:$AA$59</c:f>
              <c:numCache>
                <c:formatCode>0.00</c:formatCode>
                <c:ptCount val="2"/>
                <c:pt idx="0">
                  <c:v>-10</c:v>
                </c:pt>
                <c:pt idx="1">
                  <c:v>10</c:v>
                </c:pt>
              </c:numCache>
            </c:numRef>
          </c:xVal>
          <c:yVal>
            <c:numRef>
              <c:f>Plot!$AB$58:$AB$59</c:f>
              <c:numCache>
                <c:formatCode>General</c:formatCode>
                <c:ptCount val="2"/>
                <c:pt idx="0">
                  <c:v>0.05</c:v>
                </c:pt>
                <c:pt idx="1">
                  <c:v>0.05</c:v>
                </c:pt>
              </c:numCache>
            </c:numRef>
          </c:yVal>
        </c:ser>
        <c:ser>
          <c:idx val="2"/>
          <c:order val="2"/>
          <c:spPr>
            <a:ln w="3175">
              <a:solidFill>
                <a:schemeClr val="tx1"/>
              </a:solidFill>
              <a:prstDash val="solid"/>
            </a:ln>
          </c:spPr>
          <c:marker>
            <c:symbol val="triangle"/>
            <c:size val="5"/>
            <c:spPr>
              <a:noFill/>
              <a:ln w="9525">
                <a:noFill/>
              </a:ln>
            </c:spPr>
          </c:marker>
          <c:xVal>
            <c:numRef>
              <c:f>Plot!$AD$61:$AD$62</c:f>
              <c:numCache>
                <c:formatCode>General</c:formatCode>
                <c:ptCount val="2"/>
                <c:pt idx="0">
                  <c:v>0</c:v>
                </c:pt>
                <c:pt idx="1">
                  <c:v>0</c:v>
                </c:pt>
              </c:numCache>
            </c:numRef>
          </c:xVal>
          <c:yVal>
            <c:numRef>
              <c:f>Plot!$AA$61:$AA$62</c:f>
              <c:numCache>
                <c:formatCode>0.0E+00</c:formatCode>
                <c:ptCount val="2"/>
                <c:pt idx="0" formatCode="General">
                  <c:v>1</c:v>
                </c:pt>
                <c:pt idx="1">
                  <c:v>0</c:v>
                </c:pt>
              </c:numCache>
            </c:numRef>
          </c:yVal>
        </c:ser>
        <c:ser>
          <c:idx val="3"/>
          <c:order val="3"/>
          <c:spPr>
            <a:ln w="19050">
              <a:solidFill>
                <a:srgbClr val="FF0000"/>
              </a:solidFill>
              <a:prstDash val="solid"/>
            </a:ln>
          </c:spPr>
          <c:marker>
            <c:symbol val="none"/>
          </c:marker>
          <c:xVal>
            <c:numRef>
              <c:f>Plot!$AB$61:$AB$62</c:f>
              <c:numCache>
                <c:formatCode>General</c:formatCode>
                <c:ptCount val="2"/>
                <c:pt idx="0">
                  <c:v>1</c:v>
                </c:pt>
                <c:pt idx="1">
                  <c:v>1</c:v>
                </c:pt>
              </c:numCache>
            </c:numRef>
          </c:xVal>
          <c:yVal>
            <c:numRef>
              <c:f>Plot!$AA$61:$AA$62</c:f>
              <c:numCache>
                <c:formatCode>0.0E+00</c:formatCode>
                <c:ptCount val="2"/>
                <c:pt idx="0" formatCode="General">
                  <c:v>1</c:v>
                </c:pt>
                <c:pt idx="1">
                  <c:v>0</c:v>
                </c:pt>
              </c:numCache>
            </c:numRef>
          </c:yVal>
        </c:ser>
        <c:ser>
          <c:idx val="4"/>
          <c:order val="4"/>
          <c:spPr>
            <a:ln w="19050">
              <a:solidFill>
                <a:srgbClr val="92D050"/>
              </a:solidFill>
              <a:prstDash val="solid"/>
            </a:ln>
          </c:spPr>
          <c:marker>
            <c:symbol val="none"/>
          </c:marker>
          <c:xVal>
            <c:numRef>
              <c:f>Plot!$AC$61:$AC$62</c:f>
              <c:numCache>
                <c:formatCode>General</c:formatCode>
                <c:ptCount val="2"/>
                <c:pt idx="0">
                  <c:v>-1</c:v>
                </c:pt>
                <c:pt idx="1">
                  <c:v>-1</c:v>
                </c:pt>
              </c:numCache>
            </c:numRef>
          </c:xVal>
          <c:yVal>
            <c:numRef>
              <c:f>Plot!$AA$61:$AA$62</c:f>
              <c:numCache>
                <c:formatCode>0.0E+00</c:formatCode>
                <c:ptCount val="2"/>
                <c:pt idx="0" formatCode="General">
                  <c:v>1</c:v>
                </c:pt>
                <c:pt idx="1">
                  <c:v>0</c:v>
                </c:pt>
              </c:numCache>
            </c:numRef>
          </c:yVal>
        </c:ser>
        <c:axId val="194060672"/>
        <c:axId val="194062592"/>
      </c:scatterChart>
      <c:valAx>
        <c:axId val="194060672"/>
        <c:scaling>
          <c:orientation val="minMax"/>
          <c:max val="10"/>
          <c:min val="-7"/>
        </c:scaling>
        <c:axPos val="b"/>
        <c:title>
          <c:tx>
            <c:rich>
              <a:bodyPr/>
              <a:lstStyle/>
              <a:p>
                <a:pPr>
                  <a:defRPr sz="1000" b="1" i="0" u="none" strike="noStrike" baseline="0">
                    <a:solidFill>
                      <a:srgbClr val="000000"/>
                    </a:solidFill>
                    <a:latin typeface="Arial"/>
                    <a:ea typeface="Arial"/>
                    <a:cs typeface="Arial"/>
                  </a:defRPr>
                </a:pPr>
                <a:r>
                  <a:rPr lang="fr-FR" sz="1000" b="1"/>
                  <a:t>Log2(Fold Difference)</a:t>
                </a:r>
              </a:p>
            </c:rich>
          </c:tx>
          <c:layout>
            <c:manualLayout>
              <c:xMode val="edge"/>
              <c:yMode val="edge"/>
              <c:x val="0.36348461467442927"/>
              <c:y val="0.93388516518079867"/>
            </c:manualLayout>
          </c:layout>
          <c:spPr>
            <a:noFill/>
            <a:ln w="25400">
              <a:noFill/>
            </a:ln>
          </c:spPr>
        </c:title>
        <c:numFmt formatCode="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94062592"/>
        <c:crosses val="max"/>
        <c:crossBetween val="midCat"/>
        <c:majorUnit val="2"/>
        <c:minorUnit val="0.2"/>
      </c:valAx>
      <c:valAx>
        <c:axId val="194062592"/>
        <c:scaling>
          <c:logBase val="10"/>
          <c:orientation val="maxMin"/>
        </c:scaling>
        <c:axPos val="l"/>
        <c:title>
          <c:tx>
            <c:rich>
              <a:bodyPr/>
              <a:lstStyle/>
              <a:p>
                <a:pPr>
                  <a:defRPr sz="1100" b="1" i="0" u="none" strike="noStrike" baseline="0">
                    <a:solidFill>
                      <a:srgbClr val="000000"/>
                    </a:solidFill>
                    <a:latin typeface="Arial"/>
                    <a:ea typeface="Arial"/>
                    <a:cs typeface="Arial"/>
                  </a:defRPr>
                </a:pPr>
                <a:r>
                  <a:rPr lang="fr-FR" sz="1000" b="1"/>
                  <a:t>p Value</a:t>
                </a:r>
                <a:endParaRPr lang="fr-FR" sz="1100" b="1"/>
              </a:p>
            </c:rich>
          </c:tx>
          <c:layout>
            <c:manualLayout>
              <c:xMode val="edge"/>
              <c:yMode val="edge"/>
              <c:x val="8.3752093802345207E-3"/>
              <c:y val="0.40495911151601915"/>
            </c:manualLayout>
          </c:layout>
          <c:spPr>
            <a:noFill/>
            <a:ln w="25400">
              <a:noFill/>
            </a:ln>
          </c:spPr>
        </c:title>
        <c:numFmt formatCode="0.E+0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94060672"/>
        <c:crossesAt val="-7"/>
        <c:crossBetween val="midCat"/>
      </c:valAx>
      <c:spPr>
        <a:no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666681537406192"/>
          <c:y val="4.0425543546325417E-2"/>
          <c:w val="0.83833469781038061"/>
          <c:h val="0.78510638297872337"/>
        </c:manualLayout>
      </c:layout>
      <c:scatterChart>
        <c:scatterStyle val="lineMarker"/>
        <c:ser>
          <c:idx val="0"/>
          <c:order val="0"/>
          <c:spPr>
            <a:ln w="28575">
              <a:noFill/>
            </a:ln>
          </c:spPr>
          <c:marker>
            <c:symbol val="diamond"/>
            <c:size val="5"/>
            <c:spPr>
              <a:solidFill>
                <a:srgbClr val="000080"/>
              </a:solidFill>
            </c:spPr>
          </c:marker>
          <c:xVal>
            <c:numRef>
              <c:f>'Calcul Worksheet'!$AJ$100:$AJ$183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'Calcul Worksheet'!$BK$100:$BK$183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25400">
              <a:solidFill>
                <a:srgbClr val="FF0000"/>
              </a:solidFill>
            </a:ln>
          </c:spPr>
          <c:marker>
            <c:symbol val="none"/>
          </c:marker>
          <c:xVal>
            <c:numRef>
              <c:f>Plot!$R$83:$R$84</c:f>
              <c:numCache>
                <c:formatCode>General</c:formatCode>
                <c:ptCount val="2"/>
                <c:pt idx="0" formatCode="0.00E+00">
                  <c:v>0</c:v>
                </c:pt>
                <c:pt idx="1">
                  <c:v>0</c:v>
                </c:pt>
              </c:numCache>
            </c:numRef>
          </c:xVal>
          <c:yVal>
            <c:numRef>
              <c:f>Plot!$S$83:$S$84</c:f>
              <c:numCache>
                <c:formatCode>0.00E+00</c:formatCode>
                <c:ptCount val="2"/>
                <c:pt idx="0">
                  <c:v>0</c:v>
                </c:pt>
                <c:pt idx="1">
                  <c:v>0</c:v>
                </c:pt>
              </c:numCache>
            </c:numRef>
          </c:yVal>
        </c:ser>
        <c:ser>
          <c:idx val="2"/>
          <c:order val="2"/>
          <c:spPr>
            <a:ln w="25400">
              <a:solidFill>
                <a:srgbClr val="00CC00"/>
              </a:solidFill>
            </a:ln>
          </c:spPr>
          <c:marker>
            <c:symbol val="none"/>
          </c:marker>
          <c:xVal>
            <c:numRef>
              <c:f>Plot!$T$83:$T$84</c:f>
              <c:numCache>
                <c:formatCode>0.00E+00</c:formatCode>
                <c:ptCount val="2"/>
                <c:pt idx="0">
                  <c:v>0</c:v>
                </c:pt>
                <c:pt idx="1">
                  <c:v>0</c:v>
                </c:pt>
              </c:numCache>
            </c:numRef>
          </c:xVal>
          <c:yVal>
            <c:numRef>
              <c:f>Plot!$U$83:$U$84</c:f>
              <c:numCache>
                <c:formatCode>General</c:formatCode>
                <c:ptCount val="2"/>
                <c:pt idx="0" formatCode="0.00E+00">
                  <c:v>0</c:v>
                </c:pt>
                <c:pt idx="1">
                  <c:v>0</c:v>
                </c:pt>
              </c:numCache>
            </c:numRef>
          </c:yVal>
        </c:ser>
        <c:ser>
          <c:idx val="3"/>
          <c:order val="3"/>
          <c:spPr>
            <a:ln w="25400">
              <a:solidFill>
                <a:schemeClr val="tx1"/>
              </a:solidFill>
            </a:ln>
          </c:spPr>
          <c:marker>
            <c:symbol val="none"/>
          </c:marker>
          <c:xVal>
            <c:numRef>
              <c:f>Plot!$V$83:$V$84</c:f>
              <c:numCache>
                <c:formatCode>General</c:formatCode>
                <c:ptCount val="2"/>
                <c:pt idx="0" formatCode="0.00E+00">
                  <c:v>0</c:v>
                </c:pt>
                <c:pt idx="1">
                  <c:v>0</c:v>
                </c:pt>
              </c:numCache>
            </c:numRef>
          </c:xVal>
          <c:yVal>
            <c:numRef>
              <c:f>Plot!$V$83:$V$84</c:f>
              <c:numCache>
                <c:formatCode>General</c:formatCode>
                <c:ptCount val="2"/>
                <c:pt idx="0" formatCode="0.00E+00">
                  <c:v>0</c:v>
                </c:pt>
                <c:pt idx="1">
                  <c:v>0</c:v>
                </c:pt>
              </c:numCache>
            </c:numRef>
          </c:yVal>
        </c:ser>
        <c:axId val="194113920"/>
        <c:axId val="194115840"/>
      </c:scatterChart>
      <c:valAx>
        <c:axId val="194113920"/>
        <c:scaling>
          <c:logBase val="10"/>
          <c:orientation val="minMax"/>
        </c:scaling>
        <c:axPos val="b"/>
        <c:title>
          <c:tx>
            <c:rich>
              <a:bodyPr/>
              <a:lstStyle/>
              <a:p>
                <a:pPr>
                  <a:defRPr sz="1000" b="1" i="0" u="none" strike="noStrike" baseline="0">
                    <a:solidFill>
                      <a:srgbClr val="000000"/>
                    </a:solidFill>
                    <a:latin typeface="Arial"/>
                    <a:ea typeface="Arial"/>
                    <a:cs typeface="Arial"/>
                  </a:defRPr>
                </a:pPr>
                <a:r>
                  <a:rPr lang="fr-FR" sz="1000" b="1" i="0" baseline="0"/>
                  <a:t>2^(-∆Ct) Values for Control</a:t>
                </a:r>
              </a:p>
            </c:rich>
          </c:tx>
          <c:layout>
            <c:manualLayout>
              <c:xMode val="edge"/>
              <c:yMode val="edge"/>
              <c:x val="0.380033733488232"/>
              <c:y val="0.93924360783644079"/>
            </c:manualLayout>
          </c:layout>
          <c:spPr>
            <a:noFill/>
            <a:ln w="25400">
              <a:noFill/>
            </a:ln>
          </c:spPr>
        </c:title>
        <c:numFmt formatCode="0.E+00" sourceLinked="0"/>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fr-FR"/>
          </a:p>
        </c:txPr>
        <c:crossAx val="194115840"/>
        <c:crossesAt val="1.0000000000000699E-12"/>
        <c:crossBetween val="midCat"/>
        <c:majorUnit val="10"/>
        <c:minorUnit val="10"/>
      </c:valAx>
      <c:valAx>
        <c:axId val="194115840"/>
        <c:scaling>
          <c:logBase val="10"/>
          <c:orientation val="minMax"/>
        </c:scaling>
        <c:axPos val="l"/>
        <c:title>
          <c:tx>
            <c:rich>
              <a:bodyPr/>
              <a:lstStyle/>
              <a:p>
                <a:pPr>
                  <a:defRPr sz="1000" b="1" i="0" u="none" strike="noStrike" baseline="0">
                    <a:solidFill>
                      <a:srgbClr val="000000"/>
                    </a:solidFill>
                    <a:latin typeface="Arial"/>
                    <a:ea typeface="Arial"/>
                    <a:cs typeface="Arial"/>
                  </a:defRPr>
                </a:pPr>
                <a:r>
                  <a:rPr lang="fr-FR" sz="1000" b="1"/>
                  <a:t>2^(-∆Ct) Values for</a:t>
                </a:r>
                <a:r>
                  <a:rPr lang="fr-FR" sz="1000" b="1" baseline="0"/>
                  <a:t> sample 9</a:t>
                </a:r>
                <a:endParaRPr lang="fr-FR" sz="1000" b="1"/>
              </a:p>
            </c:rich>
          </c:tx>
          <c:layout>
            <c:manualLayout>
              <c:xMode val="edge"/>
              <c:yMode val="edge"/>
              <c:x val="8.3332703412073508E-3"/>
              <c:y val="0.32553189240606667"/>
            </c:manualLayout>
          </c:layout>
          <c:spPr>
            <a:noFill/>
            <a:ln w="25400">
              <a:noFill/>
            </a:ln>
          </c:spPr>
        </c:title>
        <c:numFmt formatCode="0.E+00" sourceLinked="0"/>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194113920"/>
        <c:crossesAt val="1.0000000000000628E-11"/>
        <c:crossBetween val="midCat"/>
      </c:valAx>
      <c:spPr>
        <a:noFill/>
        <a:ln w="3175">
          <a:solidFill>
            <a:srgbClr val="000000"/>
          </a:solidFill>
          <a:prstDash val="solid"/>
        </a:ln>
      </c:spPr>
    </c:plotArea>
    <c:plotVisOnly val="1"/>
    <c:dispBlanksAs val="gap"/>
  </c:chart>
  <c:spPr>
    <a:solidFill>
      <a:srgbClr val="FFFFFF"/>
    </a:solidFill>
    <a:ln w="3175" cmpd="sng">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902870313269344"/>
          <c:y val="5.3719062458700402E-2"/>
          <c:w val="0.83919735264433892"/>
          <c:h val="0.82644711474923549"/>
        </c:manualLayout>
      </c:layout>
      <c:scatterChart>
        <c:scatterStyle val="lineMarker"/>
        <c:ser>
          <c:idx val="0"/>
          <c:order val="0"/>
          <c:spPr>
            <a:ln w="28575">
              <a:noFill/>
            </a:ln>
          </c:spPr>
          <c:marker>
            <c:symbol val="diamond"/>
            <c:size val="5"/>
            <c:spPr>
              <a:solidFill>
                <a:srgbClr val="000080"/>
              </a:solidFill>
              <a:ln>
                <a:solidFill>
                  <a:srgbClr val="000080"/>
                </a:solidFill>
                <a:prstDash val="solid"/>
              </a:ln>
            </c:spPr>
          </c:marker>
          <c:xVal>
            <c:numRef>
              <c:f>'Calcul Worksheet'!$CG$100:$CG$183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'Calcul Worksheet'!$CH$100:$CH$183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3175">
              <a:solidFill>
                <a:srgbClr val="0000FF"/>
              </a:solidFill>
              <a:prstDash val="solid"/>
            </a:ln>
          </c:spPr>
          <c:marker>
            <c:symbol val="square"/>
            <c:size val="3"/>
            <c:spPr>
              <a:noFill/>
              <a:ln w="9525">
                <a:noFill/>
              </a:ln>
            </c:spPr>
          </c:marker>
          <c:xVal>
            <c:numRef>
              <c:f>Plot!$AA$84:$AA$85</c:f>
              <c:numCache>
                <c:formatCode>0.00</c:formatCode>
                <c:ptCount val="2"/>
                <c:pt idx="0">
                  <c:v>-10</c:v>
                </c:pt>
                <c:pt idx="1">
                  <c:v>10</c:v>
                </c:pt>
              </c:numCache>
            </c:numRef>
          </c:xVal>
          <c:yVal>
            <c:numRef>
              <c:f>Plot!$AB$84:$AB$85</c:f>
              <c:numCache>
                <c:formatCode>General</c:formatCode>
                <c:ptCount val="2"/>
                <c:pt idx="0">
                  <c:v>0.05</c:v>
                </c:pt>
                <c:pt idx="1">
                  <c:v>0.05</c:v>
                </c:pt>
              </c:numCache>
            </c:numRef>
          </c:yVal>
        </c:ser>
        <c:ser>
          <c:idx val="2"/>
          <c:order val="2"/>
          <c:spPr>
            <a:ln w="3175">
              <a:solidFill>
                <a:schemeClr val="tx1"/>
              </a:solidFill>
              <a:prstDash val="solid"/>
            </a:ln>
          </c:spPr>
          <c:marker>
            <c:symbol val="triangle"/>
            <c:size val="5"/>
            <c:spPr>
              <a:noFill/>
              <a:ln w="9525">
                <a:noFill/>
              </a:ln>
            </c:spPr>
          </c:marker>
          <c:xVal>
            <c:numRef>
              <c:f>Plot!$AD$87:$AD$88</c:f>
              <c:numCache>
                <c:formatCode>General</c:formatCode>
                <c:ptCount val="2"/>
                <c:pt idx="0">
                  <c:v>0</c:v>
                </c:pt>
                <c:pt idx="1">
                  <c:v>0</c:v>
                </c:pt>
              </c:numCache>
            </c:numRef>
          </c:xVal>
          <c:yVal>
            <c:numRef>
              <c:f>Plot!$AA$87:$AA$88</c:f>
              <c:numCache>
                <c:formatCode>0.0E+00</c:formatCode>
                <c:ptCount val="2"/>
                <c:pt idx="0" formatCode="General">
                  <c:v>1</c:v>
                </c:pt>
                <c:pt idx="1">
                  <c:v>0</c:v>
                </c:pt>
              </c:numCache>
            </c:numRef>
          </c:yVal>
        </c:ser>
        <c:ser>
          <c:idx val="3"/>
          <c:order val="3"/>
          <c:spPr>
            <a:ln w="19050">
              <a:solidFill>
                <a:srgbClr val="FF0000"/>
              </a:solidFill>
              <a:prstDash val="solid"/>
            </a:ln>
          </c:spPr>
          <c:marker>
            <c:symbol val="none"/>
          </c:marker>
          <c:xVal>
            <c:numRef>
              <c:f>Plot!$AB$87:$AB$88</c:f>
              <c:numCache>
                <c:formatCode>General</c:formatCode>
                <c:ptCount val="2"/>
                <c:pt idx="0">
                  <c:v>1</c:v>
                </c:pt>
                <c:pt idx="1">
                  <c:v>1</c:v>
                </c:pt>
              </c:numCache>
            </c:numRef>
          </c:xVal>
          <c:yVal>
            <c:numRef>
              <c:f>Plot!$AA$87:$AA$88</c:f>
              <c:numCache>
                <c:formatCode>0.0E+00</c:formatCode>
                <c:ptCount val="2"/>
                <c:pt idx="0" formatCode="General">
                  <c:v>1</c:v>
                </c:pt>
                <c:pt idx="1">
                  <c:v>0</c:v>
                </c:pt>
              </c:numCache>
            </c:numRef>
          </c:yVal>
        </c:ser>
        <c:ser>
          <c:idx val="4"/>
          <c:order val="4"/>
          <c:spPr>
            <a:ln w="19050">
              <a:solidFill>
                <a:srgbClr val="92D050"/>
              </a:solidFill>
              <a:prstDash val="solid"/>
            </a:ln>
          </c:spPr>
          <c:marker>
            <c:symbol val="none"/>
          </c:marker>
          <c:xVal>
            <c:numRef>
              <c:f>Plot!$AC$87:$AC$88</c:f>
              <c:numCache>
                <c:formatCode>General</c:formatCode>
                <c:ptCount val="2"/>
                <c:pt idx="0">
                  <c:v>-1</c:v>
                </c:pt>
                <c:pt idx="1">
                  <c:v>-1</c:v>
                </c:pt>
              </c:numCache>
            </c:numRef>
          </c:xVal>
          <c:yVal>
            <c:numRef>
              <c:f>Plot!$AA$87:$AA$88</c:f>
              <c:numCache>
                <c:formatCode>0.0E+00</c:formatCode>
                <c:ptCount val="2"/>
                <c:pt idx="0" formatCode="General">
                  <c:v>1</c:v>
                </c:pt>
                <c:pt idx="1">
                  <c:v>0</c:v>
                </c:pt>
              </c:numCache>
            </c:numRef>
          </c:yVal>
        </c:ser>
        <c:axId val="194213376"/>
        <c:axId val="194215296"/>
      </c:scatterChart>
      <c:valAx>
        <c:axId val="194213376"/>
        <c:scaling>
          <c:orientation val="minMax"/>
          <c:max val="10"/>
          <c:min val="-7"/>
        </c:scaling>
        <c:axPos val="b"/>
        <c:title>
          <c:tx>
            <c:rich>
              <a:bodyPr/>
              <a:lstStyle/>
              <a:p>
                <a:pPr>
                  <a:defRPr sz="1000" b="1" i="0" u="none" strike="noStrike" baseline="0">
                    <a:solidFill>
                      <a:srgbClr val="000000"/>
                    </a:solidFill>
                    <a:latin typeface="Arial"/>
                    <a:ea typeface="Arial"/>
                    <a:cs typeface="Arial"/>
                  </a:defRPr>
                </a:pPr>
                <a:r>
                  <a:rPr lang="fr-FR" sz="1000" b="1"/>
                  <a:t>Log2(Fold Difference)</a:t>
                </a:r>
              </a:p>
            </c:rich>
          </c:tx>
          <c:layout>
            <c:manualLayout>
              <c:xMode val="edge"/>
              <c:yMode val="edge"/>
              <c:x val="0.36348461467442927"/>
              <c:y val="0.93388516518079867"/>
            </c:manualLayout>
          </c:layout>
          <c:spPr>
            <a:noFill/>
            <a:ln w="25400">
              <a:noFill/>
            </a:ln>
          </c:spPr>
        </c:title>
        <c:numFmt formatCode="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94215296"/>
        <c:crosses val="max"/>
        <c:crossBetween val="midCat"/>
        <c:majorUnit val="2"/>
        <c:minorUnit val="0.2"/>
      </c:valAx>
      <c:valAx>
        <c:axId val="194215296"/>
        <c:scaling>
          <c:logBase val="10"/>
          <c:orientation val="maxMin"/>
        </c:scaling>
        <c:axPos val="l"/>
        <c:title>
          <c:tx>
            <c:rich>
              <a:bodyPr/>
              <a:lstStyle/>
              <a:p>
                <a:pPr>
                  <a:defRPr sz="1000" b="1" i="0" u="none" strike="noStrike" baseline="0">
                    <a:solidFill>
                      <a:srgbClr val="000000"/>
                    </a:solidFill>
                    <a:latin typeface="Arial"/>
                    <a:ea typeface="Arial"/>
                    <a:cs typeface="Arial"/>
                  </a:defRPr>
                </a:pPr>
                <a:r>
                  <a:rPr lang="fr-FR" sz="1000" b="1"/>
                  <a:t>p Value</a:t>
                </a:r>
              </a:p>
            </c:rich>
          </c:tx>
          <c:layout>
            <c:manualLayout>
              <c:xMode val="edge"/>
              <c:yMode val="edge"/>
              <c:x val="8.3752093802345207E-3"/>
              <c:y val="0.40495911151601915"/>
            </c:manualLayout>
          </c:layout>
          <c:spPr>
            <a:noFill/>
            <a:ln w="25400">
              <a:noFill/>
            </a:ln>
          </c:spPr>
        </c:title>
        <c:numFmt formatCode="0.E+0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94213376"/>
        <c:crossesAt val="-7"/>
        <c:crossBetween val="midCat"/>
      </c:valAx>
      <c:spPr>
        <a:no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666681537406192"/>
          <c:y val="4.0425543546325417E-2"/>
          <c:w val="0.83833469781038061"/>
          <c:h val="0.78510638297872337"/>
        </c:manualLayout>
      </c:layout>
      <c:scatterChart>
        <c:scatterStyle val="lineMarker"/>
        <c:ser>
          <c:idx val="0"/>
          <c:order val="0"/>
          <c:spPr>
            <a:ln w="28575">
              <a:noFill/>
            </a:ln>
          </c:spPr>
          <c:marker>
            <c:symbol val="diamond"/>
            <c:size val="5"/>
            <c:spPr>
              <a:solidFill>
                <a:srgbClr val="000080"/>
              </a:solidFill>
            </c:spPr>
          </c:marker>
          <c:xVal>
            <c:numRef>
              <c:f>'Calcul Worksheet'!$AJ$100:$AJ$183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'Calcul Worksheet'!$BN$100:$BN$183</c:f>
              <c:numCache>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25400">
              <a:solidFill>
                <a:srgbClr val="FF0000"/>
              </a:solidFill>
            </a:ln>
          </c:spPr>
          <c:marker>
            <c:symbol val="none"/>
          </c:marker>
          <c:xVal>
            <c:numRef>
              <c:f>Plot!$R$109:$R$110</c:f>
              <c:numCache>
                <c:formatCode>General</c:formatCode>
                <c:ptCount val="2"/>
                <c:pt idx="0" formatCode="0.00E+00">
                  <c:v>0</c:v>
                </c:pt>
                <c:pt idx="1">
                  <c:v>0</c:v>
                </c:pt>
              </c:numCache>
            </c:numRef>
          </c:xVal>
          <c:yVal>
            <c:numRef>
              <c:f>Plot!$S$109:$S$110</c:f>
              <c:numCache>
                <c:formatCode>0.00E+00</c:formatCode>
                <c:ptCount val="2"/>
                <c:pt idx="0">
                  <c:v>0</c:v>
                </c:pt>
                <c:pt idx="1">
                  <c:v>0</c:v>
                </c:pt>
              </c:numCache>
            </c:numRef>
          </c:yVal>
        </c:ser>
        <c:ser>
          <c:idx val="2"/>
          <c:order val="2"/>
          <c:spPr>
            <a:ln w="25400">
              <a:solidFill>
                <a:srgbClr val="00CC00"/>
              </a:solidFill>
            </a:ln>
          </c:spPr>
          <c:marker>
            <c:symbol val="none"/>
          </c:marker>
          <c:xVal>
            <c:numRef>
              <c:f>Plot!$T$109:$T$110</c:f>
              <c:numCache>
                <c:formatCode>0.00E+00</c:formatCode>
                <c:ptCount val="2"/>
                <c:pt idx="0">
                  <c:v>0</c:v>
                </c:pt>
                <c:pt idx="1">
                  <c:v>0</c:v>
                </c:pt>
              </c:numCache>
            </c:numRef>
          </c:xVal>
          <c:yVal>
            <c:numRef>
              <c:f>Plot!$U$109:$U$110</c:f>
              <c:numCache>
                <c:formatCode>General</c:formatCode>
                <c:ptCount val="2"/>
                <c:pt idx="0" formatCode="0.00E+00">
                  <c:v>0</c:v>
                </c:pt>
                <c:pt idx="1">
                  <c:v>0</c:v>
                </c:pt>
              </c:numCache>
            </c:numRef>
          </c:yVal>
        </c:ser>
        <c:ser>
          <c:idx val="3"/>
          <c:order val="3"/>
          <c:spPr>
            <a:ln w="25400">
              <a:solidFill>
                <a:schemeClr val="tx1"/>
              </a:solidFill>
            </a:ln>
          </c:spPr>
          <c:marker>
            <c:symbol val="none"/>
          </c:marker>
          <c:xVal>
            <c:numRef>
              <c:f>Plot!$V$109:$V$110</c:f>
              <c:numCache>
                <c:formatCode>General</c:formatCode>
                <c:ptCount val="2"/>
                <c:pt idx="0" formatCode="0.00E+00">
                  <c:v>0</c:v>
                </c:pt>
                <c:pt idx="1">
                  <c:v>0</c:v>
                </c:pt>
              </c:numCache>
            </c:numRef>
          </c:xVal>
          <c:yVal>
            <c:numRef>
              <c:f>Plot!$V$109:$V$110</c:f>
              <c:numCache>
                <c:formatCode>General</c:formatCode>
                <c:ptCount val="2"/>
                <c:pt idx="0" formatCode="0.00E+00">
                  <c:v>0</c:v>
                </c:pt>
                <c:pt idx="1">
                  <c:v>0</c:v>
                </c:pt>
              </c:numCache>
            </c:numRef>
          </c:yVal>
        </c:ser>
        <c:axId val="194267008"/>
        <c:axId val="194273280"/>
      </c:scatterChart>
      <c:valAx>
        <c:axId val="194267008"/>
        <c:scaling>
          <c:logBase val="10"/>
          <c:orientation val="minMax"/>
        </c:scaling>
        <c:axPos val="b"/>
        <c:title>
          <c:tx>
            <c:rich>
              <a:bodyPr/>
              <a:lstStyle/>
              <a:p>
                <a:pPr>
                  <a:defRPr sz="1000" b="1" i="0" u="none" strike="noStrike" baseline="0">
                    <a:solidFill>
                      <a:srgbClr val="000000"/>
                    </a:solidFill>
                    <a:latin typeface="Arial"/>
                    <a:ea typeface="Arial"/>
                    <a:cs typeface="Arial"/>
                  </a:defRPr>
                </a:pPr>
                <a:r>
                  <a:rPr lang="fr-FR" sz="1000" b="1" i="0" baseline="0"/>
                  <a:t>2^(-∆Ct) Values for Control</a:t>
                </a:r>
              </a:p>
            </c:rich>
          </c:tx>
          <c:layout>
            <c:manualLayout>
              <c:xMode val="edge"/>
              <c:yMode val="edge"/>
              <c:x val="0.38659111053741235"/>
              <c:y val="0.93924360783644079"/>
            </c:manualLayout>
          </c:layout>
          <c:spPr>
            <a:noFill/>
            <a:ln w="25400">
              <a:noFill/>
            </a:ln>
          </c:spPr>
        </c:title>
        <c:numFmt formatCode="0.E+00" sourceLinked="0"/>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fr-FR"/>
          </a:p>
        </c:txPr>
        <c:crossAx val="194273280"/>
        <c:crossesAt val="1.0000000000000699E-12"/>
        <c:crossBetween val="midCat"/>
        <c:majorUnit val="10"/>
        <c:minorUnit val="10"/>
      </c:valAx>
      <c:valAx>
        <c:axId val="194273280"/>
        <c:scaling>
          <c:logBase val="10"/>
          <c:orientation val="minMax"/>
        </c:scaling>
        <c:axPos val="l"/>
        <c:title>
          <c:tx>
            <c:rich>
              <a:bodyPr/>
              <a:lstStyle/>
              <a:p>
                <a:pPr>
                  <a:defRPr sz="1000" b="1" i="0" u="none" strike="noStrike" baseline="0">
                    <a:solidFill>
                      <a:srgbClr val="000000"/>
                    </a:solidFill>
                    <a:latin typeface="Arial"/>
                    <a:ea typeface="Arial"/>
                    <a:cs typeface="Arial"/>
                  </a:defRPr>
                </a:pPr>
                <a:r>
                  <a:rPr lang="fr-FR" sz="1000" b="1"/>
                  <a:t>2^(-∆Ct) Values for sample</a:t>
                </a:r>
                <a:r>
                  <a:rPr lang="fr-FR" sz="1000" b="1" baseline="0"/>
                  <a:t> 10</a:t>
                </a:r>
                <a:endParaRPr lang="fr-FR" sz="1000" b="1"/>
              </a:p>
            </c:rich>
          </c:tx>
          <c:layout>
            <c:manualLayout>
              <c:xMode val="edge"/>
              <c:yMode val="edge"/>
              <c:x val="8.3332703412073508E-3"/>
              <c:y val="0.32553189240606667"/>
            </c:manualLayout>
          </c:layout>
          <c:spPr>
            <a:noFill/>
            <a:ln w="25400">
              <a:noFill/>
            </a:ln>
          </c:spPr>
        </c:title>
        <c:numFmt formatCode="0.E+00" sourceLinked="0"/>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194267008"/>
        <c:crossesAt val="1.0000000000000628E-11"/>
        <c:crossBetween val="midCat"/>
      </c:valAx>
      <c:spPr>
        <a:noFill/>
        <a:ln w="3175">
          <a:solidFill>
            <a:srgbClr val="000000"/>
          </a:solidFill>
          <a:prstDash val="solid"/>
        </a:ln>
      </c:spPr>
    </c:plotArea>
    <c:plotVisOnly val="1"/>
    <c:dispBlanksAs val="gap"/>
  </c:chart>
  <c:spPr>
    <a:solidFill>
      <a:srgbClr val="FFFFFF"/>
    </a:solidFill>
    <a:ln w="3175" cmpd="sng">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lang val="fr-FR"/>
  <c:chart>
    <c:plotArea>
      <c:layout>
        <c:manualLayout>
          <c:layoutTarget val="inner"/>
          <c:xMode val="edge"/>
          <c:yMode val="edge"/>
          <c:x val="0.13902870313269344"/>
          <c:y val="5.3719062458700402E-2"/>
          <c:w val="0.83919735264433892"/>
          <c:h val="0.82644711474923549"/>
        </c:manualLayout>
      </c:layout>
      <c:scatterChart>
        <c:scatterStyle val="lineMarker"/>
        <c:ser>
          <c:idx val="0"/>
          <c:order val="0"/>
          <c:spPr>
            <a:ln w="28575">
              <a:noFill/>
            </a:ln>
          </c:spPr>
          <c:marker>
            <c:symbol val="diamond"/>
            <c:size val="5"/>
            <c:spPr>
              <a:solidFill>
                <a:srgbClr val="000080"/>
              </a:solidFill>
              <a:ln>
                <a:solidFill>
                  <a:srgbClr val="000080"/>
                </a:solidFill>
                <a:prstDash val="solid"/>
              </a:ln>
            </c:spPr>
          </c:marker>
          <c:xVal>
            <c:numRef>
              <c:f>'Calcul Worksheet'!$CI$100:$CI$183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xVal>
          <c:yVal>
            <c:numRef>
              <c:f>'Calcul Worksheet'!$CJ$100:$CJ$183</c:f>
              <c:numCache>
                <c:formatCode>0.000</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Cache>
            </c:numRef>
          </c:yVal>
        </c:ser>
        <c:ser>
          <c:idx val="1"/>
          <c:order val="1"/>
          <c:spPr>
            <a:ln w="3175">
              <a:solidFill>
                <a:srgbClr val="0000FF"/>
              </a:solidFill>
              <a:prstDash val="solid"/>
            </a:ln>
          </c:spPr>
          <c:marker>
            <c:symbol val="square"/>
            <c:size val="3"/>
            <c:spPr>
              <a:noFill/>
              <a:ln w="9525">
                <a:noFill/>
              </a:ln>
            </c:spPr>
          </c:marker>
          <c:xVal>
            <c:numRef>
              <c:f>Plot!$AA$110:$AA$111</c:f>
              <c:numCache>
                <c:formatCode>0.00</c:formatCode>
                <c:ptCount val="2"/>
                <c:pt idx="0">
                  <c:v>-10</c:v>
                </c:pt>
                <c:pt idx="1">
                  <c:v>10</c:v>
                </c:pt>
              </c:numCache>
            </c:numRef>
          </c:xVal>
          <c:yVal>
            <c:numRef>
              <c:f>Plot!$AB$110:$AB$111</c:f>
              <c:numCache>
                <c:formatCode>General</c:formatCode>
                <c:ptCount val="2"/>
                <c:pt idx="0">
                  <c:v>0.05</c:v>
                </c:pt>
                <c:pt idx="1">
                  <c:v>0.05</c:v>
                </c:pt>
              </c:numCache>
            </c:numRef>
          </c:yVal>
        </c:ser>
        <c:ser>
          <c:idx val="2"/>
          <c:order val="2"/>
          <c:spPr>
            <a:ln w="3175">
              <a:solidFill>
                <a:schemeClr val="tx1"/>
              </a:solidFill>
              <a:prstDash val="solid"/>
            </a:ln>
          </c:spPr>
          <c:marker>
            <c:symbol val="triangle"/>
            <c:size val="5"/>
            <c:spPr>
              <a:noFill/>
              <a:ln w="9525">
                <a:noFill/>
              </a:ln>
            </c:spPr>
          </c:marker>
          <c:xVal>
            <c:numRef>
              <c:f>Plot!$AD$113:$AD$114</c:f>
              <c:numCache>
                <c:formatCode>General</c:formatCode>
                <c:ptCount val="2"/>
                <c:pt idx="0">
                  <c:v>0</c:v>
                </c:pt>
                <c:pt idx="1">
                  <c:v>0</c:v>
                </c:pt>
              </c:numCache>
            </c:numRef>
          </c:xVal>
          <c:yVal>
            <c:numRef>
              <c:f>Plot!$AA$113:$AA$114</c:f>
              <c:numCache>
                <c:formatCode>0.0E+00</c:formatCode>
                <c:ptCount val="2"/>
                <c:pt idx="0" formatCode="General">
                  <c:v>1</c:v>
                </c:pt>
                <c:pt idx="1">
                  <c:v>0</c:v>
                </c:pt>
              </c:numCache>
            </c:numRef>
          </c:yVal>
        </c:ser>
        <c:ser>
          <c:idx val="3"/>
          <c:order val="3"/>
          <c:spPr>
            <a:ln w="19050">
              <a:solidFill>
                <a:srgbClr val="FF0000"/>
              </a:solidFill>
              <a:prstDash val="solid"/>
            </a:ln>
          </c:spPr>
          <c:marker>
            <c:symbol val="none"/>
          </c:marker>
          <c:xVal>
            <c:numRef>
              <c:f>Plot!$AB$113:$AB$114</c:f>
              <c:numCache>
                <c:formatCode>General</c:formatCode>
                <c:ptCount val="2"/>
                <c:pt idx="0">
                  <c:v>1</c:v>
                </c:pt>
                <c:pt idx="1">
                  <c:v>1</c:v>
                </c:pt>
              </c:numCache>
            </c:numRef>
          </c:xVal>
          <c:yVal>
            <c:numRef>
              <c:f>Plot!$AA$113:$AA$114</c:f>
              <c:numCache>
                <c:formatCode>0.0E+00</c:formatCode>
                <c:ptCount val="2"/>
                <c:pt idx="0" formatCode="General">
                  <c:v>1</c:v>
                </c:pt>
                <c:pt idx="1">
                  <c:v>0</c:v>
                </c:pt>
              </c:numCache>
            </c:numRef>
          </c:yVal>
        </c:ser>
        <c:ser>
          <c:idx val="4"/>
          <c:order val="4"/>
          <c:spPr>
            <a:ln w="19050">
              <a:solidFill>
                <a:srgbClr val="92D050"/>
              </a:solidFill>
              <a:prstDash val="solid"/>
            </a:ln>
          </c:spPr>
          <c:marker>
            <c:symbol val="none"/>
          </c:marker>
          <c:xVal>
            <c:numRef>
              <c:f>Plot!$AC$113:$AC$114</c:f>
              <c:numCache>
                <c:formatCode>General</c:formatCode>
                <c:ptCount val="2"/>
                <c:pt idx="0">
                  <c:v>-1</c:v>
                </c:pt>
                <c:pt idx="1">
                  <c:v>-1</c:v>
                </c:pt>
              </c:numCache>
            </c:numRef>
          </c:xVal>
          <c:yVal>
            <c:numRef>
              <c:f>Plot!$AA$113:$AA$114</c:f>
              <c:numCache>
                <c:formatCode>0.0E+00</c:formatCode>
                <c:ptCount val="2"/>
                <c:pt idx="0" formatCode="General">
                  <c:v>1</c:v>
                </c:pt>
                <c:pt idx="1">
                  <c:v>0</c:v>
                </c:pt>
              </c:numCache>
            </c:numRef>
          </c:yVal>
        </c:ser>
        <c:axId val="194321408"/>
        <c:axId val="194323584"/>
      </c:scatterChart>
      <c:valAx>
        <c:axId val="194321408"/>
        <c:scaling>
          <c:orientation val="minMax"/>
          <c:max val="10"/>
          <c:min val="-7"/>
        </c:scaling>
        <c:axPos val="b"/>
        <c:title>
          <c:tx>
            <c:rich>
              <a:bodyPr/>
              <a:lstStyle/>
              <a:p>
                <a:pPr>
                  <a:defRPr sz="1000" b="1" i="0" u="none" strike="noStrike" baseline="0">
                    <a:solidFill>
                      <a:srgbClr val="000000"/>
                    </a:solidFill>
                    <a:latin typeface="Arial"/>
                    <a:ea typeface="Arial"/>
                    <a:cs typeface="Arial"/>
                  </a:defRPr>
                </a:pPr>
                <a:r>
                  <a:rPr lang="fr-FR" sz="1000" b="1"/>
                  <a:t>Log2(Fold Difference)</a:t>
                </a:r>
              </a:p>
            </c:rich>
          </c:tx>
          <c:layout>
            <c:manualLayout>
              <c:xMode val="edge"/>
              <c:yMode val="edge"/>
              <c:x val="0.36348461467442927"/>
              <c:y val="0.93388516518079867"/>
            </c:manualLayout>
          </c:layout>
          <c:spPr>
            <a:noFill/>
            <a:ln w="25400">
              <a:noFill/>
            </a:ln>
          </c:spPr>
        </c:title>
        <c:numFmt formatCode="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94323584"/>
        <c:crosses val="max"/>
        <c:crossBetween val="midCat"/>
        <c:majorUnit val="2"/>
        <c:minorUnit val="0.2"/>
      </c:valAx>
      <c:valAx>
        <c:axId val="194323584"/>
        <c:scaling>
          <c:logBase val="10"/>
          <c:orientation val="maxMin"/>
        </c:scaling>
        <c:axPos val="l"/>
        <c:title>
          <c:tx>
            <c:rich>
              <a:bodyPr/>
              <a:lstStyle/>
              <a:p>
                <a:pPr>
                  <a:defRPr sz="1100" b="1" i="0" u="none" strike="noStrike" baseline="0">
                    <a:solidFill>
                      <a:srgbClr val="000000"/>
                    </a:solidFill>
                    <a:latin typeface="Arial"/>
                    <a:ea typeface="Arial"/>
                    <a:cs typeface="Arial"/>
                  </a:defRPr>
                </a:pPr>
                <a:r>
                  <a:rPr lang="fr-FR" sz="1000" b="1"/>
                  <a:t>p Value</a:t>
                </a:r>
                <a:endParaRPr lang="fr-FR" sz="1100" b="1"/>
              </a:p>
            </c:rich>
          </c:tx>
          <c:layout>
            <c:manualLayout>
              <c:xMode val="edge"/>
              <c:yMode val="edge"/>
              <c:x val="8.3752093802345207E-3"/>
              <c:y val="0.40495911151601915"/>
            </c:manualLayout>
          </c:layout>
          <c:spPr>
            <a:noFill/>
            <a:ln w="25400">
              <a:noFill/>
            </a:ln>
          </c:spPr>
        </c:title>
        <c:numFmt formatCode="0.E+00" sourceLinked="0"/>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94321408"/>
        <c:crossesAt val="-7"/>
        <c:crossBetween val="midCat"/>
      </c:valAx>
      <c:spPr>
        <a:no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5" footer="0.5"/>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5" Type="http://schemas.openxmlformats.org/officeDocument/2006/relationships/chart" Target="../charts/chart27.xml"/><Relationship Id="rId4" Type="http://schemas.openxmlformats.org/officeDocument/2006/relationships/chart" Target="../charts/chart26.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5" Type="http://schemas.openxmlformats.org/officeDocument/2006/relationships/chart" Target="../charts/chart32.xml"/><Relationship Id="rId4" Type="http://schemas.openxmlformats.org/officeDocument/2006/relationships/chart" Target="../charts/chart31.xml"/></Relationships>
</file>

<file path=xl/drawings/_rels/drawing16.xml.rels><?xml version="1.0" encoding="UTF-8" standalone="yes"?>
<Relationships xmlns="http://schemas.openxmlformats.org/package/2006/relationships"><Relationship Id="rId3" Type="http://schemas.openxmlformats.org/officeDocument/2006/relationships/chart" Target="../charts/chart35.xml"/><Relationship Id="rId2" Type="http://schemas.openxmlformats.org/officeDocument/2006/relationships/chart" Target="../charts/chart34.xml"/><Relationship Id="rId1" Type="http://schemas.openxmlformats.org/officeDocument/2006/relationships/chart" Target="../charts/chart33.xml"/><Relationship Id="rId4" Type="http://schemas.openxmlformats.org/officeDocument/2006/relationships/chart" Target="../charts/chart36.xml"/></Relationships>
</file>

<file path=xl/drawings/_rels/drawing17.xml.rels><?xml version="1.0" encoding="UTF-8" standalone="yes"?>
<Relationships xmlns="http://schemas.openxmlformats.org/package/2006/relationships"><Relationship Id="rId8" Type="http://schemas.openxmlformats.org/officeDocument/2006/relationships/chart" Target="../charts/chart44.xml"/><Relationship Id="rId13" Type="http://schemas.openxmlformats.org/officeDocument/2006/relationships/chart" Target="../charts/chart49.xml"/><Relationship Id="rId18" Type="http://schemas.openxmlformats.org/officeDocument/2006/relationships/chart" Target="../charts/chart54.xml"/><Relationship Id="rId3" Type="http://schemas.openxmlformats.org/officeDocument/2006/relationships/chart" Target="../charts/chart39.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5" Type="http://schemas.openxmlformats.org/officeDocument/2006/relationships/chart" Target="../charts/chart41.xml"/><Relationship Id="rId15" Type="http://schemas.openxmlformats.org/officeDocument/2006/relationships/chart" Target="../charts/chart51.xml"/><Relationship Id="rId10" Type="http://schemas.openxmlformats.org/officeDocument/2006/relationships/chart" Target="../charts/chart46.xml"/><Relationship Id="rId19" Type="http://schemas.openxmlformats.org/officeDocument/2006/relationships/chart" Target="../charts/chart55.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s>
</file>

<file path=xl/drawings/drawing1.xml><?xml version="1.0" encoding="utf-8"?>
<xdr:wsDr xmlns:xdr="http://schemas.openxmlformats.org/drawingml/2006/spreadsheetDrawing" xmlns:a="http://schemas.openxmlformats.org/drawingml/2006/main">
  <xdr:twoCellAnchor editAs="oneCell">
    <xdr:from>
      <xdr:col>2</xdr:col>
      <xdr:colOff>832536</xdr:colOff>
      <xdr:row>119</xdr:row>
      <xdr:rowOff>85725</xdr:rowOff>
    </xdr:from>
    <xdr:to>
      <xdr:col>8</xdr:col>
      <xdr:colOff>4448</xdr:colOff>
      <xdr:row>120</xdr:row>
      <xdr:rowOff>142910</xdr:rowOff>
    </xdr:to>
    <xdr:pic>
      <xdr:nvPicPr>
        <xdr:cNvPr id="72" name="Image 71" descr="NuanceClusterGram.PNG"/>
        <xdr:cNvPicPr>
          <a:picLocks noChangeAspect="1"/>
        </xdr:cNvPicPr>
      </xdr:nvPicPr>
      <xdr:blipFill>
        <a:blip xmlns:r="http://schemas.openxmlformats.org/officeDocument/2006/relationships" r:embed="rId1" cstate="print"/>
        <a:stretch>
          <a:fillRect/>
        </a:stretch>
      </xdr:blipFill>
      <xdr:spPr>
        <a:xfrm>
          <a:off x="10156390" y="15101607"/>
          <a:ext cx="3810587" cy="247685"/>
        </a:xfrm>
        <a:prstGeom prst="rect">
          <a:avLst/>
        </a:prstGeom>
      </xdr:spPr>
    </xdr:pic>
    <xdr:clientData/>
  </xdr:twoCellAnchor>
  <xdr:twoCellAnchor>
    <xdr:from>
      <xdr:col>3</xdr:col>
      <xdr:colOff>63817</xdr:colOff>
      <xdr:row>121</xdr:row>
      <xdr:rowOff>9526</xdr:rowOff>
    </xdr:from>
    <xdr:to>
      <xdr:col>3</xdr:col>
      <xdr:colOff>158697</xdr:colOff>
      <xdr:row>124</xdr:row>
      <xdr:rowOff>44264</xdr:rowOff>
    </xdr:to>
    <xdr:cxnSp macro="">
      <xdr:nvCxnSpPr>
        <xdr:cNvPr id="73" name="Connecteur droit avec flèche 72"/>
        <xdr:cNvCxnSpPr>
          <a:stCxn id="76" idx="0"/>
        </xdr:cNvCxnSpPr>
      </xdr:nvCxnSpPr>
      <xdr:spPr>
        <a:xfrm flipH="1" flipV="1">
          <a:off x="10216346" y="15406408"/>
          <a:ext cx="94880" cy="606238"/>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409576</xdr:colOff>
      <xdr:row>121</xdr:row>
      <xdr:rowOff>28576</xdr:rowOff>
    </xdr:from>
    <xdr:to>
      <xdr:col>5</xdr:col>
      <xdr:colOff>438848</xdr:colOff>
      <xdr:row>124</xdr:row>
      <xdr:rowOff>44264</xdr:rowOff>
    </xdr:to>
    <xdr:cxnSp macro="">
      <xdr:nvCxnSpPr>
        <xdr:cNvPr id="74" name="Connecteur droit avec flèche 73"/>
        <xdr:cNvCxnSpPr>
          <a:stCxn id="77" idx="0"/>
        </xdr:cNvCxnSpPr>
      </xdr:nvCxnSpPr>
      <xdr:spPr>
        <a:xfrm flipH="1" flipV="1">
          <a:off x="12086105" y="15425458"/>
          <a:ext cx="29272" cy="587188"/>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699192</xdr:colOff>
      <xdr:row>121</xdr:row>
      <xdr:rowOff>0</xdr:rowOff>
    </xdr:from>
    <xdr:to>
      <xdr:col>7</xdr:col>
      <xdr:colOff>781050</xdr:colOff>
      <xdr:row>124</xdr:row>
      <xdr:rowOff>50987</xdr:rowOff>
    </xdr:to>
    <xdr:cxnSp macro="">
      <xdr:nvCxnSpPr>
        <xdr:cNvPr id="75" name="Connecteur droit avec flèche 74"/>
        <xdr:cNvCxnSpPr>
          <a:stCxn id="78" idx="0"/>
        </xdr:cNvCxnSpPr>
      </xdr:nvCxnSpPr>
      <xdr:spPr>
        <a:xfrm flipV="1">
          <a:off x="13899721" y="15396882"/>
          <a:ext cx="62808" cy="622487"/>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oneCellAnchor>
    <xdr:from>
      <xdr:col>2</xdr:col>
      <xdr:colOff>266700</xdr:colOff>
      <xdr:row>124</xdr:row>
      <xdr:rowOff>44264</xdr:rowOff>
    </xdr:from>
    <xdr:ext cx="1479444" cy="264560"/>
    <xdr:sp macro="" textlink="">
      <xdr:nvSpPr>
        <xdr:cNvPr id="76" name="ZoneTexte 75"/>
        <xdr:cNvSpPr txBox="1"/>
      </xdr:nvSpPr>
      <xdr:spPr>
        <a:xfrm>
          <a:off x="9657229" y="16012646"/>
          <a:ext cx="147944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1100" baseline="0">
              <a:solidFill>
                <a:schemeClr val="tx1"/>
              </a:solidFill>
              <a:latin typeface="+mn-lt"/>
              <a:ea typeface="+mn-ea"/>
              <a:cs typeface="+mn-cs"/>
            </a:rPr>
            <a:t>2^(-∆Ct) </a:t>
          </a:r>
          <a:r>
            <a:rPr lang="fr-FR" sz="1100">
              <a:solidFill>
                <a:schemeClr val="tx1"/>
              </a:solidFill>
              <a:latin typeface="+mn-lt"/>
              <a:ea typeface="+mn-ea"/>
              <a:cs typeface="+mn-cs"/>
            </a:rPr>
            <a:t>minimum</a:t>
          </a:r>
          <a:endParaRPr lang="fr-FR" sz="1100" baseline="0">
            <a:solidFill>
              <a:schemeClr val="tx1"/>
            </a:solidFill>
            <a:latin typeface="+mn-lt"/>
            <a:ea typeface="+mn-ea"/>
            <a:cs typeface="+mn-cs"/>
          </a:endParaRPr>
        </a:p>
      </xdr:txBody>
    </xdr:sp>
    <xdr:clientData/>
  </xdr:oneCellAnchor>
  <xdr:oneCellAnchor>
    <xdr:from>
      <xdr:col>4</xdr:col>
      <xdr:colOff>552557</xdr:colOff>
      <xdr:row>124</xdr:row>
      <xdr:rowOff>44264</xdr:rowOff>
    </xdr:from>
    <xdr:ext cx="1468031" cy="264560"/>
    <xdr:sp macro="" textlink="">
      <xdr:nvSpPr>
        <xdr:cNvPr id="77" name="ZoneTexte 76"/>
        <xdr:cNvSpPr txBox="1"/>
      </xdr:nvSpPr>
      <xdr:spPr>
        <a:xfrm>
          <a:off x="11467086" y="16012646"/>
          <a:ext cx="14680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1100" baseline="0">
              <a:solidFill>
                <a:schemeClr val="tx1"/>
              </a:solidFill>
              <a:latin typeface="+mn-lt"/>
              <a:ea typeface="+mn-ea"/>
              <a:cs typeface="+mn-cs"/>
            </a:rPr>
            <a:t>2^(-∆Ct) mean</a:t>
          </a:r>
        </a:p>
      </xdr:txBody>
    </xdr:sp>
    <xdr:clientData/>
  </xdr:oneCellAnchor>
  <xdr:oneCellAnchor>
    <xdr:from>
      <xdr:col>6</xdr:col>
      <xdr:colOff>705921</xdr:colOff>
      <xdr:row>124</xdr:row>
      <xdr:rowOff>50987</xdr:rowOff>
    </xdr:from>
    <xdr:ext cx="1681991" cy="463363"/>
    <xdr:sp macro="" textlink="">
      <xdr:nvSpPr>
        <xdr:cNvPr id="78" name="ZoneTexte 77"/>
        <xdr:cNvSpPr txBox="1"/>
      </xdr:nvSpPr>
      <xdr:spPr>
        <a:xfrm>
          <a:off x="13144450" y="16019369"/>
          <a:ext cx="1681991" cy="4633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1100" baseline="0">
              <a:solidFill>
                <a:schemeClr val="tx1"/>
              </a:solidFill>
              <a:latin typeface="+mn-lt"/>
              <a:ea typeface="+mn-ea"/>
              <a:cs typeface="+mn-cs"/>
            </a:rPr>
            <a:t>2^(-∆Ct) maximum</a:t>
          </a:r>
        </a:p>
      </xdr:txBody>
    </xdr:sp>
    <xdr:clientData/>
  </xdr:oneCellAnchor>
  <xdr:twoCellAnchor editAs="oneCell">
    <xdr:from>
      <xdr:col>3</xdr:col>
      <xdr:colOff>20091</xdr:colOff>
      <xdr:row>135</xdr:row>
      <xdr:rowOff>133350</xdr:rowOff>
    </xdr:from>
    <xdr:to>
      <xdr:col>8</xdr:col>
      <xdr:colOff>1628</xdr:colOff>
      <xdr:row>137</xdr:row>
      <xdr:rowOff>35</xdr:rowOff>
    </xdr:to>
    <xdr:pic>
      <xdr:nvPicPr>
        <xdr:cNvPr id="79" name="Image 78" descr="NuanceClusterGram.PNG"/>
        <xdr:cNvPicPr>
          <a:picLocks noChangeAspect="1"/>
        </xdr:cNvPicPr>
      </xdr:nvPicPr>
      <xdr:blipFill>
        <a:blip xmlns:r="http://schemas.openxmlformats.org/officeDocument/2006/relationships" r:embed="rId1" cstate="print"/>
        <a:stretch>
          <a:fillRect/>
        </a:stretch>
      </xdr:blipFill>
      <xdr:spPr>
        <a:xfrm>
          <a:off x="10172620" y="18253262"/>
          <a:ext cx="3791537" cy="247685"/>
        </a:xfrm>
        <a:prstGeom prst="rect">
          <a:avLst/>
        </a:prstGeom>
      </xdr:spPr>
    </xdr:pic>
    <xdr:clientData/>
  </xdr:twoCellAnchor>
  <xdr:twoCellAnchor>
    <xdr:from>
      <xdr:col>3</xdr:col>
      <xdr:colOff>76210</xdr:colOff>
      <xdr:row>137</xdr:row>
      <xdr:rowOff>38101</xdr:rowOff>
    </xdr:from>
    <xdr:to>
      <xdr:col>3</xdr:col>
      <xdr:colOff>265406</xdr:colOff>
      <xdr:row>140</xdr:row>
      <xdr:rowOff>97491</xdr:rowOff>
    </xdr:to>
    <xdr:cxnSp macro="">
      <xdr:nvCxnSpPr>
        <xdr:cNvPr id="80" name="Connecteur droit avec flèche 79"/>
        <xdr:cNvCxnSpPr>
          <a:stCxn id="83" idx="0"/>
        </xdr:cNvCxnSpPr>
      </xdr:nvCxnSpPr>
      <xdr:spPr>
        <a:xfrm rot="16200000" flipV="1">
          <a:off x="3370088" y="27100398"/>
          <a:ext cx="630890" cy="189196"/>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381003</xdr:colOff>
      <xdr:row>137</xdr:row>
      <xdr:rowOff>66675</xdr:rowOff>
    </xdr:from>
    <xdr:to>
      <xdr:col>5</xdr:col>
      <xdr:colOff>417306</xdr:colOff>
      <xdr:row>140</xdr:row>
      <xdr:rowOff>97491</xdr:rowOff>
    </xdr:to>
    <xdr:cxnSp macro="">
      <xdr:nvCxnSpPr>
        <xdr:cNvPr id="81" name="Connecteur droit avec flèche 80"/>
        <xdr:cNvCxnSpPr>
          <a:stCxn id="84" idx="0"/>
        </xdr:cNvCxnSpPr>
      </xdr:nvCxnSpPr>
      <xdr:spPr>
        <a:xfrm rot="16200000" flipV="1">
          <a:off x="5308172" y="24876556"/>
          <a:ext cx="602316" cy="36303"/>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515391</xdr:colOff>
      <xdr:row>137</xdr:row>
      <xdr:rowOff>38100</xdr:rowOff>
    </xdr:from>
    <xdr:to>
      <xdr:col>7</xdr:col>
      <xdr:colOff>800100</xdr:colOff>
      <xdr:row>140</xdr:row>
      <xdr:rowOff>95251</xdr:rowOff>
    </xdr:to>
    <xdr:cxnSp macro="">
      <xdr:nvCxnSpPr>
        <xdr:cNvPr id="82" name="Connecteur droit avec flèche 81"/>
        <xdr:cNvCxnSpPr>
          <a:stCxn id="85" idx="0"/>
        </xdr:cNvCxnSpPr>
      </xdr:nvCxnSpPr>
      <xdr:spPr>
        <a:xfrm flipV="1">
          <a:off x="13715920" y="18539012"/>
          <a:ext cx="246609" cy="628651"/>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oneCellAnchor>
    <xdr:from>
      <xdr:col>2</xdr:col>
      <xdr:colOff>527874</xdr:colOff>
      <xdr:row>140</xdr:row>
      <xdr:rowOff>97491</xdr:rowOff>
    </xdr:from>
    <xdr:ext cx="1170513" cy="264560"/>
    <xdr:sp macro="" textlink="">
      <xdr:nvSpPr>
        <xdr:cNvPr id="83" name="ZoneTexte 82"/>
        <xdr:cNvSpPr txBox="1"/>
      </xdr:nvSpPr>
      <xdr:spPr>
        <a:xfrm>
          <a:off x="3194874" y="27510441"/>
          <a:ext cx="117051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pPr algn="ctr"/>
          <a:r>
            <a:rPr lang="fr-FR" sz="1100" baseline="0">
              <a:solidFill>
                <a:schemeClr val="tx1"/>
              </a:solidFill>
              <a:latin typeface="+mn-lt"/>
              <a:ea typeface="+mn-ea"/>
              <a:cs typeface="+mn-cs"/>
            </a:rPr>
            <a:t>Minimum values</a:t>
          </a:r>
        </a:p>
      </xdr:txBody>
    </xdr:sp>
    <xdr:clientData/>
  </xdr:oneCellAnchor>
  <xdr:oneCellAnchor>
    <xdr:from>
      <xdr:col>4</xdr:col>
      <xdr:colOff>373088</xdr:colOff>
      <xdr:row>140</xdr:row>
      <xdr:rowOff>97491</xdr:rowOff>
    </xdr:from>
    <xdr:ext cx="1783886" cy="436786"/>
    <xdr:sp macro="" textlink="">
      <xdr:nvSpPr>
        <xdr:cNvPr id="84" name="ZoneTexte 83"/>
        <xdr:cNvSpPr txBox="1"/>
      </xdr:nvSpPr>
      <xdr:spPr>
        <a:xfrm>
          <a:off x="4735538" y="25195866"/>
          <a:ext cx="1783886"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pPr algn="ctr"/>
          <a:r>
            <a:rPr lang="fr-FR" sz="1100"/>
            <a:t>Values located between the</a:t>
          </a:r>
        </a:p>
        <a:p>
          <a:pPr algn="ctr"/>
          <a:r>
            <a:rPr lang="fr-FR" sz="1100"/>
            <a:t> ​​defined threshold</a:t>
          </a:r>
          <a:r>
            <a:rPr lang="fr-FR" sz="1100" baseline="0"/>
            <a:t> values</a:t>
          </a:r>
          <a:endParaRPr lang="fr-FR" sz="1100"/>
        </a:p>
      </xdr:txBody>
    </xdr:sp>
    <xdr:clientData/>
  </xdr:oneCellAnchor>
  <xdr:oneCellAnchor>
    <xdr:from>
      <xdr:col>6</xdr:col>
      <xdr:colOff>667791</xdr:colOff>
      <xdr:row>140</xdr:row>
      <xdr:rowOff>95251</xdr:rowOff>
    </xdr:from>
    <xdr:ext cx="1390650" cy="286390"/>
    <xdr:sp macro="" textlink="">
      <xdr:nvSpPr>
        <xdr:cNvPr id="85" name="ZoneTexte 84"/>
        <xdr:cNvSpPr txBox="1"/>
      </xdr:nvSpPr>
      <xdr:spPr>
        <a:xfrm>
          <a:off x="13106320" y="19167663"/>
          <a:ext cx="1390650" cy="2863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1100"/>
            <a:t>Maximum values</a:t>
          </a:r>
          <a:endParaRPr lang="fr-FR" sz="1100" baseline="0"/>
        </a:p>
      </xdr:txBody>
    </xdr:sp>
    <xdr:clientData/>
  </xdr:oneCellAnchor>
  <xdr:twoCellAnchor editAs="oneCell">
    <xdr:from>
      <xdr:col>2</xdr:col>
      <xdr:colOff>839241</xdr:colOff>
      <xdr:row>150</xdr:row>
      <xdr:rowOff>104775</xdr:rowOff>
    </xdr:from>
    <xdr:to>
      <xdr:col>8</xdr:col>
      <xdr:colOff>1628</xdr:colOff>
      <xdr:row>151</xdr:row>
      <xdr:rowOff>161960</xdr:rowOff>
    </xdr:to>
    <xdr:pic>
      <xdr:nvPicPr>
        <xdr:cNvPr id="86" name="Image 85" descr="NuanceClusterGram.PNG"/>
        <xdr:cNvPicPr>
          <a:picLocks noChangeAspect="1"/>
        </xdr:cNvPicPr>
      </xdr:nvPicPr>
      <xdr:blipFill>
        <a:blip xmlns:r="http://schemas.openxmlformats.org/officeDocument/2006/relationships" r:embed="rId1" cstate="print"/>
        <a:stretch>
          <a:fillRect/>
        </a:stretch>
      </xdr:blipFill>
      <xdr:spPr>
        <a:xfrm>
          <a:off x="10153570" y="21115804"/>
          <a:ext cx="3810587" cy="247685"/>
        </a:xfrm>
        <a:prstGeom prst="rect">
          <a:avLst/>
        </a:prstGeom>
      </xdr:spPr>
    </xdr:pic>
    <xdr:clientData/>
  </xdr:twoCellAnchor>
  <xdr:twoCellAnchor>
    <xdr:from>
      <xdr:col>3</xdr:col>
      <xdr:colOff>104779</xdr:colOff>
      <xdr:row>152</xdr:row>
      <xdr:rowOff>9525</xdr:rowOff>
    </xdr:from>
    <xdr:to>
      <xdr:col>3</xdr:col>
      <xdr:colOff>216753</xdr:colOff>
      <xdr:row>155</xdr:row>
      <xdr:rowOff>78441</xdr:rowOff>
    </xdr:to>
    <xdr:cxnSp macro="">
      <xdr:nvCxnSpPr>
        <xdr:cNvPr id="87" name="Connecteur droit avec flèche 86"/>
        <xdr:cNvCxnSpPr>
          <a:stCxn id="90" idx="0"/>
        </xdr:cNvCxnSpPr>
      </xdr:nvCxnSpPr>
      <xdr:spPr>
        <a:xfrm rot="16200000" flipV="1">
          <a:off x="3355283" y="30001271"/>
          <a:ext cx="640416" cy="111974"/>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439842</xdr:colOff>
      <xdr:row>152</xdr:row>
      <xdr:rowOff>9526</xdr:rowOff>
    </xdr:from>
    <xdr:to>
      <xdr:col>5</xdr:col>
      <xdr:colOff>471017</xdr:colOff>
      <xdr:row>155</xdr:row>
      <xdr:rowOff>87966</xdr:rowOff>
    </xdr:to>
    <xdr:cxnSp macro="">
      <xdr:nvCxnSpPr>
        <xdr:cNvPr id="88" name="Connecteur droit avec flèche 87"/>
        <xdr:cNvCxnSpPr/>
      </xdr:nvCxnSpPr>
      <xdr:spPr>
        <a:xfrm flipV="1">
          <a:off x="12116371" y="21401555"/>
          <a:ext cx="31175" cy="649940"/>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677316</xdr:colOff>
      <xdr:row>152</xdr:row>
      <xdr:rowOff>9525</xdr:rowOff>
    </xdr:from>
    <xdr:to>
      <xdr:col>7</xdr:col>
      <xdr:colOff>762000</xdr:colOff>
      <xdr:row>155</xdr:row>
      <xdr:rowOff>76201</xdr:rowOff>
    </xdr:to>
    <xdr:cxnSp macro="">
      <xdr:nvCxnSpPr>
        <xdr:cNvPr id="89" name="Connecteur droit avec flèche 88"/>
        <xdr:cNvCxnSpPr>
          <a:stCxn id="92" idx="0"/>
        </xdr:cNvCxnSpPr>
      </xdr:nvCxnSpPr>
      <xdr:spPr>
        <a:xfrm flipV="1">
          <a:off x="13877845" y="21401554"/>
          <a:ext cx="84684" cy="638176"/>
        </a:xfrm>
        <a:prstGeom prst="straightConnector1">
          <a:avLst/>
        </a:prstGeom>
        <a:ln>
          <a:tailEnd type="arrow"/>
        </a:ln>
      </xdr:spPr>
      <xdr:style>
        <a:lnRef idx="2">
          <a:schemeClr val="dk1"/>
        </a:lnRef>
        <a:fillRef idx="0">
          <a:schemeClr val="dk1"/>
        </a:fillRef>
        <a:effectRef idx="1">
          <a:schemeClr val="dk1"/>
        </a:effectRef>
        <a:fontRef idx="minor">
          <a:schemeClr val="tx1"/>
        </a:fontRef>
      </xdr:style>
    </xdr:cxnSp>
    <xdr:clientData/>
  </xdr:twoCellAnchor>
  <xdr:oneCellAnchor>
    <xdr:from>
      <xdr:col>2</xdr:col>
      <xdr:colOff>490346</xdr:colOff>
      <xdr:row>155</xdr:row>
      <xdr:rowOff>78441</xdr:rowOff>
    </xdr:from>
    <xdr:ext cx="1148263" cy="264560"/>
    <xdr:sp macro="" textlink="">
      <xdr:nvSpPr>
        <xdr:cNvPr id="90" name="ZoneTexte 89"/>
        <xdr:cNvSpPr txBox="1"/>
      </xdr:nvSpPr>
      <xdr:spPr>
        <a:xfrm>
          <a:off x="3157346" y="30377466"/>
          <a:ext cx="114826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pPr algn="ctr"/>
          <a:r>
            <a:rPr lang="fr-FR" sz="1100"/>
            <a:t>Minimun Values</a:t>
          </a:r>
          <a:endParaRPr lang="fr-FR" sz="1100" baseline="0">
            <a:solidFill>
              <a:schemeClr val="tx1"/>
            </a:solidFill>
            <a:latin typeface="+mn-lt"/>
            <a:ea typeface="+mn-ea"/>
            <a:cs typeface="+mn-cs"/>
          </a:endParaRPr>
        </a:p>
      </xdr:txBody>
    </xdr:sp>
    <xdr:clientData/>
  </xdr:oneCellAnchor>
  <xdr:oneCellAnchor>
    <xdr:from>
      <xdr:col>4</xdr:col>
      <xdr:colOff>389094</xdr:colOff>
      <xdr:row>155</xdr:row>
      <xdr:rowOff>78441</xdr:rowOff>
    </xdr:from>
    <xdr:ext cx="1783886" cy="436786"/>
    <xdr:sp macro="" textlink="">
      <xdr:nvSpPr>
        <xdr:cNvPr id="91" name="ZoneTexte 90"/>
        <xdr:cNvSpPr txBox="1"/>
      </xdr:nvSpPr>
      <xdr:spPr>
        <a:xfrm>
          <a:off x="4751544" y="28062891"/>
          <a:ext cx="1783886"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ctr">
          <a:spAutoFit/>
        </a:bodyPr>
        <a:lstStyle/>
        <a:p>
          <a:pPr algn="ctr"/>
          <a:r>
            <a:rPr lang="fr-FR" sz="1100">
              <a:solidFill>
                <a:schemeClr val="tx1"/>
              </a:solidFill>
              <a:latin typeface="+mn-lt"/>
              <a:ea typeface="+mn-ea"/>
              <a:cs typeface="+mn-cs"/>
            </a:rPr>
            <a:t>Values located between the</a:t>
          </a:r>
          <a:endParaRPr lang="fr-FR" sz="1100"/>
        </a:p>
        <a:p>
          <a:pPr algn="ctr"/>
          <a:r>
            <a:rPr lang="fr-FR" sz="1100">
              <a:solidFill>
                <a:schemeClr val="tx1"/>
              </a:solidFill>
              <a:latin typeface="+mn-lt"/>
              <a:ea typeface="+mn-ea"/>
              <a:cs typeface="+mn-cs"/>
            </a:rPr>
            <a:t> ​​defined threshold</a:t>
          </a:r>
          <a:r>
            <a:rPr lang="fr-FR" sz="1100" baseline="0">
              <a:solidFill>
                <a:schemeClr val="tx1"/>
              </a:solidFill>
              <a:latin typeface="+mn-lt"/>
              <a:ea typeface="+mn-ea"/>
              <a:cs typeface="+mn-cs"/>
            </a:rPr>
            <a:t> values</a:t>
          </a:r>
          <a:endParaRPr lang="fr-FR" sz="1100"/>
        </a:p>
      </xdr:txBody>
    </xdr:sp>
    <xdr:clientData/>
  </xdr:oneCellAnchor>
  <xdr:oneCellAnchor>
    <xdr:from>
      <xdr:col>6</xdr:col>
      <xdr:colOff>829716</xdr:colOff>
      <xdr:row>155</xdr:row>
      <xdr:rowOff>76201</xdr:rowOff>
    </xdr:from>
    <xdr:ext cx="1390650" cy="286390"/>
    <xdr:sp macro="" textlink="">
      <xdr:nvSpPr>
        <xdr:cNvPr id="92" name="ZoneTexte 91"/>
        <xdr:cNvSpPr txBox="1"/>
      </xdr:nvSpPr>
      <xdr:spPr>
        <a:xfrm>
          <a:off x="13201570" y="22039730"/>
          <a:ext cx="1390650" cy="2863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pPr algn="ctr"/>
          <a:r>
            <a:rPr lang="fr-FR" sz="1100"/>
            <a:t>Maximum Values</a:t>
          </a:r>
          <a:endParaRPr lang="fr-FR" sz="1100" baseline="0"/>
        </a:p>
      </xdr:txBody>
    </xdr:sp>
    <xdr:clientData/>
  </xdr:oneCellAnchor>
  <xdr:twoCellAnchor editAs="oneCell">
    <xdr:from>
      <xdr:col>10</xdr:col>
      <xdr:colOff>47625</xdr:colOff>
      <xdr:row>1</xdr:row>
      <xdr:rowOff>38100</xdr:rowOff>
    </xdr:from>
    <xdr:to>
      <xdr:col>13</xdr:col>
      <xdr:colOff>695325</xdr:colOff>
      <xdr:row>12</xdr:row>
      <xdr:rowOff>152400</xdr:rowOff>
    </xdr:to>
    <xdr:pic>
      <xdr:nvPicPr>
        <xdr:cNvPr id="18435" name="Picture 3"/>
        <xdr:cNvPicPr>
          <a:picLocks noChangeAspect="1" noChangeArrowheads="1"/>
        </xdr:cNvPicPr>
      </xdr:nvPicPr>
      <xdr:blipFill>
        <a:blip xmlns:r="http://schemas.openxmlformats.org/officeDocument/2006/relationships" r:embed="rId2"/>
        <a:srcRect/>
        <a:stretch>
          <a:fillRect/>
        </a:stretch>
      </xdr:blipFill>
      <xdr:spPr bwMode="auto">
        <a:xfrm>
          <a:off x="9363075" y="228600"/>
          <a:ext cx="2933700" cy="2247900"/>
        </a:xfrm>
        <a:prstGeom prst="rect">
          <a:avLst/>
        </a:prstGeom>
        <a:noFill/>
        <a:ln w="1">
          <a:noFill/>
          <a:miter lim="800000"/>
          <a:headEnd/>
          <a:tailEnd type="none" w="med" len="med"/>
        </a:ln>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314324</xdr:colOff>
      <xdr:row>13</xdr:row>
      <xdr:rowOff>0</xdr:rowOff>
    </xdr:from>
    <xdr:to>
      <xdr:col>14</xdr:col>
      <xdr:colOff>476249</xdr:colOff>
      <xdr:row>29</xdr:row>
      <xdr:rowOff>0</xdr:rowOff>
    </xdr:to>
    <xdr:graphicFrame macro="">
      <xdr:nvGraphicFramePr>
        <xdr:cNvPr id="6" name="Graphique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333375</xdr:colOff>
      <xdr:row>29</xdr:row>
      <xdr:rowOff>190499</xdr:rowOff>
    </xdr:from>
    <xdr:to>
      <xdr:col>14</xdr:col>
      <xdr:colOff>466725</xdr:colOff>
      <xdr:row>46</xdr:row>
      <xdr:rowOff>0</xdr:rowOff>
    </xdr:to>
    <xdr:graphicFrame macro="">
      <xdr:nvGraphicFramePr>
        <xdr:cNvPr id="7" name="Graphique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352425</xdr:colOff>
      <xdr:row>13</xdr:row>
      <xdr:rowOff>0</xdr:rowOff>
    </xdr:from>
    <xdr:to>
      <xdr:col>14</xdr:col>
      <xdr:colOff>514350</xdr:colOff>
      <xdr:row>29</xdr:row>
      <xdr:rowOff>0</xdr:rowOff>
    </xdr:to>
    <xdr:graphicFrame macro="">
      <xdr:nvGraphicFramePr>
        <xdr:cNvPr id="4" name="Graphique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361950</xdr:colOff>
      <xdr:row>30</xdr:row>
      <xdr:rowOff>0</xdr:rowOff>
    </xdr:from>
    <xdr:to>
      <xdr:col>14</xdr:col>
      <xdr:colOff>514350</xdr:colOff>
      <xdr:row>46</xdr:row>
      <xdr:rowOff>1</xdr:rowOff>
    </xdr:to>
    <xdr:graphicFrame macro="">
      <xdr:nvGraphicFramePr>
        <xdr:cNvPr id="6" name="Graphique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323849</xdr:colOff>
      <xdr:row>13</xdr:row>
      <xdr:rowOff>0</xdr:rowOff>
    </xdr:from>
    <xdr:to>
      <xdr:col>14</xdr:col>
      <xdr:colOff>504824</xdr:colOff>
      <xdr:row>29</xdr:row>
      <xdr:rowOff>0</xdr:rowOff>
    </xdr:to>
    <xdr:graphicFrame macro="">
      <xdr:nvGraphicFramePr>
        <xdr:cNvPr id="6" name="Graphique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323851</xdr:colOff>
      <xdr:row>30</xdr:row>
      <xdr:rowOff>0</xdr:rowOff>
    </xdr:from>
    <xdr:to>
      <xdr:col>14</xdr:col>
      <xdr:colOff>504825</xdr:colOff>
      <xdr:row>46</xdr:row>
      <xdr:rowOff>1</xdr:rowOff>
    </xdr:to>
    <xdr:graphicFrame macro="">
      <xdr:nvGraphicFramePr>
        <xdr:cNvPr id="7" name="Graphique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409575</xdr:colOff>
      <xdr:row>13</xdr:row>
      <xdr:rowOff>0</xdr:rowOff>
    </xdr:from>
    <xdr:to>
      <xdr:col>14</xdr:col>
      <xdr:colOff>485775</xdr:colOff>
      <xdr:row>29</xdr:row>
      <xdr:rowOff>0</xdr:rowOff>
    </xdr:to>
    <xdr:graphicFrame macro="">
      <xdr:nvGraphicFramePr>
        <xdr:cNvPr id="4" name="Graphique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419100</xdr:colOff>
      <xdr:row>30</xdr:row>
      <xdr:rowOff>0</xdr:rowOff>
    </xdr:from>
    <xdr:to>
      <xdr:col>14</xdr:col>
      <xdr:colOff>495300</xdr:colOff>
      <xdr:row>46</xdr:row>
      <xdr:rowOff>1</xdr:rowOff>
    </xdr:to>
    <xdr:graphicFrame macro="">
      <xdr:nvGraphicFramePr>
        <xdr:cNvPr id="5" name="Graphique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342900</xdr:colOff>
      <xdr:row>13</xdr:row>
      <xdr:rowOff>0</xdr:rowOff>
    </xdr:from>
    <xdr:to>
      <xdr:col>14</xdr:col>
      <xdr:colOff>561975</xdr:colOff>
      <xdr:row>29</xdr:row>
      <xdr:rowOff>0</xdr:rowOff>
    </xdr:to>
    <xdr:graphicFrame macro="">
      <xdr:nvGraphicFramePr>
        <xdr:cNvPr id="4" name="Graphique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352426</xdr:colOff>
      <xdr:row>29</xdr:row>
      <xdr:rowOff>190499</xdr:rowOff>
    </xdr:from>
    <xdr:to>
      <xdr:col>14</xdr:col>
      <xdr:colOff>552450</xdr:colOff>
      <xdr:row>46</xdr:row>
      <xdr:rowOff>0</xdr:rowOff>
    </xdr:to>
    <xdr:graphicFrame macro="">
      <xdr:nvGraphicFramePr>
        <xdr:cNvPr id="5" name="Graphique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7</xdr:col>
      <xdr:colOff>342900</xdr:colOff>
      <xdr:row>13</xdr:row>
      <xdr:rowOff>0</xdr:rowOff>
    </xdr:from>
    <xdr:to>
      <xdr:col>14</xdr:col>
      <xdr:colOff>561975</xdr:colOff>
      <xdr:row>29</xdr:row>
      <xdr:rowOff>0</xdr:rowOff>
    </xdr:to>
    <xdr:graphicFrame macro="">
      <xdr:nvGraphicFramePr>
        <xdr:cNvPr id="4" name="Graphique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352426</xdr:colOff>
      <xdr:row>29</xdr:row>
      <xdr:rowOff>190499</xdr:rowOff>
    </xdr:from>
    <xdr:to>
      <xdr:col>14</xdr:col>
      <xdr:colOff>552450</xdr:colOff>
      <xdr:row>46</xdr:row>
      <xdr:rowOff>0</xdr:rowOff>
    </xdr:to>
    <xdr:graphicFrame macro="">
      <xdr:nvGraphicFramePr>
        <xdr:cNvPr id="5" name="Graphique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342900</xdr:colOff>
      <xdr:row>13</xdr:row>
      <xdr:rowOff>0</xdr:rowOff>
    </xdr:from>
    <xdr:to>
      <xdr:col>14</xdr:col>
      <xdr:colOff>561975</xdr:colOff>
      <xdr:row>29</xdr:row>
      <xdr:rowOff>0</xdr:rowOff>
    </xdr:to>
    <xdr:graphicFrame macro="">
      <xdr:nvGraphicFramePr>
        <xdr:cNvPr id="4" name="Graphique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352426</xdr:colOff>
      <xdr:row>29</xdr:row>
      <xdr:rowOff>190499</xdr:rowOff>
    </xdr:from>
    <xdr:to>
      <xdr:col>14</xdr:col>
      <xdr:colOff>552450</xdr:colOff>
      <xdr:row>46</xdr:row>
      <xdr:rowOff>0</xdr:rowOff>
    </xdr:to>
    <xdr:graphicFrame macro="">
      <xdr:nvGraphicFramePr>
        <xdr:cNvPr id="5" name="Graphique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7</xdr:col>
      <xdr:colOff>342900</xdr:colOff>
      <xdr:row>13</xdr:row>
      <xdr:rowOff>0</xdr:rowOff>
    </xdr:from>
    <xdr:to>
      <xdr:col>14</xdr:col>
      <xdr:colOff>561975</xdr:colOff>
      <xdr:row>29</xdr:row>
      <xdr:rowOff>0</xdr:rowOff>
    </xdr:to>
    <xdr:graphicFrame macro="">
      <xdr:nvGraphicFramePr>
        <xdr:cNvPr id="4" name="Graphique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352426</xdr:colOff>
      <xdr:row>29</xdr:row>
      <xdr:rowOff>190499</xdr:rowOff>
    </xdr:from>
    <xdr:to>
      <xdr:col>14</xdr:col>
      <xdr:colOff>552450</xdr:colOff>
      <xdr:row>46</xdr:row>
      <xdr:rowOff>0</xdr:rowOff>
    </xdr:to>
    <xdr:graphicFrame macro="">
      <xdr:nvGraphicFramePr>
        <xdr:cNvPr id="5" name="Graphique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7</xdr:col>
      <xdr:colOff>342900</xdr:colOff>
      <xdr:row>13</xdr:row>
      <xdr:rowOff>0</xdr:rowOff>
    </xdr:from>
    <xdr:to>
      <xdr:col>14</xdr:col>
      <xdr:colOff>561975</xdr:colOff>
      <xdr:row>29</xdr:row>
      <xdr:rowOff>0</xdr:rowOff>
    </xdr:to>
    <xdr:graphicFrame macro="">
      <xdr:nvGraphicFramePr>
        <xdr:cNvPr id="4" name="Graphique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352426</xdr:colOff>
      <xdr:row>29</xdr:row>
      <xdr:rowOff>190499</xdr:rowOff>
    </xdr:from>
    <xdr:to>
      <xdr:col>14</xdr:col>
      <xdr:colOff>552450</xdr:colOff>
      <xdr:row>46</xdr:row>
      <xdr:rowOff>0</xdr:rowOff>
    </xdr:to>
    <xdr:graphicFrame macro="">
      <xdr:nvGraphicFramePr>
        <xdr:cNvPr id="5" name="Graphique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7</xdr:col>
      <xdr:colOff>342900</xdr:colOff>
      <xdr:row>13</xdr:row>
      <xdr:rowOff>0</xdr:rowOff>
    </xdr:from>
    <xdr:to>
      <xdr:col>14</xdr:col>
      <xdr:colOff>561975</xdr:colOff>
      <xdr:row>29</xdr:row>
      <xdr:rowOff>0</xdr:rowOff>
    </xdr:to>
    <xdr:graphicFrame macro="">
      <xdr:nvGraphicFramePr>
        <xdr:cNvPr id="6" name="Graphique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352426</xdr:colOff>
      <xdr:row>29</xdr:row>
      <xdr:rowOff>190499</xdr:rowOff>
    </xdr:from>
    <xdr:to>
      <xdr:col>14</xdr:col>
      <xdr:colOff>552450</xdr:colOff>
      <xdr:row>46</xdr:row>
      <xdr:rowOff>0</xdr:rowOff>
    </xdr:to>
    <xdr:graphicFrame macro="">
      <xdr:nvGraphicFramePr>
        <xdr:cNvPr id="7" name="Graphique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342900</xdr:colOff>
      <xdr:row>13</xdr:row>
      <xdr:rowOff>0</xdr:rowOff>
    </xdr:from>
    <xdr:to>
      <xdr:col>14</xdr:col>
      <xdr:colOff>561975</xdr:colOff>
      <xdr:row>29</xdr:row>
      <xdr:rowOff>0</xdr:rowOff>
    </xdr:to>
    <xdr:graphicFrame macro="">
      <xdr:nvGraphicFramePr>
        <xdr:cNvPr id="2" name="Graphique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352426</xdr:colOff>
      <xdr:row>29</xdr:row>
      <xdr:rowOff>190499</xdr:rowOff>
    </xdr:from>
    <xdr:to>
      <xdr:col>14</xdr:col>
      <xdr:colOff>552450</xdr:colOff>
      <xdr:row>46</xdr:row>
      <xdr:rowOff>0</xdr:rowOff>
    </xdr:to>
    <xdr:graphicFrame macro="">
      <xdr:nvGraphicFramePr>
        <xdr:cNvPr id="3" name="Graphique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35</xdr:col>
      <xdr:colOff>390525</xdr:colOff>
      <xdr:row>5</xdr:row>
      <xdr:rowOff>66675</xdr:rowOff>
    </xdr:from>
    <xdr:to>
      <xdr:col>35</xdr:col>
      <xdr:colOff>771525</xdr:colOff>
      <xdr:row>6</xdr:row>
      <xdr:rowOff>76200</xdr:rowOff>
    </xdr:to>
    <xdr:cxnSp macro="">
      <xdr:nvCxnSpPr>
        <xdr:cNvPr id="2" name="Connecteur en angle 1"/>
        <xdr:cNvCxnSpPr/>
      </xdr:nvCxnSpPr>
      <xdr:spPr>
        <a:xfrm>
          <a:off x="29822775" y="1257300"/>
          <a:ext cx="381000" cy="200025"/>
        </a:xfrm>
        <a:prstGeom prst="bentConnector3">
          <a:avLst>
            <a:gd name="adj1" fmla="val -2500"/>
          </a:avLst>
        </a:prstGeom>
        <a:ln>
          <a:tailEnd type="arrow"/>
        </a:ln>
      </xdr:spPr>
      <xdr:style>
        <a:lnRef idx="2">
          <a:schemeClr val="accent4"/>
        </a:lnRef>
        <a:fillRef idx="0">
          <a:schemeClr val="accent4"/>
        </a:fillRef>
        <a:effectRef idx="1">
          <a:schemeClr val="accent4"/>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756397</xdr:colOff>
      <xdr:row>3</xdr:row>
      <xdr:rowOff>187137</xdr:rowOff>
    </xdr:from>
    <xdr:to>
      <xdr:col>28</xdr:col>
      <xdr:colOff>420221</xdr:colOff>
      <xdr:row>24</xdr:row>
      <xdr:rowOff>139512</xdr:rowOff>
    </xdr:to>
    <xdr:graphicFrame macro="">
      <xdr:nvGraphicFramePr>
        <xdr:cNvPr id="2" name="Graphique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5604</xdr:colOff>
      <xdr:row>30</xdr:row>
      <xdr:rowOff>15377</xdr:rowOff>
    </xdr:from>
    <xdr:to>
      <xdr:col>27</xdr:col>
      <xdr:colOff>722780</xdr:colOff>
      <xdr:row>50</xdr:row>
      <xdr:rowOff>158252</xdr:rowOff>
    </xdr:to>
    <xdr:graphicFrame macro="">
      <xdr:nvGraphicFramePr>
        <xdr:cNvPr id="3" name="Graphique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623</xdr:colOff>
      <xdr:row>82</xdr:row>
      <xdr:rowOff>11829</xdr:rowOff>
    </xdr:from>
    <xdr:to>
      <xdr:col>28</xdr:col>
      <xdr:colOff>79064</xdr:colOff>
      <xdr:row>105</xdr:row>
      <xdr:rowOff>67858</xdr:rowOff>
    </xdr:to>
    <xdr:graphicFrame macro="">
      <xdr:nvGraphicFramePr>
        <xdr:cNvPr id="4" name="Graphique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9338</xdr:colOff>
      <xdr:row>110</xdr:row>
      <xdr:rowOff>3112</xdr:rowOff>
    </xdr:from>
    <xdr:to>
      <xdr:col>29</xdr:col>
      <xdr:colOff>233455</xdr:colOff>
      <xdr:row>135</xdr:row>
      <xdr:rowOff>74084</xdr:rowOff>
    </xdr:to>
    <xdr:graphicFrame macro="">
      <xdr:nvGraphicFramePr>
        <xdr:cNvPr id="5" name="Graphique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436</xdr:colOff>
      <xdr:row>54</xdr:row>
      <xdr:rowOff>121148</xdr:rowOff>
    </xdr:from>
    <xdr:to>
      <xdr:col>28</xdr:col>
      <xdr:colOff>168524</xdr:colOff>
      <xdr:row>76</xdr:row>
      <xdr:rowOff>114424</xdr:rowOff>
    </xdr:to>
    <xdr:graphicFrame macro="">
      <xdr:nvGraphicFramePr>
        <xdr:cNvPr id="8" name="Graphique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1</xdr:col>
      <xdr:colOff>189442</xdr:colOff>
      <xdr:row>12</xdr:row>
      <xdr:rowOff>58208</xdr:rowOff>
    </xdr:from>
    <xdr:ext cx="4353983" cy="836084"/>
    <xdr:sp macro="" textlink="">
      <xdr:nvSpPr>
        <xdr:cNvPr id="7" name="ZoneTexte 6"/>
        <xdr:cNvSpPr txBox="1"/>
      </xdr:nvSpPr>
      <xdr:spPr>
        <a:xfrm>
          <a:off x="989542" y="2353733"/>
          <a:ext cx="4353983" cy="836084"/>
        </a:xfrm>
        <a:prstGeom prst="rect">
          <a:avLst/>
        </a:prstGeom>
        <a:solidFill>
          <a:srgbClr val="FFFF66"/>
        </a:solidFill>
        <a:ln w="28575">
          <a:solidFill>
            <a:schemeClr val="accent6">
              <a:lumMod val="75000"/>
            </a:schemeClr>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fr-FR" sz="1100"/>
            <a:t>You can rename samples</a:t>
          </a:r>
          <a:r>
            <a:rPr lang="fr-FR" sz="1100" baseline="0"/>
            <a:t>, you just have to modify names located in the green headers of the first table above.</a:t>
          </a:r>
        </a:p>
        <a:p>
          <a:pPr algn="ctr"/>
          <a:r>
            <a:rPr lang="fr-FR" sz="1100" baseline="0"/>
            <a:t>Thereby, the name of samples will be directly modified on box plots.</a:t>
          </a:r>
          <a:endParaRPr lang="fr-FR" sz="1100"/>
        </a:p>
      </xdr:txBody>
    </xdr:sp>
    <xdr:clientData/>
  </xdr:oneCellAnchor>
</xdr:wsDr>
</file>

<file path=xl/drawings/drawing15.xml><?xml version="1.0" encoding="utf-8"?>
<xdr:wsDr xmlns:xdr="http://schemas.openxmlformats.org/drawingml/2006/spreadsheetDrawing" xmlns:a="http://schemas.openxmlformats.org/drawingml/2006/main">
  <xdr:twoCellAnchor>
    <xdr:from>
      <xdr:col>1</xdr:col>
      <xdr:colOff>0</xdr:colOff>
      <xdr:row>3</xdr:row>
      <xdr:rowOff>0</xdr:rowOff>
    </xdr:from>
    <xdr:to>
      <xdr:col>32</xdr:col>
      <xdr:colOff>224518</xdr:colOff>
      <xdr:row>18</xdr:row>
      <xdr:rowOff>189139</xdr:rowOff>
    </xdr:to>
    <xdr:graphicFrame macro="">
      <xdr:nvGraphicFramePr>
        <xdr:cNvPr id="2" name="Graphique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23</xdr:row>
      <xdr:rowOff>0</xdr:rowOff>
    </xdr:from>
    <xdr:to>
      <xdr:col>32</xdr:col>
      <xdr:colOff>242207</xdr:colOff>
      <xdr:row>38</xdr:row>
      <xdr:rowOff>27215</xdr:rowOff>
    </xdr:to>
    <xdr:graphicFrame macro="">
      <xdr:nvGraphicFramePr>
        <xdr:cNvPr id="3" name="Graphique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42</xdr:row>
      <xdr:rowOff>0</xdr:rowOff>
    </xdr:from>
    <xdr:to>
      <xdr:col>32</xdr:col>
      <xdr:colOff>247650</xdr:colOff>
      <xdr:row>56</xdr:row>
      <xdr:rowOff>189140</xdr:rowOff>
    </xdr:to>
    <xdr:graphicFrame macro="">
      <xdr:nvGraphicFramePr>
        <xdr:cNvPr id="4" name="Graphique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61</xdr:row>
      <xdr:rowOff>0</xdr:rowOff>
    </xdr:from>
    <xdr:to>
      <xdr:col>32</xdr:col>
      <xdr:colOff>257175</xdr:colOff>
      <xdr:row>75</xdr:row>
      <xdr:rowOff>185057</xdr:rowOff>
    </xdr:to>
    <xdr:graphicFrame macro="">
      <xdr:nvGraphicFramePr>
        <xdr:cNvPr id="5" name="Graphique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80</xdr:row>
      <xdr:rowOff>0</xdr:rowOff>
    </xdr:from>
    <xdr:to>
      <xdr:col>32</xdr:col>
      <xdr:colOff>247650</xdr:colOff>
      <xdr:row>95</xdr:row>
      <xdr:rowOff>13606</xdr:rowOff>
    </xdr:to>
    <xdr:graphicFrame macro="">
      <xdr:nvGraphicFramePr>
        <xdr:cNvPr id="6" name="Graphique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0</xdr:col>
      <xdr:colOff>28575</xdr:colOff>
      <xdr:row>13</xdr:row>
      <xdr:rowOff>104774</xdr:rowOff>
    </xdr:from>
    <xdr:to>
      <xdr:col>6</xdr:col>
      <xdr:colOff>28575</xdr:colOff>
      <xdr:row>31</xdr:row>
      <xdr:rowOff>57150</xdr:rowOff>
    </xdr:to>
    <xdr:graphicFrame macro="">
      <xdr:nvGraphicFramePr>
        <xdr:cNvPr id="2" name="Graphique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828675</xdr:colOff>
      <xdr:row>13</xdr:row>
      <xdr:rowOff>104775</xdr:rowOff>
    </xdr:from>
    <xdr:to>
      <xdr:col>13</xdr:col>
      <xdr:colOff>76200</xdr:colOff>
      <xdr:row>31</xdr:row>
      <xdr:rowOff>47625</xdr:rowOff>
    </xdr:to>
    <xdr:graphicFrame macro="">
      <xdr:nvGraphicFramePr>
        <xdr:cNvPr id="3" name="Graphique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33</xdr:row>
      <xdr:rowOff>180975</xdr:rowOff>
    </xdr:from>
    <xdr:to>
      <xdr:col>6</xdr:col>
      <xdr:colOff>47625</xdr:colOff>
      <xdr:row>51</xdr:row>
      <xdr:rowOff>123826</xdr:rowOff>
    </xdr:to>
    <xdr:graphicFrame macro="">
      <xdr:nvGraphicFramePr>
        <xdr:cNvPr id="4" name="Graphique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838200</xdr:colOff>
      <xdr:row>33</xdr:row>
      <xdr:rowOff>171450</xdr:rowOff>
    </xdr:from>
    <xdr:to>
      <xdr:col>13</xdr:col>
      <xdr:colOff>85725</xdr:colOff>
      <xdr:row>51</xdr:row>
      <xdr:rowOff>114301</xdr:rowOff>
    </xdr:to>
    <xdr:graphicFrame macro="">
      <xdr:nvGraphicFramePr>
        <xdr:cNvPr id="6" name="Graphique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7</xdr:col>
      <xdr:colOff>523875</xdr:colOff>
      <xdr:row>0</xdr:row>
      <xdr:rowOff>57150</xdr:rowOff>
    </xdr:from>
    <xdr:ext cx="4353983" cy="836084"/>
    <xdr:sp macro="" textlink="">
      <xdr:nvSpPr>
        <xdr:cNvPr id="7" name="ZoneTexte 6"/>
        <xdr:cNvSpPr txBox="1"/>
      </xdr:nvSpPr>
      <xdr:spPr>
        <a:xfrm>
          <a:off x="6905625" y="57150"/>
          <a:ext cx="4353983" cy="836084"/>
        </a:xfrm>
        <a:prstGeom prst="rect">
          <a:avLst/>
        </a:prstGeom>
        <a:solidFill>
          <a:srgbClr val="FFFF66"/>
        </a:solidFill>
        <a:ln w="28575">
          <a:solidFill>
            <a:schemeClr val="accent6">
              <a:lumMod val="75000"/>
            </a:schemeClr>
          </a:solidFill>
        </a:ln>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fr-FR" sz="1100"/>
            <a:t>You can rename samples</a:t>
          </a:r>
          <a:r>
            <a:rPr lang="fr-FR" sz="1100" baseline="0"/>
            <a:t>, you just have to modify names located in the green headers of the first table above.</a:t>
          </a:r>
        </a:p>
        <a:p>
          <a:pPr algn="ctr"/>
          <a:r>
            <a:rPr lang="fr-FR" sz="1100" baseline="0"/>
            <a:t>Thereby, the name of samples will be directly modified on box plots.</a:t>
          </a:r>
          <a:endParaRPr lang="fr-FR" sz="1100"/>
        </a:p>
      </xdr:txBody>
    </xdr:sp>
    <xdr:clientData/>
  </xdr:oneCellAnchor>
</xdr:wsDr>
</file>

<file path=xl/drawings/drawing17.xml><?xml version="1.0" encoding="utf-8"?>
<xdr:wsDr xmlns:xdr="http://schemas.openxmlformats.org/drawingml/2006/spreadsheetDrawing" xmlns:a="http://schemas.openxmlformats.org/drawingml/2006/main">
  <xdr:twoCellAnchor>
    <xdr:from>
      <xdr:col>0</xdr:col>
      <xdr:colOff>190500</xdr:colOff>
      <xdr:row>2</xdr:row>
      <xdr:rowOff>95249</xdr:rowOff>
    </xdr:from>
    <xdr:to>
      <xdr:col>7</xdr:col>
      <xdr:colOff>609600</xdr:colOff>
      <xdr:row>24</xdr:row>
      <xdr:rowOff>28573</xdr:rowOff>
    </xdr:to>
    <xdr:graphicFrame macro="">
      <xdr:nvGraphicFramePr>
        <xdr:cNvPr id="2" name="Graphique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183356</xdr:colOff>
      <xdr:row>3</xdr:row>
      <xdr:rowOff>7145</xdr:rowOff>
    </xdr:from>
    <xdr:to>
      <xdr:col>15</xdr:col>
      <xdr:colOff>650082</xdr:colOff>
      <xdr:row>24</xdr:row>
      <xdr:rowOff>21433</xdr:rowOff>
    </xdr:to>
    <xdr:graphicFrame macro="">
      <xdr:nvGraphicFramePr>
        <xdr:cNvPr id="5" name="Graphique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102394</xdr:colOff>
      <xdr:row>29</xdr:row>
      <xdr:rowOff>4763</xdr:rowOff>
    </xdr:from>
    <xdr:to>
      <xdr:col>7</xdr:col>
      <xdr:colOff>578644</xdr:colOff>
      <xdr:row>50</xdr:row>
      <xdr:rowOff>30955</xdr:rowOff>
    </xdr:to>
    <xdr:graphicFrame macro="">
      <xdr:nvGraphicFramePr>
        <xdr:cNvPr id="4" name="Graphique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152398</xdr:colOff>
      <xdr:row>29</xdr:row>
      <xdr:rowOff>2382</xdr:rowOff>
    </xdr:from>
    <xdr:to>
      <xdr:col>15</xdr:col>
      <xdr:colOff>619124</xdr:colOff>
      <xdr:row>49</xdr:row>
      <xdr:rowOff>180976</xdr:rowOff>
    </xdr:to>
    <xdr:graphicFrame macro="">
      <xdr:nvGraphicFramePr>
        <xdr:cNvPr id="6" name="Graphique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140495</xdr:colOff>
      <xdr:row>55</xdr:row>
      <xdr:rowOff>9525</xdr:rowOff>
    </xdr:from>
    <xdr:to>
      <xdr:col>7</xdr:col>
      <xdr:colOff>616745</xdr:colOff>
      <xdr:row>76</xdr:row>
      <xdr:rowOff>38099</xdr:rowOff>
    </xdr:to>
    <xdr:graphicFrame macro="">
      <xdr:nvGraphicFramePr>
        <xdr:cNvPr id="7" name="Graphique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128586</xdr:colOff>
      <xdr:row>54</xdr:row>
      <xdr:rowOff>178595</xdr:rowOff>
    </xdr:from>
    <xdr:to>
      <xdr:col>15</xdr:col>
      <xdr:colOff>595312</xdr:colOff>
      <xdr:row>76</xdr:row>
      <xdr:rowOff>1</xdr:rowOff>
    </xdr:to>
    <xdr:graphicFrame macro="">
      <xdr:nvGraphicFramePr>
        <xdr:cNvPr id="8" name="Graphique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159545</xdr:colOff>
      <xdr:row>81</xdr:row>
      <xdr:rowOff>0</xdr:rowOff>
    </xdr:from>
    <xdr:to>
      <xdr:col>7</xdr:col>
      <xdr:colOff>635795</xdr:colOff>
      <xdr:row>102</xdr:row>
      <xdr:rowOff>28574</xdr:rowOff>
    </xdr:to>
    <xdr:graphicFrame macro="">
      <xdr:nvGraphicFramePr>
        <xdr:cNvPr id="9" name="Graphique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157161</xdr:colOff>
      <xdr:row>80</xdr:row>
      <xdr:rowOff>188120</xdr:rowOff>
    </xdr:from>
    <xdr:to>
      <xdr:col>15</xdr:col>
      <xdr:colOff>623887</xdr:colOff>
      <xdr:row>102</xdr:row>
      <xdr:rowOff>9526</xdr:rowOff>
    </xdr:to>
    <xdr:graphicFrame macro="">
      <xdr:nvGraphicFramePr>
        <xdr:cNvPr id="10" name="Graphique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152400</xdr:colOff>
      <xdr:row>107</xdr:row>
      <xdr:rowOff>0</xdr:rowOff>
    </xdr:from>
    <xdr:to>
      <xdr:col>7</xdr:col>
      <xdr:colOff>628650</xdr:colOff>
      <xdr:row>128</xdr:row>
      <xdr:rowOff>28574</xdr:rowOff>
    </xdr:to>
    <xdr:graphicFrame macro="">
      <xdr:nvGraphicFramePr>
        <xdr:cNvPr id="11" name="Graphique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154781</xdr:colOff>
      <xdr:row>107</xdr:row>
      <xdr:rowOff>7145</xdr:rowOff>
    </xdr:from>
    <xdr:to>
      <xdr:col>15</xdr:col>
      <xdr:colOff>621507</xdr:colOff>
      <xdr:row>128</xdr:row>
      <xdr:rowOff>19051</xdr:rowOff>
    </xdr:to>
    <xdr:graphicFrame macro="">
      <xdr:nvGraphicFramePr>
        <xdr:cNvPr id="12" name="Graphique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92868</xdr:colOff>
      <xdr:row>3</xdr:row>
      <xdr:rowOff>11907</xdr:rowOff>
    </xdr:from>
    <xdr:to>
      <xdr:col>23</xdr:col>
      <xdr:colOff>569118</xdr:colOff>
      <xdr:row>25</xdr:row>
      <xdr:rowOff>16668</xdr:rowOff>
    </xdr:to>
    <xdr:graphicFrame macro="">
      <xdr:nvGraphicFramePr>
        <xdr:cNvPr id="15" name="Graphique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154780</xdr:colOff>
      <xdr:row>3</xdr:row>
      <xdr:rowOff>0</xdr:rowOff>
    </xdr:from>
    <xdr:to>
      <xdr:col>31</xdr:col>
      <xdr:colOff>621506</xdr:colOff>
      <xdr:row>24</xdr:row>
      <xdr:rowOff>19050</xdr:rowOff>
    </xdr:to>
    <xdr:graphicFrame macro="">
      <xdr:nvGraphicFramePr>
        <xdr:cNvPr id="16" name="Graphique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16</xdr:col>
      <xdr:colOff>159545</xdr:colOff>
      <xdr:row>29</xdr:row>
      <xdr:rowOff>2380</xdr:rowOff>
    </xdr:from>
    <xdr:to>
      <xdr:col>23</xdr:col>
      <xdr:colOff>635795</xdr:colOff>
      <xdr:row>50</xdr:row>
      <xdr:rowOff>30954</xdr:rowOff>
    </xdr:to>
    <xdr:graphicFrame macro="">
      <xdr:nvGraphicFramePr>
        <xdr:cNvPr id="17" name="Graphique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24</xdr:col>
      <xdr:colOff>180973</xdr:colOff>
      <xdr:row>29</xdr:row>
      <xdr:rowOff>14287</xdr:rowOff>
    </xdr:from>
    <xdr:to>
      <xdr:col>31</xdr:col>
      <xdr:colOff>647699</xdr:colOff>
      <xdr:row>50</xdr:row>
      <xdr:rowOff>57150</xdr:rowOff>
    </xdr:to>
    <xdr:graphicFrame macro="">
      <xdr:nvGraphicFramePr>
        <xdr:cNvPr id="18" name="Graphique 1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16</xdr:col>
      <xdr:colOff>166688</xdr:colOff>
      <xdr:row>55</xdr:row>
      <xdr:rowOff>2382</xdr:rowOff>
    </xdr:from>
    <xdr:to>
      <xdr:col>23</xdr:col>
      <xdr:colOff>642938</xdr:colOff>
      <xdr:row>76</xdr:row>
      <xdr:rowOff>30956</xdr:rowOff>
    </xdr:to>
    <xdr:graphicFrame macro="">
      <xdr:nvGraphicFramePr>
        <xdr:cNvPr id="19" name="Graphique 1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24</xdr:col>
      <xdr:colOff>200024</xdr:colOff>
      <xdr:row>54</xdr:row>
      <xdr:rowOff>188119</xdr:rowOff>
    </xdr:from>
    <xdr:to>
      <xdr:col>31</xdr:col>
      <xdr:colOff>666750</xdr:colOff>
      <xdr:row>76</xdr:row>
      <xdr:rowOff>38101</xdr:rowOff>
    </xdr:to>
    <xdr:graphicFrame macro="">
      <xdr:nvGraphicFramePr>
        <xdr:cNvPr id="20" name="Graphique 1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xdr:col>
      <xdr:colOff>133351</xdr:colOff>
      <xdr:row>81</xdr:row>
      <xdr:rowOff>11906</xdr:rowOff>
    </xdr:from>
    <xdr:to>
      <xdr:col>23</xdr:col>
      <xdr:colOff>609601</xdr:colOff>
      <xdr:row>102</xdr:row>
      <xdr:rowOff>40480</xdr:rowOff>
    </xdr:to>
    <xdr:graphicFrame macro="">
      <xdr:nvGraphicFramePr>
        <xdr:cNvPr id="21" name="Graphique 2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178593</xdr:colOff>
      <xdr:row>81</xdr:row>
      <xdr:rowOff>0</xdr:rowOff>
    </xdr:from>
    <xdr:to>
      <xdr:col>31</xdr:col>
      <xdr:colOff>645319</xdr:colOff>
      <xdr:row>102</xdr:row>
      <xdr:rowOff>9525</xdr:rowOff>
    </xdr:to>
    <xdr:graphicFrame macro="">
      <xdr:nvGraphicFramePr>
        <xdr:cNvPr id="22" name="Graphique 2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16</xdr:col>
      <xdr:colOff>126207</xdr:colOff>
      <xdr:row>107</xdr:row>
      <xdr:rowOff>2381</xdr:rowOff>
    </xdr:from>
    <xdr:to>
      <xdr:col>23</xdr:col>
      <xdr:colOff>602457</xdr:colOff>
      <xdr:row>128</xdr:row>
      <xdr:rowOff>30955</xdr:rowOff>
    </xdr:to>
    <xdr:graphicFrame macro="">
      <xdr:nvGraphicFramePr>
        <xdr:cNvPr id="23" name="Graphique 2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24</xdr:col>
      <xdr:colOff>171449</xdr:colOff>
      <xdr:row>107</xdr:row>
      <xdr:rowOff>7144</xdr:rowOff>
    </xdr:from>
    <xdr:to>
      <xdr:col>31</xdr:col>
      <xdr:colOff>638175</xdr:colOff>
      <xdr:row>128</xdr:row>
      <xdr:rowOff>28576</xdr:rowOff>
    </xdr:to>
    <xdr:graphicFrame macro="">
      <xdr:nvGraphicFramePr>
        <xdr:cNvPr id="24" name="Graphique 2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2.bin"/></Relationships>
</file>

<file path=xl/worksheets/_rels/sheet3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1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4.xml.rels><?xml version="1.0" encoding="UTF-8" standalone="yes"?>
<Relationships xmlns="http://schemas.openxmlformats.org/package/2006/relationships"><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sheetPr codeName="Feuil1"/>
  <dimension ref="A1:I98"/>
  <sheetViews>
    <sheetView workbookViewId="0">
      <selection activeCell="D3" sqref="D3"/>
    </sheetView>
  </sheetViews>
  <sheetFormatPr baseColWidth="10" defaultRowHeight="15"/>
  <cols>
    <col min="1" max="1" width="13.42578125" style="11" customWidth="1"/>
    <col min="2" max="2" width="11.42578125" style="11" hidden="1" customWidth="1"/>
    <col min="3" max="3" width="15" style="11" customWidth="1"/>
    <col min="4" max="4" width="14.42578125" style="11" bestFit="1" customWidth="1"/>
    <col min="5" max="5" width="77.85546875" style="11" customWidth="1"/>
    <col min="6" max="6" width="92.5703125" style="11" bestFit="1" customWidth="1"/>
    <col min="7" max="16384" width="11.42578125" style="11"/>
  </cols>
  <sheetData>
    <row r="1" spans="1:9">
      <c r="A1" s="386" t="s">
        <v>133</v>
      </c>
      <c r="B1" s="387"/>
      <c r="C1" s="387"/>
      <c r="D1" s="15" t="str">
        <f>'Gene Informations'!B1</f>
        <v>Enter cat #</v>
      </c>
      <c r="E1" s="3"/>
      <c r="F1" s="6"/>
    </row>
    <row r="2" spans="1:9">
      <c r="A2" s="1" t="s">
        <v>0</v>
      </c>
      <c r="B2" s="1" t="s">
        <v>1</v>
      </c>
      <c r="C2" s="1" t="s">
        <v>2</v>
      </c>
      <c r="D2" s="1" t="s">
        <v>3</v>
      </c>
      <c r="E2" s="1" t="s">
        <v>120</v>
      </c>
      <c r="F2" s="1" t="s">
        <v>4</v>
      </c>
    </row>
    <row r="3" spans="1:9">
      <c r="A3" s="5" t="s">
        <v>8</v>
      </c>
      <c r="B3" s="2"/>
      <c r="C3" s="2" t="str">
        <f>IF('Gene Informations'!B4="","",'Gene Informations'!B4)</f>
        <v/>
      </c>
      <c r="D3" s="31" t="str">
        <f>IF('Gene Informations'!C4="","",'Gene Informations'!C4)</f>
        <v/>
      </c>
      <c r="E3" s="2" t="str">
        <f>IF('Gene Informations'!E4="","",'Gene Informations'!E4)</f>
        <v/>
      </c>
      <c r="F3" s="2" t="str">
        <f>IF('Gene Informations'!A4="","",'Gene Informations'!A4)</f>
        <v/>
      </c>
    </row>
    <row r="4" spans="1:9">
      <c r="A4" s="2" t="s">
        <v>9</v>
      </c>
      <c r="B4" s="2"/>
      <c r="C4" s="2" t="str">
        <f>IF('Gene Informations'!B5="","",'Gene Informations'!B5)</f>
        <v/>
      </c>
      <c r="D4" s="31" t="str">
        <f>IF('Gene Informations'!C5="","",'Gene Informations'!C5)</f>
        <v/>
      </c>
      <c r="E4" s="2" t="str">
        <f>IF('Gene Informations'!E5="","",'Gene Informations'!E5)</f>
        <v/>
      </c>
      <c r="F4" s="2" t="str">
        <f>IF('Gene Informations'!A5="","",'Gene Informations'!A5)</f>
        <v/>
      </c>
      <c r="I4" s="7"/>
    </row>
    <row r="5" spans="1:9">
      <c r="A5" s="2" t="s">
        <v>10</v>
      </c>
      <c r="B5" s="2"/>
      <c r="C5" s="2" t="str">
        <f>IF('Gene Informations'!B6="","",'Gene Informations'!B6)</f>
        <v/>
      </c>
      <c r="D5" s="31" t="str">
        <f>IF('Gene Informations'!C6="","",'Gene Informations'!C6)</f>
        <v/>
      </c>
      <c r="E5" s="2" t="str">
        <f>IF('Gene Informations'!E6="","",'Gene Informations'!E6)</f>
        <v/>
      </c>
      <c r="F5" s="2" t="str">
        <f>IF('Gene Informations'!A6="","",'Gene Informations'!A6)</f>
        <v/>
      </c>
    </row>
    <row r="6" spans="1:9">
      <c r="A6" s="2" t="s">
        <v>11</v>
      </c>
      <c r="B6" s="2"/>
      <c r="C6" s="2" t="str">
        <f>IF('Gene Informations'!B7="","",'Gene Informations'!B7)</f>
        <v/>
      </c>
      <c r="D6" s="31" t="str">
        <f>IF('Gene Informations'!C7="","",'Gene Informations'!C7)</f>
        <v/>
      </c>
      <c r="E6" s="2" t="str">
        <f>IF('Gene Informations'!E7="","",'Gene Informations'!E7)</f>
        <v/>
      </c>
      <c r="F6" s="2" t="str">
        <f>IF('Gene Informations'!A7="","",'Gene Informations'!A7)</f>
        <v/>
      </c>
    </row>
    <row r="7" spans="1:9">
      <c r="A7" s="2" t="s">
        <v>12</v>
      </c>
      <c r="B7" s="2"/>
      <c r="C7" s="2" t="str">
        <f>IF('Gene Informations'!B8="","",'Gene Informations'!B8)</f>
        <v/>
      </c>
      <c r="D7" s="31" t="str">
        <f>IF('Gene Informations'!C8="","",'Gene Informations'!C8)</f>
        <v/>
      </c>
      <c r="E7" s="2" t="str">
        <f>IF('Gene Informations'!E8="","",'Gene Informations'!E8)</f>
        <v/>
      </c>
      <c r="F7" s="2" t="str">
        <f>IF('Gene Informations'!A8="","",'Gene Informations'!A8)</f>
        <v/>
      </c>
    </row>
    <row r="8" spans="1:9">
      <c r="A8" s="2" t="s">
        <v>13</v>
      </c>
      <c r="B8" s="2"/>
      <c r="C8" s="2" t="str">
        <f>IF('Gene Informations'!B9="","",'Gene Informations'!B9)</f>
        <v/>
      </c>
      <c r="D8" s="31" t="str">
        <f>IF('Gene Informations'!C9="","",'Gene Informations'!C9)</f>
        <v/>
      </c>
      <c r="E8" s="2" t="str">
        <f>IF('Gene Informations'!E9="","",'Gene Informations'!E9)</f>
        <v/>
      </c>
      <c r="F8" s="2" t="str">
        <f>IF('Gene Informations'!A9="","",'Gene Informations'!A9)</f>
        <v/>
      </c>
    </row>
    <row r="9" spans="1:9">
      <c r="A9" s="2" t="s">
        <v>14</v>
      </c>
      <c r="B9" s="2"/>
      <c r="C9" s="2" t="str">
        <f>IF('Gene Informations'!B10="","",'Gene Informations'!B10)</f>
        <v/>
      </c>
      <c r="D9" s="31" t="str">
        <f>IF('Gene Informations'!C10="","",'Gene Informations'!C10)</f>
        <v/>
      </c>
      <c r="E9" s="2" t="str">
        <f>IF('Gene Informations'!E10="","",'Gene Informations'!E10)</f>
        <v/>
      </c>
      <c r="F9" s="2" t="str">
        <f>IF('Gene Informations'!A10="","",'Gene Informations'!A10)</f>
        <v/>
      </c>
    </row>
    <row r="10" spans="1:9">
      <c r="A10" s="2" t="s">
        <v>15</v>
      </c>
      <c r="B10" s="2"/>
      <c r="C10" s="2" t="str">
        <f>IF('Gene Informations'!B11="","",'Gene Informations'!B11)</f>
        <v/>
      </c>
      <c r="D10" s="31" t="str">
        <f>IF('Gene Informations'!C11="","",'Gene Informations'!C11)</f>
        <v/>
      </c>
      <c r="E10" s="2" t="str">
        <f>IF('Gene Informations'!E11="","",'Gene Informations'!E11)</f>
        <v/>
      </c>
      <c r="F10" s="2" t="str">
        <f>IF('Gene Informations'!A11="","",'Gene Informations'!A11)</f>
        <v/>
      </c>
    </row>
    <row r="11" spans="1:9">
      <c r="A11" s="2" t="s">
        <v>16</v>
      </c>
      <c r="B11" s="2"/>
      <c r="C11" s="2" t="str">
        <f>IF('Gene Informations'!B12="","",'Gene Informations'!B12)</f>
        <v/>
      </c>
      <c r="D11" s="31" t="str">
        <f>IF('Gene Informations'!C12="","",'Gene Informations'!C12)</f>
        <v/>
      </c>
      <c r="E11" s="2" t="str">
        <f>IF('Gene Informations'!E12="","",'Gene Informations'!E12)</f>
        <v/>
      </c>
      <c r="F11" s="2" t="str">
        <f>IF('Gene Informations'!A12="","",'Gene Informations'!A12)</f>
        <v/>
      </c>
    </row>
    <row r="12" spans="1:9">
      <c r="A12" s="2" t="s">
        <v>17</v>
      </c>
      <c r="B12" s="2"/>
      <c r="C12" s="2" t="str">
        <f>IF('Gene Informations'!B13="","",'Gene Informations'!B13)</f>
        <v/>
      </c>
      <c r="D12" s="31" t="str">
        <f>IF('Gene Informations'!C13="","",'Gene Informations'!C13)</f>
        <v/>
      </c>
      <c r="E12" s="2" t="str">
        <f>IF('Gene Informations'!E13="","",'Gene Informations'!E13)</f>
        <v/>
      </c>
      <c r="F12" s="2" t="str">
        <f>IF('Gene Informations'!A13="","",'Gene Informations'!A13)</f>
        <v/>
      </c>
    </row>
    <row r="13" spans="1:9">
      <c r="A13" s="2" t="s">
        <v>18</v>
      </c>
      <c r="B13" s="2"/>
      <c r="C13" s="2" t="str">
        <f>IF('Gene Informations'!B14="","",'Gene Informations'!B14)</f>
        <v/>
      </c>
      <c r="D13" s="31" t="str">
        <f>IF('Gene Informations'!C14="","",'Gene Informations'!C14)</f>
        <v/>
      </c>
      <c r="E13" s="2" t="str">
        <f>IF('Gene Informations'!E14="","",'Gene Informations'!E14)</f>
        <v/>
      </c>
      <c r="F13" s="2" t="str">
        <f>IF('Gene Informations'!A14="","",'Gene Informations'!A14)</f>
        <v/>
      </c>
      <c r="H13" s="8"/>
    </row>
    <row r="14" spans="1:9">
      <c r="A14" s="2" t="s">
        <v>19</v>
      </c>
      <c r="B14" s="2"/>
      <c r="C14" s="2" t="str">
        <f>IF('Gene Informations'!B15="","",'Gene Informations'!B15)</f>
        <v/>
      </c>
      <c r="D14" s="31" t="str">
        <f>IF('Gene Informations'!C15="","",'Gene Informations'!C15)</f>
        <v/>
      </c>
      <c r="E14" s="2" t="str">
        <f>IF('Gene Informations'!E15="","",'Gene Informations'!E15)</f>
        <v/>
      </c>
      <c r="F14" s="2" t="str">
        <f>IF('Gene Informations'!A15="","",'Gene Informations'!A15)</f>
        <v/>
      </c>
    </row>
    <row r="15" spans="1:9">
      <c r="A15" s="2" t="s">
        <v>20</v>
      </c>
      <c r="B15" s="2"/>
      <c r="C15" s="2" t="str">
        <f>IF('Gene Informations'!B16="","",'Gene Informations'!B16)</f>
        <v/>
      </c>
      <c r="D15" s="31" t="str">
        <f>IF('Gene Informations'!C16="","",'Gene Informations'!C16)</f>
        <v/>
      </c>
      <c r="E15" s="2" t="str">
        <f>IF('Gene Informations'!E16="","",'Gene Informations'!E16)</f>
        <v/>
      </c>
      <c r="F15" s="2" t="str">
        <f>IF('Gene Informations'!A16="","",'Gene Informations'!A16)</f>
        <v/>
      </c>
    </row>
    <row r="16" spans="1:9">
      <c r="A16" s="2" t="s">
        <v>21</v>
      </c>
      <c r="B16" s="2"/>
      <c r="C16" s="2" t="str">
        <f>IF('Gene Informations'!B17="","",'Gene Informations'!B17)</f>
        <v/>
      </c>
      <c r="D16" s="31" t="str">
        <f>IF('Gene Informations'!C17="","",'Gene Informations'!C17)</f>
        <v/>
      </c>
      <c r="E16" s="2" t="str">
        <f>IF('Gene Informations'!E17="","",'Gene Informations'!E17)</f>
        <v/>
      </c>
      <c r="F16" s="2" t="str">
        <f>IF('Gene Informations'!A17="","",'Gene Informations'!A17)</f>
        <v/>
      </c>
    </row>
    <row r="17" spans="1:6">
      <c r="A17" s="2" t="s">
        <v>22</v>
      </c>
      <c r="B17" s="2"/>
      <c r="C17" s="2" t="str">
        <f>IF('Gene Informations'!B18="","",'Gene Informations'!B18)</f>
        <v/>
      </c>
      <c r="D17" s="31" t="str">
        <f>IF('Gene Informations'!C18="","",'Gene Informations'!C18)</f>
        <v/>
      </c>
      <c r="E17" s="2" t="str">
        <f>IF('Gene Informations'!E18="","",'Gene Informations'!E18)</f>
        <v/>
      </c>
      <c r="F17" s="2" t="str">
        <f>IF('Gene Informations'!A18="","",'Gene Informations'!A18)</f>
        <v/>
      </c>
    </row>
    <row r="18" spans="1:6">
      <c r="A18" s="2" t="s">
        <v>23</v>
      </c>
      <c r="B18" s="2"/>
      <c r="C18" s="2" t="str">
        <f>IF('Gene Informations'!B19="","",'Gene Informations'!B19)</f>
        <v/>
      </c>
      <c r="D18" s="31" t="str">
        <f>IF('Gene Informations'!C19="","",'Gene Informations'!C19)</f>
        <v/>
      </c>
      <c r="E18" s="2" t="str">
        <f>IF('Gene Informations'!E19="","",'Gene Informations'!E19)</f>
        <v/>
      </c>
      <c r="F18" s="2" t="str">
        <f>IF('Gene Informations'!A19="","",'Gene Informations'!A19)</f>
        <v/>
      </c>
    </row>
    <row r="19" spans="1:6">
      <c r="A19" s="2" t="s">
        <v>24</v>
      </c>
      <c r="B19" s="2"/>
      <c r="C19" s="2" t="str">
        <f>IF('Gene Informations'!B20="","",'Gene Informations'!B20)</f>
        <v/>
      </c>
      <c r="D19" s="31" t="str">
        <f>IF('Gene Informations'!C20="","",'Gene Informations'!C20)</f>
        <v/>
      </c>
      <c r="E19" s="2" t="str">
        <f>IF('Gene Informations'!E20="","",'Gene Informations'!E20)</f>
        <v/>
      </c>
      <c r="F19" s="2" t="str">
        <f>IF('Gene Informations'!A20="","",'Gene Informations'!A20)</f>
        <v/>
      </c>
    </row>
    <row r="20" spans="1:6">
      <c r="A20" s="2" t="s">
        <v>25</v>
      </c>
      <c r="B20" s="2"/>
      <c r="C20" s="2" t="str">
        <f>IF('Gene Informations'!B21="","",'Gene Informations'!B21)</f>
        <v/>
      </c>
      <c r="D20" s="31" t="str">
        <f>IF('Gene Informations'!C21="","",'Gene Informations'!C21)</f>
        <v/>
      </c>
      <c r="E20" s="2" t="str">
        <f>IF('Gene Informations'!E21="","",'Gene Informations'!E21)</f>
        <v/>
      </c>
      <c r="F20" s="2" t="str">
        <f>IF('Gene Informations'!A21="","",'Gene Informations'!A21)</f>
        <v/>
      </c>
    </row>
    <row r="21" spans="1:6">
      <c r="A21" s="2" t="s">
        <v>26</v>
      </c>
      <c r="B21" s="2"/>
      <c r="C21" s="2" t="str">
        <f>IF('Gene Informations'!B22="","",'Gene Informations'!B22)</f>
        <v/>
      </c>
      <c r="D21" s="31" t="str">
        <f>IF('Gene Informations'!C22="","",'Gene Informations'!C22)</f>
        <v/>
      </c>
      <c r="E21" s="2" t="str">
        <f>IF('Gene Informations'!E22="","",'Gene Informations'!E22)</f>
        <v/>
      </c>
      <c r="F21" s="2" t="str">
        <f>IF('Gene Informations'!A22="","",'Gene Informations'!A22)</f>
        <v/>
      </c>
    </row>
    <row r="22" spans="1:6">
      <c r="A22" s="2" t="s">
        <v>27</v>
      </c>
      <c r="B22" s="2"/>
      <c r="C22" s="2" t="str">
        <f>IF('Gene Informations'!B23="","",'Gene Informations'!B23)</f>
        <v/>
      </c>
      <c r="D22" s="31" t="str">
        <f>IF('Gene Informations'!C23="","",'Gene Informations'!C23)</f>
        <v/>
      </c>
      <c r="E22" s="2" t="str">
        <f>IF('Gene Informations'!E23="","",'Gene Informations'!E23)</f>
        <v/>
      </c>
      <c r="F22" s="2" t="str">
        <f>IF('Gene Informations'!A23="","",'Gene Informations'!A23)</f>
        <v/>
      </c>
    </row>
    <row r="23" spans="1:6">
      <c r="A23" s="2" t="s">
        <v>28</v>
      </c>
      <c r="B23" s="2"/>
      <c r="C23" s="2" t="str">
        <f>IF('Gene Informations'!B24="","",'Gene Informations'!B24)</f>
        <v/>
      </c>
      <c r="D23" s="31" t="str">
        <f>IF('Gene Informations'!C24="","",'Gene Informations'!C24)</f>
        <v/>
      </c>
      <c r="E23" s="2" t="str">
        <f>IF('Gene Informations'!E24="","",'Gene Informations'!E24)</f>
        <v/>
      </c>
      <c r="F23" s="2" t="str">
        <f>IF('Gene Informations'!A24="","",'Gene Informations'!A24)</f>
        <v/>
      </c>
    </row>
    <row r="24" spans="1:6">
      <c r="A24" s="2" t="s">
        <v>29</v>
      </c>
      <c r="B24" s="2"/>
      <c r="C24" s="2" t="str">
        <f>IF('Gene Informations'!B25="","",'Gene Informations'!B25)</f>
        <v/>
      </c>
      <c r="D24" s="31" t="str">
        <f>IF('Gene Informations'!C25="","",'Gene Informations'!C25)</f>
        <v/>
      </c>
      <c r="E24" s="2" t="str">
        <f>IF('Gene Informations'!E25="","",'Gene Informations'!E25)</f>
        <v/>
      </c>
      <c r="F24" s="2" t="str">
        <f>IF('Gene Informations'!A25="","",'Gene Informations'!A25)</f>
        <v/>
      </c>
    </row>
    <row r="25" spans="1:6">
      <c r="A25" s="2" t="s">
        <v>30</v>
      </c>
      <c r="B25" s="2"/>
      <c r="C25" s="2" t="str">
        <f>IF('Gene Informations'!B26="","",'Gene Informations'!B26)</f>
        <v/>
      </c>
      <c r="D25" s="31" t="str">
        <f>IF('Gene Informations'!C26="","",'Gene Informations'!C26)</f>
        <v/>
      </c>
      <c r="E25" s="2" t="str">
        <f>IF('Gene Informations'!E26="","",'Gene Informations'!E26)</f>
        <v/>
      </c>
      <c r="F25" s="2" t="str">
        <f>IF('Gene Informations'!A26="","",'Gene Informations'!A26)</f>
        <v/>
      </c>
    </row>
    <row r="26" spans="1:6">
      <c r="A26" s="2" t="s">
        <v>31</v>
      </c>
      <c r="B26" s="2"/>
      <c r="C26" s="2" t="str">
        <f>IF('Gene Informations'!B27="","",'Gene Informations'!B27)</f>
        <v/>
      </c>
      <c r="D26" s="31" t="str">
        <f>IF('Gene Informations'!C27="","",'Gene Informations'!C27)</f>
        <v/>
      </c>
      <c r="E26" s="2" t="str">
        <f>IF('Gene Informations'!E27="","",'Gene Informations'!E27)</f>
        <v/>
      </c>
      <c r="F26" s="2" t="str">
        <f>IF('Gene Informations'!A27="","",'Gene Informations'!A27)</f>
        <v/>
      </c>
    </row>
    <row r="27" spans="1:6">
      <c r="A27" s="2" t="s">
        <v>32</v>
      </c>
      <c r="B27" s="2"/>
      <c r="C27" s="2" t="str">
        <f>IF('Gene Informations'!B28="","",'Gene Informations'!B28)</f>
        <v/>
      </c>
      <c r="D27" s="31" t="str">
        <f>IF('Gene Informations'!C28="","",'Gene Informations'!C28)</f>
        <v/>
      </c>
      <c r="E27" s="2" t="str">
        <f>IF('Gene Informations'!E28="","",'Gene Informations'!E28)</f>
        <v/>
      </c>
      <c r="F27" s="2" t="str">
        <f>IF('Gene Informations'!A28="","",'Gene Informations'!A28)</f>
        <v/>
      </c>
    </row>
    <row r="28" spans="1:6">
      <c r="A28" s="2" t="s">
        <v>33</v>
      </c>
      <c r="B28" s="2"/>
      <c r="C28" s="2" t="str">
        <f>IF('Gene Informations'!B29="","",'Gene Informations'!B29)</f>
        <v/>
      </c>
      <c r="D28" s="31" t="str">
        <f>IF('Gene Informations'!C29="","",'Gene Informations'!C29)</f>
        <v/>
      </c>
      <c r="E28" s="2" t="str">
        <f>IF('Gene Informations'!E29="","",'Gene Informations'!E29)</f>
        <v/>
      </c>
      <c r="F28" s="2" t="str">
        <f>IF('Gene Informations'!A29="","",'Gene Informations'!A29)</f>
        <v/>
      </c>
    </row>
    <row r="29" spans="1:6">
      <c r="A29" s="2" t="s">
        <v>34</v>
      </c>
      <c r="B29" s="2"/>
      <c r="C29" s="2" t="str">
        <f>IF('Gene Informations'!B30="","",'Gene Informations'!B30)</f>
        <v/>
      </c>
      <c r="D29" s="31" t="str">
        <f>IF('Gene Informations'!C30="","",'Gene Informations'!C30)</f>
        <v/>
      </c>
      <c r="E29" s="2" t="str">
        <f>IF('Gene Informations'!E30="","",'Gene Informations'!E30)</f>
        <v/>
      </c>
      <c r="F29" s="2" t="str">
        <f>IF('Gene Informations'!A30="","",'Gene Informations'!A30)</f>
        <v/>
      </c>
    </row>
    <row r="30" spans="1:6">
      <c r="A30" s="2" t="s">
        <v>35</v>
      </c>
      <c r="B30" s="2"/>
      <c r="C30" s="2" t="str">
        <f>IF('Gene Informations'!B31="","",'Gene Informations'!B31)</f>
        <v/>
      </c>
      <c r="D30" s="31" t="str">
        <f>IF('Gene Informations'!C31="","",'Gene Informations'!C31)</f>
        <v/>
      </c>
      <c r="E30" s="2" t="str">
        <f>IF('Gene Informations'!E31="","",'Gene Informations'!E31)</f>
        <v/>
      </c>
      <c r="F30" s="2" t="str">
        <f>IF('Gene Informations'!A31="","",'Gene Informations'!A31)</f>
        <v/>
      </c>
    </row>
    <row r="31" spans="1:6">
      <c r="A31" s="2" t="s">
        <v>36</v>
      </c>
      <c r="B31" s="2"/>
      <c r="C31" s="2" t="str">
        <f>IF('Gene Informations'!B32="","",'Gene Informations'!B32)</f>
        <v/>
      </c>
      <c r="D31" s="31" t="str">
        <f>IF('Gene Informations'!C32="","",'Gene Informations'!C32)</f>
        <v/>
      </c>
      <c r="E31" s="2" t="str">
        <f>IF('Gene Informations'!E32="","",'Gene Informations'!E32)</f>
        <v/>
      </c>
      <c r="F31" s="2" t="str">
        <f>IF('Gene Informations'!A32="","",'Gene Informations'!A32)</f>
        <v/>
      </c>
    </row>
    <row r="32" spans="1:6">
      <c r="A32" s="2" t="s">
        <v>37</v>
      </c>
      <c r="B32" s="2"/>
      <c r="C32" s="2" t="str">
        <f>IF('Gene Informations'!B33="","",'Gene Informations'!B33)</f>
        <v/>
      </c>
      <c r="D32" s="31" t="str">
        <f>IF('Gene Informations'!C33="","",'Gene Informations'!C33)</f>
        <v/>
      </c>
      <c r="E32" s="2" t="str">
        <f>IF('Gene Informations'!E33="","",'Gene Informations'!E33)</f>
        <v/>
      </c>
      <c r="F32" s="2" t="str">
        <f>IF('Gene Informations'!A33="","",'Gene Informations'!A33)</f>
        <v/>
      </c>
    </row>
    <row r="33" spans="1:6">
      <c r="A33" s="2" t="s">
        <v>38</v>
      </c>
      <c r="B33" s="2"/>
      <c r="C33" s="2" t="str">
        <f>IF('Gene Informations'!B34="","",'Gene Informations'!B34)</f>
        <v/>
      </c>
      <c r="D33" s="31" t="str">
        <f>IF('Gene Informations'!C34="","",'Gene Informations'!C34)</f>
        <v/>
      </c>
      <c r="E33" s="2" t="str">
        <f>IF('Gene Informations'!E34="","",'Gene Informations'!E34)</f>
        <v/>
      </c>
      <c r="F33" s="2" t="str">
        <f>IF('Gene Informations'!A34="","",'Gene Informations'!A34)</f>
        <v/>
      </c>
    </row>
    <row r="34" spans="1:6">
      <c r="A34" s="2" t="s">
        <v>39</v>
      </c>
      <c r="B34" s="2"/>
      <c r="C34" s="2" t="str">
        <f>IF('Gene Informations'!B35="","",'Gene Informations'!B35)</f>
        <v/>
      </c>
      <c r="D34" s="31" t="str">
        <f>IF('Gene Informations'!C35="","",'Gene Informations'!C35)</f>
        <v/>
      </c>
      <c r="E34" s="2" t="str">
        <f>IF('Gene Informations'!E35="","",'Gene Informations'!E35)</f>
        <v/>
      </c>
      <c r="F34" s="2" t="str">
        <f>IF('Gene Informations'!A35="","",'Gene Informations'!A35)</f>
        <v/>
      </c>
    </row>
    <row r="35" spans="1:6">
      <c r="A35" s="2" t="s">
        <v>40</v>
      </c>
      <c r="B35" s="2"/>
      <c r="C35" s="2" t="str">
        <f>IF('Gene Informations'!B36="","",'Gene Informations'!B36)</f>
        <v/>
      </c>
      <c r="D35" s="31" t="str">
        <f>IF('Gene Informations'!C36="","",'Gene Informations'!C36)</f>
        <v/>
      </c>
      <c r="E35" s="2" t="str">
        <f>IF('Gene Informations'!E36="","",'Gene Informations'!E36)</f>
        <v/>
      </c>
      <c r="F35" s="2" t="str">
        <f>IF('Gene Informations'!A36="","",'Gene Informations'!A36)</f>
        <v/>
      </c>
    </row>
    <row r="36" spans="1:6">
      <c r="A36" s="2" t="s">
        <v>41</v>
      </c>
      <c r="B36" s="2"/>
      <c r="C36" s="2" t="str">
        <f>IF('Gene Informations'!B37="","",'Gene Informations'!B37)</f>
        <v/>
      </c>
      <c r="D36" s="31" t="str">
        <f>IF('Gene Informations'!C37="","",'Gene Informations'!C37)</f>
        <v/>
      </c>
      <c r="E36" s="2" t="str">
        <f>IF('Gene Informations'!E37="","",'Gene Informations'!E37)</f>
        <v/>
      </c>
      <c r="F36" s="2" t="str">
        <f>IF('Gene Informations'!A37="","",'Gene Informations'!A37)</f>
        <v/>
      </c>
    </row>
    <row r="37" spans="1:6">
      <c r="A37" s="2" t="s">
        <v>42</v>
      </c>
      <c r="B37" s="2"/>
      <c r="C37" s="2" t="str">
        <f>IF('Gene Informations'!B38="","",'Gene Informations'!B38)</f>
        <v/>
      </c>
      <c r="D37" s="31" t="str">
        <f>IF('Gene Informations'!C38="","",'Gene Informations'!C38)</f>
        <v/>
      </c>
      <c r="E37" s="2" t="str">
        <f>IF('Gene Informations'!E38="","",'Gene Informations'!E38)</f>
        <v/>
      </c>
      <c r="F37" s="2" t="str">
        <f>IF('Gene Informations'!A38="","",'Gene Informations'!A38)</f>
        <v/>
      </c>
    </row>
    <row r="38" spans="1:6">
      <c r="A38" s="2" t="s">
        <v>43</v>
      </c>
      <c r="B38" s="2"/>
      <c r="C38" s="2" t="str">
        <f>IF('Gene Informations'!B39="","",'Gene Informations'!B39)</f>
        <v/>
      </c>
      <c r="D38" s="31" t="str">
        <f>IF('Gene Informations'!C39="","",'Gene Informations'!C39)</f>
        <v/>
      </c>
      <c r="E38" s="2" t="str">
        <f>IF('Gene Informations'!E39="","",'Gene Informations'!E39)</f>
        <v/>
      </c>
      <c r="F38" s="2" t="str">
        <f>IF('Gene Informations'!A39="","",'Gene Informations'!A39)</f>
        <v/>
      </c>
    </row>
    <row r="39" spans="1:6">
      <c r="A39" s="2" t="s">
        <v>44</v>
      </c>
      <c r="B39" s="2"/>
      <c r="C39" s="2" t="str">
        <f>IF('Gene Informations'!B40="","",'Gene Informations'!B40)</f>
        <v/>
      </c>
      <c r="D39" s="31" t="str">
        <f>IF('Gene Informations'!C40="","",'Gene Informations'!C40)</f>
        <v/>
      </c>
      <c r="E39" s="2" t="str">
        <f>IF('Gene Informations'!E40="","",'Gene Informations'!E40)</f>
        <v/>
      </c>
      <c r="F39" s="2" t="str">
        <f>IF('Gene Informations'!A40="","",'Gene Informations'!A40)</f>
        <v/>
      </c>
    </row>
    <row r="40" spans="1:6">
      <c r="A40" s="2" t="s">
        <v>45</v>
      </c>
      <c r="B40" s="2"/>
      <c r="C40" s="2" t="str">
        <f>IF('Gene Informations'!B41="","",'Gene Informations'!B41)</f>
        <v/>
      </c>
      <c r="D40" s="31" t="str">
        <f>IF('Gene Informations'!C41="","",'Gene Informations'!C41)</f>
        <v/>
      </c>
      <c r="E40" s="2" t="str">
        <f>IF('Gene Informations'!E41="","",'Gene Informations'!E41)</f>
        <v/>
      </c>
      <c r="F40" s="2" t="str">
        <f>IF('Gene Informations'!A41="","",'Gene Informations'!A41)</f>
        <v/>
      </c>
    </row>
    <row r="41" spans="1:6">
      <c r="A41" s="2" t="s">
        <v>46</v>
      </c>
      <c r="B41" s="2"/>
      <c r="C41" s="2" t="str">
        <f>IF('Gene Informations'!B42="","",'Gene Informations'!B42)</f>
        <v/>
      </c>
      <c r="D41" s="31" t="str">
        <f>IF('Gene Informations'!C42="","",'Gene Informations'!C42)</f>
        <v/>
      </c>
      <c r="E41" s="2" t="str">
        <f>IF('Gene Informations'!E42="","",'Gene Informations'!E42)</f>
        <v/>
      </c>
      <c r="F41" s="2" t="str">
        <f>IF('Gene Informations'!A42="","",'Gene Informations'!A42)</f>
        <v/>
      </c>
    </row>
    <row r="42" spans="1:6">
      <c r="A42" s="2" t="s">
        <v>47</v>
      </c>
      <c r="B42" s="2"/>
      <c r="C42" s="2" t="str">
        <f>IF('Gene Informations'!B43="","",'Gene Informations'!B43)</f>
        <v/>
      </c>
      <c r="D42" s="31" t="str">
        <f>IF('Gene Informations'!C43="","",'Gene Informations'!C43)</f>
        <v/>
      </c>
      <c r="E42" s="2" t="str">
        <f>IF('Gene Informations'!E43="","",'Gene Informations'!E43)</f>
        <v/>
      </c>
      <c r="F42" s="2" t="str">
        <f>IF('Gene Informations'!A43="","",'Gene Informations'!A43)</f>
        <v/>
      </c>
    </row>
    <row r="43" spans="1:6">
      <c r="A43" s="2" t="s">
        <v>48</v>
      </c>
      <c r="B43" s="2"/>
      <c r="C43" s="2" t="str">
        <f>IF('Gene Informations'!B44="","",'Gene Informations'!B44)</f>
        <v/>
      </c>
      <c r="D43" s="31" t="str">
        <f>IF('Gene Informations'!C44="","",'Gene Informations'!C44)</f>
        <v/>
      </c>
      <c r="E43" s="2" t="str">
        <f>IF('Gene Informations'!E44="","",'Gene Informations'!E44)</f>
        <v/>
      </c>
      <c r="F43" s="2" t="str">
        <f>IF('Gene Informations'!A44="","",'Gene Informations'!A44)</f>
        <v/>
      </c>
    </row>
    <row r="44" spans="1:6">
      <c r="A44" s="2" t="s">
        <v>49</v>
      </c>
      <c r="B44" s="2"/>
      <c r="C44" s="2" t="str">
        <f>IF('Gene Informations'!B45="","",'Gene Informations'!B45)</f>
        <v/>
      </c>
      <c r="D44" s="31" t="str">
        <f>IF('Gene Informations'!C45="","",'Gene Informations'!C45)</f>
        <v/>
      </c>
      <c r="E44" s="2" t="str">
        <f>IF('Gene Informations'!E45="","",'Gene Informations'!E45)</f>
        <v/>
      </c>
      <c r="F44" s="2" t="str">
        <f>IF('Gene Informations'!A45="","",'Gene Informations'!A45)</f>
        <v/>
      </c>
    </row>
    <row r="45" spans="1:6">
      <c r="A45" s="2" t="s">
        <v>50</v>
      </c>
      <c r="B45" s="2"/>
      <c r="C45" s="2" t="str">
        <f>IF('Gene Informations'!B46="","",'Gene Informations'!B46)</f>
        <v/>
      </c>
      <c r="D45" s="31" t="str">
        <f>IF('Gene Informations'!C46="","",'Gene Informations'!C46)</f>
        <v/>
      </c>
      <c r="E45" s="2" t="str">
        <f>IF('Gene Informations'!E46="","",'Gene Informations'!E46)</f>
        <v/>
      </c>
      <c r="F45" s="2" t="str">
        <f>IF('Gene Informations'!A46="","",'Gene Informations'!A46)</f>
        <v/>
      </c>
    </row>
    <row r="46" spans="1:6">
      <c r="A46" s="2" t="s">
        <v>51</v>
      </c>
      <c r="B46" s="2"/>
      <c r="C46" s="2" t="str">
        <f>IF('Gene Informations'!B47="","",'Gene Informations'!B47)</f>
        <v/>
      </c>
      <c r="D46" s="31" t="str">
        <f>IF('Gene Informations'!C47="","",'Gene Informations'!C47)</f>
        <v/>
      </c>
      <c r="E46" s="2" t="str">
        <f>IF('Gene Informations'!E47="","",'Gene Informations'!E47)</f>
        <v/>
      </c>
      <c r="F46" s="2" t="str">
        <f>IF('Gene Informations'!A47="","",'Gene Informations'!A47)</f>
        <v/>
      </c>
    </row>
    <row r="47" spans="1:6">
      <c r="A47" s="2" t="s">
        <v>52</v>
      </c>
      <c r="B47" s="2"/>
      <c r="C47" s="2" t="str">
        <f>IF('Gene Informations'!B48="","",'Gene Informations'!B48)</f>
        <v/>
      </c>
      <c r="D47" s="31" t="str">
        <f>IF('Gene Informations'!C48="","",'Gene Informations'!C48)</f>
        <v/>
      </c>
      <c r="E47" s="2" t="str">
        <f>IF('Gene Informations'!E48="","",'Gene Informations'!E48)</f>
        <v/>
      </c>
      <c r="F47" s="2" t="str">
        <f>IF('Gene Informations'!A48="","",'Gene Informations'!A48)</f>
        <v/>
      </c>
    </row>
    <row r="48" spans="1:6">
      <c r="A48" s="2" t="s">
        <v>53</v>
      </c>
      <c r="B48" s="2"/>
      <c r="C48" s="2" t="str">
        <f>IF('Gene Informations'!B49="","",'Gene Informations'!B49)</f>
        <v/>
      </c>
      <c r="D48" s="31" t="str">
        <f>IF('Gene Informations'!C49="","",'Gene Informations'!C49)</f>
        <v/>
      </c>
      <c r="E48" s="2" t="str">
        <f>IF('Gene Informations'!E49="","",'Gene Informations'!E49)</f>
        <v/>
      </c>
      <c r="F48" s="2" t="str">
        <f>IF('Gene Informations'!A49="","",'Gene Informations'!A49)</f>
        <v/>
      </c>
    </row>
    <row r="49" spans="1:6">
      <c r="A49" s="2" t="s">
        <v>54</v>
      </c>
      <c r="B49" s="2"/>
      <c r="C49" s="2" t="str">
        <f>IF('Gene Informations'!B50="","",'Gene Informations'!B50)</f>
        <v/>
      </c>
      <c r="D49" s="31" t="str">
        <f>IF('Gene Informations'!C50="","",'Gene Informations'!C50)</f>
        <v/>
      </c>
      <c r="E49" s="2" t="str">
        <f>IF('Gene Informations'!E50="","",'Gene Informations'!E50)</f>
        <v/>
      </c>
      <c r="F49" s="2" t="str">
        <f>IF('Gene Informations'!A50="","",'Gene Informations'!A50)</f>
        <v/>
      </c>
    </row>
    <row r="50" spans="1:6">
      <c r="A50" s="2" t="s">
        <v>55</v>
      </c>
      <c r="B50" s="2"/>
      <c r="C50" s="2" t="str">
        <f>IF('Gene Informations'!B51="","",'Gene Informations'!B51)</f>
        <v/>
      </c>
      <c r="D50" s="31" t="str">
        <f>IF('Gene Informations'!C51="","",'Gene Informations'!C51)</f>
        <v/>
      </c>
      <c r="E50" s="2" t="str">
        <f>IF('Gene Informations'!E51="","",'Gene Informations'!E51)</f>
        <v/>
      </c>
      <c r="F50" s="2" t="str">
        <f>IF('Gene Informations'!A51="","",'Gene Informations'!A51)</f>
        <v/>
      </c>
    </row>
    <row r="51" spans="1:6">
      <c r="A51" s="2" t="s">
        <v>56</v>
      </c>
      <c r="B51" s="2"/>
      <c r="C51" s="2" t="str">
        <f>IF('Gene Informations'!B52="","",'Gene Informations'!B52)</f>
        <v/>
      </c>
      <c r="D51" s="31" t="str">
        <f>IF('Gene Informations'!C52="","",'Gene Informations'!C52)</f>
        <v/>
      </c>
      <c r="E51" s="2" t="str">
        <f>IF('Gene Informations'!E52="","",'Gene Informations'!E52)</f>
        <v/>
      </c>
      <c r="F51" s="2" t="str">
        <f>IF('Gene Informations'!A52="","",'Gene Informations'!A52)</f>
        <v/>
      </c>
    </row>
    <row r="52" spans="1:6">
      <c r="A52" s="2" t="s">
        <v>57</v>
      </c>
      <c r="B52" s="2"/>
      <c r="C52" s="2" t="str">
        <f>IF('Gene Informations'!B53="","",'Gene Informations'!B53)</f>
        <v/>
      </c>
      <c r="D52" s="31" t="str">
        <f>IF('Gene Informations'!C53="","",'Gene Informations'!C53)</f>
        <v/>
      </c>
      <c r="E52" s="2" t="str">
        <f>IF('Gene Informations'!E53="","",'Gene Informations'!E53)</f>
        <v/>
      </c>
      <c r="F52" s="2" t="str">
        <f>IF('Gene Informations'!A53="","",'Gene Informations'!A53)</f>
        <v/>
      </c>
    </row>
    <row r="53" spans="1:6">
      <c r="A53" s="2" t="s">
        <v>58</v>
      </c>
      <c r="B53" s="2"/>
      <c r="C53" s="2" t="str">
        <f>IF('Gene Informations'!B54="","",'Gene Informations'!B54)</f>
        <v/>
      </c>
      <c r="D53" s="31" t="str">
        <f>IF('Gene Informations'!C54="","",'Gene Informations'!C54)</f>
        <v/>
      </c>
      <c r="E53" s="2" t="str">
        <f>IF('Gene Informations'!E54="","",'Gene Informations'!E54)</f>
        <v/>
      </c>
      <c r="F53" s="2" t="str">
        <f>IF('Gene Informations'!A54="","",'Gene Informations'!A54)</f>
        <v/>
      </c>
    </row>
    <row r="54" spans="1:6">
      <c r="A54" s="2" t="s">
        <v>59</v>
      </c>
      <c r="B54" s="2"/>
      <c r="C54" s="2" t="str">
        <f>IF('Gene Informations'!B55="","",'Gene Informations'!B55)</f>
        <v/>
      </c>
      <c r="D54" s="31" t="str">
        <f>IF('Gene Informations'!C55="","",'Gene Informations'!C55)</f>
        <v/>
      </c>
      <c r="E54" s="2" t="str">
        <f>IF('Gene Informations'!E55="","",'Gene Informations'!E55)</f>
        <v/>
      </c>
      <c r="F54" s="2" t="str">
        <f>IF('Gene Informations'!A55="","",'Gene Informations'!A55)</f>
        <v/>
      </c>
    </row>
    <row r="55" spans="1:6">
      <c r="A55" s="2" t="s">
        <v>60</v>
      </c>
      <c r="B55" s="2"/>
      <c r="C55" s="2" t="str">
        <f>IF('Gene Informations'!B56="","",'Gene Informations'!B56)</f>
        <v/>
      </c>
      <c r="D55" s="31" t="str">
        <f>IF('Gene Informations'!C56="","",'Gene Informations'!C56)</f>
        <v/>
      </c>
      <c r="E55" s="2" t="str">
        <f>IF('Gene Informations'!E56="","",'Gene Informations'!E56)</f>
        <v/>
      </c>
      <c r="F55" s="2" t="str">
        <f>IF('Gene Informations'!A56="","",'Gene Informations'!A56)</f>
        <v/>
      </c>
    </row>
    <row r="56" spans="1:6">
      <c r="A56" s="2" t="s">
        <v>61</v>
      </c>
      <c r="B56" s="2"/>
      <c r="C56" s="2" t="str">
        <f>IF('Gene Informations'!B57="","",'Gene Informations'!B57)</f>
        <v/>
      </c>
      <c r="D56" s="31" t="str">
        <f>IF('Gene Informations'!C57="","",'Gene Informations'!C57)</f>
        <v/>
      </c>
      <c r="E56" s="2" t="str">
        <f>IF('Gene Informations'!E57="","",'Gene Informations'!E57)</f>
        <v/>
      </c>
      <c r="F56" s="2" t="str">
        <f>IF('Gene Informations'!A57="","",'Gene Informations'!A57)</f>
        <v/>
      </c>
    </row>
    <row r="57" spans="1:6">
      <c r="A57" s="2" t="s">
        <v>62</v>
      </c>
      <c r="B57" s="2"/>
      <c r="C57" s="2" t="str">
        <f>IF('Gene Informations'!B58="","",'Gene Informations'!B58)</f>
        <v/>
      </c>
      <c r="D57" s="31" t="str">
        <f>IF('Gene Informations'!C58="","",'Gene Informations'!C58)</f>
        <v/>
      </c>
      <c r="E57" s="2" t="str">
        <f>IF('Gene Informations'!E58="","",'Gene Informations'!E58)</f>
        <v/>
      </c>
      <c r="F57" s="2" t="str">
        <f>IF('Gene Informations'!A58="","",'Gene Informations'!A58)</f>
        <v/>
      </c>
    </row>
    <row r="58" spans="1:6">
      <c r="A58" s="2" t="s">
        <v>63</v>
      </c>
      <c r="B58" s="2"/>
      <c r="C58" s="2" t="str">
        <f>IF('Gene Informations'!B59="","",'Gene Informations'!B59)</f>
        <v/>
      </c>
      <c r="D58" s="31" t="str">
        <f>IF('Gene Informations'!C59="","",'Gene Informations'!C59)</f>
        <v/>
      </c>
      <c r="E58" s="2" t="str">
        <f>IF('Gene Informations'!E59="","",'Gene Informations'!E59)</f>
        <v/>
      </c>
      <c r="F58" s="2" t="str">
        <f>IF('Gene Informations'!A59="","",'Gene Informations'!A59)</f>
        <v/>
      </c>
    </row>
    <row r="59" spans="1:6">
      <c r="A59" s="2" t="s">
        <v>64</v>
      </c>
      <c r="B59" s="2"/>
      <c r="C59" s="2" t="str">
        <f>IF('Gene Informations'!B60="","",'Gene Informations'!B60)</f>
        <v/>
      </c>
      <c r="D59" s="31" t="str">
        <f>IF('Gene Informations'!C60="","",'Gene Informations'!C60)</f>
        <v/>
      </c>
      <c r="E59" s="2" t="str">
        <f>IF('Gene Informations'!E60="","",'Gene Informations'!E60)</f>
        <v/>
      </c>
      <c r="F59" s="2" t="str">
        <f>IF('Gene Informations'!A60="","",'Gene Informations'!A60)</f>
        <v/>
      </c>
    </row>
    <row r="60" spans="1:6">
      <c r="A60" s="2" t="s">
        <v>65</v>
      </c>
      <c r="B60" s="2"/>
      <c r="C60" s="2" t="str">
        <f>IF('Gene Informations'!B61="","",'Gene Informations'!B61)</f>
        <v/>
      </c>
      <c r="D60" s="31" t="str">
        <f>IF('Gene Informations'!C61="","",'Gene Informations'!C61)</f>
        <v/>
      </c>
      <c r="E60" s="2" t="str">
        <f>IF('Gene Informations'!E61="","",'Gene Informations'!E61)</f>
        <v/>
      </c>
      <c r="F60" s="2" t="str">
        <f>IF('Gene Informations'!A61="","",'Gene Informations'!A61)</f>
        <v/>
      </c>
    </row>
    <row r="61" spans="1:6">
      <c r="A61" s="2" t="s">
        <v>66</v>
      </c>
      <c r="B61" s="2"/>
      <c r="C61" s="2" t="str">
        <f>IF('Gene Informations'!B62="","",'Gene Informations'!B62)</f>
        <v/>
      </c>
      <c r="D61" s="31" t="str">
        <f>IF('Gene Informations'!C62="","",'Gene Informations'!C62)</f>
        <v/>
      </c>
      <c r="E61" s="2" t="str">
        <f>IF('Gene Informations'!E62="","",'Gene Informations'!E62)</f>
        <v/>
      </c>
      <c r="F61" s="2" t="str">
        <f>IF('Gene Informations'!A62="","",'Gene Informations'!A62)</f>
        <v/>
      </c>
    </row>
    <row r="62" spans="1:6">
      <c r="A62" s="2" t="s">
        <v>67</v>
      </c>
      <c r="B62" s="2"/>
      <c r="C62" s="2" t="str">
        <f>IF('Gene Informations'!B63="","",'Gene Informations'!B63)</f>
        <v/>
      </c>
      <c r="D62" s="31" t="str">
        <f>IF('Gene Informations'!C63="","",'Gene Informations'!C63)</f>
        <v/>
      </c>
      <c r="E62" s="2" t="str">
        <f>IF('Gene Informations'!E63="","",'Gene Informations'!E63)</f>
        <v/>
      </c>
      <c r="F62" s="2" t="str">
        <f>IF('Gene Informations'!A63="","",'Gene Informations'!A63)</f>
        <v/>
      </c>
    </row>
    <row r="63" spans="1:6">
      <c r="A63" s="2" t="s">
        <v>68</v>
      </c>
      <c r="B63" s="2"/>
      <c r="C63" s="2" t="str">
        <f>IF('Gene Informations'!B64="","",'Gene Informations'!B64)</f>
        <v/>
      </c>
      <c r="D63" s="31" t="str">
        <f>IF('Gene Informations'!C64="","",'Gene Informations'!C64)</f>
        <v/>
      </c>
      <c r="E63" s="2" t="str">
        <f>IF('Gene Informations'!E64="","",'Gene Informations'!E64)</f>
        <v/>
      </c>
      <c r="F63" s="2" t="str">
        <f>IF('Gene Informations'!A64="","",'Gene Informations'!A64)</f>
        <v/>
      </c>
    </row>
    <row r="64" spans="1:6">
      <c r="A64" s="2" t="s">
        <v>69</v>
      </c>
      <c r="B64" s="2"/>
      <c r="C64" s="2" t="str">
        <f>IF('Gene Informations'!B65="","",'Gene Informations'!B65)</f>
        <v/>
      </c>
      <c r="D64" s="31" t="str">
        <f>IF('Gene Informations'!C65="","",'Gene Informations'!C65)</f>
        <v/>
      </c>
      <c r="E64" s="2" t="str">
        <f>IF('Gene Informations'!E65="","",'Gene Informations'!E65)</f>
        <v/>
      </c>
      <c r="F64" s="2" t="str">
        <f>IF('Gene Informations'!A65="","",'Gene Informations'!A65)</f>
        <v/>
      </c>
    </row>
    <row r="65" spans="1:6">
      <c r="A65" s="2" t="s">
        <v>70</v>
      </c>
      <c r="B65" s="2"/>
      <c r="C65" s="2" t="str">
        <f>IF('Gene Informations'!B66="","",'Gene Informations'!B66)</f>
        <v/>
      </c>
      <c r="D65" s="31" t="str">
        <f>IF('Gene Informations'!C66="","",'Gene Informations'!C66)</f>
        <v/>
      </c>
      <c r="E65" s="2" t="str">
        <f>IF('Gene Informations'!E66="","",'Gene Informations'!E66)</f>
        <v/>
      </c>
      <c r="F65" s="2" t="str">
        <f>IF('Gene Informations'!A66="","",'Gene Informations'!A66)</f>
        <v/>
      </c>
    </row>
    <row r="66" spans="1:6">
      <c r="A66" s="2" t="s">
        <v>71</v>
      </c>
      <c r="B66" s="2"/>
      <c r="C66" s="2" t="str">
        <f>IF('Gene Informations'!B67="","",'Gene Informations'!B67)</f>
        <v/>
      </c>
      <c r="D66" s="31" t="str">
        <f>IF('Gene Informations'!C67="","",'Gene Informations'!C67)</f>
        <v/>
      </c>
      <c r="E66" s="2" t="str">
        <f>IF('Gene Informations'!E67="","",'Gene Informations'!E67)</f>
        <v/>
      </c>
      <c r="F66" s="2" t="str">
        <f>IF('Gene Informations'!A67="","",'Gene Informations'!A67)</f>
        <v/>
      </c>
    </row>
    <row r="67" spans="1:6">
      <c r="A67" s="2" t="s">
        <v>72</v>
      </c>
      <c r="B67" s="2"/>
      <c r="C67" s="2" t="str">
        <f>IF('Gene Informations'!B68="","",'Gene Informations'!B68)</f>
        <v/>
      </c>
      <c r="D67" s="31" t="str">
        <f>IF('Gene Informations'!C68="","",'Gene Informations'!C68)</f>
        <v/>
      </c>
      <c r="E67" s="2" t="str">
        <f>IF('Gene Informations'!E68="","",'Gene Informations'!E68)</f>
        <v/>
      </c>
      <c r="F67" s="2" t="str">
        <f>IF('Gene Informations'!A68="","",'Gene Informations'!A68)</f>
        <v/>
      </c>
    </row>
    <row r="68" spans="1:6">
      <c r="A68" s="2" t="s">
        <v>73</v>
      </c>
      <c r="B68" s="2"/>
      <c r="C68" s="2" t="str">
        <f>IF('Gene Informations'!B69="","",'Gene Informations'!B69)</f>
        <v/>
      </c>
      <c r="D68" s="31" t="str">
        <f>IF('Gene Informations'!C69="","",'Gene Informations'!C69)</f>
        <v/>
      </c>
      <c r="E68" s="2" t="str">
        <f>IF('Gene Informations'!E69="","",'Gene Informations'!E69)</f>
        <v/>
      </c>
      <c r="F68" s="2" t="str">
        <f>IF('Gene Informations'!A69="","",'Gene Informations'!A69)</f>
        <v/>
      </c>
    </row>
    <row r="69" spans="1:6">
      <c r="A69" s="2" t="s">
        <v>74</v>
      </c>
      <c r="B69" s="2"/>
      <c r="C69" s="2" t="str">
        <f>IF('Gene Informations'!B70="","",'Gene Informations'!B70)</f>
        <v/>
      </c>
      <c r="D69" s="31" t="str">
        <f>IF('Gene Informations'!C70="","",'Gene Informations'!C70)</f>
        <v/>
      </c>
      <c r="E69" s="2" t="str">
        <f>IF('Gene Informations'!E70="","",'Gene Informations'!E70)</f>
        <v/>
      </c>
      <c r="F69" s="2" t="str">
        <f>IF('Gene Informations'!A70="","",'Gene Informations'!A70)</f>
        <v/>
      </c>
    </row>
    <row r="70" spans="1:6">
      <c r="A70" s="2" t="s">
        <v>75</v>
      </c>
      <c r="B70" s="2"/>
      <c r="C70" s="2" t="str">
        <f>IF('Gene Informations'!B71="","",'Gene Informations'!B71)</f>
        <v/>
      </c>
      <c r="D70" s="31" t="str">
        <f>IF('Gene Informations'!C71="","",'Gene Informations'!C71)</f>
        <v/>
      </c>
      <c r="E70" s="2" t="str">
        <f>IF('Gene Informations'!E71="","",'Gene Informations'!E71)</f>
        <v/>
      </c>
      <c r="F70" s="2" t="str">
        <f>IF('Gene Informations'!A71="","",'Gene Informations'!A71)</f>
        <v/>
      </c>
    </row>
    <row r="71" spans="1:6">
      <c r="A71" s="2" t="s">
        <v>76</v>
      </c>
      <c r="B71" s="2"/>
      <c r="C71" s="2" t="str">
        <f>IF('Gene Informations'!B72="","",'Gene Informations'!B72)</f>
        <v/>
      </c>
      <c r="D71" s="31" t="str">
        <f>IF('Gene Informations'!C72="","",'Gene Informations'!C72)</f>
        <v/>
      </c>
      <c r="E71" s="2" t="str">
        <f>IF('Gene Informations'!E72="","",'Gene Informations'!E72)</f>
        <v/>
      </c>
      <c r="F71" s="2" t="str">
        <f>IF('Gene Informations'!A72="","",'Gene Informations'!A72)</f>
        <v/>
      </c>
    </row>
    <row r="72" spans="1:6">
      <c r="A72" s="2" t="s">
        <v>77</v>
      </c>
      <c r="B72" s="2"/>
      <c r="C72" s="2" t="str">
        <f>IF('Gene Informations'!B73="","",'Gene Informations'!B73)</f>
        <v/>
      </c>
      <c r="D72" s="31" t="str">
        <f>IF('Gene Informations'!C73="","",'Gene Informations'!C73)</f>
        <v/>
      </c>
      <c r="E72" s="2" t="str">
        <f>IF('Gene Informations'!E73="","",'Gene Informations'!E73)</f>
        <v/>
      </c>
      <c r="F72" s="2" t="str">
        <f>IF('Gene Informations'!A73="","",'Gene Informations'!A73)</f>
        <v/>
      </c>
    </row>
    <row r="73" spans="1:6">
      <c r="A73" s="2" t="s">
        <v>78</v>
      </c>
      <c r="B73" s="2"/>
      <c r="C73" s="2" t="str">
        <f>IF('Gene Informations'!B74="","",'Gene Informations'!B74)</f>
        <v/>
      </c>
      <c r="D73" s="31" t="str">
        <f>IF('Gene Informations'!C74="","",'Gene Informations'!C74)</f>
        <v/>
      </c>
      <c r="E73" s="2" t="str">
        <f>IF('Gene Informations'!E74="","",'Gene Informations'!E74)</f>
        <v/>
      </c>
      <c r="F73" s="2" t="str">
        <f>IF('Gene Informations'!A74="","",'Gene Informations'!A74)</f>
        <v/>
      </c>
    </row>
    <row r="74" spans="1:6">
      <c r="A74" s="2" t="s">
        <v>79</v>
      </c>
      <c r="B74" s="2"/>
      <c r="C74" s="2" t="str">
        <f>IF('Gene Informations'!B75="","",'Gene Informations'!B75)</f>
        <v/>
      </c>
      <c r="D74" s="31" t="str">
        <f>IF('Gene Informations'!C75="","",'Gene Informations'!C75)</f>
        <v/>
      </c>
      <c r="E74" s="2" t="str">
        <f>IF('Gene Informations'!E75="","",'Gene Informations'!E75)</f>
        <v/>
      </c>
      <c r="F74" s="2" t="str">
        <f>IF('Gene Informations'!A75="","",'Gene Informations'!A75)</f>
        <v/>
      </c>
    </row>
    <row r="75" spans="1:6">
      <c r="A75" s="2" t="s">
        <v>80</v>
      </c>
      <c r="B75" s="2"/>
      <c r="C75" s="2" t="str">
        <f>IF('Gene Informations'!B76="","",'Gene Informations'!B76)</f>
        <v/>
      </c>
      <c r="D75" s="31" t="str">
        <f>IF('Gene Informations'!C76="","",'Gene Informations'!C76)</f>
        <v/>
      </c>
      <c r="E75" s="2" t="str">
        <f>IF('Gene Informations'!E76="","",'Gene Informations'!E76)</f>
        <v/>
      </c>
      <c r="F75" s="2" t="str">
        <f>IF('Gene Informations'!A76="","",'Gene Informations'!A76)</f>
        <v/>
      </c>
    </row>
    <row r="76" spans="1:6">
      <c r="A76" s="2" t="s">
        <v>81</v>
      </c>
      <c r="B76" s="2"/>
      <c r="C76" s="2" t="str">
        <f>IF('Gene Informations'!B77="","",'Gene Informations'!B77)</f>
        <v/>
      </c>
      <c r="D76" s="31" t="str">
        <f>IF('Gene Informations'!C77="","",'Gene Informations'!C77)</f>
        <v/>
      </c>
      <c r="E76" s="2" t="str">
        <f>IF('Gene Informations'!E77="","",'Gene Informations'!E77)</f>
        <v/>
      </c>
      <c r="F76" s="2" t="str">
        <f>IF('Gene Informations'!A77="","",'Gene Informations'!A77)</f>
        <v/>
      </c>
    </row>
    <row r="77" spans="1:6">
      <c r="A77" s="2" t="s">
        <v>82</v>
      </c>
      <c r="B77" s="2"/>
      <c r="C77" s="2" t="str">
        <f>IF('Gene Informations'!B78="","",'Gene Informations'!B78)</f>
        <v/>
      </c>
      <c r="D77" s="31" t="str">
        <f>IF('Gene Informations'!C78="","",'Gene Informations'!C78)</f>
        <v/>
      </c>
      <c r="E77" s="2" t="str">
        <f>IF('Gene Informations'!E78="","",'Gene Informations'!E78)</f>
        <v/>
      </c>
      <c r="F77" s="2" t="str">
        <f>IF('Gene Informations'!A78="","",'Gene Informations'!A78)</f>
        <v/>
      </c>
    </row>
    <row r="78" spans="1:6">
      <c r="A78" s="2" t="s">
        <v>83</v>
      </c>
      <c r="B78" s="2"/>
      <c r="C78" s="2" t="str">
        <f>IF('Gene Informations'!B79="","",'Gene Informations'!B79)</f>
        <v/>
      </c>
      <c r="D78" s="31" t="str">
        <f>IF('Gene Informations'!C79="","",'Gene Informations'!C79)</f>
        <v/>
      </c>
      <c r="E78" s="2" t="str">
        <f>IF('Gene Informations'!E79="","",'Gene Informations'!E79)</f>
        <v/>
      </c>
      <c r="F78" s="2" t="str">
        <f>IF('Gene Informations'!A79="","",'Gene Informations'!A79)</f>
        <v/>
      </c>
    </row>
    <row r="79" spans="1:6">
      <c r="A79" s="2" t="s">
        <v>84</v>
      </c>
      <c r="B79" s="2"/>
      <c r="C79" s="2" t="str">
        <f>IF('Gene Informations'!B80="","",'Gene Informations'!B80)</f>
        <v/>
      </c>
      <c r="D79" s="31" t="str">
        <f>IF('Gene Informations'!C80="","",'Gene Informations'!C80)</f>
        <v/>
      </c>
      <c r="E79" s="2" t="str">
        <f>IF('Gene Informations'!E80="","",'Gene Informations'!E80)</f>
        <v/>
      </c>
      <c r="F79" s="2" t="str">
        <f>IF('Gene Informations'!A80="","",'Gene Informations'!A80)</f>
        <v/>
      </c>
    </row>
    <row r="80" spans="1:6">
      <c r="A80" s="2" t="s">
        <v>85</v>
      </c>
      <c r="B80" s="2"/>
      <c r="C80" s="2" t="str">
        <f>IF('Gene Informations'!B81="","",'Gene Informations'!B81)</f>
        <v/>
      </c>
      <c r="D80" s="31" t="str">
        <f>IF('Gene Informations'!C81="","",'Gene Informations'!C81)</f>
        <v/>
      </c>
      <c r="E80" s="2" t="str">
        <f>IF('Gene Informations'!E81="","",'Gene Informations'!E81)</f>
        <v/>
      </c>
      <c r="F80" s="2" t="str">
        <f>IF('Gene Informations'!A81="","",'Gene Informations'!A81)</f>
        <v/>
      </c>
    </row>
    <row r="81" spans="1:6">
      <c r="A81" s="2" t="s">
        <v>86</v>
      </c>
      <c r="B81" s="2"/>
      <c r="C81" s="2" t="str">
        <f>IF('Gene Informations'!B82="","",'Gene Informations'!B82)</f>
        <v/>
      </c>
      <c r="D81" s="31" t="str">
        <f>IF('Gene Informations'!C82="","",'Gene Informations'!C82)</f>
        <v/>
      </c>
      <c r="E81" s="2" t="str">
        <f>IF('Gene Informations'!E82="","",'Gene Informations'!E82)</f>
        <v/>
      </c>
      <c r="F81" s="2" t="str">
        <f>IF('Gene Informations'!A82="","",'Gene Informations'!A82)</f>
        <v/>
      </c>
    </row>
    <row r="82" spans="1:6">
      <c r="A82" s="2" t="s">
        <v>87</v>
      </c>
      <c r="B82" s="2"/>
      <c r="C82" s="2" t="str">
        <f>IF('Gene Informations'!B83="","",'Gene Informations'!B83)</f>
        <v/>
      </c>
      <c r="D82" s="31" t="str">
        <f>IF('Gene Informations'!C83="","",'Gene Informations'!C83)</f>
        <v/>
      </c>
      <c r="E82" s="2" t="str">
        <f>IF('Gene Informations'!E83="","",'Gene Informations'!E83)</f>
        <v/>
      </c>
      <c r="F82" s="2" t="str">
        <f>IF('Gene Informations'!A83="","",'Gene Informations'!A83)</f>
        <v/>
      </c>
    </row>
    <row r="83" spans="1:6">
      <c r="A83" s="2" t="s">
        <v>88</v>
      </c>
      <c r="B83" s="2"/>
      <c r="C83" s="2" t="str">
        <f>IF('Gene Informations'!B84="","",'Gene Informations'!B84)</f>
        <v/>
      </c>
      <c r="D83" s="31" t="str">
        <f>IF('Gene Informations'!C84="","",'Gene Informations'!C84)</f>
        <v/>
      </c>
      <c r="E83" s="2" t="str">
        <f>IF('Gene Informations'!E84="","",'Gene Informations'!E84)</f>
        <v/>
      </c>
      <c r="F83" s="2" t="str">
        <f>IF('Gene Informations'!A84="","",'Gene Informations'!A84)</f>
        <v/>
      </c>
    </row>
    <row r="84" spans="1:6">
      <c r="A84" s="2" t="s">
        <v>89</v>
      </c>
      <c r="B84" s="2"/>
      <c r="C84" s="2" t="str">
        <f>IF('Gene Informations'!B85="","",'Gene Informations'!B85)</f>
        <v/>
      </c>
      <c r="D84" s="31" t="str">
        <f>IF('Gene Informations'!C85="","",'Gene Informations'!C85)</f>
        <v/>
      </c>
      <c r="E84" s="2" t="str">
        <f>IF('Gene Informations'!E85="","",'Gene Informations'!E85)</f>
        <v/>
      </c>
      <c r="F84" s="2" t="str">
        <f>IF('Gene Informations'!A85="","",'Gene Informations'!A85)</f>
        <v/>
      </c>
    </row>
    <row r="85" spans="1:6">
      <c r="A85" s="2" t="s">
        <v>90</v>
      </c>
      <c r="B85" s="2"/>
      <c r="C85" s="2" t="str">
        <f>IF('Gene Informations'!B86="","",'Gene Informations'!B86)</f>
        <v/>
      </c>
      <c r="D85" s="31" t="str">
        <f>IF('Gene Informations'!C86="","",'Gene Informations'!C86)</f>
        <v/>
      </c>
      <c r="E85" s="2" t="str">
        <f>IF('Gene Informations'!E86="","",'Gene Informations'!E86)</f>
        <v/>
      </c>
      <c r="F85" s="2" t="str">
        <f>IF('Gene Informations'!A86="","",'Gene Informations'!A86)</f>
        <v/>
      </c>
    </row>
    <row r="86" spans="1:6">
      <c r="A86" s="2" t="s">
        <v>91</v>
      </c>
      <c r="B86" s="2"/>
      <c r="C86" s="2" t="str">
        <f>IF('Gene Informations'!B87="","",'Gene Informations'!B87)</f>
        <v/>
      </c>
      <c r="D86" s="31" t="str">
        <f>IF('Gene Informations'!C87="","",'Gene Informations'!C87)</f>
        <v/>
      </c>
      <c r="E86" s="2" t="str">
        <f>IF('Gene Informations'!E87="","",'Gene Informations'!E87)</f>
        <v/>
      </c>
      <c r="F86" s="2" t="str">
        <f>IF('Gene Informations'!A87="","",'Gene Informations'!A87)</f>
        <v/>
      </c>
    </row>
    <row r="87" spans="1:6">
      <c r="A87" s="2" t="s">
        <v>92</v>
      </c>
      <c r="B87" s="2"/>
      <c r="C87" s="2" t="str">
        <f>IF('Gene Informations'!B88="","",'Gene Informations'!B88)</f>
        <v/>
      </c>
      <c r="D87" s="31" t="str">
        <f>IF('Gene Informations'!C88="","",'Gene Informations'!C88)</f>
        <v/>
      </c>
      <c r="E87" s="2" t="str">
        <f>IF('Gene Informations'!E88="","",'Gene Informations'!E88)</f>
        <v/>
      </c>
      <c r="F87" s="2" t="str">
        <f>IF('Gene Informations'!A88="","",'Gene Informations'!A88)</f>
        <v/>
      </c>
    </row>
    <row r="88" spans="1:6">
      <c r="A88" s="2" t="s">
        <v>93</v>
      </c>
      <c r="B88" s="2"/>
      <c r="C88" s="2" t="str">
        <f>IF('Gene Informations'!B89="","",'Gene Informations'!B89)</f>
        <v/>
      </c>
      <c r="D88" s="31" t="str">
        <f>IF('Gene Informations'!C89="","",'Gene Informations'!C89)</f>
        <v/>
      </c>
      <c r="E88" s="2" t="str">
        <f>IF('Gene Informations'!E89="","",'Gene Informations'!E89)</f>
        <v/>
      </c>
      <c r="F88" s="2" t="str">
        <f>IF('Gene Informations'!A89="","",'Gene Informations'!A89)</f>
        <v/>
      </c>
    </row>
    <row r="89" spans="1:6">
      <c r="A89" s="2" t="s">
        <v>94</v>
      </c>
      <c r="B89" s="2"/>
      <c r="C89" s="2" t="str">
        <f>IF('Gene Informations'!B90="","",'Gene Informations'!B90)</f>
        <v/>
      </c>
      <c r="D89" s="31" t="str">
        <f>IF('Gene Informations'!C90="","",'Gene Informations'!C90)</f>
        <v/>
      </c>
      <c r="E89" s="2" t="str">
        <f>IF('Gene Informations'!E90="","",'Gene Informations'!E90)</f>
        <v/>
      </c>
      <c r="F89" s="2" t="str">
        <f>IF('Gene Informations'!A90="","",'Gene Informations'!A90)</f>
        <v/>
      </c>
    </row>
    <row r="90" spans="1:6">
      <c r="A90" s="2" t="s">
        <v>95</v>
      </c>
      <c r="B90" s="2"/>
      <c r="C90" s="2" t="str">
        <f>IF('Gene Informations'!B91="","",'Gene Informations'!B91)</f>
        <v/>
      </c>
      <c r="D90" s="31" t="str">
        <f>IF('Gene Informations'!C91="","",'Gene Informations'!C91)</f>
        <v/>
      </c>
      <c r="E90" s="2" t="str">
        <f>IF('Gene Informations'!E91="","",'Gene Informations'!E91)</f>
        <v/>
      </c>
      <c r="F90" s="2" t="str">
        <f>IF('Gene Informations'!A91="","",'Gene Informations'!A91)</f>
        <v/>
      </c>
    </row>
    <row r="91" spans="1:6">
      <c r="A91" s="2" t="s">
        <v>96</v>
      </c>
      <c r="B91" s="2"/>
      <c r="C91" s="2" t="str">
        <f>IF('Gene Informations'!B92="","",'Gene Informations'!B92)</f>
        <v/>
      </c>
      <c r="D91" s="31" t="str">
        <f>IF('Gene Informations'!C92="","",'Gene Informations'!C92)</f>
        <v/>
      </c>
      <c r="E91" s="2" t="str">
        <f>IF('Gene Informations'!E92="","",'Gene Informations'!E92)</f>
        <v/>
      </c>
      <c r="F91" s="2" t="str">
        <f>IF('Gene Informations'!A92="","",'Gene Informations'!A92)</f>
        <v/>
      </c>
    </row>
    <row r="92" spans="1:6">
      <c r="A92" s="2" t="s">
        <v>97</v>
      </c>
      <c r="B92" s="2"/>
      <c r="C92" s="2" t="str">
        <f>IF('Gene Informations'!B93="","",'Gene Informations'!B93)</f>
        <v/>
      </c>
      <c r="D92" s="31" t="str">
        <f>IF('Gene Informations'!C93="","",'Gene Informations'!C93)</f>
        <v/>
      </c>
      <c r="E92" s="2" t="str">
        <f>IF('Gene Informations'!E93="","",'Gene Informations'!E93)</f>
        <v/>
      </c>
      <c r="F92" s="2" t="str">
        <f>IF('Gene Informations'!A93="","",'Gene Informations'!A93)</f>
        <v/>
      </c>
    </row>
    <row r="93" spans="1:6">
      <c r="A93" s="2" t="s">
        <v>98</v>
      </c>
      <c r="B93" s="2"/>
      <c r="C93" s="2" t="str">
        <f>IF('Gene Informations'!B94="","",'Gene Informations'!B94)</f>
        <v/>
      </c>
      <c r="D93" s="31" t="str">
        <f>IF('Gene Informations'!C94="","",'Gene Informations'!C94)</f>
        <v/>
      </c>
      <c r="E93" s="2" t="str">
        <f>IF('Gene Informations'!E94="","",'Gene Informations'!E94)</f>
        <v/>
      </c>
      <c r="F93" s="2" t="str">
        <f>IF('Gene Informations'!A94="","",'Gene Informations'!A94)</f>
        <v/>
      </c>
    </row>
    <row r="94" spans="1:6">
      <c r="A94" s="2" t="s">
        <v>99</v>
      </c>
      <c r="B94" s="2"/>
      <c r="C94" s="2" t="str">
        <f>IF('Gene Informations'!B95="","",'Gene Informations'!B95)</f>
        <v/>
      </c>
      <c r="D94" s="31" t="str">
        <f>IF('Gene Informations'!C95="","",'Gene Informations'!C95)</f>
        <v/>
      </c>
      <c r="E94" s="2" t="str">
        <f>IF('Gene Informations'!E95="","",'Gene Informations'!E95)</f>
        <v/>
      </c>
      <c r="F94" s="2" t="str">
        <f>IF('Gene Informations'!A95="","",'Gene Informations'!A95)</f>
        <v/>
      </c>
    </row>
    <row r="95" spans="1:6">
      <c r="A95" s="2" t="s">
        <v>100</v>
      </c>
      <c r="B95" s="2"/>
      <c r="C95" s="2" t="str">
        <f>IF('Gene Informations'!B96="","",'Gene Informations'!B96)</f>
        <v/>
      </c>
      <c r="D95" s="31" t="str">
        <f>IF('Gene Informations'!C96="","",'Gene Informations'!C96)</f>
        <v/>
      </c>
      <c r="E95" s="2" t="str">
        <f>IF('Gene Informations'!E96="","",'Gene Informations'!E96)</f>
        <v/>
      </c>
      <c r="F95" s="2" t="str">
        <f>IF('Gene Informations'!A96="","",'Gene Informations'!A96)</f>
        <v/>
      </c>
    </row>
    <row r="96" spans="1:6">
      <c r="A96" s="2" t="s">
        <v>101</v>
      </c>
      <c r="B96" s="2"/>
      <c r="C96" s="2" t="str">
        <f>IF('Gene Informations'!B97="","",'Gene Informations'!B97)</f>
        <v/>
      </c>
      <c r="D96" s="31" t="str">
        <f>IF('Gene Informations'!C97="","",'Gene Informations'!C97)</f>
        <v/>
      </c>
      <c r="E96" s="2" t="str">
        <f>IF('Gene Informations'!E97="","",'Gene Informations'!E97)</f>
        <v/>
      </c>
      <c r="F96" s="2" t="str">
        <f>IF('Gene Informations'!A97="","",'Gene Informations'!A97)</f>
        <v/>
      </c>
    </row>
    <row r="97" spans="1:6">
      <c r="A97" s="2" t="s">
        <v>102</v>
      </c>
      <c r="B97" s="2"/>
      <c r="C97" s="2" t="str">
        <f>IF('Gene Informations'!B98="","",'Gene Informations'!B98)</f>
        <v/>
      </c>
      <c r="D97" s="31" t="str">
        <f>IF('Gene Informations'!C98="","",'Gene Informations'!C98)</f>
        <v/>
      </c>
      <c r="E97" s="2" t="str">
        <f>IF('Gene Informations'!E98="","",'Gene Informations'!E98)</f>
        <v/>
      </c>
      <c r="F97" s="2" t="str">
        <f>IF('Gene Informations'!A98="","",'Gene Informations'!A98)</f>
        <v/>
      </c>
    </row>
    <row r="98" spans="1:6">
      <c r="A98" s="2" t="s">
        <v>103</v>
      </c>
      <c r="B98" s="2"/>
      <c r="C98" s="2" t="str">
        <f>IF('Gene Informations'!B99="","",'Gene Informations'!B99)</f>
        <v/>
      </c>
      <c r="D98" s="31" t="str">
        <f>IF('Gene Informations'!C99="","",'Gene Informations'!C99)</f>
        <v/>
      </c>
      <c r="E98" s="2" t="str">
        <f>IF('Gene Informations'!E99="","",'Gene Informations'!E99)</f>
        <v/>
      </c>
      <c r="F98" s="2" t="str">
        <f>IF('Gene Informations'!A99="","",'Gene Informations'!A99)</f>
        <v/>
      </c>
    </row>
  </sheetData>
  <mergeCells count="1">
    <mergeCell ref="A1:C1"/>
  </mergeCells>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Feuil5">
    <tabColor rgb="FFFF0000"/>
  </sheetPr>
  <dimension ref="A1:Q174"/>
  <sheetViews>
    <sheetView tabSelected="1" workbookViewId="0">
      <selection activeCell="K24" sqref="K24"/>
    </sheetView>
  </sheetViews>
  <sheetFormatPr baseColWidth="10" defaultRowHeight="15"/>
  <cols>
    <col min="1" max="1" width="22.7109375" style="19" customWidth="1"/>
    <col min="2" max="2" width="17.28515625" style="19" customWidth="1"/>
    <col min="3" max="8" width="12.7109375" style="19" customWidth="1"/>
    <col min="9" max="9" width="12" style="19" customWidth="1"/>
    <col min="10" max="16384" width="11.42578125" style="19"/>
  </cols>
  <sheetData>
    <row r="1" spans="1:17">
      <c r="A1" s="116"/>
      <c r="B1" s="388" t="s">
        <v>296</v>
      </c>
      <c r="C1" s="389"/>
      <c r="D1" s="389"/>
      <c r="E1" s="389"/>
      <c r="F1" s="389"/>
      <c r="G1" s="389"/>
      <c r="H1" s="389"/>
      <c r="I1" s="390"/>
      <c r="J1" s="181"/>
      <c r="K1" s="181"/>
      <c r="L1" s="181"/>
      <c r="M1" s="181"/>
      <c r="N1" s="181"/>
      <c r="O1" s="171"/>
      <c r="P1" s="171"/>
      <c r="Q1" s="171"/>
    </row>
    <row r="2" spans="1:17" ht="15.75" thickBot="1">
      <c r="A2" s="341"/>
      <c r="B2" s="391"/>
      <c r="C2" s="392"/>
      <c r="D2" s="392"/>
      <c r="E2" s="392"/>
      <c r="F2" s="392"/>
      <c r="G2" s="392"/>
      <c r="H2" s="392"/>
      <c r="I2" s="393"/>
      <c r="J2" s="181"/>
      <c r="K2" s="181"/>
      <c r="L2" s="181"/>
      <c r="M2" s="181"/>
      <c r="N2" s="181"/>
      <c r="O2" s="171"/>
      <c r="P2" s="171"/>
      <c r="Q2" s="171"/>
    </row>
    <row r="3" spans="1:17" ht="15.75" thickBot="1">
      <c r="A3" s="201"/>
      <c r="B3" s="171"/>
      <c r="C3" s="396" t="s">
        <v>344</v>
      </c>
      <c r="D3" s="397"/>
      <c r="E3" s="397"/>
      <c r="F3" s="397"/>
      <c r="G3" s="397"/>
      <c r="H3" s="398"/>
      <c r="I3" s="171"/>
      <c r="J3" s="181"/>
      <c r="K3" s="181"/>
      <c r="L3" s="181"/>
      <c r="M3" s="181"/>
      <c r="N3" s="181"/>
      <c r="O3" s="171"/>
      <c r="P3" s="171"/>
      <c r="Q3" s="171"/>
    </row>
    <row r="4" spans="1:17" s="358" customFormat="1" ht="15.75" thickBot="1">
      <c r="B4" s="359"/>
      <c r="C4" s="359"/>
      <c r="D4" s="359"/>
      <c r="E4" s="359"/>
      <c r="F4" s="359"/>
      <c r="G4" s="359"/>
      <c r="H4" s="359"/>
      <c r="I4" s="359"/>
      <c r="J4" s="181"/>
      <c r="K4" s="181"/>
      <c r="L4" s="181"/>
      <c r="M4" s="181"/>
      <c r="N4" s="181"/>
      <c r="O4" s="359"/>
      <c r="P4" s="359"/>
      <c r="Q4" s="359"/>
    </row>
    <row r="5" spans="1:17" s="358" customFormat="1">
      <c r="B5" s="429" t="s">
        <v>345</v>
      </c>
      <c r="C5" s="430"/>
      <c r="D5" s="430"/>
      <c r="E5" s="430"/>
      <c r="F5" s="430"/>
      <c r="G5" s="430"/>
      <c r="H5" s="430"/>
      <c r="I5" s="431"/>
      <c r="J5" s="181"/>
      <c r="K5" s="181"/>
      <c r="L5" s="181"/>
      <c r="M5" s="181"/>
      <c r="N5" s="181"/>
      <c r="O5" s="359"/>
      <c r="P5" s="359"/>
      <c r="Q5" s="359"/>
    </row>
    <row r="6" spans="1:17" s="358" customFormat="1">
      <c r="B6" s="432"/>
      <c r="C6" s="433"/>
      <c r="D6" s="433"/>
      <c r="E6" s="433"/>
      <c r="F6" s="433"/>
      <c r="G6" s="433"/>
      <c r="H6" s="433"/>
      <c r="I6" s="434"/>
      <c r="J6" s="181"/>
      <c r="K6" s="181"/>
      <c r="L6" s="181"/>
      <c r="M6" s="181"/>
      <c r="N6" s="181"/>
      <c r="O6" s="359"/>
      <c r="P6" s="359"/>
      <c r="Q6" s="359"/>
    </row>
    <row r="7" spans="1:17" s="358" customFormat="1">
      <c r="B7" s="432"/>
      <c r="C7" s="433"/>
      <c r="D7" s="433"/>
      <c r="E7" s="433"/>
      <c r="F7" s="433"/>
      <c r="G7" s="433"/>
      <c r="H7" s="433"/>
      <c r="I7" s="434"/>
      <c r="J7" s="181"/>
      <c r="K7" s="181"/>
      <c r="L7" s="181"/>
      <c r="M7" s="181"/>
      <c r="N7" s="181"/>
      <c r="O7" s="359"/>
      <c r="P7" s="359"/>
      <c r="Q7" s="359"/>
    </row>
    <row r="8" spans="1:17" s="358" customFormat="1">
      <c r="B8" s="432"/>
      <c r="C8" s="433"/>
      <c r="D8" s="433"/>
      <c r="E8" s="433"/>
      <c r="F8" s="433"/>
      <c r="G8" s="433"/>
      <c r="H8" s="433"/>
      <c r="I8" s="434"/>
      <c r="J8" s="181"/>
      <c r="K8" s="181"/>
      <c r="L8" s="181"/>
      <c r="M8" s="181"/>
      <c r="N8" s="181"/>
      <c r="O8" s="359"/>
      <c r="P8" s="359"/>
      <c r="Q8" s="359"/>
    </row>
    <row r="9" spans="1:17" s="358" customFormat="1">
      <c r="B9" s="432"/>
      <c r="C9" s="433"/>
      <c r="D9" s="433"/>
      <c r="E9" s="433"/>
      <c r="F9" s="433"/>
      <c r="G9" s="433"/>
      <c r="H9" s="433"/>
      <c r="I9" s="434"/>
      <c r="J9" s="181"/>
      <c r="K9" s="181"/>
      <c r="L9" s="181"/>
      <c r="M9" s="181"/>
      <c r="N9" s="181"/>
      <c r="O9" s="359"/>
      <c r="P9" s="359"/>
      <c r="Q9" s="359"/>
    </row>
    <row r="10" spans="1:17" s="358" customFormat="1">
      <c r="B10" s="432"/>
      <c r="C10" s="433"/>
      <c r="D10" s="433"/>
      <c r="E10" s="433"/>
      <c r="F10" s="433"/>
      <c r="G10" s="433"/>
      <c r="H10" s="433"/>
      <c r="I10" s="434"/>
      <c r="J10" s="181"/>
      <c r="K10" s="181"/>
      <c r="L10" s="181"/>
      <c r="M10" s="181"/>
      <c r="N10" s="181"/>
      <c r="O10" s="359"/>
      <c r="P10" s="359"/>
      <c r="Q10" s="359"/>
    </row>
    <row r="11" spans="1:17" s="358" customFormat="1">
      <c r="B11" s="432"/>
      <c r="C11" s="433"/>
      <c r="D11" s="433"/>
      <c r="E11" s="433"/>
      <c r="F11" s="433"/>
      <c r="G11" s="433"/>
      <c r="H11" s="433"/>
      <c r="I11" s="434"/>
      <c r="J11" s="181"/>
      <c r="K11" s="181"/>
      <c r="L11" s="181"/>
      <c r="M11" s="181"/>
      <c r="N11" s="181"/>
      <c r="O11" s="359"/>
      <c r="P11" s="359"/>
      <c r="Q11" s="359"/>
    </row>
    <row r="12" spans="1:17" s="358" customFormat="1" ht="15.75" thickBot="1">
      <c r="B12" s="435"/>
      <c r="C12" s="436"/>
      <c r="D12" s="436"/>
      <c r="E12" s="436"/>
      <c r="F12" s="436"/>
      <c r="G12" s="436"/>
      <c r="H12" s="436"/>
      <c r="I12" s="437"/>
      <c r="J12" s="181"/>
      <c r="K12" s="181"/>
      <c r="L12" s="181"/>
      <c r="M12" s="181"/>
      <c r="N12" s="181"/>
      <c r="O12" s="359"/>
      <c r="P12" s="359"/>
      <c r="Q12" s="359"/>
    </row>
    <row r="13" spans="1:17" s="358" customFormat="1">
      <c r="B13" s="359"/>
      <c r="C13" s="359"/>
      <c r="D13" s="359"/>
      <c r="E13" s="359"/>
      <c r="F13" s="359"/>
      <c r="G13" s="359"/>
      <c r="H13" s="359"/>
      <c r="I13" s="359"/>
      <c r="J13" s="181"/>
      <c r="K13" s="181"/>
      <c r="L13" s="181"/>
      <c r="M13" s="181"/>
      <c r="N13" s="181"/>
      <c r="O13" s="359"/>
      <c r="P13" s="359"/>
      <c r="Q13" s="359"/>
    </row>
    <row r="14" spans="1:17" s="20" customFormat="1">
      <c r="A14" s="116"/>
      <c r="B14" s="171"/>
      <c r="C14" s="171"/>
      <c r="D14" s="171"/>
      <c r="E14" s="171"/>
      <c r="F14" s="171"/>
      <c r="G14" s="171"/>
      <c r="H14" s="171"/>
      <c r="I14" s="171"/>
      <c r="J14" s="181"/>
      <c r="K14" s="181"/>
      <c r="L14" s="181"/>
      <c r="M14" s="181"/>
      <c r="N14" s="181"/>
      <c r="O14" s="171"/>
      <c r="P14" s="171"/>
      <c r="Q14" s="171"/>
    </row>
    <row r="15" spans="1:17" ht="15.75" thickBot="1">
      <c r="A15" s="394" t="s">
        <v>343</v>
      </c>
      <c r="B15" s="395"/>
      <c r="C15" s="171"/>
      <c r="D15" s="171"/>
      <c r="E15" s="171"/>
      <c r="F15" s="171"/>
      <c r="G15" s="171"/>
      <c r="H15" s="171"/>
      <c r="I15" s="171"/>
      <c r="J15" s="181"/>
      <c r="K15" s="181"/>
      <c r="L15" s="181"/>
      <c r="M15" s="181"/>
      <c r="N15" s="181"/>
      <c r="O15" s="171"/>
      <c r="P15" s="171"/>
      <c r="Q15" s="171"/>
    </row>
    <row r="16" spans="1:17" ht="15.75" customHeight="1" thickTop="1">
      <c r="A16" s="171"/>
      <c r="B16" s="171"/>
      <c r="C16" s="409" t="s">
        <v>346</v>
      </c>
      <c r="D16" s="410"/>
      <c r="E16" s="410"/>
      <c r="F16" s="410"/>
      <c r="G16" s="410"/>
      <c r="H16" s="410"/>
      <c r="I16" s="411"/>
      <c r="J16" s="181"/>
      <c r="K16" s="181"/>
      <c r="L16" s="181"/>
      <c r="M16" s="181"/>
      <c r="N16" s="181"/>
      <c r="O16" s="171"/>
      <c r="P16" s="171"/>
      <c r="Q16" s="171"/>
    </row>
    <row r="17" spans="1:17">
      <c r="A17" s="171"/>
      <c r="B17" s="171"/>
      <c r="C17" s="412"/>
      <c r="D17" s="413"/>
      <c r="E17" s="413"/>
      <c r="F17" s="413"/>
      <c r="G17" s="413"/>
      <c r="H17" s="413"/>
      <c r="I17" s="414"/>
      <c r="J17" s="181"/>
      <c r="K17" s="181"/>
      <c r="L17" s="181"/>
      <c r="M17" s="181"/>
      <c r="N17" s="181"/>
      <c r="O17" s="171"/>
      <c r="P17" s="171"/>
      <c r="Q17" s="171"/>
    </row>
    <row r="18" spans="1:17">
      <c r="A18" s="171"/>
      <c r="B18" s="171"/>
      <c r="C18" s="412"/>
      <c r="D18" s="413"/>
      <c r="E18" s="413"/>
      <c r="F18" s="413"/>
      <c r="G18" s="413"/>
      <c r="H18" s="413"/>
      <c r="I18" s="414"/>
      <c r="J18" s="181"/>
      <c r="K18" s="181"/>
      <c r="L18" s="181"/>
      <c r="M18" s="181"/>
      <c r="N18" s="181"/>
      <c r="O18" s="171"/>
      <c r="P18" s="171"/>
      <c r="Q18" s="171"/>
    </row>
    <row r="19" spans="1:17" s="96" customFormat="1">
      <c r="A19" s="359"/>
      <c r="B19" s="359"/>
      <c r="C19" s="412"/>
      <c r="D19" s="413"/>
      <c r="E19" s="413"/>
      <c r="F19" s="413"/>
      <c r="G19" s="413"/>
      <c r="H19" s="413"/>
      <c r="I19" s="414"/>
      <c r="J19" s="181"/>
      <c r="K19" s="181"/>
      <c r="L19" s="181"/>
      <c r="M19" s="181"/>
      <c r="N19" s="181"/>
      <c r="O19" s="359"/>
      <c r="P19" s="359"/>
      <c r="Q19" s="359"/>
    </row>
    <row r="20" spans="1:17" ht="15" customHeight="1">
      <c r="A20" s="171"/>
      <c r="B20" s="171"/>
      <c r="C20" s="403" t="s">
        <v>297</v>
      </c>
      <c r="D20" s="404"/>
      <c r="E20" s="404"/>
      <c r="F20" s="404"/>
      <c r="G20" s="404"/>
      <c r="H20" s="404"/>
      <c r="I20" s="405"/>
      <c r="J20" s="181"/>
      <c r="K20" s="181"/>
      <c r="L20" s="181"/>
      <c r="M20" s="181"/>
      <c r="N20" s="181"/>
      <c r="O20" s="171"/>
      <c r="P20" s="171"/>
      <c r="Q20" s="171"/>
    </row>
    <row r="21" spans="1:17" ht="15.75" thickBot="1">
      <c r="A21" s="171"/>
      <c r="B21" s="171"/>
      <c r="C21" s="406"/>
      <c r="D21" s="407"/>
      <c r="E21" s="407"/>
      <c r="F21" s="407"/>
      <c r="G21" s="407"/>
      <c r="H21" s="407"/>
      <c r="I21" s="408"/>
      <c r="J21" s="181"/>
      <c r="K21" s="181"/>
      <c r="L21" s="181"/>
      <c r="M21" s="181"/>
      <c r="N21" s="181"/>
      <c r="O21" s="171"/>
      <c r="P21" s="171"/>
      <c r="Q21" s="171"/>
    </row>
    <row r="22" spans="1:17" s="20" customFormat="1" ht="15.75" thickTop="1">
      <c r="A22" s="171"/>
      <c r="B22" s="171"/>
      <c r="C22" s="171"/>
      <c r="D22" s="171"/>
      <c r="E22" s="171"/>
      <c r="F22" s="171"/>
      <c r="G22" s="171"/>
      <c r="H22" s="171"/>
      <c r="I22" s="171"/>
      <c r="J22" s="181"/>
      <c r="K22" s="181"/>
      <c r="L22" s="181"/>
      <c r="M22" s="181"/>
      <c r="N22" s="181"/>
      <c r="O22" s="171"/>
      <c r="P22" s="171"/>
      <c r="Q22" s="171"/>
    </row>
    <row r="23" spans="1:17" ht="15.75" thickBot="1">
      <c r="A23" s="394" t="s">
        <v>256</v>
      </c>
      <c r="B23" s="395"/>
      <c r="C23" s="171"/>
      <c r="D23" s="171"/>
      <c r="E23" s="171"/>
      <c r="F23" s="171"/>
      <c r="G23" s="171"/>
      <c r="H23" s="171"/>
      <c r="I23" s="171"/>
      <c r="J23" s="181"/>
      <c r="K23" s="181"/>
      <c r="L23" s="181"/>
      <c r="M23" s="181"/>
      <c r="N23" s="181"/>
      <c r="O23" s="171"/>
      <c r="P23" s="171"/>
      <c r="Q23" s="171"/>
    </row>
    <row r="24" spans="1:17" ht="15.75" customHeight="1" thickTop="1">
      <c r="A24" s="171"/>
      <c r="B24" s="171"/>
      <c r="C24" s="409" t="s">
        <v>337</v>
      </c>
      <c r="D24" s="410"/>
      <c r="E24" s="410"/>
      <c r="F24" s="410"/>
      <c r="G24" s="410"/>
      <c r="H24" s="410"/>
      <c r="I24" s="411"/>
      <c r="J24" s="181"/>
      <c r="K24" s="181"/>
      <c r="L24" s="181"/>
      <c r="M24" s="181"/>
      <c r="N24" s="181"/>
      <c r="O24" s="171"/>
      <c r="P24" s="171"/>
      <c r="Q24" s="171"/>
    </row>
    <row r="25" spans="1:17">
      <c r="A25" s="171"/>
      <c r="B25" s="171"/>
      <c r="C25" s="412"/>
      <c r="D25" s="413"/>
      <c r="E25" s="413"/>
      <c r="F25" s="413"/>
      <c r="G25" s="413"/>
      <c r="H25" s="413"/>
      <c r="I25" s="414"/>
      <c r="J25" s="181"/>
      <c r="K25" s="181"/>
      <c r="L25" s="181"/>
      <c r="M25" s="181"/>
      <c r="N25" s="181"/>
      <c r="O25" s="171"/>
      <c r="P25" s="171"/>
      <c r="Q25" s="171"/>
    </row>
    <row r="26" spans="1:17" ht="15.75" thickBot="1">
      <c r="A26" s="171"/>
      <c r="B26" s="171"/>
      <c r="C26" s="415"/>
      <c r="D26" s="416"/>
      <c r="E26" s="416"/>
      <c r="F26" s="416"/>
      <c r="G26" s="416"/>
      <c r="H26" s="416"/>
      <c r="I26" s="417"/>
      <c r="J26" s="181"/>
      <c r="K26" s="181"/>
      <c r="L26" s="181"/>
      <c r="M26" s="181"/>
      <c r="N26" s="181"/>
      <c r="O26" s="171"/>
      <c r="P26" s="171"/>
      <c r="Q26" s="171"/>
    </row>
    <row r="27" spans="1:17" s="20" customFormat="1" ht="15" customHeight="1" thickTop="1">
      <c r="A27" s="171"/>
      <c r="B27" s="171"/>
      <c r="C27" s="171"/>
      <c r="D27" s="171"/>
      <c r="E27" s="171"/>
      <c r="F27" s="171"/>
      <c r="G27" s="171"/>
      <c r="H27" s="171"/>
      <c r="I27" s="171"/>
      <c r="J27" s="181"/>
      <c r="K27" s="181"/>
      <c r="L27" s="181"/>
      <c r="M27" s="181"/>
      <c r="N27" s="181"/>
      <c r="O27" s="171"/>
      <c r="P27" s="171"/>
      <c r="Q27" s="171"/>
    </row>
    <row r="28" spans="1:17" ht="15.75" thickBot="1">
      <c r="A28" s="438" t="s">
        <v>245</v>
      </c>
      <c r="B28" s="439"/>
      <c r="C28" s="171"/>
      <c r="D28" s="171"/>
      <c r="E28" s="171"/>
      <c r="F28" s="171"/>
      <c r="G28" s="171"/>
      <c r="H28" s="171"/>
      <c r="I28" s="171"/>
      <c r="J28" s="181"/>
      <c r="K28" s="181"/>
      <c r="L28" s="181"/>
      <c r="M28" s="181"/>
      <c r="N28" s="181"/>
      <c r="O28" s="171"/>
      <c r="P28" s="171"/>
      <c r="Q28" s="171"/>
    </row>
    <row r="29" spans="1:17" ht="15.75" customHeight="1" thickTop="1">
      <c r="A29" s="171"/>
      <c r="B29" s="135" t="s">
        <v>198</v>
      </c>
      <c r="C29" s="418" t="s">
        <v>347</v>
      </c>
      <c r="D29" s="419"/>
      <c r="E29" s="419"/>
      <c r="F29" s="419"/>
      <c r="G29" s="419"/>
      <c r="H29" s="419"/>
      <c r="I29" s="420"/>
      <c r="J29" s="181"/>
      <c r="K29" s="181"/>
      <c r="L29" s="181"/>
      <c r="M29" s="181"/>
      <c r="N29" s="181"/>
      <c r="O29" s="171"/>
      <c r="P29" s="171"/>
      <c r="Q29" s="171"/>
    </row>
    <row r="30" spans="1:17" ht="15" customHeight="1">
      <c r="A30" s="171"/>
      <c r="B30" s="32">
        <v>1</v>
      </c>
      <c r="C30" s="421"/>
      <c r="D30" s="422"/>
      <c r="E30" s="422"/>
      <c r="F30" s="422"/>
      <c r="G30" s="422"/>
      <c r="H30" s="422"/>
      <c r="I30" s="423"/>
      <c r="J30" s="181"/>
      <c r="K30" s="181"/>
      <c r="L30" s="181"/>
      <c r="M30" s="181"/>
      <c r="N30" s="181"/>
      <c r="O30" s="171"/>
      <c r="P30" s="171"/>
      <c r="Q30" s="171"/>
    </row>
    <row r="31" spans="1:17" ht="15" customHeight="1">
      <c r="A31" s="171"/>
      <c r="B31" s="32">
        <v>2</v>
      </c>
      <c r="C31" s="421"/>
      <c r="D31" s="422"/>
      <c r="E31" s="422"/>
      <c r="F31" s="422"/>
      <c r="G31" s="422"/>
      <c r="H31" s="422"/>
      <c r="I31" s="423"/>
      <c r="J31" s="181"/>
      <c r="K31" s="181"/>
      <c r="L31" s="181"/>
      <c r="M31" s="181"/>
      <c r="N31" s="181"/>
      <c r="O31" s="171"/>
      <c r="P31" s="171"/>
      <c r="Q31" s="171"/>
    </row>
    <row r="32" spans="1:17" ht="15.75" customHeight="1">
      <c r="A32" s="171"/>
      <c r="B32" s="32">
        <v>3</v>
      </c>
      <c r="C32" s="421"/>
      <c r="D32" s="422"/>
      <c r="E32" s="422"/>
      <c r="F32" s="422"/>
      <c r="G32" s="422"/>
      <c r="H32" s="422"/>
      <c r="I32" s="423"/>
      <c r="J32" s="181"/>
      <c r="K32" s="181"/>
      <c r="L32" s="181"/>
      <c r="M32" s="181"/>
      <c r="N32" s="181"/>
      <c r="O32" s="171"/>
      <c r="P32" s="171"/>
      <c r="Q32" s="171"/>
    </row>
    <row r="33" spans="1:17" ht="15.75" customHeight="1">
      <c r="A33" s="171"/>
      <c r="B33" s="32">
        <v>4</v>
      </c>
      <c r="C33" s="421"/>
      <c r="D33" s="422"/>
      <c r="E33" s="422"/>
      <c r="F33" s="422"/>
      <c r="G33" s="422"/>
      <c r="H33" s="422"/>
      <c r="I33" s="423"/>
      <c r="J33" s="181"/>
      <c r="K33" s="181"/>
      <c r="L33" s="181"/>
      <c r="M33" s="181"/>
      <c r="N33" s="181"/>
      <c r="O33" s="171"/>
      <c r="P33" s="171"/>
      <c r="Q33" s="171"/>
    </row>
    <row r="34" spans="1:17" ht="15.75" customHeight="1">
      <c r="A34" s="171"/>
      <c r="B34" s="32">
        <v>5</v>
      </c>
      <c r="C34" s="421"/>
      <c r="D34" s="422"/>
      <c r="E34" s="422"/>
      <c r="F34" s="422"/>
      <c r="G34" s="422"/>
      <c r="H34" s="422"/>
      <c r="I34" s="423"/>
      <c r="J34" s="181"/>
      <c r="K34" s="181"/>
      <c r="L34" s="181"/>
      <c r="M34" s="181"/>
      <c r="N34" s="181"/>
      <c r="O34" s="171"/>
      <c r="P34" s="171"/>
      <c r="Q34" s="171"/>
    </row>
    <row r="35" spans="1:17" ht="15.75" customHeight="1">
      <c r="A35" s="171"/>
      <c r="B35" s="32">
        <v>6</v>
      </c>
      <c r="C35" s="421"/>
      <c r="D35" s="422"/>
      <c r="E35" s="422"/>
      <c r="F35" s="422"/>
      <c r="G35" s="422"/>
      <c r="H35" s="422"/>
      <c r="I35" s="423"/>
      <c r="J35" s="181"/>
      <c r="K35" s="181"/>
      <c r="L35" s="181"/>
      <c r="M35" s="181"/>
      <c r="N35" s="181"/>
      <c r="O35" s="171"/>
      <c r="P35" s="171"/>
      <c r="Q35" s="171"/>
    </row>
    <row r="36" spans="1:17" ht="15.75" customHeight="1">
      <c r="A36" s="171"/>
      <c r="B36" s="32">
        <v>7</v>
      </c>
      <c r="C36" s="421"/>
      <c r="D36" s="422"/>
      <c r="E36" s="422"/>
      <c r="F36" s="422"/>
      <c r="G36" s="422"/>
      <c r="H36" s="422"/>
      <c r="I36" s="423"/>
      <c r="J36" s="181"/>
      <c r="K36" s="181"/>
      <c r="L36" s="181"/>
      <c r="M36" s="181"/>
      <c r="N36" s="181"/>
      <c r="O36" s="171"/>
      <c r="P36" s="171"/>
      <c r="Q36" s="171"/>
    </row>
    <row r="37" spans="1:17" ht="15.75" customHeight="1">
      <c r="A37" s="171"/>
      <c r="B37" s="32">
        <v>8</v>
      </c>
      <c r="C37" s="421"/>
      <c r="D37" s="422"/>
      <c r="E37" s="422"/>
      <c r="F37" s="422"/>
      <c r="G37" s="422"/>
      <c r="H37" s="422"/>
      <c r="I37" s="423"/>
      <c r="J37" s="181"/>
      <c r="K37" s="181"/>
      <c r="L37" s="181"/>
      <c r="M37" s="181"/>
      <c r="N37" s="181"/>
      <c r="O37" s="171"/>
      <c r="P37" s="171"/>
      <c r="Q37" s="171"/>
    </row>
    <row r="38" spans="1:17" ht="15.75" customHeight="1">
      <c r="A38" s="171"/>
      <c r="B38" s="32">
        <v>9</v>
      </c>
      <c r="C38" s="421" t="s">
        <v>298</v>
      </c>
      <c r="D38" s="424"/>
      <c r="E38" s="424"/>
      <c r="F38" s="424"/>
      <c r="G38" s="424"/>
      <c r="H38" s="424"/>
      <c r="I38" s="425"/>
      <c r="J38" s="181"/>
      <c r="K38" s="181"/>
      <c r="L38" s="181"/>
      <c r="M38" s="181"/>
      <c r="N38" s="181"/>
      <c r="O38" s="171"/>
      <c r="P38" s="171"/>
      <c r="Q38" s="171"/>
    </row>
    <row r="39" spans="1:17" ht="15.75" customHeight="1" thickBot="1">
      <c r="A39" s="171"/>
      <c r="B39" s="136">
        <v>10</v>
      </c>
      <c r="C39" s="426"/>
      <c r="D39" s="427"/>
      <c r="E39" s="427"/>
      <c r="F39" s="427"/>
      <c r="G39" s="427"/>
      <c r="H39" s="427"/>
      <c r="I39" s="428"/>
      <c r="J39" s="181"/>
      <c r="K39" s="181"/>
      <c r="L39" s="181"/>
      <c r="M39" s="181"/>
      <c r="N39" s="181"/>
      <c r="O39" s="171"/>
      <c r="P39" s="171"/>
      <c r="Q39" s="171"/>
    </row>
    <row r="40" spans="1:17" s="22" customFormat="1" ht="15.75" customHeight="1" thickTop="1">
      <c r="A40" s="171"/>
      <c r="B40" s="171"/>
      <c r="C40" s="171"/>
      <c r="D40" s="171"/>
      <c r="E40" s="171"/>
      <c r="F40" s="171"/>
      <c r="G40" s="171"/>
      <c r="H40" s="171"/>
      <c r="I40" s="171"/>
      <c r="J40" s="181"/>
      <c r="K40" s="181"/>
      <c r="L40" s="181"/>
      <c r="M40" s="181"/>
      <c r="N40" s="181"/>
      <c r="O40" s="171"/>
      <c r="P40" s="171"/>
      <c r="Q40" s="171"/>
    </row>
    <row r="41" spans="1:17" ht="15.75" thickBot="1">
      <c r="A41" s="394" t="s">
        <v>246</v>
      </c>
      <c r="B41" s="395"/>
      <c r="C41" s="171"/>
      <c r="D41" s="171"/>
      <c r="E41" s="171"/>
      <c r="F41" s="171"/>
      <c r="G41" s="171"/>
      <c r="H41" s="171"/>
      <c r="I41" s="171"/>
      <c r="J41" s="181"/>
      <c r="K41" s="181"/>
      <c r="L41" s="181"/>
      <c r="M41" s="181"/>
      <c r="N41" s="181"/>
      <c r="O41" s="171"/>
      <c r="P41" s="171"/>
      <c r="Q41" s="171"/>
    </row>
    <row r="42" spans="1:17" ht="15.75" customHeight="1" thickTop="1">
      <c r="A42" s="171"/>
      <c r="B42" s="171"/>
      <c r="C42" s="409" t="s">
        <v>338</v>
      </c>
      <c r="D42" s="410"/>
      <c r="E42" s="410"/>
      <c r="F42" s="410"/>
      <c r="G42" s="410"/>
      <c r="H42" s="410"/>
      <c r="I42" s="411"/>
      <c r="J42" s="181"/>
      <c r="K42" s="181"/>
      <c r="L42" s="181"/>
      <c r="M42" s="181"/>
      <c r="N42" s="181"/>
      <c r="O42" s="171"/>
      <c r="P42" s="171"/>
      <c r="Q42" s="171"/>
    </row>
    <row r="43" spans="1:17" ht="15.75" customHeight="1">
      <c r="A43" s="171"/>
      <c r="B43" s="171"/>
      <c r="C43" s="412"/>
      <c r="D43" s="413"/>
      <c r="E43" s="413"/>
      <c r="F43" s="413"/>
      <c r="G43" s="413"/>
      <c r="H43" s="413"/>
      <c r="I43" s="414"/>
      <c r="J43" s="181"/>
      <c r="K43" s="181"/>
      <c r="L43" s="181"/>
      <c r="M43" s="181"/>
      <c r="N43" s="181"/>
      <c r="O43" s="171"/>
      <c r="P43" s="171"/>
      <c r="Q43" s="171"/>
    </row>
    <row r="44" spans="1:17" ht="15.75" customHeight="1">
      <c r="A44" s="171"/>
      <c r="B44" s="171"/>
      <c r="C44" s="412"/>
      <c r="D44" s="413"/>
      <c r="E44" s="413"/>
      <c r="F44" s="413"/>
      <c r="G44" s="413"/>
      <c r="H44" s="413"/>
      <c r="I44" s="414"/>
      <c r="J44" s="181"/>
      <c r="K44" s="181"/>
      <c r="L44" s="181"/>
      <c r="M44" s="181"/>
      <c r="N44" s="181"/>
      <c r="O44" s="171"/>
      <c r="P44" s="171"/>
      <c r="Q44" s="171"/>
    </row>
    <row r="45" spans="1:17">
      <c r="A45" s="171"/>
      <c r="B45" s="171"/>
      <c r="C45" s="412"/>
      <c r="D45" s="413"/>
      <c r="E45" s="413"/>
      <c r="F45" s="413"/>
      <c r="G45" s="413"/>
      <c r="H45" s="413"/>
      <c r="I45" s="414"/>
      <c r="J45" s="181"/>
      <c r="K45" s="181"/>
      <c r="L45" s="181"/>
      <c r="M45" s="181"/>
      <c r="N45" s="181"/>
      <c r="O45" s="171"/>
      <c r="P45" s="171"/>
      <c r="Q45" s="171"/>
    </row>
    <row r="46" spans="1:17" ht="15" customHeight="1">
      <c r="A46" s="171"/>
      <c r="B46" s="171"/>
      <c r="C46" s="403" t="s">
        <v>348</v>
      </c>
      <c r="D46" s="404"/>
      <c r="E46" s="404"/>
      <c r="F46" s="404"/>
      <c r="G46" s="404"/>
      <c r="H46" s="404"/>
      <c r="I46" s="405"/>
      <c r="J46" s="181"/>
      <c r="K46" s="181"/>
      <c r="L46" s="181"/>
      <c r="M46" s="181"/>
      <c r="N46" s="181"/>
      <c r="O46" s="171"/>
      <c r="P46" s="171"/>
      <c r="Q46" s="171"/>
    </row>
    <row r="47" spans="1:17" s="96" customFormat="1" ht="15" customHeight="1">
      <c r="A47" s="359"/>
      <c r="B47" s="359"/>
      <c r="C47" s="403"/>
      <c r="D47" s="404"/>
      <c r="E47" s="404"/>
      <c r="F47" s="404"/>
      <c r="G47" s="404"/>
      <c r="H47" s="404"/>
      <c r="I47" s="405"/>
      <c r="J47" s="181"/>
      <c r="K47" s="181"/>
      <c r="L47" s="181"/>
      <c r="M47" s="181"/>
      <c r="N47" s="181"/>
      <c r="O47" s="359"/>
      <c r="P47" s="359"/>
      <c r="Q47" s="359"/>
    </row>
    <row r="48" spans="1:17">
      <c r="A48" s="171"/>
      <c r="B48" s="171"/>
      <c r="C48" s="403"/>
      <c r="D48" s="404"/>
      <c r="E48" s="404"/>
      <c r="F48" s="404"/>
      <c r="G48" s="404"/>
      <c r="H48" s="404"/>
      <c r="I48" s="405"/>
      <c r="J48" s="181"/>
      <c r="K48" s="181"/>
      <c r="L48" s="181"/>
      <c r="M48" s="181"/>
      <c r="N48" s="181"/>
      <c r="O48" s="171"/>
      <c r="P48" s="171"/>
      <c r="Q48" s="171"/>
    </row>
    <row r="49" spans="1:17" s="96" customFormat="1">
      <c r="A49" s="359"/>
      <c r="B49" s="359"/>
      <c r="C49" s="403"/>
      <c r="D49" s="404"/>
      <c r="E49" s="404"/>
      <c r="F49" s="404"/>
      <c r="G49" s="404"/>
      <c r="H49" s="404"/>
      <c r="I49" s="405"/>
      <c r="J49" s="181"/>
      <c r="K49" s="181"/>
      <c r="L49" s="181"/>
      <c r="M49" s="181"/>
      <c r="N49" s="181"/>
      <c r="O49" s="359"/>
      <c r="P49" s="359"/>
      <c r="Q49" s="359"/>
    </row>
    <row r="50" spans="1:17">
      <c r="A50" s="171"/>
      <c r="B50" s="171"/>
      <c r="C50" s="403"/>
      <c r="D50" s="404"/>
      <c r="E50" s="404"/>
      <c r="F50" s="404"/>
      <c r="G50" s="404"/>
      <c r="H50" s="404"/>
      <c r="I50" s="405"/>
      <c r="J50" s="181"/>
      <c r="K50" s="181"/>
      <c r="L50" s="181"/>
      <c r="M50" s="181"/>
      <c r="N50" s="181"/>
      <c r="O50" s="171"/>
      <c r="P50" s="171"/>
      <c r="Q50" s="171"/>
    </row>
    <row r="51" spans="1:17" ht="15.75" thickBot="1">
      <c r="A51" s="171"/>
      <c r="B51" s="171"/>
      <c r="C51" s="406"/>
      <c r="D51" s="407"/>
      <c r="E51" s="407"/>
      <c r="F51" s="407"/>
      <c r="G51" s="407"/>
      <c r="H51" s="407"/>
      <c r="I51" s="408"/>
      <c r="J51" s="181"/>
      <c r="K51" s="181"/>
      <c r="L51" s="181"/>
      <c r="M51" s="181"/>
      <c r="N51" s="181"/>
      <c r="O51" s="171"/>
      <c r="P51" s="171"/>
      <c r="Q51" s="171"/>
    </row>
    <row r="52" spans="1:17" s="20" customFormat="1" ht="15.75" thickTop="1">
      <c r="A52" s="171"/>
      <c r="B52" s="171"/>
      <c r="C52" s="171"/>
      <c r="D52" s="171"/>
      <c r="E52" s="171"/>
      <c r="F52" s="171"/>
      <c r="G52" s="171"/>
      <c r="H52" s="171"/>
      <c r="I52" s="171"/>
      <c r="J52" s="181"/>
      <c r="K52" s="181"/>
      <c r="L52" s="181"/>
      <c r="M52" s="181"/>
      <c r="N52" s="181"/>
      <c r="O52" s="171"/>
      <c r="P52" s="171"/>
      <c r="Q52" s="171"/>
    </row>
    <row r="53" spans="1:17" ht="15.75" thickBot="1">
      <c r="A53" s="394" t="s">
        <v>187</v>
      </c>
      <c r="B53" s="395"/>
      <c r="C53" s="171"/>
      <c r="D53" s="171"/>
      <c r="E53" s="171"/>
      <c r="F53" s="171"/>
      <c r="G53" s="171"/>
      <c r="H53" s="171"/>
      <c r="I53" s="171"/>
      <c r="J53" s="181"/>
      <c r="K53" s="181"/>
      <c r="L53" s="181"/>
      <c r="M53" s="181"/>
      <c r="N53" s="181"/>
      <c r="O53" s="171"/>
      <c r="P53" s="171"/>
      <c r="Q53" s="171"/>
    </row>
    <row r="54" spans="1:17" ht="15.75" customHeight="1" thickTop="1">
      <c r="A54" s="171"/>
      <c r="B54" s="171"/>
      <c r="C54" s="451" t="s">
        <v>334</v>
      </c>
      <c r="D54" s="419"/>
      <c r="E54" s="419"/>
      <c r="F54" s="419"/>
      <c r="G54" s="419"/>
      <c r="H54" s="419"/>
      <c r="I54" s="420"/>
      <c r="J54" s="181"/>
      <c r="K54" s="181"/>
      <c r="L54" s="181"/>
      <c r="M54" s="181"/>
      <c r="N54" s="181"/>
      <c r="O54" s="171"/>
      <c r="P54" s="171"/>
      <c r="Q54" s="171"/>
    </row>
    <row r="55" spans="1:17">
      <c r="A55" s="171"/>
      <c r="B55" s="171"/>
      <c r="C55" s="452"/>
      <c r="D55" s="422"/>
      <c r="E55" s="422"/>
      <c r="F55" s="422"/>
      <c r="G55" s="422"/>
      <c r="H55" s="422"/>
      <c r="I55" s="423"/>
      <c r="J55" s="181"/>
      <c r="K55" s="181"/>
      <c r="L55" s="181"/>
      <c r="M55" s="181"/>
      <c r="N55" s="181"/>
      <c r="O55" s="171"/>
      <c r="P55" s="171"/>
      <c r="Q55" s="171"/>
    </row>
    <row r="56" spans="1:17" ht="15.75" thickBot="1">
      <c r="A56" s="171"/>
      <c r="B56" s="171"/>
      <c r="C56" s="453"/>
      <c r="D56" s="454"/>
      <c r="E56" s="454"/>
      <c r="F56" s="454"/>
      <c r="G56" s="454"/>
      <c r="H56" s="454"/>
      <c r="I56" s="455"/>
      <c r="J56" s="181"/>
      <c r="K56" s="181"/>
      <c r="L56" s="181"/>
      <c r="M56" s="181"/>
      <c r="N56" s="181"/>
      <c r="O56" s="171"/>
      <c r="P56" s="171"/>
      <c r="Q56" s="171"/>
    </row>
    <row r="57" spans="1:17" ht="15.75" thickTop="1">
      <c r="A57" s="171"/>
      <c r="B57" s="171"/>
      <c r="C57" s="171"/>
      <c r="D57" s="171"/>
      <c r="E57" s="171"/>
      <c r="F57" s="171"/>
      <c r="G57" s="171"/>
      <c r="H57" s="171"/>
      <c r="I57" s="171"/>
      <c r="J57" s="181"/>
      <c r="K57" s="181"/>
      <c r="L57" s="181"/>
      <c r="M57" s="181"/>
      <c r="N57" s="181"/>
      <c r="O57" s="171"/>
      <c r="P57" s="171"/>
      <c r="Q57" s="171"/>
    </row>
    <row r="58" spans="1:17" ht="15.75" customHeight="1" thickBot="1">
      <c r="A58" s="440" t="s">
        <v>247</v>
      </c>
      <c r="B58" s="441"/>
      <c r="C58" s="171"/>
      <c r="D58" s="171"/>
      <c r="E58" s="171"/>
      <c r="F58" s="171"/>
      <c r="G58" s="171"/>
      <c r="H58" s="171"/>
      <c r="I58" s="171"/>
      <c r="J58" s="181"/>
      <c r="K58" s="181"/>
      <c r="L58" s="181"/>
      <c r="M58" s="181"/>
      <c r="N58" s="181"/>
      <c r="O58" s="171"/>
      <c r="P58" s="171"/>
      <c r="Q58" s="171"/>
    </row>
    <row r="59" spans="1:17" ht="15.75" customHeight="1" thickTop="1">
      <c r="A59" s="399" t="s">
        <v>248</v>
      </c>
      <c r="B59" s="400"/>
      <c r="C59" s="465" t="s">
        <v>349</v>
      </c>
      <c r="D59" s="465"/>
      <c r="E59" s="465"/>
      <c r="F59" s="465"/>
      <c r="G59" s="465"/>
      <c r="H59" s="465"/>
      <c r="I59" s="466"/>
      <c r="J59" s="181"/>
      <c r="K59" s="181"/>
      <c r="L59" s="181"/>
      <c r="M59" s="181"/>
      <c r="N59" s="181"/>
      <c r="O59" s="171"/>
      <c r="P59" s="171"/>
      <c r="Q59" s="171"/>
    </row>
    <row r="60" spans="1:17" ht="17.25">
      <c r="A60" s="399" t="s">
        <v>287</v>
      </c>
      <c r="B60" s="400"/>
      <c r="C60" s="422"/>
      <c r="D60" s="422"/>
      <c r="E60" s="422"/>
      <c r="F60" s="422"/>
      <c r="G60" s="422"/>
      <c r="H60" s="422"/>
      <c r="I60" s="467"/>
      <c r="J60" s="181"/>
      <c r="K60" s="181"/>
      <c r="L60" s="181"/>
      <c r="M60" s="181"/>
      <c r="N60" s="181"/>
      <c r="O60" s="171"/>
      <c r="P60" s="171"/>
      <c r="Q60" s="171"/>
    </row>
    <row r="61" spans="1:17">
      <c r="A61" s="399" t="s">
        <v>249</v>
      </c>
      <c r="B61" s="400"/>
      <c r="C61" s="422"/>
      <c r="D61" s="422"/>
      <c r="E61" s="422"/>
      <c r="F61" s="422"/>
      <c r="G61" s="422"/>
      <c r="H61" s="422"/>
      <c r="I61" s="467"/>
      <c r="J61" s="181"/>
      <c r="K61" s="355"/>
      <c r="L61" s="355"/>
      <c r="M61" s="355"/>
      <c r="N61" s="355"/>
    </row>
    <row r="62" spans="1:17" ht="17.25">
      <c r="A62" s="399" t="s">
        <v>286</v>
      </c>
      <c r="B62" s="400"/>
      <c r="C62" s="422"/>
      <c r="D62" s="422"/>
      <c r="E62" s="422"/>
      <c r="F62" s="422"/>
      <c r="G62" s="422"/>
      <c r="H62" s="422"/>
      <c r="I62" s="467"/>
      <c r="J62" s="181"/>
      <c r="K62" s="355"/>
      <c r="L62" s="355"/>
      <c r="M62" s="355"/>
      <c r="N62" s="355"/>
    </row>
    <row r="63" spans="1:17">
      <c r="A63" s="401" t="s">
        <v>264</v>
      </c>
      <c r="B63" s="402"/>
      <c r="C63" s="422"/>
      <c r="D63" s="422"/>
      <c r="E63" s="422"/>
      <c r="F63" s="422"/>
      <c r="G63" s="422"/>
      <c r="H63" s="422"/>
      <c r="I63" s="467"/>
      <c r="J63" s="181"/>
      <c r="K63" s="355"/>
      <c r="L63" s="355"/>
      <c r="M63" s="355"/>
      <c r="N63" s="355"/>
    </row>
    <row r="64" spans="1:17">
      <c r="C64" s="421"/>
      <c r="D64" s="422"/>
      <c r="E64" s="422"/>
      <c r="F64" s="422"/>
      <c r="G64" s="422"/>
      <c r="H64" s="422"/>
      <c r="I64" s="467"/>
      <c r="J64" s="181"/>
      <c r="K64" s="355"/>
      <c r="L64" s="355"/>
      <c r="M64" s="355"/>
      <c r="N64" s="355"/>
    </row>
    <row r="65" spans="1:17" s="20" customFormat="1" ht="15.75" thickBot="1">
      <c r="A65" s="171"/>
      <c r="B65" s="171"/>
      <c r="C65" s="468"/>
      <c r="D65" s="469"/>
      <c r="E65" s="469"/>
      <c r="F65" s="469"/>
      <c r="G65" s="469"/>
      <c r="H65" s="469"/>
      <c r="I65" s="470"/>
      <c r="J65" s="181"/>
      <c r="K65" s="181"/>
      <c r="L65" s="181"/>
      <c r="M65" s="181"/>
      <c r="N65" s="181"/>
    </row>
    <row r="66" spans="1:17" s="94" customFormat="1" ht="15.75" thickTop="1">
      <c r="A66" s="171"/>
      <c r="B66" s="171"/>
      <c r="C66" s="171"/>
      <c r="D66" s="171"/>
      <c r="E66" s="171"/>
      <c r="F66" s="171"/>
      <c r="G66" s="171"/>
      <c r="H66" s="171"/>
      <c r="I66" s="171"/>
      <c r="J66" s="181"/>
      <c r="K66" s="181"/>
      <c r="L66" s="181"/>
      <c r="M66" s="181"/>
      <c r="N66" s="181"/>
      <c r="O66" s="171"/>
      <c r="P66" s="171"/>
      <c r="Q66" s="171"/>
    </row>
    <row r="67" spans="1:17" s="350" customFormat="1" ht="15.75" thickBot="1">
      <c r="A67" s="394" t="s">
        <v>250</v>
      </c>
      <c r="B67" s="395"/>
      <c r="C67" s="341"/>
      <c r="D67" s="341"/>
      <c r="E67" s="341"/>
      <c r="F67" s="341"/>
      <c r="G67" s="341"/>
      <c r="H67" s="341"/>
      <c r="I67" s="341"/>
      <c r="J67" s="181"/>
      <c r="K67" s="181"/>
      <c r="L67" s="181"/>
      <c r="M67" s="181"/>
      <c r="N67" s="181"/>
      <c r="O67" s="341"/>
      <c r="P67" s="341"/>
      <c r="Q67" s="341"/>
    </row>
    <row r="68" spans="1:17" s="350" customFormat="1" ht="15.75" thickTop="1">
      <c r="A68" s="341"/>
      <c r="B68" s="341"/>
      <c r="C68" s="451" t="s">
        <v>350</v>
      </c>
      <c r="D68" s="419"/>
      <c r="E68" s="419"/>
      <c r="F68" s="419"/>
      <c r="G68" s="419"/>
      <c r="H68" s="419"/>
      <c r="I68" s="420"/>
      <c r="J68" s="181"/>
      <c r="K68" s="302"/>
      <c r="L68" s="181"/>
      <c r="M68" s="181"/>
      <c r="N68" s="181"/>
      <c r="O68" s="341"/>
      <c r="P68" s="341"/>
      <c r="Q68" s="341"/>
    </row>
    <row r="69" spans="1:17" s="350" customFormat="1">
      <c r="A69" s="341"/>
      <c r="B69" s="341"/>
      <c r="C69" s="452"/>
      <c r="D69" s="422"/>
      <c r="E69" s="422"/>
      <c r="F69" s="422"/>
      <c r="G69" s="422"/>
      <c r="H69" s="422"/>
      <c r="I69" s="423"/>
      <c r="J69" s="181"/>
      <c r="K69" s="181"/>
      <c r="L69" s="181"/>
      <c r="M69" s="181"/>
      <c r="N69" s="181"/>
      <c r="O69" s="341"/>
      <c r="P69" s="341"/>
      <c r="Q69" s="341"/>
    </row>
    <row r="70" spans="1:17" s="350" customFormat="1">
      <c r="A70" s="341"/>
      <c r="B70" s="341"/>
      <c r="C70" s="452"/>
      <c r="D70" s="422"/>
      <c r="E70" s="422"/>
      <c r="F70" s="422"/>
      <c r="G70" s="422"/>
      <c r="H70" s="422"/>
      <c r="I70" s="423"/>
      <c r="J70" s="181"/>
      <c r="K70" s="181"/>
      <c r="L70" s="181"/>
      <c r="M70" s="181"/>
      <c r="N70" s="181"/>
      <c r="O70" s="341"/>
      <c r="P70" s="341"/>
      <c r="Q70" s="341"/>
    </row>
    <row r="71" spans="1:17" s="350" customFormat="1">
      <c r="A71" s="341"/>
      <c r="B71" s="341"/>
      <c r="C71" s="452"/>
      <c r="D71" s="422"/>
      <c r="E71" s="422"/>
      <c r="F71" s="422"/>
      <c r="G71" s="422"/>
      <c r="H71" s="422"/>
      <c r="I71" s="423"/>
      <c r="J71" s="181"/>
      <c r="K71" s="181"/>
      <c r="L71" s="181"/>
      <c r="M71" s="181"/>
      <c r="N71" s="181"/>
      <c r="O71" s="341"/>
      <c r="P71" s="341"/>
      <c r="Q71" s="341"/>
    </row>
    <row r="72" spans="1:17" s="350" customFormat="1" ht="15" customHeight="1">
      <c r="A72" s="341"/>
      <c r="B72" s="341"/>
      <c r="C72" s="452"/>
      <c r="D72" s="422"/>
      <c r="E72" s="422"/>
      <c r="F72" s="422"/>
      <c r="G72" s="422"/>
      <c r="H72" s="422"/>
      <c r="I72" s="423"/>
      <c r="J72" s="181"/>
      <c r="K72" s="181"/>
      <c r="L72" s="181"/>
      <c r="M72" s="181"/>
      <c r="N72" s="181"/>
      <c r="O72" s="341"/>
      <c r="P72" s="341"/>
      <c r="Q72" s="341"/>
    </row>
    <row r="73" spans="1:17" s="358" customFormat="1">
      <c r="A73" s="359"/>
      <c r="B73" s="359"/>
      <c r="C73" s="452"/>
      <c r="D73" s="422"/>
      <c r="E73" s="422"/>
      <c r="F73" s="422"/>
      <c r="G73" s="422"/>
      <c r="H73" s="422"/>
      <c r="I73" s="423"/>
      <c r="J73" s="181"/>
      <c r="K73" s="181"/>
      <c r="L73" s="181"/>
      <c r="M73" s="181"/>
      <c r="N73" s="181"/>
      <c r="O73" s="359"/>
      <c r="P73" s="359"/>
      <c r="Q73" s="359"/>
    </row>
    <row r="74" spans="1:17" s="350" customFormat="1">
      <c r="A74" s="341"/>
      <c r="B74" s="341"/>
      <c r="C74" s="456" t="s">
        <v>299</v>
      </c>
      <c r="D74" s="457"/>
      <c r="E74" s="457"/>
      <c r="F74" s="457"/>
      <c r="G74" s="457"/>
      <c r="H74" s="457"/>
      <c r="I74" s="458"/>
      <c r="J74" s="181"/>
      <c r="K74" s="181"/>
      <c r="L74" s="181"/>
      <c r="M74" s="181"/>
      <c r="N74" s="181"/>
      <c r="O74" s="341"/>
      <c r="P74" s="341"/>
      <c r="Q74" s="341"/>
    </row>
    <row r="75" spans="1:17" s="350" customFormat="1">
      <c r="A75" s="341"/>
      <c r="B75" s="341"/>
      <c r="C75" s="456"/>
      <c r="D75" s="457"/>
      <c r="E75" s="457"/>
      <c r="F75" s="457"/>
      <c r="G75" s="457"/>
      <c r="H75" s="457"/>
      <c r="I75" s="458"/>
      <c r="J75" s="181"/>
      <c r="K75" s="181"/>
      <c r="L75" s="181"/>
      <c r="M75" s="181"/>
      <c r="N75" s="181"/>
      <c r="O75" s="341"/>
      <c r="P75" s="341"/>
      <c r="Q75" s="341"/>
    </row>
    <row r="76" spans="1:17" s="350" customFormat="1" ht="15.75" thickBot="1">
      <c r="A76" s="341"/>
      <c r="B76" s="341"/>
      <c r="C76" s="459"/>
      <c r="D76" s="460"/>
      <c r="E76" s="460"/>
      <c r="F76" s="460"/>
      <c r="G76" s="460"/>
      <c r="H76" s="460"/>
      <c r="I76" s="461"/>
      <c r="J76" s="181"/>
      <c r="K76" s="181"/>
      <c r="L76" s="181"/>
      <c r="M76" s="181"/>
      <c r="N76" s="181"/>
      <c r="O76" s="341"/>
      <c r="P76" s="341"/>
      <c r="Q76" s="341"/>
    </row>
    <row r="77" spans="1:17" s="350" customFormat="1" ht="15.75" thickTop="1">
      <c r="A77" s="341"/>
      <c r="B77" s="341"/>
      <c r="C77" s="341"/>
      <c r="D77" s="341"/>
      <c r="E77" s="341"/>
      <c r="F77" s="341"/>
      <c r="G77" s="341"/>
      <c r="H77" s="341"/>
      <c r="I77" s="341"/>
      <c r="J77" s="181"/>
      <c r="K77" s="181"/>
      <c r="L77" s="181"/>
      <c r="M77" s="181"/>
      <c r="N77" s="181"/>
      <c r="O77" s="341"/>
      <c r="P77" s="341"/>
      <c r="Q77" s="341"/>
    </row>
    <row r="78" spans="1:17" s="116" customFormat="1" ht="15.75" thickBot="1">
      <c r="A78" s="394" t="s">
        <v>276</v>
      </c>
      <c r="B78" s="395"/>
      <c r="C78" s="197"/>
      <c r="D78" s="197"/>
      <c r="E78" s="197"/>
      <c r="F78" s="197"/>
      <c r="G78" s="197"/>
      <c r="H78" s="197"/>
      <c r="I78" s="197"/>
      <c r="J78" s="181"/>
      <c r="K78" s="181"/>
      <c r="L78" s="181"/>
      <c r="M78" s="181"/>
      <c r="N78" s="181"/>
      <c r="O78" s="171"/>
      <c r="P78" s="171"/>
      <c r="Q78" s="171"/>
    </row>
    <row r="79" spans="1:17" s="116" customFormat="1" ht="15.75" thickTop="1">
      <c r="A79" s="196"/>
      <c r="B79" s="196"/>
      <c r="C79" s="451" t="s">
        <v>351</v>
      </c>
      <c r="D79" s="419"/>
      <c r="E79" s="419"/>
      <c r="F79" s="419"/>
      <c r="G79" s="419"/>
      <c r="H79" s="419"/>
      <c r="I79" s="420"/>
      <c r="J79" s="181"/>
      <c r="K79" s="181"/>
      <c r="L79" s="181"/>
      <c r="M79" s="181"/>
      <c r="N79" s="181"/>
    </row>
    <row r="80" spans="1:17" s="116" customFormat="1">
      <c r="A80" s="196"/>
      <c r="B80" s="196"/>
      <c r="C80" s="452"/>
      <c r="D80" s="422"/>
      <c r="E80" s="422"/>
      <c r="F80" s="422"/>
      <c r="G80" s="422"/>
      <c r="H80" s="422"/>
      <c r="I80" s="423"/>
      <c r="J80" s="181"/>
      <c r="K80" s="181"/>
      <c r="L80" s="181"/>
      <c r="M80" s="181"/>
      <c r="N80" s="181"/>
    </row>
    <row r="81" spans="1:17" s="350" customFormat="1">
      <c r="A81" s="353"/>
      <c r="B81" s="353"/>
      <c r="C81" s="452"/>
      <c r="D81" s="422"/>
      <c r="E81" s="422"/>
      <c r="F81" s="422"/>
      <c r="G81" s="422"/>
      <c r="H81" s="422"/>
      <c r="I81" s="423"/>
      <c r="J81" s="181"/>
      <c r="K81" s="181"/>
      <c r="L81" s="181"/>
      <c r="M81" s="181"/>
      <c r="N81" s="181"/>
    </row>
    <row r="82" spans="1:17" s="116" customFormat="1">
      <c r="A82" s="196"/>
      <c r="B82" s="196"/>
      <c r="C82" s="452"/>
      <c r="D82" s="422"/>
      <c r="E82" s="422"/>
      <c r="F82" s="422"/>
      <c r="G82" s="422"/>
      <c r="H82" s="422"/>
      <c r="I82" s="423"/>
      <c r="J82" s="181"/>
      <c r="K82" s="181"/>
      <c r="L82" s="181"/>
      <c r="M82" s="181"/>
      <c r="N82" s="181"/>
    </row>
    <row r="83" spans="1:17" s="116" customFormat="1" ht="15.75" thickBot="1">
      <c r="A83" s="196"/>
      <c r="B83" s="196"/>
      <c r="C83" s="453"/>
      <c r="D83" s="454"/>
      <c r="E83" s="454"/>
      <c r="F83" s="454"/>
      <c r="G83" s="454"/>
      <c r="H83" s="454"/>
      <c r="I83" s="455"/>
      <c r="J83" s="181"/>
      <c r="K83" s="181"/>
      <c r="L83" s="181"/>
      <c r="M83" s="181"/>
      <c r="N83" s="181"/>
    </row>
    <row r="84" spans="1:17" s="116" customFormat="1" ht="15.75" thickTop="1">
      <c r="A84" s="196"/>
      <c r="B84" s="196"/>
      <c r="C84" s="197"/>
      <c r="D84" s="197"/>
      <c r="E84" s="197"/>
      <c r="F84" s="197"/>
      <c r="G84" s="197"/>
      <c r="H84" s="197"/>
      <c r="I84" s="197"/>
      <c r="J84" s="181"/>
      <c r="K84" s="181"/>
      <c r="L84" s="181"/>
      <c r="M84" s="181"/>
      <c r="N84" s="181"/>
    </row>
    <row r="85" spans="1:17" s="116" customFormat="1" ht="15.75" thickBot="1">
      <c r="A85" s="394" t="s">
        <v>275</v>
      </c>
      <c r="B85" s="395"/>
      <c r="C85" s="197"/>
      <c r="D85" s="197"/>
      <c r="E85" s="197"/>
      <c r="F85" s="197"/>
      <c r="G85" s="197"/>
      <c r="H85" s="197"/>
      <c r="I85" s="197"/>
      <c r="J85" s="181"/>
      <c r="K85" s="352"/>
      <c r="L85" s="352"/>
      <c r="M85" s="352"/>
      <c r="N85" s="352"/>
      <c r="O85" s="354"/>
      <c r="P85" s="354"/>
      <c r="Q85" s="354"/>
    </row>
    <row r="86" spans="1:17" s="116" customFormat="1" ht="15.75" thickTop="1">
      <c r="A86" s="196"/>
      <c r="B86" s="196"/>
      <c r="C86" s="451" t="s">
        <v>335</v>
      </c>
      <c r="D86" s="419"/>
      <c r="E86" s="419"/>
      <c r="F86" s="419"/>
      <c r="G86" s="419"/>
      <c r="H86" s="419"/>
      <c r="I86" s="420"/>
      <c r="J86" s="181"/>
      <c r="K86" s="352"/>
      <c r="L86" s="352"/>
      <c r="M86" s="352"/>
      <c r="N86" s="352"/>
      <c r="O86" s="354"/>
      <c r="P86" s="354"/>
      <c r="Q86" s="354"/>
    </row>
    <row r="87" spans="1:17" s="116" customFormat="1">
      <c r="A87" s="196"/>
      <c r="B87" s="196"/>
      <c r="C87" s="452"/>
      <c r="D87" s="422"/>
      <c r="E87" s="422"/>
      <c r="F87" s="422"/>
      <c r="G87" s="422"/>
      <c r="H87" s="422"/>
      <c r="I87" s="423"/>
      <c r="J87" s="181"/>
      <c r="K87" s="181"/>
      <c r="L87" s="181"/>
      <c r="M87" s="181"/>
      <c r="N87" s="181"/>
    </row>
    <row r="88" spans="1:17" s="116" customFormat="1" ht="15.75" thickBot="1">
      <c r="A88" s="196"/>
      <c r="B88" s="196"/>
      <c r="C88" s="453"/>
      <c r="D88" s="454"/>
      <c r="E88" s="454"/>
      <c r="F88" s="454"/>
      <c r="G88" s="454"/>
      <c r="H88" s="454"/>
      <c r="I88" s="455"/>
      <c r="J88" s="181"/>
      <c r="K88" s="181"/>
      <c r="L88" s="181"/>
      <c r="M88" s="181"/>
      <c r="N88" s="181"/>
    </row>
    <row r="89" spans="1:17" s="116" customFormat="1" ht="15.75" thickTop="1">
      <c r="A89" s="171"/>
      <c r="B89" s="171"/>
      <c r="C89" s="171"/>
      <c r="D89" s="171"/>
      <c r="E89" s="171"/>
      <c r="F89" s="171"/>
      <c r="G89" s="171"/>
      <c r="H89" s="171"/>
      <c r="I89" s="171"/>
      <c r="J89" s="181"/>
      <c r="K89" s="181"/>
      <c r="L89" s="181"/>
      <c r="M89" s="181"/>
      <c r="N89" s="181"/>
    </row>
    <row r="90" spans="1:17" s="116" customFormat="1" ht="15.75" thickBot="1">
      <c r="A90" s="394" t="s">
        <v>252</v>
      </c>
      <c r="B90" s="395"/>
      <c r="C90" s="204"/>
      <c r="D90" s="204"/>
      <c r="E90" s="204"/>
      <c r="F90" s="204"/>
      <c r="G90" s="204"/>
      <c r="H90" s="204"/>
      <c r="I90" s="204"/>
      <c r="J90" s="181"/>
      <c r="K90" s="352"/>
      <c r="L90" s="352"/>
      <c r="M90" s="352"/>
      <c r="N90" s="352"/>
      <c r="O90" s="354"/>
      <c r="P90" s="354"/>
      <c r="Q90" s="354"/>
    </row>
    <row r="91" spans="1:17" s="195" customFormat="1" ht="15.75" thickTop="1">
      <c r="A91" s="203"/>
      <c r="B91" s="203"/>
      <c r="C91" s="451" t="s">
        <v>352</v>
      </c>
      <c r="D91" s="419"/>
      <c r="E91" s="419"/>
      <c r="F91" s="419"/>
      <c r="G91" s="419"/>
      <c r="H91" s="419"/>
      <c r="I91" s="420"/>
      <c r="J91" s="181"/>
      <c r="K91" s="352"/>
      <c r="L91" s="352"/>
      <c r="M91" s="352"/>
      <c r="N91" s="352"/>
      <c r="O91" s="354"/>
      <c r="P91" s="354"/>
      <c r="Q91" s="354"/>
    </row>
    <row r="92" spans="1:17" s="195" customFormat="1">
      <c r="A92" s="203"/>
      <c r="B92" s="203"/>
      <c r="C92" s="452"/>
      <c r="D92" s="422"/>
      <c r="E92" s="422"/>
      <c r="F92" s="422"/>
      <c r="G92" s="422"/>
      <c r="H92" s="422"/>
      <c r="I92" s="423"/>
      <c r="J92" s="181"/>
      <c r="K92" s="181"/>
      <c r="L92" s="181"/>
      <c r="M92" s="181"/>
      <c r="N92" s="181"/>
    </row>
    <row r="93" spans="1:17" s="195" customFormat="1">
      <c r="A93" s="203"/>
      <c r="B93" s="203"/>
      <c r="C93" s="452"/>
      <c r="D93" s="422"/>
      <c r="E93" s="422"/>
      <c r="F93" s="422"/>
      <c r="G93" s="422"/>
      <c r="H93" s="422"/>
      <c r="I93" s="423"/>
      <c r="J93" s="181"/>
      <c r="K93" s="181"/>
      <c r="L93" s="181"/>
      <c r="M93" s="181"/>
      <c r="N93" s="181"/>
    </row>
    <row r="94" spans="1:17" s="116" customFormat="1" ht="15.75" thickBot="1">
      <c r="A94" s="203"/>
      <c r="B94" s="203"/>
      <c r="C94" s="453"/>
      <c r="D94" s="454"/>
      <c r="E94" s="454"/>
      <c r="F94" s="454"/>
      <c r="G94" s="454"/>
      <c r="H94" s="454"/>
      <c r="I94" s="455"/>
      <c r="J94" s="181"/>
      <c r="K94" s="181"/>
      <c r="L94" s="181"/>
      <c r="M94" s="181"/>
      <c r="N94" s="181"/>
    </row>
    <row r="95" spans="1:17" s="116" customFormat="1" ht="15.75" thickTop="1">
      <c r="A95" s="171"/>
      <c r="B95" s="171"/>
      <c r="C95" s="171"/>
      <c r="D95" s="171"/>
      <c r="E95" s="171"/>
      <c r="F95" s="171"/>
      <c r="G95" s="171"/>
      <c r="H95" s="171"/>
      <c r="I95" s="171"/>
      <c r="J95" s="181"/>
      <c r="K95" s="181"/>
      <c r="L95" s="181"/>
      <c r="M95" s="181"/>
      <c r="N95" s="181"/>
    </row>
    <row r="96" spans="1:17" ht="15.75" thickBot="1">
      <c r="A96" s="394" t="s">
        <v>251</v>
      </c>
      <c r="B96" s="395"/>
      <c r="C96" s="171"/>
      <c r="D96" s="171"/>
      <c r="E96" s="171"/>
      <c r="F96" s="171"/>
      <c r="G96" s="171"/>
      <c r="H96" s="171"/>
      <c r="I96" s="171"/>
      <c r="J96" s="181"/>
      <c r="K96" s="181"/>
      <c r="L96" s="181"/>
      <c r="M96" s="181"/>
      <c r="N96" s="181"/>
      <c r="O96" s="171"/>
      <c r="P96" s="171"/>
      <c r="Q96" s="171"/>
    </row>
    <row r="97" spans="1:17" ht="15.75" customHeight="1" thickTop="1">
      <c r="A97" s="171"/>
      <c r="B97" s="171"/>
      <c r="C97" s="451" t="s">
        <v>353</v>
      </c>
      <c r="D97" s="419"/>
      <c r="E97" s="419"/>
      <c r="F97" s="419"/>
      <c r="G97" s="419"/>
      <c r="H97" s="419"/>
      <c r="I97" s="420"/>
      <c r="J97" s="181"/>
      <c r="K97" s="181"/>
      <c r="L97" s="181"/>
      <c r="M97" s="181"/>
      <c r="N97" s="181"/>
      <c r="O97" s="171"/>
      <c r="P97" s="171"/>
      <c r="Q97" s="171"/>
    </row>
    <row r="98" spans="1:17">
      <c r="A98" s="171"/>
      <c r="B98" s="171"/>
      <c r="C98" s="452"/>
      <c r="D98" s="422"/>
      <c r="E98" s="422"/>
      <c r="F98" s="422"/>
      <c r="G98" s="422"/>
      <c r="H98" s="422"/>
      <c r="I98" s="423"/>
      <c r="J98" s="181"/>
      <c r="K98" s="181"/>
      <c r="L98" s="181"/>
      <c r="M98" s="181"/>
      <c r="N98" s="181"/>
      <c r="O98" s="171"/>
      <c r="P98" s="171"/>
      <c r="Q98" s="171"/>
    </row>
    <row r="99" spans="1:17">
      <c r="A99" s="171"/>
      <c r="B99" s="171"/>
      <c r="C99" s="452"/>
      <c r="D99" s="422"/>
      <c r="E99" s="422"/>
      <c r="F99" s="422"/>
      <c r="G99" s="422"/>
      <c r="H99" s="422"/>
      <c r="I99" s="423"/>
      <c r="J99" s="181"/>
      <c r="K99" s="181"/>
      <c r="L99" s="181"/>
      <c r="M99" s="181"/>
      <c r="N99" s="181"/>
      <c r="O99" s="171"/>
      <c r="P99" s="171"/>
      <c r="Q99" s="171"/>
    </row>
    <row r="100" spans="1:17" ht="15.75" thickBot="1">
      <c r="A100" s="171"/>
      <c r="B100" s="171"/>
      <c r="C100" s="453"/>
      <c r="D100" s="454"/>
      <c r="E100" s="454"/>
      <c r="F100" s="454"/>
      <c r="G100" s="454"/>
      <c r="H100" s="454"/>
      <c r="I100" s="455"/>
      <c r="J100" s="181"/>
      <c r="K100" s="181"/>
      <c r="L100" s="181"/>
      <c r="M100" s="181"/>
      <c r="N100" s="181"/>
      <c r="O100" s="171"/>
      <c r="P100" s="171"/>
      <c r="Q100" s="171"/>
    </row>
    <row r="101" spans="1:17" s="20" customFormat="1" ht="15.75" thickTop="1">
      <c r="A101" s="171"/>
      <c r="B101" s="171"/>
      <c r="C101" s="171"/>
      <c r="D101" s="171"/>
      <c r="E101" s="171"/>
      <c r="F101" s="171"/>
      <c r="G101" s="171"/>
      <c r="H101" s="171"/>
      <c r="I101" s="171"/>
      <c r="J101" s="181"/>
      <c r="K101" s="181"/>
      <c r="L101" s="181"/>
      <c r="M101" s="181"/>
      <c r="N101" s="181"/>
      <c r="O101" s="171"/>
      <c r="P101" s="171"/>
      <c r="Q101" s="171"/>
    </row>
    <row r="102" spans="1:17" ht="15.75" thickBot="1">
      <c r="A102" s="394" t="s">
        <v>339</v>
      </c>
      <c r="B102" s="395"/>
      <c r="C102" s="171"/>
      <c r="D102" s="171"/>
      <c r="E102" s="171"/>
      <c r="F102" s="171"/>
      <c r="G102" s="171"/>
      <c r="H102" s="171"/>
      <c r="I102" s="171"/>
      <c r="J102" s="181"/>
      <c r="K102" s="181"/>
      <c r="L102" s="181"/>
      <c r="M102" s="181"/>
      <c r="N102" s="181"/>
      <c r="O102" s="171"/>
      <c r="P102" s="171"/>
      <c r="Q102" s="171"/>
    </row>
    <row r="103" spans="1:17" ht="15.75" customHeight="1" thickTop="1">
      <c r="A103" s="171"/>
      <c r="B103" s="171"/>
      <c r="C103" s="451" t="s">
        <v>354</v>
      </c>
      <c r="D103" s="419"/>
      <c r="E103" s="419"/>
      <c r="F103" s="419"/>
      <c r="G103" s="419"/>
      <c r="H103" s="419"/>
      <c r="I103" s="420"/>
      <c r="J103" s="181"/>
      <c r="K103" s="181"/>
      <c r="L103" s="181"/>
      <c r="M103" s="181"/>
      <c r="N103" s="181"/>
      <c r="O103" s="171"/>
      <c r="P103" s="171"/>
      <c r="Q103" s="171"/>
    </row>
    <row r="104" spans="1:17">
      <c r="A104" s="171"/>
      <c r="B104" s="171"/>
      <c r="C104" s="452"/>
      <c r="D104" s="422"/>
      <c r="E104" s="422"/>
      <c r="F104" s="422"/>
      <c r="G104" s="422"/>
      <c r="H104" s="422"/>
      <c r="I104" s="423"/>
      <c r="J104" s="181"/>
      <c r="K104" s="181"/>
      <c r="L104" s="181"/>
      <c r="M104" s="181"/>
      <c r="N104" s="181"/>
      <c r="O104" s="171"/>
      <c r="P104" s="171"/>
      <c r="Q104" s="171"/>
    </row>
    <row r="105" spans="1:17">
      <c r="A105" s="171"/>
      <c r="B105" s="171"/>
      <c r="C105" s="452"/>
      <c r="D105" s="422"/>
      <c r="E105" s="422"/>
      <c r="F105" s="422"/>
      <c r="G105" s="422"/>
      <c r="H105" s="422"/>
      <c r="I105" s="423"/>
      <c r="J105" s="181"/>
      <c r="K105" s="181"/>
      <c r="L105" s="181"/>
      <c r="M105" s="181"/>
      <c r="N105" s="181"/>
      <c r="O105" s="171"/>
      <c r="P105" s="171"/>
      <c r="Q105" s="171"/>
    </row>
    <row r="106" spans="1:17" ht="15.75" thickBot="1">
      <c r="A106" s="171"/>
      <c r="B106" s="171"/>
      <c r="C106" s="453"/>
      <c r="D106" s="454"/>
      <c r="E106" s="454"/>
      <c r="F106" s="454"/>
      <c r="G106" s="454"/>
      <c r="H106" s="454"/>
      <c r="I106" s="455"/>
      <c r="J106" s="181"/>
      <c r="K106" s="181"/>
      <c r="L106" s="181"/>
      <c r="M106" s="181"/>
      <c r="N106" s="181"/>
      <c r="O106" s="171"/>
      <c r="P106" s="171"/>
      <c r="Q106" s="171"/>
    </row>
    <row r="107" spans="1:17" s="20" customFormat="1" ht="15.75" thickTop="1">
      <c r="A107" s="171"/>
      <c r="B107" s="171"/>
      <c r="C107" s="171"/>
      <c r="D107" s="171"/>
      <c r="E107" s="171"/>
      <c r="F107" s="171"/>
      <c r="G107" s="171"/>
      <c r="H107" s="171"/>
      <c r="I107" s="171"/>
      <c r="J107" s="181"/>
      <c r="K107" s="181"/>
      <c r="L107" s="181"/>
      <c r="M107" s="181"/>
      <c r="N107" s="181"/>
      <c r="O107" s="171"/>
      <c r="P107" s="171"/>
      <c r="Q107" s="171"/>
    </row>
    <row r="108" spans="1:17" ht="15.75" thickBot="1">
      <c r="A108" s="394" t="s">
        <v>253</v>
      </c>
      <c r="B108" s="395"/>
      <c r="C108" s="171"/>
      <c r="D108" s="171"/>
      <c r="E108" s="171"/>
      <c r="F108" s="171"/>
      <c r="G108" s="171"/>
      <c r="H108" s="171"/>
      <c r="I108" s="171"/>
      <c r="J108" s="181"/>
      <c r="K108" s="181"/>
      <c r="L108" s="181"/>
      <c r="M108" s="181"/>
      <c r="N108" s="181"/>
      <c r="O108" s="171"/>
      <c r="P108" s="171"/>
      <c r="Q108" s="171"/>
    </row>
    <row r="109" spans="1:17" ht="15.75" customHeight="1" thickTop="1">
      <c r="A109" s="171"/>
      <c r="B109" s="171"/>
      <c r="C109" s="451" t="s">
        <v>355</v>
      </c>
      <c r="D109" s="419"/>
      <c r="E109" s="419"/>
      <c r="F109" s="419"/>
      <c r="G109" s="419"/>
      <c r="H109" s="419"/>
      <c r="I109" s="420"/>
      <c r="J109" s="181"/>
      <c r="K109" s="181"/>
      <c r="L109" s="181"/>
      <c r="M109" s="181"/>
      <c r="N109" s="181"/>
      <c r="O109" s="171"/>
      <c r="P109" s="171"/>
      <c r="Q109" s="171"/>
    </row>
    <row r="110" spans="1:17" s="96" customFormat="1" ht="15.75" customHeight="1">
      <c r="A110" s="359"/>
      <c r="B110" s="359"/>
      <c r="C110" s="462" t="s">
        <v>356</v>
      </c>
      <c r="D110" s="463"/>
      <c r="E110" s="463"/>
      <c r="F110" s="463"/>
      <c r="G110" s="463"/>
      <c r="H110" s="463"/>
      <c r="I110" s="464"/>
      <c r="J110" s="181"/>
      <c r="K110" s="181"/>
      <c r="L110" s="181"/>
      <c r="M110" s="181"/>
      <c r="N110" s="181"/>
      <c r="O110" s="359"/>
      <c r="P110" s="359"/>
      <c r="Q110" s="359"/>
    </row>
    <row r="111" spans="1:17">
      <c r="A111" s="171"/>
      <c r="B111" s="171"/>
      <c r="C111" s="462"/>
      <c r="D111" s="463"/>
      <c r="E111" s="463"/>
      <c r="F111" s="463"/>
      <c r="G111" s="463"/>
      <c r="H111" s="463"/>
      <c r="I111" s="464"/>
      <c r="J111" s="181"/>
      <c r="K111" s="385"/>
      <c r="L111" s="181"/>
      <c r="M111" s="181"/>
      <c r="N111" s="181"/>
      <c r="O111" s="171"/>
      <c r="P111" s="171"/>
      <c r="Q111" s="171"/>
    </row>
    <row r="112" spans="1:17">
      <c r="A112" s="171"/>
      <c r="B112" s="171"/>
      <c r="C112" s="462"/>
      <c r="D112" s="463"/>
      <c r="E112" s="463"/>
      <c r="F112" s="463"/>
      <c r="G112" s="463"/>
      <c r="H112" s="463"/>
      <c r="I112" s="464"/>
      <c r="J112" s="181"/>
      <c r="K112" s="181"/>
      <c r="L112" s="181"/>
      <c r="M112" s="181"/>
      <c r="N112" s="181"/>
      <c r="O112" s="171"/>
      <c r="P112" s="171"/>
      <c r="Q112" s="171"/>
    </row>
    <row r="113" spans="1:17" s="96" customFormat="1" ht="15" customHeight="1">
      <c r="A113" s="359"/>
      <c r="B113" s="359"/>
      <c r="C113" s="456" t="s">
        <v>357</v>
      </c>
      <c r="D113" s="457"/>
      <c r="E113" s="457"/>
      <c r="F113" s="457"/>
      <c r="G113" s="457"/>
      <c r="H113" s="457"/>
      <c r="I113" s="458"/>
      <c r="J113" s="181"/>
      <c r="K113" s="181"/>
      <c r="L113" s="181"/>
      <c r="M113" s="181"/>
      <c r="N113" s="181"/>
      <c r="O113" s="359"/>
      <c r="P113" s="359"/>
      <c r="Q113" s="359"/>
    </row>
    <row r="114" spans="1:17" ht="15" customHeight="1">
      <c r="A114" s="171"/>
      <c r="B114" s="171"/>
      <c r="C114" s="456"/>
      <c r="D114" s="457"/>
      <c r="E114" s="457"/>
      <c r="F114" s="457"/>
      <c r="G114" s="457"/>
      <c r="H114" s="457"/>
      <c r="I114" s="458"/>
      <c r="J114" s="181"/>
      <c r="K114" s="181"/>
      <c r="L114" s="181"/>
      <c r="M114" s="181"/>
      <c r="N114" s="181"/>
      <c r="O114" s="171"/>
      <c r="P114" s="171"/>
      <c r="Q114" s="171"/>
    </row>
    <row r="115" spans="1:17" ht="15.75" thickBot="1">
      <c r="A115" s="171"/>
      <c r="B115" s="171"/>
      <c r="C115" s="459"/>
      <c r="D115" s="460"/>
      <c r="E115" s="460"/>
      <c r="F115" s="460"/>
      <c r="G115" s="460"/>
      <c r="H115" s="460"/>
      <c r="I115" s="461"/>
      <c r="J115" s="181"/>
      <c r="K115" s="181"/>
      <c r="L115" s="181"/>
      <c r="M115" s="181"/>
      <c r="N115" s="181"/>
      <c r="O115" s="171"/>
      <c r="P115" s="171"/>
      <c r="Q115" s="171"/>
    </row>
    <row r="116" spans="1:17" s="20" customFormat="1" ht="15.75" thickTop="1">
      <c r="A116" s="171"/>
      <c r="B116" s="171"/>
      <c r="C116" s="171"/>
      <c r="D116" s="171"/>
      <c r="E116" s="171"/>
      <c r="F116" s="171"/>
      <c r="G116" s="171"/>
      <c r="H116" s="171"/>
      <c r="I116" s="171"/>
      <c r="J116" s="181"/>
      <c r="K116" s="181"/>
      <c r="L116" s="181"/>
      <c r="M116" s="181"/>
      <c r="N116" s="181"/>
      <c r="O116" s="171"/>
      <c r="P116" s="171"/>
      <c r="Q116" s="171"/>
    </row>
    <row r="117" spans="1:17" ht="15.75" thickBot="1">
      <c r="A117" s="394" t="s">
        <v>341</v>
      </c>
      <c r="B117" s="395"/>
      <c r="C117" s="171"/>
      <c r="D117" s="171"/>
      <c r="E117" s="171"/>
      <c r="F117" s="171"/>
      <c r="G117" s="171"/>
      <c r="H117" s="171"/>
      <c r="I117" s="171"/>
      <c r="J117" s="181"/>
      <c r="K117" s="181"/>
      <c r="L117" s="181"/>
      <c r="M117" s="181"/>
      <c r="N117" s="181"/>
      <c r="O117" s="171"/>
      <c r="P117" s="171"/>
      <c r="Q117" s="171"/>
    </row>
    <row r="118" spans="1:17" ht="15.75" customHeight="1" thickTop="1">
      <c r="A118" s="171"/>
      <c r="B118" s="171"/>
      <c r="C118" s="442" t="s">
        <v>358</v>
      </c>
      <c r="D118" s="443"/>
      <c r="E118" s="443"/>
      <c r="F118" s="443"/>
      <c r="G118" s="443"/>
      <c r="H118" s="443"/>
      <c r="I118" s="444"/>
      <c r="J118" s="181"/>
      <c r="K118" s="181"/>
      <c r="L118" s="181"/>
      <c r="M118" s="181"/>
      <c r="N118" s="181"/>
      <c r="O118" s="171"/>
      <c r="P118" s="171"/>
      <c r="Q118" s="171"/>
    </row>
    <row r="119" spans="1:17">
      <c r="A119" s="171"/>
      <c r="B119" s="171"/>
      <c r="C119" s="445"/>
      <c r="D119" s="446"/>
      <c r="E119" s="446"/>
      <c r="F119" s="446"/>
      <c r="G119" s="446"/>
      <c r="H119" s="446"/>
      <c r="I119" s="447"/>
      <c r="J119" s="181"/>
      <c r="K119" s="181"/>
      <c r="L119" s="181"/>
      <c r="M119" s="181"/>
      <c r="N119" s="181"/>
      <c r="O119" s="171"/>
      <c r="P119" s="171"/>
      <c r="Q119" s="171"/>
    </row>
    <row r="120" spans="1:17">
      <c r="A120" s="171"/>
      <c r="B120" s="171"/>
      <c r="C120" s="445"/>
      <c r="D120" s="446"/>
      <c r="E120" s="446"/>
      <c r="F120" s="446"/>
      <c r="G120" s="446"/>
      <c r="H120" s="446"/>
      <c r="I120" s="447"/>
      <c r="J120" s="181"/>
      <c r="K120" s="181"/>
      <c r="L120" s="181"/>
      <c r="M120" s="181"/>
      <c r="N120" s="181"/>
      <c r="O120" s="171"/>
      <c r="P120" s="171"/>
      <c r="Q120" s="171"/>
    </row>
    <row r="121" spans="1:17">
      <c r="A121" s="171"/>
      <c r="B121" s="171"/>
      <c r="C121" s="445"/>
      <c r="D121" s="446"/>
      <c r="E121" s="446"/>
      <c r="F121" s="446"/>
      <c r="G121" s="446"/>
      <c r="H121" s="446"/>
      <c r="I121" s="447"/>
      <c r="J121" s="181"/>
      <c r="K121" s="181"/>
      <c r="L121" s="181"/>
      <c r="M121" s="181"/>
      <c r="N121" s="181"/>
      <c r="O121" s="171"/>
      <c r="P121" s="171"/>
      <c r="Q121" s="171"/>
    </row>
    <row r="122" spans="1:17">
      <c r="A122" s="171"/>
      <c r="B122" s="171"/>
      <c r="C122" s="445"/>
      <c r="D122" s="446"/>
      <c r="E122" s="446"/>
      <c r="F122" s="446"/>
      <c r="G122" s="446"/>
      <c r="H122" s="446"/>
      <c r="I122" s="447"/>
      <c r="J122" s="181"/>
      <c r="K122" s="181"/>
      <c r="L122" s="181"/>
      <c r="M122" s="181"/>
      <c r="N122" s="181"/>
      <c r="O122" s="171"/>
      <c r="P122" s="171"/>
      <c r="Q122" s="171"/>
    </row>
    <row r="123" spans="1:17">
      <c r="A123" s="171"/>
      <c r="B123" s="171"/>
      <c r="C123" s="445"/>
      <c r="D123" s="446"/>
      <c r="E123" s="446"/>
      <c r="F123" s="446"/>
      <c r="G123" s="446"/>
      <c r="H123" s="446"/>
      <c r="I123" s="447"/>
      <c r="J123" s="181"/>
      <c r="K123" s="181"/>
      <c r="L123" s="181"/>
      <c r="M123" s="181"/>
      <c r="N123" s="181"/>
      <c r="O123" s="171"/>
      <c r="P123" s="171"/>
      <c r="Q123" s="171"/>
    </row>
    <row r="124" spans="1:17">
      <c r="A124" s="171"/>
      <c r="B124" s="171"/>
      <c r="C124" s="445"/>
      <c r="D124" s="446"/>
      <c r="E124" s="446"/>
      <c r="F124" s="446"/>
      <c r="G124" s="446"/>
      <c r="H124" s="446"/>
      <c r="I124" s="447"/>
      <c r="J124" s="181"/>
      <c r="K124" s="181"/>
      <c r="L124" s="181"/>
      <c r="M124" s="181"/>
      <c r="N124" s="181"/>
      <c r="O124" s="171"/>
      <c r="P124" s="171"/>
      <c r="Q124" s="171"/>
    </row>
    <row r="125" spans="1:17">
      <c r="A125" s="171"/>
      <c r="B125" s="171"/>
      <c r="C125" s="445"/>
      <c r="D125" s="446"/>
      <c r="E125" s="446"/>
      <c r="F125" s="446"/>
      <c r="G125" s="446"/>
      <c r="H125" s="446"/>
      <c r="I125" s="447"/>
      <c r="J125" s="181"/>
      <c r="K125" s="181"/>
      <c r="L125" s="181"/>
      <c r="M125" s="181"/>
      <c r="N125" s="181"/>
      <c r="O125" s="171"/>
      <c r="P125" s="171"/>
      <c r="Q125" s="171"/>
    </row>
    <row r="126" spans="1:17">
      <c r="A126" s="171"/>
      <c r="B126" s="171"/>
      <c r="C126" s="445"/>
      <c r="D126" s="446"/>
      <c r="E126" s="446"/>
      <c r="F126" s="446"/>
      <c r="G126" s="446"/>
      <c r="H126" s="446"/>
      <c r="I126" s="447"/>
      <c r="J126" s="181"/>
      <c r="K126" s="181"/>
      <c r="L126" s="181"/>
      <c r="M126" s="181"/>
      <c r="N126" s="181"/>
      <c r="O126" s="171"/>
      <c r="P126" s="171"/>
      <c r="Q126" s="171"/>
    </row>
    <row r="127" spans="1:17" ht="15.75" thickBot="1">
      <c r="A127" s="171"/>
      <c r="B127" s="171"/>
      <c r="C127" s="448"/>
      <c r="D127" s="449"/>
      <c r="E127" s="449"/>
      <c r="F127" s="449"/>
      <c r="G127" s="449"/>
      <c r="H127" s="449"/>
      <c r="I127" s="450"/>
      <c r="J127" s="181"/>
      <c r="K127" s="181"/>
      <c r="L127" s="181"/>
      <c r="M127" s="181"/>
      <c r="N127" s="181"/>
      <c r="O127" s="171"/>
      <c r="P127" s="171"/>
      <c r="Q127" s="171"/>
    </row>
    <row r="128" spans="1:17" s="116" customFormat="1" ht="15.75" thickTop="1">
      <c r="A128" s="171"/>
      <c r="B128" s="171"/>
      <c r="C128" s="171"/>
      <c r="D128" s="171"/>
      <c r="E128" s="171"/>
      <c r="F128" s="171"/>
      <c r="G128" s="171"/>
      <c r="H128" s="171"/>
      <c r="I128" s="171"/>
      <c r="J128" s="181"/>
      <c r="K128" s="181"/>
      <c r="L128" s="181"/>
      <c r="M128" s="181"/>
      <c r="N128" s="181"/>
      <c r="O128" s="171"/>
      <c r="P128" s="171"/>
      <c r="Q128" s="171"/>
    </row>
    <row r="129" spans="1:17" s="20" customFormat="1" ht="15.75" thickBot="1">
      <c r="A129" s="394" t="s">
        <v>340</v>
      </c>
      <c r="B129" s="395"/>
      <c r="C129" s="171"/>
      <c r="D129" s="171"/>
      <c r="E129" s="171"/>
      <c r="F129" s="171"/>
      <c r="G129" s="171"/>
      <c r="H129" s="171"/>
      <c r="I129" s="171"/>
      <c r="J129" s="181"/>
      <c r="K129" s="181"/>
      <c r="L129" s="181"/>
      <c r="M129" s="181"/>
      <c r="N129" s="181"/>
      <c r="O129" s="171"/>
      <c r="P129" s="171"/>
      <c r="Q129" s="171"/>
    </row>
    <row r="130" spans="1:17" ht="15.75" customHeight="1" thickTop="1">
      <c r="A130" s="171"/>
      <c r="B130" s="171"/>
      <c r="C130" s="442" t="s">
        <v>359</v>
      </c>
      <c r="D130" s="443"/>
      <c r="E130" s="443"/>
      <c r="F130" s="443"/>
      <c r="G130" s="443"/>
      <c r="H130" s="443"/>
      <c r="I130" s="444"/>
      <c r="J130" s="181"/>
      <c r="K130" s="181"/>
      <c r="L130" s="181"/>
      <c r="M130" s="181"/>
      <c r="N130" s="181"/>
      <c r="O130" s="171"/>
      <c r="P130" s="171"/>
      <c r="Q130" s="171"/>
    </row>
    <row r="131" spans="1:17" ht="15.75" customHeight="1">
      <c r="A131" s="171"/>
      <c r="B131" s="171"/>
      <c r="C131" s="445"/>
      <c r="D131" s="446"/>
      <c r="E131" s="446"/>
      <c r="F131" s="446"/>
      <c r="G131" s="446"/>
      <c r="H131" s="446"/>
      <c r="I131" s="447"/>
      <c r="J131" s="181"/>
      <c r="K131" s="181"/>
      <c r="L131" s="181"/>
      <c r="M131" s="181"/>
      <c r="N131" s="181"/>
      <c r="O131" s="171"/>
      <c r="P131" s="171"/>
      <c r="Q131" s="171"/>
    </row>
    <row r="132" spans="1:17">
      <c r="A132" s="171"/>
      <c r="B132" s="171"/>
      <c r="C132" s="445"/>
      <c r="D132" s="446"/>
      <c r="E132" s="446"/>
      <c r="F132" s="446"/>
      <c r="G132" s="446"/>
      <c r="H132" s="446"/>
      <c r="I132" s="447"/>
      <c r="J132" s="181"/>
      <c r="K132" s="181"/>
      <c r="L132" s="181"/>
      <c r="M132" s="181"/>
      <c r="N132" s="181"/>
      <c r="O132" s="171"/>
      <c r="P132" s="171"/>
      <c r="Q132" s="171"/>
    </row>
    <row r="133" spans="1:17">
      <c r="A133" s="171"/>
      <c r="B133" s="171"/>
      <c r="C133" s="445"/>
      <c r="D133" s="446"/>
      <c r="E133" s="446"/>
      <c r="F133" s="446"/>
      <c r="G133" s="446"/>
      <c r="H133" s="446"/>
      <c r="I133" s="447"/>
      <c r="J133" s="181"/>
      <c r="K133" s="181"/>
      <c r="L133" s="181"/>
      <c r="M133" s="181"/>
      <c r="N133" s="181"/>
      <c r="O133" s="171"/>
      <c r="P133" s="171"/>
      <c r="Q133" s="171"/>
    </row>
    <row r="134" spans="1:17">
      <c r="A134" s="171"/>
      <c r="B134" s="171"/>
      <c r="C134" s="445"/>
      <c r="D134" s="446"/>
      <c r="E134" s="446"/>
      <c r="F134" s="446"/>
      <c r="G134" s="446"/>
      <c r="H134" s="446"/>
      <c r="I134" s="447"/>
      <c r="J134" s="181"/>
      <c r="K134" s="181"/>
      <c r="L134" s="181"/>
      <c r="M134" s="181"/>
      <c r="N134" s="181"/>
      <c r="O134" s="171"/>
      <c r="P134" s="171"/>
      <c r="Q134" s="171"/>
    </row>
    <row r="135" spans="1:17">
      <c r="A135" s="171"/>
      <c r="B135" s="171"/>
      <c r="C135" s="445"/>
      <c r="D135" s="446"/>
      <c r="E135" s="446"/>
      <c r="F135" s="446"/>
      <c r="G135" s="446"/>
      <c r="H135" s="446"/>
      <c r="I135" s="447"/>
      <c r="J135" s="181"/>
      <c r="K135" s="181"/>
      <c r="L135" s="181"/>
      <c r="M135" s="181"/>
      <c r="N135" s="181"/>
      <c r="O135" s="171"/>
      <c r="P135" s="171"/>
      <c r="Q135" s="171"/>
    </row>
    <row r="136" spans="1:17">
      <c r="A136" s="171"/>
      <c r="B136" s="171"/>
      <c r="C136" s="445"/>
      <c r="D136" s="446"/>
      <c r="E136" s="446"/>
      <c r="F136" s="446"/>
      <c r="G136" s="446"/>
      <c r="H136" s="446"/>
      <c r="I136" s="447"/>
      <c r="J136" s="181"/>
      <c r="K136" s="181"/>
      <c r="L136" s="181"/>
      <c r="M136" s="181"/>
      <c r="N136" s="181"/>
      <c r="O136" s="171"/>
      <c r="P136" s="171"/>
      <c r="Q136" s="171"/>
    </row>
    <row r="137" spans="1:17">
      <c r="A137" s="171"/>
      <c r="B137" s="171"/>
      <c r="C137" s="445"/>
      <c r="D137" s="446"/>
      <c r="E137" s="446"/>
      <c r="F137" s="446"/>
      <c r="G137" s="446"/>
      <c r="H137" s="446"/>
      <c r="I137" s="447"/>
      <c r="J137" s="181"/>
      <c r="K137" s="181"/>
      <c r="L137" s="181"/>
      <c r="M137" s="181"/>
      <c r="N137" s="181"/>
      <c r="O137" s="171"/>
      <c r="P137" s="171"/>
      <c r="Q137" s="171"/>
    </row>
    <row r="138" spans="1:17">
      <c r="A138" s="171"/>
      <c r="B138" s="171"/>
      <c r="C138" s="445"/>
      <c r="D138" s="446"/>
      <c r="E138" s="446"/>
      <c r="F138" s="446"/>
      <c r="G138" s="446"/>
      <c r="H138" s="446"/>
      <c r="I138" s="447"/>
      <c r="J138" s="181"/>
      <c r="K138" s="181"/>
      <c r="L138" s="181"/>
      <c r="M138" s="181"/>
      <c r="N138" s="181"/>
      <c r="O138" s="171"/>
      <c r="P138" s="171"/>
      <c r="Q138" s="171"/>
    </row>
    <row r="139" spans="1:17">
      <c r="A139" s="171"/>
      <c r="B139" s="171"/>
      <c r="C139" s="445"/>
      <c r="D139" s="446"/>
      <c r="E139" s="446"/>
      <c r="F139" s="446"/>
      <c r="G139" s="446"/>
      <c r="H139" s="446"/>
      <c r="I139" s="447"/>
      <c r="J139" s="181"/>
      <c r="K139" s="181"/>
      <c r="L139" s="181"/>
      <c r="M139" s="181"/>
      <c r="N139" s="181"/>
      <c r="O139" s="171"/>
      <c r="P139" s="171"/>
      <c r="Q139" s="171"/>
    </row>
    <row r="140" spans="1:17" s="95" customFormat="1">
      <c r="A140" s="171"/>
      <c r="B140" s="171"/>
      <c r="C140" s="445"/>
      <c r="D140" s="446"/>
      <c r="E140" s="446"/>
      <c r="F140" s="446"/>
      <c r="G140" s="446"/>
      <c r="H140" s="446"/>
      <c r="I140" s="447"/>
      <c r="J140" s="181"/>
      <c r="K140" s="181"/>
      <c r="L140" s="181"/>
      <c r="M140" s="181"/>
      <c r="N140" s="181"/>
      <c r="O140" s="171"/>
      <c r="P140" s="171"/>
      <c r="Q140" s="171"/>
    </row>
    <row r="141" spans="1:17" s="95" customFormat="1">
      <c r="A141" s="171"/>
      <c r="B141" s="171"/>
      <c r="C141" s="445"/>
      <c r="D141" s="446"/>
      <c r="E141" s="446"/>
      <c r="F141" s="446"/>
      <c r="G141" s="446"/>
      <c r="H141" s="446"/>
      <c r="I141" s="447"/>
      <c r="J141" s="181"/>
      <c r="K141" s="181"/>
      <c r="L141" s="181"/>
      <c r="M141" s="181"/>
      <c r="N141" s="181"/>
      <c r="O141" s="171"/>
      <c r="P141" s="171"/>
      <c r="Q141" s="171"/>
    </row>
    <row r="142" spans="1:17">
      <c r="A142" s="171"/>
      <c r="B142" s="171"/>
      <c r="C142" s="445"/>
      <c r="D142" s="446"/>
      <c r="E142" s="446"/>
      <c r="F142" s="446"/>
      <c r="G142" s="446"/>
      <c r="H142" s="446"/>
      <c r="I142" s="447"/>
      <c r="J142" s="181"/>
      <c r="K142" s="181"/>
      <c r="L142" s="181"/>
      <c r="M142" s="181"/>
      <c r="N142" s="181"/>
      <c r="O142" s="171"/>
      <c r="P142" s="171"/>
      <c r="Q142" s="171"/>
    </row>
    <row r="143" spans="1:17" s="96" customFormat="1" ht="15.75" thickBot="1">
      <c r="A143" s="171"/>
      <c r="B143" s="171"/>
      <c r="C143" s="448"/>
      <c r="D143" s="449"/>
      <c r="E143" s="449"/>
      <c r="F143" s="449"/>
      <c r="G143" s="449"/>
      <c r="H143" s="449"/>
      <c r="I143" s="450"/>
      <c r="J143" s="181"/>
      <c r="K143" s="181"/>
      <c r="L143" s="181"/>
      <c r="M143" s="181"/>
      <c r="N143" s="181"/>
      <c r="O143" s="171"/>
      <c r="P143" s="171"/>
      <c r="Q143" s="171"/>
    </row>
    <row r="144" spans="1:17" s="97" customFormat="1" ht="15.75" thickTop="1">
      <c r="A144" s="171"/>
      <c r="B144" s="171"/>
      <c r="C144" s="171"/>
      <c r="D144" s="171"/>
      <c r="E144" s="171"/>
      <c r="F144" s="171"/>
      <c r="G144" s="171"/>
      <c r="H144" s="171"/>
      <c r="I144" s="171"/>
      <c r="J144" s="181"/>
      <c r="K144" s="181"/>
      <c r="L144" s="181"/>
      <c r="M144" s="181"/>
      <c r="N144" s="181"/>
      <c r="O144" s="171"/>
      <c r="P144" s="171"/>
      <c r="Q144" s="171"/>
    </row>
    <row r="145" spans="1:17" s="20" customFormat="1" ht="15.75" thickBot="1">
      <c r="A145" s="394" t="s">
        <v>342</v>
      </c>
      <c r="B145" s="395"/>
      <c r="C145" s="171"/>
      <c r="D145" s="171"/>
      <c r="E145" s="171"/>
      <c r="F145" s="171"/>
      <c r="G145" s="171"/>
      <c r="H145" s="171"/>
      <c r="I145" s="171"/>
      <c r="J145" s="181"/>
      <c r="K145" s="181"/>
      <c r="L145" s="181"/>
      <c r="M145" s="181"/>
      <c r="N145" s="181"/>
      <c r="O145" s="171"/>
      <c r="P145" s="171"/>
      <c r="Q145" s="171"/>
    </row>
    <row r="146" spans="1:17" ht="15" customHeight="1" thickTop="1">
      <c r="A146" s="171"/>
      <c r="B146" s="171"/>
      <c r="C146" s="442" t="s">
        <v>360</v>
      </c>
      <c r="D146" s="443"/>
      <c r="E146" s="443"/>
      <c r="F146" s="443"/>
      <c r="G146" s="443"/>
      <c r="H146" s="443"/>
      <c r="I146" s="444"/>
      <c r="J146" s="181"/>
      <c r="K146" s="181"/>
      <c r="L146" s="181"/>
      <c r="M146" s="181"/>
      <c r="N146" s="181"/>
      <c r="O146" s="171"/>
      <c r="P146" s="171"/>
      <c r="Q146" s="171"/>
    </row>
    <row r="147" spans="1:17">
      <c r="A147" s="171"/>
      <c r="B147" s="171"/>
      <c r="C147" s="445"/>
      <c r="D147" s="446"/>
      <c r="E147" s="446"/>
      <c r="F147" s="446"/>
      <c r="G147" s="446"/>
      <c r="H147" s="446"/>
      <c r="I147" s="447"/>
      <c r="J147" s="181"/>
      <c r="K147" s="181"/>
      <c r="L147" s="181"/>
      <c r="M147" s="181"/>
      <c r="N147" s="181"/>
      <c r="O147" s="171"/>
      <c r="P147" s="171"/>
      <c r="Q147" s="171"/>
    </row>
    <row r="148" spans="1:17">
      <c r="A148" s="171"/>
      <c r="B148" s="171"/>
      <c r="C148" s="445"/>
      <c r="D148" s="446"/>
      <c r="E148" s="446"/>
      <c r="F148" s="446"/>
      <c r="G148" s="446"/>
      <c r="H148" s="446"/>
      <c r="I148" s="447"/>
      <c r="J148" s="181"/>
      <c r="K148" s="181"/>
      <c r="L148" s="181"/>
      <c r="M148" s="181"/>
      <c r="N148" s="181"/>
      <c r="O148" s="171"/>
      <c r="P148" s="171"/>
      <c r="Q148" s="171"/>
    </row>
    <row r="149" spans="1:17">
      <c r="A149" s="171"/>
      <c r="B149" s="171"/>
      <c r="C149" s="445"/>
      <c r="D149" s="446"/>
      <c r="E149" s="446"/>
      <c r="F149" s="446"/>
      <c r="G149" s="446"/>
      <c r="H149" s="446"/>
      <c r="I149" s="447"/>
      <c r="J149" s="181"/>
      <c r="K149" s="181"/>
      <c r="L149" s="181"/>
      <c r="M149" s="181"/>
      <c r="N149" s="181"/>
      <c r="O149" s="171"/>
      <c r="P149" s="171"/>
      <c r="Q149" s="171"/>
    </row>
    <row r="150" spans="1:17">
      <c r="A150" s="171"/>
      <c r="B150" s="171"/>
      <c r="C150" s="445"/>
      <c r="D150" s="446"/>
      <c r="E150" s="446"/>
      <c r="F150" s="446"/>
      <c r="G150" s="446"/>
      <c r="H150" s="446"/>
      <c r="I150" s="447"/>
      <c r="J150" s="181"/>
      <c r="K150" s="181"/>
      <c r="L150" s="181"/>
      <c r="M150" s="181"/>
      <c r="N150" s="181"/>
      <c r="O150" s="171"/>
      <c r="P150" s="171"/>
      <c r="Q150" s="171"/>
    </row>
    <row r="151" spans="1:17">
      <c r="A151" s="171"/>
      <c r="B151" s="171"/>
      <c r="C151" s="445"/>
      <c r="D151" s="446"/>
      <c r="E151" s="446"/>
      <c r="F151" s="446"/>
      <c r="G151" s="446"/>
      <c r="H151" s="446"/>
      <c r="I151" s="447"/>
      <c r="J151" s="181"/>
      <c r="K151" s="181"/>
      <c r="L151" s="181"/>
      <c r="M151" s="181"/>
      <c r="N151" s="181"/>
      <c r="O151" s="171"/>
      <c r="P151" s="171"/>
      <c r="Q151" s="171"/>
    </row>
    <row r="152" spans="1:17">
      <c r="A152" s="171"/>
      <c r="B152" s="171"/>
      <c r="C152" s="445"/>
      <c r="D152" s="446"/>
      <c r="E152" s="446"/>
      <c r="F152" s="446"/>
      <c r="G152" s="446"/>
      <c r="H152" s="446"/>
      <c r="I152" s="447"/>
      <c r="J152" s="181"/>
      <c r="K152" s="181"/>
      <c r="L152" s="181"/>
      <c r="M152" s="181"/>
      <c r="N152" s="181"/>
      <c r="O152" s="171"/>
      <c r="P152" s="171"/>
      <c r="Q152" s="171"/>
    </row>
    <row r="153" spans="1:17">
      <c r="A153" s="171"/>
      <c r="B153" s="171"/>
      <c r="C153" s="445"/>
      <c r="D153" s="446"/>
      <c r="E153" s="446"/>
      <c r="F153" s="446"/>
      <c r="G153" s="446"/>
      <c r="H153" s="446"/>
      <c r="I153" s="447"/>
      <c r="J153" s="181"/>
      <c r="K153" s="181"/>
      <c r="L153" s="181"/>
      <c r="M153" s="181"/>
      <c r="N153" s="181"/>
      <c r="O153" s="171"/>
      <c r="P153" s="171"/>
      <c r="Q153" s="171"/>
    </row>
    <row r="154" spans="1:17">
      <c r="A154" s="171"/>
      <c r="B154" s="171"/>
      <c r="C154" s="445"/>
      <c r="D154" s="446"/>
      <c r="E154" s="446"/>
      <c r="F154" s="446"/>
      <c r="G154" s="446"/>
      <c r="H154" s="446"/>
      <c r="I154" s="447"/>
      <c r="J154" s="181"/>
      <c r="K154" s="181"/>
      <c r="L154" s="181"/>
      <c r="M154" s="181"/>
      <c r="N154" s="181"/>
      <c r="O154" s="171"/>
      <c r="P154" s="171"/>
      <c r="Q154" s="171"/>
    </row>
    <row r="155" spans="1:17">
      <c r="A155" s="171"/>
      <c r="B155" s="171"/>
      <c r="C155" s="445"/>
      <c r="D155" s="446"/>
      <c r="E155" s="446"/>
      <c r="F155" s="446"/>
      <c r="G155" s="446"/>
      <c r="H155" s="446"/>
      <c r="I155" s="447"/>
      <c r="J155" s="181"/>
      <c r="K155" s="181"/>
      <c r="L155" s="181"/>
      <c r="M155" s="181"/>
      <c r="N155" s="181"/>
      <c r="O155" s="171"/>
      <c r="P155" s="171"/>
      <c r="Q155" s="171"/>
    </row>
    <row r="156" spans="1:17">
      <c r="A156" s="171"/>
      <c r="B156" s="171"/>
      <c r="C156" s="445"/>
      <c r="D156" s="446"/>
      <c r="E156" s="446"/>
      <c r="F156" s="446"/>
      <c r="G156" s="446"/>
      <c r="H156" s="446"/>
      <c r="I156" s="447"/>
      <c r="J156" s="181"/>
      <c r="K156" s="181"/>
      <c r="L156" s="181"/>
      <c r="M156" s="181"/>
      <c r="N156" s="181"/>
      <c r="O156" s="171"/>
      <c r="P156" s="171"/>
      <c r="Q156" s="171"/>
    </row>
    <row r="157" spans="1:17">
      <c r="A157" s="171"/>
      <c r="B157" s="171"/>
      <c r="C157" s="445"/>
      <c r="D157" s="446"/>
      <c r="E157" s="446"/>
      <c r="F157" s="446"/>
      <c r="G157" s="446"/>
      <c r="H157" s="446"/>
      <c r="I157" s="447"/>
      <c r="J157" s="181"/>
      <c r="K157" s="181"/>
      <c r="L157" s="181"/>
      <c r="M157" s="181"/>
      <c r="N157" s="181"/>
      <c r="O157" s="171"/>
      <c r="P157" s="171"/>
      <c r="Q157" s="171"/>
    </row>
    <row r="158" spans="1:17" ht="15.75" thickBot="1">
      <c r="A158" s="171"/>
      <c r="B158" s="171"/>
      <c r="C158" s="448"/>
      <c r="D158" s="449"/>
      <c r="E158" s="449"/>
      <c r="F158" s="449"/>
      <c r="G158" s="449"/>
      <c r="H158" s="449"/>
      <c r="I158" s="450"/>
      <c r="J158" s="181"/>
      <c r="K158" s="181"/>
      <c r="L158" s="181"/>
      <c r="M158" s="181"/>
      <c r="N158" s="181"/>
      <c r="O158" s="171"/>
      <c r="P158" s="171"/>
      <c r="Q158" s="171"/>
    </row>
    <row r="159" spans="1:17" ht="15.75" thickTop="1"/>
    <row r="160" spans="1:17">
      <c r="B160" s="350"/>
      <c r="C160" s="350"/>
      <c r="D160" s="351"/>
      <c r="E160" s="351"/>
      <c r="F160" s="351"/>
      <c r="G160" s="351"/>
      <c r="H160" s="351"/>
      <c r="I160" s="351"/>
      <c r="J160" s="351"/>
      <c r="K160" s="351"/>
      <c r="L160" s="351"/>
      <c r="M160" s="350"/>
    </row>
    <row r="161" spans="2:13">
      <c r="B161" s="350"/>
      <c r="C161" s="350"/>
      <c r="D161" s="351"/>
      <c r="E161" s="351"/>
      <c r="F161" s="356"/>
      <c r="G161" s="351"/>
      <c r="H161" s="351"/>
      <c r="I161" s="356"/>
      <c r="J161" s="356"/>
      <c r="K161" s="356"/>
      <c r="L161" s="351"/>
      <c r="M161" s="350"/>
    </row>
    <row r="162" spans="2:13">
      <c r="B162" s="350"/>
      <c r="C162" s="351"/>
      <c r="D162" s="351"/>
      <c r="E162" s="356"/>
      <c r="F162" s="356"/>
      <c r="G162" s="356"/>
      <c r="H162" s="351"/>
      <c r="I162" s="356"/>
      <c r="J162" s="351"/>
      <c r="K162" s="351"/>
      <c r="L162" s="351"/>
      <c r="M162" s="350"/>
    </row>
    <row r="163" spans="2:13">
      <c r="B163" s="350"/>
      <c r="C163" s="351"/>
      <c r="D163" s="351"/>
      <c r="E163" s="356"/>
      <c r="F163" s="356"/>
      <c r="G163" s="356"/>
      <c r="H163" s="351"/>
      <c r="I163" s="356"/>
      <c r="J163" s="351"/>
      <c r="K163" s="351"/>
      <c r="L163" s="351"/>
      <c r="M163" s="350"/>
    </row>
    <row r="164" spans="2:13">
      <c r="B164" s="350"/>
      <c r="C164" s="350"/>
      <c r="D164" s="351"/>
      <c r="E164" s="356"/>
      <c r="F164" s="351"/>
      <c r="G164" s="356"/>
      <c r="H164" s="351"/>
      <c r="I164" s="356"/>
      <c r="J164" s="351"/>
      <c r="K164" s="351"/>
      <c r="L164" s="351"/>
      <c r="M164" s="350"/>
    </row>
    <row r="165" spans="2:13">
      <c r="B165" s="350"/>
      <c r="C165" s="350"/>
      <c r="D165" s="351"/>
      <c r="E165" s="356"/>
      <c r="F165" s="351"/>
      <c r="G165" s="356"/>
      <c r="H165" s="351"/>
      <c r="I165" s="356"/>
      <c r="J165" s="351"/>
      <c r="K165" s="351"/>
      <c r="L165" s="351"/>
      <c r="M165" s="350"/>
    </row>
    <row r="166" spans="2:13">
      <c r="B166" s="350"/>
      <c r="C166" s="350"/>
      <c r="D166" s="351"/>
      <c r="E166" s="356"/>
      <c r="F166" s="351"/>
      <c r="G166" s="356"/>
      <c r="H166" s="351"/>
      <c r="I166" s="356"/>
      <c r="J166" s="351"/>
      <c r="K166" s="351"/>
      <c r="L166" s="351"/>
      <c r="M166" s="350"/>
    </row>
    <row r="167" spans="2:13">
      <c r="B167" s="350"/>
      <c r="C167" s="350"/>
      <c r="D167" s="351"/>
      <c r="E167" s="356"/>
      <c r="F167" s="351"/>
      <c r="G167" s="356"/>
      <c r="H167" s="351"/>
      <c r="I167" s="356"/>
      <c r="J167" s="356"/>
      <c r="K167" s="356"/>
      <c r="L167" s="351"/>
      <c r="M167" s="350"/>
    </row>
    <row r="168" spans="2:13">
      <c r="B168" s="350"/>
      <c r="C168" s="350"/>
      <c r="D168" s="351"/>
      <c r="E168" s="356"/>
      <c r="F168" s="351"/>
      <c r="G168" s="356"/>
      <c r="H168" s="351"/>
      <c r="I168" s="351"/>
      <c r="J168" s="351"/>
      <c r="K168" s="356"/>
      <c r="L168" s="351"/>
      <c r="M168" s="350"/>
    </row>
    <row r="169" spans="2:13">
      <c r="B169" s="350"/>
      <c r="C169" s="350"/>
      <c r="D169" s="351"/>
      <c r="E169" s="356"/>
      <c r="F169" s="356"/>
      <c r="G169" s="356"/>
      <c r="H169" s="351"/>
      <c r="I169" s="351"/>
      <c r="J169" s="351"/>
      <c r="K169" s="356"/>
      <c r="L169" s="351"/>
      <c r="M169" s="350"/>
    </row>
    <row r="170" spans="2:13">
      <c r="B170" s="350"/>
      <c r="C170" s="350"/>
      <c r="D170" s="351"/>
      <c r="E170" s="356"/>
      <c r="F170" s="351"/>
      <c r="G170" s="356"/>
      <c r="H170" s="351"/>
      <c r="I170" s="351"/>
      <c r="J170" s="351"/>
      <c r="K170" s="356"/>
      <c r="L170" s="351"/>
      <c r="M170" s="350"/>
    </row>
    <row r="171" spans="2:13">
      <c r="B171" s="350"/>
      <c r="C171" s="350"/>
      <c r="D171" s="351"/>
      <c r="E171" s="356"/>
      <c r="F171" s="351"/>
      <c r="G171" s="356"/>
      <c r="H171" s="351"/>
      <c r="I171" s="351"/>
      <c r="J171" s="351"/>
      <c r="K171" s="356"/>
      <c r="L171" s="351"/>
      <c r="M171" s="350"/>
    </row>
    <row r="172" spans="2:13">
      <c r="B172" s="350"/>
      <c r="C172" s="350"/>
      <c r="D172" s="351"/>
      <c r="E172" s="356"/>
      <c r="F172" s="351"/>
      <c r="G172" s="356"/>
      <c r="H172" s="351"/>
      <c r="I172" s="351"/>
      <c r="J172" s="351"/>
      <c r="K172" s="356"/>
      <c r="L172" s="351"/>
      <c r="M172" s="350"/>
    </row>
    <row r="173" spans="2:13">
      <c r="B173" s="350"/>
      <c r="C173" s="350"/>
      <c r="D173" s="351"/>
      <c r="E173" s="356"/>
      <c r="F173" s="351"/>
      <c r="G173" s="356"/>
      <c r="H173" s="351"/>
      <c r="I173" s="356"/>
      <c r="J173" s="356"/>
      <c r="K173" s="356"/>
      <c r="L173" s="351"/>
      <c r="M173" s="350"/>
    </row>
    <row r="174" spans="2:13">
      <c r="B174" s="350"/>
      <c r="C174" s="350"/>
      <c r="D174" s="351"/>
      <c r="E174" s="351"/>
      <c r="F174" s="351"/>
      <c r="G174" s="351"/>
      <c r="H174" s="351"/>
      <c r="I174" s="351"/>
      <c r="J174" s="351"/>
      <c r="K174" s="351"/>
      <c r="L174" s="351"/>
      <c r="M174" s="350"/>
    </row>
  </sheetData>
  <mergeCells count="46">
    <mergeCell ref="C16:I19"/>
    <mergeCell ref="C109:I109"/>
    <mergeCell ref="C110:I112"/>
    <mergeCell ref="C91:I94"/>
    <mergeCell ref="C79:I83"/>
    <mergeCell ref="C86:I88"/>
    <mergeCell ref="C54:I56"/>
    <mergeCell ref="C59:I65"/>
    <mergeCell ref="C68:I73"/>
    <mergeCell ref="C74:I76"/>
    <mergeCell ref="C130:I143"/>
    <mergeCell ref="C146:I158"/>
    <mergeCell ref="C97:I100"/>
    <mergeCell ref="C103:I106"/>
    <mergeCell ref="C118:I127"/>
    <mergeCell ref="C113:I115"/>
    <mergeCell ref="A145:B145"/>
    <mergeCell ref="A117:B117"/>
    <mergeCell ref="A15:B15"/>
    <mergeCell ref="A23:B23"/>
    <mergeCell ref="A28:B28"/>
    <mergeCell ref="A41:B41"/>
    <mergeCell ref="A53:B53"/>
    <mergeCell ref="A58:B58"/>
    <mergeCell ref="A59:B59"/>
    <mergeCell ref="A67:B67"/>
    <mergeCell ref="A102:B102"/>
    <mergeCell ref="A78:B78"/>
    <mergeCell ref="A85:B85"/>
    <mergeCell ref="A90:B90"/>
    <mergeCell ref="B1:I2"/>
    <mergeCell ref="A108:B108"/>
    <mergeCell ref="A96:B96"/>
    <mergeCell ref="A129:B129"/>
    <mergeCell ref="C3:H3"/>
    <mergeCell ref="A60:B60"/>
    <mergeCell ref="A61:B61"/>
    <mergeCell ref="A62:B62"/>
    <mergeCell ref="A63:B63"/>
    <mergeCell ref="C20:I21"/>
    <mergeCell ref="C24:I26"/>
    <mergeCell ref="C29:I37"/>
    <mergeCell ref="C38:I39"/>
    <mergeCell ref="C42:I45"/>
    <mergeCell ref="C46:I51"/>
    <mergeCell ref="B5:I12"/>
  </mergeCells>
  <hyperlinks>
    <hyperlink ref="A15:B15" location="'Gene Informations'!A1" tooltip="Link to Genes Informations" display="Gene Informations"/>
    <hyperlink ref="A23:B23" location="'Plate Layout'!A1" tooltip="Link to Plate Layout" display="Plate Layout"/>
    <hyperlink ref="B29" location="'Control Sample Data'!A1" tooltip="Link to Sample Control" display="Control"/>
    <hyperlink ref="B30" location="'Sample 1 Data'!A1" tooltip="Link to Sample 1" display="'Sample 1 Data'!A1"/>
    <hyperlink ref="B31" location="'Sample 2 Data'!A1" tooltip="Link to Sample 2" display="'Sample 2 Data'!A1"/>
    <hyperlink ref="B32" location="'Sample 3 Data'!A1" tooltip="Link to Sample 3" display="'Sample 3 Data'!A1"/>
    <hyperlink ref="A41:B41" location="'HKG selection'!A1" tooltip="Link to HKG Selection" display="House-Keeping Genes Selection"/>
    <hyperlink ref="A53:B53" location="'Quality Controls'!A1" tooltip="Link to Quality Controls" display="Quality Controls"/>
    <hyperlink ref="A58:B58" location="'CT means'!A1" tooltip="Link to Ct Means" display="Ct Means"/>
    <hyperlink ref="A108:B108" location="Plot!A1" tooltip="Link to Plot" display="Plot"/>
    <hyperlink ref="A96:B96" location="'Box Plot'!A1" tooltip="Link to Box Plot" display="Box Plot"/>
    <hyperlink ref="A129:B129" location="'Comparative Heat Map (Array)'!A1" tooltip="Link to Heat Map Comparative (Array)" display="Comparative Heat Map (Array)"/>
    <hyperlink ref="A117:B117" location="'Descriptive Heat Map '!A1" tooltip="Link to Heat Map Descriptive" display=" Descriptive Heat Map"/>
    <hyperlink ref="B35" location="'Sample 6 Data'!A1" tooltip="Link to Sample 6" display="'Sample 6 Data'!A1"/>
    <hyperlink ref="B38" location="'Sample 9 Data'!A1" tooltip="Link to Sample 9" display="'Sample 9 Data'!A1"/>
    <hyperlink ref="B33" location="'Sample 4 Data'!A1" tooltip="Link to Sample 4" display="'Sample 4 Data'!A1"/>
    <hyperlink ref="B34" location="'Sample 5 Data'!A1" tooltip="Link to Sample 5" display="'Sample 5 Data'!A1"/>
    <hyperlink ref="B36" location="'Sample 7 Data'!A1" tooltip="Link to Sample 7" display="'Sample 7 Data'!A1"/>
    <hyperlink ref="B37" location="'Sample 8 Data'!A1" tooltip="Link to Sample 8" display="'Sample 8 Data'!A1"/>
    <hyperlink ref="B39" location="'Sample 10 Data'!A1" tooltip="Link to Sample 10" display="'Sample 10 Data'!A1"/>
    <hyperlink ref="A67:B67" location="'T-Test (Student)'!A1" tooltip="Link to T-Test" display="T-Test (Student)"/>
    <hyperlink ref="A59:B59" location="'∆Ct calculation'!A1" tooltip="Link to ∆Ct Calculation" display="∆Ct Calculation"/>
    <hyperlink ref="A60:B60" location="'∆Ct and 2^(-∆Ct) means'!A1" tooltip="Link to ∆Ct and 2(-∆Ct) Means" display="∆Ct and 2^(-∆Ct) means"/>
    <hyperlink ref="A61:B61" location="'∆∆Ct means'!A1" tooltip="Link to ∆∆Ct Means" display="∆∆Ct means"/>
    <hyperlink ref="A63:B63" location="'Express° Variation - Validation'!A1" tooltip="Link to Expression Variation and Validation" display="Expression Variation and Validation"/>
    <hyperlink ref="A102:B102" location="'Bar Chart per Gene'!A1" tooltip="Link to Bar Chart per Genes" display="Bar Chart per Gene"/>
    <hyperlink ref="A145:B145" location="'Comparative Heat Map (Column)'!A1" tooltip="Link to Heat Map Comparative (Column)" display="Comparative Heat Map (Column)"/>
    <hyperlink ref="A62:B62" location="'2^(-∆∆Ct) means'!A1" tooltip="Link to 2(-∆∆Ct) Means" display="2^(-∆∆Ct) means"/>
    <hyperlink ref="A78:B78" location="'Selection of Genes to Bar Chart'!A1" tooltip="Link to Selection of Genes to Bar Chart" display="Selection of Genes to Bar Chart"/>
    <hyperlink ref="A85:B85" location="'Data for Bar Chart'!A1" tooltip="Link to Data for Bar Chart" display="Data for Bar Chart"/>
    <hyperlink ref="A90:B90" location="'Bar Chart'!A1" tooltip="Link to Bar Chart" display="Bar Chart"/>
  </hyperlinks>
  <pageMargins left="0.7" right="0.7" top="0.75" bottom="0.75" header="0.3" footer="0.3"/>
  <pageSetup paperSize="9" orientation="portrait" horizontalDpi="4294967293" verticalDpi="4294967293" r:id="rId1"/>
  <drawing r:id="rId2"/>
</worksheet>
</file>

<file path=xl/worksheets/sheet3.xml><?xml version="1.0" encoding="utf-8"?>
<worksheet xmlns="http://schemas.openxmlformats.org/spreadsheetml/2006/main" xmlns:r="http://schemas.openxmlformats.org/officeDocument/2006/relationships">
  <sheetPr codeName="Feuil9">
    <tabColor rgb="FF17F20C"/>
  </sheetPr>
  <dimension ref="A1:K193"/>
  <sheetViews>
    <sheetView workbookViewId="0">
      <selection activeCell="E4" sqref="A4:E99"/>
    </sheetView>
  </sheetViews>
  <sheetFormatPr baseColWidth="10" defaultRowHeight="20.100000000000001" customHeight="1"/>
  <cols>
    <col min="1" max="1" width="72.7109375" style="150" customWidth="1"/>
    <col min="2" max="2" width="18.7109375" style="150" customWidth="1"/>
    <col min="3" max="3" width="10.7109375" style="169" customWidth="1"/>
    <col min="4" max="4" width="10.7109375" style="150" customWidth="1"/>
    <col min="5" max="5" width="63.85546875" style="150" customWidth="1"/>
    <col min="6" max="6" width="11.42578125" style="150"/>
    <col min="7" max="7" width="9.140625" style="150" customWidth="1"/>
    <col min="8" max="16384" width="11.42578125" style="150"/>
  </cols>
  <sheetData>
    <row r="1" spans="1:11" ht="22.5" customHeight="1">
      <c r="A1" s="132" t="s">
        <v>148</v>
      </c>
      <c r="B1" s="471" t="s">
        <v>274</v>
      </c>
      <c r="C1" s="472"/>
      <c r="D1" s="473"/>
      <c r="E1" s="121" t="s">
        <v>255</v>
      </c>
      <c r="F1" s="21"/>
      <c r="G1" s="21"/>
      <c r="H1" s="21"/>
      <c r="I1" s="21"/>
      <c r="J1" s="21"/>
    </row>
    <row r="2" spans="1:11" s="21" customFormat="1" ht="22.5" customHeight="1">
      <c r="A2" s="117" t="s">
        <v>257</v>
      </c>
      <c r="B2" s="172"/>
      <c r="C2" s="173"/>
      <c r="D2" s="173"/>
      <c r="E2" s="173"/>
    </row>
    <row r="3" spans="1:11" ht="22.5" customHeight="1">
      <c r="A3" s="114" t="s">
        <v>171</v>
      </c>
      <c r="B3" s="114" t="s">
        <v>119</v>
      </c>
      <c r="C3" s="114" t="s">
        <v>170</v>
      </c>
      <c r="D3" s="114" t="s">
        <v>0</v>
      </c>
      <c r="E3" s="115" t="s">
        <v>172</v>
      </c>
      <c r="F3" s="21"/>
      <c r="G3" s="21"/>
      <c r="H3" s="21"/>
      <c r="I3" s="21"/>
      <c r="J3" s="21"/>
      <c r="K3" s="21"/>
    </row>
    <row r="4" spans="1:11" ht="22.5" customHeight="1">
      <c r="A4" s="360"/>
      <c r="B4" s="361"/>
      <c r="C4" s="362"/>
      <c r="D4" s="363"/>
      <c r="E4" s="364"/>
      <c r="F4" s="340"/>
      <c r="G4" s="327"/>
      <c r="H4" s="340"/>
      <c r="I4" s="340"/>
      <c r="J4" s="340"/>
      <c r="K4" s="340"/>
    </row>
    <row r="5" spans="1:11" ht="22.5" customHeight="1">
      <c r="A5" s="360"/>
      <c r="B5" s="361"/>
      <c r="C5" s="362"/>
      <c r="D5" s="363"/>
      <c r="E5" s="364"/>
      <c r="F5" s="340"/>
      <c r="G5" s="340"/>
      <c r="H5" s="340"/>
      <c r="I5" s="340"/>
      <c r="J5" s="340"/>
      <c r="K5" s="340"/>
    </row>
    <row r="6" spans="1:11" ht="22.5" customHeight="1">
      <c r="A6" s="365"/>
      <c r="B6" s="361"/>
      <c r="C6" s="362"/>
      <c r="D6" s="363"/>
      <c r="E6" s="364"/>
      <c r="F6" s="340"/>
      <c r="G6" s="340"/>
      <c r="H6" s="340"/>
      <c r="I6" s="340"/>
      <c r="J6" s="340"/>
      <c r="K6" s="340"/>
    </row>
    <row r="7" spans="1:11" ht="22.5" customHeight="1">
      <c r="A7" s="365"/>
      <c r="B7" s="361"/>
      <c r="C7" s="362"/>
      <c r="D7" s="363"/>
      <c r="E7" s="364"/>
      <c r="F7" s="340"/>
      <c r="G7" s="340"/>
      <c r="H7" s="340"/>
      <c r="I7" s="340"/>
      <c r="J7" s="340"/>
      <c r="K7" s="340"/>
    </row>
    <row r="8" spans="1:11" ht="22.5" customHeight="1">
      <c r="A8" s="365"/>
      <c r="B8" s="361"/>
      <c r="C8" s="362"/>
      <c r="D8" s="363"/>
      <c r="E8" s="364"/>
      <c r="F8" s="340"/>
      <c r="G8" s="340"/>
      <c r="H8" s="340"/>
      <c r="I8" s="340"/>
      <c r="J8" s="340"/>
      <c r="K8" s="340"/>
    </row>
    <row r="9" spans="1:11" ht="22.5" customHeight="1">
      <c r="A9" s="365"/>
      <c r="B9" s="366"/>
      <c r="C9" s="362"/>
      <c r="D9" s="363"/>
      <c r="E9" s="364"/>
      <c r="F9" s="340"/>
      <c r="G9" s="340"/>
      <c r="H9" s="340"/>
      <c r="I9" s="340"/>
      <c r="J9" s="340"/>
      <c r="K9" s="340"/>
    </row>
    <row r="10" spans="1:11" ht="22.5" customHeight="1">
      <c r="A10" s="360"/>
      <c r="B10" s="361"/>
      <c r="C10" s="362"/>
      <c r="D10" s="363"/>
      <c r="E10" s="364"/>
      <c r="F10" s="340"/>
      <c r="G10" s="340"/>
      <c r="H10" s="340"/>
      <c r="I10" s="340"/>
      <c r="J10" s="340"/>
      <c r="K10" s="340"/>
    </row>
    <row r="11" spans="1:11" ht="22.5" customHeight="1">
      <c r="A11" s="367"/>
      <c r="B11" s="361"/>
      <c r="C11" s="362"/>
      <c r="D11" s="363"/>
      <c r="E11" s="364"/>
      <c r="F11" s="340"/>
      <c r="G11" s="340"/>
      <c r="H11" s="340"/>
      <c r="I11" s="340"/>
      <c r="J11" s="340"/>
      <c r="K11" s="340"/>
    </row>
    <row r="12" spans="1:11" ht="22.5" customHeight="1">
      <c r="A12" s="365"/>
      <c r="B12" s="361"/>
      <c r="C12" s="362"/>
      <c r="D12" s="363"/>
      <c r="E12" s="364"/>
      <c r="F12" s="340"/>
      <c r="G12" s="340"/>
      <c r="H12" s="340"/>
      <c r="I12" s="340"/>
      <c r="J12" s="340"/>
      <c r="K12" s="340"/>
    </row>
    <row r="13" spans="1:11" ht="22.5" customHeight="1">
      <c r="A13" s="365"/>
      <c r="B13" s="361"/>
      <c r="C13" s="362"/>
      <c r="D13" s="363"/>
      <c r="E13" s="364"/>
      <c r="F13" s="340"/>
      <c r="G13" s="340"/>
      <c r="H13" s="340"/>
      <c r="I13" s="340"/>
      <c r="J13" s="340"/>
      <c r="K13" s="340"/>
    </row>
    <row r="14" spans="1:11" ht="22.5" customHeight="1">
      <c r="A14" s="360"/>
      <c r="B14" s="361"/>
      <c r="C14" s="362"/>
      <c r="D14" s="363"/>
      <c r="E14" s="364"/>
      <c r="F14" s="340"/>
      <c r="G14" s="340"/>
      <c r="H14" s="340"/>
      <c r="I14" s="340"/>
      <c r="J14" s="340"/>
      <c r="K14" s="340"/>
    </row>
    <row r="15" spans="1:11" ht="22.5" customHeight="1">
      <c r="A15" s="360"/>
      <c r="B15" s="361"/>
      <c r="C15" s="362"/>
      <c r="D15" s="363"/>
      <c r="E15" s="364"/>
      <c r="F15" s="340"/>
      <c r="G15" s="340"/>
      <c r="H15" s="340"/>
      <c r="I15" s="340"/>
      <c r="J15" s="340"/>
      <c r="K15" s="340"/>
    </row>
    <row r="16" spans="1:11" ht="22.5" customHeight="1">
      <c r="A16" s="365"/>
      <c r="B16" s="366"/>
      <c r="C16" s="362"/>
      <c r="D16" s="363"/>
      <c r="E16" s="364"/>
      <c r="F16" s="340"/>
      <c r="G16" s="340"/>
      <c r="H16" s="340"/>
      <c r="I16" s="340"/>
      <c r="J16" s="340"/>
      <c r="K16" s="340"/>
    </row>
    <row r="17" spans="1:11" ht="22.5" customHeight="1">
      <c r="A17" s="365"/>
      <c r="B17" s="366"/>
      <c r="C17" s="362"/>
      <c r="D17" s="363"/>
      <c r="E17" s="364"/>
      <c r="F17" s="340"/>
      <c r="G17" s="340"/>
      <c r="H17" s="340"/>
      <c r="I17" s="340"/>
      <c r="J17" s="340"/>
      <c r="K17" s="340"/>
    </row>
    <row r="18" spans="1:11" ht="22.5" customHeight="1">
      <c r="A18" s="360"/>
      <c r="B18" s="361"/>
      <c r="C18" s="362"/>
      <c r="D18" s="363"/>
      <c r="E18" s="364"/>
      <c r="F18" s="340"/>
      <c r="G18" s="340"/>
      <c r="H18" s="340"/>
      <c r="I18" s="340"/>
      <c r="J18" s="340"/>
      <c r="K18" s="340"/>
    </row>
    <row r="19" spans="1:11" ht="22.5" customHeight="1">
      <c r="A19" s="365"/>
      <c r="B19" s="366"/>
      <c r="C19" s="362"/>
      <c r="D19" s="363"/>
      <c r="E19" s="364"/>
      <c r="F19" s="340"/>
      <c r="G19" s="340"/>
      <c r="H19" s="340"/>
      <c r="I19" s="340"/>
      <c r="J19" s="340"/>
      <c r="K19" s="340"/>
    </row>
    <row r="20" spans="1:11" ht="22.5" customHeight="1">
      <c r="A20" s="365"/>
      <c r="B20" s="366"/>
      <c r="C20" s="362"/>
      <c r="D20" s="363"/>
      <c r="E20" s="364"/>
      <c r="F20" s="340"/>
      <c r="G20" s="340"/>
      <c r="H20" s="340"/>
      <c r="I20" s="340"/>
      <c r="J20" s="340"/>
      <c r="K20" s="340"/>
    </row>
    <row r="21" spans="1:11" ht="22.5" customHeight="1">
      <c r="A21" s="365"/>
      <c r="B21" s="361"/>
      <c r="C21" s="362"/>
      <c r="D21" s="363"/>
      <c r="E21" s="364"/>
      <c r="F21" s="340"/>
      <c r="G21" s="340"/>
      <c r="H21" s="340"/>
      <c r="I21" s="340"/>
      <c r="J21" s="340"/>
      <c r="K21" s="340"/>
    </row>
    <row r="22" spans="1:11" ht="22.5" customHeight="1">
      <c r="A22" s="360"/>
      <c r="B22" s="361"/>
      <c r="C22" s="362"/>
      <c r="D22" s="363"/>
      <c r="E22" s="364"/>
      <c r="F22" s="340"/>
      <c r="G22" s="340"/>
      <c r="H22" s="340"/>
      <c r="I22" s="340"/>
      <c r="J22" s="340"/>
      <c r="K22" s="340"/>
    </row>
    <row r="23" spans="1:11" ht="22.5" customHeight="1">
      <c r="A23" s="360"/>
      <c r="B23" s="361"/>
      <c r="C23" s="362"/>
      <c r="D23" s="363"/>
      <c r="E23" s="364"/>
      <c r="F23" s="340"/>
      <c r="G23" s="340"/>
      <c r="H23" s="340"/>
      <c r="I23" s="340"/>
      <c r="J23" s="340"/>
      <c r="K23" s="340"/>
    </row>
    <row r="24" spans="1:11" ht="22.5" customHeight="1">
      <c r="A24" s="360"/>
      <c r="B24" s="361"/>
      <c r="C24" s="362"/>
      <c r="D24" s="363"/>
      <c r="E24" s="364"/>
      <c r="F24" s="340"/>
      <c r="G24" s="340"/>
      <c r="H24" s="340"/>
      <c r="I24" s="340"/>
      <c r="J24" s="340"/>
      <c r="K24" s="340"/>
    </row>
    <row r="25" spans="1:11" ht="22.5" customHeight="1">
      <c r="A25" s="360"/>
      <c r="B25" s="361"/>
      <c r="C25" s="362"/>
      <c r="D25" s="363"/>
      <c r="E25" s="364"/>
      <c r="F25" s="340"/>
      <c r="G25" s="340"/>
      <c r="H25" s="340"/>
      <c r="I25" s="340"/>
      <c r="J25" s="340"/>
      <c r="K25" s="340"/>
    </row>
    <row r="26" spans="1:11" ht="22.5" customHeight="1">
      <c r="A26" s="360"/>
      <c r="B26" s="361"/>
      <c r="C26" s="362"/>
      <c r="D26" s="363"/>
      <c r="E26" s="364"/>
      <c r="F26" s="340"/>
      <c r="G26" s="340"/>
      <c r="H26" s="340"/>
      <c r="I26" s="340"/>
      <c r="J26" s="340"/>
      <c r="K26" s="340"/>
    </row>
    <row r="27" spans="1:11" ht="22.5" customHeight="1">
      <c r="A27" s="360"/>
      <c r="B27" s="361"/>
      <c r="C27" s="362"/>
      <c r="D27" s="368"/>
      <c r="E27" s="364"/>
      <c r="F27" s="340"/>
      <c r="G27" s="340"/>
      <c r="H27" s="340"/>
      <c r="I27" s="340"/>
      <c r="J27" s="340"/>
      <c r="K27" s="340"/>
    </row>
    <row r="28" spans="1:11" ht="22.5" customHeight="1">
      <c r="A28" s="360"/>
      <c r="B28" s="361"/>
      <c r="C28" s="362"/>
      <c r="D28" s="363"/>
      <c r="E28" s="364"/>
      <c r="F28" s="340"/>
      <c r="G28" s="340"/>
      <c r="H28" s="340"/>
      <c r="I28" s="340"/>
      <c r="J28" s="340"/>
      <c r="K28" s="340"/>
    </row>
    <row r="29" spans="1:11" ht="22.5" customHeight="1">
      <c r="A29" s="369"/>
      <c r="B29" s="361"/>
      <c r="C29" s="362"/>
      <c r="D29" s="363"/>
      <c r="E29" s="364"/>
      <c r="F29" s="340"/>
      <c r="G29" s="340"/>
      <c r="H29" s="340"/>
      <c r="I29" s="340"/>
      <c r="J29" s="340"/>
      <c r="K29" s="340"/>
    </row>
    <row r="30" spans="1:11" ht="22.5" customHeight="1">
      <c r="A30" s="360"/>
      <c r="B30" s="361"/>
      <c r="C30" s="362"/>
      <c r="D30" s="363"/>
      <c r="E30" s="364"/>
      <c r="F30" s="340"/>
      <c r="G30" s="340"/>
      <c r="H30" s="340"/>
      <c r="I30" s="340"/>
      <c r="J30" s="340"/>
      <c r="K30" s="340"/>
    </row>
    <row r="31" spans="1:11" ht="22.5" customHeight="1">
      <c r="A31" s="365"/>
      <c r="B31" s="361"/>
      <c r="C31" s="362"/>
      <c r="D31" s="363"/>
      <c r="E31" s="364"/>
      <c r="F31" s="340"/>
      <c r="G31" s="340"/>
      <c r="H31" s="340"/>
      <c r="I31" s="340"/>
      <c r="J31" s="340"/>
      <c r="K31" s="340"/>
    </row>
    <row r="32" spans="1:11" ht="22.5" customHeight="1">
      <c r="A32" s="367"/>
      <c r="B32" s="361"/>
      <c r="C32" s="362"/>
      <c r="D32" s="363"/>
      <c r="E32" s="364"/>
      <c r="F32" s="340"/>
      <c r="G32" s="340"/>
      <c r="H32" s="340"/>
      <c r="I32" s="340"/>
      <c r="J32" s="340"/>
      <c r="K32" s="340"/>
    </row>
    <row r="33" spans="1:11" ht="22.5" customHeight="1">
      <c r="A33" s="365"/>
      <c r="B33" s="361"/>
      <c r="C33" s="362"/>
      <c r="D33" s="363"/>
      <c r="E33" s="364"/>
      <c r="F33" s="340"/>
      <c r="G33" s="340"/>
      <c r="H33" s="340"/>
      <c r="I33" s="340"/>
      <c r="J33" s="340"/>
      <c r="K33" s="340"/>
    </row>
    <row r="34" spans="1:11" ht="22.5" customHeight="1">
      <c r="A34" s="360"/>
      <c r="B34" s="361"/>
      <c r="C34" s="362"/>
      <c r="D34" s="363"/>
      <c r="E34" s="364"/>
      <c r="F34" s="340"/>
      <c r="G34" s="340"/>
      <c r="H34" s="340"/>
      <c r="I34" s="340"/>
      <c r="J34" s="340"/>
      <c r="K34" s="340"/>
    </row>
    <row r="35" spans="1:11" ht="22.5" customHeight="1">
      <c r="A35" s="360"/>
      <c r="B35" s="361"/>
      <c r="C35" s="362"/>
      <c r="D35" s="363"/>
      <c r="E35" s="364"/>
      <c r="F35" s="340"/>
      <c r="G35" s="340"/>
      <c r="H35" s="340"/>
      <c r="I35" s="340"/>
      <c r="J35" s="340"/>
      <c r="K35" s="340"/>
    </row>
    <row r="36" spans="1:11" ht="22.5" customHeight="1">
      <c r="A36" s="360"/>
      <c r="B36" s="361"/>
      <c r="C36" s="362"/>
      <c r="D36" s="363"/>
      <c r="E36" s="364"/>
      <c r="F36" s="340"/>
      <c r="G36" s="340"/>
      <c r="H36" s="340"/>
      <c r="I36" s="340"/>
      <c r="J36" s="340"/>
      <c r="K36" s="340"/>
    </row>
    <row r="37" spans="1:11" ht="22.5" customHeight="1">
      <c r="A37" s="367"/>
      <c r="B37" s="361"/>
      <c r="C37" s="362"/>
      <c r="D37" s="363"/>
      <c r="E37" s="364"/>
      <c r="F37" s="340"/>
      <c r="G37" s="340"/>
      <c r="H37" s="340"/>
      <c r="I37" s="340"/>
      <c r="J37" s="340"/>
      <c r="K37" s="340"/>
    </row>
    <row r="38" spans="1:11" ht="22.5" customHeight="1">
      <c r="A38" s="360"/>
      <c r="B38" s="361"/>
      <c r="C38" s="362"/>
      <c r="D38" s="363"/>
      <c r="E38" s="364"/>
      <c r="F38" s="340"/>
      <c r="G38" s="340"/>
      <c r="H38" s="340"/>
      <c r="I38" s="340"/>
      <c r="J38" s="340"/>
      <c r="K38" s="340"/>
    </row>
    <row r="39" spans="1:11" ht="22.5" customHeight="1">
      <c r="A39" s="367"/>
      <c r="B39" s="361"/>
      <c r="C39" s="362"/>
      <c r="D39" s="363"/>
      <c r="E39" s="364"/>
      <c r="F39" s="340"/>
      <c r="G39" s="340"/>
      <c r="H39" s="340"/>
      <c r="I39" s="340"/>
      <c r="J39" s="340"/>
      <c r="K39" s="340"/>
    </row>
    <row r="40" spans="1:11" ht="22.5" customHeight="1">
      <c r="A40" s="365"/>
      <c r="B40" s="361"/>
      <c r="C40" s="362"/>
      <c r="D40" s="363"/>
      <c r="E40" s="364"/>
      <c r="F40" s="340"/>
      <c r="G40" s="340"/>
      <c r="H40" s="340"/>
      <c r="I40" s="340"/>
      <c r="J40" s="340"/>
      <c r="K40" s="340"/>
    </row>
    <row r="41" spans="1:11" ht="22.5" customHeight="1">
      <c r="A41" s="360"/>
      <c r="B41" s="361"/>
      <c r="C41" s="362"/>
      <c r="D41" s="363"/>
      <c r="E41" s="364"/>
      <c r="F41" s="340"/>
      <c r="G41" s="340"/>
      <c r="H41" s="340"/>
      <c r="I41" s="340"/>
      <c r="J41" s="340"/>
      <c r="K41" s="340"/>
    </row>
    <row r="42" spans="1:11" ht="22.5" customHeight="1">
      <c r="A42" s="365"/>
      <c r="B42" s="361"/>
      <c r="C42" s="362"/>
      <c r="D42" s="363"/>
      <c r="E42" s="364"/>
      <c r="F42" s="340"/>
      <c r="G42" s="340"/>
      <c r="H42" s="340"/>
      <c r="I42" s="340"/>
      <c r="J42" s="340"/>
      <c r="K42" s="340"/>
    </row>
    <row r="43" spans="1:11" ht="22.5" customHeight="1">
      <c r="A43" s="365"/>
      <c r="B43" s="361"/>
      <c r="C43" s="362"/>
      <c r="D43" s="363"/>
      <c r="E43" s="364"/>
      <c r="F43" s="340"/>
      <c r="G43" s="340"/>
      <c r="H43" s="340"/>
      <c r="I43" s="340"/>
      <c r="J43" s="340"/>
      <c r="K43" s="340"/>
    </row>
    <row r="44" spans="1:11" ht="22.5" customHeight="1">
      <c r="A44" s="360"/>
      <c r="B44" s="361"/>
      <c r="C44" s="362"/>
      <c r="D44" s="363"/>
      <c r="E44" s="364"/>
      <c r="F44" s="340"/>
      <c r="G44" s="340"/>
      <c r="H44" s="340"/>
      <c r="I44" s="340"/>
      <c r="J44" s="340"/>
      <c r="K44" s="340"/>
    </row>
    <row r="45" spans="1:11" ht="22.5" customHeight="1">
      <c r="A45" s="360"/>
      <c r="B45" s="361"/>
      <c r="C45" s="362"/>
      <c r="D45" s="363"/>
      <c r="E45" s="364"/>
      <c r="F45" s="340"/>
      <c r="G45" s="340"/>
      <c r="H45" s="340"/>
      <c r="I45" s="340"/>
      <c r="J45" s="340"/>
      <c r="K45" s="340"/>
    </row>
    <row r="46" spans="1:11" ht="22.5" customHeight="1">
      <c r="A46" s="367"/>
      <c r="B46" s="361"/>
      <c r="C46" s="362"/>
      <c r="D46" s="363"/>
      <c r="E46" s="364"/>
      <c r="F46" s="340"/>
      <c r="G46" s="340"/>
      <c r="H46" s="340"/>
      <c r="I46" s="340"/>
      <c r="J46" s="340"/>
      <c r="K46" s="340"/>
    </row>
    <row r="47" spans="1:11" ht="22.5" customHeight="1">
      <c r="A47" s="367"/>
      <c r="B47" s="361"/>
      <c r="C47" s="362"/>
      <c r="D47" s="363"/>
      <c r="E47" s="364"/>
      <c r="F47" s="340"/>
      <c r="G47" s="340"/>
      <c r="H47" s="340"/>
      <c r="I47" s="340"/>
      <c r="J47" s="340"/>
      <c r="K47" s="340"/>
    </row>
    <row r="48" spans="1:11" ht="22.5" customHeight="1">
      <c r="A48" s="367"/>
      <c r="B48" s="361"/>
      <c r="C48" s="362"/>
      <c r="D48" s="363"/>
      <c r="E48" s="364"/>
      <c r="F48" s="340"/>
      <c r="G48" s="340"/>
      <c r="H48" s="340"/>
      <c r="I48" s="340"/>
      <c r="J48" s="340"/>
      <c r="K48" s="340"/>
    </row>
    <row r="49" spans="1:11" ht="22.5" customHeight="1">
      <c r="A49" s="367"/>
      <c r="B49" s="361"/>
      <c r="C49" s="362"/>
      <c r="D49" s="363"/>
      <c r="E49" s="364"/>
      <c r="F49" s="340"/>
      <c r="G49" s="340"/>
      <c r="H49" s="340"/>
      <c r="I49" s="340"/>
      <c r="J49" s="340"/>
      <c r="K49" s="340"/>
    </row>
    <row r="50" spans="1:11" ht="22.5" customHeight="1">
      <c r="A50" s="365"/>
      <c r="B50" s="361"/>
      <c r="C50" s="362"/>
      <c r="D50" s="363"/>
      <c r="E50" s="364"/>
      <c r="F50" s="340"/>
      <c r="G50" s="340"/>
      <c r="H50" s="340"/>
      <c r="I50" s="340"/>
      <c r="J50" s="340"/>
      <c r="K50" s="340"/>
    </row>
    <row r="51" spans="1:11" ht="22.5" customHeight="1">
      <c r="A51" s="365"/>
      <c r="B51" s="361"/>
      <c r="C51" s="362"/>
      <c r="D51" s="363"/>
      <c r="E51" s="364"/>
      <c r="F51" s="340"/>
      <c r="G51" s="340"/>
      <c r="H51" s="340"/>
      <c r="I51" s="340"/>
      <c r="J51" s="340"/>
      <c r="K51" s="340"/>
    </row>
    <row r="52" spans="1:11" ht="22.5" customHeight="1">
      <c r="A52" s="365"/>
      <c r="B52" s="361"/>
      <c r="C52" s="362"/>
      <c r="D52" s="363"/>
      <c r="E52" s="364"/>
      <c r="F52" s="340"/>
      <c r="G52" s="340"/>
      <c r="H52" s="340"/>
      <c r="I52" s="340"/>
      <c r="J52" s="340"/>
      <c r="K52" s="340"/>
    </row>
    <row r="53" spans="1:11" ht="22.5" customHeight="1">
      <c r="A53" s="365"/>
      <c r="B53" s="361"/>
      <c r="C53" s="362"/>
      <c r="D53" s="363"/>
      <c r="E53" s="364"/>
      <c r="F53" s="340"/>
      <c r="G53" s="340"/>
      <c r="H53" s="340"/>
      <c r="I53" s="340"/>
      <c r="J53" s="340"/>
      <c r="K53" s="340"/>
    </row>
    <row r="54" spans="1:11" ht="22.5" customHeight="1">
      <c r="A54" s="365"/>
      <c r="B54" s="361"/>
      <c r="C54" s="370"/>
      <c r="D54" s="363"/>
      <c r="E54" s="364"/>
      <c r="F54" s="340"/>
      <c r="G54" s="340"/>
      <c r="H54" s="340"/>
      <c r="I54" s="340"/>
      <c r="J54" s="340"/>
      <c r="K54" s="340"/>
    </row>
    <row r="55" spans="1:11" ht="22.5" customHeight="1">
      <c r="A55" s="360"/>
      <c r="B55" s="361"/>
      <c r="C55" s="362"/>
      <c r="D55" s="363"/>
      <c r="E55" s="364"/>
      <c r="F55" s="340"/>
      <c r="G55" s="340"/>
      <c r="H55" s="340"/>
      <c r="I55" s="340"/>
      <c r="J55" s="340"/>
      <c r="K55" s="340"/>
    </row>
    <row r="56" spans="1:11" ht="22.5" customHeight="1">
      <c r="A56" s="360"/>
      <c r="B56" s="361"/>
      <c r="C56" s="362"/>
      <c r="D56" s="363"/>
      <c r="E56" s="364"/>
      <c r="F56" s="340"/>
      <c r="G56" s="340"/>
      <c r="H56" s="340"/>
      <c r="I56" s="340"/>
      <c r="J56" s="340"/>
      <c r="K56" s="340"/>
    </row>
    <row r="57" spans="1:11" ht="22.5" customHeight="1">
      <c r="A57" s="365"/>
      <c r="B57" s="361"/>
      <c r="C57" s="362"/>
      <c r="D57" s="363"/>
      <c r="E57" s="364"/>
      <c r="F57" s="340"/>
      <c r="G57" s="340"/>
      <c r="H57" s="340"/>
      <c r="I57" s="340"/>
      <c r="J57" s="340"/>
      <c r="K57" s="340"/>
    </row>
    <row r="58" spans="1:11" ht="22.5" customHeight="1">
      <c r="A58" s="360"/>
      <c r="B58" s="361"/>
      <c r="C58" s="362"/>
      <c r="D58" s="363"/>
      <c r="E58" s="364"/>
      <c r="F58" s="340"/>
      <c r="G58" s="340"/>
      <c r="H58" s="340"/>
      <c r="I58" s="340"/>
      <c r="J58" s="340"/>
      <c r="K58" s="340"/>
    </row>
    <row r="59" spans="1:11" ht="22.5" customHeight="1">
      <c r="A59" s="365"/>
      <c r="B59" s="361"/>
      <c r="C59" s="362"/>
      <c r="D59" s="363"/>
      <c r="E59" s="364"/>
      <c r="F59" s="340"/>
      <c r="G59" s="340"/>
      <c r="H59" s="340"/>
      <c r="I59" s="340"/>
      <c r="J59" s="340"/>
      <c r="K59" s="340"/>
    </row>
    <row r="60" spans="1:11" ht="22.5" customHeight="1">
      <c r="A60" s="360"/>
      <c r="B60" s="366"/>
      <c r="C60" s="362"/>
      <c r="D60" s="363"/>
      <c r="E60" s="364"/>
      <c r="F60" s="340"/>
      <c r="G60" s="340"/>
      <c r="H60" s="340"/>
      <c r="I60" s="340"/>
      <c r="J60" s="340"/>
      <c r="K60" s="340"/>
    </row>
    <row r="61" spans="1:11" ht="22.5" customHeight="1">
      <c r="A61" s="365"/>
      <c r="B61" s="361"/>
      <c r="C61" s="362"/>
      <c r="D61" s="363"/>
      <c r="E61" s="364"/>
      <c r="F61" s="340"/>
      <c r="G61" s="340"/>
      <c r="H61" s="340"/>
      <c r="I61" s="340"/>
      <c r="J61" s="340"/>
      <c r="K61" s="340"/>
    </row>
    <row r="62" spans="1:11" ht="22.5" customHeight="1">
      <c r="A62" s="365"/>
      <c r="B62" s="361"/>
      <c r="C62" s="362"/>
      <c r="D62" s="363"/>
      <c r="E62" s="364"/>
      <c r="F62" s="340"/>
      <c r="G62" s="340"/>
      <c r="H62" s="340"/>
      <c r="I62" s="340"/>
      <c r="J62" s="340"/>
      <c r="K62" s="340"/>
    </row>
    <row r="63" spans="1:11" ht="22.5" customHeight="1">
      <c r="A63" s="365"/>
      <c r="B63" s="361"/>
      <c r="C63" s="362"/>
      <c r="D63" s="363"/>
      <c r="E63" s="364"/>
      <c r="F63" s="340"/>
      <c r="G63" s="340"/>
      <c r="H63" s="340"/>
      <c r="I63" s="340"/>
      <c r="J63" s="340"/>
      <c r="K63" s="340"/>
    </row>
    <row r="64" spans="1:11" ht="22.5" customHeight="1">
      <c r="A64" s="365"/>
      <c r="B64" s="361"/>
      <c r="C64" s="362"/>
      <c r="D64" s="363"/>
      <c r="E64" s="364"/>
      <c r="F64" s="340"/>
      <c r="G64" s="340"/>
      <c r="H64" s="340"/>
      <c r="I64" s="340"/>
      <c r="J64" s="340"/>
      <c r="K64" s="340"/>
    </row>
    <row r="65" spans="1:11" ht="22.5" customHeight="1">
      <c r="A65" s="365"/>
      <c r="B65" s="361"/>
      <c r="C65" s="362"/>
      <c r="D65" s="363"/>
      <c r="E65" s="364"/>
      <c r="F65" s="340"/>
      <c r="G65" s="340"/>
      <c r="H65" s="340"/>
      <c r="I65" s="340"/>
      <c r="J65" s="340"/>
      <c r="K65" s="340"/>
    </row>
    <row r="66" spans="1:11" ht="22.5" customHeight="1">
      <c r="A66" s="365"/>
      <c r="B66" s="361"/>
      <c r="C66" s="362"/>
      <c r="D66" s="364"/>
      <c r="E66" s="364"/>
      <c r="F66" s="340"/>
      <c r="G66" s="340"/>
      <c r="H66" s="340"/>
      <c r="I66" s="340"/>
      <c r="J66" s="340"/>
      <c r="K66" s="340"/>
    </row>
    <row r="67" spans="1:11" ht="22.5" customHeight="1">
      <c r="A67" s="365"/>
      <c r="B67" s="361"/>
      <c r="C67" s="362"/>
      <c r="D67" s="363"/>
      <c r="E67" s="364"/>
      <c r="F67" s="340"/>
      <c r="G67" s="340"/>
      <c r="H67" s="340"/>
      <c r="I67" s="340"/>
      <c r="J67" s="340"/>
      <c r="K67" s="340"/>
    </row>
    <row r="68" spans="1:11" ht="22.5" customHeight="1">
      <c r="A68" s="360"/>
      <c r="B68" s="361"/>
      <c r="C68" s="362"/>
      <c r="D68" s="363"/>
      <c r="E68" s="364"/>
      <c r="F68" s="340"/>
      <c r="G68" s="340"/>
      <c r="H68" s="340"/>
      <c r="I68" s="340"/>
      <c r="J68" s="340"/>
      <c r="K68" s="340"/>
    </row>
    <row r="69" spans="1:11" ht="22.5" customHeight="1">
      <c r="A69" s="365"/>
      <c r="B69" s="361"/>
      <c r="C69" s="362"/>
      <c r="D69" s="363"/>
      <c r="E69" s="364"/>
      <c r="F69" s="340"/>
      <c r="G69" s="340"/>
      <c r="H69" s="340"/>
      <c r="I69" s="340"/>
      <c r="J69" s="340"/>
      <c r="K69" s="340"/>
    </row>
    <row r="70" spans="1:11" ht="22.5" customHeight="1">
      <c r="A70" s="360"/>
      <c r="B70" s="361"/>
      <c r="C70" s="362"/>
      <c r="D70" s="363"/>
      <c r="E70" s="364"/>
      <c r="F70" s="340"/>
      <c r="G70" s="340"/>
      <c r="H70" s="340"/>
      <c r="I70" s="340"/>
      <c r="J70" s="340"/>
      <c r="K70" s="340"/>
    </row>
    <row r="71" spans="1:11" ht="22.5" customHeight="1">
      <c r="A71" s="360"/>
      <c r="B71" s="361"/>
      <c r="C71" s="362"/>
      <c r="D71" s="363"/>
      <c r="E71" s="364"/>
      <c r="F71" s="340"/>
      <c r="G71" s="340"/>
      <c r="H71" s="340"/>
      <c r="I71" s="340"/>
      <c r="J71" s="340"/>
      <c r="K71" s="340"/>
    </row>
    <row r="72" spans="1:11" ht="22.5" customHeight="1">
      <c r="A72" s="360"/>
      <c r="B72" s="361"/>
      <c r="C72" s="362"/>
      <c r="D72" s="363"/>
      <c r="E72" s="364"/>
      <c r="F72" s="340"/>
      <c r="G72" s="340"/>
      <c r="H72" s="340"/>
      <c r="I72" s="340"/>
      <c r="J72" s="340"/>
      <c r="K72" s="340"/>
    </row>
    <row r="73" spans="1:11" ht="22.5" customHeight="1">
      <c r="A73" s="369"/>
      <c r="B73" s="361"/>
      <c r="C73" s="362"/>
      <c r="D73" s="363"/>
      <c r="E73" s="364"/>
      <c r="F73" s="340"/>
      <c r="G73" s="340"/>
      <c r="H73" s="340"/>
      <c r="I73" s="340"/>
      <c r="J73" s="340"/>
      <c r="K73" s="340"/>
    </row>
    <row r="74" spans="1:11" ht="22.5" customHeight="1">
      <c r="A74" s="365"/>
      <c r="B74" s="361"/>
      <c r="C74" s="362"/>
      <c r="D74" s="363"/>
      <c r="E74" s="364"/>
      <c r="F74" s="340"/>
      <c r="G74" s="340"/>
      <c r="H74" s="340"/>
      <c r="I74" s="340"/>
      <c r="J74" s="340"/>
      <c r="K74" s="340"/>
    </row>
    <row r="75" spans="1:11" ht="22.5" customHeight="1">
      <c r="A75" s="360"/>
      <c r="B75" s="361"/>
      <c r="C75" s="362"/>
      <c r="D75" s="363"/>
      <c r="E75" s="364"/>
      <c r="F75" s="340"/>
      <c r="G75" s="340"/>
      <c r="H75" s="340"/>
      <c r="I75" s="340"/>
      <c r="J75" s="340"/>
      <c r="K75" s="340"/>
    </row>
    <row r="76" spans="1:11" ht="22.5" customHeight="1">
      <c r="A76" s="365"/>
      <c r="B76" s="361"/>
      <c r="C76" s="362"/>
      <c r="D76" s="363"/>
      <c r="E76" s="364"/>
      <c r="F76" s="340"/>
      <c r="G76" s="340"/>
      <c r="H76" s="340"/>
      <c r="I76" s="340"/>
      <c r="J76" s="340"/>
      <c r="K76" s="340"/>
    </row>
    <row r="77" spans="1:11" ht="22.5" customHeight="1">
      <c r="A77" s="360"/>
      <c r="B77" s="361"/>
      <c r="C77" s="362"/>
      <c r="D77" s="363"/>
      <c r="E77" s="364"/>
      <c r="F77" s="340"/>
      <c r="G77" s="340"/>
      <c r="H77" s="340"/>
      <c r="I77" s="340"/>
      <c r="J77" s="340"/>
      <c r="K77" s="340"/>
    </row>
    <row r="78" spans="1:11" ht="22.5" customHeight="1">
      <c r="A78" s="360"/>
      <c r="B78" s="361"/>
      <c r="C78" s="362"/>
      <c r="D78" s="363"/>
      <c r="E78" s="364"/>
      <c r="F78" s="340"/>
      <c r="G78" s="340"/>
      <c r="H78" s="340"/>
      <c r="I78" s="340"/>
      <c r="J78" s="340"/>
      <c r="K78" s="340"/>
    </row>
    <row r="79" spans="1:11" ht="22.5" customHeight="1">
      <c r="A79" s="360"/>
      <c r="B79" s="361"/>
      <c r="C79" s="362"/>
      <c r="D79" s="363"/>
      <c r="E79" s="364"/>
      <c r="F79" s="340"/>
      <c r="G79" s="340"/>
      <c r="H79" s="340"/>
      <c r="I79" s="340"/>
      <c r="J79" s="340"/>
      <c r="K79" s="340"/>
    </row>
    <row r="80" spans="1:11" ht="22.5" customHeight="1">
      <c r="A80" s="360"/>
      <c r="B80" s="361"/>
      <c r="C80" s="362"/>
      <c r="D80" s="363"/>
      <c r="E80" s="364"/>
      <c r="F80" s="340"/>
      <c r="G80" s="340"/>
      <c r="H80" s="340"/>
      <c r="I80" s="340"/>
      <c r="J80" s="340"/>
      <c r="K80" s="340"/>
    </row>
    <row r="81" spans="1:11" ht="22.5" customHeight="1">
      <c r="A81" s="365"/>
      <c r="B81" s="361"/>
      <c r="C81" s="362"/>
      <c r="D81" s="363"/>
      <c r="E81" s="364"/>
      <c r="F81" s="340"/>
      <c r="G81" s="340"/>
      <c r="H81" s="340"/>
      <c r="I81" s="340"/>
      <c r="J81" s="340"/>
      <c r="K81" s="340"/>
    </row>
    <row r="82" spans="1:11" ht="22.5" customHeight="1">
      <c r="A82" s="365"/>
      <c r="B82" s="361"/>
      <c r="C82" s="362"/>
      <c r="D82" s="363"/>
      <c r="E82" s="364"/>
      <c r="F82" s="340"/>
      <c r="G82" s="340"/>
      <c r="H82" s="340"/>
      <c r="I82" s="340"/>
      <c r="J82" s="340"/>
      <c r="K82" s="340"/>
    </row>
    <row r="83" spans="1:11" ht="22.5" customHeight="1">
      <c r="A83" s="365"/>
      <c r="B83" s="361"/>
      <c r="C83" s="362"/>
      <c r="D83" s="363"/>
      <c r="E83" s="364"/>
      <c r="F83" s="340"/>
      <c r="G83" s="340"/>
      <c r="H83" s="340"/>
      <c r="I83" s="340"/>
      <c r="J83" s="340"/>
      <c r="K83" s="340"/>
    </row>
    <row r="84" spans="1:11" ht="22.5" customHeight="1">
      <c r="A84" s="365"/>
      <c r="B84" s="361"/>
      <c r="C84" s="362"/>
      <c r="D84" s="363"/>
      <c r="E84" s="364"/>
      <c r="F84" s="340"/>
      <c r="G84" s="340"/>
      <c r="H84" s="340"/>
      <c r="I84" s="340"/>
      <c r="J84" s="340"/>
      <c r="K84" s="340"/>
    </row>
    <row r="85" spans="1:11" ht="22.5" customHeight="1">
      <c r="A85" s="365"/>
      <c r="B85" s="361"/>
      <c r="C85" s="362"/>
      <c r="D85" s="363"/>
      <c r="E85" s="364"/>
      <c r="F85" s="340"/>
      <c r="G85" s="340"/>
      <c r="H85" s="340"/>
      <c r="I85" s="340"/>
      <c r="J85" s="340"/>
      <c r="K85" s="340"/>
    </row>
    <row r="86" spans="1:11" ht="22.5" customHeight="1">
      <c r="A86" s="365"/>
      <c r="B86" s="361"/>
      <c r="C86" s="362"/>
      <c r="D86" s="363"/>
      <c r="E86" s="364"/>
      <c r="F86" s="340"/>
      <c r="G86" s="340"/>
      <c r="H86" s="340"/>
      <c r="I86" s="340"/>
      <c r="J86" s="340"/>
      <c r="K86" s="340"/>
    </row>
    <row r="87" spans="1:11" ht="22.5" customHeight="1">
      <c r="A87" s="365"/>
      <c r="B87" s="361"/>
      <c r="C87" s="362"/>
      <c r="D87" s="363"/>
      <c r="E87" s="364"/>
      <c r="F87" s="340"/>
      <c r="G87" s="340"/>
      <c r="H87" s="340"/>
      <c r="I87" s="340"/>
      <c r="J87" s="340"/>
      <c r="K87" s="340"/>
    </row>
    <row r="88" spans="1:11" ht="22.5" customHeight="1">
      <c r="A88" s="371"/>
      <c r="B88" s="372"/>
      <c r="C88" s="373"/>
      <c r="D88" s="372"/>
      <c r="E88" s="372"/>
      <c r="F88" s="340"/>
      <c r="G88" s="340"/>
      <c r="H88" s="340"/>
      <c r="I88" s="340"/>
      <c r="J88" s="340"/>
      <c r="K88" s="340"/>
    </row>
    <row r="89" spans="1:11" ht="22.5" customHeight="1">
      <c r="A89" s="371"/>
      <c r="B89" s="374"/>
      <c r="C89" s="373"/>
      <c r="D89" s="372"/>
      <c r="E89" s="372"/>
      <c r="F89" s="340"/>
      <c r="G89" s="340"/>
      <c r="H89" s="340"/>
      <c r="I89" s="340"/>
      <c r="J89" s="340"/>
      <c r="K89" s="340"/>
    </row>
    <row r="90" spans="1:11" ht="22.5" customHeight="1">
      <c r="A90" s="371"/>
      <c r="B90" s="372"/>
      <c r="C90" s="373"/>
      <c r="D90" s="372"/>
      <c r="E90" s="372"/>
      <c r="F90" s="340"/>
      <c r="G90" s="340"/>
      <c r="H90" s="340"/>
      <c r="I90" s="340"/>
      <c r="J90" s="340"/>
      <c r="K90" s="340"/>
    </row>
    <row r="91" spans="1:11" ht="22.5" customHeight="1">
      <c r="A91" s="371"/>
      <c r="B91" s="374"/>
      <c r="C91" s="373"/>
      <c r="D91" s="372"/>
      <c r="E91" s="372"/>
      <c r="F91" s="340"/>
      <c r="G91" s="340"/>
      <c r="H91" s="340"/>
      <c r="I91" s="340"/>
      <c r="J91" s="340"/>
      <c r="K91" s="340"/>
    </row>
    <row r="92" spans="1:11" ht="22.5" customHeight="1">
      <c r="A92" s="371"/>
      <c r="B92" s="372"/>
      <c r="C92" s="373"/>
      <c r="D92" s="372"/>
      <c r="E92" s="372"/>
      <c r="F92" s="340"/>
      <c r="G92" s="340"/>
      <c r="H92" s="340"/>
      <c r="I92" s="340"/>
      <c r="J92" s="340"/>
      <c r="K92" s="340"/>
    </row>
    <row r="93" spans="1:11" ht="22.5" customHeight="1">
      <c r="A93" s="371"/>
      <c r="B93" s="372"/>
      <c r="C93" s="373"/>
      <c r="D93" s="372"/>
      <c r="E93" s="372"/>
      <c r="F93" s="340"/>
      <c r="G93" s="340"/>
      <c r="H93" s="340"/>
      <c r="I93" s="340"/>
      <c r="J93" s="340"/>
      <c r="K93" s="340"/>
    </row>
    <row r="94" spans="1:11" ht="22.5" customHeight="1">
      <c r="A94" s="371"/>
      <c r="B94" s="372"/>
      <c r="C94" s="373"/>
      <c r="D94" s="372"/>
      <c r="E94" s="372"/>
      <c r="F94" s="340"/>
      <c r="G94" s="340"/>
      <c r="H94" s="340"/>
      <c r="I94" s="340"/>
      <c r="J94" s="340"/>
      <c r="K94" s="340"/>
    </row>
    <row r="95" spans="1:11" ht="22.5" customHeight="1">
      <c r="A95" s="371"/>
      <c r="B95" s="374"/>
      <c r="C95" s="373"/>
      <c r="D95" s="372"/>
      <c r="E95" s="372"/>
      <c r="F95" s="340"/>
      <c r="G95" s="340"/>
      <c r="H95" s="340"/>
      <c r="I95" s="340"/>
      <c r="J95" s="340"/>
      <c r="K95" s="340"/>
    </row>
    <row r="96" spans="1:11" ht="22.5" customHeight="1">
      <c r="A96" s="375"/>
      <c r="B96" s="376"/>
      <c r="C96" s="377"/>
      <c r="D96" s="376"/>
      <c r="E96" s="376"/>
      <c r="F96" s="340"/>
      <c r="G96" s="340"/>
      <c r="H96" s="340"/>
      <c r="I96" s="340"/>
      <c r="J96" s="340"/>
      <c r="K96" s="340"/>
    </row>
    <row r="97" spans="1:11" ht="22.5" customHeight="1">
      <c r="A97" s="375"/>
      <c r="B97" s="376"/>
      <c r="C97" s="377"/>
      <c r="D97" s="376"/>
      <c r="E97" s="376"/>
      <c r="F97" s="340"/>
      <c r="G97" s="340"/>
      <c r="H97" s="340"/>
      <c r="I97" s="340"/>
      <c r="J97" s="340"/>
      <c r="K97" s="340"/>
    </row>
    <row r="98" spans="1:11" ht="22.5" customHeight="1">
      <c r="A98" s="375"/>
      <c r="B98" s="376"/>
      <c r="C98" s="377"/>
      <c r="D98" s="376"/>
      <c r="E98" s="376"/>
      <c r="F98" s="340"/>
      <c r="G98" s="340"/>
      <c r="H98" s="340"/>
      <c r="I98" s="340"/>
      <c r="J98" s="340"/>
      <c r="K98" s="340"/>
    </row>
    <row r="99" spans="1:11" ht="22.5" customHeight="1">
      <c r="A99" s="375"/>
      <c r="B99" s="376"/>
      <c r="C99" s="377"/>
      <c r="D99" s="376"/>
      <c r="E99" s="376"/>
      <c r="F99" s="340"/>
      <c r="G99" s="340"/>
      <c r="H99" s="340"/>
      <c r="I99" s="340"/>
      <c r="J99" s="340"/>
      <c r="K99" s="340"/>
    </row>
    <row r="100" spans="1:11" ht="20.100000000000001" customHeight="1">
      <c r="A100" s="21"/>
      <c r="B100" s="21"/>
      <c r="C100" s="21"/>
      <c r="D100" s="21"/>
      <c r="E100" s="21"/>
      <c r="F100" s="21"/>
      <c r="G100" s="21"/>
      <c r="H100" s="21"/>
      <c r="I100" s="21"/>
      <c r="J100" s="21"/>
      <c r="K100" s="21"/>
    </row>
    <row r="101" spans="1:11" ht="20.100000000000001" customHeight="1">
      <c r="A101" s="21"/>
      <c r="B101" s="21"/>
      <c r="C101" s="21"/>
      <c r="D101" s="21"/>
      <c r="E101" s="21"/>
      <c r="F101" s="21"/>
      <c r="G101" s="21"/>
      <c r="H101" s="21"/>
      <c r="I101" s="21"/>
      <c r="J101" s="21"/>
      <c r="K101" s="21"/>
    </row>
    <row r="102" spans="1:11" ht="20.100000000000001" customHeight="1">
      <c r="A102" s="21"/>
      <c r="B102" s="21"/>
      <c r="C102" s="21"/>
      <c r="D102" s="21"/>
      <c r="E102" s="21"/>
      <c r="F102" s="21"/>
      <c r="G102" s="21"/>
      <c r="H102" s="21"/>
      <c r="I102" s="21"/>
      <c r="J102" s="21"/>
      <c r="K102" s="21"/>
    </row>
    <row r="103" spans="1:11" ht="20.100000000000001" customHeight="1">
      <c r="A103" s="21"/>
      <c r="B103" s="21"/>
      <c r="C103" s="21"/>
      <c r="D103" s="21"/>
      <c r="E103" s="21"/>
      <c r="F103" s="21"/>
      <c r="G103" s="21"/>
      <c r="H103" s="21"/>
      <c r="I103" s="21"/>
      <c r="J103" s="21"/>
      <c r="K103" s="21"/>
    </row>
    <row r="104" spans="1:11" ht="20.100000000000001" customHeight="1">
      <c r="A104" s="21"/>
      <c r="B104" s="21"/>
      <c r="C104" s="21"/>
      <c r="D104" s="21"/>
      <c r="E104" s="21"/>
      <c r="F104" s="21"/>
      <c r="G104" s="21"/>
      <c r="H104" s="21"/>
      <c r="I104" s="21"/>
      <c r="J104" s="21"/>
      <c r="K104" s="21"/>
    </row>
    <row r="105" spans="1:11" ht="20.100000000000001" customHeight="1">
      <c r="A105" s="21"/>
      <c r="B105" s="21"/>
      <c r="C105" s="21"/>
      <c r="D105" s="21"/>
      <c r="E105" s="21"/>
      <c r="F105" s="21"/>
      <c r="G105" s="21"/>
      <c r="H105" s="21"/>
      <c r="I105" s="21"/>
      <c r="J105" s="21"/>
      <c r="K105" s="21"/>
    </row>
    <row r="106" spans="1:11" ht="20.100000000000001" customHeight="1">
      <c r="A106" s="21"/>
      <c r="B106" s="21"/>
      <c r="C106" s="21"/>
      <c r="D106" s="21"/>
      <c r="E106" s="21"/>
      <c r="F106" s="21"/>
      <c r="G106" s="21"/>
      <c r="H106" s="21"/>
      <c r="I106" s="21"/>
      <c r="J106" s="21"/>
      <c r="K106" s="21"/>
    </row>
    <row r="107" spans="1:11" ht="20.100000000000001" customHeight="1">
      <c r="A107" s="21"/>
      <c r="B107" s="21"/>
      <c r="C107" s="21"/>
      <c r="D107" s="21"/>
      <c r="E107" s="21"/>
      <c r="F107" s="21"/>
      <c r="G107" s="21"/>
      <c r="H107" s="21"/>
      <c r="I107" s="21"/>
      <c r="J107" s="21"/>
      <c r="K107" s="21"/>
    </row>
    <row r="108" spans="1:11" ht="20.100000000000001" customHeight="1">
      <c r="A108" s="21"/>
      <c r="B108" s="21"/>
      <c r="C108" s="21"/>
      <c r="D108" s="21"/>
      <c r="E108" s="21"/>
      <c r="F108" s="21"/>
      <c r="G108" s="21"/>
      <c r="H108" s="21"/>
      <c r="I108" s="21"/>
      <c r="J108" s="21"/>
      <c r="K108" s="21"/>
    </row>
    <row r="109" spans="1:11" ht="20.100000000000001" customHeight="1">
      <c r="A109" s="21"/>
      <c r="B109" s="21"/>
      <c r="C109" s="21"/>
      <c r="D109" s="21"/>
      <c r="E109" s="21"/>
      <c r="F109" s="21"/>
      <c r="G109" s="21"/>
      <c r="H109" s="21"/>
      <c r="I109" s="21"/>
      <c r="J109" s="21"/>
      <c r="K109" s="21"/>
    </row>
    <row r="110" spans="1:11" ht="20.100000000000001" customHeight="1">
      <c r="A110" s="21"/>
      <c r="B110" s="21"/>
      <c r="C110" s="21"/>
      <c r="D110" s="21"/>
      <c r="E110" s="21"/>
      <c r="F110" s="21"/>
      <c r="G110" s="21"/>
      <c r="H110" s="21"/>
      <c r="I110" s="21"/>
      <c r="J110" s="21"/>
      <c r="K110" s="21"/>
    </row>
    <row r="111" spans="1:11" ht="20.100000000000001" customHeight="1">
      <c r="A111" s="21"/>
      <c r="B111" s="21"/>
      <c r="C111" s="21"/>
      <c r="D111" s="21"/>
      <c r="E111" s="21"/>
      <c r="F111" s="21"/>
      <c r="G111" s="21"/>
      <c r="H111" s="21"/>
      <c r="I111" s="21"/>
      <c r="J111" s="21"/>
      <c r="K111" s="21"/>
    </row>
    <row r="112" spans="1:11" ht="20.100000000000001" customHeight="1">
      <c r="A112" s="21"/>
      <c r="B112" s="21"/>
      <c r="C112" s="21"/>
      <c r="D112" s="21"/>
      <c r="E112" s="21"/>
      <c r="F112" s="21"/>
      <c r="G112" s="21"/>
      <c r="H112" s="21"/>
      <c r="I112" s="21"/>
      <c r="J112" s="21"/>
      <c r="K112" s="21"/>
    </row>
    <row r="113" spans="1:11" ht="15">
      <c r="A113" s="21"/>
      <c r="B113" s="21"/>
      <c r="C113" s="21"/>
      <c r="D113" s="21"/>
      <c r="E113" s="21"/>
      <c r="F113" s="21"/>
      <c r="G113" s="21"/>
      <c r="H113" s="21"/>
      <c r="I113" s="21"/>
      <c r="J113" s="21"/>
      <c r="K113" s="21"/>
    </row>
    <row r="114" spans="1:11" ht="15">
      <c r="F114" s="21"/>
      <c r="G114" s="21"/>
      <c r="H114" s="21"/>
      <c r="I114" s="21"/>
      <c r="J114" s="21"/>
      <c r="K114" s="21"/>
    </row>
    <row r="115" spans="1:11" ht="15">
      <c r="F115" s="21"/>
      <c r="G115" s="21"/>
      <c r="H115" s="21"/>
      <c r="I115" s="21"/>
      <c r="J115" s="21"/>
      <c r="K115" s="21"/>
    </row>
    <row r="116" spans="1:11" ht="15">
      <c r="F116" s="21"/>
      <c r="G116" s="21"/>
      <c r="H116" s="21"/>
      <c r="I116" s="21"/>
      <c r="J116" s="21"/>
      <c r="K116" s="21"/>
    </row>
    <row r="117" spans="1:11" ht="15">
      <c r="F117" s="21"/>
      <c r="G117" s="21"/>
      <c r="H117" s="21"/>
      <c r="I117" s="21"/>
      <c r="J117" s="21"/>
      <c r="K117" s="21"/>
    </row>
    <row r="118" spans="1:11" ht="15">
      <c r="F118" s="21"/>
      <c r="G118" s="21"/>
      <c r="H118" s="21"/>
      <c r="I118" s="21"/>
      <c r="J118" s="21"/>
      <c r="K118" s="21"/>
    </row>
    <row r="119" spans="1:11" ht="20.100000000000001" customHeight="1">
      <c r="G119" s="118"/>
    </row>
    <row r="120" spans="1:11" ht="20.100000000000001" customHeight="1">
      <c r="G120" s="118"/>
    </row>
    <row r="121" spans="1:11" ht="20.100000000000001" customHeight="1">
      <c r="G121" s="118"/>
    </row>
    <row r="122" spans="1:11" ht="20.100000000000001" customHeight="1">
      <c r="G122" s="118"/>
    </row>
    <row r="123" spans="1:11" ht="20.100000000000001" customHeight="1">
      <c r="G123" s="118"/>
    </row>
    <row r="124" spans="1:11" ht="20.100000000000001" customHeight="1">
      <c r="G124" s="118"/>
    </row>
    <row r="125" spans="1:11" ht="20.100000000000001" customHeight="1">
      <c r="G125" s="118"/>
    </row>
    <row r="126" spans="1:11" ht="20.100000000000001" customHeight="1">
      <c r="G126" s="118"/>
    </row>
    <row r="127" spans="1:11" ht="20.100000000000001" customHeight="1">
      <c r="G127" s="118"/>
    </row>
    <row r="128" spans="1:11" ht="20.100000000000001" customHeight="1">
      <c r="G128" s="118"/>
    </row>
    <row r="129" spans="7:7" ht="20.100000000000001" customHeight="1">
      <c r="G129" s="118"/>
    </row>
    <row r="130" spans="7:7" ht="20.100000000000001" customHeight="1">
      <c r="G130" s="118"/>
    </row>
    <row r="131" spans="7:7" ht="20.100000000000001" customHeight="1">
      <c r="G131" s="118"/>
    </row>
    <row r="132" spans="7:7" ht="20.100000000000001" customHeight="1">
      <c r="G132" s="120"/>
    </row>
    <row r="133" spans="7:7" ht="20.100000000000001" customHeight="1">
      <c r="G133" s="120"/>
    </row>
    <row r="134" spans="7:7" ht="20.100000000000001" customHeight="1">
      <c r="G134" s="118"/>
    </row>
    <row r="135" spans="7:7" ht="20.100000000000001" customHeight="1">
      <c r="G135" s="118"/>
    </row>
    <row r="136" spans="7:7" ht="20.100000000000001" customHeight="1">
      <c r="G136" s="118"/>
    </row>
    <row r="137" spans="7:7" ht="20.100000000000001" customHeight="1">
      <c r="G137" s="118"/>
    </row>
    <row r="138" spans="7:7" ht="20.100000000000001" customHeight="1">
      <c r="G138" s="118"/>
    </row>
    <row r="139" spans="7:7" ht="20.100000000000001" customHeight="1">
      <c r="G139" s="118"/>
    </row>
    <row r="140" spans="7:7" ht="20.100000000000001" customHeight="1">
      <c r="G140" s="118"/>
    </row>
    <row r="141" spans="7:7" ht="20.100000000000001" customHeight="1">
      <c r="G141" s="120"/>
    </row>
    <row r="142" spans="7:7" ht="20.100000000000001" customHeight="1">
      <c r="G142" s="120"/>
    </row>
    <row r="143" spans="7:7" ht="20.100000000000001" customHeight="1">
      <c r="G143" s="120"/>
    </row>
    <row r="144" spans="7:7" ht="20.100000000000001" customHeight="1">
      <c r="G144" s="120"/>
    </row>
    <row r="145" spans="7:7" ht="20.100000000000001" customHeight="1">
      <c r="G145" s="120"/>
    </row>
    <row r="146" spans="7:7" ht="20.100000000000001" customHeight="1">
      <c r="G146" s="120"/>
    </row>
    <row r="147" spans="7:7" ht="20.100000000000001" customHeight="1">
      <c r="G147" s="120"/>
    </row>
    <row r="148" spans="7:7" ht="20.100000000000001" customHeight="1">
      <c r="G148" s="120"/>
    </row>
    <row r="149" spans="7:7" ht="20.100000000000001" customHeight="1">
      <c r="G149" s="120"/>
    </row>
    <row r="150" spans="7:7" ht="20.100000000000001" customHeight="1">
      <c r="G150" s="120"/>
    </row>
    <row r="151" spans="7:7" ht="20.100000000000001" customHeight="1">
      <c r="G151" s="120"/>
    </row>
    <row r="152" spans="7:7" ht="20.100000000000001" customHeight="1">
      <c r="G152" s="120"/>
    </row>
    <row r="153" spans="7:7" ht="20.100000000000001" customHeight="1">
      <c r="G153" s="120"/>
    </row>
    <row r="154" spans="7:7" ht="20.100000000000001" customHeight="1">
      <c r="G154" s="120"/>
    </row>
    <row r="155" spans="7:7" ht="20.100000000000001" customHeight="1">
      <c r="G155" s="120"/>
    </row>
    <row r="156" spans="7:7" ht="20.100000000000001" customHeight="1">
      <c r="G156" s="120"/>
    </row>
    <row r="157" spans="7:7" ht="20.100000000000001" customHeight="1">
      <c r="G157" s="120"/>
    </row>
    <row r="158" spans="7:7" ht="20.100000000000001" customHeight="1">
      <c r="G158" s="120"/>
    </row>
    <row r="159" spans="7:7" ht="20.100000000000001" customHeight="1">
      <c r="G159" s="120"/>
    </row>
    <row r="160" spans="7:7" ht="20.100000000000001" customHeight="1">
      <c r="G160" s="120"/>
    </row>
    <row r="161" spans="7:7" ht="20.100000000000001" customHeight="1">
      <c r="G161" s="120"/>
    </row>
    <row r="162" spans="7:7" ht="20.100000000000001" customHeight="1">
      <c r="G162" s="118"/>
    </row>
    <row r="163" spans="7:7" ht="20.100000000000001" customHeight="1">
      <c r="G163" s="120"/>
    </row>
    <row r="164" spans="7:7" ht="20.100000000000001" customHeight="1">
      <c r="G164" s="120"/>
    </row>
    <row r="165" spans="7:7" ht="20.100000000000001" customHeight="1">
      <c r="G165" s="120"/>
    </row>
    <row r="166" spans="7:7" ht="20.100000000000001" customHeight="1">
      <c r="G166" s="120"/>
    </row>
    <row r="167" spans="7:7" ht="20.100000000000001" customHeight="1">
      <c r="G167" s="120"/>
    </row>
    <row r="168" spans="7:7" ht="20.100000000000001" customHeight="1">
      <c r="G168" s="120"/>
    </row>
    <row r="169" spans="7:7" ht="20.100000000000001" customHeight="1">
      <c r="G169" s="120"/>
    </row>
    <row r="170" spans="7:7" ht="20.100000000000001" customHeight="1">
      <c r="G170" s="120"/>
    </row>
    <row r="171" spans="7:7" ht="20.100000000000001" customHeight="1">
      <c r="G171" s="120"/>
    </row>
    <row r="172" spans="7:7" ht="20.100000000000001" customHeight="1">
      <c r="G172" s="120"/>
    </row>
    <row r="173" spans="7:7" ht="20.100000000000001" customHeight="1">
      <c r="G173" s="120"/>
    </row>
    <row r="174" spans="7:7" ht="20.100000000000001" customHeight="1">
      <c r="G174" s="120"/>
    </row>
    <row r="175" spans="7:7" ht="20.100000000000001" customHeight="1">
      <c r="G175" s="118"/>
    </row>
    <row r="176" spans="7:7" ht="20.100000000000001" customHeight="1">
      <c r="G176" s="118"/>
    </row>
    <row r="177" spans="7:7" ht="20.100000000000001" customHeight="1">
      <c r="G177" s="118"/>
    </row>
    <row r="178" spans="7:7" ht="20.100000000000001" customHeight="1">
      <c r="G178" s="120"/>
    </row>
    <row r="179" spans="7:7" ht="20.100000000000001" customHeight="1">
      <c r="G179" s="120"/>
    </row>
    <row r="180" spans="7:7" ht="20.100000000000001" customHeight="1">
      <c r="G180" s="120"/>
    </row>
    <row r="181" spans="7:7" ht="20.100000000000001" customHeight="1">
      <c r="G181" s="120"/>
    </row>
    <row r="182" spans="7:7" ht="20.100000000000001" customHeight="1">
      <c r="G182" s="119"/>
    </row>
    <row r="183" spans="7:7" ht="20.100000000000001" customHeight="1">
      <c r="G183" s="118"/>
    </row>
    <row r="184" spans="7:7" ht="20.100000000000001" customHeight="1">
      <c r="G184" s="119"/>
    </row>
    <row r="185" spans="7:7" ht="20.100000000000001" customHeight="1">
      <c r="G185" s="118"/>
    </row>
    <row r="186" spans="7:7" ht="20.100000000000001" customHeight="1">
      <c r="G186" s="119"/>
    </row>
    <row r="187" spans="7:7" ht="20.100000000000001" customHeight="1">
      <c r="G187" s="119"/>
    </row>
    <row r="188" spans="7:7" ht="20.100000000000001" customHeight="1">
      <c r="G188" s="119"/>
    </row>
    <row r="189" spans="7:7" ht="20.100000000000001" customHeight="1">
      <c r="G189" s="118"/>
    </row>
    <row r="190" spans="7:7" ht="20.100000000000001" customHeight="1">
      <c r="G190" s="119"/>
    </row>
    <row r="191" spans="7:7" ht="20.100000000000001" customHeight="1">
      <c r="G191" s="119"/>
    </row>
    <row r="192" spans="7:7" ht="20.100000000000001" customHeight="1">
      <c r="G192" s="119"/>
    </row>
    <row r="193" spans="7:7" ht="20.100000000000001" customHeight="1">
      <c r="G193" s="119"/>
    </row>
  </sheetData>
  <mergeCells count="1">
    <mergeCell ref="B1:D1"/>
  </mergeCells>
  <conditionalFormatting sqref="C4:C87">
    <cfRule type="duplicateValues" dxfId="1482" priority="3"/>
  </conditionalFormatting>
  <conditionalFormatting sqref="C4:C87">
    <cfRule type="duplicateValues" dxfId="1481" priority="2"/>
  </conditionalFormatting>
  <conditionalFormatting sqref="C4:C87">
    <cfRule type="duplicateValues" dxfId="1480" priority="1"/>
  </conditionalFormatting>
  <hyperlinks>
    <hyperlink ref="A2" location="'User Guide'!A5" tooltip="Link to the User Guide" display="Link to the User Guide"/>
  </hyperlink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Feuil10"/>
  <dimension ref="A1:V103"/>
  <sheetViews>
    <sheetView workbookViewId="0">
      <selection activeCell="F40" sqref="F40"/>
    </sheetView>
  </sheetViews>
  <sheetFormatPr baseColWidth="10" defaultRowHeight="15"/>
  <cols>
    <col min="1" max="1" width="11.42578125" style="111"/>
    <col min="2" max="2" width="13.140625" style="111" bestFit="1" customWidth="1"/>
    <col min="3" max="3" width="11.42578125" style="111"/>
    <col min="4" max="4" width="11.42578125" style="111" customWidth="1"/>
    <col min="5" max="11" width="11.42578125" style="111"/>
    <col min="12" max="12" width="11.42578125" style="111" customWidth="1"/>
    <col min="13" max="16384" width="11.42578125" style="111"/>
  </cols>
  <sheetData>
    <row r="1" spans="1:22">
      <c r="A1" s="91"/>
      <c r="B1" s="91"/>
      <c r="C1" s="91"/>
      <c r="D1" s="91"/>
      <c r="E1" s="91"/>
      <c r="F1" s="91"/>
      <c r="G1" s="91"/>
      <c r="H1" s="91"/>
      <c r="I1" s="91"/>
      <c r="J1" s="91"/>
      <c r="K1" s="91"/>
      <c r="L1" s="91"/>
      <c r="M1" s="91"/>
      <c r="N1" s="91"/>
      <c r="O1" s="91"/>
      <c r="P1" s="91"/>
      <c r="Q1" s="91"/>
      <c r="R1" s="91"/>
      <c r="S1" s="91"/>
      <c r="T1" s="91"/>
      <c r="U1" s="91"/>
    </row>
    <row r="2" spans="1:22">
      <c r="A2" s="91"/>
      <c r="B2" s="474" t="s">
        <v>257</v>
      </c>
      <c r="C2" s="475"/>
      <c r="D2" s="476"/>
      <c r="E2" s="91"/>
      <c r="F2" s="91"/>
      <c r="G2" s="91"/>
      <c r="H2" s="91"/>
      <c r="I2" s="91"/>
      <c r="J2" s="91"/>
      <c r="K2" s="91"/>
      <c r="L2" s="91"/>
      <c r="M2" s="91"/>
      <c r="N2" s="91"/>
      <c r="O2" s="91"/>
      <c r="P2" s="91"/>
      <c r="Q2" s="91"/>
      <c r="R2" s="91"/>
      <c r="S2" s="91"/>
      <c r="T2" s="91"/>
      <c r="U2" s="91"/>
    </row>
    <row r="3" spans="1:22">
      <c r="A3" s="91"/>
      <c r="B3" s="91"/>
      <c r="C3" s="91"/>
      <c r="D3" s="91"/>
      <c r="E3" s="91"/>
      <c r="F3" s="91"/>
      <c r="G3" s="91"/>
      <c r="H3" s="91"/>
      <c r="I3" s="91"/>
      <c r="J3" s="91"/>
      <c r="K3" s="91"/>
      <c r="L3" s="91"/>
      <c r="M3" s="91"/>
      <c r="N3" s="91"/>
      <c r="O3" s="91"/>
      <c r="P3" s="91"/>
      <c r="Q3" s="91"/>
      <c r="R3" s="91"/>
      <c r="S3" s="91"/>
      <c r="T3" s="91"/>
      <c r="U3" s="91"/>
    </row>
    <row r="4" spans="1:22" ht="15.75">
      <c r="A4" s="91"/>
      <c r="B4" s="170" t="s">
        <v>148</v>
      </c>
      <c r="C4" s="477" t="str">
        <f>'Gene Informations'!B1</f>
        <v>Enter cat #</v>
      </c>
      <c r="D4" s="477"/>
      <c r="E4" s="91"/>
      <c r="F4" s="91"/>
      <c r="G4" s="91"/>
      <c r="H4" s="91"/>
      <c r="I4" s="91"/>
      <c r="J4" s="91"/>
      <c r="K4" s="91"/>
      <c r="L4" s="91"/>
      <c r="M4" s="91"/>
      <c r="N4" s="91"/>
      <c r="O4" s="91"/>
      <c r="P4" s="91"/>
      <c r="Q4" s="91"/>
      <c r="R4" s="91"/>
      <c r="S4" s="91"/>
      <c r="T4" s="91"/>
      <c r="U4" s="91"/>
    </row>
    <row r="5" spans="1:22">
      <c r="A5" s="91"/>
      <c r="B5" s="91"/>
      <c r="C5" s="91"/>
      <c r="D5" s="91"/>
      <c r="E5" s="91"/>
      <c r="F5" s="91"/>
      <c r="G5" s="91"/>
      <c r="H5" s="91"/>
      <c r="I5" s="91"/>
      <c r="J5" s="91"/>
      <c r="K5" s="91"/>
      <c r="L5" s="91"/>
      <c r="M5" s="91"/>
      <c r="N5" s="91"/>
      <c r="O5" s="91"/>
      <c r="P5" s="91"/>
      <c r="Q5" s="91"/>
      <c r="R5" s="91"/>
      <c r="S5" s="91"/>
      <c r="T5" s="91"/>
      <c r="U5" s="91"/>
      <c r="V5" s="91"/>
    </row>
    <row r="6" spans="1:22">
      <c r="A6" s="91"/>
      <c r="B6" s="91"/>
      <c r="C6" s="91"/>
      <c r="D6" s="91"/>
      <c r="E6" s="91"/>
      <c r="F6" s="91"/>
      <c r="G6" s="91"/>
      <c r="H6" s="91"/>
      <c r="I6" s="91"/>
      <c r="J6" s="91"/>
      <c r="K6" s="91"/>
      <c r="L6" s="91"/>
      <c r="M6" s="91"/>
      <c r="N6" s="91"/>
      <c r="O6" s="91"/>
      <c r="P6" s="91"/>
      <c r="Q6" s="91"/>
      <c r="R6" s="91"/>
      <c r="S6" s="91"/>
      <c r="T6" s="91"/>
      <c r="U6" s="91"/>
      <c r="V6" s="91"/>
    </row>
    <row r="7" spans="1:22">
      <c r="A7" s="91"/>
      <c r="B7" s="91"/>
      <c r="C7" s="113">
        <v>1</v>
      </c>
      <c r="D7" s="113">
        <v>2</v>
      </c>
      <c r="E7" s="113">
        <v>3</v>
      </c>
      <c r="F7" s="113">
        <v>4</v>
      </c>
      <c r="G7" s="113">
        <v>5</v>
      </c>
      <c r="H7" s="113">
        <v>6</v>
      </c>
      <c r="I7" s="113">
        <v>7</v>
      </c>
      <c r="J7" s="113">
        <v>8</v>
      </c>
      <c r="K7" s="113">
        <v>9</v>
      </c>
      <c r="L7" s="113">
        <v>10</v>
      </c>
      <c r="M7" s="113">
        <v>11</v>
      </c>
      <c r="N7" s="113">
        <v>12</v>
      </c>
      <c r="O7" s="91"/>
      <c r="P7" s="91"/>
      <c r="Q7" s="91"/>
      <c r="R7" s="91"/>
      <c r="S7" s="91"/>
      <c r="T7" s="91"/>
      <c r="U7" s="91"/>
    </row>
    <row r="8" spans="1:22" ht="15.75">
      <c r="A8" s="91"/>
      <c r="B8" s="112" t="s">
        <v>104</v>
      </c>
      <c r="C8" s="122" t="str">
        <f>IF(VLOOKUP($B8&amp;C$7,'Informations About Genes'!$A$3:$D$98,4,FALSE)=0,"",VLOOKUP($B8&amp;C$7,'Informations About Genes'!$A$3:$D$98,4,FALSE))</f>
        <v/>
      </c>
      <c r="D8" s="122" t="str">
        <f>IF(VLOOKUP($B8&amp;D$7,'Informations About Genes'!$A$3:$D$98,4,FALSE)=0,"",VLOOKUP($B8&amp;D$7,'Informations About Genes'!$A$3:$D$98,4,FALSE))</f>
        <v/>
      </c>
      <c r="E8" s="122" t="str">
        <f>IF(VLOOKUP($B8&amp;E$7,'Informations About Genes'!$A$3:$D$98,4,FALSE)=0,"",VLOOKUP($B8&amp;E$7,'Informations About Genes'!$A$3:$D$98,4,FALSE))</f>
        <v/>
      </c>
      <c r="F8" s="122" t="str">
        <f>IF(VLOOKUP($B8&amp;F$7,'Informations About Genes'!$A$3:$D$98,4,FALSE)=0,"",VLOOKUP($B8&amp;F$7,'Informations About Genes'!$A$3:$D$98,4,FALSE))</f>
        <v/>
      </c>
      <c r="G8" s="122" t="str">
        <f>IF(VLOOKUP($B8&amp;G$7,'Informations About Genes'!$A$3:$D$98,4,FALSE)=0,"",VLOOKUP($B8&amp;G$7,'Informations About Genes'!$A$3:$D$98,4,FALSE))</f>
        <v/>
      </c>
      <c r="H8" s="122" t="str">
        <f>IF(VLOOKUP($B8&amp;H$7,'Informations About Genes'!$A$3:$D$98,4,FALSE)=0,"",VLOOKUP($B8&amp;H$7,'Informations About Genes'!$A$3:$D$98,4,FALSE))</f>
        <v/>
      </c>
      <c r="I8" s="122" t="str">
        <f>IF(VLOOKUP($B8&amp;I$7,'Informations About Genes'!$A$3:$D$98,4,FALSE)=0,"",VLOOKUP($B8&amp;I$7,'Informations About Genes'!$A$3:$D$98,4,FALSE))</f>
        <v/>
      </c>
      <c r="J8" s="122" t="str">
        <f>IF(VLOOKUP($B8&amp;J$7,'Informations About Genes'!$A$3:$D$98,4,FALSE)=0,"",VLOOKUP($B8&amp;J$7,'Informations About Genes'!$A$3:$D$98,4,FALSE))</f>
        <v/>
      </c>
      <c r="K8" s="122" t="str">
        <f>IF(VLOOKUP($B8&amp;K$7,'Informations About Genes'!$A$3:$D$98,4,FALSE)=0,"",VLOOKUP($B8&amp;K$7,'Informations About Genes'!$A$3:$D$98,4,FALSE))</f>
        <v/>
      </c>
      <c r="L8" s="122" t="str">
        <f>IF(VLOOKUP($B8&amp;L$7,'Informations About Genes'!$A$3:$D$98,4,FALSE)=0,"",VLOOKUP($B8&amp;L$7,'Informations About Genes'!$A$3:$D$98,4,FALSE))</f>
        <v/>
      </c>
      <c r="M8" s="122" t="str">
        <f>IF(VLOOKUP($B8&amp;M$7,'Informations About Genes'!$A$3:$D$98,4,FALSE)=0,"",VLOOKUP($B8&amp;M$7,'Informations About Genes'!$A$3:$D$98,4,FALSE))</f>
        <v/>
      </c>
      <c r="N8" s="122" t="str">
        <f>IF(VLOOKUP($B8&amp;N$7,'Informations About Genes'!$A$3:$D$98,4,FALSE)=0,"",VLOOKUP($B8&amp;N$7,'Informations About Genes'!$A$3:$D$98,4,FALSE))</f>
        <v/>
      </c>
      <c r="O8" s="91"/>
      <c r="P8" s="91"/>
      <c r="Q8" s="91"/>
      <c r="R8" s="91"/>
      <c r="S8" s="91"/>
      <c r="T8" s="91"/>
      <c r="U8" s="91"/>
    </row>
    <row r="9" spans="1:22" ht="15.75">
      <c r="A9" s="91"/>
      <c r="B9" s="112" t="s">
        <v>105</v>
      </c>
      <c r="C9" s="122" t="str">
        <f>IF(VLOOKUP($B9&amp;C$7,'Informations About Genes'!$A$3:$D$98,4,FALSE)=0,"",VLOOKUP($B9&amp;C$7,'Informations About Genes'!$A$3:$D$98,4,FALSE))</f>
        <v/>
      </c>
      <c r="D9" s="122" t="str">
        <f>IF(VLOOKUP($B9&amp;D$7,'Informations About Genes'!$A$3:$D$98,4,FALSE)=0,"",VLOOKUP($B9&amp;D$7,'Informations About Genes'!$A$3:$D$98,4,FALSE))</f>
        <v/>
      </c>
      <c r="E9" s="122" t="str">
        <f>IF(VLOOKUP($B9&amp;E$7,'Informations About Genes'!$A$3:$D$98,4,FALSE)=0,"",VLOOKUP($B9&amp;E$7,'Informations About Genes'!$A$3:$D$98,4,FALSE))</f>
        <v/>
      </c>
      <c r="F9" s="122" t="str">
        <f>IF(VLOOKUP($B9&amp;F$7,'Informations About Genes'!$A$3:$D$98,4,FALSE)=0,"",VLOOKUP($B9&amp;F$7,'Informations About Genes'!$A$3:$D$98,4,FALSE))</f>
        <v/>
      </c>
      <c r="G9" s="122" t="str">
        <f>IF(VLOOKUP($B9&amp;G$7,'Informations About Genes'!$A$3:$D$98,4,FALSE)=0,"",VLOOKUP($B9&amp;G$7,'Informations About Genes'!$A$3:$D$98,4,FALSE))</f>
        <v/>
      </c>
      <c r="H9" s="122" t="str">
        <f>IF(VLOOKUP($B9&amp;H$7,'Informations About Genes'!$A$3:$D$98,4,FALSE)=0,"",VLOOKUP($B9&amp;H$7,'Informations About Genes'!$A$3:$D$98,4,FALSE))</f>
        <v/>
      </c>
      <c r="I9" s="122" t="str">
        <f>IF(VLOOKUP($B9&amp;I$7,'Informations About Genes'!$A$3:$D$98,4,FALSE)=0,"",VLOOKUP($B9&amp;I$7,'Informations About Genes'!$A$3:$D$98,4,FALSE))</f>
        <v/>
      </c>
      <c r="J9" s="122" t="str">
        <f>IF(VLOOKUP($B9&amp;J$7,'Informations About Genes'!$A$3:$D$98,4,FALSE)=0,"",VLOOKUP($B9&amp;J$7,'Informations About Genes'!$A$3:$D$98,4,FALSE))</f>
        <v/>
      </c>
      <c r="K9" s="122" t="str">
        <f>IF(VLOOKUP($B9&amp;K$7,'Informations About Genes'!$A$3:$D$98,4,FALSE)=0,"",VLOOKUP($B9&amp;K$7,'Informations About Genes'!$A$3:$D$98,4,FALSE))</f>
        <v/>
      </c>
      <c r="L9" s="122" t="str">
        <f>IF(VLOOKUP($B9&amp;L$7,'Informations About Genes'!$A$3:$D$98,4,FALSE)=0,"",VLOOKUP($B9&amp;L$7,'Informations About Genes'!$A$3:$D$98,4,FALSE))</f>
        <v/>
      </c>
      <c r="M9" s="122" t="str">
        <f>IF(VLOOKUP($B9&amp;M$7,'Informations About Genes'!$A$3:$D$98,4,FALSE)=0,"",VLOOKUP($B9&amp;M$7,'Informations About Genes'!$A$3:$D$98,4,FALSE))</f>
        <v/>
      </c>
      <c r="N9" s="122" t="str">
        <f>IF(VLOOKUP($B9&amp;N$7,'Informations About Genes'!$A$3:$D$98,4,FALSE)=0,"",VLOOKUP($B9&amp;N$7,'Informations About Genes'!$A$3:$D$98,4,FALSE))</f>
        <v/>
      </c>
      <c r="O9" s="91"/>
      <c r="P9" s="91"/>
      <c r="Q9" s="91"/>
      <c r="R9" s="91"/>
      <c r="S9" s="91"/>
      <c r="T9" s="91"/>
      <c r="U9" s="91"/>
    </row>
    <row r="10" spans="1:22" ht="15.75">
      <c r="A10" s="91"/>
      <c r="B10" s="112" t="s">
        <v>106</v>
      </c>
      <c r="C10" s="122" t="str">
        <f>IF(VLOOKUP($B10&amp;C$7,'Informations About Genes'!$A$3:$D$98,4,FALSE)=0,"",VLOOKUP($B10&amp;C$7,'Informations About Genes'!$A$3:$D$98,4,FALSE))</f>
        <v/>
      </c>
      <c r="D10" s="122" t="str">
        <f>IF(VLOOKUP($B10&amp;D$7,'Informations About Genes'!$A$3:$D$98,4,FALSE)=0,"",VLOOKUP($B10&amp;D$7,'Informations About Genes'!$A$3:$D$98,4,FALSE))</f>
        <v/>
      </c>
      <c r="E10" s="122" t="str">
        <f>IF(VLOOKUP($B10&amp;E$7,'Informations About Genes'!$A$3:$D$98,4,FALSE)=0,"",VLOOKUP($B10&amp;E$7,'Informations About Genes'!$A$3:$D$98,4,FALSE))</f>
        <v/>
      </c>
      <c r="F10" s="122" t="str">
        <f>IF(VLOOKUP($B10&amp;F$7,'Informations About Genes'!$A$3:$D$98,4,FALSE)=0,"",VLOOKUP($B10&amp;F$7,'Informations About Genes'!$A$3:$D$98,4,FALSE))</f>
        <v/>
      </c>
      <c r="G10" s="122" t="str">
        <f>IF(VLOOKUP($B10&amp;G$7,'Informations About Genes'!$A$3:$D$98,4,FALSE)=0,"",VLOOKUP($B10&amp;G$7,'Informations About Genes'!$A$3:$D$98,4,FALSE))</f>
        <v/>
      </c>
      <c r="H10" s="122" t="str">
        <f>IF(VLOOKUP($B10&amp;H$7,'Informations About Genes'!$A$3:$D$98,4,FALSE)=0,"",VLOOKUP($B10&amp;H$7,'Informations About Genes'!$A$3:$D$98,4,FALSE))</f>
        <v/>
      </c>
      <c r="I10" s="122" t="str">
        <f>IF(VLOOKUP($B10&amp;I$7,'Informations About Genes'!$A$3:$D$98,4,FALSE)=0,"",VLOOKUP($B10&amp;I$7,'Informations About Genes'!$A$3:$D$98,4,FALSE))</f>
        <v/>
      </c>
      <c r="J10" s="122" t="str">
        <f>IF(VLOOKUP($B10&amp;J$7,'Informations About Genes'!$A$3:$D$98,4,FALSE)=0,"",VLOOKUP($B10&amp;J$7,'Informations About Genes'!$A$3:$D$98,4,FALSE))</f>
        <v/>
      </c>
      <c r="K10" s="122" t="str">
        <f>IF(VLOOKUP($B10&amp;K$7,'Informations About Genes'!$A$3:$D$98,4,FALSE)=0,"",VLOOKUP($B10&amp;K$7,'Informations About Genes'!$A$3:$D$98,4,FALSE))</f>
        <v/>
      </c>
      <c r="L10" s="122" t="str">
        <f>IF(VLOOKUP($B10&amp;L$7,'Informations About Genes'!$A$3:$D$98,4,FALSE)=0,"",VLOOKUP($B10&amp;L$7,'Informations About Genes'!$A$3:$D$98,4,FALSE))</f>
        <v/>
      </c>
      <c r="M10" s="122" t="str">
        <f>IF(VLOOKUP($B10&amp;M$7,'Informations About Genes'!$A$3:$D$98,4,FALSE)=0,"",VLOOKUP($B10&amp;M$7,'Informations About Genes'!$A$3:$D$98,4,FALSE))</f>
        <v/>
      </c>
      <c r="N10" s="122" t="str">
        <f>IF(VLOOKUP($B10&amp;N$7,'Informations About Genes'!$A$3:$D$98,4,FALSE)=0,"",VLOOKUP($B10&amp;N$7,'Informations About Genes'!$A$3:$D$98,4,FALSE))</f>
        <v/>
      </c>
      <c r="O10" s="91"/>
      <c r="P10" s="91"/>
      <c r="Q10" s="91"/>
      <c r="R10" s="91"/>
      <c r="S10" s="91"/>
      <c r="T10" s="91"/>
      <c r="U10" s="91"/>
    </row>
    <row r="11" spans="1:22" ht="15.75">
      <c r="A11" s="91"/>
      <c r="B11" s="112" t="s">
        <v>107</v>
      </c>
      <c r="C11" s="122" t="str">
        <f>IF(VLOOKUP($B11&amp;C$7,'Informations About Genes'!$A$3:$D$98,4,FALSE)=0,"",VLOOKUP($B11&amp;C$7,'Informations About Genes'!$A$3:$D$98,4,FALSE))</f>
        <v/>
      </c>
      <c r="D11" s="122" t="str">
        <f>IF(VLOOKUP($B11&amp;D$7,'Informations About Genes'!$A$3:$D$98,4,FALSE)=0,"",VLOOKUP($B11&amp;D$7,'Informations About Genes'!$A$3:$D$98,4,FALSE))</f>
        <v/>
      </c>
      <c r="E11" s="122" t="str">
        <f>IF(VLOOKUP($B11&amp;E$7,'Informations About Genes'!$A$3:$D$98,4,FALSE)=0,"",VLOOKUP($B11&amp;E$7,'Informations About Genes'!$A$3:$D$98,4,FALSE))</f>
        <v/>
      </c>
      <c r="F11" s="122" t="str">
        <f>IF(VLOOKUP($B11&amp;F$7,'Informations About Genes'!$A$3:$D$98,4,FALSE)=0,"",VLOOKUP($B11&amp;F$7,'Informations About Genes'!$A$3:$D$98,4,FALSE))</f>
        <v/>
      </c>
      <c r="G11" s="122" t="str">
        <f>IF(VLOOKUP($B11&amp;G$7,'Informations About Genes'!$A$3:$D$98,4,FALSE)=0,"",VLOOKUP($B11&amp;G$7,'Informations About Genes'!$A$3:$D$98,4,FALSE))</f>
        <v/>
      </c>
      <c r="H11" s="122" t="str">
        <f>IF(VLOOKUP($B11&amp;H$7,'Informations About Genes'!$A$3:$D$98,4,FALSE)=0,"",VLOOKUP($B11&amp;H$7,'Informations About Genes'!$A$3:$D$98,4,FALSE))</f>
        <v/>
      </c>
      <c r="I11" s="122" t="str">
        <f>IF(VLOOKUP($B11&amp;I$7,'Informations About Genes'!$A$3:$D$98,4,FALSE)=0,"",VLOOKUP($B11&amp;I$7,'Informations About Genes'!$A$3:$D$98,4,FALSE))</f>
        <v/>
      </c>
      <c r="J11" s="122" t="str">
        <f>IF(VLOOKUP($B11&amp;J$7,'Informations About Genes'!$A$3:$D$98,4,FALSE)=0,"",VLOOKUP($B11&amp;J$7,'Informations About Genes'!$A$3:$D$98,4,FALSE))</f>
        <v/>
      </c>
      <c r="K11" s="122" t="str">
        <f>IF(VLOOKUP($B11&amp;K$7,'Informations About Genes'!$A$3:$D$98,4,FALSE)=0,"",VLOOKUP($B11&amp;K$7,'Informations About Genes'!$A$3:$D$98,4,FALSE))</f>
        <v/>
      </c>
      <c r="L11" s="122" t="str">
        <f>IF(VLOOKUP($B11&amp;L$7,'Informations About Genes'!$A$3:$D$98,4,FALSE)=0,"",VLOOKUP($B11&amp;L$7,'Informations About Genes'!$A$3:$D$98,4,FALSE))</f>
        <v/>
      </c>
      <c r="M11" s="122" t="str">
        <f>IF(VLOOKUP($B11&amp;M$7,'Informations About Genes'!$A$3:$D$98,4,FALSE)=0,"",VLOOKUP($B11&amp;M$7,'Informations About Genes'!$A$3:$D$98,4,FALSE))</f>
        <v/>
      </c>
      <c r="N11" s="122" t="str">
        <f>IF(VLOOKUP($B11&amp;N$7,'Informations About Genes'!$A$3:$D$98,4,FALSE)=0,"",VLOOKUP($B11&amp;N$7,'Informations About Genes'!$A$3:$D$98,4,FALSE))</f>
        <v/>
      </c>
      <c r="O11" s="91"/>
      <c r="P11" s="91"/>
      <c r="Q11" s="91"/>
      <c r="R11" s="91"/>
      <c r="S11" s="91"/>
      <c r="T11" s="91"/>
      <c r="U11" s="91"/>
    </row>
    <row r="12" spans="1:22" ht="15.75">
      <c r="A12" s="91"/>
      <c r="B12" s="112" t="s">
        <v>108</v>
      </c>
      <c r="C12" s="122" t="str">
        <f>IF(VLOOKUP($B12&amp;C$7,'Informations About Genes'!$A$3:$D$98,4,FALSE)=0,"",VLOOKUP($B12&amp;C$7,'Informations About Genes'!$A$3:$D$98,4,FALSE))</f>
        <v/>
      </c>
      <c r="D12" s="122" t="str">
        <f>IF(VLOOKUP($B12&amp;D$7,'Informations About Genes'!$A$3:$D$98,4,FALSE)=0,"",VLOOKUP($B12&amp;D$7,'Informations About Genes'!$A$3:$D$98,4,FALSE))</f>
        <v/>
      </c>
      <c r="E12" s="122" t="str">
        <f>IF(VLOOKUP($B12&amp;E$7,'Informations About Genes'!$A$3:$D$98,4,FALSE)=0,"",VLOOKUP($B12&amp;E$7,'Informations About Genes'!$A$3:$D$98,4,FALSE))</f>
        <v/>
      </c>
      <c r="F12" s="122" t="str">
        <f>IF(VLOOKUP($B12&amp;F$7,'Informations About Genes'!$A$3:$D$98,4,FALSE)=0,"",VLOOKUP($B12&amp;F$7,'Informations About Genes'!$A$3:$D$98,4,FALSE))</f>
        <v/>
      </c>
      <c r="G12" s="122" t="str">
        <f>IF(VLOOKUP($B12&amp;G$7,'Informations About Genes'!$A$3:$D$98,4,FALSE)=0,"",VLOOKUP($B12&amp;G$7,'Informations About Genes'!$A$3:$D$98,4,FALSE))</f>
        <v/>
      </c>
      <c r="H12" s="122" t="str">
        <f>IF(VLOOKUP($B12&amp;H$7,'Informations About Genes'!$A$3:$D$98,4,FALSE)=0,"",VLOOKUP($B12&amp;H$7,'Informations About Genes'!$A$3:$D$98,4,FALSE))</f>
        <v/>
      </c>
      <c r="I12" s="122" t="str">
        <f>IF(VLOOKUP($B12&amp;I$7,'Informations About Genes'!$A$3:$D$98,4,FALSE)=0,"",VLOOKUP($B12&amp;I$7,'Informations About Genes'!$A$3:$D$98,4,FALSE))</f>
        <v/>
      </c>
      <c r="J12" s="122" t="str">
        <f>IF(VLOOKUP($B12&amp;J$7,'Informations About Genes'!$A$3:$D$98,4,FALSE)=0,"",VLOOKUP($B12&amp;J$7,'Informations About Genes'!$A$3:$D$98,4,FALSE))</f>
        <v/>
      </c>
      <c r="K12" s="122" t="str">
        <f>IF(VLOOKUP($B12&amp;K$7,'Informations About Genes'!$A$3:$D$98,4,FALSE)=0,"",VLOOKUP($B12&amp;K$7,'Informations About Genes'!$A$3:$D$98,4,FALSE))</f>
        <v/>
      </c>
      <c r="L12" s="122" t="str">
        <f>IF(VLOOKUP($B12&amp;L$7,'Informations About Genes'!$A$3:$D$98,4,FALSE)=0,"",VLOOKUP($B12&amp;L$7,'Informations About Genes'!$A$3:$D$98,4,FALSE))</f>
        <v/>
      </c>
      <c r="M12" s="122" t="str">
        <f>IF(VLOOKUP($B12&amp;M$7,'Informations About Genes'!$A$3:$D$98,4,FALSE)=0,"",VLOOKUP($B12&amp;M$7,'Informations About Genes'!$A$3:$D$98,4,FALSE))</f>
        <v/>
      </c>
      <c r="N12" s="122" t="str">
        <f>IF(VLOOKUP($B12&amp;N$7,'Informations About Genes'!$A$3:$D$98,4,FALSE)=0,"",VLOOKUP($B12&amp;N$7,'Informations About Genes'!$A$3:$D$98,4,FALSE))</f>
        <v/>
      </c>
      <c r="O12" s="91"/>
      <c r="P12" s="91"/>
      <c r="Q12" s="91"/>
      <c r="R12" s="91"/>
      <c r="S12" s="91"/>
      <c r="T12" s="91"/>
      <c r="U12" s="91"/>
    </row>
    <row r="13" spans="1:22" ht="15.75">
      <c r="A13" s="91"/>
      <c r="B13" s="112" t="s">
        <v>109</v>
      </c>
      <c r="C13" s="122" t="str">
        <f>IF(VLOOKUP($B13&amp;C$7,'Informations About Genes'!$A$3:$D$98,4,FALSE)=0,"",VLOOKUP($B13&amp;C$7,'Informations About Genes'!$A$3:$D$98,4,FALSE))</f>
        <v/>
      </c>
      <c r="D13" s="122" t="str">
        <f>IF(VLOOKUP($B13&amp;D$7,'Informations About Genes'!$A$3:$D$98,4,FALSE)=0,"",VLOOKUP($B13&amp;D$7,'Informations About Genes'!$A$3:$D$98,4,FALSE))</f>
        <v/>
      </c>
      <c r="E13" s="122" t="str">
        <f>IF(VLOOKUP($B13&amp;E$7,'Informations About Genes'!$A$3:$D$98,4,FALSE)=0,"",VLOOKUP($B13&amp;E$7,'Informations About Genes'!$A$3:$D$98,4,FALSE))</f>
        <v/>
      </c>
      <c r="F13" s="122" t="str">
        <f>IF(VLOOKUP($B13&amp;F$7,'Informations About Genes'!$A$3:$D$98,4,FALSE)=0,"",VLOOKUP($B13&amp;F$7,'Informations About Genes'!$A$3:$D$98,4,FALSE))</f>
        <v/>
      </c>
      <c r="G13" s="122" t="str">
        <f>IF(VLOOKUP($B13&amp;G$7,'Informations About Genes'!$A$3:$D$98,4,FALSE)=0,"",VLOOKUP($B13&amp;G$7,'Informations About Genes'!$A$3:$D$98,4,FALSE))</f>
        <v/>
      </c>
      <c r="H13" s="122" t="str">
        <f>IF(VLOOKUP($B13&amp;H$7,'Informations About Genes'!$A$3:$D$98,4,FALSE)=0,"",VLOOKUP($B13&amp;H$7,'Informations About Genes'!$A$3:$D$98,4,FALSE))</f>
        <v/>
      </c>
      <c r="I13" s="122" t="str">
        <f>IF(VLOOKUP($B13&amp;I$7,'Informations About Genes'!$A$3:$D$98,4,FALSE)=0,"",VLOOKUP($B13&amp;I$7,'Informations About Genes'!$A$3:$D$98,4,FALSE))</f>
        <v/>
      </c>
      <c r="J13" s="122" t="str">
        <f>IF(VLOOKUP($B13&amp;J$7,'Informations About Genes'!$A$3:$D$98,4,FALSE)=0,"",VLOOKUP($B13&amp;J$7,'Informations About Genes'!$A$3:$D$98,4,FALSE))</f>
        <v/>
      </c>
      <c r="K13" s="122" t="str">
        <f>IF(VLOOKUP($B13&amp;K$7,'Informations About Genes'!$A$3:$D$98,4,FALSE)=0,"",VLOOKUP($B13&amp;K$7,'Informations About Genes'!$A$3:$D$98,4,FALSE))</f>
        <v/>
      </c>
      <c r="L13" s="122" t="str">
        <f>IF(VLOOKUP($B13&amp;L$7,'Informations About Genes'!$A$3:$D$98,4,FALSE)=0,"",VLOOKUP($B13&amp;L$7,'Informations About Genes'!$A$3:$D$98,4,FALSE))</f>
        <v/>
      </c>
      <c r="M13" s="122" t="str">
        <f>IF(VLOOKUP($B13&amp;M$7,'Informations About Genes'!$A$3:$D$98,4,FALSE)=0,"",VLOOKUP($B13&amp;M$7,'Informations About Genes'!$A$3:$D$98,4,FALSE))</f>
        <v/>
      </c>
      <c r="N13" s="122" t="str">
        <f>IF(VLOOKUP($B13&amp;N$7,'Informations About Genes'!$A$3:$D$98,4,FALSE)=0,"",VLOOKUP($B13&amp;N$7,'Informations About Genes'!$A$3:$D$98,4,FALSE))</f>
        <v/>
      </c>
      <c r="O13" s="91"/>
      <c r="P13" s="91"/>
      <c r="Q13" s="91"/>
      <c r="R13" s="91"/>
      <c r="S13" s="91"/>
      <c r="T13" s="91"/>
      <c r="U13" s="91"/>
    </row>
    <row r="14" spans="1:22" ht="15.75">
      <c r="A14" s="91"/>
      <c r="B14" s="112" t="s">
        <v>110</v>
      </c>
      <c r="C14" s="122" t="str">
        <f>IF(VLOOKUP($B14&amp;C$7,'Informations About Genes'!$A$3:$D$98,4,FALSE)=0,"",VLOOKUP($B14&amp;C$7,'Informations About Genes'!$A$3:$D$98,4,FALSE))</f>
        <v/>
      </c>
      <c r="D14" s="122" t="str">
        <f>IF(VLOOKUP($B14&amp;D$7,'Informations About Genes'!$A$3:$D$98,4,FALSE)=0,"",VLOOKUP($B14&amp;D$7,'Informations About Genes'!$A$3:$D$98,4,FALSE))</f>
        <v/>
      </c>
      <c r="E14" s="122" t="str">
        <f>IF(VLOOKUP($B14&amp;E$7,'Informations About Genes'!$A$3:$D$98,4,FALSE)=0,"",VLOOKUP($B14&amp;E$7,'Informations About Genes'!$A$3:$D$98,4,FALSE))</f>
        <v/>
      </c>
      <c r="F14" s="122" t="str">
        <f>IF(VLOOKUP($B14&amp;F$7,'Informations About Genes'!$A$3:$D$98,4,FALSE)=0,"",VLOOKUP($B14&amp;F$7,'Informations About Genes'!$A$3:$D$98,4,FALSE))</f>
        <v/>
      </c>
      <c r="G14" s="122" t="str">
        <f>IF(VLOOKUP($B14&amp;G$7,'Informations About Genes'!$A$3:$D$98,4,FALSE)=0,"",VLOOKUP($B14&amp;G$7,'Informations About Genes'!$A$3:$D$98,4,FALSE))</f>
        <v/>
      </c>
      <c r="H14" s="122" t="str">
        <f>IF(VLOOKUP($B14&amp;H$7,'Informations About Genes'!$A$3:$D$98,4,FALSE)=0,"",VLOOKUP($B14&amp;H$7,'Informations About Genes'!$A$3:$D$98,4,FALSE))</f>
        <v/>
      </c>
      <c r="I14" s="122" t="str">
        <f>IF(VLOOKUP($B14&amp;I$7,'Informations About Genes'!$A$3:$D$98,4,FALSE)=0,"",VLOOKUP($B14&amp;I$7,'Informations About Genes'!$A$3:$D$98,4,FALSE))</f>
        <v/>
      </c>
      <c r="J14" s="122" t="str">
        <f>IF(VLOOKUP($B14&amp;J$7,'Informations About Genes'!$A$3:$D$98,4,FALSE)=0,"",VLOOKUP($B14&amp;J$7,'Informations About Genes'!$A$3:$D$98,4,FALSE))</f>
        <v/>
      </c>
      <c r="K14" s="122" t="str">
        <f>IF(VLOOKUP($B14&amp;K$7,'Informations About Genes'!$A$3:$D$98,4,FALSE)=0,"",VLOOKUP($B14&amp;K$7,'Informations About Genes'!$A$3:$D$98,4,FALSE))</f>
        <v/>
      </c>
      <c r="L14" s="122" t="str">
        <f>IF(VLOOKUP($B14&amp;L$7,'Informations About Genes'!$A$3:$D$98,4,FALSE)=0,"",VLOOKUP($B14&amp;L$7,'Informations About Genes'!$A$3:$D$98,4,FALSE))</f>
        <v/>
      </c>
      <c r="M14" s="122" t="str">
        <f>IF(VLOOKUP($B14&amp;M$7,'Informations About Genes'!$A$3:$D$98,4,FALSE)=0,"",VLOOKUP($B14&amp;M$7,'Informations About Genes'!$A$3:$D$98,4,FALSE))</f>
        <v/>
      </c>
      <c r="N14" s="122" t="str">
        <f>IF(VLOOKUP($B14&amp;N$7,'Informations About Genes'!$A$3:$D$98,4,FALSE)=0,"",VLOOKUP($B14&amp;N$7,'Informations About Genes'!$A$3:$D$98,4,FALSE))</f>
        <v/>
      </c>
      <c r="O14" s="91"/>
      <c r="P14" s="91"/>
      <c r="Q14" s="91"/>
      <c r="R14" s="91"/>
      <c r="S14" s="91"/>
      <c r="T14" s="91"/>
      <c r="U14" s="91"/>
    </row>
    <row r="15" spans="1:22" ht="15.75">
      <c r="A15" s="91"/>
      <c r="B15" s="112" t="s">
        <v>111</v>
      </c>
      <c r="C15" s="122" t="str">
        <f>IF(VLOOKUP($B15&amp;C$7,'Informations About Genes'!$A$3:$D$98,4,FALSE)=0,"",VLOOKUP($B15&amp;C$7,'Informations About Genes'!$A$3:$D$98,4,FALSE))</f>
        <v/>
      </c>
      <c r="D15" s="122" t="str">
        <f>IF(VLOOKUP($B15&amp;D$7,'Informations About Genes'!$A$3:$D$98,4,FALSE)=0,"",VLOOKUP($B15&amp;D$7,'Informations About Genes'!$A$3:$D$98,4,FALSE))</f>
        <v/>
      </c>
      <c r="E15" s="122" t="str">
        <f>IF(VLOOKUP($B15&amp;E$7,'Informations About Genes'!$A$3:$D$98,4,FALSE)=0,"",VLOOKUP($B15&amp;E$7,'Informations About Genes'!$A$3:$D$98,4,FALSE))</f>
        <v/>
      </c>
      <c r="F15" s="122" t="str">
        <f>IF(VLOOKUP($B15&amp;F$7,'Informations About Genes'!$A$3:$D$98,4,FALSE)=0,"",VLOOKUP($B15&amp;F$7,'Informations About Genes'!$A$3:$D$98,4,FALSE))</f>
        <v/>
      </c>
      <c r="G15" s="122" t="str">
        <f>IF(VLOOKUP($B15&amp;G$7,'Informations About Genes'!$A$3:$D$98,4,FALSE)=0,"",VLOOKUP($B15&amp;G$7,'Informations About Genes'!$A$3:$D$98,4,FALSE))</f>
        <v/>
      </c>
      <c r="H15" s="122" t="str">
        <f>IF(VLOOKUP($B15&amp;H$7,'Informations About Genes'!$A$3:$D$98,4,FALSE)=0,"",VLOOKUP($B15&amp;H$7,'Informations About Genes'!$A$3:$D$98,4,FALSE))</f>
        <v/>
      </c>
      <c r="I15" s="122" t="str">
        <f>IF(VLOOKUP($B15&amp;I$7,'Informations About Genes'!$A$3:$D$98,4,FALSE)=0,"",VLOOKUP($B15&amp;I$7,'Informations About Genes'!$A$3:$D$98,4,FALSE))</f>
        <v/>
      </c>
      <c r="J15" s="122" t="str">
        <f>IF(VLOOKUP($B15&amp;J$7,'Informations About Genes'!$A$3:$D$98,4,FALSE)=0,"",VLOOKUP($B15&amp;J$7,'Informations About Genes'!$A$3:$D$98,4,FALSE))</f>
        <v/>
      </c>
      <c r="K15" s="122" t="str">
        <f>IF(VLOOKUP($B15&amp;K$7,'Informations About Genes'!$A$3:$D$98,4,FALSE)=0,"",VLOOKUP($B15&amp;K$7,'Informations About Genes'!$A$3:$D$98,4,FALSE))</f>
        <v/>
      </c>
      <c r="L15" s="122" t="str">
        <f>IF(VLOOKUP($B15&amp;L$7,'Informations About Genes'!$A$3:$D$98,4,FALSE)=0,"",VLOOKUP($B15&amp;L$7,'Informations About Genes'!$A$3:$D$98,4,FALSE))</f>
        <v/>
      </c>
      <c r="M15" s="122" t="str">
        <f>IF(VLOOKUP($B15&amp;M$7,'Informations About Genes'!$A$3:$D$98,4,FALSE)=0,"",VLOOKUP($B15&amp;M$7,'Informations About Genes'!$A$3:$D$98,4,FALSE))</f>
        <v/>
      </c>
      <c r="N15" s="122" t="str">
        <f>IF(VLOOKUP($B15&amp;N$7,'Informations About Genes'!$A$3:$D$98,4,FALSE)=0,"",VLOOKUP($B15&amp;N$7,'Informations About Genes'!$A$3:$D$98,4,FALSE))</f>
        <v/>
      </c>
      <c r="O15" s="91"/>
      <c r="P15" s="91"/>
      <c r="Q15" s="91"/>
      <c r="R15" s="91"/>
      <c r="S15" s="91"/>
      <c r="T15" s="91"/>
      <c r="U15" s="91"/>
    </row>
    <row r="16" spans="1:22">
      <c r="A16" s="91"/>
      <c r="B16" s="91"/>
      <c r="C16" s="91"/>
      <c r="D16" s="91"/>
      <c r="E16" s="91"/>
      <c r="F16" s="91"/>
      <c r="G16" s="91"/>
      <c r="H16" s="91"/>
      <c r="I16" s="91"/>
      <c r="J16" s="91"/>
      <c r="K16" s="91"/>
      <c r="L16" s="91"/>
      <c r="M16" s="91"/>
      <c r="N16" s="91"/>
      <c r="O16" s="91"/>
      <c r="P16" s="91"/>
      <c r="Q16" s="91"/>
      <c r="R16" s="91"/>
      <c r="S16" s="91"/>
      <c r="T16" s="91"/>
      <c r="U16" s="91"/>
    </row>
    <row r="17" spans="1:21">
      <c r="A17" s="91"/>
      <c r="B17" s="91"/>
      <c r="C17" s="91"/>
      <c r="D17" s="91"/>
      <c r="E17" s="91"/>
      <c r="F17" s="91"/>
      <c r="G17" s="91"/>
      <c r="H17" s="91"/>
      <c r="I17" s="91"/>
      <c r="J17" s="91"/>
      <c r="K17" s="91"/>
      <c r="L17" s="91"/>
      <c r="M17" s="91"/>
      <c r="N17" s="91"/>
      <c r="O17" s="91"/>
      <c r="P17" s="91"/>
      <c r="Q17" s="91"/>
      <c r="R17" s="91"/>
      <c r="S17" s="91"/>
      <c r="T17" s="91"/>
      <c r="U17" s="91"/>
    </row>
    <row r="18" spans="1:21">
      <c r="A18" s="91"/>
      <c r="B18" s="91"/>
      <c r="C18" s="91"/>
      <c r="D18" s="91"/>
      <c r="E18" s="91"/>
      <c r="F18" s="91"/>
      <c r="G18" s="91"/>
      <c r="H18" s="91"/>
      <c r="I18" s="91"/>
      <c r="J18" s="91"/>
      <c r="K18" s="91"/>
      <c r="L18" s="91"/>
      <c r="M18" s="91"/>
      <c r="N18" s="91"/>
      <c r="O18" s="91"/>
      <c r="P18" s="91"/>
      <c r="Q18" s="91"/>
      <c r="R18" s="91"/>
      <c r="S18" s="91"/>
      <c r="T18" s="91"/>
      <c r="U18" s="91"/>
    </row>
    <row r="19" spans="1:21">
      <c r="A19" s="91"/>
      <c r="B19" s="91"/>
      <c r="C19" s="91"/>
      <c r="D19" s="91"/>
      <c r="E19" s="91"/>
      <c r="F19" s="91"/>
      <c r="G19" s="91"/>
      <c r="H19" s="91"/>
      <c r="I19" s="91"/>
      <c r="J19" s="91"/>
      <c r="K19" s="91"/>
      <c r="L19" s="91"/>
      <c r="M19" s="91"/>
      <c r="N19" s="91"/>
      <c r="O19" s="91"/>
      <c r="P19" s="91"/>
      <c r="Q19" s="91"/>
      <c r="R19" s="91"/>
      <c r="S19" s="91"/>
      <c r="T19" s="91"/>
      <c r="U19" s="91"/>
    </row>
    <row r="20" spans="1:21">
      <c r="A20" s="91"/>
      <c r="B20" s="91"/>
      <c r="C20" s="91"/>
      <c r="D20" s="91"/>
      <c r="E20" s="91"/>
      <c r="F20" s="91"/>
      <c r="G20" s="91"/>
      <c r="H20" s="91"/>
      <c r="I20" s="91"/>
      <c r="J20" s="91"/>
      <c r="K20" s="91"/>
      <c r="L20" s="91"/>
      <c r="M20" s="91"/>
      <c r="N20" s="91"/>
      <c r="O20" s="91"/>
      <c r="P20" s="91"/>
      <c r="Q20" s="91"/>
      <c r="R20" s="91"/>
      <c r="S20" s="91"/>
      <c r="T20" s="91"/>
      <c r="U20" s="91"/>
    </row>
    <row r="21" spans="1:21">
      <c r="A21" s="91"/>
      <c r="B21" s="91"/>
      <c r="C21" s="91"/>
      <c r="D21" s="91"/>
      <c r="E21" s="91"/>
      <c r="F21" s="91"/>
      <c r="G21" s="91"/>
      <c r="H21" s="91"/>
      <c r="I21" s="91"/>
      <c r="J21" s="91"/>
      <c r="K21" s="91"/>
      <c r="L21" s="91"/>
      <c r="M21" s="91"/>
      <c r="N21" s="91"/>
      <c r="O21" s="91"/>
      <c r="P21" s="91"/>
      <c r="Q21" s="91"/>
      <c r="R21" s="91"/>
      <c r="S21" s="91"/>
      <c r="T21" s="91"/>
      <c r="U21" s="91"/>
    </row>
    <row r="22" spans="1:21">
      <c r="A22" s="91"/>
      <c r="B22" s="91"/>
      <c r="C22" s="91"/>
      <c r="D22" s="91"/>
      <c r="E22" s="91"/>
      <c r="F22" s="91"/>
      <c r="G22" s="91"/>
      <c r="H22" s="91"/>
      <c r="I22" s="91"/>
      <c r="J22" s="91"/>
      <c r="K22" s="91"/>
      <c r="L22" s="91"/>
      <c r="M22" s="91"/>
      <c r="N22" s="91"/>
      <c r="O22" s="91"/>
      <c r="P22" s="91"/>
      <c r="Q22" s="91"/>
      <c r="R22" s="91"/>
      <c r="S22" s="91"/>
      <c r="T22" s="91"/>
      <c r="U22" s="91"/>
    </row>
    <row r="23" spans="1:21">
      <c r="A23" s="91"/>
      <c r="B23" s="91"/>
      <c r="C23" s="91"/>
      <c r="D23" s="91"/>
      <c r="E23" s="91"/>
      <c r="F23" s="91"/>
      <c r="G23" s="91"/>
      <c r="H23" s="91"/>
      <c r="I23" s="91"/>
      <c r="J23" s="91"/>
      <c r="K23" s="91"/>
      <c r="L23" s="91"/>
      <c r="M23" s="91"/>
      <c r="N23" s="91"/>
      <c r="O23" s="91"/>
      <c r="P23" s="91"/>
      <c r="Q23" s="91"/>
      <c r="R23" s="91"/>
      <c r="S23" s="91"/>
      <c r="T23" s="91"/>
      <c r="U23" s="91"/>
    </row>
    <row r="24" spans="1:21">
      <c r="A24" s="91"/>
      <c r="B24" s="91"/>
      <c r="C24" s="91"/>
      <c r="D24" s="91"/>
      <c r="E24" s="91"/>
      <c r="F24" s="91"/>
      <c r="G24" s="91"/>
      <c r="H24" s="91"/>
      <c r="I24" s="91"/>
      <c r="J24" s="91"/>
      <c r="K24" s="91"/>
      <c r="L24" s="91"/>
      <c r="M24" s="91"/>
      <c r="N24" s="91"/>
      <c r="O24" s="91"/>
      <c r="P24" s="91"/>
      <c r="Q24" s="91"/>
      <c r="R24" s="91"/>
      <c r="S24" s="91"/>
      <c r="T24" s="91"/>
      <c r="U24" s="91"/>
    </row>
    <row r="25" spans="1:21">
      <c r="A25" s="91"/>
      <c r="B25" s="91"/>
      <c r="C25" s="91"/>
      <c r="D25" s="91"/>
      <c r="E25" s="91"/>
      <c r="F25" s="91"/>
      <c r="G25" s="91"/>
      <c r="H25" s="91"/>
      <c r="I25" s="91"/>
      <c r="J25" s="91"/>
      <c r="K25" s="91"/>
      <c r="L25" s="91"/>
      <c r="M25" s="91"/>
      <c r="N25" s="91"/>
      <c r="O25" s="91"/>
      <c r="P25" s="91"/>
      <c r="Q25" s="91"/>
      <c r="R25" s="91"/>
      <c r="S25" s="91"/>
      <c r="T25" s="91"/>
      <c r="U25" s="91"/>
    </row>
    <row r="26" spans="1:21">
      <c r="A26" s="91"/>
      <c r="B26" s="91"/>
      <c r="C26" s="91"/>
      <c r="D26" s="91"/>
      <c r="E26" s="91"/>
      <c r="F26" s="91"/>
      <c r="G26" s="91"/>
      <c r="H26" s="91"/>
      <c r="I26" s="91"/>
      <c r="J26" s="91"/>
      <c r="K26" s="91"/>
      <c r="L26" s="91"/>
      <c r="M26" s="91"/>
      <c r="N26" s="91"/>
      <c r="O26" s="91"/>
      <c r="P26" s="91"/>
      <c r="Q26" s="91"/>
      <c r="R26" s="91"/>
      <c r="S26" s="91"/>
      <c r="T26" s="91"/>
      <c r="U26" s="91"/>
    </row>
    <row r="27" spans="1:21">
      <c r="A27" s="91"/>
      <c r="B27" s="91"/>
      <c r="C27" s="91"/>
      <c r="D27" s="91"/>
      <c r="E27" s="91"/>
      <c r="F27" s="91"/>
      <c r="G27" s="91"/>
      <c r="H27" s="91"/>
      <c r="I27" s="91"/>
      <c r="J27" s="91"/>
      <c r="K27" s="91"/>
      <c r="L27" s="91"/>
      <c r="M27" s="91"/>
      <c r="N27" s="91"/>
      <c r="O27" s="91"/>
      <c r="P27" s="91"/>
      <c r="Q27" s="91"/>
      <c r="R27" s="91"/>
      <c r="S27" s="91"/>
      <c r="T27" s="91"/>
      <c r="U27" s="91"/>
    </row>
    <row r="28" spans="1:21">
      <c r="A28" s="91"/>
      <c r="B28" s="91"/>
      <c r="C28" s="91"/>
      <c r="D28" s="91"/>
      <c r="E28" s="91"/>
      <c r="F28" s="91"/>
      <c r="G28" s="91"/>
      <c r="H28" s="91"/>
      <c r="I28" s="91"/>
      <c r="J28" s="91"/>
      <c r="K28" s="91"/>
      <c r="L28" s="91"/>
      <c r="M28" s="91"/>
      <c r="N28" s="91"/>
      <c r="O28" s="91"/>
      <c r="P28" s="91"/>
      <c r="Q28" s="91"/>
      <c r="R28" s="91"/>
      <c r="S28" s="91"/>
      <c r="T28" s="91"/>
      <c r="U28" s="91"/>
    </row>
    <row r="29" spans="1:21">
      <c r="A29" s="91"/>
      <c r="B29" s="91"/>
      <c r="C29" s="91"/>
      <c r="D29" s="91"/>
      <c r="E29" s="91"/>
      <c r="F29" s="91"/>
      <c r="G29" s="91"/>
      <c r="H29" s="91"/>
      <c r="I29" s="91"/>
      <c r="J29" s="91"/>
      <c r="K29" s="91"/>
      <c r="L29" s="91"/>
      <c r="M29" s="91"/>
      <c r="N29" s="91"/>
      <c r="O29" s="91"/>
      <c r="P29" s="91"/>
      <c r="Q29" s="91"/>
      <c r="R29" s="91"/>
      <c r="S29" s="91"/>
      <c r="T29" s="91"/>
      <c r="U29" s="91"/>
    </row>
    <row r="30" spans="1:21">
      <c r="A30" s="91"/>
      <c r="B30" s="91"/>
      <c r="C30" s="91"/>
      <c r="D30" s="91"/>
      <c r="E30" s="91"/>
      <c r="F30" s="91"/>
      <c r="G30" s="91"/>
      <c r="H30" s="91"/>
      <c r="I30" s="91"/>
      <c r="J30" s="91"/>
      <c r="K30" s="91"/>
      <c r="L30" s="91"/>
      <c r="M30" s="91"/>
      <c r="N30" s="91"/>
      <c r="O30" s="91"/>
      <c r="P30" s="91"/>
      <c r="Q30" s="91"/>
      <c r="R30" s="91"/>
      <c r="S30" s="91"/>
      <c r="T30" s="91"/>
      <c r="U30" s="91"/>
    </row>
    <row r="31" spans="1:21">
      <c r="A31" s="91"/>
      <c r="B31" s="91"/>
      <c r="C31" s="91"/>
      <c r="D31" s="91"/>
      <c r="E31" s="91"/>
      <c r="F31" s="91"/>
      <c r="G31" s="91"/>
      <c r="H31" s="91"/>
      <c r="I31" s="91"/>
      <c r="J31" s="91"/>
      <c r="K31" s="91"/>
      <c r="L31" s="91"/>
      <c r="M31" s="91"/>
      <c r="N31" s="91"/>
      <c r="O31" s="91"/>
      <c r="P31" s="91"/>
      <c r="Q31" s="91"/>
      <c r="R31" s="91"/>
      <c r="S31" s="91"/>
      <c r="T31" s="91"/>
      <c r="U31" s="91"/>
    </row>
    <row r="32" spans="1:21">
      <c r="A32" s="91"/>
      <c r="B32" s="91"/>
      <c r="C32" s="91"/>
      <c r="D32" s="91"/>
      <c r="E32" s="91"/>
      <c r="F32" s="91"/>
      <c r="G32" s="91"/>
      <c r="H32" s="91"/>
      <c r="I32" s="91"/>
      <c r="J32" s="91"/>
      <c r="K32" s="91"/>
      <c r="L32" s="91"/>
      <c r="M32" s="91"/>
      <c r="N32" s="91"/>
      <c r="O32" s="91"/>
      <c r="P32" s="91"/>
      <c r="Q32" s="91"/>
      <c r="R32" s="91"/>
      <c r="S32" s="91"/>
      <c r="T32" s="91"/>
      <c r="U32" s="91"/>
    </row>
    <row r="33" spans="1:21">
      <c r="A33" s="91"/>
      <c r="B33" s="91"/>
      <c r="C33" s="91"/>
      <c r="D33" s="91"/>
      <c r="E33" s="91"/>
      <c r="F33" s="91"/>
      <c r="G33" s="91"/>
      <c r="H33" s="91"/>
      <c r="I33" s="91"/>
      <c r="J33" s="91"/>
      <c r="K33" s="91"/>
      <c r="L33" s="91"/>
      <c r="M33" s="91"/>
      <c r="N33" s="91"/>
      <c r="O33" s="91"/>
      <c r="P33" s="91"/>
      <c r="Q33" s="91"/>
      <c r="R33" s="91"/>
      <c r="S33" s="91"/>
      <c r="T33" s="91"/>
      <c r="U33" s="91"/>
    </row>
    <row r="34" spans="1:21">
      <c r="A34" s="91"/>
      <c r="B34" s="91"/>
      <c r="C34" s="91"/>
      <c r="D34" s="91"/>
      <c r="E34" s="91"/>
      <c r="F34" s="91"/>
      <c r="G34" s="91"/>
      <c r="H34" s="91"/>
      <c r="I34" s="91"/>
      <c r="J34" s="91"/>
      <c r="K34" s="91"/>
      <c r="L34" s="91"/>
      <c r="M34" s="91"/>
      <c r="N34" s="91"/>
      <c r="O34" s="91"/>
      <c r="P34" s="91"/>
      <c r="Q34" s="91"/>
      <c r="R34" s="91"/>
      <c r="S34" s="91"/>
      <c r="T34" s="91"/>
      <c r="U34" s="91"/>
    </row>
    <row r="35" spans="1:21">
      <c r="A35" s="91"/>
      <c r="B35" s="91"/>
      <c r="C35" s="91"/>
      <c r="D35" s="91"/>
      <c r="E35" s="91"/>
      <c r="F35" s="91"/>
      <c r="G35" s="91"/>
      <c r="H35" s="91"/>
      <c r="I35" s="91"/>
      <c r="J35" s="91"/>
      <c r="K35" s="91"/>
      <c r="L35" s="91"/>
      <c r="M35" s="91"/>
      <c r="N35" s="91"/>
      <c r="O35" s="91"/>
      <c r="P35" s="91"/>
      <c r="Q35" s="91"/>
      <c r="R35" s="91"/>
      <c r="S35" s="91"/>
      <c r="T35" s="91"/>
      <c r="U35" s="91"/>
    </row>
    <row r="36" spans="1:21">
      <c r="A36" s="91"/>
      <c r="B36" s="91"/>
      <c r="C36" s="91"/>
      <c r="D36" s="91"/>
      <c r="E36" s="91"/>
      <c r="F36" s="91"/>
      <c r="G36" s="91"/>
      <c r="H36" s="91"/>
      <c r="I36" s="91"/>
      <c r="J36" s="91"/>
      <c r="K36" s="91"/>
      <c r="L36" s="91"/>
      <c r="M36" s="91"/>
      <c r="N36" s="91"/>
      <c r="O36" s="91"/>
      <c r="P36" s="91"/>
      <c r="Q36" s="91"/>
      <c r="R36" s="91"/>
      <c r="S36" s="91"/>
      <c r="T36" s="91"/>
      <c r="U36" s="91"/>
    </row>
    <row r="37" spans="1:21">
      <c r="A37" s="91"/>
      <c r="B37" s="91"/>
      <c r="C37" s="91"/>
      <c r="D37" s="91"/>
      <c r="E37" s="91"/>
      <c r="F37" s="91"/>
      <c r="G37" s="91"/>
      <c r="H37" s="91"/>
      <c r="I37" s="91"/>
      <c r="J37" s="91"/>
      <c r="K37" s="91"/>
      <c r="L37" s="91"/>
      <c r="M37" s="91"/>
      <c r="N37" s="91"/>
      <c r="O37" s="91"/>
      <c r="P37" s="91"/>
      <c r="Q37" s="91"/>
      <c r="R37" s="91"/>
      <c r="S37" s="91"/>
      <c r="T37" s="91"/>
      <c r="U37" s="91"/>
    </row>
    <row r="38" spans="1:21">
      <c r="A38" s="91"/>
      <c r="B38" s="91"/>
      <c r="C38" s="91"/>
      <c r="D38" s="91"/>
      <c r="E38" s="91"/>
      <c r="F38" s="91"/>
      <c r="G38" s="91"/>
      <c r="H38" s="91"/>
      <c r="I38" s="91"/>
      <c r="J38" s="91"/>
      <c r="K38" s="91"/>
      <c r="L38" s="91"/>
      <c r="M38" s="91"/>
      <c r="N38" s="91"/>
      <c r="O38" s="91"/>
      <c r="P38" s="91"/>
      <c r="Q38" s="91"/>
      <c r="R38" s="91"/>
      <c r="S38" s="91"/>
      <c r="T38" s="91"/>
      <c r="U38" s="91"/>
    </row>
    <row r="39" spans="1:21">
      <c r="A39" s="91"/>
      <c r="B39" s="91"/>
      <c r="C39" s="91"/>
      <c r="D39" s="91"/>
      <c r="E39" s="91"/>
      <c r="F39" s="91"/>
      <c r="G39" s="91"/>
      <c r="H39" s="91"/>
      <c r="I39" s="91"/>
      <c r="J39" s="91"/>
      <c r="K39" s="91"/>
      <c r="L39" s="91"/>
      <c r="M39" s="91"/>
      <c r="N39" s="91"/>
      <c r="O39" s="91"/>
      <c r="P39" s="91"/>
      <c r="Q39" s="91"/>
      <c r="R39" s="91"/>
      <c r="S39" s="91"/>
      <c r="T39" s="91"/>
      <c r="U39" s="91"/>
    </row>
    <row r="40" spans="1:21">
      <c r="A40" s="91"/>
      <c r="B40" s="91"/>
      <c r="C40" s="91"/>
      <c r="D40" s="91"/>
      <c r="E40" s="91"/>
      <c r="F40" s="91"/>
      <c r="G40" s="91"/>
      <c r="H40" s="91"/>
      <c r="I40" s="91"/>
      <c r="J40" s="91"/>
      <c r="K40" s="91"/>
      <c r="L40" s="91"/>
      <c r="M40" s="91"/>
      <c r="N40" s="91"/>
      <c r="O40" s="91"/>
      <c r="P40" s="91"/>
      <c r="Q40" s="91"/>
      <c r="R40" s="91"/>
      <c r="S40" s="91"/>
      <c r="T40" s="91"/>
      <c r="U40" s="91"/>
    </row>
    <row r="41" spans="1:21">
      <c r="A41" s="91"/>
      <c r="B41" s="91"/>
      <c r="C41" s="91"/>
      <c r="D41" s="91"/>
      <c r="E41" s="91"/>
      <c r="F41" s="91"/>
      <c r="G41" s="91"/>
      <c r="H41" s="91"/>
      <c r="I41" s="91"/>
      <c r="J41" s="91"/>
      <c r="K41" s="91"/>
      <c r="L41" s="91"/>
      <c r="M41" s="91"/>
      <c r="N41" s="91"/>
      <c r="O41" s="91"/>
      <c r="P41" s="91"/>
      <c r="Q41" s="91"/>
      <c r="R41" s="91"/>
      <c r="S41" s="91"/>
      <c r="T41" s="91"/>
      <c r="U41" s="91"/>
    </row>
    <row r="42" spans="1:21">
      <c r="A42" s="91"/>
      <c r="B42" s="91"/>
      <c r="C42" s="91"/>
      <c r="D42" s="91"/>
      <c r="E42" s="91"/>
      <c r="F42" s="91"/>
      <c r="G42" s="91"/>
      <c r="H42" s="91"/>
      <c r="I42" s="91"/>
      <c r="J42" s="91"/>
      <c r="K42" s="91"/>
      <c r="L42" s="91"/>
      <c r="M42" s="91"/>
      <c r="N42" s="91"/>
      <c r="O42" s="91"/>
      <c r="P42" s="91"/>
      <c r="Q42" s="91"/>
      <c r="R42" s="91"/>
      <c r="S42" s="91"/>
      <c r="T42" s="91"/>
      <c r="U42" s="91"/>
    </row>
    <row r="43" spans="1:21">
      <c r="A43" s="91"/>
      <c r="B43" s="91"/>
      <c r="C43" s="91"/>
      <c r="D43" s="91"/>
      <c r="E43" s="91"/>
      <c r="F43" s="91"/>
      <c r="G43" s="91"/>
      <c r="H43" s="91"/>
      <c r="I43" s="91"/>
      <c r="J43" s="91"/>
      <c r="K43" s="91"/>
      <c r="L43" s="91"/>
      <c r="M43" s="91"/>
      <c r="N43" s="91"/>
      <c r="O43" s="91"/>
      <c r="P43" s="91"/>
      <c r="Q43" s="91"/>
      <c r="R43" s="91"/>
      <c r="S43" s="91"/>
      <c r="T43" s="91"/>
      <c r="U43" s="91"/>
    </row>
    <row r="44" spans="1:21">
      <c r="A44" s="91"/>
      <c r="B44" s="91"/>
      <c r="C44" s="91"/>
      <c r="D44" s="91"/>
      <c r="E44" s="91"/>
      <c r="F44" s="91"/>
      <c r="G44" s="91"/>
      <c r="H44" s="91"/>
      <c r="I44" s="91"/>
      <c r="J44" s="91"/>
      <c r="K44" s="91"/>
      <c r="L44" s="91"/>
      <c r="M44" s="91"/>
      <c r="N44" s="91"/>
      <c r="O44" s="91"/>
      <c r="P44" s="91"/>
      <c r="Q44" s="91"/>
      <c r="R44" s="91"/>
      <c r="S44" s="91"/>
      <c r="T44" s="91"/>
      <c r="U44" s="91"/>
    </row>
    <row r="45" spans="1:21">
      <c r="A45" s="91"/>
      <c r="B45" s="91"/>
      <c r="C45" s="91"/>
      <c r="D45" s="91"/>
      <c r="E45" s="91"/>
      <c r="F45" s="91"/>
      <c r="G45" s="91"/>
      <c r="H45" s="91"/>
      <c r="I45" s="91"/>
      <c r="J45" s="91"/>
      <c r="K45" s="91"/>
      <c r="L45" s="91"/>
      <c r="M45" s="91"/>
      <c r="N45" s="91"/>
      <c r="O45" s="91"/>
      <c r="P45" s="91"/>
      <c r="Q45" s="91"/>
      <c r="R45" s="91"/>
      <c r="S45" s="91"/>
      <c r="T45" s="91"/>
      <c r="U45" s="91"/>
    </row>
    <row r="46" spans="1:21">
      <c r="A46" s="91"/>
      <c r="B46" s="91"/>
      <c r="C46" s="91"/>
      <c r="D46" s="91"/>
      <c r="E46" s="91"/>
      <c r="F46" s="91"/>
      <c r="G46" s="91"/>
      <c r="H46" s="91"/>
      <c r="I46" s="91"/>
      <c r="J46" s="91"/>
      <c r="K46" s="91"/>
      <c r="L46" s="91"/>
      <c r="M46" s="91"/>
      <c r="N46" s="91"/>
      <c r="O46" s="91"/>
      <c r="P46" s="91"/>
      <c r="Q46" s="91"/>
      <c r="R46" s="91"/>
      <c r="S46" s="91"/>
      <c r="T46" s="91"/>
      <c r="U46" s="91"/>
    </row>
    <row r="47" spans="1:21">
      <c r="A47" s="91"/>
      <c r="B47" s="91"/>
      <c r="C47" s="91"/>
      <c r="D47" s="91"/>
      <c r="E47" s="91"/>
      <c r="F47" s="91"/>
      <c r="G47" s="91"/>
      <c r="H47" s="91"/>
      <c r="I47" s="91"/>
      <c r="J47" s="91"/>
      <c r="K47" s="91"/>
      <c r="L47" s="91"/>
      <c r="M47" s="91"/>
      <c r="N47" s="91"/>
      <c r="O47" s="91"/>
      <c r="P47" s="91"/>
      <c r="Q47" s="91"/>
      <c r="R47" s="91"/>
      <c r="S47" s="91"/>
      <c r="T47" s="91"/>
      <c r="U47" s="91"/>
    </row>
    <row r="48" spans="1:21">
      <c r="A48" s="91"/>
      <c r="B48" s="91"/>
      <c r="C48" s="91"/>
      <c r="D48" s="91"/>
      <c r="E48" s="91"/>
      <c r="F48" s="91"/>
      <c r="G48" s="91"/>
      <c r="H48" s="91"/>
      <c r="I48" s="91"/>
      <c r="J48" s="91"/>
      <c r="K48" s="91"/>
      <c r="L48" s="91"/>
      <c r="M48" s="91"/>
      <c r="N48" s="91"/>
      <c r="O48" s="91"/>
      <c r="P48" s="91"/>
      <c r="Q48" s="91"/>
      <c r="R48" s="91"/>
      <c r="S48" s="91"/>
      <c r="T48" s="91"/>
      <c r="U48" s="91"/>
    </row>
    <row r="49" spans="1:21">
      <c r="A49" s="91"/>
      <c r="B49" s="91"/>
      <c r="C49" s="91"/>
      <c r="D49" s="91"/>
      <c r="E49" s="91"/>
      <c r="F49" s="91"/>
      <c r="G49" s="91"/>
      <c r="H49" s="91"/>
      <c r="I49" s="91"/>
      <c r="J49" s="91"/>
      <c r="K49" s="91"/>
      <c r="L49" s="91"/>
      <c r="M49" s="91"/>
      <c r="N49" s="91"/>
      <c r="O49" s="91"/>
      <c r="P49" s="91"/>
      <c r="Q49" s="91"/>
      <c r="R49" s="91"/>
      <c r="S49" s="91"/>
      <c r="T49" s="91"/>
      <c r="U49" s="91"/>
    </row>
    <row r="50" spans="1:21">
      <c r="A50" s="91"/>
      <c r="B50" s="91"/>
      <c r="C50" s="91"/>
      <c r="D50" s="91"/>
      <c r="E50" s="91"/>
      <c r="F50" s="91"/>
      <c r="G50" s="91"/>
      <c r="H50" s="91"/>
      <c r="I50" s="91"/>
      <c r="J50" s="91"/>
      <c r="K50" s="91"/>
      <c r="L50" s="91"/>
      <c r="M50" s="91"/>
      <c r="N50" s="91"/>
      <c r="O50" s="91"/>
      <c r="P50" s="91"/>
      <c r="Q50" s="91"/>
      <c r="R50" s="91"/>
      <c r="S50" s="91"/>
      <c r="T50" s="91"/>
      <c r="U50" s="91"/>
    </row>
    <row r="51" spans="1:21">
      <c r="A51" s="91"/>
      <c r="B51" s="91"/>
      <c r="C51" s="91"/>
      <c r="D51" s="91"/>
      <c r="E51" s="91"/>
      <c r="F51" s="91"/>
      <c r="G51" s="91"/>
      <c r="H51" s="91"/>
      <c r="I51" s="91"/>
      <c r="J51" s="91"/>
      <c r="K51" s="91"/>
      <c r="L51" s="91"/>
      <c r="M51" s="91"/>
      <c r="N51" s="91"/>
      <c r="O51" s="91"/>
      <c r="P51" s="91"/>
      <c r="Q51" s="91"/>
      <c r="R51" s="91"/>
      <c r="S51" s="91"/>
      <c r="T51" s="91"/>
      <c r="U51" s="91"/>
    </row>
    <row r="52" spans="1:21">
      <c r="A52" s="91"/>
      <c r="B52" s="91"/>
      <c r="C52" s="91"/>
      <c r="D52" s="91"/>
      <c r="E52" s="91"/>
      <c r="F52" s="91"/>
      <c r="G52" s="91"/>
      <c r="H52" s="91"/>
      <c r="I52" s="91"/>
      <c r="J52" s="91"/>
      <c r="K52" s="91"/>
      <c r="L52" s="91"/>
      <c r="M52" s="91"/>
      <c r="N52" s="91"/>
      <c r="O52" s="91"/>
      <c r="P52" s="91"/>
      <c r="Q52" s="91"/>
      <c r="R52" s="91"/>
      <c r="S52" s="91"/>
      <c r="T52" s="91"/>
      <c r="U52" s="91"/>
    </row>
    <row r="53" spans="1:21">
      <c r="A53" s="91"/>
      <c r="B53" s="91"/>
      <c r="C53" s="91"/>
      <c r="D53" s="91"/>
      <c r="E53" s="91"/>
      <c r="F53" s="91"/>
      <c r="G53" s="91"/>
      <c r="H53" s="91"/>
      <c r="I53" s="91"/>
      <c r="J53" s="91"/>
      <c r="K53" s="91"/>
      <c r="L53" s="91"/>
      <c r="M53" s="91"/>
      <c r="N53" s="91"/>
      <c r="O53" s="91"/>
      <c r="P53" s="91"/>
      <c r="Q53" s="91"/>
      <c r="R53" s="91"/>
      <c r="S53" s="91"/>
      <c r="T53" s="91"/>
      <c r="U53" s="91"/>
    </row>
    <row r="54" spans="1:21">
      <c r="A54" s="91"/>
      <c r="B54" s="91"/>
      <c r="C54" s="91"/>
      <c r="D54" s="91"/>
      <c r="E54" s="91"/>
      <c r="F54" s="91"/>
      <c r="G54" s="91"/>
      <c r="H54" s="91"/>
      <c r="I54" s="91"/>
      <c r="J54" s="91"/>
      <c r="K54" s="91"/>
      <c r="L54" s="91"/>
      <c r="M54" s="91"/>
      <c r="N54" s="91"/>
      <c r="O54" s="91"/>
      <c r="P54" s="91"/>
      <c r="Q54" s="91"/>
      <c r="R54" s="91"/>
      <c r="S54" s="91"/>
      <c r="T54" s="91"/>
      <c r="U54" s="91"/>
    </row>
    <row r="55" spans="1:21">
      <c r="A55" s="91"/>
      <c r="B55" s="91"/>
      <c r="C55" s="91"/>
      <c r="D55" s="91"/>
      <c r="E55" s="91"/>
      <c r="F55" s="91"/>
      <c r="G55" s="91"/>
      <c r="H55" s="91"/>
      <c r="I55" s="91"/>
      <c r="J55" s="91"/>
      <c r="K55" s="91"/>
      <c r="L55" s="91"/>
      <c r="M55" s="91"/>
      <c r="N55" s="91"/>
      <c r="O55" s="91"/>
      <c r="P55" s="91"/>
      <c r="Q55" s="91"/>
      <c r="R55" s="91"/>
      <c r="S55" s="91"/>
      <c r="T55" s="91"/>
      <c r="U55" s="91"/>
    </row>
    <row r="56" spans="1:21">
      <c r="A56" s="91"/>
      <c r="B56" s="91"/>
      <c r="C56" s="91"/>
      <c r="D56" s="91"/>
      <c r="E56" s="91"/>
      <c r="F56" s="91"/>
      <c r="G56" s="91"/>
      <c r="H56" s="91"/>
      <c r="I56" s="91"/>
      <c r="J56" s="91"/>
      <c r="K56" s="91"/>
      <c r="L56" s="91"/>
      <c r="M56" s="91"/>
      <c r="N56" s="91"/>
      <c r="O56" s="91"/>
      <c r="P56" s="91"/>
      <c r="Q56" s="91"/>
      <c r="R56" s="91"/>
      <c r="S56" s="91"/>
      <c r="T56" s="91"/>
      <c r="U56" s="91"/>
    </row>
    <row r="57" spans="1:21">
      <c r="A57" s="91"/>
      <c r="B57" s="91"/>
      <c r="C57" s="91"/>
      <c r="D57" s="91"/>
      <c r="E57" s="91"/>
      <c r="F57" s="91"/>
      <c r="G57" s="91"/>
      <c r="H57" s="91"/>
      <c r="I57" s="91"/>
      <c r="J57" s="91"/>
      <c r="K57" s="91"/>
      <c r="L57" s="91"/>
      <c r="M57" s="91"/>
      <c r="N57" s="91"/>
      <c r="O57" s="91"/>
      <c r="P57" s="91"/>
      <c r="Q57" s="91"/>
      <c r="R57" s="91"/>
      <c r="S57" s="91"/>
      <c r="T57" s="91"/>
      <c r="U57" s="91"/>
    </row>
    <row r="58" spans="1:21">
      <c r="A58" s="91"/>
      <c r="B58" s="91"/>
      <c r="C58" s="91"/>
      <c r="D58" s="91"/>
      <c r="E58" s="91"/>
      <c r="F58" s="91"/>
      <c r="G58" s="91"/>
      <c r="H58" s="91"/>
      <c r="I58" s="91"/>
      <c r="J58" s="91"/>
      <c r="K58" s="91"/>
      <c r="L58" s="91"/>
      <c r="M58" s="91"/>
      <c r="N58" s="91"/>
      <c r="O58" s="91"/>
      <c r="P58" s="91"/>
      <c r="Q58" s="91"/>
      <c r="R58" s="91"/>
      <c r="S58" s="91"/>
      <c r="T58" s="91"/>
      <c r="U58" s="91"/>
    </row>
    <row r="59" spans="1:21">
      <c r="A59" s="91"/>
      <c r="B59" s="91"/>
      <c r="C59" s="91"/>
      <c r="D59" s="91"/>
      <c r="E59" s="91"/>
      <c r="F59" s="91"/>
      <c r="G59" s="91"/>
      <c r="H59" s="91"/>
      <c r="I59" s="91"/>
      <c r="J59" s="91"/>
      <c r="K59" s="91"/>
      <c r="L59" s="91"/>
      <c r="M59" s="91"/>
      <c r="N59" s="91"/>
      <c r="O59" s="91"/>
      <c r="P59" s="91"/>
      <c r="Q59" s="91"/>
      <c r="R59" s="91"/>
      <c r="S59" s="91"/>
      <c r="T59" s="91"/>
      <c r="U59" s="91"/>
    </row>
    <row r="60" spans="1:21">
      <c r="A60" s="91"/>
      <c r="B60" s="91"/>
      <c r="C60" s="91"/>
      <c r="D60" s="91"/>
      <c r="E60" s="91"/>
      <c r="F60" s="91"/>
      <c r="G60" s="91"/>
      <c r="H60" s="91"/>
      <c r="I60" s="91"/>
      <c r="J60" s="91"/>
      <c r="K60" s="91"/>
      <c r="L60" s="91"/>
      <c r="M60" s="91"/>
      <c r="N60" s="91"/>
      <c r="O60" s="91"/>
      <c r="P60" s="91"/>
      <c r="Q60" s="91"/>
      <c r="R60" s="91"/>
      <c r="S60" s="91"/>
      <c r="T60" s="91"/>
      <c r="U60" s="91"/>
    </row>
    <row r="61" spans="1:21">
      <c r="A61" s="91"/>
      <c r="B61" s="91"/>
      <c r="C61" s="91"/>
      <c r="D61" s="91"/>
      <c r="E61" s="91"/>
      <c r="F61" s="91"/>
      <c r="G61" s="91"/>
      <c r="H61" s="91"/>
      <c r="I61" s="91"/>
      <c r="J61" s="91"/>
      <c r="K61" s="91"/>
      <c r="L61" s="91"/>
      <c r="M61" s="91"/>
      <c r="N61" s="91"/>
      <c r="O61" s="91"/>
      <c r="P61" s="91"/>
      <c r="Q61" s="91"/>
      <c r="R61" s="91"/>
      <c r="S61" s="91"/>
      <c r="T61" s="91"/>
      <c r="U61" s="91"/>
    </row>
    <row r="62" spans="1:21">
      <c r="A62" s="91"/>
      <c r="B62" s="91"/>
      <c r="C62" s="91"/>
      <c r="D62" s="91"/>
      <c r="E62" s="91"/>
      <c r="F62" s="91"/>
      <c r="G62" s="91"/>
      <c r="H62" s="91"/>
      <c r="I62" s="91"/>
      <c r="J62" s="91"/>
      <c r="K62" s="91"/>
      <c r="L62" s="91"/>
      <c r="M62" s="91"/>
      <c r="N62" s="91"/>
      <c r="O62" s="91"/>
      <c r="P62" s="91"/>
      <c r="Q62" s="91"/>
      <c r="R62" s="91"/>
      <c r="S62" s="91"/>
      <c r="T62" s="91"/>
      <c r="U62" s="91"/>
    </row>
    <row r="63" spans="1:21">
      <c r="A63" s="91"/>
      <c r="B63" s="91"/>
      <c r="C63" s="91"/>
      <c r="D63" s="91"/>
      <c r="E63" s="91"/>
      <c r="F63" s="91"/>
      <c r="G63" s="91"/>
      <c r="H63" s="91"/>
      <c r="I63" s="91"/>
      <c r="J63" s="91"/>
      <c r="K63" s="91"/>
      <c r="L63" s="91"/>
      <c r="M63" s="91"/>
      <c r="N63" s="91"/>
      <c r="O63" s="91"/>
      <c r="P63" s="91"/>
      <c r="Q63" s="91"/>
      <c r="R63" s="91"/>
      <c r="S63" s="91"/>
      <c r="T63" s="91"/>
      <c r="U63" s="91"/>
    </row>
    <row r="64" spans="1:21">
      <c r="A64" s="91"/>
      <c r="B64" s="91"/>
      <c r="C64" s="91"/>
      <c r="D64" s="91"/>
      <c r="E64" s="91"/>
      <c r="F64" s="91"/>
      <c r="G64" s="91"/>
      <c r="H64" s="91"/>
      <c r="I64" s="91"/>
      <c r="J64" s="91"/>
      <c r="K64" s="91"/>
      <c r="L64" s="91"/>
      <c r="M64" s="91"/>
      <c r="N64" s="91"/>
      <c r="O64" s="91"/>
      <c r="P64" s="91"/>
      <c r="Q64" s="91"/>
      <c r="R64" s="91"/>
      <c r="S64" s="91"/>
      <c r="T64" s="91"/>
      <c r="U64" s="91"/>
    </row>
    <row r="65" spans="1:21">
      <c r="A65" s="91"/>
      <c r="B65" s="91"/>
      <c r="C65" s="91"/>
      <c r="D65" s="91"/>
      <c r="E65" s="91"/>
      <c r="F65" s="91"/>
      <c r="G65" s="91"/>
      <c r="H65" s="91"/>
      <c r="I65" s="91"/>
      <c r="J65" s="91"/>
      <c r="K65" s="91"/>
      <c r="L65" s="91"/>
      <c r="M65" s="91"/>
      <c r="N65" s="91"/>
      <c r="O65" s="91"/>
      <c r="P65" s="91"/>
      <c r="Q65" s="91"/>
      <c r="R65" s="91"/>
      <c r="S65" s="91"/>
      <c r="T65" s="91"/>
      <c r="U65" s="91"/>
    </row>
    <row r="66" spans="1:21">
      <c r="A66" s="91"/>
      <c r="B66" s="91"/>
      <c r="C66" s="91"/>
      <c r="D66" s="91"/>
      <c r="E66" s="91"/>
      <c r="F66" s="91"/>
      <c r="G66" s="91"/>
      <c r="H66" s="91"/>
      <c r="I66" s="91"/>
      <c r="J66" s="91"/>
      <c r="K66" s="91"/>
      <c r="L66" s="91"/>
      <c r="M66" s="91"/>
      <c r="N66" s="91"/>
      <c r="O66" s="91"/>
      <c r="P66" s="91"/>
      <c r="Q66" s="91"/>
      <c r="R66" s="91"/>
      <c r="S66" s="91"/>
      <c r="T66" s="91"/>
      <c r="U66" s="91"/>
    </row>
    <row r="67" spans="1:21">
      <c r="A67" s="91"/>
      <c r="B67" s="91"/>
      <c r="C67" s="91"/>
      <c r="D67" s="91"/>
      <c r="E67" s="91"/>
      <c r="F67" s="91"/>
      <c r="G67" s="91"/>
      <c r="H67" s="91"/>
      <c r="I67" s="91"/>
      <c r="J67" s="91"/>
      <c r="K67" s="91"/>
      <c r="L67" s="91"/>
      <c r="M67" s="91"/>
      <c r="N67" s="91"/>
      <c r="O67" s="91"/>
      <c r="P67" s="91"/>
      <c r="Q67" s="91"/>
      <c r="R67" s="91"/>
      <c r="S67" s="91"/>
      <c r="T67" s="91"/>
      <c r="U67" s="91"/>
    </row>
    <row r="68" spans="1:21">
      <c r="A68" s="91"/>
      <c r="B68" s="91"/>
      <c r="C68" s="91"/>
      <c r="D68" s="91"/>
      <c r="E68" s="91"/>
      <c r="F68" s="91"/>
      <c r="G68" s="91"/>
      <c r="H68" s="91"/>
      <c r="I68" s="91"/>
      <c r="J68" s="91"/>
      <c r="K68" s="91"/>
      <c r="L68" s="91"/>
      <c r="M68" s="91"/>
      <c r="N68" s="91"/>
      <c r="O68" s="91"/>
      <c r="P68" s="91"/>
      <c r="Q68" s="91"/>
      <c r="R68" s="91"/>
      <c r="S68" s="91"/>
      <c r="T68" s="91"/>
      <c r="U68" s="91"/>
    </row>
    <row r="69" spans="1:21">
      <c r="A69" s="91"/>
      <c r="B69" s="91"/>
      <c r="C69" s="91"/>
      <c r="D69" s="91"/>
      <c r="E69" s="91"/>
      <c r="F69" s="91"/>
      <c r="G69" s="91"/>
      <c r="H69" s="91"/>
      <c r="I69" s="91"/>
      <c r="J69" s="91"/>
      <c r="K69" s="91"/>
      <c r="L69" s="91"/>
      <c r="M69" s="91"/>
      <c r="N69" s="91"/>
      <c r="O69" s="91"/>
      <c r="P69" s="91"/>
      <c r="Q69" s="91"/>
      <c r="R69" s="91"/>
      <c r="S69" s="91"/>
      <c r="T69" s="91"/>
      <c r="U69" s="91"/>
    </row>
    <row r="70" spans="1:21">
      <c r="A70" s="91"/>
      <c r="B70" s="91"/>
      <c r="C70" s="91"/>
      <c r="D70" s="91"/>
      <c r="E70" s="91"/>
      <c r="F70" s="91"/>
      <c r="G70" s="91"/>
      <c r="H70" s="91"/>
      <c r="I70" s="91"/>
      <c r="J70" s="91"/>
      <c r="K70" s="91"/>
      <c r="L70" s="91"/>
      <c r="M70" s="91"/>
      <c r="N70" s="91"/>
      <c r="O70" s="91"/>
      <c r="P70" s="91"/>
      <c r="Q70" s="91"/>
      <c r="R70" s="91"/>
      <c r="S70" s="91"/>
      <c r="T70" s="91"/>
      <c r="U70" s="91"/>
    </row>
    <row r="71" spans="1:21">
      <c r="A71" s="91"/>
      <c r="B71" s="91"/>
      <c r="C71" s="91"/>
      <c r="D71" s="91"/>
      <c r="E71" s="91"/>
      <c r="F71" s="91"/>
      <c r="G71" s="91"/>
      <c r="H71" s="91"/>
      <c r="I71" s="91"/>
      <c r="J71" s="91"/>
      <c r="K71" s="91"/>
      <c r="L71" s="91"/>
      <c r="M71" s="91"/>
      <c r="N71" s="91"/>
      <c r="O71" s="91"/>
      <c r="P71" s="91"/>
      <c r="Q71" s="91"/>
      <c r="R71" s="91"/>
      <c r="S71" s="91"/>
      <c r="T71" s="91"/>
      <c r="U71" s="91"/>
    </row>
    <row r="72" spans="1:21">
      <c r="A72" s="91"/>
      <c r="B72" s="91"/>
      <c r="C72" s="91"/>
      <c r="D72" s="91"/>
      <c r="E72" s="91"/>
      <c r="F72" s="91"/>
      <c r="G72" s="91"/>
      <c r="H72" s="91"/>
      <c r="I72" s="91"/>
      <c r="J72" s="91"/>
      <c r="K72" s="91"/>
      <c r="L72" s="91"/>
      <c r="M72" s="91"/>
      <c r="N72" s="91"/>
      <c r="O72" s="91"/>
      <c r="P72" s="91"/>
      <c r="Q72" s="91"/>
      <c r="R72" s="91"/>
      <c r="S72" s="91"/>
      <c r="T72" s="91"/>
      <c r="U72" s="91"/>
    </row>
    <row r="73" spans="1:21">
      <c r="A73" s="91"/>
      <c r="B73" s="91"/>
      <c r="C73" s="91"/>
      <c r="D73" s="91"/>
      <c r="E73" s="91"/>
      <c r="F73" s="91"/>
      <c r="G73" s="91"/>
      <c r="H73" s="91"/>
      <c r="I73" s="91"/>
      <c r="J73" s="91"/>
      <c r="K73" s="91"/>
      <c r="L73" s="91"/>
      <c r="M73" s="91"/>
      <c r="N73" s="91"/>
      <c r="O73" s="91"/>
      <c r="P73" s="91"/>
      <c r="Q73" s="91"/>
      <c r="R73" s="91"/>
      <c r="S73" s="91"/>
      <c r="T73" s="91"/>
      <c r="U73" s="91"/>
    </row>
    <row r="74" spans="1:21">
      <c r="A74" s="91"/>
      <c r="B74" s="91"/>
      <c r="C74" s="91"/>
      <c r="D74" s="91"/>
      <c r="E74" s="91"/>
      <c r="F74" s="91"/>
      <c r="G74" s="91"/>
      <c r="H74" s="91"/>
      <c r="I74" s="91"/>
      <c r="J74" s="91"/>
      <c r="K74" s="91"/>
      <c r="L74" s="91"/>
      <c r="M74" s="91"/>
      <c r="N74" s="91"/>
      <c r="O74" s="91"/>
      <c r="P74" s="91"/>
      <c r="Q74" s="91"/>
      <c r="R74" s="91"/>
      <c r="S74" s="91"/>
      <c r="T74" s="91"/>
      <c r="U74" s="91"/>
    </row>
    <row r="75" spans="1:21">
      <c r="A75" s="91"/>
      <c r="B75" s="91"/>
      <c r="C75" s="91"/>
      <c r="D75" s="91"/>
      <c r="E75" s="91"/>
      <c r="F75" s="91"/>
      <c r="G75" s="91"/>
      <c r="H75" s="91"/>
      <c r="I75" s="91"/>
      <c r="J75" s="91"/>
      <c r="K75" s="91"/>
      <c r="L75" s="91"/>
      <c r="M75" s="91"/>
      <c r="N75" s="91"/>
      <c r="O75" s="91"/>
      <c r="P75" s="91"/>
      <c r="Q75" s="91"/>
      <c r="R75" s="91"/>
      <c r="S75" s="91"/>
      <c r="T75" s="91"/>
      <c r="U75" s="91"/>
    </row>
    <row r="76" spans="1:21">
      <c r="A76" s="91"/>
      <c r="B76" s="91"/>
      <c r="C76" s="91"/>
      <c r="D76" s="91"/>
      <c r="E76" s="91"/>
      <c r="F76" s="91"/>
      <c r="G76" s="91"/>
      <c r="H76" s="91"/>
      <c r="I76" s="91"/>
      <c r="J76" s="91"/>
      <c r="K76" s="91"/>
      <c r="L76" s="91"/>
      <c r="M76" s="91"/>
      <c r="N76" s="91"/>
      <c r="O76" s="91"/>
      <c r="P76" s="91"/>
      <c r="Q76" s="91"/>
      <c r="R76" s="91"/>
      <c r="S76" s="91"/>
      <c r="T76" s="91"/>
      <c r="U76" s="91"/>
    </row>
    <row r="77" spans="1:21">
      <c r="A77" s="91"/>
      <c r="B77" s="91"/>
      <c r="C77" s="91"/>
      <c r="D77" s="91"/>
      <c r="E77" s="91"/>
      <c r="F77" s="91"/>
      <c r="G77" s="91"/>
      <c r="H77" s="91"/>
      <c r="I77" s="91"/>
      <c r="J77" s="91"/>
      <c r="K77" s="91"/>
      <c r="L77" s="91"/>
      <c r="M77" s="91"/>
      <c r="N77" s="91"/>
      <c r="O77" s="91"/>
      <c r="P77" s="91"/>
      <c r="Q77" s="91"/>
      <c r="R77" s="91"/>
      <c r="S77" s="91"/>
      <c r="T77" s="91"/>
      <c r="U77" s="91"/>
    </row>
    <row r="78" spans="1:21">
      <c r="A78" s="91"/>
      <c r="B78" s="91"/>
      <c r="C78" s="91"/>
      <c r="D78" s="91"/>
      <c r="E78" s="91"/>
      <c r="F78" s="91"/>
      <c r="G78" s="91"/>
      <c r="H78" s="91"/>
      <c r="I78" s="91"/>
      <c r="J78" s="91"/>
      <c r="K78" s="91"/>
      <c r="L78" s="91"/>
      <c r="M78" s="91"/>
      <c r="N78" s="91"/>
      <c r="O78" s="91"/>
      <c r="P78" s="91"/>
      <c r="Q78" s="91"/>
      <c r="R78" s="91"/>
      <c r="S78" s="91"/>
      <c r="T78" s="91"/>
      <c r="U78" s="91"/>
    </row>
    <row r="79" spans="1:21">
      <c r="A79" s="91"/>
      <c r="B79" s="91"/>
      <c r="C79" s="91"/>
      <c r="D79" s="91"/>
      <c r="E79" s="91"/>
      <c r="F79" s="91"/>
      <c r="G79" s="91"/>
      <c r="H79" s="91"/>
      <c r="I79" s="91"/>
      <c r="J79" s="91"/>
      <c r="K79" s="91"/>
      <c r="L79" s="91"/>
      <c r="M79" s="91"/>
      <c r="N79" s="91"/>
      <c r="O79" s="91"/>
      <c r="P79" s="91"/>
      <c r="Q79" s="91"/>
      <c r="R79" s="91"/>
      <c r="S79" s="91"/>
      <c r="T79" s="91"/>
      <c r="U79" s="91"/>
    </row>
    <row r="80" spans="1:21">
      <c r="A80" s="91"/>
      <c r="B80" s="91"/>
      <c r="C80" s="91"/>
      <c r="D80" s="91"/>
      <c r="E80" s="91"/>
      <c r="F80" s="91"/>
      <c r="G80" s="91"/>
      <c r="H80" s="91"/>
      <c r="I80" s="91"/>
      <c r="J80" s="91"/>
      <c r="K80" s="91"/>
      <c r="L80" s="91"/>
      <c r="M80" s="91"/>
      <c r="N80" s="91"/>
      <c r="O80" s="91"/>
      <c r="P80" s="91"/>
      <c r="Q80" s="91"/>
      <c r="R80" s="91"/>
      <c r="S80" s="91"/>
      <c r="T80" s="91"/>
      <c r="U80" s="91"/>
    </row>
    <row r="81" spans="1:21">
      <c r="A81" s="91"/>
      <c r="B81" s="91"/>
      <c r="C81" s="91"/>
      <c r="D81" s="91"/>
      <c r="E81" s="91"/>
      <c r="F81" s="91"/>
      <c r="G81" s="91"/>
      <c r="H81" s="91"/>
      <c r="I81" s="91"/>
      <c r="J81" s="91"/>
      <c r="K81" s="91"/>
      <c r="L81" s="91"/>
      <c r="M81" s="91"/>
      <c r="N81" s="91"/>
      <c r="O81" s="91"/>
      <c r="P81" s="91"/>
      <c r="Q81" s="91"/>
      <c r="R81" s="91"/>
      <c r="S81" s="91"/>
      <c r="T81" s="91"/>
      <c r="U81" s="91"/>
    </row>
    <row r="82" spans="1:21">
      <c r="A82" s="91"/>
      <c r="B82" s="91"/>
      <c r="C82" s="91"/>
      <c r="D82" s="91"/>
      <c r="E82" s="91"/>
      <c r="F82" s="91"/>
      <c r="G82" s="91"/>
      <c r="H82" s="91"/>
      <c r="I82" s="91"/>
      <c r="J82" s="91"/>
      <c r="K82" s="91"/>
      <c r="L82" s="91"/>
      <c r="M82" s="91"/>
      <c r="N82" s="91"/>
      <c r="O82" s="91"/>
      <c r="P82" s="91"/>
      <c r="Q82" s="91"/>
      <c r="R82" s="91"/>
      <c r="S82" s="91"/>
      <c r="T82" s="91"/>
      <c r="U82" s="91"/>
    </row>
    <row r="83" spans="1:21">
      <c r="A83" s="91"/>
      <c r="B83" s="91"/>
      <c r="C83" s="91"/>
      <c r="D83" s="91"/>
      <c r="E83" s="91"/>
      <c r="F83" s="91"/>
      <c r="G83" s="91"/>
      <c r="H83" s="91"/>
      <c r="I83" s="91"/>
      <c r="J83" s="91"/>
      <c r="K83" s="91"/>
      <c r="L83" s="91"/>
      <c r="M83" s="91"/>
      <c r="N83" s="91"/>
      <c r="O83" s="91"/>
      <c r="P83" s="91"/>
      <c r="Q83" s="91"/>
      <c r="R83" s="91"/>
      <c r="S83" s="91"/>
      <c r="T83" s="91"/>
      <c r="U83" s="91"/>
    </row>
    <row r="84" spans="1:21">
      <c r="A84" s="91"/>
      <c r="B84" s="91"/>
      <c r="C84" s="91"/>
      <c r="D84" s="91"/>
      <c r="E84" s="91"/>
      <c r="F84" s="91"/>
      <c r="G84" s="91"/>
      <c r="H84" s="91"/>
      <c r="I84" s="91"/>
      <c r="J84" s="91"/>
      <c r="K84" s="91"/>
      <c r="L84" s="91"/>
      <c r="M84" s="91"/>
      <c r="N84" s="91"/>
      <c r="O84" s="91"/>
      <c r="P84" s="91"/>
      <c r="Q84" s="91"/>
      <c r="R84" s="91"/>
      <c r="S84" s="91"/>
      <c r="T84" s="91"/>
      <c r="U84" s="91"/>
    </row>
    <row r="85" spans="1:21">
      <c r="A85" s="91"/>
      <c r="B85" s="91"/>
      <c r="C85" s="91"/>
      <c r="D85" s="91"/>
      <c r="E85" s="91"/>
      <c r="F85" s="91"/>
      <c r="G85" s="91"/>
      <c r="H85" s="91"/>
      <c r="I85" s="91"/>
      <c r="J85" s="91"/>
      <c r="K85" s="91"/>
      <c r="L85" s="91"/>
      <c r="M85" s="91"/>
      <c r="N85" s="91"/>
      <c r="O85" s="91"/>
      <c r="P85" s="91"/>
      <c r="Q85" s="91"/>
      <c r="R85" s="91"/>
      <c r="S85" s="91"/>
      <c r="T85" s="91"/>
      <c r="U85" s="91"/>
    </row>
    <row r="86" spans="1:21">
      <c r="A86" s="91"/>
      <c r="B86" s="91"/>
      <c r="C86" s="91"/>
      <c r="D86" s="91"/>
      <c r="E86" s="91"/>
      <c r="F86" s="91"/>
      <c r="G86" s="91"/>
      <c r="H86" s="91"/>
      <c r="I86" s="91"/>
      <c r="J86" s="91"/>
      <c r="K86" s="91"/>
      <c r="L86" s="91"/>
      <c r="M86" s="91"/>
      <c r="N86" s="91"/>
      <c r="O86" s="91"/>
      <c r="P86" s="91"/>
      <c r="Q86" s="91"/>
      <c r="R86" s="91"/>
      <c r="S86" s="91"/>
      <c r="T86" s="91"/>
      <c r="U86" s="91"/>
    </row>
    <row r="87" spans="1:21">
      <c r="A87" s="91"/>
      <c r="B87" s="91"/>
      <c r="C87" s="91"/>
      <c r="D87" s="91"/>
      <c r="E87" s="91"/>
      <c r="F87" s="91"/>
      <c r="G87" s="91"/>
      <c r="H87" s="91"/>
      <c r="I87" s="91"/>
      <c r="J87" s="91"/>
      <c r="K87" s="91"/>
      <c r="L87" s="91"/>
      <c r="M87" s="91"/>
      <c r="N87" s="91"/>
      <c r="O87" s="91"/>
      <c r="P87" s="91"/>
      <c r="Q87" s="91"/>
      <c r="R87" s="91"/>
      <c r="S87" s="91"/>
      <c r="T87" s="91"/>
      <c r="U87" s="91"/>
    </row>
    <row r="88" spans="1:21">
      <c r="A88" s="91"/>
      <c r="B88" s="91"/>
      <c r="C88" s="91"/>
      <c r="D88" s="91"/>
      <c r="E88" s="91"/>
      <c r="F88" s="91"/>
      <c r="G88" s="91"/>
      <c r="H88" s="91"/>
      <c r="I88" s="91"/>
      <c r="J88" s="91"/>
      <c r="K88" s="91"/>
      <c r="L88" s="91"/>
      <c r="M88" s="91"/>
      <c r="N88" s="91"/>
      <c r="O88" s="91"/>
      <c r="P88" s="91"/>
      <c r="Q88" s="91"/>
      <c r="R88" s="91"/>
      <c r="S88" s="91"/>
      <c r="T88" s="91"/>
      <c r="U88" s="91"/>
    </row>
    <row r="89" spans="1:21">
      <c r="A89" s="91"/>
      <c r="B89" s="91"/>
      <c r="C89" s="91"/>
      <c r="D89" s="91"/>
      <c r="E89" s="91"/>
      <c r="F89" s="91"/>
      <c r="G89" s="91"/>
      <c r="H89" s="91"/>
      <c r="I89" s="91"/>
      <c r="J89" s="91"/>
      <c r="K89" s="91"/>
      <c r="L89" s="91"/>
      <c r="M89" s="91"/>
      <c r="N89" s="91"/>
      <c r="O89" s="91"/>
      <c r="P89" s="91"/>
      <c r="Q89" s="91"/>
      <c r="R89" s="91"/>
      <c r="S89" s="91"/>
      <c r="T89" s="91"/>
      <c r="U89" s="91"/>
    </row>
    <row r="90" spans="1:21">
      <c r="A90" s="91"/>
      <c r="B90" s="91"/>
      <c r="C90" s="91"/>
      <c r="D90" s="91"/>
      <c r="E90" s="91"/>
      <c r="F90" s="91"/>
      <c r="G90" s="91"/>
      <c r="H90" s="91"/>
      <c r="I90" s="91"/>
      <c r="J90" s="91"/>
      <c r="K90" s="91"/>
      <c r="L90" s="91"/>
      <c r="M90" s="91"/>
      <c r="N90" s="91"/>
      <c r="O90" s="91"/>
      <c r="P90" s="91"/>
      <c r="Q90" s="91"/>
      <c r="R90" s="91"/>
      <c r="S90" s="91"/>
      <c r="T90" s="91"/>
      <c r="U90" s="91"/>
    </row>
    <row r="91" spans="1:21">
      <c r="A91" s="91"/>
      <c r="B91" s="91"/>
      <c r="C91" s="91"/>
      <c r="D91" s="91"/>
      <c r="E91" s="91"/>
      <c r="F91" s="91"/>
      <c r="G91" s="91"/>
      <c r="H91" s="91"/>
      <c r="I91" s="91"/>
      <c r="J91" s="91"/>
      <c r="K91" s="91"/>
      <c r="L91" s="91"/>
      <c r="M91" s="91"/>
      <c r="N91" s="91"/>
      <c r="O91" s="91"/>
      <c r="P91" s="91"/>
      <c r="Q91" s="91"/>
      <c r="R91" s="91"/>
      <c r="S91" s="91"/>
      <c r="T91" s="91"/>
      <c r="U91" s="91"/>
    </row>
    <row r="92" spans="1:21">
      <c r="A92" s="91"/>
      <c r="B92" s="91"/>
      <c r="C92" s="91"/>
      <c r="D92" s="91"/>
      <c r="E92" s="91"/>
      <c r="F92" s="91"/>
      <c r="G92" s="91"/>
      <c r="H92" s="91"/>
      <c r="I92" s="91"/>
      <c r="J92" s="91"/>
      <c r="K92" s="91"/>
      <c r="L92" s="91"/>
      <c r="M92" s="91"/>
      <c r="N92" s="91"/>
      <c r="O92" s="91"/>
      <c r="P92" s="91"/>
      <c r="Q92" s="91"/>
      <c r="R92" s="91"/>
      <c r="S92" s="91"/>
      <c r="T92" s="91"/>
      <c r="U92" s="91"/>
    </row>
    <row r="93" spans="1:21">
      <c r="A93" s="91"/>
      <c r="B93" s="91"/>
      <c r="C93" s="91"/>
      <c r="D93" s="91"/>
      <c r="E93" s="91"/>
      <c r="F93" s="91"/>
      <c r="G93" s="91"/>
      <c r="H93" s="91"/>
      <c r="I93" s="91"/>
      <c r="J93" s="91"/>
      <c r="K93" s="91"/>
      <c r="L93" s="91"/>
      <c r="M93" s="91"/>
      <c r="N93" s="91"/>
      <c r="O93" s="91"/>
      <c r="P93" s="91"/>
      <c r="Q93" s="91"/>
      <c r="R93" s="91"/>
      <c r="S93" s="91"/>
      <c r="T93" s="91"/>
      <c r="U93" s="91"/>
    </row>
    <row r="94" spans="1:21">
      <c r="A94" s="91"/>
      <c r="B94" s="91"/>
      <c r="C94" s="91"/>
      <c r="D94" s="91"/>
      <c r="E94" s="91"/>
      <c r="F94" s="91"/>
      <c r="G94" s="91"/>
      <c r="H94" s="91"/>
      <c r="I94" s="91"/>
      <c r="J94" s="91"/>
      <c r="K94" s="91"/>
      <c r="L94" s="91"/>
      <c r="M94" s="91"/>
      <c r="N94" s="91"/>
      <c r="O94" s="91"/>
      <c r="P94" s="91"/>
      <c r="Q94" s="91"/>
      <c r="R94" s="91"/>
      <c r="S94" s="91"/>
      <c r="T94" s="91"/>
      <c r="U94" s="91"/>
    </row>
    <row r="95" spans="1:21">
      <c r="A95" s="91"/>
      <c r="B95" s="91"/>
      <c r="C95" s="91"/>
      <c r="D95" s="91"/>
      <c r="E95" s="91"/>
      <c r="F95" s="91"/>
      <c r="G95" s="91"/>
      <c r="H95" s="91"/>
      <c r="I95" s="91"/>
      <c r="J95" s="91"/>
      <c r="K95" s="91"/>
      <c r="L95" s="91"/>
      <c r="M95" s="91"/>
      <c r="N95" s="91"/>
      <c r="O95" s="91"/>
      <c r="P95" s="91"/>
      <c r="Q95" s="91"/>
      <c r="R95" s="91"/>
      <c r="S95" s="91"/>
      <c r="T95" s="91"/>
      <c r="U95" s="91"/>
    </row>
    <row r="96" spans="1:21">
      <c r="A96" s="91"/>
      <c r="B96" s="91"/>
      <c r="C96" s="91"/>
      <c r="D96" s="91"/>
      <c r="E96" s="91"/>
      <c r="F96" s="91"/>
      <c r="G96" s="91"/>
      <c r="H96" s="91"/>
      <c r="I96" s="91"/>
      <c r="J96" s="91"/>
      <c r="K96" s="91"/>
      <c r="L96" s="91"/>
      <c r="M96" s="91"/>
      <c r="N96" s="91"/>
      <c r="O96" s="91"/>
      <c r="P96" s="91"/>
      <c r="Q96" s="91"/>
      <c r="R96" s="91"/>
      <c r="S96" s="91"/>
      <c r="T96" s="91"/>
      <c r="U96" s="91"/>
    </row>
    <row r="97" spans="1:21">
      <c r="A97" s="91"/>
      <c r="B97" s="91"/>
      <c r="C97" s="91"/>
      <c r="D97" s="91"/>
      <c r="E97" s="91"/>
      <c r="F97" s="91"/>
      <c r="G97" s="91"/>
      <c r="H97" s="91"/>
      <c r="I97" s="91"/>
      <c r="J97" s="91"/>
      <c r="K97" s="91"/>
      <c r="L97" s="91"/>
      <c r="M97" s="91"/>
      <c r="N97" s="91"/>
      <c r="O97" s="91"/>
      <c r="P97" s="91"/>
      <c r="Q97" s="91"/>
      <c r="R97" s="91"/>
      <c r="S97" s="91"/>
      <c r="T97" s="91"/>
      <c r="U97" s="91"/>
    </row>
    <row r="98" spans="1:21">
      <c r="A98" s="91"/>
      <c r="B98" s="91"/>
      <c r="C98" s="91"/>
      <c r="D98" s="91"/>
      <c r="E98" s="91"/>
      <c r="F98" s="91"/>
      <c r="G98" s="91"/>
      <c r="H98" s="91"/>
      <c r="I98" s="91"/>
      <c r="J98" s="91"/>
      <c r="K98" s="91"/>
      <c r="L98" s="91"/>
      <c r="M98" s="91"/>
      <c r="N98" s="91"/>
      <c r="O98" s="91"/>
      <c r="P98" s="91"/>
      <c r="Q98" s="91"/>
      <c r="R98" s="91"/>
      <c r="S98" s="91"/>
      <c r="T98" s="91"/>
      <c r="U98" s="91"/>
    </row>
    <row r="99" spans="1:21">
      <c r="A99" s="91"/>
      <c r="B99" s="91"/>
      <c r="C99" s="91"/>
      <c r="D99" s="91"/>
      <c r="E99" s="91"/>
      <c r="F99" s="91"/>
      <c r="G99" s="91"/>
      <c r="H99" s="91"/>
      <c r="I99" s="91"/>
      <c r="J99" s="91"/>
      <c r="K99" s="91"/>
      <c r="L99" s="91"/>
      <c r="M99" s="91"/>
      <c r="N99" s="91"/>
      <c r="O99" s="91"/>
      <c r="P99" s="91"/>
      <c r="Q99" s="91"/>
      <c r="R99" s="91"/>
      <c r="S99" s="91"/>
      <c r="T99" s="91"/>
      <c r="U99" s="91"/>
    </row>
    <row r="100" spans="1:21">
      <c r="A100" s="91"/>
      <c r="B100" s="91"/>
      <c r="C100" s="91"/>
      <c r="D100" s="91"/>
      <c r="E100" s="91"/>
      <c r="F100" s="91"/>
      <c r="G100" s="91"/>
      <c r="H100" s="91"/>
      <c r="I100" s="91"/>
      <c r="J100" s="91"/>
      <c r="K100" s="91"/>
      <c r="L100" s="91"/>
      <c r="M100" s="91"/>
      <c r="N100" s="91"/>
      <c r="O100" s="91"/>
      <c r="P100" s="91"/>
      <c r="Q100" s="91"/>
      <c r="R100" s="91"/>
      <c r="S100" s="91"/>
      <c r="T100" s="91"/>
      <c r="U100" s="91"/>
    </row>
    <row r="101" spans="1:21">
      <c r="A101" s="91"/>
      <c r="B101" s="91"/>
      <c r="C101" s="91"/>
      <c r="D101" s="91"/>
      <c r="E101" s="91"/>
      <c r="F101" s="91"/>
      <c r="G101" s="91"/>
      <c r="H101" s="91"/>
      <c r="I101" s="91"/>
      <c r="J101" s="91"/>
      <c r="K101" s="91"/>
      <c r="L101" s="91"/>
      <c r="M101" s="91"/>
      <c r="N101" s="91"/>
      <c r="O101" s="91"/>
      <c r="P101" s="91"/>
      <c r="Q101" s="91"/>
      <c r="R101" s="91"/>
      <c r="S101" s="91"/>
      <c r="T101" s="91"/>
      <c r="U101" s="91"/>
    </row>
    <row r="102" spans="1:21">
      <c r="A102" s="91"/>
      <c r="B102" s="91"/>
      <c r="C102" s="91"/>
      <c r="D102" s="91"/>
      <c r="E102" s="91"/>
      <c r="F102" s="91"/>
      <c r="G102" s="91"/>
      <c r="H102" s="91"/>
      <c r="I102" s="91"/>
      <c r="J102" s="91"/>
      <c r="K102" s="91"/>
      <c r="L102" s="91"/>
      <c r="M102" s="91"/>
      <c r="N102" s="91"/>
      <c r="O102" s="91"/>
      <c r="P102" s="91"/>
      <c r="Q102" s="91"/>
      <c r="R102" s="91"/>
      <c r="S102" s="91"/>
      <c r="T102" s="91"/>
      <c r="U102" s="91"/>
    </row>
    <row r="103" spans="1:21">
      <c r="A103" s="91"/>
      <c r="B103" s="91"/>
      <c r="C103" s="91"/>
      <c r="D103" s="91"/>
      <c r="E103" s="91"/>
      <c r="F103" s="91"/>
      <c r="G103" s="91"/>
      <c r="H103" s="91"/>
      <c r="I103" s="91"/>
      <c r="J103" s="91"/>
      <c r="K103" s="91"/>
      <c r="L103" s="91"/>
      <c r="M103" s="91"/>
      <c r="N103" s="91"/>
      <c r="O103" s="91"/>
      <c r="P103" s="91"/>
      <c r="Q103" s="91"/>
      <c r="R103" s="91"/>
      <c r="S103" s="91"/>
      <c r="T103" s="91"/>
      <c r="U103" s="91"/>
    </row>
  </sheetData>
  <mergeCells count="2">
    <mergeCell ref="B2:D2"/>
    <mergeCell ref="C4:D4"/>
  </mergeCells>
  <hyperlinks>
    <hyperlink ref="B2:D2" location="'User Guide'!A12" tooltip="Link to the User Guide" display="Link to the User Guide"/>
  </hyperlinks>
  <pageMargins left="0.7" right="0.7" top="0.75" bottom="0.75" header="0.3" footer="0.3"/>
  <pageSetup paperSize="9" orientation="portrait" horizontalDpi="4294967293" verticalDpi="4294967293" r:id="rId1"/>
</worksheet>
</file>

<file path=xl/worksheets/sheet5.xml><?xml version="1.0" encoding="utf-8"?>
<worksheet xmlns="http://schemas.openxmlformats.org/spreadsheetml/2006/main" xmlns:r="http://schemas.openxmlformats.org/officeDocument/2006/relationships">
  <sheetPr codeName="Feuil2">
    <tabColor rgb="FF17F20C"/>
  </sheetPr>
  <dimension ref="A1:R115"/>
  <sheetViews>
    <sheetView topLeftCell="A73" workbookViewId="0">
      <selection activeCell="F20" sqref="F20"/>
    </sheetView>
  </sheetViews>
  <sheetFormatPr baseColWidth="10" defaultRowHeight="15"/>
  <cols>
    <col min="1" max="1" width="11.42578125" style="23"/>
    <col min="2" max="2" width="14.42578125" style="23" bestFit="1" customWidth="1"/>
    <col min="3" max="5" width="9.7109375" style="23" customWidth="1"/>
    <col min="6" max="7" width="11.5703125" style="23" bestFit="1" customWidth="1"/>
    <col min="8" max="8" width="11.42578125" style="23"/>
    <col min="9" max="9" width="15.5703125" style="23" customWidth="1"/>
    <col min="10" max="12" width="9.7109375" style="23" customWidth="1"/>
    <col min="13" max="13" width="11.28515625" style="23" customWidth="1"/>
    <col min="14" max="14" width="12.85546875" style="23" customWidth="1"/>
    <col min="15" max="16384" width="11.42578125" style="23"/>
  </cols>
  <sheetData>
    <row r="1" spans="1:18" ht="15.75">
      <c r="A1" s="480" t="s">
        <v>257</v>
      </c>
      <c r="B1" s="478" t="s">
        <v>170</v>
      </c>
      <c r="C1" s="478" t="s">
        <v>186</v>
      </c>
      <c r="D1" s="478"/>
      <c r="E1" s="478"/>
      <c r="F1" s="478" t="s">
        <v>173</v>
      </c>
      <c r="G1" s="482" t="s">
        <v>174</v>
      </c>
      <c r="H1" s="201"/>
      <c r="I1" s="490" t="s">
        <v>361</v>
      </c>
      <c r="J1" s="488" t="s">
        <v>184</v>
      </c>
      <c r="K1" s="478"/>
      <c r="L1" s="489"/>
      <c r="M1" s="493" t="s">
        <v>173</v>
      </c>
      <c r="N1" s="485" t="s">
        <v>174</v>
      </c>
      <c r="O1" s="91"/>
      <c r="P1" s="91"/>
      <c r="Q1" s="91"/>
      <c r="R1" s="91"/>
    </row>
    <row r="2" spans="1:18" ht="15.75">
      <c r="A2" s="481"/>
      <c r="B2" s="478"/>
      <c r="C2" s="471" t="s">
        <v>284</v>
      </c>
      <c r="D2" s="472"/>
      <c r="E2" s="473"/>
      <c r="F2" s="478"/>
      <c r="G2" s="483"/>
      <c r="H2" s="91"/>
      <c r="I2" s="491"/>
      <c r="J2" s="497" t="str">
        <f>C2</f>
        <v>Enter Sample Name</v>
      </c>
      <c r="K2" s="498"/>
      <c r="L2" s="499"/>
      <c r="M2" s="493"/>
      <c r="N2" s="486"/>
      <c r="O2" s="91"/>
      <c r="P2" s="91"/>
      <c r="Q2" s="91"/>
      <c r="R2" s="91"/>
    </row>
    <row r="3" spans="1:18" ht="33" customHeight="1" thickBot="1">
      <c r="A3" s="481"/>
      <c r="B3" s="479"/>
      <c r="C3" s="141" t="s">
        <v>5</v>
      </c>
      <c r="D3" s="141" t="s">
        <v>6</v>
      </c>
      <c r="E3" s="141" t="s">
        <v>7</v>
      </c>
      <c r="F3" s="479"/>
      <c r="G3" s="484"/>
      <c r="H3" s="91"/>
      <c r="I3" s="492"/>
      <c r="J3" s="62" t="s">
        <v>5</v>
      </c>
      <c r="K3" s="141" t="s">
        <v>6</v>
      </c>
      <c r="L3" s="63" t="s">
        <v>7</v>
      </c>
      <c r="M3" s="494"/>
      <c r="N3" s="487"/>
      <c r="O3" s="91"/>
      <c r="P3" s="91"/>
      <c r="Q3" s="91"/>
      <c r="R3" s="91"/>
    </row>
    <row r="4" spans="1:18" ht="15.75" thickTop="1">
      <c r="A4" s="64" t="str">
        <f>IF('Informations About Genes'!A3="","",'Informations About Genes'!A3)</f>
        <v>A1</v>
      </c>
      <c r="B4" s="69" t="str">
        <f>IF('Informations About Genes'!D3="","",'Informations About Genes'!D3)</f>
        <v/>
      </c>
      <c r="C4" s="734"/>
      <c r="D4" s="729"/>
      <c r="E4" s="735"/>
      <c r="F4" s="380" t="str">
        <f t="shared" ref="F4:F35" si="0">IF(ISERROR(AVERAGE(C4:E4)),"",AVERAGE(C4:E4))</f>
        <v/>
      </c>
      <c r="G4" s="66" t="str">
        <f t="shared" ref="G4:G35" si="1">IF(ISERROR(STDEV(C4:E4)),"",IF(COUNT(C4:E4)&lt;3,"N/A",STDEV(C4:E4)))</f>
        <v/>
      </c>
      <c r="H4" s="91"/>
      <c r="I4" s="67" t="s">
        <v>185</v>
      </c>
      <c r="J4" s="68" t="str">
        <f>IF(COUNTIF(C$4:C$99,"&lt;35")=0,"",COUNTIF(C$4:C$99, "&lt;25")-COUNTIF(C$4:C$99,"=0"))</f>
        <v/>
      </c>
      <c r="K4" s="65" t="str">
        <f>IF(COUNTIF(D$4:D$99,"&lt;35")=0,"",COUNTIF(D$4:D$99, "&lt;25")-COUNTIF(D$4:D$99,"=0"))</f>
        <v/>
      </c>
      <c r="L4" s="69" t="str">
        <f>IF(COUNTIF(E$4:E$99,"&lt;35")=0,"",COUNTIF(E$4:E$99, "&lt;25")-COUNTIF(E$4:E$99,"=0"))</f>
        <v/>
      </c>
      <c r="M4" s="70" t="str">
        <f>IF(ISERROR(AVERAGE(J4:L4)),"",AVERAGE(J4:L4))</f>
        <v/>
      </c>
      <c r="N4" s="66" t="str">
        <f>IF(ISERROR(STDEV(J4:L4)),"",STDEV(J4:L4))</f>
        <v/>
      </c>
      <c r="O4" s="91"/>
      <c r="P4" s="91"/>
      <c r="Q4" s="91"/>
      <c r="R4" s="91"/>
    </row>
    <row r="5" spans="1:18">
      <c r="A5" s="71" t="str">
        <f>IF('Informations About Genes'!A4="","",'Informations About Genes'!A4)</f>
        <v>A2</v>
      </c>
      <c r="B5" s="76" t="str">
        <f>IF('Informations About Genes'!D4="","",'Informations About Genes'!D4)</f>
        <v/>
      </c>
      <c r="C5" s="736"/>
      <c r="D5" s="730"/>
      <c r="E5" s="737"/>
      <c r="F5" s="381" t="str">
        <f t="shared" si="0"/>
        <v/>
      </c>
      <c r="G5" s="73" t="str">
        <f t="shared" si="1"/>
        <v/>
      </c>
      <c r="H5" s="91"/>
      <c r="I5" s="74" t="s">
        <v>175</v>
      </c>
      <c r="J5" s="75" t="str">
        <f>IF(COUNTIF(C$4:C$99,"&lt;35")=0,"",COUNTIF(C$4:C$99,"&lt;30")-J4-COUNTIF(C$4:C$99,"=0"))</f>
        <v/>
      </c>
      <c r="K5" s="72" t="str">
        <f>IF(COUNTIF(D$4:D$99,"&lt;35")=0,"",COUNTIF(D$4:D$99,"&lt;30")-K4-COUNTIF(D$4:D$99,"=0"))</f>
        <v/>
      </c>
      <c r="L5" s="76" t="str">
        <f>IF(COUNTIF(E$4:E$99,"&lt;35")=0,"",COUNTIF(E$4:E$99,"&lt;30")-L4-COUNTIF(E$4:E$99,"=0"))</f>
        <v/>
      </c>
      <c r="M5" s="77" t="str">
        <f>IF(ISERROR(AVERAGE(J5:L5)),"",AVERAGE(J5:L5))</f>
        <v/>
      </c>
      <c r="N5" s="73" t="str">
        <f>IF(ISERROR(STDEV(J5:L5)),"",STDEV(J5:L5))</f>
        <v/>
      </c>
      <c r="O5" s="91"/>
      <c r="P5" s="91"/>
      <c r="Q5" s="91"/>
      <c r="R5" s="91"/>
    </row>
    <row r="6" spans="1:18">
      <c r="A6" s="71" t="str">
        <f>IF('Informations About Genes'!A5="","",'Informations About Genes'!A5)</f>
        <v>A3</v>
      </c>
      <c r="B6" s="76" t="str">
        <f>IF('Informations About Genes'!D5="","",'Informations About Genes'!D5)</f>
        <v/>
      </c>
      <c r="C6" s="736"/>
      <c r="D6" s="730"/>
      <c r="E6" s="737"/>
      <c r="F6" s="381" t="str">
        <f t="shared" si="0"/>
        <v/>
      </c>
      <c r="G6" s="73" t="str">
        <f t="shared" si="1"/>
        <v/>
      </c>
      <c r="H6" s="91"/>
      <c r="I6" s="74" t="s">
        <v>176</v>
      </c>
      <c r="J6" s="75" t="str">
        <f>IF(COUNTIF(C$4:C$99,"&lt;35")=0,"",COUNTIF(C$4:C$99,"&lt;35")-J5-J4-COUNTIF(C$4:C$99,"=0"))</f>
        <v/>
      </c>
      <c r="K6" s="72" t="str">
        <f>IF(COUNTIF(D$4:D$99,"&lt;35")=0,"",COUNTIF(D$4:D$99,"&lt;35")-K5-K4-COUNTIF(D$4:D$99,"=0"))</f>
        <v/>
      </c>
      <c r="L6" s="76" t="str">
        <f>IF(COUNTIF(E$4:E$99,"&lt;35")=0,"",COUNTIF(E$4:E$99,"&lt;35")-L5-L4-COUNTIF(E$4:E$99,"=0"))</f>
        <v/>
      </c>
      <c r="M6" s="77" t="str">
        <f>IF(ISERROR(AVERAGE(J6:L6)),"",AVERAGE(J6:L6))</f>
        <v/>
      </c>
      <c r="N6" s="73" t="str">
        <f>IF(ISERROR(STDEV(J6:L6)),"",STDEV(J6:L6))</f>
        <v/>
      </c>
      <c r="O6" s="91"/>
      <c r="P6" s="91"/>
      <c r="Q6" s="91"/>
      <c r="R6" s="91"/>
    </row>
    <row r="7" spans="1:18">
      <c r="A7" s="71" t="str">
        <f>IF('Informations About Genes'!A6="","",'Informations About Genes'!A6)</f>
        <v>A4</v>
      </c>
      <c r="B7" s="76" t="str">
        <f>IF('Informations About Genes'!D6="","",'Informations About Genes'!D6)</f>
        <v/>
      </c>
      <c r="C7" s="736"/>
      <c r="D7" s="730"/>
      <c r="E7" s="737"/>
      <c r="F7" s="381" t="str">
        <f t="shared" si="0"/>
        <v/>
      </c>
      <c r="G7" s="73" t="str">
        <f t="shared" si="1"/>
        <v/>
      </c>
      <c r="H7" s="91"/>
      <c r="I7" s="74" t="s">
        <v>177</v>
      </c>
      <c r="J7" s="75" t="str">
        <f>IF(COUNT(C$4:C$99)=0,"",COUNT(C$4:C$99)-SUM(J4:J6))</f>
        <v/>
      </c>
      <c r="K7" s="72" t="str">
        <f>IF(COUNT(D$4:D$99)=0,"",COUNT(D$4:D$99)-SUM(K4:K6))</f>
        <v/>
      </c>
      <c r="L7" s="76" t="str">
        <f>IF(COUNT(E$4:E$99)=0,"",COUNT(E$4:E$99)-SUM(L4:L6))</f>
        <v/>
      </c>
      <c r="M7" s="77" t="str">
        <f>IF(ISERROR(AVERAGE(J7:L7)),"",AVERAGE(J7:L7))</f>
        <v/>
      </c>
      <c r="N7" s="73" t="str">
        <f>IF(ISERROR(STDEV(J7:L7)),"",STDEV(J7:L7))</f>
        <v/>
      </c>
      <c r="O7" s="91"/>
      <c r="P7" s="91"/>
      <c r="Q7" s="91"/>
      <c r="R7" s="91"/>
    </row>
    <row r="8" spans="1:18" ht="15.75">
      <c r="A8" s="71" t="str">
        <f>IF('Informations About Genes'!A7="","",'Informations About Genes'!A7)</f>
        <v>A5</v>
      </c>
      <c r="B8" s="76" t="str">
        <f>IF('Informations About Genes'!D7="","",'Informations About Genes'!D7)</f>
        <v/>
      </c>
      <c r="C8" s="736"/>
      <c r="D8" s="730"/>
      <c r="E8" s="737"/>
      <c r="F8" s="381" t="str">
        <f t="shared" si="0"/>
        <v/>
      </c>
      <c r="G8" s="73" t="str">
        <f t="shared" si="1"/>
        <v/>
      </c>
      <c r="H8" s="91"/>
      <c r="I8" s="74"/>
      <c r="J8" s="488" t="s">
        <v>283</v>
      </c>
      <c r="K8" s="478"/>
      <c r="L8" s="489"/>
      <c r="M8" s="495"/>
      <c r="N8" s="496"/>
      <c r="O8" s="91"/>
      <c r="P8" s="91"/>
      <c r="Q8" s="91"/>
      <c r="R8" s="91"/>
    </row>
    <row r="9" spans="1:18">
      <c r="A9" s="71" t="str">
        <f>IF('Informations About Genes'!A8="","",'Informations About Genes'!A8)</f>
        <v>A6</v>
      </c>
      <c r="B9" s="76" t="str">
        <f>IF('Informations About Genes'!D8="","",'Informations About Genes'!D8)</f>
        <v/>
      </c>
      <c r="C9" s="736"/>
      <c r="D9" s="730"/>
      <c r="E9" s="737"/>
      <c r="F9" s="381" t="str">
        <f t="shared" si="0"/>
        <v/>
      </c>
      <c r="G9" s="73" t="str">
        <f t="shared" si="1"/>
        <v/>
      </c>
      <c r="H9" s="91"/>
      <c r="I9" s="74" t="s">
        <v>185</v>
      </c>
      <c r="J9" s="78" t="str">
        <f t="shared" ref="J9:L12" si="2">IF(J4="","",J4/SUM(J$4:J$7))</f>
        <v/>
      </c>
      <c r="K9" s="79" t="str">
        <f t="shared" si="2"/>
        <v/>
      </c>
      <c r="L9" s="80" t="str">
        <f t="shared" si="2"/>
        <v/>
      </c>
      <c r="M9" s="81" t="str">
        <f>IF(ISERROR(AVERAGE(J9:L9)),"",AVERAGE(J9:L9))</f>
        <v/>
      </c>
      <c r="N9" s="73" t="str">
        <f>IF(ISERROR(STDEV(J9:L9)),"",STDEV(J9:L9))</f>
        <v/>
      </c>
      <c r="O9" s="91"/>
      <c r="P9" s="91"/>
      <c r="Q9" s="91"/>
      <c r="R9" s="91"/>
    </row>
    <row r="10" spans="1:18">
      <c r="A10" s="71" t="str">
        <f>IF('Informations About Genes'!A9="","",'Informations About Genes'!A9)</f>
        <v>A7</v>
      </c>
      <c r="B10" s="76" t="str">
        <f>IF('Informations About Genes'!D9="","",'Informations About Genes'!D9)</f>
        <v/>
      </c>
      <c r="C10" s="736"/>
      <c r="D10" s="730"/>
      <c r="E10" s="737"/>
      <c r="F10" s="381" t="str">
        <f t="shared" si="0"/>
        <v/>
      </c>
      <c r="G10" s="73" t="str">
        <f t="shared" si="1"/>
        <v/>
      </c>
      <c r="H10" s="91"/>
      <c r="I10" s="74" t="s">
        <v>175</v>
      </c>
      <c r="J10" s="78" t="str">
        <f t="shared" si="2"/>
        <v/>
      </c>
      <c r="K10" s="79" t="str">
        <f t="shared" si="2"/>
        <v/>
      </c>
      <c r="L10" s="80" t="str">
        <f t="shared" si="2"/>
        <v/>
      </c>
      <c r="M10" s="81" t="str">
        <f>IF(ISERROR(AVERAGE(J10:L10)),"",AVERAGE(J10:L10))</f>
        <v/>
      </c>
      <c r="N10" s="73" t="str">
        <f>IF(ISERROR(STDEV(J10:L10)),"",STDEV(J10:L10))</f>
        <v/>
      </c>
      <c r="O10" s="91"/>
      <c r="P10" s="91"/>
      <c r="Q10" s="91"/>
      <c r="R10" s="91"/>
    </row>
    <row r="11" spans="1:18">
      <c r="A11" s="71" t="str">
        <f>IF('Informations About Genes'!A10="","",'Informations About Genes'!A10)</f>
        <v>A8</v>
      </c>
      <c r="B11" s="76" t="str">
        <f>IF('Informations About Genes'!D10="","",'Informations About Genes'!D10)</f>
        <v/>
      </c>
      <c r="C11" s="736"/>
      <c r="D11" s="730"/>
      <c r="E11" s="737"/>
      <c r="F11" s="381" t="str">
        <f t="shared" si="0"/>
        <v/>
      </c>
      <c r="G11" s="73" t="str">
        <f t="shared" si="1"/>
        <v/>
      </c>
      <c r="H11" s="91"/>
      <c r="I11" s="74" t="s">
        <v>176</v>
      </c>
      <c r="J11" s="78" t="str">
        <f t="shared" si="2"/>
        <v/>
      </c>
      <c r="K11" s="79" t="str">
        <f t="shared" si="2"/>
        <v/>
      </c>
      <c r="L11" s="80" t="str">
        <f t="shared" si="2"/>
        <v/>
      </c>
      <c r="M11" s="81" t="str">
        <f>IF(ISERROR(AVERAGE(J11:L11)),"",AVERAGE(J11:L11))</f>
        <v/>
      </c>
      <c r="N11" s="73" t="str">
        <f>IF(ISERROR(STDEV(J11:L11)),"",STDEV(J11:L11))</f>
        <v/>
      </c>
      <c r="O11" s="91"/>
      <c r="P11" s="91"/>
      <c r="Q11" s="91"/>
      <c r="R11" s="91"/>
    </row>
    <row r="12" spans="1:18" ht="15.75" thickBot="1">
      <c r="A12" s="71" t="str">
        <f>IF('Informations About Genes'!A11="","",'Informations About Genes'!A11)</f>
        <v>A9</v>
      </c>
      <c r="B12" s="76" t="str">
        <f>IF('Informations About Genes'!D11="","",'Informations About Genes'!D11)</f>
        <v/>
      </c>
      <c r="C12" s="736"/>
      <c r="D12" s="730"/>
      <c r="E12" s="737"/>
      <c r="F12" s="381" t="str">
        <f t="shared" si="0"/>
        <v/>
      </c>
      <c r="G12" s="73" t="str">
        <f t="shared" si="1"/>
        <v/>
      </c>
      <c r="H12" s="91"/>
      <c r="I12" s="82" t="s">
        <v>177</v>
      </c>
      <c r="J12" s="83" t="str">
        <f t="shared" si="2"/>
        <v/>
      </c>
      <c r="K12" s="84" t="str">
        <f t="shared" si="2"/>
        <v/>
      </c>
      <c r="L12" s="85" t="str">
        <f t="shared" si="2"/>
        <v/>
      </c>
      <c r="M12" s="86" t="str">
        <f>IF(ISERROR(AVERAGE(J12:L12)),"",AVERAGE(J12:L12))</f>
        <v/>
      </c>
      <c r="N12" s="87" t="str">
        <f>IF(ISERROR(STDEV(J12:L12)),"",STDEV(J12:L12))</f>
        <v/>
      </c>
      <c r="O12" s="91"/>
      <c r="P12" s="91"/>
      <c r="Q12" s="91"/>
      <c r="R12" s="91"/>
    </row>
    <row r="13" spans="1:18" ht="15.75" thickTop="1">
      <c r="A13" s="71" t="str">
        <f>IF('Informations About Genes'!A12="","",'Informations About Genes'!A12)</f>
        <v>A10</v>
      </c>
      <c r="B13" s="76" t="str">
        <f>IF('Informations About Genes'!D12="","",'Informations About Genes'!D12)</f>
        <v/>
      </c>
      <c r="C13" s="736"/>
      <c r="D13" s="730"/>
      <c r="E13" s="737"/>
      <c r="F13" s="381" t="str">
        <f t="shared" si="0"/>
        <v/>
      </c>
      <c r="G13" s="73" t="str">
        <f t="shared" si="1"/>
        <v/>
      </c>
      <c r="H13" s="91"/>
      <c r="I13" s="91"/>
      <c r="J13" s="91"/>
      <c r="K13" s="91"/>
      <c r="L13" s="91"/>
      <c r="M13" s="91"/>
      <c r="N13" s="91"/>
      <c r="O13" s="91"/>
      <c r="P13" s="91"/>
      <c r="Q13" s="91"/>
      <c r="R13" s="91"/>
    </row>
    <row r="14" spans="1:18">
      <c r="A14" s="71" t="str">
        <f>IF('Informations About Genes'!A13="","",'Informations About Genes'!A13)</f>
        <v>A11</v>
      </c>
      <c r="B14" s="76" t="str">
        <f>IF('Informations About Genes'!D13="","",'Informations About Genes'!D13)</f>
        <v/>
      </c>
      <c r="C14" s="736"/>
      <c r="D14" s="730"/>
      <c r="E14" s="737"/>
      <c r="F14" s="381" t="str">
        <f t="shared" si="0"/>
        <v/>
      </c>
      <c r="G14" s="73" t="str">
        <f t="shared" si="1"/>
        <v/>
      </c>
      <c r="H14" s="91"/>
      <c r="I14" s="91"/>
      <c r="J14" s="91"/>
      <c r="K14" s="91"/>
      <c r="L14" s="91"/>
      <c r="M14" s="91"/>
      <c r="N14" s="91"/>
      <c r="O14" s="91"/>
      <c r="P14" s="91"/>
      <c r="Q14" s="91"/>
      <c r="R14" s="91"/>
    </row>
    <row r="15" spans="1:18">
      <c r="A15" s="71" t="str">
        <f>IF('Informations About Genes'!A14="","",'Informations About Genes'!A14)</f>
        <v>A12</v>
      </c>
      <c r="B15" s="76" t="str">
        <f>IF('Informations About Genes'!D14="","",'Informations About Genes'!D14)</f>
        <v/>
      </c>
      <c r="C15" s="736"/>
      <c r="D15" s="730"/>
      <c r="E15" s="737"/>
      <c r="F15" s="381" t="str">
        <f t="shared" si="0"/>
        <v/>
      </c>
      <c r="G15" s="73" t="str">
        <f t="shared" si="1"/>
        <v/>
      </c>
      <c r="H15" s="91"/>
      <c r="I15" s="91"/>
      <c r="J15" s="91"/>
      <c r="K15" s="91"/>
      <c r="L15" s="91"/>
      <c r="M15" s="91"/>
      <c r="N15" s="91"/>
      <c r="O15" s="91"/>
      <c r="P15" s="91"/>
      <c r="Q15" s="91"/>
      <c r="R15" s="91"/>
    </row>
    <row r="16" spans="1:18">
      <c r="A16" s="71" t="str">
        <f>IF('Informations About Genes'!A15="","",'Informations About Genes'!A15)</f>
        <v>B1</v>
      </c>
      <c r="B16" s="76" t="str">
        <f>IF('Informations About Genes'!D15="","",'Informations About Genes'!D15)</f>
        <v/>
      </c>
      <c r="C16" s="736"/>
      <c r="D16" s="730"/>
      <c r="E16" s="737"/>
      <c r="F16" s="381" t="str">
        <f t="shared" si="0"/>
        <v/>
      </c>
      <c r="G16" s="73" t="str">
        <f t="shared" si="1"/>
        <v/>
      </c>
      <c r="H16" s="91"/>
      <c r="I16" s="91"/>
      <c r="J16" s="91"/>
      <c r="K16" s="91"/>
      <c r="L16" s="91"/>
      <c r="M16" s="91"/>
      <c r="N16" s="91"/>
      <c r="O16" s="91"/>
      <c r="P16" s="91"/>
      <c r="Q16" s="91"/>
      <c r="R16" s="91"/>
    </row>
    <row r="17" spans="1:18">
      <c r="A17" s="71" t="str">
        <f>IF('Informations About Genes'!A16="","",'Informations About Genes'!A16)</f>
        <v>B2</v>
      </c>
      <c r="B17" s="76" t="str">
        <f>IF('Informations About Genes'!D16="","",'Informations About Genes'!D16)</f>
        <v/>
      </c>
      <c r="C17" s="736"/>
      <c r="D17" s="730"/>
      <c r="E17" s="737"/>
      <c r="F17" s="381" t="str">
        <f t="shared" si="0"/>
        <v/>
      </c>
      <c r="G17" s="73" t="str">
        <f t="shared" si="1"/>
        <v/>
      </c>
      <c r="H17" s="91"/>
      <c r="I17" s="91"/>
      <c r="J17" s="91"/>
      <c r="K17" s="91"/>
      <c r="L17" s="91"/>
      <c r="M17" s="91"/>
      <c r="N17" s="91"/>
      <c r="O17" s="91"/>
      <c r="P17" s="91"/>
      <c r="Q17" s="91"/>
      <c r="R17" s="91"/>
    </row>
    <row r="18" spans="1:18">
      <c r="A18" s="71" t="str">
        <f>IF('Informations About Genes'!A17="","",'Informations About Genes'!A17)</f>
        <v>B3</v>
      </c>
      <c r="B18" s="76" t="str">
        <f>IF('Informations About Genes'!D17="","",'Informations About Genes'!D17)</f>
        <v/>
      </c>
      <c r="C18" s="736"/>
      <c r="D18" s="730"/>
      <c r="E18" s="737"/>
      <c r="F18" s="381" t="str">
        <f t="shared" si="0"/>
        <v/>
      </c>
      <c r="G18" s="73" t="str">
        <f t="shared" si="1"/>
        <v/>
      </c>
      <c r="H18" s="91"/>
      <c r="I18" s="91"/>
      <c r="J18" s="91"/>
      <c r="K18" s="91"/>
      <c r="L18" s="91"/>
      <c r="M18" s="91"/>
      <c r="N18" s="91"/>
      <c r="O18" s="91"/>
      <c r="P18" s="91"/>
      <c r="Q18" s="91"/>
      <c r="R18" s="91"/>
    </row>
    <row r="19" spans="1:18">
      <c r="A19" s="71" t="str">
        <f>IF('Informations About Genes'!A18="","",'Informations About Genes'!A18)</f>
        <v>B4</v>
      </c>
      <c r="B19" s="76" t="str">
        <f>IF('Informations About Genes'!D18="","",'Informations About Genes'!D18)</f>
        <v/>
      </c>
      <c r="C19" s="736"/>
      <c r="D19" s="730"/>
      <c r="E19" s="737"/>
      <c r="F19" s="381" t="str">
        <f t="shared" si="0"/>
        <v/>
      </c>
      <c r="G19" s="73" t="str">
        <f t="shared" si="1"/>
        <v/>
      </c>
      <c r="H19" s="91"/>
      <c r="I19" s="91"/>
      <c r="J19" s="91"/>
      <c r="K19" s="91"/>
      <c r="L19" s="91"/>
      <c r="M19" s="91"/>
      <c r="N19" s="91"/>
      <c r="O19" s="91"/>
      <c r="P19" s="91"/>
      <c r="Q19" s="91"/>
      <c r="R19" s="91"/>
    </row>
    <row r="20" spans="1:18">
      <c r="A20" s="71" t="str">
        <f>IF('Informations About Genes'!A19="","",'Informations About Genes'!A19)</f>
        <v>B5</v>
      </c>
      <c r="B20" s="76" t="str">
        <f>IF('Informations About Genes'!D19="","",'Informations About Genes'!D19)</f>
        <v/>
      </c>
      <c r="C20" s="738"/>
      <c r="D20" s="730"/>
      <c r="E20" s="737"/>
      <c r="F20" s="381" t="str">
        <f t="shared" si="0"/>
        <v/>
      </c>
      <c r="G20" s="73" t="str">
        <f t="shared" si="1"/>
        <v/>
      </c>
      <c r="H20" s="91"/>
      <c r="I20" s="91"/>
      <c r="J20" s="91"/>
      <c r="K20" s="91"/>
      <c r="L20" s="91"/>
      <c r="M20" s="91"/>
      <c r="N20" s="91"/>
      <c r="O20" s="91"/>
      <c r="P20" s="91"/>
      <c r="Q20" s="91"/>
      <c r="R20" s="91"/>
    </row>
    <row r="21" spans="1:18">
      <c r="A21" s="71" t="str">
        <f>IF('Informations About Genes'!A20="","",'Informations About Genes'!A20)</f>
        <v>B6</v>
      </c>
      <c r="B21" s="76" t="str">
        <f>IF('Informations About Genes'!D20="","",'Informations About Genes'!D20)</f>
        <v/>
      </c>
      <c r="C21" s="736"/>
      <c r="D21" s="730"/>
      <c r="E21" s="737"/>
      <c r="F21" s="381" t="str">
        <f t="shared" si="0"/>
        <v/>
      </c>
      <c r="G21" s="73" t="str">
        <f t="shared" si="1"/>
        <v/>
      </c>
      <c r="H21" s="91"/>
      <c r="I21" s="91"/>
      <c r="J21" s="91"/>
      <c r="K21" s="91"/>
      <c r="L21" s="91"/>
      <c r="M21" s="91"/>
      <c r="N21" s="91"/>
      <c r="O21" s="91"/>
      <c r="P21" s="91"/>
      <c r="Q21" s="91"/>
      <c r="R21" s="91"/>
    </row>
    <row r="22" spans="1:18">
      <c r="A22" s="71" t="str">
        <f>IF('Informations About Genes'!A21="","",'Informations About Genes'!A21)</f>
        <v>B7</v>
      </c>
      <c r="B22" s="76" t="str">
        <f>IF('Informations About Genes'!D21="","",'Informations About Genes'!D21)</f>
        <v/>
      </c>
      <c r="C22" s="736"/>
      <c r="D22" s="730"/>
      <c r="E22" s="737"/>
      <c r="F22" s="381" t="str">
        <f t="shared" si="0"/>
        <v/>
      </c>
      <c r="G22" s="73" t="str">
        <f t="shared" si="1"/>
        <v/>
      </c>
      <c r="H22" s="91"/>
      <c r="I22" s="91"/>
      <c r="J22" s="91"/>
      <c r="K22" s="91"/>
      <c r="L22" s="91"/>
      <c r="M22" s="91"/>
      <c r="N22" s="91"/>
      <c r="O22" s="91"/>
      <c r="P22" s="91"/>
      <c r="Q22" s="91"/>
      <c r="R22" s="91"/>
    </row>
    <row r="23" spans="1:18">
      <c r="A23" s="71" t="str">
        <f>IF('Informations About Genes'!A22="","",'Informations About Genes'!A22)</f>
        <v>B8</v>
      </c>
      <c r="B23" s="76" t="str">
        <f>IF('Informations About Genes'!D22="","",'Informations About Genes'!D22)</f>
        <v/>
      </c>
      <c r="C23" s="736"/>
      <c r="D23" s="730"/>
      <c r="E23" s="737"/>
      <c r="F23" s="381" t="str">
        <f t="shared" si="0"/>
        <v/>
      </c>
      <c r="G23" s="73" t="str">
        <f t="shared" si="1"/>
        <v/>
      </c>
      <c r="H23" s="91"/>
      <c r="I23" s="91"/>
      <c r="J23" s="91"/>
      <c r="K23" s="91"/>
      <c r="L23" s="91"/>
      <c r="M23" s="91"/>
      <c r="N23" s="91"/>
      <c r="O23" s="91"/>
      <c r="P23" s="91"/>
      <c r="Q23" s="91"/>
      <c r="R23" s="91"/>
    </row>
    <row r="24" spans="1:18">
      <c r="A24" s="71" t="str">
        <f>IF('Informations About Genes'!A23="","",'Informations About Genes'!A23)</f>
        <v>B9</v>
      </c>
      <c r="B24" s="76" t="str">
        <f>IF('Informations About Genes'!D23="","",'Informations About Genes'!D23)</f>
        <v/>
      </c>
      <c r="C24" s="736"/>
      <c r="D24" s="730"/>
      <c r="E24" s="737"/>
      <c r="F24" s="381" t="str">
        <f t="shared" si="0"/>
        <v/>
      </c>
      <c r="G24" s="73" t="str">
        <f t="shared" si="1"/>
        <v/>
      </c>
      <c r="H24" s="91"/>
      <c r="I24" s="91"/>
      <c r="J24" s="91"/>
      <c r="K24" s="91"/>
      <c r="L24" s="91"/>
      <c r="M24" s="91"/>
      <c r="N24" s="91"/>
      <c r="O24" s="91"/>
      <c r="P24" s="91"/>
      <c r="Q24" s="91"/>
      <c r="R24" s="91"/>
    </row>
    <row r="25" spans="1:18">
      <c r="A25" s="71" t="str">
        <f>IF('Informations About Genes'!A24="","",'Informations About Genes'!A24)</f>
        <v>B10</v>
      </c>
      <c r="B25" s="76" t="str">
        <f>IF('Informations About Genes'!D24="","",'Informations About Genes'!D24)</f>
        <v/>
      </c>
      <c r="C25" s="736"/>
      <c r="D25" s="730"/>
      <c r="E25" s="737"/>
      <c r="F25" s="381" t="str">
        <f t="shared" si="0"/>
        <v/>
      </c>
      <c r="G25" s="73" t="str">
        <f t="shared" si="1"/>
        <v/>
      </c>
      <c r="H25" s="91"/>
      <c r="I25" s="91"/>
      <c r="J25" s="91"/>
      <c r="K25" s="91"/>
      <c r="L25" s="91"/>
      <c r="M25" s="91"/>
      <c r="N25" s="91"/>
      <c r="O25" s="91"/>
      <c r="P25" s="91"/>
      <c r="Q25" s="91"/>
      <c r="R25" s="91"/>
    </row>
    <row r="26" spans="1:18">
      <c r="A26" s="71" t="str">
        <f>IF('Informations About Genes'!A25="","",'Informations About Genes'!A25)</f>
        <v>B11</v>
      </c>
      <c r="B26" s="76" t="str">
        <f>IF('Informations About Genes'!D25="","",'Informations About Genes'!D25)</f>
        <v/>
      </c>
      <c r="C26" s="736"/>
      <c r="D26" s="730"/>
      <c r="E26" s="737"/>
      <c r="F26" s="381" t="str">
        <f t="shared" si="0"/>
        <v/>
      </c>
      <c r="G26" s="73" t="str">
        <f t="shared" si="1"/>
        <v/>
      </c>
      <c r="H26" s="91"/>
      <c r="I26" s="91"/>
      <c r="J26" s="91"/>
      <c r="K26" s="91"/>
      <c r="L26" s="91"/>
      <c r="M26" s="91"/>
      <c r="N26" s="91"/>
      <c r="O26" s="91"/>
      <c r="P26" s="91"/>
      <c r="Q26" s="91"/>
      <c r="R26" s="91"/>
    </row>
    <row r="27" spans="1:18">
      <c r="A27" s="71" t="str">
        <f>IF('Informations About Genes'!A26="","",'Informations About Genes'!A26)</f>
        <v>B12</v>
      </c>
      <c r="B27" s="76" t="str">
        <f>IF('Informations About Genes'!D26="","",'Informations About Genes'!D26)</f>
        <v/>
      </c>
      <c r="C27" s="736"/>
      <c r="D27" s="730"/>
      <c r="E27" s="737"/>
      <c r="F27" s="381" t="str">
        <f t="shared" si="0"/>
        <v/>
      </c>
      <c r="G27" s="73" t="str">
        <f t="shared" si="1"/>
        <v/>
      </c>
      <c r="H27" s="91"/>
      <c r="I27" s="91"/>
      <c r="J27" s="91"/>
      <c r="K27" s="91"/>
      <c r="L27" s="91"/>
      <c r="M27" s="91"/>
      <c r="N27" s="91"/>
      <c r="O27" s="91"/>
      <c r="P27" s="91"/>
      <c r="Q27" s="91"/>
      <c r="R27" s="91"/>
    </row>
    <row r="28" spans="1:18">
      <c r="A28" s="71" t="str">
        <f>IF('Informations About Genes'!A27="","",'Informations About Genes'!A27)</f>
        <v>C1</v>
      </c>
      <c r="B28" s="76" t="str">
        <f>IF('Informations About Genes'!D27="","",'Informations About Genes'!D27)</f>
        <v/>
      </c>
      <c r="C28" s="736"/>
      <c r="D28" s="730"/>
      <c r="E28" s="737"/>
      <c r="F28" s="381" t="str">
        <f t="shared" si="0"/>
        <v/>
      </c>
      <c r="G28" s="73" t="str">
        <f t="shared" si="1"/>
        <v/>
      </c>
      <c r="H28" s="91"/>
      <c r="I28" s="91"/>
      <c r="J28" s="91"/>
      <c r="K28" s="91"/>
      <c r="L28" s="91"/>
      <c r="M28" s="91"/>
      <c r="N28" s="91"/>
      <c r="O28" s="91"/>
      <c r="P28" s="91"/>
      <c r="Q28" s="91"/>
      <c r="R28" s="91"/>
    </row>
    <row r="29" spans="1:18">
      <c r="A29" s="71" t="str">
        <f>IF('Informations About Genes'!A28="","",'Informations About Genes'!A28)</f>
        <v>C2</v>
      </c>
      <c r="B29" s="76" t="str">
        <f>IF('Informations About Genes'!D28="","",'Informations About Genes'!D28)</f>
        <v/>
      </c>
      <c r="C29" s="736"/>
      <c r="D29" s="730"/>
      <c r="E29" s="737"/>
      <c r="F29" s="381" t="str">
        <f t="shared" si="0"/>
        <v/>
      </c>
      <c r="G29" s="73" t="str">
        <f t="shared" si="1"/>
        <v/>
      </c>
      <c r="H29" s="91"/>
      <c r="I29" s="91"/>
      <c r="J29" s="91"/>
      <c r="K29" s="91"/>
      <c r="L29" s="91"/>
      <c r="M29" s="91"/>
      <c r="N29" s="91"/>
      <c r="O29" s="91"/>
      <c r="P29" s="91"/>
      <c r="Q29" s="91"/>
      <c r="R29" s="91"/>
    </row>
    <row r="30" spans="1:18">
      <c r="A30" s="71" t="str">
        <f>IF('Informations About Genes'!A29="","",'Informations About Genes'!A29)</f>
        <v>C3</v>
      </c>
      <c r="B30" s="76" t="str">
        <f>IF('Informations About Genes'!D29="","",'Informations About Genes'!D29)</f>
        <v/>
      </c>
      <c r="C30" s="736"/>
      <c r="D30" s="730"/>
      <c r="E30" s="737"/>
      <c r="F30" s="381" t="str">
        <f t="shared" si="0"/>
        <v/>
      </c>
      <c r="G30" s="73" t="str">
        <f t="shared" si="1"/>
        <v/>
      </c>
      <c r="H30" s="91"/>
      <c r="I30" s="91"/>
      <c r="J30" s="91"/>
      <c r="K30" s="91"/>
      <c r="L30" s="91"/>
      <c r="M30" s="91"/>
      <c r="N30" s="91"/>
      <c r="O30" s="91"/>
      <c r="P30" s="91"/>
      <c r="Q30" s="91"/>
      <c r="R30" s="91"/>
    </row>
    <row r="31" spans="1:18">
      <c r="A31" s="71" t="str">
        <f>IF('Informations About Genes'!A30="","",'Informations About Genes'!A30)</f>
        <v>C4</v>
      </c>
      <c r="B31" s="76" t="str">
        <f>IF('Informations About Genes'!D30="","",'Informations About Genes'!D30)</f>
        <v/>
      </c>
      <c r="C31" s="736"/>
      <c r="D31" s="730"/>
      <c r="E31" s="737"/>
      <c r="F31" s="381" t="str">
        <f t="shared" si="0"/>
        <v/>
      </c>
      <c r="G31" s="73" t="str">
        <f t="shared" si="1"/>
        <v/>
      </c>
      <c r="H31" s="91"/>
      <c r="I31" s="91"/>
      <c r="J31" s="91"/>
      <c r="K31" s="91"/>
      <c r="L31" s="91"/>
      <c r="M31" s="91"/>
      <c r="N31" s="91"/>
      <c r="O31" s="91"/>
      <c r="P31" s="91"/>
      <c r="Q31" s="91"/>
      <c r="R31" s="91"/>
    </row>
    <row r="32" spans="1:18">
      <c r="A32" s="71" t="str">
        <f>IF('Informations About Genes'!A31="","",'Informations About Genes'!A31)</f>
        <v>C5</v>
      </c>
      <c r="B32" s="76" t="str">
        <f>IF('Informations About Genes'!D31="","",'Informations About Genes'!D31)</f>
        <v/>
      </c>
      <c r="C32" s="736"/>
      <c r="D32" s="730"/>
      <c r="E32" s="737"/>
      <c r="F32" s="381" t="str">
        <f t="shared" si="0"/>
        <v/>
      </c>
      <c r="G32" s="73" t="str">
        <f t="shared" si="1"/>
        <v/>
      </c>
      <c r="H32" s="91"/>
      <c r="I32" s="91"/>
      <c r="J32" s="91"/>
      <c r="K32" s="91"/>
      <c r="L32" s="91"/>
      <c r="M32" s="91"/>
      <c r="N32" s="91"/>
      <c r="O32" s="91"/>
      <c r="P32" s="91"/>
      <c r="Q32" s="91"/>
      <c r="R32" s="91"/>
    </row>
    <row r="33" spans="1:18">
      <c r="A33" s="71" t="str">
        <f>IF('Informations About Genes'!A32="","",'Informations About Genes'!A32)</f>
        <v>C6</v>
      </c>
      <c r="B33" s="76" t="str">
        <f>IF('Informations About Genes'!D32="","",'Informations About Genes'!D32)</f>
        <v/>
      </c>
      <c r="C33" s="736"/>
      <c r="D33" s="730"/>
      <c r="E33" s="737"/>
      <c r="F33" s="381" t="str">
        <f t="shared" si="0"/>
        <v/>
      </c>
      <c r="G33" s="73" t="str">
        <f t="shared" si="1"/>
        <v/>
      </c>
      <c r="H33" s="91"/>
      <c r="I33" s="91"/>
      <c r="J33" s="91"/>
      <c r="K33" s="91"/>
      <c r="L33" s="91"/>
      <c r="M33" s="91"/>
      <c r="N33" s="91"/>
      <c r="O33" s="91"/>
      <c r="P33" s="91"/>
      <c r="Q33" s="91"/>
      <c r="R33" s="91"/>
    </row>
    <row r="34" spans="1:18">
      <c r="A34" s="71" t="str">
        <f>IF('Informations About Genes'!A33="","",'Informations About Genes'!A33)</f>
        <v>C7</v>
      </c>
      <c r="B34" s="76" t="str">
        <f>IF('Informations About Genes'!D33="","",'Informations About Genes'!D33)</f>
        <v/>
      </c>
      <c r="C34" s="736"/>
      <c r="D34" s="730"/>
      <c r="E34" s="737"/>
      <c r="F34" s="381" t="str">
        <f t="shared" si="0"/>
        <v/>
      </c>
      <c r="G34" s="73" t="str">
        <f t="shared" si="1"/>
        <v/>
      </c>
      <c r="H34" s="91"/>
      <c r="I34" s="91"/>
      <c r="J34" s="91"/>
      <c r="K34" s="91"/>
      <c r="L34" s="91"/>
      <c r="M34" s="91"/>
      <c r="N34" s="91"/>
      <c r="O34" s="91"/>
      <c r="P34" s="91"/>
      <c r="Q34" s="91"/>
      <c r="R34" s="91"/>
    </row>
    <row r="35" spans="1:18">
      <c r="A35" s="71" t="str">
        <f>IF('Informations About Genes'!A34="","",'Informations About Genes'!A34)</f>
        <v>C8</v>
      </c>
      <c r="B35" s="76" t="str">
        <f>IF('Informations About Genes'!D34="","",'Informations About Genes'!D34)</f>
        <v/>
      </c>
      <c r="C35" s="736"/>
      <c r="D35" s="730"/>
      <c r="E35" s="737"/>
      <c r="F35" s="381" t="str">
        <f t="shared" si="0"/>
        <v/>
      </c>
      <c r="G35" s="73" t="str">
        <f t="shared" si="1"/>
        <v/>
      </c>
      <c r="H35" s="91"/>
      <c r="I35" s="91"/>
      <c r="J35" s="91"/>
      <c r="K35" s="91"/>
      <c r="L35" s="91"/>
      <c r="M35" s="91"/>
      <c r="N35" s="91"/>
      <c r="O35" s="91"/>
      <c r="P35" s="91"/>
      <c r="Q35" s="91"/>
      <c r="R35" s="91"/>
    </row>
    <row r="36" spans="1:18">
      <c r="A36" s="71" t="str">
        <f>IF('Informations About Genes'!A35="","",'Informations About Genes'!A35)</f>
        <v>C9</v>
      </c>
      <c r="B36" s="76" t="str">
        <f>IF('Informations About Genes'!D35="","",'Informations About Genes'!D35)</f>
        <v/>
      </c>
      <c r="C36" s="736"/>
      <c r="D36" s="730"/>
      <c r="E36" s="737"/>
      <c r="F36" s="381" t="str">
        <f t="shared" ref="F36:F67" si="3">IF(ISERROR(AVERAGE(C36:E36)),"",AVERAGE(C36:E36))</f>
        <v/>
      </c>
      <c r="G36" s="73" t="str">
        <f t="shared" ref="G36:G67" si="4">IF(ISERROR(STDEV(C36:E36)),"",IF(COUNT(C36:E36)&lt;3,"N/A",STDEV(C36:E36)))</f>
        <v/>
      </c>
      <c r="H36" s="91"/>
      <c r="I36" s="91"/>
      <c r="J36" s="91"/>
      <c r="K36" s="91"/>
      <c r="L36" s="91"/>
      <c r="M36" s="91"/>
      <c r="N36" s="91"/>
      <c r="O36" s="91"/>
      <c r="P36" s="91"/>
      <c r="Q36" s="91"/>
      <c r="R36" s="91"/>
    </row>
    <row r="37" spans="1:18">
      <c r="A37" s="71" t="str">
        <f>IF('Informations About Genes'!A36="","",'Informations About Genes'!A36)</f>
        <v>C10</v>
      </c>
      <c r="B37" s="76" t="str">
        <f>IF('Informations About Genes'!D36="","",'Informations About Genes'!D36)</f>
        <v/>
      </c>
      <c r="C37" s="736"/>
      <c r="D37" s="730"/>
      <c r="E37" s="737"/>
      <c r="F37" s="381" t="str">
        <f t="shared" si="3"/>
        <v/>
      </c>
      <c r="G37" s="73" t="str">
        <f t="shared" si="4"/>
        <v/>
      </c>
      <c r="H37" s="91"/>
      <c r="I37" s="91"/>
      <c r="J37" s="91"/>
      <c r="K37" s="91"/>
      <c r="L37" s="91"/>
      <c r="M37" s="91"/>
      <c r="N37" s="91"/>
      <c r="O37" s="91"/>
      <c r="P37" s="91"/>
      <c r="Q37" s="91"/>
      <c r="R37" s="91"/>
    </row>
    <row r="38" spans="1:18">
      <c r="A38" s="71" t="str">
        <f>IF('Informations About Genes'!A37="","",'Informations About Genes'!A37)</f>
        <v>C11</v>
      </c>
      <c r="B38" s="76" t="str">
        <f>IF('Informations About Genes'!D37="","",'Informations About Genes'!D37)</f>
        <v/>
      </c>
      <c r="C38" s="736"/>
      <c r="D38" s="730"/>
      <c r="E38" s="737"/>
      <c r="F38" s="381" t="str">
        <f t="shared" si="3"/>
        <v/>
      </c>
      <c r="G38" s="73" t="str">
        <f t="shared" si="4"/>
        <v/>
      </c>
      <c r="H38" s="91"/>
      <c r="I38" s="91"/>
      <c r="J38" s="91"/>
      <c r="K38" s="91"/>
      <c r="L38" s="91"/>
      <c r="M38" s="91"/>
      <c r="N38" s="91"/>
      <c r="O38" s="91"/>
      <c r="P38" s="91"/>
      <c r="Q38" s="91"/>
      <c r="R38" s="91"/>
    </row>
    <row r="39" spans="1:18">
      <c r="A39" s="71" t="str">
        <f>IF('Informations About Genes'!A38="","",'Informations About Genes'!A38)</f>
        <v>C12</v>
      </c>
      <c r="B39" s="76" t="str">
        <f>IF('Informations About Genes'!D38="","",'Informations About Genes'!D38)</f>
        <v/>
      </c>
      <c r="C39" s="736"/>
      <c r="D39" s="730"/>
      <c r="E39" s="737"/>
      <c r="F39" s="381" t="str">
        <f t="shared" si="3"/>
        <v/>
      </c>
      <c r="G39" s="73" t="str">
        <f t="shared" si="4"/>
        <v/>
      </c>
      <c r="H39" s="91"/>
      <c r="I39" s="91"/>
      <c r="J39" s="91"/>
      <c r="K39" s="91"/>
      <c r="L39" s="91"/>
      <c r="M39" s="91"/>
      <c r="N39" s="91"/>
      <c r="O39" s="91"/>
      <c r="P39" s="91"/>
      <c r="Q39" s="91"/>
      <c r="R39" s="91"/>
    </row>
    <row r="40" spans="1:18">
      <c r="A40" s="71" t="str">
        <f>IF('Informations About Genes'!A39="","",'Informations About Genes'!A39)</f>
        <v>D1</v>
      </c>
      <c r="B40" s="76" t="str">
        <f>IF('Informations About Genes'!D39="","",'Informations About Genes'!D39)</f>
        <v/>
      </c>
      <c r="C40" s="736"/>
      <c r="D40" s="730"/>
      <c r="E40" s="737"/>
      <c r="F40" s="381" t="str">
        <f t="shared" si="3"/>
        <v/>
      </c>
      <c r="G40" s="73" t="str">
        <f t="shared" si="4"/>
        <v/>
      </c>
      <c r="H40" s="91"/>
      <c r="I40" s="91"/>
      <c r="J40" s="91"/>
      <c r="K40" s="91"/>
      <c r="L40" s="91"/>
      <c r="M40" s="91"/>
      <c r="N40" s="91"/>
      <c r="O40" s="91"/>
      <c r="P40" s="91"/>
      <c r="Q40" s="91"/>
      <c r="R40" s="91"/>
    </row>
    <row r="41" spans="1:18">
      <c r="A41" s="71" t="str">
        <f>IF('Informations About Genes'!A40="","",'Informations About Genes'!A40)</f>
        <v>D2</v>
      </c>
      <c r="B41" s="76" t="str">
        <f>IF('Informations About Genes'!D40="","",'Informations About Genes'!D40)</f>
        <v/>
      </c>
      <c r="C41" s="736"/>
      <c r="D41" s="730"/>
      <c r="E41" s="737"/>
      <c r="F41" s="381" t="str">
        <f t="shared" si="3"/>
        <v/>
      </c>
      <c r="G41" s="73" t="str">
        <f t="shared" si="4"/>
        <v/>
      </c>
      <c r="H41" s="91"/>
      <c r="I41" s="91"/>
      <c r="J41" s="91"/>
      <c r="K41" s="91"/>
      <c r="L41" s="91"/>
      <c r="M41" s="91"/>
      <c r="N41" s="91"/>
      <c r="O41" s="91"/>
      <c r="P41" s="91"/>
      <c r="Q41" s="91"/>
      <c r="R41" s="91"/>
    </row>
    <row r="42" spans="1:18">
      <c r="A42" s="71" t="str">
        <f>IF('Informations About Genes'!A41="","",'Informations About Genes'!A41)</f>
        <v>D3</v>
      </c>
      <c r="B42" s="76" t="str">
        <f>IF('Informations About Genes'!D41="","",'Informations About Genes'!D41)</f>
        <v/>
      </c>
      <c r="C42" s="736"/>
      <c r="D42" s="730"/>
      <c r="E42" s="737"/>
      <c r="F42" s="381" t="str">
        <f t="shared" si="3"/>
        <v/>
      </c>
      <c r="G42" s="73" t="str">
        <f t="shared" si="4"/>
        <v/>
      </c>
      <c r="H42" s="91"/>
      <c r="I42" s="91"/>
      <c r="J42" s="91"/>
      <c r="K42" s="91"/>
      <c r="L42" s="91"/>
      <c r="M42" s="91"/>
      <c r="N42" s="91"/>
      <c r="O42" s="91"/>
      <c r="P42" s="91"/>
      <c r="Q42" s="91"/>
      <c r="R42" s="91"/>
    </row>
    <row r="43" spans="1:18">
      <c r="A43" s="71" t="str">
        <f>IF('Informations About Genes'!A42="","",'Informations About Genes'!A42)</f>
        <v>D4</v>
      </c>
      <c r="B43" s="76" t="str">
        <f>IF('Informations About Genes'!D42="","",'Informations About Genes'!D42)</f>
        <v/>
      </c>
      <c r="C43" s="736"/>
      <c r="D43" s="730"/>
      <c r="E43" s="737"/>
      <c r="F43" s="381" t="str">
        <f t="shared" si="3"/>
        <v/>
      </c>
      <c r="G43" s="73" t="str">
        <f t="shared" si="4"/>
        <v/>
      </c>
      <c r="H43" s="91"/>
      <c r="I43" s="91"/>
      <c r="J43" s="91"/>
      <c r="K43" s="91"/>
      <c r="L43" s="91"/>
      <c r="M43" s="91"/>
      <c r="N43" s="91"/>
      <c r="O43" s="91"/>
      <c r="P43" s="91"/>
      <c r="Q43" s="91"/>
      <c r="R43" s="91"/>
    </row>
    <row r="44" spans="1:18">
      <c r="A44" s="71" t="str">
        <f>IF('Informations About Genes'!A43="","",'Informations About Genes'!A43)</f>
        <v>D5</v>
      </c>
      <c r="B44" s="76" t="str">
        <f>IF('Informations About Genes'!D43="","",'Informations About Genes'!D43)</f>
        <v/>
      </c>
      <c r="C44" s="736"/>
      <c r="D44" s="730"/>
      <c r="E44" s="737"/>
      <c r="F44" s="381" t="str">
        <f t="shared" si="3"/>
        <v/>
      </c>
      <c r="G44" s="73" t="str">
        <f t="shared" si="4"/>
        <v/>
      </c>
      <c r="H44" s="91"/>
      <c r="I44" s="91"/>
      <c r="J44" s="91"/>
      <c r="K44" s="91"/>
      <c r="L44" s="91"/>
      <c r="M44" s="91"/>
      <c r="N44" s="91"/>
      <c r="O44" s="91"/>
      <c r="P44" s="91"/>
      <c r="Q44" s="91"/>
      <c r="R44" s="91"/>
    </row>
    <row r="45" spans="1:18">
      <c r="A45" s="71" t="str">
        <f>IF('Informations About Genes'!A44="","",'Informations About Genes'!A44)</f>
        <v>D6</v>
      </c>
      <c r="B45" s="76" t="str">
        <f>IF('Informations About Genes'!D44="","",'Informations About Genes'!D44)</f>
        <v/>
      </c>
      <c r="C45" s="736"/>
      <c r="D45" s="730"/>
      <c r="E45" s="737"/>
      <c r="F45" s="381" t="str">
        <f t="shared" si="3"/>
        <v/>
      </c>
      <c r="G45" s="73" t="str">
        <f t="shared" si="4"/>
        <v/>
      </c>
      <c r="H45" s="91"/>
      <c r="I45" s="91"/>
      <c r="J45" s="91"/>
      <c r="K45" s="91"/>
      <c r="L45" s="91"/>
      <c r="M45" s="91"/>
      <c r="N45" s="91"/>
      <c r="O45" s="91"/>
      <c r="P45" s="91"/>
      <c r="Q45" s="91"/>
      <c r="R45" s="91"/>
    </row>
    <row r="46" spans="1:18">
      <c r="A46" s="71" t="str">
        <f>IF('Informations About Genes'!A45="","",'Informations About Genes'!A45)</f>
        <v>D7</v>
      </c>
      <c r="B46" s="76" t="str">
        <f>IF('Informations About Genes'!D45="","",'Informations About Genes'!D45)</f>
        <v/>
      </c>
      <c r="C46" s="736"/>
      <c r="D46" s="730"/>
      <c r="E46" s="737"/>
      <c r="F46" s="381" t="str">
        <f t="shared" si="3"/>
        <v/>
      </c>
      <c r="G46" s="73" t="str">
        <f t="shared" si="4"/>
        <v/>
      </c>
      <c r="H46" s="91"/>
      <c r="I46" s="91"/>
      <c r="J46" s="91"/>
      <c r="K46" s="91"/>
      <c r="L46" s="91"/>
      <c r="M46" s="91"/>
      <c r="N46" s="91"/>
      <c r="O46" s="91"/>
      <c r="P46" s="91"/>
      <c r="Q46" s="91"/>
      <c r="R46" s="91"/>
    </row>
    <row r="47" spans="1:18">
      <c r="A47" s="71" t="str">
        <f>IF('Informations About Genes'!A46="","",'Informations About Genes'!A46)</f>
        <v>D8</v>
      </c>
      <c r="B47" s="76" t="str">
        <f>IF('Informations About Genes'!D46="","",'Informations About Genes'!D46)</f>
        <v/>
      </c>
      <c r="C47" s="736"/>
      <c r="D47" s="730"/>
      <c r="E47" s="737"/>
      <c r="F47" s="381" t="str">
        <f t="shared" si="3"/>
        <v/>
      </c>
      <c r="G47" s="73" t="str">
        <f t="shared" si="4"/>
        <v/>
      </c>
      <c r="H47" s="91"/>
      <c r="I47" s="91"/>
      <c r="J47" s="91"/>
      <c r="K47" s="91"/>
      <c r="L47" s="91"/>
      <c r="M47" s="91"/>
      <c r="N47" s="91"/>
      <c r="O47" s="91"/>
      <c r="P47" s="91"/>
      <c r="Q47" s="91"/>
      <c r="R47" s="91"/>
    </row>
    <row r="48" spans="1:18">
      <c r="A48" s="71" t="str">
        <f>IF('Informations About Genes'!A47="","",'Informations About Genes'!A47)</f>
        <v>D9</v>
      </c>
      <c r="B48" s="76" t="str">
        <f>IF('Informations About Genes'!D47="","",'Informations About Genes'!D47)</f>
        <v/>
      </c>
      <c r="C48" s="736"/>
      <c r="D48" s="730"/>
      <c r="E48" s="737"/>
      <c r="F48" s="381" t="str">
        <f t="shared" si="3"/>
        <v/>
      </c>
      <c r="G48" s="73" t="str">
        <f t="shared" si="4"/>
        <v/>
      </c>
      <c r="H48" s="91"/>
      <c r="I48" s="91"/>
      <c r="J48" s="91"/>
      <c r="K48" s="91"/>
      <c r="L48" s="91"/>
      <c r="M48" s="91"/>
      <c r="N48" s="91"/>
      <c r="O48" s="91"/>
      <c r="P48" s="91"/>
      <c r="Q48" s="91"/>
      <c r="R48" s="91"/>
    </row>
    <row r="49" spans="1:18">
      <c r="A49" s="71" t="str">
        <f>IF('Informations About Genes'!A48="","",'Informations About Genes'!A48)</f>
        <v>D10</v>
      </c>
      <c r="B49" s="76" t="str">
        <f>IF('Informations About Genes'!D48="","",'Informations About Genes'!D48)</f>
        <v/>
      </c>
      <c r="C49" s="736"/>
      <c r="D49" s="730"/>
      <c r="E49" s="737"/>
      <c r="F49" s="381" t="str">
        <f t="shared" si="3"/>
        <v/>
      </c>
      <c r="G49" s="73" t="str">
        <f t="shared" si="4"/>
        <v/>
      </c>
      <c r="H49" s="91"/>
      <c r="I49" s="91"/>
      <c r="J49" s="91"/>
      <c r="K49" s="91"/>
      <c r="L49" s="91"/>
      <c r="M49" s="91"/>
      <c r="N49" s="91"/>
      <c r="O49" s="91"/>
      <c r="P49" s="91"/>
      <c r="Q49" s="91"/>
      <c r="R49" s="91"/>
    </row>
    <row r="50" spans="1:18">
      <c r="A50" s="71" t="str">
        <f>IF('Informations About Genes'!A49="","",'Informations About Genes'!A49)</f>
        <v>D11</v>
      </c>
      <c r="B50" s="76" t="str">
        <f>IF('Informations About Genes'!D49="","",'Informations About Genes'!D49)</f>
        <v/>
      </c>
      <c r="C50" s="736"/>
      <c r="D50" s="730"/>
      <c r="E50" s="737"/>
      <c r="F50" s="381" t="str">
        <f t="shared" si="3"/>
        <v/>
      </c>
      <c r="G50" s="73" t="str">
        <f t="shared" si="4"/>
        <v/>
      </c>
      <c r="H50" s="91"/>
      <c r="I50" s="91"/>
      <c r="J50" s="91"/>
      <c r="K50" s="91"/>
      <c r="L50" s="91"/>
      <c r="M50" s="91"/>
      <c r="N50" s="91"/>
      <c r="O50" s="91"/>
      <c r="P50" s="91"/>
      <c r="Q50" s="91"/>
      <c r="R50" s="91"/>
    </row>
    <row r="51" spans="1:18">
      <c r="A51" s="71" t="str">
        <f>IF('Informations About Genes'!A50="","",'Informations About Genes'!A50)</f>
        <v>D12</v>
      </c>
      <c r="B51" s="76" t="str">
        <f>IF('Informations About Genes'!D50="","",'Informations About Genes'!D50)</f>
        <v/>
      </c>
      <c r="C51" s="736"/>
      <c r="D51" s="730"/>
      <c r="E51" s="737"/>
      <c r="F51" s="381" t="str">
        <f t="shared" si="3"/>
        <v/>
      </c>
      <c r="G51" s="73" t="str">
        <f t="shared" si="4"/>
        <v/>
      </c>
      <c r="H51" s="91"/>
      <c r="I51" s="91"/>
      <c r="J51" s="91"/>
      <c r="K51" s="91"/>
      <c r="L51" s="91"/>
      <c r="M51" s="91"/>
      <c r="N51" s="91"/>
      <c r="O51" s="91"/>
      <c r="P51" s="91"/>
      <c r="Q51" s="91"/>
      <c r="R51" s="91"/>
    </row>
    <row r="52" spans="1:18">
      <c r="A52" s="71" t="str">
        <f>IF('Informations About Genes'!A51="","",'Informations About Genes'!A51)</f>
        <v>E1</v>
      </c>
      <c r="B52" s="76" t="str">
        <f>IF('Informations About Genes'!D51="","",'Informations About Genes'!D51)</f>
        <v/>
      </c>
      <c r="C52" s="736"/>
      <c r="D52" s="730"/>
      <c r="E52" s="737"/>
      <c r="F52" s="381" t="str">
        <f t="shared" si="3"/>
        <v/>
      </c>
      <c r="G52" s="73" t="str">
        <f t="shared" si="4"/>
        <v/>
      </c>
      <c r="H52" s="91"/>
      <c r="I52" s="91"/>
      <c r="J52" s="91"/>
      <c r="K52" s="91"/>
      <c r="L52" s="91"/>
      <c r="M52" s="91"/>
      <c r="N52" s="91"/>
      <c r="O52" s="91"/>
      <c r="P52" s="91"/>
      <c r="Q52" s="91"/>
      <c r="R52" s="91"/>
    </row>
    <row r="53" spans="1:18">
      <c r="A53" s="71" t="str">
        <f>IF('Informations About Genes'!A52="","",'Informations About Genes'!A52)</f>
        <v>E2</v>
      </c>
      <c r="B53" s="76" t="str">
        <f>IF('Informations About Genes'!D52="","",'Informations About Genes'!D52)</f>
        <v/>
      </c>
      <c r="C53" s="736"/>
      <c r="D53" s="730"/>
      <c r="E53" s="737"/>
      <c r="F53" s="381" t="str">
        <f t="shared" si="3"/>
        <v/>
      </c>
      <c r="G53" s="73" t="str">
        <f t="shared" si="4"/>
        <v/>
      </c>
      <c r="H53" s="91"/>
      <c r="I53" s="91"/>
      <c r="J53" s="91"/>
      <c r="K53" s="91"/>
      <c r="L53" s="91"/>
      <c r="M53" s="91"/>
      <c r="N53" s="91"/>
      <c r="O53" s="91"/>
      <c r="P53" s="91"/>
      <c r="Q53" s="91"/>
      <c r="R53" s="91"/>
    </row>
    <row r="54" spans="1:18">
      <c r="A54" s="71" t="str">
        <f>IF('Informations About Genes'!A53="","",'Informations About Genes'!A53)</f>
        <v>E3</v>
      </c>
      <c r="B54" s="76" t="str">
        <f>IF('Informations About Genes'!D53="","",'Informations About Genes'!D53)</f>
        <v/>
      </c>
      <c r="C54" s="736"/>
      <c r="D54" s="730"/>
      <c r="E54" s="737"/>
      <c r="F54" s="381" t="str">
        <f t="shared" si="3"/>
        <v/>
      </c>
      <c r="G54" s="73" t="str">
        <f t="shared" si="4"/>
        <v/>
      </c>
      <c r="H54" s="91"/>
      <c r="I54" s="91"/>
      <c r="J54" s="91"/>
      <c r="K54" s="91"/>
      <c r="L54" s="91"/>
      <c r="M54" s="91"/>
      <c r="N54" s="91"/>
      <c r="O54" s="91"/>
      <c r="P54" s="91"/>
      <c r="Q54" s="91"/>
      <c r="R54" s="91"/>
    </row>
    <row r="55" spans="1:18">
      <c r="A55" s="71" t="str">
        <f>IF('Informations About Genes'!A54="","",'Informations About Genes'!A54)</f>
        <v>E4</v>
      </c>
      <c r="B55" s="76" t="str">
        <f>IF('Informations About Genes'!D54="","",'Informations About Genes'!D54)</f>
        <v/>
      </c>
      <c r="C55" s="736"/>
      <c r="D55" s="730"/>
      <c r="E55" s="737"/>
      <c r="F55" s="381" t="str">
        <f t="shared" si="3"/>
        <v/>
      </c>
      <c r="G55" s="73" t="str">
        <f t="shared" si="4"/>
        <v/>
      </c>
      <c r="H55" s="91"/>
      <c r="I55" s="91"/>
      <c r="J55" s="91"/>
      <c r="K55" s="91"/>
      <c r="L55" s="91"/>
      <c r="M55" s="91"/>
      <c r="N55" s="91"/>
      <c r="O55" s="91"/>
      <c r="P55" s="91"/>
      <c r="Q55" s="91"/>
      <c r="R55" s="91"/>
    </row>
    <row r="56" spans="1:18">
      <c r="A56" s="71" t="str">
        <f>IF('Informations About Genes'!A55="","",'Informations About Genes'!A55)</f>
        <v>E5</v>
      </c>
      <c r="B56" s="76" t="str">
        <f>IF('Informations About Genes'!D55="","",'Informations About Genes'!D55)</f>
        <v/>
      </c>
      <c r="C56" s="736"/>
      <c r="D56" s="730"/>
      <c r="E56" s="737"/>
      <c r="F56" s="381" t="str">
        <f t="shared" si="3"/>
        <v/>
      </c>
      <c r="G56" s="73" t="str">
        <f t="shared" si="4"/>
        <v/>
      </c>
      <c r="H56" s="91"/>
      <c r="I56" s="91"/>
      <c r="J56" s="91"/>
      <c r="K56" s="91"/>
      <c r="L56" s="91"/>
      <c r="M56" s="91"/>
      <c r="N56" s="91"/>
      <c r="O56" s="91"/>
      <c r="P56" s="91"/>
      <c r="Q56" s="91"/>
      <c r="R56" s="91"/>
    </row>
    <row r="57" spans="1:18">
      <c r="A57" s="71" t="str">
        <f>IF('Informations About Genes'!A56="","",'Informations About Genes'!A56)</f>
        <v>E6</v>
      </c>
      <c r="B57" s="76" t="str">
        <f>IF('Informations About Genes'!D56="","",'Informations About Genes'!D56)</f>
        <v/>
      </c>
      <c r="C57" s="736"/>
      <c r="D57" s="730"/>
      <c r="E57" s="737"/>
      <c r="F57" s="381" t="str">
        <f t="shared" si="3"/>
        <v/>
      </c>
      <c r="G57" s="73" t="str">
        <f t="shared" si="4"/>
        <v/>
      </c>
      <c r="H57" s="91"/>
      <c r="I57" s="91"/>
      <c r="J57" s="91"/>
      <c r="K57" s="91"/>
      <c r="L57" s="91"/>
      <c r="M57" s="91"/>
      <c r="N57" s="91"/>
      <c r="O57" s="91"/>
      <c r="P57" s="91"/>
      <c r="Q57" s="91"/>
      <c r="R57" s="91"/>
    </row>
    <row r="58" spans="1:18">
      <c r="A58" s="71" t="str">
        <f>IF('Informations About Genes'!A57="","",'Informations About Genes'!A57)</f>
        <v>E7</v>
      </c>
      <c r="B58" s="76" t="str">
        <f>IF('Informations About Genes'!D57="","",'Informations About Genes'!D57)</f>
        <v/>
      </c>
      <c r="C58" s="736"/>
      <c r="D58" s="730"/>
      <c r="E58" s="737"/>
      <c r="F58" s="381" t="str">
        <f t="shared" si="3"/>
        <v/>
      </c>
      <c r="G58" s="73" t="str">
        <f t="shared" si="4"/>
        <v/>
      </c>
      <c r="H58" s="91"/>
      <c r="I58" s="91"/>
      <c r="J58" s="91"/>
      <c r="K58" s="91"/>
      <c r="L58" s="91"/>
      <c r="M58" s="91"/>
      <c r="N58" s="91"/>
      <c r="O58" s="91"/>
      <c r="P58" s="91"/>
      <c r="Q58" s="91"/>
      <c r="R58" s="91"/>
    </row>
    <row r="59" spans="1:18">
      <c r="A59" s="71" t="str">
        <f>IF('Informations About Genes'!A58="","",'Informations About Genes'!A58)</f>
        <v>E8</v>
      </c>
      <c r="B59" s="76" t="str">
        <f>IF('Informations About Genes'!D58="","",'Informations About Genes'!D58)</f>
        <v/>
      </c>
      <c r="C59" s="736"/>
      <c r="D59" s="730"/>
      <c r="E59" s="737"/>
      <c r="F59" s="381" t="str">
        <f t="shared" si="3"/>
        <v/>
      </c>
      <c r="G59" s="73" t="str">
        <f t="shared" si="4"/>
        <v/>
      </c>
      <c r="H59" s="91"/>
      <c r="I59" s="91"/>
      <c r="J59" s="91"/>
      <c r="K59" s="91"/>
      <c r="L59" s="91"/>
      <c r="M59" s="91"/>
      <c r="N59" s="91"/>
      <c r="O59" s="91"/>
      <c r="P59" s="91"/>
      <c r="Q59" s="91"/>
      <c r="R59" s="91"/>
    </row>
    <row r="60" spans="1:18">
      <c r="A60" s="71" t="str">
        <f>IF('Informations About Genes'!A59="","",'Informations About Genes'!A59)</f>
        <v>E9</v>
      </c>
      <c r="B60" s="76" t="str">
        <f>IF('Informations About Genes'!D59="","",'Informations About Genes'!D59)</f>
        <v/>
      </c>
      <c r="C60" s="736"/>
      <c r="D60" s="730"/>
      <c r="E60" s="737"/>
      <c r="F60" s="381" t="str">
        <f t="shared" si="3"/>
        <v/>
      </c>
      <c r="G60" s="73" t="str">
        <f t="shared" si="4"/>
        <v/>
      </c>
      <c r="H60" s="91"/>
      <c r="I60" s="91"/>
      <c r="J60" s="91"/>
      <c r="K60" s="91"/>
      <c r="L60" s="91"/>
      <c r="M60" s="91"/>
      <c r="N60" s="91"/>
      <c r="O60" s="91"/>
      <c r="P60" s="91"/>
      <c r="Q60" s="91"/>
      <c r="R60" s="91"/>
    </row>
    <row r="61" spans="1:18">
      <c r="A61" s="71" t="str">
        <f>IF('Informations About Genes'!A60="","",'Informations About Genes'!A60)</f>
        <v>E10</v>
      </c>
      <c r="B61" s="76" t="str">
        <f>IF('Informations About Genes'!D60="","",'Informations About Genes'!D60)</f>
        <v/>
      </c>
      <c r="C61" s="736"/>
      <c r="D61" s="730"/>
      <c r="E61" s="737"/>
      <c r="F61" s="381" t="str">
        <f t="shared" si="3"/>
        <v/>
      </c>
      <c r="G61" s="73" t="str">
        <f t="shared" si="4"/>
        <v/>
      </c>
      <c r="H61" s="91"/>
      <c r="I61" s="91"/>
      <c r="J61" s="91"/>
      <c r="K61" s="91"/>
      <c r="L61" s="91"/>
      <c r="M61" s="91"/>
      <c r="N61" s="91"/>
      <c r="O61" s="91"/>
      <c r="P61" s="91"/>
      <c r="Q61" s="91"/>
      <c r="R61" s="91"/>
    </row>
    <row r="62" spans="1:18">
      <c r="A62" s="71" t="str">
        <f>IF('Informations About Genes'!A61="","",'Informations About Genes'!A61)</f>
        <v>E11</v>
      </c>
      <c r="B62" s="76" t="str">
        <f>IF('Informations About Genes'!D61="","",'Informations About Genes'!D61)</f>
        <v/>
      </c>
      <c r="C62" s="736"/>
      <c r="D62" s="730"/>
      <c r="E62" s="737"/>
      <c r="F62" s="381" t="str">
        <f t="shared" si="3"/>
        <v/>
      </c>
      <c r="G62" s="73" t="str">
        <f t="shared" si="4"/>
        <v/>
      </c>
      <c r="H62" s="91"/>
      <c r="I62" s="91"/>
      <c r="J62" s="91"/>
      <c r="K62" s="91"/>
      <c r="L62" s="91"/>
      <c r="M62" s="91"/>
      <c r="N62" s="91"/>
      <c r="O62" s="91"/>
      <c r="P62" s="91"/>
      <c r="Q62" s="91"/>
      <c r="R62" s="91"/>
    </row>
    <row r="63" spans="1:18">
      <c r="A63" s="71" t="str">
        <f>IF('Informations About Genes'!A62="","",'Informations About Genes'!A62)</f>
        <v>E12</v>
      </c>
      <c r="B63" s="76" t="str">
        <f>IF('Informations About Genes'!D62="","",'Informations About Genes'!D62)</f>
        <v/>
      </c>
      <c r="C63" s="736"/>
      <c r="D63" s="730"/>
      <c r="E63" s="737"/>
      <c r="F63" s="381" t="str">
        <f t="shared" si="3"/>
        <v/>
      </c>
      <c r="G63" s="73" t="str">
        <f t="shared" si="4"/>
        <v/>
      </c>
      <c r="H63" s="91"/>
      <c r="I63" s="91"/>
      <c r="J63" s="91"/>
      <c r="K63" s="91"/>
      <c r="L63" s="91"/>
      <c r="M63" s="91"/>
      <c r="N63" s="91"/>
      <c r="O63" s="91"/>
      <c r="P63" s="91"/>
      <c r="Q63" s="91"/>
      <c r="R63" s="91"/>
    </row>
    <row r="64" spans="1:18">
      <c r="A64" s="71" t="str">
        <f>IF('Informations About Genes'!A63="","",'Informations About Genes'!A63)</f>
        <v>F1</v>
      </c>
      <c r="B64" s="76" t="str">
        <f>IF('Informations About Genes'!D63="","",'Informations About Genes'!D63)</f>
        <v/>
      </c>
      <c r="C64" s="736"/>
      <c r="D64" s="730"/>
      <c r="E64" s="737"/>
      <c r="F64" s="381" t="str">
        <f t="shared" si="3"/>
        <v/>
      </c>
      <c r="G64" s="73" t="str">
        <f t="shared" si="4"/>
        <v/>
      </c>
      <c r="H64" s="91"/>
      <c r="I64" s="91"/>
      <c r="J64" s="91"/>
      <c r="K64" s="91"/>
      <c r="L64" s="91"/>
      <c r="M64" s="91"/>
      <c r="N64" s="91"/>
      <c r="O64" s="91"/>
      <c r="P64" s="91"/>
      <c r="Q64" s="91"/>
      <c r="R64" s="91"/>
    </row>
    <row r="65" spans="1:18">
      <c r="A65" s="71" t="str">
        <f>IF('Informations About Genes'!A64="","",'Informations About Genes'!A64)</f>
        <v>F2</v>
      </c>
      <c r="B65" s="76" t="str">
        <f>IF('Informations About Genes'!D64="","",'Informations About Genes'!D64)</f>
        <v/>
      </c>
      <c r="C65" s="736"/>
      <c r="D65" s="730"/>
      <c r="E65" s="737"/>
      <c r="F65" s="381" t="str">
        <f t="shared" si="3"/>
        <v/>
      </c>
      <c r="G65" s="73" t="str">
        <f t="shared" si="4"/>
        <v/>
      </c>
      <c r="H65" s="91"/>
      <c r="I65" s="91"/>
      <c r="J65" s="91"/>
      <c r="K65" s="91"/>
      <c r="L65" s="91"/>
      <c r="M65" s="91"/>
      <c r="N65" s="91"/>
      <c r="O65" s="91"/>
      <c r="P65" s="91"/>
      <c r="Q65" s="91"/>
      <c r="R65" s="91"/>
    </row>
    <row r="66" spans="1:18">
      <c r="A66" s="71" t="str">
        <f>IF('Informations About Genes'!A65="","",'Informations About Genes'!A65)</f>
        <v>F3</v>
      </c>
      <c r="B66" s="76" t="str">
        <f>IF('Informations About Genes'!D65="","",'Informations About Genes'!D65)</f>
        <v/>
      </c>
      <c r="C66" s="736"/>
      <c r="D66" s="730"/>
      <c r="E66" s="737"/>
      <c r="F66" s="381" t="str">
        <f t="shared" si="3"/>
        <v/>
      </c>
      <c r="G66" s="73" t="str">
        <f t="shared" si="4"/>
        <v/>
      </c>
      <c r="H66" s="91"/>
      <c r="I66" s="91"/>
      <c r="J66" s="91"/>
      <c r="K66" s="91"/>
      <c r="L66" s="91"/>
      <c r="M66" s="91"/>
      <c r="N66" s="91"/>
      <c r="O66" s="91"/>
      <c r="P66" s="91"/>
      <c r="Q66" s="91"/>
      <c r="R66" s="91"/>
    </row>
    <row r="67" spans="1:18">
      <c r="A67" s="71" t="str">
        <f>IF('Informations About Genes'!A66="","",'Informations About Genes'!A66)</f>
        <v>F4</v>
      </c>
      <c r="B67" s="76" t="str">
        <f>IF('Informations About Genes'!D66="","",'Informations About Genes'!D66)</f>
        <v/>
      </c>
      <c r="C67" s="736"/>
      <c r="D67" s="730"/>
      <c r="E67" s="737"/>
      <c r="F67" s="381" t="str">
        <f t="shared" si="3"/>
        <v/>
      </c>
      <c r="G67" s="73" t="str">
        <f t="shared" si="4"/>
        <v/>
      </c>
      <c r="H67" s="91"/>
      <c r="I67" s="91"/>
      <c r="J67" s="91"/>
      <c r="K67" s="91"/>
      <c r="L67" s="91"/>
      <c r="M67" s="91"/>
      <c r="N67" s="91"/>
      <c r="O67" s="91"/>
      <c r="P67" s="91"/>
      <c r="Q67" s="91"/>
      <c r="R67" s="91"/>
    </row>
    <row r="68" spans="1:18">
      <c r="A68" s="71" t="str">
        <f>IF('Informations About Genes'!A67="","",'Informations About Genes'!A67)</f>
        <v>F5</v>
      </c>
      <c r="B68" s="76" t="str">
        <f>IF('Informations About Genes'!D67="","",'Informations About Genes'!D67)</f>
        <v/>
      </c>
      <c r="C68" s="736"/>
      <c r="D68" s="730"/>
      <c r="E68" s="737"/>
      <c r="F68" s="381" t="str">
        <f t="shared" ref="F68:F99" si="5">IF(ISERROR(AVERAGE(C68:E68)),"",AVERAGE(C68:E68))</f>
        <v/>
      </c>
      <c r="G68" s="73" t="str">
        <f t="shared" ref="G68:G99" si="6">IF(ISERROR(STDEV(C68:E68)),"",IF(COUNT(C68:E68)&lt;3,"N/A",STDEV(C68:E68)))</f>
        <v/>
      </c>
      <c r="H68" s="91"/>
      <c r="I68" s="91"/>
      <c r="J68" s="91"/>
      <c r="K68" s="91"/>
      <c r="L68" s="91"/>
      <c r="M68" s="91"/>
      <c r="N68" s="91"/>
      <c r="O68" s="91"/>
      <c r="P68" s="91"/>
      <c r="Q68" s="91"/>
      <c r="R68" s="91"/>
    </row>
    <row r="69" spans="1:18">
      <c r="A69" s="71" t="str">
        <f>IF('Informations About Genes'!A68="","",'Informations About Genes'!A68)</f>
        <v>F6</v>
      </c>
      <c r="B69" s="76" t="str">
        <f>IF('Informations About Genes'!D68="","",'Informations About Genes'!D68)</f>
        <v/>
      </c>
      <c r="C69" s="736"/>
      <c r="D69" s="730"/>
      <c r="E69" s="737"/>
      <c r="F69" s="381" t="str">
        <f t="shared" si="5"/>
        <v/>
      </c>
      <c r="G69" s="73" t="str">
        <f t="shared" si="6"/>
        <v/>
      </c>
      <c r="H69" s="91"/>
      <c r="I69" s="91"/>
      <c r="J69" s="91"/>
      <c r="K69" s="91"/>
      <c r="L69" s="91"/>
      <c r="M69" s="91"/>
      <c r="N69" s="91"/>
      <c r="O69" s="91"/>
      <c r="P69" s="91"/>
      <c r="Q69" s="91"/>
      <c r="R69" s="91"/>
    </row>
    <row r="70" spans="1:18">
      <c r="A70" s="71" t="str">
        <f>IF('Informations About Genes'!A69="","",'Informations About Genes'!A69)</f>
        <v>F7</v>
      </c>
      <c r="B70" s="76" t="str">
        <f>IF('Informations About Genes'!D69="","",'Informations About Genes'!D69)</f>
        <v/>
      </c>
      <c r="C70" s="736"/>
      <c r="D70" s="730"/>
      <c r="E70" s="737"/>
      <c r="F70" s="381" t="str">
        <f t="shared" si="5"/>
        <v/>
      </c>
      <c r="G70" s="73" t="str">
        <f t="shared" si="6"/>
        <v/>
      </c>
      <c r="H70" s="91"/>
      <c r="I70" s="91"/>
      <c r="J70" s="91"/>
      <c r="K70" s="91"/>
      <c r="L70" s="91"/>
      <c r="M70" s="91"/>
      <c r="N70" s="91"/>
      <c r="O70" s="91"/>
      <c r="P70" s="91"/>
      <c r="Q70" s="91"/>
      <c r="R70" s="91"/>
    </row>
    <row r="71" spans="1:18">
      <c r="A71" s="71" t="str">
        <f>IF('Informations About Genes'!A70="","",'Informations About Genes'!A70)</f>
        <v>F8</v>
      </c>
      <c r="B71" s="76" t="str">
        <f>IF('Informations About Genes'!D70="","",'Informations About Genes'!D70)</f>
        <v/>
      </c>
      <c r="C71" s="736"/>
      <c r="D71" s="730"/>
      <c r="E71" s="737"/>
      <c r="F71" s="381" t="str">
        <f t="shared" si="5"/>
        <v/>
      </c>
      <c r="G71" s="73" t="str">
        <f t="shared" si="6"/>
        <v/>
      </c>
      <c r="H71" s="91"/>
      <c r="I71" s="91"/>
      <c r="J71" s="91"/>
      <c r="K71" s="91"/>
      <c r="L71" s="91"/>
      <c r="M71" s="91"/>
      <c r="N71" s="91"/>
      <c r="O71" s="91"/>
      <c r="P71" s="91"/>
      <c r="Q71" s="91"/>
      <c r="R71" s="91"/>
    </row>
    <row r="72" spans="1:18">
      <c r="A72" s="71" t="str">
        <f>IF('Informations About Genes'!A71="","",'Informations About Genes'!A71)</f>
        <v>F9</v>
      </c>
      <c r="B72" s="76" t="str">
        <f>IF('Informations About Genes'!D71="","",'Informations About Genes'!D71)</f>
        <v/>
      </c>
      <c r="C72" s="736"/>
      <c r="D72" s="730"/>
      <c r="E72" s="737"/>
      <c r="F72" s="381" t="str">
        <f t="shared" si="5"/>
        <v/>
      </c>
      <c r="G72" s="73" t="str">
        <f t="shared" si="6"/>
        <v/>
      </c>
      <c r="H72" s="91"/>
      <c r="I72" s="91"/>
      <c r="J72" s="91"/>
      <c r="K72" s="91"/>
      <c r="L72" s="91"/>
      <c r="M72" s="91"/>
      <c r="N72" s="91"/>
      <c r="O72" s="91"/>
      <c r="P72" s="91"/>
      <c r="Q72" s="91"/>
      <c r="R72" s="91"/>
    </row>
    <row r="73" spans="1:18">
      <c r="A73" s="71" t="str">
        <f>IF('Informations About Genes'!A72="","",'Informations About Genes'!A72)</f>
        <v>F10</v>
      </c>
      <c r="B73" s="76" t="str">
        <f>IF('Informations About Genes'!D72="","",'Informations About Genes'!D72)</f>
        <v/>
      </c>
      <c r="C73" s="736"/>
      <c r="D73" s="730"/>
      <c r="E73" s="737"/>
      <c r="F73" s="381" t="str">
        <f t="shared" si="5"/>
        <v/>
      </c>
      <c r="G73" s="73" t="str">
        <f t="shared" si="6"/>
        <v/>
      </c>
      <c r="H73" s="91"/>
      <c r="I73" s="91"/>
      <c r="J73" s="91"/>
      <c r="K73" s="91"/>
      <c r="L73" s="91"/>
      <c r="M73" s="91"/>
      <c r="N73" s="91"/>
      <c r="O73" s="91"/>
      <c r="P73" s="91"/>
      <c r="Q73" s="91"/>
      <c r="R73" s="91"/>
    </row>
    <row r="74" spans="1:18">
      <c r="A74" s="71" t="str">
        <f>IF('Informations About Genes'!A73="","",'Informations About Genes'!A73)</f>
        <v>F11</v>
      </c>
      <c r="B74" s="76" t="str">
        <f>IF('Informations About Genes'!D73="","",'Informations About Genes'!D73)</f>
        <v/>
      </c>
      <c r="C74" s="736"/>
      <c r="D74" s="730"/>
      <c r="E74" s="737"/>
      <c r="F74" s="381" t="str">
        <f t="shared" si="5"/>
        <v/>
      </c>
      <c r="G74" s="73" t="str">
        <f t="shared" si="6"/>
        <v/>
      </c>
      <c r="H74" s="91"/>
      <c r="I74" s="91"/>
      <c r="J74" s="91"/>
      <c r="K74" s="91"/>
      <c r="L74" s="91"/>
      <c r="M74" s="91"/>
      <c r="N74" s="91"/>
      <c r="O74" s="91"/>
      <c r="P74" s="91"/>
      <c r="Q74" s="91"/>
      <c r="R74" s="91"/>
    </row>
    <row r="75" spans="1:18">
      <c r="A75" s="71" t="str">
        <f>IF('Informations About Genes'!A74="","",'Informations About Genes'!A74)</f>
        <v>F12</v>
      </c>
      <c r="B75" s="76" t="str">
        <f>IF('Informations About Genes'!D74="","",'Informations About Genes'!D74)</f>
        <v/>
      </c>
      <c r="C75" s="736"/>
      <c r="D75" s="730"/>
      <c r="E75" s="737"/>
      <c r="F75" s="381" t="str">
        <f t="shared" si="5"/>
        <v/>
      </c>
      <c r="G75" s="73" t="str">
        <f t="shared" si="6"/>
        <v/>
      </c>
      <c r="H75" s="91"/>
      <c r="I75" s="91"/>
      <c r="J75" s="91"/>
      <c r="K75" s="91"/>
      <c r="L75" s="91"/>
      <c r="M75" s="91"/>
      <c r="N75" s="91"/>
      <c r="O75" s="91"/>
      <c r="P75" s="91"/>
      <c r="Q75" s="91"/>
      <c r="R75" s="91"/>
    </row>
    <row r="76" spans="1:18">
      <c r="A76" s="71" t="str">
        <f>IF('Informations About Genes'!A75="","",'Informations About Genes'!A75)</f>
        <v>G1</v>
      </c>
      <c r="B76" s="76" t="str">
        <f>IF('Informations About Genes'!D75="","",'Informations About Genes'!D75)</f>
        <v/>
      </c>
      <c r="C76" s="736"/>
      <c r="D76" s="730"/>
      <c r="E76" s="737"/>
      <c r="F76" s="381" t="str">
        <f t="shared" si="5"/>
        <v/>
      </c>
      <c r="G76" s="73" t="str">
        <f t="shared" si="6"/>
        <v/>
      </c>
      <c r="H76" s="91"/>
      <c r="I76" s="91"/>
      <c r="J76" s="91"/>
      <c r="K76" s="91"/>
      <c r="L76" s="91"/>
      <c r="M76" s="91"/>
      <c r="N76" s="91"/>
      <c r="O76" s="91"/>
      <c r="P76" s="91"/>
      <c r="Q76" s="91"/>
      <c r="R76" s="91"/>
    </row>
    <row r="77" spans="1:18">
      <c r="A77" s="71" t="str">
        <f>IF('Informations About Genes'!A76="","",'Informations About Genes'!A76)</f>
        <v>G2</v>
      </c>
      <c r="B77" s="76" t="str">
        <f>IF('Informations About Genes'!D76="","",'Informations About Genes'!D76)</f>
        <v/>
      </c>
      <c r="C77" s="736"/>
      <c r="D77" s="730"/>
      <c r="E77" s="737"/>
      <c r="F77" s="381" t="str">
        <f t="shared" si="5"/>
        <v/>
      </c>
      <c r="G77" s="73" t="str">
        <f t="shared" si="6"/>
        <v/>
      </c>
      <c r="H77" s="91"/>
      <c r="I77" s="91"/>
      <c r="J77" s="91"/>
      <c r="K77" s="91"/>
      <c r="L77" s="91"/>
      <c r="M77" s="91"/>
      <c r="N77" s="91"/>
      <c r="O77" s="91"/>
      <c r="P77" s="91"/>
      <c r="Q77" s="91"/>
      <c r="R77" s="91"/>
    </row>
    <row r="78" spans="1:18">
      <c r="A78" s="71" t="str">
        <f>IF('Informations About Genes'!A77="","",'Informations About Genes'!A77)</f>
        <v>G3</v>
      </c>
      <c r="B78" s="76" t="str">
        <f>IF('Informations About Genes'!D77="","",'Informations About Genes'!D77)</f>
        <v/>
      </c>
      <c r="C78" s="736"/>
      <c r="D78" s="730"/>
      <c r="E78" s="737"/>
      <c r="F78" s="381" t="str">
        <f t="shared" si="5"/>
        <v/>
      </c>
      <c r="G78" s="73" t="str">
        <f t="shared" si="6"/>
        <v/>
      </c>
      <c r="H78" s="91"/>
      <c r="I78" s="91"/>
      <c r="J78" s="91"/>
      <c r="K78" s="91"/>
      <c r="L78" s="91"/>
      <c r="M78" s="91"/>
      <c r="N78" s="91"/>
      <c r="O78" s="91"/>
      <c r="P78" s="91"/>
      <c r="Q78" s="91"/>
      <c r="R78" s="91"/>
    </row>
    <row r="79" spans="1:18">
      <c r="A79" s="71" t="str">
        <f>IF('Informations About Genes'!A78="","",'Informations About Genes'!A78)</f>
        <v>G4</v>
      </c>
      <c r="B79" s="76" t="str">
        <f>IF('Informations About Genes'!D78="","",'Informations About Genes'!D78)</f>
        <v/>
      </c>
      <c r="C79" s="736"/>
      <c r="D79" s="730"/>
      <c r="E79" s="737"/>
      <c r="F79" s="381" t="str">
        <f t="shared" si="5"/>
        <v/>
      </c>
      <c r="G79" s="73" t="str">
        <f t="shared" si="6"/>
        <v/>
      </c>
      <c r="H79" s="91"/>
      <c r="I79" s="91"/>
      <c r="J79" s="91"/>
      <c r="K79" s="91"/>
      <c r="L79" s="91"/>
      <c r="M79" s="91"/>
      <c r="N79" s="91"/>
      <c r="O79" s="91"/>
      <c r="P79" s="91"/>
      <c r="Q79" s="91"/>
      <c r="R79" s="91"/>
    </row>
    <row r="80" spans="1:18">
      <c r="A80" s="71" t="str">
        <f>IF('Informations About Genes'!A79="","",'Informations About Genes'!A79)</f>
        <v>G5</v>
      </c>
      <c r="B80" s="76" t="str">
        <f>IF('Informations About Genes'!D79="","",'Informations About Genes'!D79)</f>
        <v/>
      </c>
      <c r="C80" s="736"/>
      <c r="D80" s="730"/>
      <c r="E80" s="737"/>
      <c r="F80" s="381" t="str">
        <f t="shared" si="5"/>
        <v/>
      </c>
      <c r="G80" s="73" t="str">
        <f t="shared" si="6"/>
        <v/>
      </c>
      <c r="H80" s="91"/>
      <c r="I80" s="91"/>
      <c r="J80" s="91"/>
      <c r="K80" s="91"/>
      <c r="L80" s="91"/>
      <c r="M80" s="91"/>
      <c r="N80" s="91"/>
      <c r="O80" s="91"/>
      <c r="P80" s="91"/>
      <c r="Q80" s="91"/>
      <c r="R80" s="91"/>
    </row>
    <row r="81" spans="1:18">
      <c r="A81" s="71" t="str">
        <f>IF('Informations About Genes'!A80="","",'Informations About Genes'!A80)</f>
        <v>G6</v>
      </c>
      <c r="B81" s="76" t="str">
        <f>IF('Informations About Genes'!D80="","",'Informations About Genes'!D80)</f>
        <v/>
      </c>
      <c r="C81" s="736"/>
      <c r="D81" s="730"/>
      <c r="E81" s="737"/>
      <c r="F81" s="381" t="str">
        <f t="shared" si="5"/>
        <v/>
      </c>
      <c r="G81" s="73" t="str">
        <f t="shared" si="6"/>
        <v/>
      </c>
      <c r="H81" s="91"/>
      <c r="I81" s="91"/>
      <c r="J81" s="91"/>
      <c r="K81" s="91"/>
      <c r="L81" s="91"/>
      <c r="M81" s="91"/>
      <c r="N81" s="91"/>
      <c r="O81" s="91"/>
      <c r="P81" s="91"/>
      <c r="Q81" s="91"/>
      <c r="R81" s="91"/>
    </row>
    <row r="82" spans="1:18">
      <c r="A82" s="71" t="str">
        <f>IF('Informations About Genes'!A81="","",'Informations About Genes'!A81)</f>
        <v>G7</v>
      </c>
      <c r="B82" s="76" t="str">
        <f>IF('Informations About Genes'!D81="","",'Informations About Genes'!D81)</f>
        <v/>
      </c>
      <c r="C82" s="736"/>
      <c r="D82" s="730"/>
      <c r="E82" s="737"/>
      <c r="F82" s="381" t="str">
        <f t="shared" si="5"/>
        <v/>
      </c>
      <c r="G82" s="73" t="str">
        <f t="shared" si="6"/>
        <v/>
      </c>
      <c r="H82" s="91"/>
      <c r="I82" s="91"/>
      <c r="J82" s="91"/>
      <c r="K82" s="91"/>
      <c r="L82" s="91"/>
      <c r="M82" s="91"/>
      <c r="N82" s="91"/>
      <c r="O82" s="91"/>
      <c r="P82" s="91"/>
      <c r="Q82" s="91"/>
      <c r="R82" s="91"/>
    </row>
    <row r="83" spans="1:18">
      <c r="A83" s="71" t="str">
        <f>IF('Informations About Genes'!A82="","",'Informations About Genes'!A82)</f>
        <v>G8</v>
      </c>
      <c r="B83" s="76" t="str">
        <f>IF('Informations About Genes'!D82="","",'Informations About Genes'!D82)</f>
        <v/>
      </c>
      <c r="C83" s="736"/>
      <c r="D83" s="730"/>
      <c r="E83" s="737"/>
      <c r="F83" s="381" t="str">
        <f t="shared" si="5"/>
        <v/>
      </c>
      <c r="G83" s="73" t="str">
        <f t="shared" si="6"/>
        <v/>
      </c>
      <c r="H83" s="91"/>
      <c r="I83" s="91"/>
      <c r="J83" s="91"/>
      <c r="K83" s="91"/>
      <c r="L83" s="91"/>
      <c r="M83" s="91"/>
      <c r="N83" s="91"/>
      <c r="O83" s="91"/>
      <c r="P83" s="91"/>
      <c r="Q83" s="91"/>
      <c r="R83" s="91"/>
    </row>
    <row r="84" spans="1:18">
      <c r="A84" s="71" t="str">
        <f>IF('Informations About Genes'!A83="","",'Informations About Genes'!A83)</f>
        <v>G9</v>
      </c>
      <c r="B84" s="76" t="str">
        <f>IF('Informations About Genes'!D83="","",'Informations About Genes'!D83)</f>
        <v/>
      </c>
      <c r="C84" s="736"/>
      <c r="D84" s="730"/>
      <c r="E84" s="737"/>
      <c r="F84" s="381" t="str">
        <f t="shared" si="5"/>
        <v/>
      </c>
      <c r="G84" s="73" t="str">
        <f t="shared" si="6"/>
        <v/>
      </c>
      <c r="H84" s="91"/>
      <c r="I84" s="91"/>
      <c r="J84" s="91"/>
      <c r="K84" s="91"/>
      <c r="L84" s="91"/>
      <c r="M84" s="91"/>
      <c r="N84" s="91"/>
      <c r="O84" s="91"/>
      <c r="P84" s="91"/>
      <c r="Q84" s="91"/>
      <c r="R84" s="91"/>
    </row>
    <row r="85" spans="1:18">
      <c r="A85" s="71" t="str">
        <f>IF('Informations About Genes'!A84="","",'Informations About Genes'!A84)</f>
        <v>G10</v>
      </c>
      <c r="B85" s="76" t="str">
        <f>IF('Informations About Genes'!D84="","",'Informations About Genes'!D84)</f>
        <v/>
      </c>
      <c r="C85" s="736"/>
      <c r="D85" s="730"/>
      <c r="E85" s="737"/>
      <c r="F85" s="381" t="str">
        <f t="shared" si="5"/>
        <v/>
      </c>
      <c r="G85" s="73" t="str">
        <f t="shared" si="6"/>
        <v/>
      </c>
      <c r="H85" s="91"/>
      <c r="I85" s="91"/>
      <c r="J85" s="91"/>
      <c r="K85" s="91"/>
      <c r="L85" s="91"/>
      <c r="M85" s="91"/>
      <c r="N85" s="91"/>
      <c r="O85" s="91"/>
      <c r="P85" s="91"/>
      <c r="Q85" s="91"/>
      <c r="R85" s="91"/>
    </row>
    <row r="86" spans="1:18">
      <c r="A86" s="71" t="str">
        <f>IF('Informations About Genes'!A85="","",'Informations About Genes'!A85)</f>
        <v>G11</v>
      </c>
      <c r="B86" s="76" t="str">
        <f>IF('Informations About Genes'!D85="","",'Informations About Genes'!D85)</f>
        <v/>
      </c>
      <c r="C86" s="736"/>
      <c r="D86" s="730"/>
      <c r="E86" s="737"/>
      <c r="F86" s="381" t="str">
        <f t="shared" si="5"/>
        <v/>
      </c>
      <c r="G86" s="73" t="str">
        <f t="shared" si="6"/>
        <v/>
      </c>
      <c r="H86" s="91"/>
      <c r="I86" s="91"/>
      <c r="J86" s="91"/>
      <c r="K86" s="91"/>
      <c r="L86" s="91"/>
      <c r="M86" s="91"/>
      <c r="N86" s="91"/>
      <c r="O86" s="91"/>
      <c r="P86" s="91"/>
      <c r="Q86" s="91"/>
      <c r="R86" s="91"/>
    </row>
    <row r="87" spans="1:18" ht="15.75" thickBot="1">
      <c r="A87" s="71" t="str">
        <f>IF('Informations About Genes'!A86="","",'Informations About Genes'!A86)</f>
        <v>G12</v>
      </c>
      <c r="B87" s="76" t="str">
        <f>IF('Informations About Genes'!D86="","",'Informations About Genes'!D86)</f>
        <v/>
      </c>
      <c r="C87" s="739"/>
      <c r="D87" s="731"/>
      <c r="E87" s="740"/>
      <c r="F87" s="381" t="str">
        <f t="shared" si="5"/>
        <v/>
      </c>
      <c r="G87" s="73" t="str">
        <f t="shared" si="6"/>
        <v/>
      </c>
      <c r="H87" s="91"/>
      <c r="I87" s="91"/>
      <c r="J87" s="91"/>
      <c r="K87" s="91"/>
      <c r="L87" s="91"/>
      <c r="M87" s="91"/>
      <c r="N87" s="91"/>
      <c r="O87" s="91"/>
      <c r="P87" s="91"/>
      <c r="Q87" s="91"/>
      <c r="R87" s="91"/>
    </row>
    <row r="88" spans="1:18">
      <c r="A88" s="71" t="str">
        <f>IF('Informations About Genes'!A87="","",'Informations About Genes'!A87)</f>
        <v>H1</v>
      </c>
      <c r="B88" s="76" t="str">
        <f>IF('Informations About Genes'!D87="","",'Informations About Genes'!D87)</f>
        <v/>
      </c>
      <c r="C88" s="734"/>
      <c r="D88" s="729"/>
      <c r="E88" s="735"/>
      <c r="F88" s="381" t="str">
        <f t="shared" si="5"/>
        <v/>
      </c>
      <c r="G88" s="73" t="str">
        <f t="shared" si="6"/>
        <v/>
      </c>
      <c r="H88" s="91"/>
      <c r="I88" s="91"/>
      <c r="J88" s="91"/>
      <c r="K88" s="91"/>
      <c r="L88" s="91"/>
      <c r="M88" s="91"/>
      <c r="N88" s="91"/>
      <c r="O88" s="91"/>
      <c r="P88" s="91"/>
      <c r="Q88" s="91"/>
      <c r="R88" s="91"/>
    </row>
    <row r="89" spans="1:18">
      <c r="A89" s="71" t="str">
        <f>IF('Informations About Genes'!A88="","",'Informations About Genes'!A88)</f>
        <v>H2</v>
      </c>
      <c r="B89" s="76" t="str">
        <f>IF('Informations About Genes'!D88="","",'Informations About Genes'!D88)</f>
        <v/>
      </c>
      <c r="C89" s="736"/>
      <c r="D89" s="730"/>
      <c r="E89" s="737"/>
      <c r="F89" s="381" t="str">
        <f t="shared" si="5"/>
        <v/>
      </c>
      <c r="G89" s="73" t="str">
        <f t="shared" si="6"/>
        <v/>
      </c>
      <c r="H89" s="91"/>
      <c r="I89" s="91"/>
      <c r="J89" s="91"/>
      <c r="K89" s="91"/>
      <c r="L89" s="91"/>
      <c r="M89" s="91"/>
      <c r="N89" s="91"/>
      <c r="O89" s="91"/>
      <c r="P89" s="91"/>
      <c r="Q89" s="91"/>
      <c r="R89" s="91"/>
    </row>
    <row r="90" spans="1:18">
      <c r="A90" s="71" t="str">
        <f>IF('Informations About Genes'!A89="","",'Informations About Genes'!A89)</f>
        <v>H3</v>
      </c>
      <c r="B90" s="76" t="str">
        <f>IF('Informations About Genes'!D89="","",'Informations About Genes'!D89)</f>
        <v/>
      </c>
      <c r="C90" s="736"/>
      <c r="D90" s="730"/>
      <c r="E90" s="737"/>
      <c r="F90" s="381" t="str">
        <f t="shared" si="5"/>
        <v/>
      </c>
      <c r="G90" s="73" t="str">
        <f t="shared" si="6"/>
        <v/>
      </c>
      <c r="H90" s="91"/>
      <c r="I90" s="91"/>
      <c r="J90" s="91"/>
      <c r="K90" s="91"/>
      <c r="L90" s="91"/>
      <c r="M90" s="91"/>
      <c r="N90" s="91"/>
      <c r="O90" s="91"/>
      <c r="P90" s="91"/>
      <c r="Q90" s="91"/>
      <c r="R90" s="91"/>
    </row>
    <row r="91" spans="1:18">
      <c r="A91" s="71" t="str">
        <f>IF('Informations About Genes'!A90="","",'Informations About Genes'!A90)</f>
        <v>H4</v>
      </c>
      <c r="B91" s="76" t="str">
        <f>IF('Informations About Genes'!D90="","",'Informations About Genes'!D90)</f>
        <v/>
      </c>
      <c r="C91" s="736"/>
      <c r="D91" s="730"/>
      <c r="E91" s="737"/>
      <c r="F91" s="381" t="str">
        <f t="shared" si="5"/>
        <v/>
      </c>
      <c r="G91" s="73" t="str">
        <f t="shared" si="6"/>
        <v/>
      </c>
      <c r="H91" s="91"/>
      <c r="I91" s="91"/>
      <c r="J91" s="91"/>
      <c r="K91" s="91"/>
      <c r="L91" s="91"/>
      <c r="M91" s="91"/>
      <c r="N91" s="91"/>
      <c r="O91" s="91"/>
      <c r="P91" s="91"/>
      <c r="Q91" s="91"/>
      <c r="R91" s="91"/>
    </row>
    <row r="92" spans="1:18">
      <c r="A92" s="71" t="str">
        <f>IF('Informations About Genes'!A91="","",'Informations About Genes'!A91)</f>
        <v>H5</v>
      </c>
      <c r="B92" s="76" t="str">
        <f>IF('Informations About Genes'!D91="","",'Informations About Genes'!D91)</f>
        <v/>
      </c>
      <c r="C92" s="736"/>
      <c r="D92" s="730"/>
      <c r="E92" s="737"/>
      <c r="F92" s="381" t="str">
        <f t="shared" si="5"/>
        <v/>
      </c>
      <c r="G92" s="73" t="str">
        <f t="shared" si="6"/>
        <v/>
      </c>
      <c r="H92" s="91"/>
      <c r="I92" s="91"/>
      <c r="J92" s="91"/>
      <c r="K92" s="91"/>
      <c r="L92" s="91"/>
      <c r="M92" s="91"/>
      <c r="N92" s="91"/>
      <c r="O92" s="91"/>
      <c r="P92" s="91"/>
      <c r="Q92" s="91"/>
      <c r="R92" s="91"/>
    </row>
    <row r="93" spans="1:18">
      <c r="A93" s="71" t="str">
        <f>IF('Informations About Genes'!A92="","",'Informations About Genes'!A92)</f>
        <v>H6</v>
      </c>
      <c r="B93" s="76" t="str">
        <f>IF('Informations About Genes'!D92="","",'Informations About Genes'!D92)</f>
        <v/>
      </c>
      <c r="C93" s="736"/>
      <c r="D93" s="730"/>
      <c r="E93" s="737"/>
      <c r="F93" s="381" t="str">
        <f t="shared" si="5"/>
        <v/>
      </c>
      <c r="G93" s="73" t="str">
        <f t="shared" si="6"/>
        <v/>
      </c>
      <c r="H93" s="91"/>
      <c r="I93" s="91"/>
      <c r="J93" s="91"/>
      <c r="K93" s="91"/>
      <c r="L93" s="91"/>
      <c r="M93" s="91"/>
      <c r="N93" s="91"/>
      <c r="O93" s="91"/>
      <c r="P93" s="91"/>
      <c r="Q93" s="91"/>
      <c r="R93" s="91"/>
    </row>
    <row r="94" spans="1:18">
      <c r="A94" s="71" t="str">
        <f>IF('Informations About Genes'!A93="","",'Informations About Genes'!A93)</f>
        <v>H7</v>
      </c>
      <c r="B94" s="76" t="str">
        <f>IF('Informations About Genes'!D93="","",'Informations About Genes'!D93)</f>
        <v/>
      </c>
      <c r="C94" s="736"/>
      <c r="D94" s="730"/>
      <c r="E94" s="737"/>
      <c r="F94" s="381" t="str">
        <f t="shared" si="5"/>
        <v/>
      </c>
      <c r="G94" s="73" t="str">
        <f t="shared" si="6"/>
        <v/>
      </c>
      <c r="H94" s="91"/>
      <c r="I94" s="91"/>
      <c r="J94" s="91"/>
      <c r="K94" s="91"/>
      <c r="L94" s="91"/>
      <c r="M94" s="91"/>
      <c r="N94" s="91"/>
      <c r="O94" s="91"/>
      <c r="P94" s="91"/>
      <c r="Q94" s="91"/>
      <c r="R94" s="91"/>
    </row>
    <row r="95" spans="1:18" ht="15.75" thickBot="1">
      <c r="A95" s="71" t="str">
        <f>IF('Informations About Genes'!A94="","",'Informations About Genes'!A94)</f>
        <v>H8</v>
      </c>
      <c r="B95" s="76" t="str">
        <f>IF('Informations About Genes'!D94="","",'Informations About Genes'!D94)</f>
        <v/>
      </c>
      <c r="C95" s="741"/>
      <c r="D95" s="732"/>
      <c r="E95" s="742"/>
      <c r="F95" s="381" t="str">
        <f t="shared" si="5"/>
        <v/>
      </c>
      <c r="G95" s="73" t="str">
        <f t="shared" si="6"/>
        <v/>
      </c>
      <c r="H95" s="91"/>
      <c r="I95" s="91"/>
      <c r="J95" s="91"/>
      <c r="K95" s="91"/>
      <c r="L95" s="91"/>
      <c r="M95" s="91"/>
      <c r="N95" s="91"/>
      <c r="O95" s="91"/>
      <c r="P95" s="91"/>
      <c r="Q95" s="91"/>
      <c r="R95" s="91"/>
    </row>
    <row r="96" spans="1:18">
      <c r="A96" s="71" t="str">
        <f>IF('Informations About Genes'!A95="","",'Informations About Genes'!A95)</f>
        <v>H9</v>
      </c>
      <c r="B96" s="76" t="str">
        <f>IF('Informations About Genes'!D95="","",'Informations About Genes'!D95)</f>
        <v/>
      </c>
      <c r="C96" s="743"/>
      <c r="D96" s="733"/>
      <c r="E96" s="744"/>
      <c r="F96" s="381" t="str">
        <f t="shared" si="5"/>
        <v/>
      </c>
      <c r="G96" s="73" t="str">
        <f t="shared" si="6"/>
        <v/>
      </c>
      <c r="H96" s="91"/>
      <c r="I96" s="91"/>
      <c r="J96" s="91"/>
      <c r="K96" s="91"/>
      <c r="L96" s="91"/>
      <c r="M96" s="91"/>
      <c r="N96" s="91"/>
      <c r="O96" s="91"/>
      <c r="P96" s="91"/>
      <c r="Q96" s="91"/>
      <c r="R96" s="91"/>
    </row>
    <row r="97" spans="1:18">
      <c r="A97" s="71" t="str">
        <f>IF('Informations About Genes'!A96="","",'Informations About Genes'!A96)</f>
        <v>H10</v>
      </c>
      <c r="B97" s="76" t="str">
        <f>IF('Informations About Genes'!D96="","",'Informations About Genes'!D96)</f>
        <v/>
      </c>
      <c r="C97" s="736"/>
      <c r="D97" s="730"/>
      <c r="E97" s="737"/>
      <c r="F97" s="381" t="str">
        <f t="shared" si="5"/>
        <v/>
      </c>
      <c r="G97" s="73" t="str">
        <f t="shared" si="6"/>
        <v/>
      </c>
      <c r="H97" s="91"/>
      <c r="I97" s="91"/>
      <c r="J97" s="91"/>
      <c r="K97" s="91"/>
      <c r="L97" s="91"/>
      <c r="M97" s="91"/>
      <c r="N97" s="91"/>
      <c r="O97" s="91"/>
      <c r="P97" s="91"/>
      <c r="Q97" s="91"/>
      <c r="R97" s="91"/>
    </row>
    <row r="98" spans="1:18">
      <c r="A98" s="71" t="str">
        <f>IF('Informations About Genes'!A97="","",'Informations About Genes'!A97)</f>
        <v>H11</v>
      </c>
      <c r="B98" s="76" t="str">
        <f>IF('Informations About Genes'!D97="","",'Informations About Genes'!D97)</f>
        <v/>
      </c>
      <c r="C98" s="745"/>
      <c r="D98" s="347"/>
      <c r="E98" s="746"/>
      <c r="F98" s="381" t="str">
        <f t="shared" si="5"/>
        <v/>
      </c>
      <c r="G98" s="73" t="str">
        <f t="shared" si="6"/>
        <v/>
      </c>
      <c r="H98" s="91"/>
      <c r="I98" s="91"/>
      <c r="J98" s="91"/>
      <c r="K98" s="91"/>
      <c r="L98" s="91"/>
      <c r="M98" s="91"/>
      <c r="N98" s="91"/>
      <c r="O98" s="91"/>
      <c r="P98" s="91"/>
      <c r="Q98" s="91"/>
      <c r="R98" s="91"/>
    </row>
    <row r="99" spans="1:18" ht="15.75" thickBot="1">
      <c r="A99" s="88" t="str">
        <f>IF('Informations About Genes'!A98="","",'Informations About Genes'!A98)</f>
        <v>H12</v>
      </c>
      <c r="B99" s="379" t="str">
        <f>IF('Informations About Genes'!D98="","",'Informations About Genes'!D98)</f>
        <v/>
      </c>
      <c r="C99" s="747"/>
      <c r="D99" s="748"/>
      <c r="E99" s="749"/>
      <c r="F99" s="382" t="str">
        <f t="shared" si="5"/>
        <v/>
      </c>
      <c r="G99" s="87" t="str">
        <f t="shared" si="6"/>
        <v/>
      </c>
      <c r="H99" s="91"/>
      <c r="I99" s="91"/>
      <c r="J99" s="91"/>
      <c r="K99" s="91"/>
      <c r="L99" s="91"/>
      <c r="M99" s="91"/>
      <c r="N99" s="91"/>
      <c r="O99" s="91"/>
      <c r="P99" s="91"/>
      <c r="Q99" s="91"/>
      <c r="R99" s="91"/>
    </row>
    <row r="100" spans="1:18" ht="15.75" thickTop="1">
      <c r="A100" s="91"/>
      <c r="B100" s="91"/>
      <c r="C100" s="91"/>
      <c r="D100" s="91"/>
      <c r="E100" s="91"/>
      <c r="F100" s="91"/>
      <c r="G100" s="91"/>
      <c r="H100" s="91"/>
      <c r="I100" s="91"/>
      <c r="J100" s="91"/>
      <c r="K100" s="91"/>
      <c r="L100" s="91"/>
      <c r="M100" s="91"/>
      <c r="N100" s="91"/>
      <c r="O100" s="91"/>
      <c r="P100" s="91"/>
      <c r="Q100" s="91"/>
      <c r="R100" s="91"/>
    </row>
    <row r="101" spans="1:18">
      <c r="A101" s="91"/>
      <c r="B101" s="91"/>
      <c r="C101" s="91"/>
      <c r="D101" s="91"/>
      <c r="E101" s="91"/>
      <c r="F101" s="91"/>
      <c r="G101" s="91"/>
      <c r="H101" s="91"/>
      <c r="I101" s="91"/>
      <c r="J101" s="91"/>
      <c r="K101" s="91"/>
      <c r="L101" s="91"/>
      <c r="M101" s="91"/>
      <c r="N101" s="91"/>
      <c r="O101" s="91"/>
      <c r="P101" s="91"/>
      <c r="Q101" s="91"/>
      <c r="R101" s="91"/>
    </row>
    <row r="102" spans="1:18">
      <c r="A102" s="91"/>
      <c r="B102" s="91"/>
      <c r="C102" s="91"/>
      <c r="D102" s="91"/>
      <c r="E102" s="91"/>
      <c r="F102" s="91"/>
      <c r="G102" s="91"/>
      <c r="H102" s="91"/>
      <c r="I102" s="91"/>
      <c r="J102" s="91"/>
      <c r="K102" s="91"/>
      <c r="L102" s="91"/>
      <c r="M102" s="91"/>
      <c r="N102" s="91"/>
      <c r="O102" s="91"/>
      <c r="P102" s="91"/>
      <c r="Q102" s="91"/>
      <c r="R102" s="91"/>
    </row>
    <row r="103" spans="1:18">
      <c r="A103" s="91"/>
      <c r="B103" s="91"/>
      <c r="C103" s="91"/>
      <c r="D103" s="91"/>
      <c r="E103" s="91"/>
      <c r="F103" s="91"/>
      <c r="G103" s="91"/>
      <c r="H103" s="91"/>
      <c r="I103" s="91"/>
      <c r="J103" s="91"/>
      <c r="K103" s="91"/>
      <c r="L103" s="91"/>
      <c r="M103" s="91"/>
      <c r="N103" s="91"/>
      <c r="O103" s="91"/>
      <c r="P103" s="91"/>
      <c r="Q103" s="91"/>
      <c r="R103" s="91"/>
    </row>
    <row r="104" spans="1:18">
      <c r="A104" s="91"/>
      <c r="B104" s="91"/>
      <c r="C104" s="91"/>
      <c r="D104" s="91"/>
      <c r="E104" s="91"/>
      <c r="F104" s="91"/>
      <c r="G104" s="91"/>
      <c r="H104" s="91"/>
      <c r="I104" s="91"/>
      <c r="J104" s="91"/>
      <c r="K104" s="91"/>
      <c r="L104" s="91"/>
      <c r="M104" s="91"/>
      <c r="N104" s="91"/>
      <c r="O104" s="91"/>
      <c r="P104" s="91"/>
      <c r="Q104" s="91"/>
      <c r="R104" s="91"/>
    </row>
    <row r="105" spans="1:18">
      <c r="A105" s="91"/>
      <c r="B105" s="91"/>
      <c r="C105" s="91"/>
      <c r="D105" s="91"/>
      <c r="E105" s="91"/>
      <c r="F105" s="91"/>
      <c r="G105" s="91"/>
      <c r="H105" s="91"/>
      <c r="I105" s="91"/>
      <c r="J105" s="91"/>
      <c r="K105" s="91"/>
      <c r="L105" s="91"/>
      <c r="M105" s="91"/>
      <c r="N105" s="91"/>
      <c r="O105" s="91"/>
      <c r="P105" s="91"/>
      <c r="Q105" s="91"/>
      <c r="R105" s="91"/>
    </row>
    <row r="106" spans="1:18">
      <c r="A106" s="91"/>
      <c r="B106" s="91"/>
      <c r="C106" s="91"/>
      <c r="D106" s="91"/>
      <c r="E106" s="91"/>
      <c r="F106" s="91"/>
      <c r="G106" s="91"/>
      <c r="H106" s="91"/>
      <c r="I106" s="91"/>
      <c r="J106" s="91"/>
      <c r="K106" s="91"/>
      <c r="L106" s="91"/>
      <c r="M106" s="91"/>
      <c r="N106" s="91"/>
      <c r="O106" s="91"/>
      <c r="P106" s="91"/>
      <c r="Q106" s="91"/>
      <c r="R106" s="91"/>
    </row>
    <row r="107" spans="1:18">
      <c r="A107" s="91"/>
      <c r="B107" s="91"/>
      <c r="C107" s="91"/>
      <c r="D107" s="91"/>
      <c r="E107" s="91"/>
      <c r="F107" s="91"/>
      <c r="G107" s="91"/>
      <c r="H107" s="91"/>
      <c r="I107" s="91"/>
      <c r="J107" s="91"/>
      <c r="K107" s="91"/>
      <c r="L107" s="91"/>
      <c r="M107" s="91"/>
      <c r="N107" s="91"/>
      <c r="O107" s="91"/>
      <c r="P107" s="91"/>
      <c r="Q107" s="91"/>
      <c r="R107" s="91"/>
    </row>
    <row r="108" spans="1:18">
      <c r="A108" s="91"/>
      <c r="B108" s="91"/>
      <c r="C108" s="91"/>
      <c r="D108" s="91"/>
      <c r="E108" s="91"/>
      <c r="F108" s="91"/>
      <c r="G108" s="91"/>
      <c r="H108" s="91"/>
      <c r="I108" s="91"/>
      <c r="J108" s="91"/>
      <c r="K108" s="91"/>
      <c r="L108" s="91"/>
      <c r="M108" s="91"/>
      <c r="N108" s="91"/>
      <c r="O108" s="91"/>
      <c r="P108" s="91"/>
      <c r="Q108" s="91"/>
      <c r="R108" s="91"/>
    </row>
    <row r="109" spans="1:18">
      <c r="A109" s="91"/>
      <c r="B109" s="91"/>
      <c r="C109" s="91"/>
      <c r="D109" s="91"/>
      <c r="E109" s="91"/>
      <c r="F109" s="91"/>
      <c r="G109" s="91"/>
      <c r="H109" s="91"/>
      <c r="I109" s="91"/>
      <c r="J109" s="91"/>
      <c r="K109" s="91"/>
      <c r="L109" s="91"/>
      <c r="M109" s="91"/>
      <c r="N109" s="91"/>
      <c r="O109" s="91"/>
      <c r="P109" s="91"/>
      <c r="Q109" s="91"/>
      <c r="R109" s="91"/>
    </row>
    <row r="110" spans="1:18">
      <c r="A110" s="91"/>
      <c r="B110" s="91"/>
      <c r="C110" s="91"/>
      <c r="D110" s="91"/>
      <c r="E110" s="91"/>
      <c r="F110" s="91"/>
      <c r="G110" s="91"/>
      <c r="H110" s="91"/>
      <c r="I110" s="91"/>
      <c r="J110" s="91"/>
      <c r="K110" s="91"/>
      <c r="L110" s="91"/>
      <c r="M110" s="91"/>
      <c r="N110" s="91"/>
      <c r="O110" s="91"/>
      <c r="P110" s="91"/>
      <c r="Q110" s="91"/>
      <c r="R110" s="91"/>
    </row>
    <row r="111" spans="1:18">
      <c r="A111" s="91"/>
      <c r="B111" s="91"/>
      <c r="C111" s="91"/>
      <c r="D111" s="91"/>
      <c r="E111" s="91"/>
      <c r="F111" s="91"/>
      <c r="G111" s="91"/>
      <c r="H111" s="91"/>
      <c r="I111" s="91"/>
      <c r="J111" s="91"/>
      <c r="K111" s="91"/>
      <c r="L111" s="91"/>
      <c r="M111" s="91"/>
      <c r="N111" s="91"/>
      <c r="O111" s="91"/>
      <c r="P111" s="91"/>
      <c r="Q111" s="91"/>
      <c r="R111" s="91"/>
    </row>
    <row r="112" spans="1:18">
      <c r="A112" s="91"/>
      <c r="B112" s="91"/>
      <c r="C112" s="91"/>
      <c r="D112" s="91"/>
      <c r="E112" s="91"/>
      <c r="F112" s="91"/>
      <c r="G112" s="91"/>
      <c r="H112" s="91"/>
      <c r="I112" s="91"/>
      <c r="J112" s="91"/>
      <c r="K112" s="91"/>
      <c r="L112" s="91"/>
      <c r="M112" s="91"/>
      <c r="N112" s="91"/>
      <c r="O112" s="91"/>
      <c r="P112" s="91"/>
      <c r="Q112" s="91"/>
      <c r="R112" s="91"/>
    </row>
    <row r="113" spans="1:18">
      <c r="A113" s="91"/>
      <c r="B113" s="91"/>
      <c r="C113" s="91"/>
      <c r="D113" s="91"/>
      <c r="E113" s="91"/>
      <c r="F113" s="91"/>
      <c r="G113" s="91"/>
      <c r="H113" s="91"/>
      <c r="I113" s="91"/>
      <c r="J113" s="91"/>
      <c r="K113" s="91"/>
      <c r="L113" s="91"/>
      <c r="M113" s="91"/>
      <c r="N113" s="91"/>
      <c r="O113" s="91"/>
      <c r="P113" s="91"/>
      <c r="Q113" s="91"/>
      <c r="R113" s="91"/>
    </row>
    <row r="114" spans="1:18">
      <c r="A114" s="91"/>
      <c r="B114" s="91"/>
      <c r="C114" s="91"/>
      <c r="D114" s="91"/>
      <c r="E114" s="91"/>
      <c r="F114" s="91"/>
      <c r="G114" s="91"/>
      <c r="H114" s="91"/>
    </row>
    <row r="115" spans="1:18">
      <c r="A115" s="91"/>
      <c r="B115" s="91"/>
      <c r="C115" s="91"/>
      <c r="D115" s="91"/>
      <c r="E115" s="91"/>
      <c r="F115" s="91"/>
      <c r="G115" s="91"/>
    </row>
  </sheetData>
  <mergeCells count="13">
    <mergeCell ref="N1:N3"/>
    <mergeCell ref="J1:L1"/>
    <mergeCell ref="I1:I3"/>
    <mergeCell ref="J8:L8"/>
    <mergeCell ref="M1:M3"/>
    <mergeCell ref="M8:N8"/>
    <mergeCell ref="J2:L2"/>
    <mergeCell ref="B1:B3"/>
    <mergeCell ref="A1:A3"/>
    <mergeCell ref="C1:E1"/>
    <mergeCell ref="F1:F3"/>
    <mergeCell ref="G1:G3"/>
    <mergeCell ref="C2:E2"/>
  </mergeCells>
  <conditionalFormatting sqref="C4:E99">
    <cfRule type="cellIs" dxfId="1479" priority="55" operator="greaterThan">
      <formula>34.999999</formula>
    </cfRule>
  </conditionalFormatting>
  <conditionalFormatting sqref="F4:F99">
    <cfRule type="cellIs" dxfId="1478" priority="53" operator="greaterThan">
      <formula>34.999999</formula>
    </cfRule>
  </conditionalFormatting>
  <conditionalFormatting sqref="C4:E99">
    <cfRule type="cellIs" dxfId="1477" priority="51" operator="greaterThan">
      <formula>34.999999</formula>
    </cfRule>
  </conditionalFormatting>
  <conditionalFormatting sqref="C4:E99">
    <cfRule type="cellIs" dxfId="1476" priority="50" operator="greaterThan">
      <formula>34.999999</formula>
    </cfRule>
  </conditionalFormatting>
  <conditionalFormatting sqref="C4:E4">
    <cfRule type="cellIs" dxfId="1475" priority="49" operator="greaterThan">
      <formula>34.999999</formula>
    </cfRule>
  </conditionalFormatting>
  <conditionalFormatting sqref="C96:E99">
    <cfRule type="cellIs" dxfId="1474" priority="48" operator="greaterThan">
      <formula>34.999999</formula>
    </cfRule>
  </conditionalFormatting>
  <conditionalFormatting sqref="C96:E99">
    <cfRule type="cellIs" dxfId="1473" priority="47" operator="greaterThan">
      <formula>34.999999</formula>
    </cfRule>
  </conditionalFormatting>
  <conditionalFormatting sqref="C4:E99">
    <cfRule type="cellIs" dxfId="1472" priority="46" operator="greaterThan">
      <formula>34.999999</formula>
    </cfRule>
  </conditionalFormatting>
  <conditionalFormatting sqref="C4:E99">
    <cfRule type="cellIs" dxfId="1471" priority="45" operator="greaterThan">
      <formula>34.999999</formula>
    </cfRule>
  </conditionalFormatting>
  <conditionalFormatting sqref="C4:E99">
    <cfRule type="cellIs" dxfId="1470" priority="44" operator="greaterThan">
      <formula>34.999999</formula>
    </cfRule>
  </conditionalFormatting>
  <conditionalFormatting sqref="C4:E4">
    <cfRule type="cellIs" dxfId="1469" priority="43" operator="greaterThan">
      <formula>34.999999</formula>
    </cfRule>
  </conditionalFormatting>
  <conditionalFormatting sqref="C96:E99">
    <cfRule type="cellIs" dxfId="1468" priority="42" operator="greaterThan">
      <formula>34.999999</formula>
    </cfRule>
  </conditionalFormatting>
  <conditionalFormatting sqref="C96:E99">
    <cfRule type="cellIs" dxfId="1467" priority="41" operator="greaterThan">
      <formula>34.999999</formula>
    </cfRule>
  </conditionalFormatting>
  <conditionalFormatting sqref="C4:E99">
    <cfRule type="cellIs" dxfId="1466" priority="40" operator="greaterThan">
      <formula>34.999999</formula>
    </cfRule>
  </conditionalFormatting>
  <conditionalFormatting sqref="C4:E99">
    <cfRule type="cellIs" dxfId="1465" priority="39" operator="greaterThan">
      <formula>34.999999</formula>
    </cfRule>
  </conditionalFormatting>
  <conditionalFormatting sqref="C4:E99">
    <cfRule type="cellIs" dxfId="1464" priority="38" operator="greaterThan">
      <formula>34.999999</formula>
    </cfRule>
  </conditionalFormatting>
  <conditionalFormatting sqref="C4:E99">
    <cfRule type="cellIs" dxfId="1463" priority="37" operator="greaterThan">
      <formula>34.999999</formula>
    </cfRule>
  </conditionalFormatting>
  <conditionalFormatting sqref="C4:E99">
    <cfRule type="cellIs" dxfId="1462" priority="36" operator="greaterThan">
      <formula>34.999999</formula>
    </cfRule>
  </conditionalFormatting>
  <conditionalFormatting sqref="C4:E99">
    <cfRule type="cellIs" dxfId="1461" priority="35" operator="greaterThan">
      <formula>34.999999</formula>
    </cfRule>
  </conditionalFormatting>
  <conditionalFormatting sqref="C4:E99">
    <cfRule type="cellIs" dxfId="1460" priority="34" operator="greaterThan">
      <formula>34.999999</formula>
    </cfRule>
  </conditionalFormatting>
  <conditionalFormatting sqref="C4:E99">
    <cfRule type="cellIs" dxfId="1459" priority="33" operator="greaterThan">
      <formula>34.999999</formula>
    </cfRule>
  </conditionalFormatting>
  <conditionalFormatting sqref="C4:E99">
    <cfRule type="cellIs" dxfId="1458" priority="32" operator="greaterThan">
      <formula>34.999999</formula>
    </cfRule>
  </conditionalFormatting>
  <conditionalFormatting sqref="C4:E99">
    <cfRule type="cellIs" dxfId="1457" priority="31" operator="greaterThan">
      <formula>34.999999</formula>
    </cfRule>
  </conditionalFormatting>
  <conditionalFormatting sqref="C4:E99">
    <cfRule type="cellIs" dxfId="1456" priority="30" operator="greaterThan">
      <formula>34.999999</formula>
    </cfRule>
  </conditionalFormatting>
  <conditionalFormatting sqref="C4:E99">
    <cfRule type="cellIs" dxfId="1455" priority="29" operator="greaterThan">
      <formula>34.999999</formula>
    </cfRule>
  </conditionalFormatting>
  <conditionalFormatting sqref="C4:E99">
    <cfRule type="cellIs" dxfId="1454" priority="28" operator="greaterThan">
      <formula>34.999999</formula>
    </cfRule>
  </conditionalFormatting>
  <conditionalFormatting sqref="C4:E99">
    <cfRule type="cellIs" dxfId="1453" priority="27" operator="greaterThan">
      <formula>34.999999</formula>
    </cfRule>
  </conditionalFormatting>
  <conditionalFormatting sqref="C4:E99">
    <cfRule type="cellIs" dxfId="1452" priority="26" operator="greaterThan">
      <formula>34.999999</formula>
    </cfRule>
  </conditionalFormatting>
  <conditionalFormatting sqref="C4:E99">
    <cfRule type="cellIs" dxfId="1451" priority="25" operator="greaterThan">
      <formula>34.999999</formula>
    </cfRule>
  </conditionalFormatting>
  <conditionalFormatting sqref="C4:E4">
    <cfRule type="cellIs" dxfId="1450" priority="24" operator="greaterThan">
      <formula>34.999999</formula>
    </cfRule>
  </conditionalFormatting>
  <conditionalFormatting sqref="C4:E4">
    <cfRule type="cellIs" dxfId="1449" priority="23" operator="greaterThan">
      <formula>34.999999</formula>
    </cfRule>
  </conditionalFormatting>
  <conditionalFormatting sqref="C4:E4">
    <cfRule type="cellIs" dxfId="1448" priority="22" operator="greaterThan">
      <formula>34.999999</formula>
    </cfRule>
  </conditionalFormatting>
  <conditionalFormatting sqref="C4:E4">
    <cfRule type="cellIs" dxfId="1447" priority="21" operator="greaterThan">
      <formula>34.999999</formula>
    </cfRule>
  </conditionalFormatting>
  <conditionalFormatting sqref="C4:E4">
    <cfRule type="cellIs" dxfId="1446" priority="20" operator="greaterThan">
      <formula>34.999999</formula>
    </cfRule>
  </conditionalFormatting>
  <conditionalFormatting sqref="C4:E4">
    <cfRule type="cellIs" dxfId="1445" priority="19" operator="greaterThan">
      <formula>34.999999</formula>
    </cfRule>
  </conditionalFormatting>
  <conditionalFormatting sqref="C4:E4">
    <cfRule type="cellIs" dxfId="1444" priority="18" operator="greaterThan">
      <formula>34.999999</formula>
    </cfRule>
  </conditionalFormatting>
  <conditionalFormatting sqref="C4:E4">
    <cfRule type="cellIs" dxfId="1443" priority="17" operator="greaterThan">
      <formula>34.999999</formula>
    </cfRule>
  </conditionalFormatting>
  <conditionalFormatting sqref="C4:E4">
    <cfRule type="cellIs" dxfId="1442" priority="16" operator="greaterThan">
      <formula>34.999999</formula>
    </cfRule>
  </conditionalFormatting>
  <conditionalFormatting sqref="C4:E4">
    <cfRule type="cellIs" dxfId="1441" priority="15" operator="greaterThan">
      <formula>34.999999</formula>
    </cfRule>
  </conditionalFormatting>
  <conditionalFormatting sqref="C4:E99">
    <cfRule type="cellIs" dxfId="1440" priority="14" operator="greaterThan">
      <formula>34.999999</formula>
    </cfRule>
  </conditionalFormatting>
  <conditionalFormatting sqref="C4:E99">
    <cfRule type="cellIs" dxfId="1439" priority="13" operator="greaterThan">
      <formula>34.999999</formula>
    </cfRule>
  </conditionalFormatting>
  <conditionalFormatting sqref="C4:E99">
    <cfRule type="cellIs" dxfId="1438" priority="12" operator="greaterThan">
      <formula>34.999999</formula>
    </cfRule>
  </conditionalFormatting>
  <conditionalFormatting sqref="C4:E4">
    <cfRule type="cellIs" dxfId="1437" priority="11" operator="greaterThan">
      <formula>34.999999</formula>
    </cfRule>
  </conditionalFormatting>
  <conditionalFormatting sqref="C96:E99">
    <cfRule type="cellIs" dxfId="1436" priority="10" operator="greaterThan">
      <formula>34.999999</formula>
    </cfRule>
  </conditionalFormatting>
  <conditionalFormatting sqref="C4:E99">
    <cfRule type="cellIs" dxfId="1435" priority="9" operator="greaterThan">
      <formula>34.999999</formula>
    </cfRule>
  </conditionalFormatting>
  <conditionalFormatting sqref="C4:E4">
    <cfRule type="cellIs" dxfId="1434" priority="8" operator="greaterThan">
      <formula>34.999999</formula>
    </cfRule>
  </conditionalFormatting>
  <conditionalFormatting sqref="C96:E99">
    <cfRule type="cellIs" dxfId="1433" priority="7" operator="greaterThan">
      <formula>34.999999</formula>
    </cfRule>
  </conditionalFormatting>
  <conditionalFormatting sqref="C4:E97">
    <cfRule type="cellIs" dxfId="1432" priority="6" operator="greaterThan">
      <formula>34.999999</formula>
    </cfRule>
  </conditionalFormatting>
  <conditionalFormatting sqref="C4:E97">
    <cfRule type="cellIs" dxfId="1431" priority="5" operator="greaterThan">
      <formula>34.999999</formula>
    </cfRule>
  </conditionalFormatting>
  <conditionalFormatting sqref="C4:E97">
    <cfRule type="cellIs" dxfId="1430" priority="4" operator="greaterThan">
      <formula>34.999999</formula>
    </cfRule>
  </conditionalFormatting>
  <conditionalFormatting sqref="C4:E4">
    <cfRule type="cellIs" dxfId="1429" priority="3" operator="greaterThan">
      <formula>34.999999</formula>
    </cfRule>
  </conditionalFormatting>
  <conditionalFormatting sqref="C96:E97">
    <cfRule type="cellIs" dxfId="1428" priority="2" operator="greaterThan">
      <formula>34.999999</formula>
    </cfRule>
  </conditionalFormatting>
  <conditionalFormatting sqref="C96:E97">
    <cfRule type="cellIs" dxfId="1427" priority="1" operator="greaterThan">
      <formula>34.999999</formula>
    </cfRule>
  </conditionalFormatting>
  <hyperlinks>
    <hyperlink ref="A1:A3" location="'User Guide'!A17" tooltip="Link to the User Guide" display="Link to the User Guide"/>
  </hyperlinks>
  <pageMargins left="0.7" right="0.7" top="0.75" bottom="0.75" header="0.3" footer="0.3"/>
  <pageSetup paperSize="9" orientation="portrait" horizontalDpi="4294967293" verticalDpi="4294967293" r:id="rId1"/>
  <drawing r:id="rId2"/>
</worksheet>
</file>

<file path=xl/worksheets/sheet6.xml><?xml version="1.0" encoding="utf-8"?>
<worksheet xmlns="http://schemas.openxmlformats.org/spreadsheetml/2006/main" xmlns:r="http://schemas.openxmlformats.org/officeDocument/2006/relationships">
  <sheetPr codeName="Feuil3">
    <tabColor rgb="FF17F20C"/>
  </sheetPr>
  <dimension ref="A1:Q122"/>
  <sheetViews>
    <sheetView workbookViewId="0">
      <selection activeCell="C4" sqref="C4:E99"/>
    </sheetView>
  </sheetViews>
  <sheetFormatPr baseColWidth="10" defaultRowHeight="15"/>
  <cols>
    <col min="1" max="1" width="11.42578125" style="23"/>
    <col min="2" max="2" width="14.42578125" style="23" bestFit="1" customWidth="1"/>
    <col min="3" max="5" width="9.7109375" style="23" customWidth="1"/>
    <col min="6" max="7" width="11.5703125" style="23" bestFit="1" customWidth="1"/>
    <col min="8" max="8" width="11.42578125" style="23"/>
    <col min="9" max="9" width="15.5703125" style="23" customWidth="1"/>
    <col min="10" max="12" width="9.7109375" style="23" customWidth="1"/>
    <col min="13" max="13" width="11.28515625" style="23" customWidth="1"/>
    <col min="14" max="14" width="12.85546875" style="23" customWidth="1"/>
    <col min="15" max="16384" width="11.42578125" style="23"/>
  </cols>
  <sheetData>
    <row r="1" spans="1:17" ht="15.75">
      <c r="A1" s="480" t="s">
        <v>257</v>
      </c>
      <c r="B1" s="478" t="s">
        <v>170</v>
      </c>
      <c r="C1" s="478" t="s">
        <v>186</v>
      </c>
      <c r="D1" s="478"/>
      <c r="E1" s="478"/>
      <c r="F1" s="478" t="s">
        <v>173</v>
      </c>
      <c r="G1" s="485" t="s">
        <v>174</v>
      </c>
      <c r="H1" s="201"/>
      <c r="I1" s="490" t="s">
        <v>361</v>
      </c>
      <c r="J1" s="488" t="s">
        <v>184</v>
      </c>
      <c r="K1" s="478"/>
      <c r="L1" s="489"/>
      <c r="M1" s="493" t="s">
        <v>173</v>
      </c>
      <c r="N1" s="485" t="s">
        <v>174</v>
      </c>
      <c r="O1" s="91"/>
      <c r="P1" s="91"/>
      <c r="Q1" s="91"/>
    </row>
    <row r="2" spans="1:17" ht="15.75">
      <c r="A2" s="481"/>
      <c r="B2" s="478"/>
      <c r="C2" s="471" t="s">
        <v>284</v>
      </c>
      <c r="D2" s="472"/>
      <c r="E2" s="473"/>
      <c r="F2" s="478"/>
      <c r="G2" s="486"/>
      <c r="H2" s="91"/>
      <c r="I2" s="491"/>
      <c r="J2" s="497" t="str">
        <f>C2</f>
        <v>Enter Sample Name</v>
      </c>
      <c r="K2" s="498"/>
      <c r="L2" s="499"/>
      <c r="M2" s="493"/>
      <c r="N2" s="486"/>
      <c r="O2" s="91"/>
      <c r="P2" s="91"/>
      <c r="Q2" s="91"/>
    </row>
    <row r="3" spans="1:17" ht="33" customHeight="1" thickBot="1">
      <c r="A3" s="481"/>
      <c r="B3" s="479"/>
      <c r="C3" s="141" t="s">
        <v>5</v>
      </c>
      <c r="D3" s="141" t="s">
        <v>6</v>
      </c>
      <c r="E3" s="141" t="s">
        <v>7</v>
      </c>
      <c r="F3" s="479"/>
      <c r="G3" s="487"/>
      <c r="H3" s="91"/>
      <c r="I3" s="492"/>
      <c r="J3" s="62" t="s">
        <v>5</v>
      </c>
      <c r="K3" s="141" t="s">
        <v>6</v>
      </c>
      <c r="L3" s="63" t="s">
        <v>7</v>
      </c>
      <c r="M3" s="494"/>
      <c r="N3" s="487"/>
      <c r="O3" s="91"/>
      <c r="P3" s="91"/>
      <c r="Q3" s="91"/>
    </row>
    <row r="4" spans="1:17" ht="15.75" thickTop="1">
      <c r="A4" s="64" t="str">
        <f>IF('Informations About Genes'!A3="","",'Informations About Genes'!A3)</f>
        <v>A1</v>
      </c>
      <c r="B4" s="69" t="str">
        <f>IF('Informations About Genes'!D3="","",'Informations About Genes'!D3)</f>
        <v/>
      </c>
      <c r="C4" s="734"/>
      <c r="D4" s="729"/>
      <c r="E4" s="735"/>
      <c r="F4" s="380" t="str">
        <f t="shared" ref="F4:F35" si="0">IF(ISERROR(AVERAGE(C4:E4)),"",AVERAGE(C4:E4))</f>
        <v/>
      </c>
      <c r="G4" s="66" t="str">
        <f t="shared" ref="G4:G35" si="1">IF(ISERROR(STDEV(C4:E4)),"",IF(COUNT(C4:E4)&lt;3,"N/A",STDEV(C4:E4)))</f>
        <v/>
      </c>
      <c r="H4" s="91"/>
      <c r="I4" s="67" t="s">
        <v>185</v>
      </c>
      <c r="J4" s="68" t="str">
        <f>IF(COUNTIF(C$4:C$99,"&lt;35")=0,"",COUNTIF(C$4:C$99, "&lt;25")-COUNTIF(C$4:C$99,"=0"))</f>
        <v/>
      </c>
      <c r="K4" s="65" t="str">
        <f>IF(COUNTIF(D$4:D$99,"&lt;35")=0,"",COUNTIF(D$4:D$99, "&lt;25")-COUNTIF(D$4:D$99,"=0"))</f>
        <v/>
      </c>
      <c r="L4" s="69" t="str">
        <f>IF(COUNTIF(E$4:E$99,"&lt;35")=0,"",COUNTIF(E$4:E$99, "&lt;25")-COUNTIF(E$4:E$99,"=0"))</f>
        <v/>
      </c>
      <c r="M4" s="70" t="str">
        <f>IF(ISERROR(AVERAGE(J4:L4)),"",AVERAGE(J4:L4))</f>
        <v/>
      </c>
      <c r="N4" s="66" t="str">
        <f>IF(ISERROR(STDEV(J4:L4)),"",STDEV(J4:L4))</f>
        <v/>
      </c>
      <c r="O4" s="91"/>
      <c r="P4" s="91"/>
      <c r="Q4" s="91"/>
    </row>
    <row r="5" spans="1:17">
      <c r="A5" s="71" t="str">
        <f>IF('Informations About Genes'!A4="","",'Informations About Genes'!A4)</f>
        <v>A2</v>
      </c>
      <c r="B5" s="76" t="str">
        <f>IF('Informations About Genes'!D4="","",'Informations About Genes'!D4)</f>
        <v/>
      </c>
      <c r="C5" s="736"/>
      <c r="D5" s="730"/>
      <c r="E5" s="737"/>
      <c r="F5" s="381" t="str">
        <f t="shared" si="0"/>
        <v/>
      </c>
      <c r="G5" s="73" t="str">
        <f t="shared" si="1"/>
        <v/>
      </c>
      <c r="H5" s="91"/>
      <c r="I5" s="74" t="s">
        <v>175</v>
      </c>
      <c r="J5" s="75" t="str">
        <f>IF(COUNTIF(C$4:C$99,"&lt;35")=0,"",COUNTIF(C$4:C$99,"&lt;30")-J4-COUNTIF(C$4:C$99,"=0"))</f>
        <v/>
      </c>
      <c r="K5" s="72" t="str">
        <f>IF(COUNTIF(D$4:D$99,"&lt;35")=0,"",COUNTIF(D$4:D$99,"&lt;30")-K4-COUNTIF(D$4:D$99,"=0"))</f>
        <v/>
      </c>
      <c r="L5" s="76" t="str">
        <f>IF(COUNTIF(E$4:E$99,"&lt;35")=0,"",COUNTIF(E$4:E$99,"&lt;30")-L4-COUNTIF(E$4:E$99,"=0"))</f>
        <v/>
      </c>
      <c r="M5" s="77" t="str">
        <f>IF(ISERROR(AVERAGE(J5:L5)),"",AVERAGE(J5:L5))</f>
        <v/>
      </c>
      <c r="N5" s="73" t="str">
        <f>IF(ISERROR(STDEV(J5:L5)),"",STDEV(J5:L5))</f>
        <v/>
      </c>
      <c r="O5" s="91"/>
      <c r="P5" s="91"/>
      <c r="Q5" s="91"/>
    </row>
    <row r="6" spans="1:17">
      <c r="A6" s="71" t="str">
        <f>IF('Informations About Genes'!A5="","",'Informations About Genes'!A5)</f>
        <v>A3</v>
      </c>
      <c r="B6" s="76" t="str">
        <f>IF('Informations About Genes'!D5="","",'Informations About Genes'!D5)</f>
        <v/>
      </c>
      <c r="C6" s="736"/>
      <c r="D6" s="730"/>
      <c r="E6" s="737"/>
      <c r="F6" s="381" t="str">
        <f t="shared" si="0"/>
        <v/>
      </c>
      <c r="G6" s="73" t="str">
        <f t="shared" si="1"/>
        <v/>
      </c>
      <c r="H6" s="91"/>
      <c r="I6" s="74" t="s">
        <v>176</v>
      </c>
      <c r="J6" s="75" t="str">
        <f>IF(COUNTIF(C$4:C$99, "&lt;35")=0,"",COUNTIF(C$4:C$99, "&lt;35")-SUM(J4:J5)-COUNTIF(C$4:C$99, "=0"))</f>
        <v/>
      </c>
      <c r="K6" s="72" t="str">
        <f>IF(COUNTIF(D$4:D$99,"&lt;35")=0,"",COUNTIF(D$4:D$99,"&lt;35")-K5-K4-COUNTIF(D$4:D$99,"=0"))</f>
        <v/>
      </c>
      <c r="L6" s="76" t="str">
        <f>IF(COUNTIF(E$4:E$99,"&lt;35")=0,"",COUNTIF(E$4:E$99,"&lt;35")-L5-L4-COUNTIF(E$4:E$99,"=0"))</f>
        <v/>
      </c>
      <c r="M6" s="77" t="str">
        <f>IF(ISERROR(AVERAGE(J6:L6)),"",AVERAGE(J6:L6))</f>
        <v/>
      </c>
      <c r="N6" s="73" t="str">
        <f>IF(ISERROR(STDEV(J6:L6)),"",STDEV(J6:L6))</f>
        <v/>
      </c>
      <c r="O6" s="91"/>
      <c r="P6" s="91"/>
      <c r="Q6" s="91"/>
    </row>
    <row r="7" spans="1:17">
      <c r="A7" s="71" t="str">
        <f>IF('Informations About Genes'!A6="","",'Informations About Genes'!A6)</f>
        <v>A4</v>
      </c>
      <c r="B7" s="76" t="str">
        <f>IF('Informations About Genes'!D6="","",'Informations About Genes'!D6)</f>
        <v/>
      </c>
      <c r="C7" s="736"/>
      <c r="D7" s="730"/>
      <c r="E7" s="737"/>
      <c r="F7" s="381" t="str">
        <f t="shared" si="0"/>
        <v/>
      </c>
      <c r="G7" s="73" t="str">
        <f t="shared" si="1"/>
        <v/>
      </c>
      <c r="H7" s="91"/>
      <c r="I7" s="74" t="s">
        <v>177</v>
      </c>
      <c r="J7" s="75" t="str">
        <f>IF(COUNT(C$4:C$99)=0,"",COUNT(C$4:C$99)-SUM(J4:J6))</f>
        <v/>
      </c>
      <c r="K7" s="72" t="str">
        <f>IF(COUNT(D$4:D$99)=0,"",COUNT(D$4:D$99)-SUM(K4:K6))</f>
        <v/>
      </c>
      <c r="L7" s="76" t="str">
        <f>IF(COUNT(E$4:E$99)=0,"",COUNT(E$4:E$99)-SUM(L4:L6))</f>
        <v/>
      </c>
      <c r="M7" s="77" t="str">
        <f>IF(ISERROR(AVERAGE(J7:L7)),"",AVERAGE(J7:L7))</f>
        <v/>
      </c>
      <c r="N7" s="73" t="str">
        <f>IF(ISERROR(STDEV(J7:L7)),"",STDEV(J7:L7))</f>
        <v/>
      </c>
      <c r="O7" s="91"/>
      <c r="P7" s="91"/>
      <c r="Q7" s="91"/>
    </row>
    <row r="8" spans="1:17" ht="15.75">
      <c r="A8" s="71" t="str">
        <f>IF('Informations About Genes'!A7="","",'Informations About Genes'!A7)</f>
        <v>A5</v>
      </c>
      <c r="B8" s="76" t="str">
        <f>IF('Informations About Genes'!D7="","",'Informations About Genes'!D7)</f>
        <v/>
      </c>
      <c r="C8" s="736"/>
      <c r="D8" s="730"/>
      <c r="E8" s="737"/>
      <c r="F8" s="381" t="str">
        <f t="shared" si="0"/>
        <v/>
      </c>
      <c r="G8" s="73" t="str">
        <f t="shared" si="1"/>
        <v/>
      </c>
      <c r="H8" s="91"/>
      <c r="I8" s="74"/>
      <c r="J8" s="488" t="s">
        <v>283</v>
      </c>
      <c r="K8" s="478"/>
      <c r="L8" s="489"/>
      <c r="M8" s="495"/>
      <c r="N8" s="496"/>
      <c r="O8" s="91"/>
      <c r="P8" s="91"/>
      <c r="Q8" s="91"/>
    </row>
    <row r="9" spans="1:17">
      <c r="A9" s="71" t="str">
        <f>IF('Informations About Genes'!A8="","",'Informations About Genes'!A8)</f>
        <v>A6</v>
      </c>
      <c r="B9" s="76" t="str">
        <f>IF('Informations About Genes'!D8="","",'Informations About Genes'!D8)</f>
        <v/>
      </c>
      <c r="C9" s="736"/>
      <c r="D9" s="730"/>
      <c r="E9" s="737"/>
      <c r="F9" s="381" t="str">
        <f t="shared" si="0"/>
        <v/>
      </c>
      <c r="G9" s="73" t="str">
        <f t="shared" si="1"/>
        <v/>
      </c>
      <c r="H9" s="91"/>
      <c r="I9" s="74" t="s">
        <v>185</v>
      </c>
      <c r="J9" s="78" t="str">
        <f t="shared" ref="J9:L12" si="2">IF(J4="","",J4/SUM(J$4:J$7))</f>
        <v/>
      </c>
      <c r="K9" s="79" t="str">
        <f t="shared" si="2"/>
        <v/>
      </c>
      <c r="L9" s="80" t="str">
        <f t="shared" si="2"/>
        <v/>
      </c>
      <c r="M9" s="81" t="str">
        <f>IF(ISERROR(AVERAGE(J9:L9)),"",AVERAGE(J9:L9))</f>
        <v/>
      </c>
      <c r="N9" s="73" t="str">
        <f>IF(ISERROR(STDEV(J9:L9)),"",STDEV(J9:L9))</f>
        <v/>
      </c>
      <c r="O9" s="91"/>
      <c r="P9" s="91"/>
      <c r="Q9" s="91"/>
    </row>
    <row r="10" spans="1:17">
      <c r="A10" s="71" t="str">
        <f>IF('Informations About Genes'!A9="","",'Informations About Genes'!A9)</f>
        <v>A7</v>
      </c>
      <c r="B10" s="76" t="str">
        <f>IF('Informations About Genes'!D9="","",'Informations About Genes'!D9)</f>
        <v/>
      </c>
      <c r="C10" s="736"/>
      <c r="D10" s="730"/>
      <c r="E10" s="737"/>
      <c r="F10" s="381" t="str">
        <f t="shared" si="0"/>
        <v/>
      </c>
      <c r="G10" s="73" t="str">
        <f t="shared" si="1"/>
        <v/>
      </c>
      <c r="H10" s="91"/>
      <c r="I10" s="74" t="s">
        <v>175</v>
      </c>
      <c r="J10" s="78" t="str">
        <f t="shared" si="2"/>
        <v/>
      </c>
      <c r="K10" s="79" t="str">
        <f t="shared" si="2"/>
        <v/>
      </c>
      <c r="L10" s="80" t="str">
        <f t="shared" si="2"/>
        <v/>
      </c>
      <c r="M10" s="81" t="str">
        <f>IF(ISERROR(AVERAGE(J10:L10)),"",AVERAGE(J10:L10))</f>
        <v/>
      </c>
      <c r="N10" s="73" t="str">
        <f>IF(ISERROR(STDEV(J10:L10)),"",STDEV(J10:L10))</f>
        <v/>
      </c>
      <c r="O10" s="91"/>
      <c r="P10" s="91"/>
      <c r="Q10" s="91"/>
    </row>
    <row r="11" spans="1:17">
      <c r="A11" s="71" t="str">
        <f>IF('Informations About Genes'!A10="","",'Informations About Genes'!A10)</f>
        <v>A8</v>
      </c>
      <c r="B11" s="76" t="str">
        <f>IF('Informations About Genes'!D10="","",'Informations About Genes'!D10)</f>
        <v/>
      </c>
      <c r="C11" s="736"/>
      <c r="D11" s="730"/>
      <c r="E11" s="737"/>
      <c r="F11" s="381" t="str">
        <f t="shared" si="0"/>
        <v/>
      </c>
      <c r="G11" s="73" t="str">
        <f t="shared" si="1"/>
        <v/>
      </c>
      <c r="H11" s="91"/>
      <c r="I11" s="74" t="s">
        <v>176</v>
      </c>
      <c r="J11" s="78" t="str">
        <f t="shared" si="2"/>
        <v/>
      </c>
      <c r="K11" s="79" t="str">
        <f t="shared" si="2"/>
        <v/>
      </c>
      <c r="L11" s="80" t="str">
        <f t="shared" si="2"/>
        <v/>
      </c>
      <c r="M11" s="81" t="str">
        <f>IF(ISERROR(AVERAGE(J11:L11)),"",AVERAGE(J11:L11))</f>
        <v/>
      </c>
      <c r="N11" s="73" t="str">
        <f>IF(ISERROR(STDEV(J11:L11)),"",STDEV(J11:L11))</f>
        <v/>
      </c>
      <c r="O11" s="91"/>
      <c r="P11" s="91"/>
      <c r="Q11" s="91"/>
    </row>
    <row r="12" spans="1:17" ht="15.75" thickBot="1">
      <c r="A12" s="71" t="str">
        <f>IF('Informations About Genes'!A11="","",'Informations About Genes'!A11)</f>
        <v>A9</v>
      </c>
      <c r="B12" s="76" t="str">
        <f>IF('Informations About Genes'!D11="","",'Informations About Genes'!D11)</f>
        <v/>
      </c>
      <c r="C12" s="736"/>
      <c r="D12" s="730"/>
      <c r="E12" s="737"/>
      <c r="F12" s="381" t="str">
        <f t="shared" si="0"/>
        <v/>
      </c>
      <c r="G12" s="73" t="str">
        <f t="shared" si="1"/>
        <v/>
      </c>
      <c r="H12" s="91"/>
      <c r="I12" s="82" t="s">
        <v>177</v>
      </c>
      <c r="J12" s="83" t="str">
        <f t="shared" si="2"/>
        <v/>
      </c>
      <c r="K12" s="84" t="str">
        <f t="shared" si="2"/>
        <v/>
      </c>
      <c r="L12" s="85" t="str">
        <f t="shared" si="2"/>
        <v/>
      </c>
      <c r="M12" s="86" t="str">
        <f>IF(ISERROR(AVERAGE(J12:L12)),"",AVERAGE(J12:L12))</f>
        <v/>
      </c>
      <c r="N12" s="87" t="str">
        <f>IF(ISERROR(STDEV(J12:L12)),"",STDEV(J12:L12))</f>
        <v/>
      </c>
      <c r="O12" s="91"/>
      <c r="P12" s="91"/>
      <c r="Q12" s="91"/>
    </row>
    <row r="13" spans="1:17" ht="15.75" thickTop="1">
      <c r="A13" s="71" t="str">
        <f>IF('Informations About Genes'!A12="","",'Informations About Genes'!A12)</f>
        <v>A10</v>
      </c>
      <c r="B13" s="76" t="str">
        <f>IF('Informations About Genes'!D12="","",'Informations About Genes'!D12)</f>
        <v/>
      </c>
      <c r="C13" s="736"/>
      <c r="D13" s="730"/>
      <c r="E13" s="737"/>
      <c r="F13" s="381" t="str">
        <f t="shared" si="0"/>
        <v/>
      </c>
      <c r="G13" s="73" t="str">
        <f t="shared" si="1"/>
        <v/>
      </c>
      <c r="H13" s="91"/>
      <c r="I13" s="91"/>
      <c r="J13" s="91"/>
      <c r="K13" s="91"/>
      <c r="L13" s="91"/>
      <c r="M13" s="91"/>
      <c r="N13" s="91"/>
      <c r="O13" s="91"/>
      <c r="P13" s="91"/>
      <c r="Q13" s="91"/>
    </row>
    <row r="14" spans="1:17">
      <c r="A14" s="71" t="str">
        <f>IF('Informations About Genes'!A13="","",'Informations About Genes'!A13)</f>
        <v>A11</v>
      </c>
      <c r="B14" s="76" t="str">
        <f>IF('Informations About Genes'!D13="","",'Informations About Genes'!D13)</f>
        <v/>
      </c>
      <c r="C14" s="736"/>
      <c r="D14" s="730"/>
      <c r="E14" s="737"/>
      <c r="F14" s="381" t="str">
        <f t="shared" si="0"/>
        <v/>
      </c>
      <c r="G14" s="73" t="str">
        <f t="shared" si="1"/>
        <v/>
      </c>
      <c r="H14" s="91"/>
      <c r="I14" s="91"/>
      <c r="J14" s="91"/>
      <c r="K14" s="91"/>
      <c r="L14" s="91"/>
      <c r="M14" s="91"/>
      <c r="N14" s="91"/>
      <c r="O14" s="91"/>
      <c r="P14" s="91"/>
      <c r="Q14" s="91"/>
    </row>
    <row r="15" spans="1:17">
      <c r="A15" s="71" t="str">
        <f>IF('Informations About Genes'!A14="","",'Informations About Genes'!A14)</f>
        <v>A12</v>
      </c>
      <c r="B15" s="76" t="str">
        <f>IF('Informations About Genes'!D14="","",'Informations About Genes'!D14)</f>
        <v/>
      </c>
      <c r="C15" s="736"/>
      <c r="D15" s="730"/>
      <c r="E15" s="737"/>
      <c r="F15" s="381" t="str">
        <f t="shared" si="0"/>
        <v/>
      </c>
      <c r="G15" s="73" t="str">
        <f t="shared" si="1"/>
        <v/>
      </c>
      <c r="H15" s="91"/>
      <c r="I15" s="91"/>
      <c r="J15" s="91"/>
      <c r="K15" s="91"/>
      <c r="L15" s="91"/>
      <c r="M15" s="91"/>
      <c r="N15" s="91"/>
      <c r="O15" s="91"/>
      <c r="P15" s="91"/>
      <c r="Q15" s="91"/>
    </row>
    <row r="16" spans="1:17">
      <c r="A16" s="71" t="str">
        <f>IF('Informations About Genes'!A15="","",'Informations About Genes'!A15)</f>
        <v>B1</v>
      </c>
      <c r="B16" s="76" t="str">
        <f>IF('Informations About Genes'!D15="","",'Informations About Genes'!D15)</f>
        <v/>
      </c>
      <c r="C16" s="736"/>
      <c r="D16" s="730"/>
      <c r="E16" s="737"/>
      <c r="F16" s="381" t="str">
        <f t="shared" si="0"/>
        <v/>
      </c>
      <c r="G16" s="73" t="str">
        <f t="shared" si="1"/>
        <v/>
      </c>
      <c r="H16" s="91"/>
      <c r="I16" s="91"/>
      <c r="J16" s="91"/>
      <c r="K16" s="91"/>
      <c r="L16" s="91"/>
      <c r="M16" s="91"/>
      <c r="N16" s="91"/>
      <c r="O16" s="91"/>
      <c r="P16" s="91"/>
      <c r="Q16" s="91"/>
    </row>
    <row r="17" spans="1:17">
      <c r="A17" s="71" t="str">
        <f>IF('Informations About Genes'!A16="","",'Informations About Genes'!A16)</f>
        <v>B2</v>
      </c>
      <c r="B17" s="76" t="str">
        <f>IF('Informations About Genes'!D16="","",'Informations About Genes'!D16)</f>
        <v/>
      </c>
      <c r="C17" s="736"/>
      <c r="D17" s="730"/>
      <c r="E17" s="737"/>
      <c r="F17" s="381" t="str">
        <f t="shared" si="0"/>
        <v/>
      </c>
      <c r="G17" s="73" t="str">
        <f t="shared" si="1"/>
        <v/>
      </c>
      <c r="H17" s="91"/>
      <c r="I17" s="91"/>
      <c r="J17" s="91"/>
      <c r="K17" s="91"/>
      <c r="L17" s="91"/>
      <c r="M17" s="91"/>
      <c r="N17" s="91"/>
      <c r="O17" s="91"/>
      <c r="P17" s="91"/>
      <c r="Q17" s="91"/>
    </row>
    <row r="18" spans="1:17">
      <c r="A18" s="71" t="str">
        <f>IF('Informations About Genes'!A17="","",'Informations About Genes'!A17)</f>
        <v>B3</v>
      </c>
      <c r="B18" s="76" t="str">
        <f>IF('Informations About Genes'!D17="","",'Informations About Genes'!D17)</f>
        <v/>
      </c>
      <c r="C18" s="736"/>
      <c r="D18" s="730"/>
      <c r="E18" s="737"/>
      <c r="F18" s="381" t="str">
        <f t="shared" si="0"/>
        <v/>
      </c>
      <c r="G18" s="73" t="str">
        <f t="shared" si="1"/>
        <v/>
      </c>
      <c r="H18" s="91"/>
      <c r="I18" s="91"/>
      <c r="J18" s="91"/>
      <c r="K18" s="91"/>
      <c r="L18" s="91"/>
      <c r="M18" s="91"/>
      <c r="N18" s="91"/>
      <c r="O18" s="91"/>
      <c r="P18" s="91"/>
      <c r="Q18" s="91"/>
    </row>
    <row r="19" spans="1:17">
      <c r="A19" s="71" t="str">
        <f>IF('Informations About Genes'!A18="","",'Informations About Genes'!A18)</f>
        <v>B4</v>
      </c>
      <c r="B19" s="76" t="str">
        <f>IF('Informations About Genes'!D18="","",'Informations About Genes'!D18)</f>
        <v/>
      </c>
      <c r="C19" s="736"/>
      <c r="D19" s="730"/>
      <c r="E19" s="737"/>
      <c r="F19" s="381" t="str">
        <f t="shared" si="0"/>
        <v/>
      </c>
      <c r="G19" s="73" t="str">
        <f t="shared" si="1"/>
        <v/>
      </c>
      <c r="H19" s="91"/>
      <c r="I19" s="91"/>
      <c r="J19" s="91"/>
      <c r="K19" s="91"/>
      <c r="L19" s="91"/>
      <c r="M19" s="91"/>
      <c r="N19" s="91"/>
      <c r="O19" s="91"/>
      <c r="P19" s="91"/>
      <c r="Q19" s="91"/>
    </row>
    <row r="20" spans="1:17">
      <c r="A20" s="71" t="str">
        <f>IF('Informations About Genes'!A19="","",'Informations About Genes'!A19)</f>
        <v>B5</v>
      </c>
      <c r="B20" s="76" t="str">
        <f>IF('Informations About Genes'!D19="","",'Informations About Genes'!D19)</f>
        <v/>
      </c>
      <c r="C20" s="736"/>
      <c r="D20" s="730"/>
      <c r="E20" s="737"/>
      <c r="F20" s="381" t="str">
        <f t="shared" si="0"/>
        <v/>
      </c>
      <c r="G20" s="73" t="str">
        <f t="shared" si="1"/>
        <v/>
      </c>
      <c r="H20" s="91"/>
      <c r="I20" s="91"/>
      <c r="J20" s="91"/>
      <c r="K20" s="91"/>
      <c r="L20" s="91"/>
      <c r="M20" s="91"/>
      <c r="N20" s="91"/>
      <c r="O20" s="91"/>
      <c r="P20" s="91"/>
      <c r="Q20" s="91"/>
    </row>
    <row r="21" spans="1:17">
      <c r="A21" s="71" t="str">
        <f>IF('Informations About Genes'!A20="","",'Informations About Genes'!A20)</f>
        <v>B6</v>
      </c>
      <c r="B21" s="76" t="str">
        <f>IF('Informations About Genes'!D20="","",'Informations About Genes'!D20)</f>
        <v/>
      </c>
      <c r="C21" s="736"/>
      <c r="D21" s="730"/>
      <c r="E21" s="737"/>
      <c r="F21" s="381" t="str">
        <f t="shared" si="0"/>
        <v/>
      </c>
      <c r="G21" s="73" t="str">
        <f t="shared" si="1"/>
        <v/>
      </c>
      <c r="H21" s="91"/>
      <c r="I21" s="91"/>
      <c r="J21" s="91"/>
      <c r="K21" s="91"/>
      <c r="L21" s="91"/>
      <c r="M21" s="91"/>
      <c r="N21" s="91"/>
      <c r="O21" s="91"/>
      <c r="P21" s="91"/>
      <c r="Q21" s="91"/>
    </row>
    <row r="22" spans="1:17">
      <c r="A22" s="71" t="str">
        <f>IF('Informations About Genes'!A21="","",'Informations About Genes'!A21)</f>
        <v>B7</v>
      </c>
      <c r="B22" s="76" t="str">
        <f>IF('Informations About Genes'!D21="","",'Informations About Genes'!D21)</f>
        <v/>
      </c>
      <c r="C22" s="736"/>
      <c r="D22" s="730"/>
      <c r="E22" s="737"/>
      <c r="F22" s="381" t="str">
        <f t="shared" si="0"/>
        <v/>
      </c>
      <c r="G22" s="73" t="str">
        <f t="shared" si="1"/>
        <v/>
      </c>
      <c r="H22" s="91"/>
      <c r="I22" s="91"/>
      <c r="J22" s="91"/>
      <c r="K22" s="91"/>
      <c r="L22" s="91"/>
      <c r="M22" s="91"/>
      <c r="N22" s="91"/>
      <c r="O22" s="91"/>
      <c r="P22" s="91"/>
      <c r="Q22" s="91"/>
    </row>
    <row r="23" spans="1:17">
      <c r="A23" s="71" t="str">
        <f>IF('Informations About Genes'!A22="","",'Informations About Genes'!A22)</f>
        <v>B8</v>
      </c>
      <c r="B23" s="76" t="str">
        <f>IF('Informations About Genes'!D22="","",'Informations About Genes'!D22)</f>
        <v/>
      </c>
      <c r="C23" s="736"/>
      <c r="D23" s="730"/>
      <c r="E23" s="737"/>
      <c r="F23" s="381" t="str">
        <f t="shared" si="0"/>
        <v/>
      </c>
      <c r="G23" s="73" t="str">
        <f t="shared" si="1"/>
        <v/>
      </c>
      <c r="H23" s="91"/>
      <c r="I23" s="91"/>
      <c r="J23" s="91"/>
      <c r="K23" s="91"/>
      <c r="L23" s="91"/>
      <c r="M23" s="91"/>
      <c r="N23" s="91"/>
      <c r="O23" s="91"/>
      <c r="P23" s="91"/>
      <c r="Q23" s="91"/>
    </row>
    <row r="24" spans="1:17">
      <c r="A24" s="71" t="str">
        <f>IF('Informations About Genes'!A23="","",'Informations About Genes'!A23)</f>
        <v>B9</v>
      </c>
      <c r="B24" s="76" t="str">
        <f>IF('Informations About Genes'!D23="","",'Informations About Genes'!D23)</f>
        <v/>
      </c>
      <c r="C24" s="736"/>
      <c r="D24" s="730"/>
      <c r="E24" s="737"/>
      <c r="F24" s="381" t="str">
        <f t="shared" si="0"/>
        <v/>
      </c>
      <c r="G24" s="73" t="str">
        <f t="shared" si="1"/>
        <v/>
      </c>
      <c r="H24" s="91"/>
      <c r="I24" s="91"/>
      <c r="J24" s="91"/>
      <c r="K24" s="91"/>
      <c r="L24" s="91"/>
      <c r="M24" s="91"/>
      <c r="N24" s="91"/>
      <c r="O24" s="91"/>
      <c r="P24" s="91"/>
      <c r="Q24" s="91"/>
    </row>
    <row r="25" spans="1:17">
      <c r="A25" s="71" t="str">
        <f>IF('Informations About Genes'!A24="","",'Informations About Genes'!A24)</f>
        <v>B10</v>
      </c>
      <c r="B25" s="76" t="str">
        <f>IF('Informations About Genes'!D24="","",'Informations About Genes'!D24)</f>
        <v/>
      </c>
      <c r="C25" s="736"/>
      <c r="D25" s="730"/>
      <c r="E25" s="737"/>
      <c r="F25" s="381" t="str">
        <f t="shared" si="0"/>
        <v/>
      </c>
      <c r="G25" s="73" t="str">
        <f t="shared" si="1"/>
        <v/>
      </c>
      <c r="H25" s="91"/>
      <c r="I25" s="91"/>
      <c r="J25" s="91"/>
      <c r="K25" s="91"/>
      <c r="L25" s="91"/>
      <c r="M25" s="91"/>
      <c r="N25" s="91"/>
      <c r="O25" s="91"/>
      <c r="P25" s="91"/>
      <c r="Q25" s="91"/>
    </row>
    <row r="26" spans="1:17">
      <c r="A26" s="71" t="str">
        <f>IF('Informations About Genes'!A25="","",'Informations About Genes'!A25)</f>
        <v>B11</v>
      </c>
      <c r="B26" s="76" t="str">
        <f>IF('Informations About Genes'!D25="","",'Informations About Genes'!D25)</f>
        <v/>
      </c>
      <c r="C26" s="736"/>
      <c r="D26" s="730"/>
      <c r="E26" s="737"/>
      <c r="F26" s="381" t="str">
        <f t="shared" si="0"/>
        <v/>
      </c>
      <c r="G26" s="73" t="str">
        <f t="shared" si="1"/>
        <v/>
      </c>
      <c r="H26" s="91"/>
      <c r="I26" s="91"/>
      <c r="J26" s="91"/>
      <c r="K26" s="91"/>
      <c r="L26" s="91"/>
      <c r="M26" s="91"/>
      <c r="N26" s="91"/>
      <c r="O26" s="91"/>
      <c r="P26" s="91"/>
      <c r="Q26" s="91"/>
    </row>
    <row r="27" spans="1:17">
      <c r="A27" s="71" t="str">
        <f>IF('Informations About Genes'!A26="","",'Informations About Genes'!A26)</f>
        <v>B12</v>
      </c>
      <c r="B27" s="76" t="str">
        <f>IF('Informations About Genes'!D26="","",'Informations About Genes'!D26)</f>
        <v/>
      </c>
      <c r="C27" s="736"/>
      <c r="D27" s="730"/>
      <c r="E27" s="737"/>
      <c r="F27" s="381" t="str">
        <f t="shared" si="0"/>
        <v/>
      </c>
      <c r="G27" s="73" t="str">
        <f t="shared" si="1"/>
        <v/>
      </c>
      <c r="H27" s="91"/>
      <c r="I27" s="91"/>
      <c r="J27" s="91"/>
      <c r="K27" s="91"/>
      <c r="L27" s="91"/>
      <c r="M27" s="91"/>
      <c r="N27" s="91"/>
      <c r="O27" s="91"/>
      <c r="P27" s="91"/>
      <c r="Q27" s="91"/>
    </row>
    <row r="28" spans="1:17">
      <c r="A28" s="71" t="str">
        <f>IF('Informations About Genes'!A27="","",'Informations About Genes'!A27)</f>
        <v>C1</v>
      </c>
      <c r="B28" s="76" t="str">
        <f>IF('Informations About Genes'!D27="","",'Informations About Genes'!D27)</f>
        <v/>
      </c>
      <c r="C28" s="736"/>
      <c r="D28" s="730"/>
      <c r="E28" s="737"/>
      <c r="F28" s="381" t="str">
        <f t="shared" si="0"/>
        <v/>
      </c>
      <c r="G28" s="73" t="str">
        <f t="shared" si="1"/>
        <v/>
      </c>
      <c r="H28" s="91"/>
      <c r="I28" s="91"/>
      <c r="J28" s="91"/>
      <c r="K28" s="91"/>
      <c r="L28" s="91"/>
      <c r="M28" s="91"/>
      <c r="N28" s="91"/>
      <c r="O28" s="91"/>
      <c r="P28" s="91"/>
      <c r="Q28" s="91"/>
    </row>
    <row r="29" spans="1:17">
      <c r="A29" s="71" t="str">
        <f>IF('Informations About Genes'!A28="","",'Informations About Genes'!A28)</f>
        <v>C2</v>
      </c>
      <c r="B29" s="76" t="str">
        <f>IF('Informations About Genes'!D28="","",'Informations About Genes'!D28)</f>
        <v/>
      </c>
      <c r="C29" s="736"/>
      <c r="D29" s="730"/>
      <c r="E29" s="737"/>
      <c r="F29" s="381" t="str">
        <f t="shared" si="0"/>
        <v/>
      </c>
      <c r="G29" s="73" t="str">
        <f t="shared" si="1"/>
        <v/>
      </c>
      <c r="H29" s="91"/>
      <c r="I29" s="91"/>
      <c r="J29" s="91"/>
      <c r="K29" s="91"/>
      <c r="L29" s="91"/>
      <c r="M29" s="91"/>
      <c r="N29" s="91"/>
      <c r="O29" s="91"/>
      <c r="P29" s="91"/>
      <c r="Q29" s="91"/>
    </row>
    <row r="30" spans="1:17">
      <c r="A30" s="71" t="str">
        <f>IF('Informations About Genes'!A29="","",'Informations About Genes'!A29)</f>
        <v>C3</v>
      </c>
      <c r="B30" s="76" t="str">
        <f>IF('Informations About Genes'!D29="","",'Informations About Genes'!D29)</f>
        <v/>
      </c>
      <c r="C30" s="736"/>
      <c r="D30" s="730"/>
      <c r="E30" s="737"/>
      <c r="F30" s="381" t="str">
        <f t="shared" si="0"/>
        <v/>
      </c>
      <c r="G30" s="73" t="str">
        <f t="shared" si="1"/>
        <v/>
      </c>
      <c r="H30" s="91"/>
      <c r="I30" s="91"/>
      <c r="J30" s="91"/>
      <c r="K30" s="91"/>
      <c r="L30" s="91"/>
      <c r="M30" s="91"/>
      <c r="N30" s="91"/>
      <c r="O30" s="91"/>
      <c r="P30" s="91"/>
      <c r="Q30" s="91"/>
    </row>
    <row r="31" spans="1:17">
      <c r="A31" s="71" t="str">
        <f>IF('Informations About Genes'!A30="","",'Informations About Genes'!A30)</f>
        <v>C4</v>
      </c>
      <c r="B31" s="76" t="str">
        <f>IF('Informations About Genes'!D30="","",'Informations About Genes'!D30)</f>
        <v/>
      </c>
      <c r="C31" s="736"/>
      <c r="D31" s="730"/>
      <c r="E31" s="737"/>
      <c r="F31" s="381" t="str">
        <f t="shared" si="0"/>
        <v/>
      </c>
      <c r="G31" s="73" t="str">
        <f t="shared" si="1"/>
        <v/>
      </c>
      <c r="H31" s="91"/>
      <c r="I31" s="91"/>
      <c r="J31" s="91"/>
      <c r="K31" s="91"/>
      <c r="L31" s="91"/>
      <c r="M31" s="91"/>
      <c r="N31" s="91"/>
      <c r="O31" s="91"/>
      <c r="P31" s="91"/>
      <c r="Q31" s="91"/>
    </row>
    <row r="32" spans="1:17">
      <c r="A32" s="71" t="str">
        <f>IF('Informations About Genes'!A31="","",'Informations About Genes'!A31)</f>
        <v>C5</v>
      </c>
      <c r="B32" s="76" t="str">
        <f>IF('Informations About Genes'!D31="","",'Informations About Genes'!D31)</f>
        <v/>
      </c>
      <c r="C32" s="736"/>
      <c r="D32" s="730"/>
      <c r="E32" s="737"/>
      <c r="F32" s="381" t="str">
        <f t="shared" si="0"/>
        <v/>
      </c>
      <c r="G32" s="73" t="str">
        <f t="shared" si="1"/>
        <v/>
      </c>
      <c r="H32" s="91"/>
      <c r="I32" s="91"/>
      <c r="J32" s="91"/>
      <c r="K32" s="91"/>
      <c r="L32" s="91"/>
      <c r="M32" s="91"/>
      <c r="N32" s="91"/>
      <c r="O32" s="91"/>
      <c r="P32" s="91"/>
      <c r="Q32" s="91"/>
    </row>
    <row r="33" spans="1:17">
      <c r="A33" s="71" t="str">
        <f>IF('Informations About Genes'!A32="","",'Informations About Genes'!A32)</f>
        <v>C6</v>
      </c>
      <c r="B33" s="76" t="str">
        <f>IF('Informations About Genes'!D32="","",'Informations About Genes'!D32)</f>
        <v/>
      </c>
      <c r="C33" s="736"/>
      <c r="D33" s="730"/>
      <c r="E33" s="737"/>
      <c r="F33" s="381" t="str">
        <f t="shared" si="0"/>
        <v/>
      </c>
      <c r="G33" s="73" t="str">
        <f t="shared" si="1"/>
        <v/>
      </c>
      <c r="H33" s="91"/>
      <c r="I33" s="91"/>
      <c r="J33" s="91"/>
      <c r="K33" s="91"/>
      <c r="L33" s="91"/>
      <c r="M33" s="91"/>
      <c r="N33" s="91"/>
      <c r="O33" s="91"/>
      <c r="P33" s="91"/>
      <c r="Q33" s="91"/>
    </row>
    <row r="34" spans="1:17">
      <c r="A34" s="71" t="str">
        <f>IF('Informations About Genes'!A33="","",'Informations About Genes'!A33)</f>
        <v>C7</v>
      </c>
      <c r="B34" s="76" t="str">
        <f>IF('Informations About Genes'!D33="","",'Informations About Genes'!D33)</f>
        <v/>
      </c>
      <c r="C34" s="736"/>
      <c r="D34" s="730"/>
      <c r="E34" s="737"/>
      <c r="F34" s="381" t="str">
        <f t="shared" si="0"/>
        <v/>
      </c>
      <c r="G34" s="73" t="str">
        <f t="shared" si="1"/>
        <v/>
      </c>
      <c r="H34" s="91"/>
      <c r="I34" s="91"/>
      <c r="J34" s="91"/>
      <c r="K34" s="91"/>
      <c r="L34" s="91"/>
      <c r="M34" s="91"/>
      <c r="N34" s="91"/>
      <c r="O34" s="91"/>
      <c r="P34" s="91"/>
      <c r="Q34" s="91"/>
    </row>
    <row r="35" spans="1:17">
      <c r="A35" s="71" t="str">
        <f>IF('Informations About Genes'!A34="","",'Informations About Genes'!A34)</f>
        <v>C8</v>
      </c>
      <c r="B35" s="76" t="str">
        <f>IF('Informations About Genes'!D34="","",'Informations About Genes'!D34)</f>
        <v/>
      </c>
      <c r="C35" s="736"/>
      <c r="D35" s="730"/>
      <c r="E35" s="737"/>
      <c r="F35" s="381" t="str">
        <f t="shared" si="0"/>
        <v/>
      </c>
      <c r="G35" s="73" t="str">
        <f t="shared" si="1"/>
        <v/>
      </c>
      <c r="H35" s="91"/>
      <c r="I35" s="91"/>
      <c r="J35" s="91"/>
      <c r="K35" s="91"/>
      <c r="L35" s="91"/>
      <c r="M35" s="91"/>
      <c r="N35" s="91"/>
      <c r="O35" s="91"/>
      <c r="P35" s="91"/>
      <c r="Q35" s="91"/>
    </row>
    <row r="36" spans="1:17">
      <c r="A36" s="71" t="str">
        <f>IF('Informations About Genes'!A35="","",'Informations About Genes'!A35)</f>
        <v>C9</v>
      </c>
      <c r="B36" s="76" t="str">
        <f>IF('Informations About Genes'!D35="","",'Informations About Genes'!D35)</f>
        <v/>
      </c>
      <c r="C36" s="736"/>
      <c r="D36" s="730"/>
      <c r="E36" s="737"/>
      <c r="F36" s="381" t="str">
        <f t="shared" ref="F36:F67" si="3">IF(ISERROR(AVERAGE(C36:E36)),"",AVERAGE(C36:E36))</f>
        <v/>
      </c>
      <c r="G36" s="73" t="str">
        <f t="shared" ref="G36:G67" si="4">IF(ISERROR(STDEV(C36:E36)),"",IF(COUNT(C36:E36)&lt;3,"N/A",STDEV(C36:E36)))</f>
        <v/>
      </c>
      <c r="H36" s="91"/>
      <c r="I36" s="91"/>
      <c r="J36" s="91"/>
      <c r="K36" s="91"/>
      <c r="L36" s="91"/>
      <c r="M36" s="91"/>
      <c r="N36" s="91"/>
      <c r="O36" s="91"/>
      <c r="P36" s="91"/>
      <c r="Q36" s="91"/>
    </row>
    <row r="37" spans="1:17">
      <c r="A37" s="71" t="str">
        <f>IF('Informations About Genes'!A36="","",'Informations About Genes'!A36)</f>
        <v>C10</v>
      </c>
      <c r="B37" s="76" t="str">
        <f>IF('Informations About Genes'!D36="","",'Informations About Genes'!D36)</f>
        <v/>
      </c>
      <c r="C37" s="736"/>
      <c r="D37" s="730"/>
      <c r="E37" s="737"/>
      <c r="F37" s="381" t="str">
        <f t="shared" si="3"/>
        <v/>
      </c>
      <c r="G37" s="73" t="str">
        <f t="shared" si="4"/>
        <v/>
      </c>
      <c r="H37" s="91"/>
      <c r="I37" s="91"/>
      <c r="J37" s="91"/>
      <c r="K37" s="91"/>
      <c r="L37" s="91"/>
      <c r="M37" s="91"/>
      <c r="N37" s="91"/>
      <c r="O37" s="91"/>
      <c r="P37" s="91"/>
      <c r="Q37" s="91"/>
    </row>
    <row r="38" spans="1:17">
      <c r="A38" s="71" t="str">
        <f>IF('Informations About Genes'!A37="","",'Informations About Genes'!A37)</f>
        <v>C11</v>
      </c>
      <c r="B38" s="76" t="str">
        <f>IF('Informations About Genes'!D37="","",'Informations About Genes'!D37)</f>
        <v/>
      </c>
      <c r="C38" s="736"/>
      <c r="D38" s="730"/>
      <c r="E38" s="737"/>
      <c r="F38" s="381" t="str">
        <f t="shared" si="3"/>
        <v/>
      </c>
      <c r="G38" s="73" t="str">
        <f t="shared" si="4"/>
        <v/>
      </c>
      <c r="H38" s="91"/>
      <c r="I38" s="91"/>
      <c r="J38" s="91"/>
      <c r="K38" s="91"/>
      <c r="L38" s="91"/>
      <c r="M38" s="91"/>
      <c r="N38" s="91"/>
      <c r="O38" s="91"/>
      <c r="P38" s="91"/>
      <c r="Q38" s="91"/>
    </row>
    <row r="39" spans="1:17">
      <c r="A39" s="71" t="str">
        <f>IF('Informations About Genes'!A38="","",'Informations About Genes'!A38)</f>
        <v>C12</v>
      </c>
      <c r="B39" s="76" t="str">
        <f>IF('Informations About Genes'!D38="","",'Informations About Genes'!D38)</f>
        <v/>
      </c>
      <c r="C39" s="736"/>
      <c r="D39" s="730"/>
      <c r="E39" s="737"/>
      <c r="F39" s="381" t="str">
        <f t="shared" si="3"/>
        <v/>
      </c>
      <c r="G39" s="73" t="str">
        <f t="shared" si="4"/>
        <v/>
      </c>
      <c r="H39" s="91"/>
      <c r="I39" s="91"/>
      <c r="J39" s="91"/>
      <c r="K39" s="91"/>
      <c r="L39" s="91"/>
      <c r="M39" s="91"/>
      <c r="N39" s="91"/>
      <c r="O39" s="91"/>
      <c r="P39" s="91"/>
      <c r="Q39" s="91"/>
    </row>
    <row r="40" spans="1:17">
      <c r="A40" s="71" t="str">
        <f>IF('Informations About Genes'!A39="","",'Informations About Genes'!A39)</f>
        <v>D1</v>
      </c>
      <c r="B40" s="76" t="str">
        <f>IF('Informations About Genes'!D39="","",'Informations About Genes'!D39)</f>
        <v/>
      </c>
      <c r="C40" s="736"/>
      <c r="D40" s="730"/>
      <c r="E40" s="737"/>
      <c r="F40" s="381" t="str">
        <f t="shared" si="3"/>
        <v/>
      </c>
      <c r="G40" s="73" t="str">
        <f t="shared" si="4"/>
        <v/>
      </c>
      <c r="H40" s="91"/>
      <c r="I40" s="91"/>
      <c r="J40" s="91"/>
      <c r="K40" s="91"/>
      <c r="L40" s="91"/>
      <c r="M40" s="91"/>
      <c r="N40" s="91"/>
      <c r="O40" s="91"/>
      <c r="P40" s="91"/>
      <c r="Q40" s="91"/>
    </row>
    <row r="41" spans="1:17">
      <c r="A41" s="71" t="str">
        <f>IF('Informations About Genes'!A40="","",'Informations About Genes'!A40)</f>
        <v>D2</v>
      </c>
      <c r="B41" s="76" t="str">
        <f>IF('Informations About Genes'!D40="","",'Informations About Genes'!D40)</f>
        <v/>
      </c>
      <c r="C41" s="736"/>
      <c r="D41" s="730"/>
      <c r="E41" s="737"/>
      <c r="F41" s="381" t="str">
        <f t="shared" si="3"/>
        <v/>
      </c>
      <c r="G41" s="73" t="str">
        <f t="shared" si="4"/>
        <v/>
      </c>
      <c r="H41" s="91"/>
      <c r="I41" s="91"/>
      <c r="J41" s="91"/>
      <c r="K41" s="91"/>
      <c r="L41" s="91"/>
      <c r="M41" s="91"/>
      <c r="N41" s="91"/>
      <c r="O41" s="91"/>
      <c r="P41" s="91"/>
      <c r="Q41" s="91"/>
    </row>
    <row r="42" spans="1:17">
      <c r="A42" s="71" t="str">
        <f>IF('Informations About Genes'!A41="","",'Informations About Genes'!A41)</f>
        <v>D3</v>
      </c>
      <c r="B42" s="76" t="str">
        <f>IF('Informations About Genes'!D41="","",'Informations About Genes'!D41)</f>
        <v/>
      </c>
      <c r="C42" s="736"/>
      <c r="D42" s="730"/>
      <c r="E42" s="737"/>
      <c r="F42" s="381" t="str">
        <f t="shared" si="3"/>
        <v/>
      </c>
      <c r="G42" s="73" t="str">
        <f t="shared" si="4"/>
        <v/>
      </c>
      <c r="H42" s="91"/>
      <c r="I42" s="91"/>
      <c r="J42" s="91"/>
      <c r="K42" s="91"/>
      <c r="L42" s="91"/>
      <c r="M42" s="91"/>
      <c r="N42" s="91"/>
      <c r="O42" s="91"/>
      <c r="P42" s="91"/>
      <c r="Q42" s="91"/>
    </row>
    <row r="43" spans="1:17">
      <c r="A43" s="71" t="str">
        <f>IF('Informations About Genes'!A42="","",'Informations About Genes'!A42)</f>
        <v>D4</v>
      </c>
      <c r="B43" s="76" t="str">
        <f>IF('Informations About Genes'!D42="","",'Informations About Genes'!D42)</f>
        <v/>
      </c>
      <c r="C43" s="736"/>
      <c r="D43" s="730"/>
      <c r="E43" s="737"/>
      <c r="F43" s="381" t="str">
        <f t="shared" si="3"/>
        <v/>
      </c>
      <c r="G43" s="73" t="str">
        <f t="shared" si="4"/>
        <v/>
      </c>
      <c r="H43" s="91"/>
      <c r="I43" s="91"/>
      <c r="J43" s="91"/>
      <c r="K43" s="91"/>
      <c r="L43" s="91"/>
      <c r="M43" s="91"/>
      <c r="N43" s="91"/>
      <c r="O43" s="91"/>
      <c r="P43" s="91"/>
      <c r="Q43" s="91"/>
    </row>
    <row r="44" spans="1:17">
      <c r="A44" s="71" t="str">
        <f>IF('Informations About Genes'!A43="","",'Informations About Genes'!A43)</f>
        <v>D5</v>
      </c>
      <c r="B44" s="76" t="str">
        <f>IF('Informations About Genes'!D43="","",'Informations About Genes'!D43)</f>
        <v/>
      </c>
      <c r="C44" s="736"/>
      <c r="D44" s="730"/>
      <c r="E44" s="737"/>
      <c r="F44" s="381" t="str">
        <f t="shared" si="3"/>
        <v/>
      </c>
      <c r="G44" s="73" t="str">
        <f t="shared" si="4"/>
        <v/>
      </c>
      <c r="H44" s="91"/>
      <c r="I44" s="91"/>
      <c r="J44" s="91"/>
      <c r="K44" s="91"/>
      <c r="L44" s="91"/>
      <c r="M44" s="91"/>
      <c r="N44" s="91"/>
      <c r="O44" s="91"/>
      <c r="P44" s="91"/>
      <c r="Q44" s="91"/>
    </row>
    <row r="45" spans="1:17">
      <c r="A45" s="71" t="str">
        <f>IF('Informations About Genes'!A44="","",'Informations About Genes'!A44)</f>
        <v>D6</v>
      </c>
      <c r="B45" s="76" t="str">
        <f>IF('Informations About Genes'!D44="","",'Informations About Genes'!D44)</f>
        <v/>
      </c>
      <c r="C45" s="736"/>
      <c r="D45" s="730"/>
      <c r="E45" s="737"/>
      <c r="F45" s="381" t="str">
        <f t="shared" si="3"/>
        <v/>
      </c>
      <c r="G45" s="73" t="str">
        <f t="shared" si="4"/>
        <v/>
      </c>
      <c r="H45" s="91"/>
      <c r="I45" s="91"/>
      <c r="J45" s="91"/>
      <c r="K45" s="91"/>
      <c r="L45" s="91"/>
      <c r="M45" s="91"/>
      <c r="N45" s="91"/>
      <c r="O45" s="91"/>
      <c r="P45" s="91"/>
      <c r="Q45" s="91"/>
    </row>
    <row r="46" spans="1:17">
      <c r="A46" s="71" t="str">
        <f>IF('Informations About Genes'!A45="","",'Informations About Genes'!A45)</f>
        <v>D7</v>
      </c>
      <c r="B46" s="76" t="str">
        <f>IF('Informations About Genes'!D45="","",'Informations About Genes'!D45)</f>
        <v/>
      </c>
      <c r="C46" s="736"/>
      <c r="D46" s="730"/>
      <c r="E46" s="737"/>
      <c r="F46" s="381" t="str">
        <f t="shared" si="3"/>
        <v/>
      </c>
      <c r="G46" s="73" t="str">
        <f t="shared" si="4"/>
        <v/>
      </c>
      <c r="H46" s="91"/>
      <c r="I46" s="91"/>
      <c r="J46" s="91"/>
      <c r="K46" s="91"/>
      <c r="L46" s="91"/>
      <c r="M46" s="91"/>
      <c r="N46" s="91"/>
      <c r="O46" s="91"/>
      <c r="P46" s="91"/>
      <c r="Q46" s="91"/>
    </row>
    <row r="47" spans="1:17">
      <c r="A47" s="71" t="str">
        <f>IF('Informations About Genes'!A46="","",'Informations About Genes'!A46)</f>
        <v>D8</v>
      </c>
      <c r="B47" s="76" t="str">
        <f>IF('Informations About Genes'!D46="","",'Informations About Genes'!D46)</f>
        <v/>
      </c>
      <c r="C47" s="736"/>
      <c r="D47" s="730"/>
      <c r="E47" s="737"/>
      <c r="F47" s="381" t="str">
        <f t="shared" si="3"/>
        <v/>
      </c>
      <c r="G47" s="73" t="str">
        <f t="shared" si="4"/>
        <v/>
      </c>
      <c r="H47" s="91"/>
      <c r="I47" s="91"/>
      <c r="J47" s="91"/>
      <c r="K47" s="91"/>
      <c r="L47" s="91"/>
      <c r="M47" s="91"/>
      <c r="N47" s="91"/>
      <c r="O47" s="91"/>
      <c r="P47" s="91"/>
      <c r="Q47" s="91"/>
    </row>
    <row r="48" spans="1:17">
      <c r="A48" s="71" t="str">
        <f>IF('Informations About Genes'!A47="","",'Informations About Genes'!A47)</f>
        <v>D9</v>
      </c>
      <c r="B48" s="76" t="str">
        <f>IF('Informations About Genes'!D47="","",'Informations About Genes'!D47)</f>
        <v/>
      </c>
      <c r="C48" s="736"/>
      <c r="D48" s="730"/>
      <c r="E48" s="737"/>
      <c r="F48" s="381" t="str">
        <f t="shared" si="3"/>
        <v/>
      </c>
      <c r="G48" s="73" t="str">
        <f t="shared" si="4"/>
        <v/>
      </c>
      <c r="H48" s="91"/>
      <c r="I48" s="91"/>
      <c r="J48" s="91"/>
      <c r="K48" s="91"/>
      <c r="L48" s="91"/>
      <c r="M48" s="91"/>
      <c r="N48" s="91"/>
      <c r="O48" s="91"/>
      <c r="P48" s="91"/>
      <c r="Q48" s="91"/>
    </row>
    <row r="49" spans="1:17">
      <c r="A49" s="71" t="str">
        <f>IF('Informations About Genes'!A48="","",'Informations About Genes'!A48)</f>
        <v>D10</v>
      </c>
      <c r="B49" s="76" t="str">
        <f>IF('Informations About Genes'!D48="","",'Informations About Genes'!D48)</f>
        <v/>
      </c>
      <c r="C49" s="736"/>
      <c r="D49" s="730"/>
      <c r="E49" s="737"/>
      <c r="F49" s="381" t="str">
        <f t="shared" si="3"/>
        <v/>
      </c>
      <c r="G49" s="73" t="str">
        <f t="shared" si="4"/>
        <v/>
      </c>
      <c r="H49" s="91"/>
      <c r="I49" s="91"/>
      <c r="J49" s="91"/>
      <c r="K49" s="91"/>
      <c r="L49" s="91"/>
      <c r="M49" s="91"/>
      <c r="N49" s="91"/>
      <c r="O49" s="91"/>
      <c r="P49" s="91"/>
      <c r="Q49" s="91"/>
    </row>
    <row r="50" spans="1:17">
      <c r="A50" s="71" t="str">
        <f>IF('Informations About Genes'!A49="","",'Informations About Genes'!A49)</f>
        <v>D11</v>
      </c>
      <c r="B50" s="76" t="str">
        <f>IF('Informations About Genes'!D49="","",'Informations About Genes'!D49)</f>
        <v/>
      </c>
      <c r="C50" s="736"/>
      <c r="D50" s="730"/>
      <c r="E50" s="737"/>
      <c r="F50" s="381" t="str">
        <f t="shared" si="3"/>
        <v/>
      </c>
      <c r="G50" s="73" t="str">
        <f t="shared" si="4"/>
        <v/>
      </c>
      <c r="H50" s="91"/>
      <c r="I50" s="91"/>
      <c r="J50" s="91"/>
      <c r="K50" s="91"/>
      <c r="L50" s="91"/>
      <c r="M50" s="91"/>
      <c r="N50" s="91"/>
      <c r="O50" s="91"/>
      <c r="P50" s="91"/>
      <c r="Q50" s="91"/>
    </row>
    <row r="51" spans="1:17">
      <c r="A51" s="71" t="str">
        <f>IF('Informations About Genes'!A50="","",'Informations About Genes'!A50)</f>
        <v>D12</v>
      </c>
      <c r="B51" s="76" t="str">
        <f>IF('Informations About Genes'!D50="","",'Informations About Genes'!D50)</f>
        <v/>
      </c>
      <c r="C51" s="736"/>
      <c r="D51" s="730"/>
      <c r="E51" s="737"/>
      <c r="F51" s="381" t="str">
        <f t="shared" si="3"/>
        <v/>
      </c>
      <c r="G51" s="73" t="str">
        <f t="shared" si="4"/>
        <v/>
      </c>
      <c r="H51" s="91"/>
      <c r="I51" s="91"/>
      <c r="J51" s="91"/>
      <c r="K51" s="91"/>
      <c r="L51" s="91"/>
      <c r="M51" s="91"/>
      <c r="N51" s="91"/>
      <c r="O51" s="91"/>
      <c r="P51" s="91"/>
      <c r="Q51" s="91"/>
    </row>
    <row r="52" spans="1:17">
      <c r="A52" s="71" t="str">
        <f>IF('Informations About Genes'!A51="","",'Informations About Genes'!A51)</f>
        <v>E1</v>
      </c>
      <c r="B52" s="76" t="str">
        <f>IF('Informations About Genes'!D51="","",'Informations About Genes'!D51)</f>
        <v/>
      </c>
      <c r="C52" s="736"/>
      <c r="D52" s="730"/>
      <c r="E52" s="737"/>
      <c r="F52" s="381" t="str">
        <f t="shared" si="3"/>
        <v/>
      </c>
      <c r="G52" s="73" t="str">
        <f t="shared" si="4"/>
        <v/>
      </c>
      <c r="H52" s="91"/>
      <c r="I52" s="91"/>
      <c r="J52" s="91"/>
      <c r="K52" s="91"/>
      <c r="L52" s="91"/>
      <c r="M52" s="91"/>
      <c r="N52" s="91"/>
      <c r="O52" s="91"/>
      <c r="P52" s="91"/>
      <c r="Q52" s="91"/>
    </row>
    <row r="53" spans="1:17">
      <c r="A53" s="71" t="str">
        <f>IF('Informations About Genes'!A52="","",'Informations About Genes'!A52)</f>
        <v>E2</v>
      </c>
      <c r="B53" s="76" t="str">
        <f>IF('Informations About Genes'!D52="","",'Informations About Genes'!D52)</f>
        <v/>
      </c>
      <c r="C53" s="736"/>
      <c r="D53" s="730"/>
      <c r="E53" s="737"/>
      <c r="F53" s="381" t="str">
        <f t="shared" si="3"/>
        <v/>
      </c>
      <c r="G53" s="73" t="str">
        <f t="shared" si="4"/>
        <v/>
      </c>
      <c r="H53" s="91"/>
      <c r="I53" s="91"/>
      <c r="J53" s="91"/>
      <c r="K53" s="91"/>
      <c r="L53" s="91"/>
      <c r="M53" s="91"/>
      <c r="N53" s="91"/>
      <c r="O53" s="91"/>
      <c r="P53" s="91"/>
      <c r="Q53" s="91"/>
    </row>
    <row r="54" spans="1:17">
      <c r="A54" s="71" t="str">
        <f>IF('Informations About Genes'!A53="","",'Informations About Genes'!A53)</f>
        <v>E3</v>
      </c>
      <c r="B54" s="76" t="str">
        <f>IF('Informations About Genes'!D53="","",'Informations About Genes'!D53)</f>
        <v/>
      </c>
      <c r="C54" s="736"/>
      <c r="D54" s="730"/>
      <c r="E54" s="737"/>
      <c r="F54" s="381" t="str">
        <f t="shared" si="3"/>
        <v/>
      </c>
      <c r="G54" s="73" t="str">
        <f t="shared" si="4"/>
        <v/>
      </c>
      <c r="H54" s="91"/>
      <c r="I54" s="91"/>
      <c r="J54" s="91"/>
      <c r="K54" s="91"/>
      <c r="L54" s="91"/>
      <c r="M54" s="91"/>
      <c r="N54" s="91"/>
      <c r="O54" s="91"/>
      <c r="P54" s="91"/>
      <c r="Q54" s="91"/>
    </row>
    <row r="55" spans="1:17">
      <c r="A55" s="71" t="str">
        <f>IF('Informations About Genes'!A54="","",'Informations About Genes'!A54)</f>
        <v>E4</v>
      </c>
      <c r="B55" s="76" t="str">
        <f>IF('Informations About Genes'!D54="","",'Informations About Genes'!D54)</f>
        <v/>
      </c>
      <c r="C55" s="736"/>
      <c r="D55" s="730"/>
      <c r="E55" s="737"/>
      <c r="F55" s="381" t="str">
        <f t="shared" si="3"/>
        <v/>
      </c>
      <c r="G55" s="73" t="str">
        <f t="shared" si="4"/>
        <v/>
      </c>
      <c r="H55" s="91"/>
      <c r="I55" s="91"/>
      <c r="J55" s="91"/>
      <c r="K55" s="91"/>
      <c r="L55" s="91"/>
      <c r="M55" s="91"/>
      <c r="N55" s="91"/>
      <c r="O55" s="91"/>
      <c r="P55" s="91"/>
      <c r="Q55" s="91"/>
    </row>
    <row r="56" spans="1:17">
      <c r="A56" s="71" t="str">
        <f>IF('Informations About Genes'!A55="","",'Informations About Genes'!A55)</f>
        <v>E5</v>
      </c>
      <c r="B56" s="76" t="str">
        <f>IF('Informations About Genes'!D55="","",'Informations About Genes'!D55)</f>
        <v/>
      </c>
      <c r="C56" s="736"/>
      <c r="D56" s="730"/>
      <c r="E56" s="737"/>
      <c r="F56" s="381" t="str">
        <f t="shared" si="3"/>
        <v/>
      </c>
      <c r="G56" s="73" t="str">
        <f t="shared" si="4"/>
        <v/>
      </c>
      <c r="H56" s="91"/>
      <c r="I56" s="91"/>
      <c r="J56" s="91"/>
      <c r="K56" s="91"/>
      <c r="L56" s="91"/>
      <c r="M56" s="91"/>
      <c r="N56" s="91"/>
      <c r="O56" s="91"/>
      <c r="P56" s="91"/>
      <c r="Q56" s="91"/>
    </row>
    <row r="57" spans="1:17">
      <c r="A57" s="71" t="str">
        <f>IF('Informations About Genes'!A56="","",'Informations About Genes'!A56)</f>
        <v>E6</v>
      </c>
      <c r="B57" s="76" t="str">
        <f>IF('Informations About Genes'!D56="","",'Informations About Genes'!D56)</f>
        <v/>
      </c>
      <c r="C57" s="736"/>
      <c r="D57" s="730"/>
      <c r="E57" s="737"/>
      <c r="F57" s="381" t="str">
        <f t="shared" si="3"/>
        <v/>
      </c>
      <c r="G57" s="73" t="str">
        <f t="shared" si="4"/>
        <v/>
      </c>
      <c r="H57" s="91"/>
      <c r="I57" s="91"/>
      <c r="J57" s="91"/>
      <c r="K57" s="91"/>
      <c r="L57" s="91"/>
      <c r="M57" s="91"/>
      <c r="N57" s="91"/>
      <c r="O57" s="91"/>
      <c r="P57" s="91"/>
      <c r="Q57" s="91"/>
    </row>
    <row r="58" spans="1:17">
      <c r="A58" s="71" t="str">
        <f>IF('Informations About Genes'!A57="","",'Informations About Genes'!A57)</f>
        <v>E7</v>
      </c>
      <c r="B58" s="76" t="str">
        <f>IF('Informations About Genes'!D57="","",'Informations About Genes'!D57)</f>
        <v/>
      </c>
      <c r="C58" s="736"/>
      <c r="D58" s="730"/>
      <c r="E58" s="737"/>
      <c r="F58" s="381" t="str">
        <f t="shared" si="3"/>
        <v/>
      </c>
      <c r="G58" s="73" t="str">
        <f t="shared" si="4"/>
        <v/>
      </c>
      <c r="H58" s="91"/>
      <c r="I58" s="91"/>
      <c r="J58" s="91"/>
      <c r="K58" s="91"/>
      <c r="L58" s="91"/>
      <c r="M58" s="91"/>
      <c r="N58" s="91"/>
      <c r="O58" s="91"/>
      <c r="P58" s="91"/>
      <c r="Q58" s="91"/>
    </row>
    <row r="59" spans="1:17">
      <c r="A59" s="71" t="str">
        <f>IF('Informations About Genes'!A58="","",'Informations About Genes'!A58)</f>
        <v>E8</v>
      </c>
      <c r="B59" s="76" t="str">
        <f>IF('Informations About Genes'!D58="","",'Informations About Genes'!D58)</f>
        <v/>
      </c>
      <c r="C59" s="736"/>
      <c r="D59" s="730"/>
      <c r="E59" s="737"/>
      <c r="F59" s="381" t="str">
        <f t="shared" si="3"/>
        <v/>
      </c>
      <c r="G59" s="73" t="str">
        <f t="shared" si="4"/>
        <v/>
      </c>
      <c r="H59" s="91"/>
      <c r="I59" s="91"/>
      <c r="J59" s="91"/>
      <c r="K59" s="91"/>
      <c r="L59" s="91"/>
      <c r="M59" s="91"/>
      <c r="N59" s="91"/>
      <c r="O59" s="91"/>
      <c r="P59" s="91"/>
      <c r="Q59" s="91"/>
    </row>
    <row r="60" spans="1:17">
      <c r="A60" s="71" t="str">
        <f>IF('Informations About Genes'!A59="","",'Informations About Genes'!A59)</f>
        <v>E9</v>
      </c>
      <c r="B60" s="76" t="str">
        <f>IF('Informations About Genes'!D59="","",'Informations About Genes'!D59)</f>
        <v/>
      </c>
      <c r="C60" s="736"/>
      <c r="D60" s="730"/>
      <c r="E60" s="737"/>
      <c r="F60" s="381" t="str">
        <f t="shared" si="3"/>
        <v/>
      </c>
      <c r="G60" s="73" t="str">
        <f t="shared" si="4"/>
        <v/>
      </c>
      <c r="H60" s="91"/>
      <c r="I60" s="91"/>
      <c r="J60" s="91"/>
      <c r="K60" s="91"/>
      <c r="L60" s="91"/>
      <c r="M60" s="91"/>
      <c r="N60" s="91"/>
      <c r="O60" s="91"/>
      <c r="P60" s="91"/>
      <c r="Q60" s="91"/>
    </row>
    <row r="61" spans="1:17">
      <c r="A61" s="71" t="str">
        <f>IF('Informations About Genes'!A60="","",'Informations About Genes'!A60)</f>
        <v>E10</v>
      </c>
      <c r="B61" s="76" t="str">
        <f>IF('Informations About Genes'!D60="","",'Informations About Genes'!D60)</f>
        <v/>
      </c>
      <c r="C61" s="736"/>
      <c r="D61" s="730"/>
      <c r="E61" s="737"/>
      <c r="F61" s="381" t="str">
        <f t="shared" si="3"/>
        <v/>
      </c>
      <c r="G61" s="73" t="str">
        <f t="shared" si="4"/>
        <v/>
      </c>
      <c r="H61" s="91"/>
      <c r="I61" s="91"/>
      <c r="J61" s="91"/>
      <c r="K61" s="91"/>
      <c r="L61" s="91"/>
      <c r="M61" s="91"/>
      <c r="N61" s="91"/>
      <c r="O61" s="91"/>
      <c r="P61" s="91"/>
      <c r="Q61" s="91"/>
    </row>
    <row r="62" spans="1:17">
      <c r="A62" s="71" t="str">
        <f>IF('Informations About Genes'!A61="","",'Informations About Genes'!A61)</f>
        <v>E11</v>
      </c>
      <c r="B62" s="76" t="str">
        <f>IF('Informations About Genes'!D61="","",'Informations About Genes'!D61)</f>
        <v/>
      </c>
      <c r="C62" s="736"/>
      <c r="D62" s="730"/>
      <c r="E62" s="737"/>
      <c r="F62" s="381" t="str">
        <f t="shared" si="3"/>
        <v/>
      </c>
      <c r="G62" s="73" t="str">
        <f t="shared" si="4"/>
        <v/>
      </c>
      <c r="H62" s="91"/>
      <c r="I62" s="91"/>
      <c r="J62" s="91"/>
      <c r="K62" s="91"/>
      <c r="L62" s="91"/>
      <c r="M62" s="91"/>
      <c r="N62" s="91"/>
      <c r="O62" s="91"/>
      <c r="P62" s="91"/>
      <c r="Q62" s="91"/>
    </row>
    <row r="63" spans="1:17">
      <c r="A63" s="71" t="str">
        <f>IF('Informations About Genes'!A62="","",'Informations About Genes'!A62)</f>
        <v>E12</v>
      </c>
      <c r="B63" s="76" t="str">
        <f>IF('Informations About Genes'!D62="","",'Informations About Genes'!D62)</f>
        <v/>
      </c>
      <c r="C63" s="736"/>
      <c r="D63" s="730"/>
      <c r="E63" s="737"/>
      <c r="F63" s="381" t="str">
        <f t="shared" si="3"/>
        <v/>
      </c>
      <c r="G63" s="73" t="str">
        <f t="shared" si="4"/>
        <v/>
      </c>
      <c r="H63" s="91"/>
      <c r="I63" s="91"/>
      <c r="J63" s="91"/>
      <c r="K63" s="91"/>
      <c r="L63" s="91"/>
      <c r="M63" s="91"/>
      <c r="N63" s="91"/>
      <c r="O63" s="91"/>
      <c r="P63" s="91"/>
      <c r="Q63" s="91"/>
    </row>
    <row r="64" spans="1:17">
      <c r="A64" s="71" t="str">
        <f>IF('Informations About Genes'!A63="","",'Informations About Genes'!A63)</f>
        <v>F1</v>
      </c>
      <c r="B64" s="76" t="str">
        <f>IF('Informations About Genes'!D63="","",'Informations About Genes'!D63)</f>
        <v/>
      </c>
      <c r="C64" s="736"/>
      <c r="D64" s="730"/>
      <c r="E64" s="737"/>
      <c r="F64" s="381" t="str">
        <f t="shared" si="3"/>
        <v/>
      </c>
      <c r="G64" s="73" t="str">
        <f t="shared" si="4"/>
        <v/>
      </c>
      <c r="H64" s="91"/>
      <c r="I64" s="91"/>
      <c r="J64" s="91"/>
      <c r="K64" s="91"/>
      <c r="L64" s="91"/>
      <c r="M64" s="91"/>
      <c r="N64" s="91"/>
      <c r="O64" s="91"/>
      <c r="P64" s="91"/>
      <c r="Q64" s="91"/>
    </row>
    <row r="65" spans="1:17">
      <c r="A65" s="71" t="str">
        <f>IF('Informations About Genes'!A64="","",'Informations About Genes'!A64)</f>
        <v>F2</v>
      </c>
      <c r="B65" s="76" t="str">
        <f>IF('Informations About Genes'!D64="","",'Informations About Genes'!D64)</f>
        <v/>
      </c>
      <c r="C65" s="736"/>
      <c r="D65" s="730"/>
      <c r="E65" s="737"/>
      <c r="F65" s="381" t="str">
        <f t="shared" si="3"/>
        <v/>
      </c>
      <c r="G65" s="73" t="str">
        <f t="shared" si="4"/>
        <v/>
      </c>
      <c r="H65" s="91"/>
      <c r="I65" s="91"/>
      <c r="J65" s="91"/>
      <c r="K65" s="91"/>
      <c r="L65" s="91"/>
      <c r="M65" s="91"/>
      <c r="N65" s="91"/>
      <c r="O65" s="91"/>
      <c r="P65" s="91"/>
      <c r="Q65" s="91"/>
    </row>
    <row r="66" spans="1:17">
      <c r="A66" s="71" t="str">
        <f>IF('Informations About Genes'!A65="","",'Informations About Genes'!A65)</f>
        <v>F3</v>
      </c>
      <c r="B66" s="76" t="str">
        <f>IF('Informations About Genes'!D65="","",'Informations About Genes'!D65)</f>
        <v/>
      </c>
      <c r="C66" s="736"/>
      <c r="D66" s="730"/>
      <c r="E66" s="737"/>
      <c r="F66" s="381" t="str">
        <f t="shared" si="3"/>
        <v/>
      </c>
      <c r="G66" s="73" t="str">
        <f t="shared" si="4"/>
        <v/>
      </c>
      <c r="H66" s="91"/>
      <c r="I66" s="91"/>
      <c r="J66" s="91"/>
      <c r="K66" s="91"/>
      <c r="L66" s="91"/>
      <c r="M66" s="91"/>
      <c r="N66" s="91"/>
      <c r="O66" s="91"/>
      <c r="P66" s="91"/>
      <c r="Q66" s="91"/>
    </row>
    <row r="67" spans="1:17">
      <c r="A67" s="71" t="str">
        <f>IF('Informations About Genes'!A66="","",'Informations About Genes'!A66)</f>
        <v>F4</v>
      </c>
      <c r="B67" s="76" t="str">
        <f>IF('Informations About Genes'!D66="","",'Informations About Genes'!D66)</f>
        <v/>
      </c>
      <c r="C67" s="736"/>
      <c r="D67" s="730"/>
      <c r="E67" s="737"/>
      <c r="F67" s="381" t="str">
        <f t="shared" si="3"/>
        <v/>
      </c>
      <c r="G67" s="73" t="str">
        <f t="shared" si="4"/>
        <v/>
      </c>
      <c r="H67" s="91"/>
      <c r="I67" s="91"/>
      <c r="J67" s="91"/>
      <c r="K67" s="91"/>
      <c r="L67" s="91"/>
      <c r="M67" s="91"/>
      <c r="N67" s="91"/>
      <c r="O67" s="91"/>
      <c r="P67" s="91"/>
      <c r="Q67" s="91"/>
    </row>
    <row r="68" spans="1:17">
      <c r="A68" s="71" t="str">
        <f>IF('Informations About Genes'!A67="","",'Informations About Genes'!A67)</f>
        <v>F5</v>
      </c>
      <c r="B68" s="76" t="str">
        <f>IF('Informations About Genes'!D67="","",'Informations About Genes'!D67)</f>
        <v/>
      </c>
      <c r="C68" s="736"/>
      <c r="D68" s="730"/>
      <c r="E68" s="737"/>
      <c r="F68" s="381" t="str">
        <f t="shared" ref="F68:F99" si="5">IF(ISERROR(AVERAGE(C68:E68)),"",AVERAGE(C68:E68))</f>
        <v/>
      </c>
      <c r="G68" s="73" t="str">
        <f t="shared" ref="G68:G99" si="6">IF(ISERROR(STDEV(C68:E68)),"",IF(COUNT(C68:E68)&lt;3,"N/A",STDEV(C68:E68)))</f>
        <v/>
      </c>
      <c r="H68" s="91"/>
      <c r="I68" s="91"/>
      <c r="J68" s="91"/>
      <c r="K68" s="91"/>
      <c r="L68" s="91"/>
      <c r="M68" s="91"/>
      <c r="N68" s="91"/>
      <c r="O68" s="91"/>
      <c r="P68" s="91"/>
      <c r="Q68" s="91"/>
    </row>
    <row r="69" spans="1:17">
      <c r="A69" s="71" t="str">
        <f>IF('Informations About Genes'!A68="","",'Informations About Genes'!A68)</f>
        <v>F6</v>
      </c>
      <c r="B69" s="76" t="str">
        <f>IF('Informations About Genes'!D68="","",'Informations About Genes'!D68)</f>
        <v/>
      </c>
      <c r="C69" s="736"/>
      <c r="D69" s="730"/>
      <c r="E69" s="737"/>
      <c r="F69" s="381" t="str">
        <f t="shared" si="5"/>
        <v/>
      </c>
      <c r="G69" s="73" t="str">
        <f t="shared" si="6"/>
        <v/>
      </c>
      <c r="H69" s="91"/>
      <c r="I69" s="91"/>
      <c r="J69" s="91"/>
      <c r="K69" s="91"/>
      <c r="L69" s="91"/>
      <c r="M69" s="91"/>
      <c r="N69" s="91"/>
      <c r="O69" s="91"/>
      <c r="P69" s="91"/>
      <c r="Q69" s="91"/>
    </row>
    <row r="70" spans="1:17">
      <c r="A70" s="71" t="str">
        <f>IF('Informations About Genes'!A69="","",'Informations About Genes'!A69)</f>
        <v>F7</v>
      </c>
      <c r="B70" s="76" t="str">
        <f>IF('Informations About Genes'!D69="","",'Informations About Genes'!D69)</f>
        <v/>
      </c>
      <c r="C70" s="736"/>
      <c r="D70" s="730"/>
      <c r="E70" s="737"/>
      <c r="F70" s="381" t="str">
        <f t="shared" si="5"/>
        <v/>
      </c>
      <c r="G70" s="73" t="str">
        <f t="shared" si="6"/>
        <v/>
      </c>
      <c r="H70" s="91"/>
      <c r="I70" s="91"/>
      <c r="J70" s="91"/>
      <c r="K70" s="91"/>
      <c r="L70" s="91"/>
      <c r="M70" s="91"/>
      <c r="N70" s="91"/>
      <c r="O70" s="91"/>
      <c r="P70" s="91"/>
      <c r="Q70" s="91"/>
    </row>
    <row r="71" spans="1:17">
      <c r="A71" s="71" t="str">
        <f>IF('Informations About Genes'!A70="","",'Informations About Genes'!A70)</f>
        <v>F8</v>
      </c>
      <c r="B71" s="76" t="str">
        <f>IF('Informations About Genes'!D70="","",'Informations About Genes'!D70)</f>
        <v/>
      </c>
      <c r="C71" s="736"/>
      <c r="D71" s="730"/>
      <c r="E71" s="737"/>
      <c r="F71" s="381" t="str">
        <f t="shared" si="5"/>
        <v/>
      </c>
      <c r="G71" s="73" t="str">
        <f t="shared" si="6"/>
        <v/>
      </c>
      <c r="H71" s="91"/>
      <c r="I71" s="91"/>
      <c r="J71" s="91"/>
      <c r="K71" s="91"/>
      <c r="L71" s="91"/>
      <c r="M71" s="91"/>
      <c r="N71" s="91"/>
      <c r="O71" s="91"/>
      <c r="P71" s="91"/>
      <c r="Q71" s="91"/>
    </row>
    <row r="72" spans="1:17">
      <c r="A72" s="71" t="str">
        <f>IF('Informations About Genes'!A71="","",'Informations About Genes'!A71)</f>
        <v>F9</v>
      </c>
      <c r="B72" s="76" t="str">
        <f>IF('Informations About Genes'!D71="","",'Informations About Genes'!D71)</f>
        <v/>
      </c>
      <c r="C72" s="736"/>
      <c r="D72" s="730"/>
      <c r="E72" s="737"/>
      <c r="F72" s="381" t="str">
        <f t="shared" si="5"/>
        <v/>
      </c>
      <c r="G72" s="73" t="str">
        <f t="shared" si="6"/>
        <v/>
      </c>
      <c r="H72" s="91"/>
      <c r="I72" s="91"/>
      <c r="J72" s="91"/>
      <c r="K72" s="91"/>
      <c r="L72" s="91"/>
      <c r="M72" s="91"/>
      <c r="N72" s="91"/>
      <c r="O72" s="91"/>
      <c r="P72" s="91"/>
      <c r="Q72" s="91"/>
    </row>
    <row r="73" spans="1:17">
      <c r="A73" s="71" t="str">
        <f>IF('Informations About Genes'!A72="","",'Informations About Genes'!A72)</f>
        <v>F10</v>
      </c>
      <c r="B73" s="76" t="str">
        <f>IF('Informations About Genes'!D72="","",'Informations About Genes'!D72)</f>
        <v/>
      </c>
      <c r="C73" s="736"/>
      <c r="D73" s="730"/>
      <c r="E73" s="737"/>
      <c r="F73" s="381" t="str">
        <f t="shared" si="5"/>
        <v/>
      </c>
      <c r="G73" s="73" t="str">
        <f t="shared" si="6"/>
        <v/>
      </c>
      <c r="H73" s="91"/>
      <c r="I73" s="91"/>
      <c r="J73" s="91"/>
      <c r="K73" s="91"/>
      <c r="L73" s="91"/>
      <c r="M73" s="91"/>
      <c r="N73" s="91"/>
      <c r="O73" s="91"/>
      <c r="P73" s="91"/>
      <c r="Q73" s="91"/>
    </row>
    <row r="74" spans="1:17">
      <c r="A74" s="71" t="str">
        <f>IF('Informations About Genes'!A73="","",'Informations About Genes'!A73)</f>
        <v>F11</v>
      </c>
      <c r="B74" s="76" t="str">
        <f>IF('Informations About Genes'!D73="","",'Informations About Genes'!D73)</f>
        <v/>
      </c>
      <c r="C74" s="736"/>
      <c r="D74" s="730"/>
      <c r="E74" s="737"/>
      <c r="F74" s="381" t="str">
        <f t="shared" si="5"/>
        <v/>
      </c>
      <c r="G74" s="73" t="str">
        <f t="shared" si="6"/>
        <v/>
      </c>
      <c r="H74" s="91"/>
      <c r="I74" s="91"/>
      <c r="J74" s="91"/>
      <c r="K74" s="91"/>
      <c r="L74" s="91"/>
      <c r="M74" s="91"/>
      <c r="N74" s="91"/>
      <c r="O74" s="91"/>
      <c r="P74" s="91"/>
      <c r="Q74" s="91"/>
    </row>
    <row r="75" spans="1:17">
      <c r="A75" s="71" t="str">
        <f>IF('Informations About Genes'!A74="","",'Informations About Genes'!A74)</f>
        <v>F12</v>
      </c>
      <c r="B75" s="76" t="str">
        <f>IF('Informations About Genes'!D74="","",'Informations About Genes'!D74)</f>
        <v/>
      </c>
      <c r="C75" s="736"/>
      <c r="D75" s="730"/>
      <c r="E75" s="737"/>
      <c r="F75" s="381" t="str">
        <f t="shared" si="5"/>
        <v/>
      </c>
      <c r="G75" s="73" t="str">
        <f t="shared" si="6"/>
        <v/>
      </c>
      <c r="H75" s="91"/>
      <c r="I75" s="91"/>
      <c r="J75" s="91"/>
      <c r="K75" s="91"/>
      <c r="L75" s="91"/>
      <c r="M75" s="91"/>
      <c r="N75" s="91"/>
      <c r="O75" s="91"/>
      <c r="P75" s="91"/>
      <c r="Q75" s="91"/>
    </row>
    <row r="76" spans="1:17">
      <c r="A76" s="71" t="str">
        <f>IF('Informations About Genes'!A75="","",'Informations About Genes'!A75)</f>
        <v>G1</v>
      </c>
      <c r="B76" s="76" t="str">
        <f>IF('Informations About Genes'!D75="","",'Informations About Genes'!D75)</f>
        <v/>
      </c>
      <c r="C76" s="736"/>
      <c r="D76" s="730"/>
      <c r="E76" s="737"/>
      <c r="F76" s="381" t="str">
        <f t="shared" si="5"/>
        <v/>
      </c>
      <c r="G76" s="73" t="str">
        <f t="shared" si="6"/>
        <v/>
      </c>
      <c r="H76" s="91"/>
      <c r="I76" s="91"/>
      <c r="J76" s="91"/>
      <c r="K76" s="91"/>
      <c r="L76" s="91"/>
      <c r="M76" s="91"/>
      <c r="N76" s="91"/>
      <c r="O76" s="91"/>
      <c r="P76" s="91"/>
      <c r="Q76" s="91"/>
    </row>
    <row r="77" spans="1:17">
      <c r="A77" s="71" t="str">
        <f>IF('Informations About Genes'!A76="","",'Informations About Genes'!A76)</f>
        <v>G2</v>
      </c>
      <c r="B77" s="76" t="str">
        <f>IF('Informations About Genes'!D76="","",'Informations About Genes'!D76)</f>
        <v/>
      </c>
      <c r="C77" s="736"/>
      <c r="D77" s="730"/>
      <c r="E77" s="737"/>
      <c r="F77" s="381" t="str">
        <f t="shared" si="5"/>
        <v/>
      </c>
      <c r="G77" s="73" t="str">
        <f t="shared" si="6"/>
        <v/>
      </c>
      <c r="H77" s="91"/>
      <c r="I77" s="91"/>
      <c r="J77" s="91"/>
      <c r="K77" s="91"/>
      <c r="L77" s="91"/>
      <c r="M77" s="91"/>
      <c r="N77" s="91"/>
      <c r="O77" s="91"/>
      <c r="P77" s="91"/>
      <c r="Q77" s="91"/>
    </row>
    <row r="78" spans="1:17">
      <c r="A78" s="71" t="str">
        <f>IF('Informations About Genes'!A77="","",'Informations About Genes'!A77)</f>
        <v>G3</v>
      </c>
      <c r="B78" s="76" t="str">
        <f>IF('Informations About Genes'!D77="","",'Informations About Genes'!D77)</f>
        <v/>
      </c>
      <c r="C78" s="736"/>
      <c r="D78" s="730"/>
      <c r="E78" s="737"/>
      <c r="F78" s="381" t="str">
        <f t="shared" si="5"/>
        <v/>
      </c>
      <c r="G78" s="73" t="str">
        <f t="shared" si="6"/>
        <v/>
      </c>
      <c r="H78" s="91"/>
      <c r="I78" s="91"/>
      <c r="J78" s="91"/>
      <c r="K78" s="91"/>
      <c r="L78" s="91"/>
      <c r="M78" s="91"/>
      <c r="N78" s="91"/>
      <c r="O78" s="91"/>
      <c r="P78" s="91"/>
      <c r="Q78" s="91"/>
    </row>
    <row r="79" spans="1:17">
      <c r="A79" s="71" t="str">
        <f>IF('Informations About Genes'!A78="","",'Informations About Genes'!A78)</f>
        <v>G4</v>
      </c>
      <c r="B79" s="76" t="str">
        <f>IF('Informations About Genes'!D78="","",'Informations About Genes'!D78)</f>
        <v/>
      </c>
      <c r="C79" s="736"/>
      <c r="D79" s="730"/>
      <c r="E79" s="737"/>
      <c r="F79" s="381" t="str">
        <f t="shared" si="5"/>
        <v/>
      </c>
      <c r="G79" s="73" t="str">
        <f t="shared" si="6"/>
        <v/>
      </c>
      <c r="H79" s="91"/>
      <c r="I79" s="91"/>
      <c r="J79" s="91"/>
      <c r="K79" s="91"/>
      <c r="L79" s="91"/>
      <c r="M79" s="91"/>
      <c r="N79" s="91"/>
      <c r="O79" s="91"/>
      <c r="P79" s="91"/>
      <c r="Q79" s="91"/>
    </row>
    <row r="80" spans="1:17">
      <c r="A80" s="71" t="str">
        <f>IF('Informations About Genes'!A79="","",'Informations About Genes'!A79)</f>
        <v>G5</v>
      </c>
      <c r="B80" s="76" t="str">
        <f>IF('Informations About Genes'!D79="","",'Informations About Genes'!D79)</f>
        <v/>
      </c>
      <c r="C80" s="736"/>
      <c r="D80" s="730"/>
      <c r="E80" s="737"/>
      <c r="F80" s="381" t="str">
        <f t="shared" si="5"/>
        <v/>
      </c>
      <c r="G80" s="73" t="str">
        <f t="shared" si="6"/>
        <v/>
      </c>
      <c r="H80" s="91"/>
      <c r="I80" s="91"/>
      <c r="J80" s="91"/>
      <c r="K80" s="91"/>
      <c r="L80" s="91"/>
      <c r="M80" s="91"/>
      <c r="N80" s="91"/>
      <c r="O80" s="91"/>
      <c r="P80" s="91"/>
      <c r="Q80" s="91"/>
    </row>
    <row r="81" spans="1:17">
      <c r="A81" s="71" t="str">
        <f>IF('Informations About Genes'!A80="","",'Informations About Genes'!A80)</f>
        <v>G6</v>
      </c>
      <c r="B81" s="76" t="str">
        <f>IF('Informations About Genes'!D80="","",'Informations About Genes'!D80)</f>
        <v/>
      </c>
      <c r="C81" s="736"/>
      <c r="D81" s="730"/>
      <c r="E81" s="737"/>
      <c r="F81" s="381" t="str">
        <f t="shared" si="5"/>
        <v/>
      </c>
      <c r="G81" s="73" t="str">
        <f t="shared" si="6"/>
        <v/>
      </c>
      <c r="H81" s="91"/>
      <c r="I81" s="91"/>
      <c r="J81" s="91"/>
      <c r="K81" s="91"/>
      <c r="L81" s="91"/>
      <c r="M81" s="91"/>
      <c r="N81" s="91"/>
      <c r="O81" s="91"/>
      <c r="P81" s="91"/>
      <c r="Q81" s="91"/>
    </row>
    <row r="82" spans="1:17">
      <c r="A82" s="71" t="str">
        <f>IF('Informations About Genes'!A81="","",'Informations About Genes'!A81)</f>
        <v>G7</v>
      </c>
      <c r="B82" s="76" t="str">
        <f>IF('Informations About Genes'!D81="","",'Informations About Genes'!D81)</f>
        <v/>
      </c>
      <c r="C82" s="736"/>
      <c r="D82" s="730"/>
      <c r="E82" s="737"/>
      <c r="F82" s="381" t="str">
        <f t="shared" si="5"/>
        <v/>
      </c>
      <c r="G82" s="73" t="str">
        <f t="shared" si="6"/>
        <v/>
      </c>
      <c r="H82" s="91"/>
      <c r="I82" s="91"/>
      <c r="J82" s="91"/>
      <c r="K82" s="91"/>
      <c r="L82" s="91"/>
      <c r="M82" s="91"/>
      <c r="N82" s="91"/>
      <c r="O82" s="91"/>
      <c r="P82" s="91"/>
      <c r="Q82" s="91"/>
    </row>
    <row r="83" spans="1:17">
      <c r="A83" s="71" t="str">
        <f>IF('Informations About Genes'!A82="","",'Informations About Genes'!A82)</f>
        <v>G8</v>
      </c>
      <c r="B83" s="76" t="str">
        <f>IF('Informations About Genes'!D82="","",'Informations About Genes'!D82)</f>
        <v/>
      </c>
      <c r="C83" s="736"/>
      <c r="D83" s="730"/>
      <c r="E83" s="737"/>
      <c r="F83" s="381" t="str">
        <f t="shared" si="5"/>
        <v/>
      </c>
      <c r="G83" s="73" t="str">
        <f t="shared" si="6"/>
        <v/>
      </c>
      <c r="H83" s="91"/>
      <c r="I83" s="91"/>
      <c r="J83" s="91"/>
      <c r="K83" s="91"/>
      <c r="L83" s="91"/>
      <c r="M83" s="91"/>
      <c r="N83" s="91"/>
      <c r="O83" s="91"/>
      <c r="P83" s="91"/>
      <c r="Q83" s="91"/>
    </row>
    <row r="84" spans="1:17">
      <c r="A84" s="71" t="str">
        <f>IF('Informations About Genes'!A83="","",'Informations About Genes'!A83)</f>
        <v>G9</v>
      </c>
      <c r="B84" s="76" t="str">
        <f>IF('Informations About Genes'!D83="","",'Informations About Genes'!D83)</f>
        <v/>
      </c>
      <c r="C84" s="736"/>
      <c r="D84" s="730"/>
      <c r="E84" s="737"/>
      <c r="F84" s="381" t="str">
        <f t="shared" si="5"/>
        <v/>
      </c>
      <c r="G84" s="73" t="str">
        <f t="shared" si="6"/>
        <v/>
      </c>
      <c r="H84" s="91"/>
      <c r="I84" s="91"/>
      <c r="J84" s="91"/>
      <c r="K84" s="91"/>
      <c r="L84" s="91"/>
      <c r="M84" s="91"/>
      <c r="N84" s="91"/>
      <c r="O84" s="91"/>
      <c r="P84" s="91"/>
      <c r="Q84" s="91"/>
    </row>
    <row r="85" spans="1:17">
      <c r="A85" s="71" t="str">
        <f>IF('Informations About Genes'!A84="","",'Informations About Genes'!A84)</f>
        <v>G10</v>
      </c>
      <c r="B85" s="76" t="str">
        <f>IF('Informations About Genes'!D84="","",'Informations About Genes'!D84)</f>
        <v/>
      </c>
      <c r="C85" s="736"/>
      <c r="D85" s="730"/>
      <c r="E85" s="737"/>
      <c r="F85" s="381" t="str">
        <f t="shared" si="5"/>
        <v/>
      </c>
      <c r="G85" s="73" t="str">
        <f t="shared" si="6"/>
        <v/>
      </c>
      <c r="H85" s="91"/>
      <c r="I85" s="91"/>
      <c r="J85" s="91"/>
      <c r="K85" s="91"/>
      <c r="L85" s="91"/>
      <c r="M85" s="91"/>
      <c r="N85" s="91"/>
      <c r="O85" s="91"/>
      <c r="P85" s="91"/>
      <c r="Q85" s="91"/>
    </row>
    <row r="86" spans="1:17">
      <c r="A86" s="71" t="str">
        <f>IF('Informations About Genes'!A85="","",'Informations About Genes'!A85)</f>
        <v>G11</v>
      </c>
      <c r="B86" s="76" t="str">
        <f>IF('Informations About Genes'!D85="","",'Informations About Genes'!D85)</f>
        <v/>
      </c>
      <c r="C86" s="736"/>
      <c r="D86" s="730"/>
      <c r="E86" s="737"/>
      <c r="F86" s="381" t="str">
        <f t="shared" si="5"/>
        <v/>
      </c>
      <c r="G86" s="73" t="str">
        <f t="shared" si="6"/>
        <v/>
      </c>
      <c r="H86" s="91"/>
      <c r="I86" s="91"/>
      <c r="J86" s="91"/>
      <c r="K86" s="91"/>
      <c r="L86" s="91"/>
      <c r="M86" s="91"/>
      <c r="N86" s="91"/>
      <c r="O86" s="91"/>
      <c r="P86" s="91"/>
      <c r="Q86" s="91"/>
    </row>
    <row r="87" spans="1:17">
      <c r="A87" s="71" t="str">
        <f>IF('Informations About Genes'!A86="","",'Informations About Genes'!A86)</f>
        <v>G12</v>
      </c>
      <c r="B87" s="76" t="str">
        <f>IF('Informations About Genes'!D86="","",'Informations About Genes'!D86)</f>
        <v/>
      </c>
      <c r="C87" s="736"/>
      <c r="D87" s="730"/>
      <c r="E87" s="737"/>
      <c r="F87" s="381" t="str">
        <f t="shared" si="5"/>
        <v/>
      </c>
      <c r="G87" s="73" t="str">
        <f t="shared" si="6"/>
        <v/>
      </c>
      <c r="H87" s="91"/>
      <c r="I87" s="91"/>
      <c r="J87" s="91"/>
      <c r="K87" s="91"/>
      <c r="L87" s="91"/>
      <c r="M87" s="91"/>
      <c r="N87" s="91"/>
      <c r="O87" s="91"/>
      <c r="P87" s="91"/>
      <c r="Q87" s="91"/>
    </row>
    <row r="88" spans="1:17">
      <c r="A88" s="71" t="str">
        <f>IF('Informations About Genes'!A87="","",'Informations About Genes'!A87)</f>
        <v>H1</v>
      </c>
      <c r="B88" s="76" t="str">
        <f>IF('Informations About Genes'!D87="","",'Informations About Genes'!D87)</f>
        <v/>
      </c>
      <c r="C88" s="736"/>
      <c r="D88" s="730"/>
      <c r="E88" s="737"/>
      <c r="F88" s="381" t="str">
        <f t="shared" si="5"/>
        <v/>
      </c>
      <c r="G88" s="73" t="str">
        <f t="shared" si="6"/>
        <v/>
      </c>
      <c r="H88" s="91"/>
      <c r="I88" s="91"/>
      <c r="J88" s="91"/>
      <c r="K88" s="91"/>
      <c r="L88" s="91"/>
      <c r="M88" s="91"/>
      <c r="N88" s="91"/>
      <c r="O88" s="91"/>
      <c r="P88" s="91"/>
      <c r="Q88" s="91"/>
    </row>
    <row r="89" spans="1:17">
      <c r="A89" s="71" t="str">
        <f>IF('Informations About Genes'!A88="","",'Informations About Genes'!A88)</f>
        <v>H2</v>
      </c>
      <c r="B89" s="76" t="str">
        <f>IF('Informations About Genes'!D88="","",'Informations About Genes'!D88)</f>
        <v/>
      </c>
      <c r="C89" s="736"/>
      <c r="D89" s="730"/>
      <c r="E89" s="737"/>
      <c r="F89" s="381" t="str">
        <f t="shared" si="5"/>
        <v/>
      </c>
      <c r="G89" s="73" t="str">
        <f t="shared" si="6"/>
        <v/>
      </c>
      <c r="H89" s="91"/>
      <c r="I89" s="91"/>
      <c r="J89" s="91"/>
      <c r="K89" s="91"/>
      <c r="L89" s="91"/>
      <c r="M89" s="91"/>
      <c r="N89" s="91"/>
      <c r="O89" s="91"/>
      <c r="P89" s="91"/>
      <c r="Q89" s="91"/>
    </row>
    <row r="90" spans="1:17">
      <c r="A90" s="71" t="str">
        <f>IF('Informations About Genes'!A89="","",'Informations About Genes'!A89)</f>
        <v>H3</v>
      </c>
      <c r="B90" s="76" t="str">
        <f>IF('Informations About Genes'!D89="","",'Informations About Genes'!D89)</f>
        <v/>
      </c>
      <c r="C90" s="736"/>
      <c r="D90" s="730"/>
      <c r="E90" s="737"/>
      <c r="F90" s="381" t="str">
        <f t="shared" si="5"/>
        <v/>
      </c>
      <c r="G90" s="73" t="str">
        <f t="shared" si="6"/>
        <v/>
      </c>
      <c r="H90" s="91"/>
      <c r="I90" s="91"/>
      <c r="J90" s="91"/>
      <c r="K90" s="91"/>
      <c r="L90" s="91"/>
      <c r="M90" s="91"/>
      <c r="N90" s="91"/>
      <c r="O90" s="91"/>
      <c r="P90" s="91"/>
      <c r="Q90" s="91"/>
    </row>
    <row r="91" spans="1:17">
      <c r="A91" s="71" t="str">
        <f>IF('Informations About Genes'!A90="","",'Informations About Genes'!A90)</f>
        <v>H4</v>
      </c>
      <c r="B91" s="76" t="str">
        <f>IF('Informations About Genes'!D90="","",'Informations About Genes'!D90)</f>
        <v/>
      </c>
      <c r="C91" s="736"/>
      <c r="D91" s="730"/>
      <c r="E91" s="737"/>
      <c r="F91" s="381" t="str">
        <f t="shared" si="5"/>
        <v/>
      </c>
      <c r="G91" s="73" t="str">
        <f t="shared" si="6"/>
        <v/>
      </c>
      <c r="H91" s="91"/>
      <c r="I91" s="91"/>
      <c r="J91" s="91"/>
      <c r="K91" s="91"/>
      <c r="L91" s="91"/>
      <c r="M91" s="91"/>
      <c r="N91" s="91"/>
      <c r="O91" s="91"/>
      <c r="P91" s="91"/>
      <c r="Q91" s="91"/>
    </row>
    <row r="92" spans="1:17">
      <c r="A92" s="71" t="str">
        <f>IF('Informations About Genes'!A91="","",'Informations About Genes'!A91)</f>
        <v>H5</v>
      </c>
      <c r="B92" s="76" t="str">
        <f>IF('Informations About Genes'!D91="","",'Informations About Genes'!D91)</f>
        <v/>
      </c>
      <c r="C92" s="736"/>
      <c r="D92" s="730"/>
      <c r="E92" s="737"/>
      <c r="F92" s="381" t="str">
        <f t="shared" si="5"/>
        <v/>
      </c>
      <c r="G92" s="73" t="str">
        <f t="shared" si="6"/>
        <v/>
      </c>
      <c r="H92" s="91"/>
      <c r="I92" s="91"/>
      <c r="J92" s="91"/>
      <c r="K92" s="91"/>
      <c r="L92" s="91"/>
      <c r="M92" s="91"/>
      <c r="N92" s="91"/>
      <c r="O92" s="91"/>
      <c r="P92" s="91"/>
      <c r="Q92" s="91"/>
    </row>
    <row r="93" spans="1:17">
      <c r="A93" s="71" t="str">
        <f>IF('Informations About Genes'!A92="","",'Informations About Genes'!A92)</f>
        <v>H6</v>
      </c>
      <c r="B93" s="76" t="str">
        <f>IF('Informations About Genes'!D92="","",'Informations About Genes'!D92)</f>
        <v/>
      </c>
      <c r="C93" s="736"/>
      <c r="D93" s="730"/>
      <c r="E93" s="737"/>
      <c r="F93" s="381" t="str">
        <f t="shared" si="5"/>
        <v/>
      </c>
      <c r="G93" s="73" t="str">
        <f t="shared" si="6"/>
        <v/>
      </c>
      <c r="H93" s="91"/>
      <c r="I93" s="91"/>
      <c r="J93" s="91"/>
      <c r="K93" s="91"/>
      <c r="L93" s="91"/>
      <c r="M93" s="91"/>
      <c r="N93" s="91"/>
      <c r="O93" s="91"/>
      <c r="P93" s="91"/>
      <c r="Q93" s="91"/>
    </row>
    <row r="94" spans="1:17">
      <c r="A94" s="71" t="str">
        <f>IF('Informations About Genes'!A93="","",'Informations About Genes'!A93)</f>
        <v>H7</v>
      </c>
      <c r="B94" s="76" t="str">
        <f>IF('Informations About Genes'!D93="","",'Informations About Genes'!D93)</f>
        <v/>
      </c>
      <c r="C94" s="736"/>
      <c r="D94" s="730"/>
      <c r="E94" s="737"/>
      <c r="F94" s="381" t="str">
        <f t="shared" si="5"/>
        <v/>
      </c>
      <c r="G94" s="73" t="str">
        <f t="shared" si="6"/>
        <v/>
      </c>
      <c r="H94" s="91"/>
      <c r="I94" s="91"/>
      <c r="J94" s="91"/>
      <c r="K94" s="91"/>
      <c r="L94" s="91"/>
      <c r="M94" s="91"/>
      <c r="N94" s="91"/>
      <c r="O94" s="91"/>
      <c r="P94" s="91"/>
      <c r="Q94" s="91"/>
    </row>
    <row r="95" spans="1:17">
      <c r="A95" s="71" t="str">
        <f>IF('Informations About Genes'!A94="","",'Informations About Genes'!A94)</f>
        <v>H8</v>
      </c>
      <c r="B95" s="76" t="str">
        <f>IF('Informations About Genes'!D94="","",'Informations About Genes'!D94)</f>
        <v/>
      </c>
      <c r="C95" s="736"/>
      <c r="D95" s="730"/>
      <c r="E95" s="737"/>
      <c r="F95" s="381" t="str">
        <f t="shared" si="5"/>
        <v/>
      </c>
      <c r="G95" s="73" t="str">
        <f t="shared" si="6"/>
        <v/>
      </c>
      <c r="H95" s="91"/>
      <c r="I95" s="91"/>
      <c r="J95" s="91"/>
      <c r="K95" s="91"/>
      <c r="L95" s="91"/>
      <c r="M95" s="91"/>
      <c r="N95" s="91"/>
      <c r="O95" s="91"/>
      <c r="P95" s="91"/>
      <c r="Q95" s="91"/>
    </row>
    <row r="96" spans="1:17">
      <c r="A96" s="71" t="str">
        <f>IF('Informations About Genes'!A95="","",'Informations About Genes'!A95)</f>
        <v>H9</v>
      </c>
      <c r="B96" s="76" t="str">
        <f>IF('Informations About Genes'!D95="","",'Informations About Genes'!D95)</f>
        <v/>
      </c>
      <c r="C96" s="736"/>
      <c r="D96" s="730"/>
      <c r="E96" s="737"/>
      <c r="F96" s="381" t="str">
        <f t="shared" si="5"/>
        <v/>
      </c>
      <c r="G96" s="73" t="str">
        <f t="shared" si="6"/>
        <v/>
      </c>
      <c r="H96" s="91"/>
      <c r="I96" s="91"/>
      <c r="J96" s="91"/>
      <c r="K96" s="91"/>
      <c r="L96" s="91"/>
      <c r="M96" s="91"/>
      <c r="N96" s="91"/>
      <c r="O96" s="91"/>
      <c r="P96" s="91"/>
      <c r="Q96" s="91"/>
    </row>
    <row r="97" spans="1:17">
      <c r="A97" s="71" t="str">
        <f>IF('Informations About Genes'!A96="","",'Informations About Genes'!A96)</f>
        <v>H10</v>
      </c>
      <c r="B97" s="76" t="str">
        <f>IF('Informations About Genes'!D96="","",'Informations About Genes'!D96)</f>
        <v/>
      </c>
      <c r="C97" s="736"/>
      <c r="D97" s="730"/>
      <c r="E97" s="737"/>
      <c r="F97" s="381" t="str">
        <f t="shared" si="5"/>
        <v/>
      </c>
      <c r="G97" s="73" t="str">
        <f t="shared" si="6"/>
        <v/>
      </c>
      <c r="H97" s="91"/>
      <c r="I97" s="91"/>
      <c r="J97" s="91"/>
      <c r="K97" s="91"/>
      <c r="L97" s="91"/>
      <c r="M97" s="91"/>
      <c r="N97" s="91"/>
      <c r="O97" s="91"/>
      <c r="P97" s="91"/>
      <c r="Q97" s="91"/>
    </row>
    <row r="98" spans="1:17">
      <c r="A98" s="71" t="str">
        <f>IF('Informations About Genes'!A97="","",'Informations About Genes'!A97)</f>
        <v>H11</v>
      </c>
      <c r="B98" s="76" t="str">
        <f>IF('Informations About Genes'!D97="","",'Informations About Genes'!D97)</f>
        <v/>
      </c>
      <c r="C98" s="736"/>
      <c r="D98" s="730"/>
      <c r="E98" s="737"/>
      <c r="F98" s="381" t="str">
        <f t="shared" si="5"/>
        <v/>
      </c>
      <c r="G98" s="73" t="str">
        <f t="shared" si="6"/>
        <v/>
      </c>
      <c r="H98" s="91"/>
      <c r="I98" s="91"/>
      <c r="J98" s="91"/>
      <c r="K98" s="91"/>
      <c r="L98" s="91"/>
      <c r="M98" s="91"/>
      <c r="N98" s="91"/>
      <c r="O98" s="91"/>
      <c r="P98" s="91"/>
      <c r="Q98" s="91"/>
    </row>
    <row r="99" spans="1:17" ht="15.75" thickBot="1">
      <c r="A99" s="88" t="str">
        <f>IF('Informations About Genes'!A98="","",'Informations About Genes'!A98)</f>
        <v>H12</v>
      </c>
      <c r="B99" s="379" t="str">
        <f>IF('Informations About Genes'!D98="","",'Informations About Genes'!D98)</f>
        <v/>
      </c>
      <c r="C99" s="741"/>
      <c r="D99" s="732"/>
      <c r="E99" s="742"/>
      <c r="F99" s="382" t="str">
        <f t="shared" si="5"/>
        <v/>
      </c>
      <c r="G99" s="87" t="str">
        <f t="shared" si="6"/>
        <v/>
      </c>
      <c r="H99" s="91"/>
      <c r="I99" s="91"/>
      <c r="J99" s="91"/>
      <c r="K99" s="91"/>
      <c r="L99" s="91"/>
      <c r="M99" s="91"/>
      <c r="N99" s="91"/>
      <c r="O99" s="91"/>
      <c r="P99" s="91"/>
      <c r="Q99" s="91"/>
    </row>
    <row r="100" spans="1:17" ht="15.75" thickTop="1">
      <c r="A100" s="91"/>
      <c r="B100" s="91"/>
      <c r="C100" s="91"/>
      <c r="D100" s="91"/>
      <c r="E100" s="91"/>
      <c r="F100" s="91"/>
      <c r="G100" s="91"/>
      <c r="H100" s="91"/>
      <c r="I100" s="91"/>
      <c r="J100" s="91"/>
      <c r="K100" s="91"/>
      <c r="L100" s="91"/>
      <c r="M100" s="91"/>
      <c r="N100" s="91"/>
      <c r="O100" s="91"/>
      <c r="P100" s="91"/>
      <c r="Q100" s="91"/>
    </row>
    <row r="101" spans="1:17">
      <c r="A101" s="91"/>
      <c r="B101" s="91"/>
      <c r="C101" s="91"/>
      <c r="D101" s="91"/>
      <c r="E101" s="91"/>
      <c r="F101" s="91"/>
      <c r="G101" s="91"/>
      <c r="H101" s="91"/>
      <c r="I101" s="91"/>
      <c r="J101" s="91"/>
      <c r="K101" s="91"/>
      <c r="L101" s="91"/>
      <c r="M101" s="91"/>
      <c r="N101" s="91"/>
      <c r="O101" s="91"/>
      <c r="P101" s="91"/>
      <c r="Q101" s="91"/>
    </row>
    <row r="102" spans="1:17">
      <c r="A102" s="91"/>
      <c r="B102" s="91"/>
      <c r="C102" s="91"/>
      <c r="D102" s="91"/>
      <c r="E102" s="91"/>
      <c r="F102" s="91"/>
      <c r="G102" s="91"/>
      <c r="H102" s="91"/>
      <c r="I102" s="91"/>
      <c r="J102" s="91"/>
      <c r="K102" s="91"/>
      <c r="L102" s="91"/>
      <c r="M102" s="91"/>
      <c r="N102" s="91"/>
      <c r="O102" s="91"/>
      <c r="P102" s="91"/>
      <c r="Q102" s="91"/>
    </row>
    <row r="103" spans="1:17">
      <c r="A103" s="91"/>
      <c r="B103" s="91"/>
      <c r="C103" s="91"/>
      <c r="D103" s="91"/>
      <c r="E103" s="91"/>
      <c r="F103" s="91"/>
      <c r="G103" s="91"/>
      <c r="H103" s="91"/>
      <c r="I103" s="91"/>
      <c r="J103" s="91"/>
      <c r="K103" s="91"/>
      <c r="L103" s="91"/>
      <c r="M103" s="91"/>
      <c r="N103" s="91"/>
      <c r="O103" s="91"/>
      <c r="P103" s="91"/>
      <c r="Q103" s="91"/>
    </row>
    <row r="104" spans="1:17">
      <c r="A104" s="91"/>
      <c r="B104" s="91"/>
      <c r="C104" s="91"/>
      <c r="D104" s="91"/>
      <c r="E104" s="91"/>
      <c r="F104" s="91"/>
      <c r="G104" s="91"/>
      <c r="H104" s="91"/>
      <c r="I104" s="91"/>
      <c r="J104" s="91"/>
      <c r="K104" s="91"/>
      <c r="L104" s="91"/>
      <c r="M104" s="91"/>
      <c r="N104" s="91"/>
      <c r="O104" s="91"/>
      <c r="P104" s="91"/>
      <c r="Q104" s="91"/>
    </row>
    <row r="105" spans="1:17">
      <c r="A105" s="91"/>
      <c r="B105" s="91"/>
      <c r="C105" s="91"/>
      <c r="D105" s="91"/>
      <c r="E105" s="91"/>
      <c r="F105" s="91"/>
      <c r="G105" s="91"/>
      <c r="H105" s="91"/>
      <c r="I105" s="91"/>
      <c r="J105" s="91"/>
      <c r="K105" s="91"/>
      <c r="L105" s="91"/>
      <c r="M105" s="91"/>
      <c r="N105" s="91"/>
      <c r="O105" s="91"/>
      <c r="P105" s="91"/>
      <c r="Q105" s="91"/>
    </row>
    <row r="106" spans="1:17">
      <c r="A106" s="91"/>
      <c r="B106" s="91"/>
      <c r="C106" s="91"/>
      <c r="D106" s="91"/>
      <c r="E106" s="91"/>
      <c r="F106" s="91"/>
      <c r="G106" s="91"/>
      <c r="H106" s="91"/>
      <c r="I106" s="91"/>
      <c r="J106" s="91"/>
      <c r="K106" s="91"/>
      <c r="L106" s="91"/>
      <c r="M106" s="91"/>
      <c r="N106" s="91"/>
      <c r="O106" s="91"/>
      <c r="P106" s="91"/>
      <c r="Q106" s="91"/>
    </row>
    <row r="107" spans="1:17">
      <c r="A107" s="91"/>
      <c r="B107" s="91"/>
      <c r="C107" s="91"/>
      <c r="D107" s="91"/>
      <c r="E107" s="91"/>
      <c r="F107" s="91"/>
      <c r="G107" s="91"/>
      <c r="H107" s="91"/>
      <c r="I107" s="91"/>
      <c r="J107" s="91"/>
      <c r="K107" s="91"/>
      <c r="L107" s="91"/>
      <c r="M107" s="91"/>
      <c r="N107" s="91"/>
      <c r="O107" s="91"/>
      <c r="P107" s="91"/>
      <c r="Q107" s="91"/>
    </row>
    <row r="108" spans="1:17">
      <c r="A108" s="91"/>
      <c r="B108" s="91"/>
      <c r="C108" s="91"/>
      <c r="D108" s="91"/>
      <c r="E108" s="91"/>
      <c r="F108" s="91"/>
      <c r="G108" s="91"/>
      <c r="H108" s="91"/>
      <c r="I108" s="91"/>
      <c r="J108" s="91"/>
      <c r="K108" s="91"/>
      <c r="L108" s="91"/>
      <c r="M108" s="91"/>
      <c r="N108" s="91"/>
      <c r="O108" s="91"/>
      <c r="P108" s="91"/>
      <c r="Q108" s="91"/>
    </row>
    <row r="109" spans="1:17">
      <c r="A109" s="91"/>
      <c r="B109" s="91"/>
      <c r="C109" s="91"/>
      <c r="D109" s="91"/>
      <c r="E109" s="91"/>
      <c r="F109" s="91"/>
      <c r="G109" s="91"/>
      <c r="H109" s="91"/>
      <c r="I109" s="91"/>
      <c r="J109" s="91"/>
      <c r="K109" s="91"/>
      <c r="L109" s="91"/>
      <c r="M109" s="91"/>
      <c r="N109" s="91"/>
      <c r="O109" s="91"/>
      <c r="P109" s="91"/>
      <c r="Q109" s="91"/>
    </row>
    <row r="110" spans="1:17">
      <c r="A110" s="91"/>
      <c r="B110" s="91"/>
      <c r="C110" s="91"/>
      <c r="D110" s="91"/>
      <c r="E110" s="91"/>
      <c r="F110" s="91"/>
      <c r="G110" s="91"/>
      <c r="H110" s="91"/>
      <c r="I110" s="91"/>
      <c r="J110" s="91"/>
      <c r="K110" s="91"/>
      <c r="L110" s="91"/>
      <c r="M110" s="91"/>
      <c r="N110" s="91"/>
      <c r="O110" s="91"/>
      <c r="P110" s="91"/>
      <c r="Q110" s="91"/>
    </row>
    <row r="111" spans="1:17">
      <c r="A111" s="91"/>
      <c r="B111" s="91"/>
      <c r="C111" s="91"/>
      <c r="D111" s="91"/>
      <c r="E111" s="91"/>
      <c r="F111" s="91"/>
      <c r="G111" s="91"/>
      <c r="H111" s="91"/>
      <c r="I111" s="91"/>
      <c r="J111" s="91"/>
      <c r="K111" s="91"/>
      <c r="L111" s="91"/>
      <c r="M111" s="91"/>
      <c r="N111" s="91"/>
      <c r="O111" s="91"/>
      <c r="P111" s="91"/>
      <c r="Q111" s="91"/>
    </row>
    <row r="112" spans="1:17">
      <c r="A112" s="91"/>
      <c r="B112" s="91"/>
      <c r="C112" s="91"/>
      <c r="D112" s="91"/>
      <c r="E112" s="91"/>
      <c r="F112" s="91"/>
      <c r="G112" s="91"/>
      <c r="H112" s="91"/>
      <c r="I112" s="91"/>
      <c r="J112" s="91"/>
      <c r="K112" s="91"/>
      <c r="L112" s="91"/>
      <c r="M112" s="91"/>
      <c r="N112" s="91"/>
      <c r="O112" s="91"/>
      <c r="P112" s="91"/>
      <c r="Q112" s="91"/>
    </row>
    <row r="113" spans="1:17">
      <c r="A113" s="91"/>
      <c r="B113" s="91"/>
      <c r="C113" s="91"/>
      <c r="D113" s="91"/>
      <c r="E113" s="91"/>
      <c r="F113" s="91"/>
      <c r="G113" s="91"/>
      <c r="H113" s="91"/>
      <c r="I113" s="91"/>
      <c r="J113" s="91"/>
      <c r="K113" s="91"/>
      <c r="L113" s="91"/>
      <c r="M113" s="91"/>
      <c r="N113" s="91"/>
      <c r="O113" s="91"/>
      <c r="P113" s="91"/>
      <c r="Q113" s="91"/>
    </row>
    <row r="114" spans="1:17">
      <c r="A114" s="91"/>
      <c r="B114" s="91"/>
      <c r="C114" s="91"/>
      <c r="D114" s="91"/>
      <c r="E114" s="91"/>
      <c r="F114" s="91"/>
      <c r="G114" s="91"/>
      <c r="H114" s="91"/>
      <c r="I114" s="91"/>
      <c r="J114" s="91"/>
      <c r="K114" s="91"/>
      <c r="L114" s="91"/>
      <c r="M114" s="91"/>
      <c r="N114" s="91"/>
      <c r="O114" s="91"/>
      <c r="P114" s="91"/>
      <c r="Q114" s="91"/>
    </row>
    <row r="115" spans="1:17">
      <c r="H115" s="91"/>
      <c r="I115" s="91"/>
      <c r="J115" s="91"/>
      <c r="K115" s="91"/>
      <c r="L115" s="91"/>
      <c r="M115" s="91"/>
      <c r="N115" s="91"/>
      <c r="O115" s="91"/>
      <c r="P115" s="91"/>
      <c r="Q115" s="91"/>
    </row>
    <row r="116" spans="1:17">
      <c r="H116" s="91"/>
      <c r="I116" s="91"/>
      <c r="J116" s="91"/>
      <c r="K116" s="91"/>
      <c r="L116" s="91"/>
      <c r="M116" s="91"/>
      <c r="N116" s="91"/>
      <c r="O116" s="91"/>
      <c r="P116" s="91"/>
      <c r="Q116" s="91"/>
    </row>
    <row r="117" spans="1:17">
      <c r="H117" s="91"/>
      <c r="I117" s="91"/>
      <c r="J117" s="91"/>
      <c r="K117" s="91"/>
      <c r="L117" s="91"/>
      <c r="M117" s="91"/>
      <c r="N117" s="91"/>
      <c r="O117" s="91"/>
      <c r="P117" s="91"/>
      <c r="Q117" s="91"/>
    </row>
    <row r="118" spans="1:17">
      <c r="H118" s="91"/>
      <c r="I118" s="91"/>
      <c r="J118" s="91"/>
      <c r="K118" s="91"/>
      <c r="L118" s="91"/>
      <c r="M118" s="91"/>
      <c r="N118" s="91"/>
      <c r="O118" s="91"/>
      <c r="P118" s="91"/>
      <c r="Q118" s="91"/>
    </row>
    <row r="119" spans="1:17">
      <c r="H119" s="91"/>
      <c r="I119" s="91"/>
      <c r="J119" s="91"/>
      <c r="K119" s="91"/>
      <c r="L119" s="91"/>
      <c r="M119" s="91"/>
      <c r="N119" s="91"/>
      <c r="O119" s="91"/>
      <c r="P119" s="91"/>
      <c r="Q119" s="91"/>
    </row>
    <row r="120" spans="1:17">
      <c r="H120" s="91"/>
      <c r="I120" s="91"/>
      <c r="J120" s="91"/>
      <c r="K120" s="91"/>
      <c r="L120" s="91"/>
      <c r="M120" s="91"/>
      <c r="N120" s="91"/>
      <c r="O120" s="91"/>
      <c r="P120" s="91"/>
      <c r="Q120" s="91"/>
    </row>
    <row r="121" spans="1:17">
      <c r="O121" s="91"/>
      <c r="P121" s="91"/>
      <c r="Q121" s="91"/>
    </row>
    <row r="122" spans="1:17">
      <c r="O122" s="91"/>
      <c r="P122" s="91"/>
      <c r="Q122" s="91"/>
    </row>
  </sheetData>
  <mergeCells count="13">
    <mergeCell ref="J1:L1"/>
    <mergeCell ref="M1:M3"/>
    <mergeCell ref="N1:N3"/>
    <mergeCell ref="J8:L8"/>
    <mergeCell ref="A1:A3"/>
    <mergeCell ref="B1:B3"/>
    <mergeCell ref="C1:E1"/>
    <mergeCell ref="F1:F3"/>
    <mergeCell ref="G1:G3"/>
    <mergeCell ref="I1:I3"/>
    <mergeCell ref="M8:N8"/>
    <mergeCell ref="C2:E2"/>
    <mergeCell ref="J2:L2"/>
  </mergeCells>
  <conditionalFormatting sqref="C4:E99">
    <cfRule type="cellIs" dxfId="1426" priority="92" operator="greaterThan">
      <formula>34.999999</formula>
    </cfRule>
  </conditionalFormatting>
  <conditionalFormatting sqref="F4:F99">
    <cfRule type="cellIs" dxfId="1425" priority="91" operator="greaterThan">
      <formula>34.999999</formula>
    </cfRule>
  </conditionalFormatting>
  <conditionalFormatting sqref="C4:E4">
    <cfRule type="cellIs" dxfId="1424" priority="90" operator="greaterThan">
      <formula>34.999999</formula>
    </cfRule>
  </conditionalFormatting>
  <conditionalFormatting sqref="C96:E99">
    <cfRule type="cellIs" dxfId="1423" priority="89" operator="greaterThan">
      <formula>34.999999</formula>
    </cfRule>
  </conditionalFormatting>
  <conditionalFormatting sqref="C4:E99">
    <cfRule type="cellIs" dxfId="1422" priority="88" operator="greaterThan">
      <formula>34.999999</formula>
    </cfRule>
  </conditionalFormatting>
  <conditionalFormatting sqref="C4:E4">
    <cfRule type="cellIs" dxfId="1421" priority="87" operator="greaterThan">
      <formula>34.999999</formula>
    </cfRule>
  </conditionalFormatting>
  <conditionalFormatting sqref="C96:E99">
    <cfRule type="cellIs" dxfId="1420" priority="86" operator="greaterThan">
      <formula>34.999999</formula>
    </cfRule>
  </conditionalFormatting>
  <conditionalFormatting sqref="C96:E99">
    <cfRule type="cellIs" dxfId="1419" priority="85" operator="greaterThan">
      <formula>34.999999</formula>
    </cfRule>
  </conditionalFormatting>
  <conditionalFormatting sqref="C4:E99">
    <cfRule type="cellIs" dxfId="1418" priority="84" operator="greaterThan">
      <formula>34.999999</formula>
    </cfRule>
  </conditionalFormatting>
  <conditionalFormatting sqref="C4:E99">
    <cfRule type="cellIs" dxfId="1417" priority="83" operator="greaterThan">
      <formula>34.999999</formula>
    </cfRule>
  </conditionalFormatting>
  <conditionalFormatting sqref="C4:E99">
    <cfRule type="cellIs" dxfId="1416" priority="82" operator="greaterThan">
      <formula>34.999999</formula>
    </cfRule>
  </conditionalFormatting>
  <conditionalFormatting sqref="C4:E4">
    <cfRule type="cellIs" dxfId="1415" priority="81" operator="greaterThan">
      <formula>34.999999</formula>
    </cfRule>
  </conditionalFormatting>
  <conditionalFormatting sqref="C96:E99">
    <cfRule type="cellIs" dxfId="1414" priority="80" operator="greaterThan">
      <formula>34.999999</formula>
    </cfRule>
  </conditionalFormatting>
  <conditionalFormatting sqref="C96:E99">
    <cfRule type="cellIs" dxfId="1413" priority="79" operator="greaterThan">
      <formula>34.999999</formula>
    </cfRule>
  </conditionalFormatting>
  <conditionalFormatting sqref="C4:E99">
    <cfRule type="cellIs" dxfId="1412" priority="78" operator="greaterThan">
      <formula>34.999999</formula>
    </cfRule>
  </conditionalFormatting>
  <conditionalFormatting sqref="C4:E99">
    <cfRule type="cellIs" dxfId="1411" priority="77" operator="greaterThan">
      <formula>34.999999</formula>
    </cfRule>
  </conditionalFormatting>
  <conditionalFormatting sqref="C4:E99">
    <cfRule type="cellIs" dxfId="1410" priority="76" operator="greaterThan">
      <formula>34.999999</formula>
    </cfRule>
  </conditionalFormatting>
  <conditionalFormatting sqref="C4:E4">
    <cfRule type="cellIs" dxfId="1409" priority="75" operator="greaterThan">
      <formula>34.999999</formula>
    </cfRule>
  </conditionalFormatting>
  <conditionalFormatting sqref="C96:E99">
    <cfRule type="cellIs" dxfId="1408" priority="74" operator="greaterThan">
      <formula>34.999999</formula>
    </cfRule>
  </conditionalFormatting>
  <conditionalFormatting sqref="C96:E99">
    <cfRule type="cellIs" dxfId="1407" priority="73" operator="greaterThan">
      <formula>34.999999</formula>
    </cfRule>
  </conditionalFormatting>
  <conditionalFormatting sqref="C4:E99">
    <cfRule type="cellIs" dxfId="1406" priority="72" operator="greaterThan">
      <formula>34.999999</formula>
    </cfRule>
  </conditionalFormatting>
  <conditionalFormatting sqref="C4:E4">
    <cfRule type="cellIs" dxfId="1405" priority="71" operator="greaterThan">
      <formula>34.999999</formula>
    </cfRule>
  </conditionalFormatting>
  <conditionalFormatting sqref="C96:E99">
    <cfRule type="cellIs" dxfId="1404" priority="70" operator="greaterThan">
      <formula>34.999999</formula>
    </cfRule>
  </conditionalFormatting>
  <conditionalFormatting sqref="C4:E99">
    <cfRule type="cellIs" dxfId="1403" priority="69" operator="greaterThan">
      <formula>34.999999</formula>
    </cfRule>
  </conditionalFormatting>
  <conditionalFormatting sqref="C4:E4">
    <cfRule type="cellIs" dxfId="1402" priority="68" operator="greaterThan">
      <formula>34.999999</formula>
    </cfRule>
  </conditionalFormatting>
  <conditionalFormatting sqref="C96:E99">
    <cfRule type="cellIs" dxfId="1401" priority="67" operator="greaterThan">
      <formula>34.999999</formula>
    </cfRule>
  </conditionalFormatting>
  <conditionalFormatting sqref="C96:E99">
    <cfRule type="cellIs" dxfId="1400" priority="66" operator="greaterThan">
      <formula>34.999999</formula>
    </cfRule>
  </conditionalFormatting>
  <conditionalFormatting sqref="C4:E99">
    <cfRule type="cellIs" dxfId="1399" priority="65" operator="greaterThan">
      <formula>34.999999</formula>
    </cfRule>
  </conditionalFormatting>
  <conditionalFormatting sqref="C4:E99">
    <cfRule type="cellIs" dxfId="1398" priority="64" operator="greaterThan">
      <formula>34.999999</formula>
    </cfRule>
  </conditionalFormatting>
  <conditionalFormatting sqref="C4:E99">
    <cfRule type="cellIs" dxfId="1397" priority="63" operator="greaterThan">
      <formula>34.999999</formula>
    </cfRule>
  </conditionalFormatting>
  <conditionalFormatting sqref="C4:E4">
    <cfRule type="cellIs" dxfId="1396" priority="62" operator="greaterThan">
      <formula>34.999999</formula>
    </cfRule>
  </conditionalFormatting>
  <conditionalFormatting sqref="C96:E99">
    <cfRule type="cellIs" dxfId="1395" priority="61" operator="greaterThan">
      <formula>34.999999</formula>
    </cfRule>
  </conditionalFormatting>
  <conditionalFormatting sqref="C96:E99">
    <cfRule type="cellIs" dxfId="1394" priority="60" operator="greaterThan">
      <formula>34.999999</formula>
    </cfRule>
  </conditionalFormatting>
  <conditionalFormatting sqref="C4:E99">
    <cfRule type="cellIs" dxfId="1393" priority="59" operator="greaterThan">
      <formula>34.999999</formula>
    </cfRule>
  </conditionalFormatting>
  <conditionalFormatting sqref="C4:E99">
    <cfRule type="cellIs" dxfId="1392" priority="58" operator="greaterThan">
      <formula>34.999999</formula>
    </cfRule>
  </conditionalFormatting>
  <conditionalFormatting sqref="C4:E99">
    <cfRule type="cellIs" dxfId="1391" priority="57" operator="greaterThan">
      <formula>34.999999</formula>
    </cfRule>
  </conditionalFormatting>
  <conditionalFormatting sqref="C4:E4">
    <cfRule type="cellIs" dxfId="1390" priority="56" operator="greaterThan">
      <formula>34.999999</formula>
    </cfRule>
  </conditionalFormatting>
  <conditionalFormatting sqref="C96:E99">
    <cfRule type="cellIs" dxfId="1389" priority="55" operator="greaterThan">
      <formula>34.999999</formula>
    </cfRule>
  </conditionalFormatting>
  <conditionalFormatting sqref="C96:E99">
    <cfRule type="cellIs" dxfId="1388" priority="54" operator="greaterThan">
      <formula>34.999999</formula>
    </cfRule>
  </conditionalFormatting>
  <conditionalFormatting sqref="C4:E99">
    <cfRule type="cellIs" dxfId="1387" priority="53" operator="greaterThan">
      <formula>34.999999</formula>
    </cfRule>
  </conditionalFormatting>
  <conditionalFormatting sqref="C4:E99">
    <cfRule type="cellIs" dxfId="1386" priority="52" operator="greaterThan">
      <formula>34.999999</formula>
    </cfRule>
  </conditionalFormatting>
  <conditionalFormatting sqref="C4:E99">
    <cfRule type="cellIs" dxfId="1385" priority="51" operator="greaterThan">
      <formula>34.999999</formula>
    </cfRule>
  </conditionalFormatting>
  <conditionalFormatting sqref="C4:E4">
    <cfRule type="cellIs" dxfId="1384" priority="50" operator="greaterThan">
      <formula>34.999999</formula>
    </cfRule>
  </conditionalFormatting>
  <conditionalFormatting sqref="C96:E99">
    <cfRule type="cellIs" dxfId="1383" priority="49" operator="greaterThan">
      <formula>34.999999</formula>
    </cfRule>
  </conditionalFormatting>
  <conditionalFormatting sqref="C96:E99">
    <cfRule type="cellIs" dxfId="1382" priority="48" operator="greaterThan">
      <formula>34.999999</formula>
    </cfRule>
  </conditionalFormatting>
  <conditionalFormatting sqref="C4:E99">
    <cfRule type="cellIs" dxfId="1381" priority="47" operator="greaterThan">
      <formula>34.999999</formula>
    </cfRule>
  </conditionalFormatting>
  <conditionalFormatting sqref="C4:E99">
    <cfRule type="cellIs" dxfId="1380" priority="46" operator="greaterThan">
      <formula>34.999999</formula>
    </cfRule>
  </conditionalFormatting>
  <conditionalFormatting sqref="C4:E99">
    <cfRule type="cellIs" dxfId="1379" priority="45" operator="greaterThan">
      <formula>34.999999</formula>
    </cfRule>
  </conditionalFormatting>
  <conditionalFormatting sqref="C4:E99">
    <cfRule type="cellIs" dxfId="1378" priority="44" operator="greaterThan">
      <formula>34.999999</formula>
    </cfRule>
  </conditionalFormatting>
  <conditionalFormatting sqref="C4:E99">
    <cfRule type="cellIs" dxfId="1377" priority="43" operator="greaterThan">
      <formula>34.999999</formula>
    </cfRule>
  </conditionalFormatting>
  <conditionalFormatting sqref="C4:E99">
    <cfRule type="cellIs" dxfId="1376" priority="42" operator="greaterThan">
      <formula>34.999999</formula>
    </cfRule>
  </conditionalFormatting>
  <conditionalFormatting sqref="C4:E99">
    <cfRule type="cellIs" dxfId="1375" priority="41" operator="greaterThan">
      <formula>34.999999</formula>
    </cfRule>
  </conditionalFormatting>
  <conditionalFormatting sqref="C4:E99">
    <cfRule type="cellIs" dxfId="1374" priority="40" operator="greaterThan">
      <formula>34.999999</formula>
    </cfRule>
  </conditionalFormatting>
  <conditionalFormatting sqref="C4:E99">
    <cfRule type="cellIs" dxfId="1373" priority="39" operator="greaterThan">
      <formula>34.999999</formula>
    </cfRule>
  </conditionalFormatting>
  <conditionalFormatting sqref="C4:E99">
    <cfRule type="cellIs" dxfId="1372" priority="38" operator="greaterThan">
      <formula>34.999999</formula>
    </cfRule>
  </conditionalFormatting>
  <conditionalFormatting sqref="C4:E99">
    <cfRule type="cellIs" dxfId="1371" priority="37" operator="greaterThan">
      <formula>34.999999</formula>
    </cfRule>
  </conditionalFormatting>
  <conditionalFormatting sqref="C4:E99">
    <cfRule type="cellIs" dxfId="1370" priority="36" operator="greaterThan">
      <formula>34.999999</formula>
    </cfRule>
  </conditionalFormatting>
  <conditionalFormatting sqref="C4:E99">
    <cfRule type="cellIs" dxfId="1369" priority="35" operator="greaterThan">
      <formula>34.999999</formula>
    </cfRule>
  </conditionalFormatting>
  <conditionalFormatting sqref="C4:E99">
    <cfRule type="cellIs" dxfId="1368" priority="34" operator="greaterThan">
      <formula>34.999999</formula>
    </cfRule>
  </conditionalFormatting>
  <conditionalFormatting sqref="C4:E99">
    <cfRule type="cellIs" dxfId="1367" priority="33" operator="greaterThan">
      <formula>34.999999</formula>
    </cfRule>
  </conditionalFormatting>
  <conditionalFormatting sqref="C4:E99">
    <cfRule type="cellIs" dxfId="1366" priority="32" operator="greaterThan">
      <formula>34.999999</formula>
    </cfRule>
  </conditionalFormatting>
  <conditionalFormatting sqref="C4:E4">
    <cfRule type="cellIs" dxfId="1365" priority="31" operator="greaterThan">
      <formula>34.999999</formula>
    </cfRule>
  </conditionalFormatting>
  <conditionalFormatting sqref="C4:E4">
    <cfRule type="cellIs" dxfId="1364" priority="30" operator="greaterThan">
      <formula>34.999999</formula>
    </cfRule>
  </conditionalFormatting>
  <conditionalFormatting sqref="C4:E4">
    <cfRule type="cellIs" dxfId="1363" priority="29" operator="greaterThan">
      <formula>34.999999</formula>
    </cfRule>
  </conditionalFormatting>
  <conditionalFormatting sqref="C4:E4">
    <cfRule type="cellIs" dxfId="1362" priority="28" operator="greaterThan">
      <formula>34.999999</formula>
    </cfRule>
  </conditionalFormatting>
  <conditionalFormatting sqref="C4:E4">
    <cfRule type="cellIs" dxfId="1361" priority="27" operator="greaterThan">
      <formula>34.999999</formula>
    </cfRule>
  </conditionalFormatting>
  <conditionalFormatting sqref="C4:E4">
    <cfRule type="cellIs" dxfId="1360" priority="26" operator="greaterThan">
      <formula>34.999999</formula>
    </cfRule>
  </conditionalFormatting>
  <conditionalFormatting sqref="C4:E4">
    <cfRule type="cellIs" dxfId="1359" priority="25" operator="greaterThan">
      <formula>34.999999</formula>
    </cfRule>
  </conditionalFormatting>
  <conditionalFormatting sqref="C4:E4">
    <cfRule type="cellIs" dxfId="1358" priority="24" operator="greaterThan">
      <formula>34.999999</formula>
    </cfRule>
  </conditionalFormatting>
  <conditionalFormatting sqref="C4:E4">
    <cfRule type="cellIs" dxfId="1357" priority="23" operator="greaterThan">
      <formula>34.999999</formula>
    </cfRule>
  </conditionalFormatting>
  <conditionalFormatting sqref="C4:E4">
    <cfRule type="cellIs" dxfId="1356" priority="22" operator="greaterThan">
      <formula>34.999999</formula>
    </cfRule>
  </conditionalFormatting>
  <conditionalFormatting sqref="C4:E99">
    <cfRule type="cellIs" dxfId="1355" priority="21" operator="greaterThan">
      <formula>34.999999</formula>
    </cfRule>
  </conditionalFormatting>
  <conditionalFormatting sqref="C4:E99">
    <cfRule type="cellIs" dxfId="1354" priority="20" operator="greaterThan">
      <formula>34.999999</formula>
    </cfRule>
  </conditionalFormatting>
  <conditionalFormatting sqref="C4:E99">
    <cfRule type="cellIs" dxfId="1353" priority="19" operator="greaterThan">
      <formula>34.999999</formula>
    </cfRule>
  </conditionalFormatting>
  <conditionalFormatting sqref="C4:E4">
    <cfRule type="cellIs" dxfId="1352" priority="18" operator="greaterThan">
      <formula>34.999999</formula>
    </cfRule>
  </conditionalFormatting>
  <conditionalFormatting sqref="C96:E99">
    <cfRule type="cellIs" dxfId="1351" priority="17" operator="greaterThan">
      <formula>34.999999</formula>
    </cfRule>
  </conditionalFormatting>
  <conditionalFormatting sqref="C4:E99">
    <cfRule type="cellIs" dxfId="1350" priority="16" operator="greaterThan">
      <formula>34.999999</formula>
    </cfRule>
  </conditionalFormatting>
  <conditionalFormatting sqref="C4:E4">
    <cfRule type="cellIs" dxfId="1349" priority="15" operator="greaterThan">
      <formula>34.999999</formula>
    </cfRule>
  </conditionalFormatting>
  <conditionalFormatting sqref="C96:E99">
    <cfRule type="cellIs" dxfId="1348" priority="14" operator="greaterThan">
      <formula>34.999999</formula>
    </cfRule>
  </conditionalFormatting>
  <conditionalFormatting sqref="C4:E99">
    <cfRule type="cellIs" dxfId="1347" priority="13" operator="greaterThan">
      <formula>34.999999</formula>
    </cfRule>
  </conditionalFormatting>
  <conditionalFormatting sqref="C4:E4">
    <cfRule type="cellIs" dxfId="1346" priority="12" operator="greaterThan">
      <formula>34.999999</formula>
    </cfRule>
  </conditionalFormatting>
  <conditionalFormatting sqref="C96:E99">
    <cfRule type="cellIs" dxfId="1345" priority="11" operator="greaterThan">
      <formula>34.999999</formula>
    </cfRule>
  </conditionalFormatting>
  <conditionalFormatting sqref="C4:E99">
    <cfRule type="cellIs" dxfId="1344" priority="10" operator="greaterThan">
      <formula>34.999999</formula>
    </cfRule>
  </conditionalFormatting>
  <conditionalFormatting sqref="C4:E4">
    <cfRule type="cellIs" dxfId="1343" priority="9" operator="greaterThan">
      <formula>34.999999</formula>
    </cfRule>
  </conditionalFormatting>
  <conditionalFormatting sqref="C96:E99">
    <cfRule type="cellIs" dxfId="1342" priority="8" operator="greaterThan">
      <formula>34.999999</formula>
    </cfRule>
  </conditionalFormatting>
  <conditionalFormatting sqref="C96:E99">
    <cfRule type="cellIs" dxfId="1341" priority="7" operator="greaterThan">
      <formula>34.999999</formula>
    </cfRule>
  </conditionalFormatting>
  <conditionalFormatting sqref="C4:E99">
    <cfRule type="cellIs" dxfId="1340" priority="6" operator="greaterThan">
      <formula>34.999999</formula>
    </cfRule>
  </conditionalFormatting>
  <conditionalFormatting sqref="C4:E99">
    <cfRule type="cellIs" dxfId="1339" priority="5" operator="greaterThan">
      <formula>34.999999</formula>
    </cfRule>
  </conditionalFormatting>
  <conditionalFormatting sqref="C4:E99">
    <cfRule type="cellIs" dxfId="1338" priority="4" operator="greaterThan">
      <formula>34.999999</formula>
    </cfRule>
  </conditionalFormatting>
  <conditionalFormatting sqref="C4:E4">
    <cfRule type="cellIs" dxfId="1337" priority="3" operator="greaterThan">
      <formula>34.999999</formula>
    </cfRule>
  </conditionalFormatting>
  <conditionalFormatting sqref="C96:E99">
    <cfRule type="cellIs" dxfId="1336" priority="2" operator="greaterThan">
      <formula>34.999999</formula>
    </cfRule>
  </conditionalFormatting>
  <conditionalFormatting sqref="C96:E99">
    <cfRule type="cellIs" dxfId="1335" priority="1" operator="greaterThan">
      <formula>34.999999</formula>
    </cfRule>
  </conditionalFormatting>
  <hyperlinks>
    <hyperlink ref="A1:A3" location="'User Guide'!A17" tooltip="Link to the User Guide" display="Link to the User Guide"/>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Feuil11">
    <tabColor rgb="FF17F20C"/>
  </sheetPr>
  <dimension ref="A1:S111"/>
  <sheetViews>
    <sheetView workbookViewId="0">
      <selection activeCell="C4" sqref="C4:E99"/>
    </sheetView>
  </sheetViews>
  <sheetFormatPr baseColWidth="10" defaultRowHeight="15"/>
  <cols>
    <col min="1" max="1" width="11.42578125" style="23"/>
    <col min="2" max="2" width="14.42578125" style="23" bestFit="1" customWidth="1"/>
    <col min="3" max="5" width="9.7109375" style="23" customWidth="1"/>
    <col min="6" max="7" width="11.5703125" style="23" bestFit="1" customWidth="1"/>
    <col min="8" max="8" width="11.42578125" style="23"/>
    <col min="9" max="9" width="15.5703125" style="23" customWidth="1"/>
    <col min="10" max="12" width="9.7109375" style="23" customWidth="1"/>
    <col min="13" max="13" width="11.28515625" style="23" customWidth="1"/>
    <col min="14" max="14" width="12.85546875" style="23" customWidth="1"/>
    <col min="15" max="16384" width="11.42578125" style="23"/>
  </cols>
  <sheetData>
    <row r="1" spans="1:17" ht="15.75" customHeight="1">
      <c r="A1" s="480" t="s">
        <v>257</v>
      </c>
      <c r="B1" s="478" t="s">
        <v>170</v>
      </c>
      <c r="C1" s="478" t="s">
        <v>186</v>
      </c>
      <c r="D1" s="478"/>
      <c r="E1" s="478"/>
      <c r="F1" s="479" t="s">
        <v>173</v>
      </c>
      <c r="G1" s="485" t="s">
        <v>174</v>
      </c>
      <c r="H1" s="201"/>
      <c r="I1" s="490" t="s">
        <v>361</v>
      </c>
      <c r="J1" s="488" t="s">
        <v>184</v>
      </c>
      <c r="K1" s="478"/>
      <c r="L1" s="489"/>
      <c r="M1" s="493" t="s">
        <v>173</v>
      </c>
      <c r="N1" s="485" t="s">
        <v>174</v>
      </c>
      <c r="O1" s="91"/>
      <c r="P1" s="91"/>
      <c r="Q1" s="91"/>
    </row>
    <row r="2" spans="1:17" ht="15.75">
      <c r="A2" s="481"/>
      <c r="B2" s="478"/>
      <c r="C2" s="471" t="s">
        <v>284</v>
      </c>
      <c r="D2" s="472"/>
      <c r="E2" s="473"/>
      <c r="F2" s="500"/>
      <c r="G2" s="486"/>
      <c r="H2" s="91"/>
      <c r="I2" s="491"/>
      <c r="J2" s="497" t="str">
        <f>C2</f>
        <v>Enter Sample Name</v>
      </c>
      <c r="K2" s="498"/>
      <c r="L2" s="499"/>
      <c r="M2" s="493"/>
      <c r="N2" s="486"/>
      <c r="O2" s="91"/>
      <c r="P2" s="91"/>
      <c r="Q2" s="91"/>
    </row>
    <row r="3" spans="1:17" ht="33" customHeight="1" thickBot="1">
      <c r="A3" s="481"/>
      <c r="B3" s="479"/>
      <c r="C3" s="141" t="s">
        <v>5</v>
      </c>
      <c r="D3" s="141" t="s">
        <v>6</v>
      </c>
      <c r="E3" s="141" t="s">
        <v>7</v>
      </c>
      <c r="F3" s="501"/>
      <c r="G3" s="487"/>
      <c r="H3" s="91"/>
      <c r="I3" s="492"/>
      <c r="J3" s="62" t="s">
        <v>5</v>
      </c>
      <c r="K3" s="141" t="s">
        <v>6</v>
      </c>
      <c r="L3" s="63" t="s">
        <v>7</v>
      </c>
      <c r="M3" s="494"/>
      <c r="N3" s="487"/>
      <c r="O3" s="91"/>
      <c r="P3" s="91"/>
      <c r="Q3" s="91"/>
    </row>
    <row r="4" spans="1:17" ht="15.75" thickTop="1">
      <c r="A4" s="64" t="str">
        <f>IF('Informations About Genes'!A3="","",'Informations About Genes'!A3)</f>
        <v>A1</v>
      </c>
      <c r="B4" s="69" t="str">
        <f>IF('Informations About Genes'!D3="","",'Informations About Genes'!D3)</f>
        <v/>
      </c>
      <c r="C4" s="734"/>
      <c r="D4" s="729"/>
      <c r="E4" s="735"/>
      <c r="F4" s="380" t="str">
        <f t="shared" ref="F4:F35" si="0">IF(ISERROR(AVERAGE(C4:E4)),"",AVERAGE(C4:E4))</f>
        <v/>
      </c>
      <c r="G4" s="66" t="str">
        <f t="shared" ref="G4:G35" si="1">IF(ISERROR(STDEV(C4:E4)),"",IF(COUNT(C4:E4)&lt;3,"N/A",STDEV(C4:E4)))</f>
        <v/>
      </c>
      <c r="H4" s="91"/>
      <c r="I4" s="67" t="s">
        <v>185</v>
      </c>
      <c r="J4" s="68" t="str">
        <f>IF(COUNTIF(C$4:C$99,"&lt;35")=0,"",COUNTIF(C$4:C$99, "&lt;25")-COUNTIF(C$4:C$99,"=0"))</f>
        <v/>
      </c>
      <c r="K4" s="65" t="str">
        <f>IF(COUNTIF(D$4:D$99,"&lt;35")=0,"",COUNTIF(D$4:D$99, "&lt;25")-COUNTIF(D$4:D$99,"=0"))</f>
        <v/>
      </c>
      <c r="L4" s="69" t="str">
        <f>IF(COUNTIF(E$4:E$99,"&lt;35")=0,"",COUNTIF(E$4:E$99, "&lt;25")-COUNTIF(E$4:E$99,"=0"))</f>
        <v/>
      </c>
      <c r="M4" s="70" t="str">
        <f>IF(ISERROR(AVERAGE(J4:L4)),"",AVERAGE(J4:L4))</f>
        <v/>
      </c>
      <c r="N4" s="66" t="str">
        <f>IF(ISERROR(STDEV(J4:L4)),"",STDEV(J4:L4))</f>
        <v/>
      </c>
      <c r="O4" s="91"/>
      <c r="P4" s="91"/>
      <c r="Q4" s="91"/>
    </row>
    <row r="5" spans="1:17">
      <c r="A5" s="71" t="str">
        <f>IF('Informations About Genes'!A4="","",'Informations About Genes'!A4)</f>
        <v>A2</v>
      </c>
      <c r="B5" s="76" t="str">
        <f>IF('Informations About Genes'!D4="","",'Informations About Genes'!D4)</f>
        <v/>
      </c>
      <c r="C5" s="736"/>
      <c r="D5" s="730"/>
      <c r="E5" s="737"/>
      <c r="F5" s="381" t="str">
        <f t="shared" si="0"/>
        <v/>
      </c>
      <c r="G5" s="73" t="str">
        <f t="shared" si="1"/>
        <v/>
      </c>
      <c r="H5" s="91"/>
      <c r="I5" s="74" t="s">
        <v>175</v>
      </c>
      <c r="J5" s="75" t="str">
        <f>IF(COUNTIF(C$4:C$99,"&lt;35")=0,"",COUNTIF(C$4:C$99,"&lt;30")-J4-COUNTIF(C$4:C$99,"=0"))</f>
        <v/>
      </c>
      <c r="K5" s="72" t="str">
        <f>IF(COUNTIF(D$4:D$99,"&lt;35")=0,"",COUNTIF(D$4:D$99,"&lt;30")-K4-COUNTIF(D$4:D$99,"=0"))</f>
        <v/>
      </c>
      <c r="L5" s="76" t="str">
        <f>IF(COUNTIF(E$4:E$99,"&lt;35")=0,"",COUNTIF(E$4:E$99,"&lt;30")-L4-COUNTIF(E$4:E$99,"=0"))</f>
        <v/>
      </c>
      <c r="M5" s="77" t="str">
        <f>IF(ISERROR(AVERAGE(J5:L5)),"",AVERAGE(J5:L5))</f>
        <v/>
      </c>
      <c r="N5" s="73" t="str">
        <f>IF(ISERROR(STDEV(J5:L5)),"",STDEV(J5:L5))</f>
        <v/>
      </c>
      <c r="O5" s="91"/>
      <c r="P5" s="91"/>
      <c r="Q5" s="91"/>
    </row>
    <row r="6" spans="1:17">
      <c r="A6" s="71" t="str">
        <f>IF('Informations About Genes'!A5="","",'Informations About Genes'!A5)</f>
        <v>A3</v>
      </c>
      <c r="B6" s="76" t="str">
        <f>IF('Informations About Genes'!D5="","",'Informations About Genes'!D5)</f>
        <v/>
      </c>
      <c r="C6" s="736"/>
      <c r="D6" s="730"/>
      <c r="E6" s="737"/>
      <c r="F6" s="381" t="str">
        <f t="shared" si="0"/>
        <v/>
      </c>
      <c r="G6" s="73" t="str">
        <f t="shared" si="1"/>
        <v/>
      </c>
      <c r="H6" s="91"/>
      <c r="I6" s="74" t="s">
        <v>176</v>
      </c>
      <c r="J6" s="75" t="str">
        <f>IF(COUNTIF(C$4:C$99, "&lt;35")=0,"",COUNTIF(C$4:C$99, "&lt;35")-SUM(J4:J5)-COUNTIF(C$4:C$99, "=0"))</f>
        <v/>
      </c>
      <c r="K6" s="72" t="str">
        <f>IF(COUNTIF(D$4:D$99,"&lt;35")=0,"",COUNTIF(D$4:D$99,"&lt;35")-K5-K4-COUNTIF(D$4:D$99,"=0"))</f>
        <v/>
      </c>
      <c r="L6" s="76" t="str">
        <f>IF(COUNTIF(E$4:E$99,"&lt;35")=0,"",COUNTIF(E$4:E$99,"&lt;35")-L5-L4-COUNTIF(E$4:E$99,"=0"))</f>
        <v/>
      </c>
      <c r="M6" s="77" t="str">
        <f>IF(ISERROR(AVERAGE(J6:L6)),"",AVERAGE(J6:L6))</f>
        <v/>
      </c>
      <c r="N6" s="73" t="str">
        <f>IF(ISERROR(STDEV(J6:L6)),"",STDEV(J6:L6))</f>
        <v/>
      </c>
      <c r="O6" s="91"/>
      <c r="P6" s="91"/>
      <c r="Q6" s="91"/>
    </row>
    <row r="7" spans="1:17">
      <c r="A7" s="71" t="str">
        <f>IF('Informations About Genes'!A6="","",'Informations About Genes'!A6)</f>
        <v>A4</v>
      </c>
      <c r="B7" s="76" t="str">
        <f>IF('Informations About Genes'!D6="","",'Informations About Genes'!D6)</f>
        <v/>
      </c>
      <c r="C7" s="736"/>
      <c r="D7" s="730"/>
      <c r="E7" s="737"/>
      <c r="F7" s="381" t="str">
        <f t="shared" si="0"/>
        <v/>
      </c>
      <c r="G7" s="73" t="str">
        <f t="shared" si="1"/>
        <v/>
      </c>
      <c r="H7" s="91"/>
      <c r="I7" s="74" t="s">
        <v>177</v>
      </c>
      <c r="J7" s="75" t="str">
        <f>IF(COUNT(C$4:C$99)=0,"",COUNT(C$4:C$99)-SUM(J4:J6))</f>
        <v/>
      </c>
      <c r="K7" s="72" t="str">
        <f>IF(COUNT(D$4:D$99)=0,"",COUNT(D$4:D$99)-SUM(K4:K6))</f>
        <v/>
      </c>
      <c r="L7" s="76" t="str">
        <f>IF(COUNT(E$4:E$99)=0,"",COUNT(E$4:E$99)-SUM(L4:L6))</f>
        <v/>
      </c>
      <c r="M7" s="77" t="str">
        <f>IF(ISERROR(AVERAGE(J7:L7)),"",AVERAGE(J7:L7))</f>
        <v/>
      </c>
      <c r="N7" s="73" t="str">
        <f>IF(ISERROR(STDEV(J7:L7)),"",STDEV(J7:L7))</f>
        <v/>
      </c>
      <c r="O7" s="91"/>
      <c r="P7" s="91"/>
      <c r="Q7" s="91"/>
    </row>
    <row r="8" spans="1:17" ht="15.75">
      <c r="A8" s="71" t="str">
        <f>IF('Informations About Genes'!A7="","",'Informations About Genes'!A7)</f>
        <v>A5</v>
      </c>
      <c r="B8" s="76" t="str">
        <f>IF('Informations About Genes'!D7="","",'Informations About Genes'!D7)</f>
        <v/>
      </c>
      <c r="C8" s="736"/>
      <c r="D8" s="730"/>
      <c r="E8" s="737"/>
      <c r="F8" s="381" t="str">
        <f t="shared" si="0"/>
        <v/>
      </c>
      <c r="G8" s="73" t="str">
        <f t="shared" si="1"/>
        <v/>
      </c>
      <c r="H8" s="91"/>
      <c r="I8" s="74"/>
      <c r="J8" s="488" t="s">
        <v>283</v>
      </c>
      <c r="K8" s="478"/>
      <c r="L8" s="489"/>
      <c r="M8" s="495"/>
      <c r="N8" s="496"/>
      <c r="O8" s="91"/>
      <c r="P8" s="91"/>
      <c r="Q8" s="91"/>
    </row>
    <row r="9" spans="1:17">
      <c r="A9" s="71" t="str">
        <f>IF('Informations About Genes'!A8="","",'Informations About Genes'!A8)</f>
        <v>A6</v>
      </c>
      <c r="B9" s="76" t="str">
        <f>IF('Informations About Genes'!D8="","",'Informations About Genes'!D8)</f>
        <v/>
      </c>
      <c r="C9" s="736"/>
      <c r="D9" s="730"/>
      <c r="E9" s="737"/>
      <c r="F9" s="381" t="str">
        <f t="shared" si="0"/>
        <v/>
      </c>
      <c r="G9" s="73" t="str">
        <f t="shared" si="1"/>
        <v/>
      </c>
      <c r="H9" s="91"/>
      <c r="I9" s="74" t="s">
        <v>185</v>
      </c>
      <c r="J9" s="78" t="str">
        <f t="shared" ref="J9:L12" si="2">IF(J4="","",J4/SUM(J$4:J$7))</f>
        <v/>
      </c>
      <c r="K9" s="79" t="str">
        <f t="shared" si="2"/>
        <v/>
      </c>
      <c r="L9" s="80" t="str">
        <f t="shared" si="2"/>
        <v/>
      </c>
      <c r="M9" s="81" t="str">
        <f>IF(ISERROR(AVERAGE(J9:L9)),"",AVERAGE(J9:L9))</f>
        <v/>
      </c>
      <c r="N9" s="73" t="str">
        <f>IF(ISERROR(STDEV(J9:L9)),"",STDEV(J9:L9))</f>
        <v/>
      </c>
      <c r="O9" s="91"/>
      <c r="P9" s="91"/>
      <c r="Q9" s="91"/>
    </row>
    <row r="10" spans="1:17">
      <c r="A10" s="71" t="str">
        <f>IF('Informations About Genes'!A9="","",'Informations About Genes'!A9)</f>
        <v>A7</v>
      </c>
      <c r="B10" s="76" t="str">
        <f>IF('Informations About Genes'!D9="","",'Informations About Genes'!D9)</f>
        <v/>
      </c>
      <c r="C10" s="736"/>
      <c r="D10" s="730"/>
      <c r="E10" s="737"/>
      <c r="F10" s="381" t="str">
        <f t="shared" si="0"/>
        <v/>
      </c>
      <c r="G10" s="73" t="str">
        <f t="shared" si="1"/>
        <v/>
      </c>
      <c r="H10" s="91"/>
      <c r="I10" s="74" t="s">
        <v>175</v>
      </c>
      <c r="J10" s="78" t="str">
        <f t="shared" si="2"/>
        <v/>
      </c>
      <c r="K10" s="79" t="str">
        <f t="shared" si="2"/>
        <v/>
      </c>
      <c r="L10" s="80" t="str">
        <f t="shared" si="2"/>
        <v/>
      </c>
      <c r="M10" s="81" t="str">
        <f>IF(ISERROR(AVERAGE(J10:L10)),"",AVERAGE(J10:L10))</f>
        <v/>
      </c>
      <c r="N10" s="73" t="str">
        <f>IF(ISERROR(STDEV(J10:L10)),"",STDEV(J10:L10))</f>
        <v/>
      </c>
      <c r="O10" s="91"/>
      <c r="P10" s="91"/>
      <c r="Q10" s="91"/>
    </row>
    <row r="11" spans="1:17">
      <c r="A11" s="71" t="str">
        <f>IF('Informations About Genes'!A10="","",'Informations About Genes'!A10)</f>
        <v>A8</v>
      </c>
      <c r="B11" s="76" t="str">
        <f>IF('Informations About Genes'!D10="","",'Informations About Genes'!D10)</f>
        <v/>
      </c>
      <c r="C11" s="736"/>
      <c r="D11" s="730"/>
      <c r="E11" s="737"/>
      <c r="F11" s="381" t="str">
        <f t="shared" si="0"/>
        <v/>
      </c>
      <c r="G11" s="73" t="str">
        <f t="shared" si="1"/>
        <v/>
      </c>
      <c r="H11" s="91"/>
      <c r="I11" s="74" t="s">
        <v>176</v>
      </c>
      <c r="J11" s="78" t="str">
        <f t="shared" si="2"/>
        <v/>
      </c>
      <c r="K11" s="79" t="str">
        <f t="shared" si="2"/>
        <v/>
      </c>
      <c r="L11" s="80" t="str">
        <f t="shared" si="2"/>
        <v/>
      </c>
      <c r="M11" s="81" t="str">
        <f>IF(ISERROR(AVERAGE(J11:L11)),"",AVERAGE(J11:L11))</f>
        <v/>
      </c>
      <c r="N11" s="73" t="str">
        <f>IF(ISERROR(STDEV(J11:L11)),"",STDEV(J11:L11))</f>
        <v/>
      </c>
      <c r="O11" s="91"/>
      <c r="P11" s="91"/>
      <c r="Q11" s="91"/>
    </row>
    <row r="12" spans="1:17" ht="15.75" thickBot="1">
      <c r="A12" s="71" t="str">
        <f>IF('Informations About Genes'!A11="","",'Informations About Genes'!A11)</f>
        <v>A9</v>
      </c>
      <c r="B12" s="76" t="str">
        <f>IF('Informations About Genes'!D11="","",'Informations About Genes'!D11)</f>
        <v/>
      </c>
      <c r="C12" s="736"/>
      <c r="D12" s="730"/>
      <c r="E12" s="737"/>
      <c r="F12" s="381" t="str">
        <f t="shared" si="0"/>
        <v/>
      </c>
      <c r="G12" s="73" t="str">
        <f t="shared" si="1"/>
        <v/>
      </c>
      <c r="H12" s="91"/>
      <c r="I12" s="82" t="s">
        <v>177</v>
      </c>
      <c r="J12" s="83" t="str">
        <f t="shared" si="2"/>
        <v/>
      </c>
      <c r="K12" s="84" t="str">
        <f t="shared" si="2"/>
        <v/>
      </c>
      <c r="L12" s="85" t="str">
        <f t="shared" si="2"/>
        <v/>
      </c>
      <c r="M12" s="86" t="str">
        <f>IF(ISERROR(AVERAGE(J12:L12)),"",AVERAGE(J12:L12))</f>
        <v/>
      </c>
      <c r="N12" s="87" t="str">
        <f>IF(ISERROR(STDEV(J12:L12)),"",STDEV(J12:L12))</f>
        <v/>
      </c>
      <c r="O12" s="91"/>
      <c r="P12" s="91"/>
      <c r="Q12" s="91"/>
    </row>
    <row r="13" spans="1:17" ht="15.75" thickTop="1">
      <c r="A13" s="71" t="str">
        <f>IF('Informations About Genes'!A12="","",'Informations About Genes'!A12)</f>
        <v>A10</v>
      </c>
      <c r="B13" s="76" t="str">
        <f>IF('Informations About Genes'!D12="","",'Informations About Genes'!D12)</f>
        <v/>
      </c>
      <c r="C13" s="736"/>
      <c r="D13" s="730"/>
      <c r="E13" s="737"/>
      <c r="F13" s="381" t="str">
        <f t="shared" si="0"/>
        <v/>
      </c>
      <c r="G13" s="73" t="str">
        <f t="shared" si="1"/>
        <v/>
      </c>
      <c r="H13" s="91"/>
      <c r="I13" s="91"/>
      <c r="J13" s="91"/>
      <c r="K13" s="91"/>
      <c r="L13" s="91"/>
      <c r="M13" s="91"/>
      <c r="N13" s="91"/>
      <c r="O13" s="91"/>
      <c r="P13" s="91"/>
      <c r="Q13" s="91"/>
    </row>
    <row r="14" spans="1:17">
      <c r="A14" s="71" t="str">
        <f>IF('Informations About Genes'!A13="","",'Informations About Genes'!A13)</f>
        <v>A11</v>
      </c>
      <c r="B14" s="76" t="str">
        <f>IF('Informations About Genes'!D13="","",'Informations About Genes'!D13)</f>
        <v/>
      </c>
      <c r="C14" s="736"/>
      <c r="D14" s="730"/>
      <c r="E14" s="737"/>
      <c r="F14" s="381" t="str">
        <f t="shared" si="0"/>
        <v/>
      </c>
      <c r="G14" s="73" t="str">
        <f t="shared" si="1"/>
        <v/>
      </c>
      <c r="H14" s="91"/>
      <c r="I14" s="91"/>
      <c r="J14" s="91"/>
      <c r="K14" s="91"/>
      <c r="L14" s="91"/>
      <c r="M14" s="91"/>
      <c r="N14" s="91"/>
      <c r="O14" s="91"/>
      <c r="P14" s="91"/>
      <c r="Q14" s="91"/>
    </row>
    <row r="15" spans="1:17">
      <c r="A15" s="71" t="str">
        <f>IF('Informations About Genes'!A14="","",'Informations About Genes'!A14)</f>
        <v>A12</v>
      </c>
      <c r="B15" s="76" t="str">
        <f>IF('Informations About Genes'!D14="","",'Informations About Genes'!D14)</f>
        <v/>
      </c>
      <c r="C15" s="736"/>
      <c r="D15" s="730"/>
      <c r="E15" s="737"/>
      <c r="F15" s="381" t="str">
        <f t="shared" si="0"/>
        <v/>
      </c>
      <c r="G15" s="73" t="str">
        <f t="shared" si="1"/>
        <v/>
      </c>
      <c r="H15" s="91"/>
      <c r="I15" s="91"/>
      <c r="J15" s="91"/>
      <c r="K15" s="91"/>
      <c r="L15" s="91"/>
      <c r="M15" s="91"/>
      <c r="N15" s="91"/>
      <c r="O15" s="91"/>
      <c r="P15" s="91"/>
      <c r="Q15" s="91"/>
    </row>
    <row r="16" spans="1:17">
      <c r="A16" s="71" t="str">
        <f>IF('Informations About Genes'!A15="","",'Informations About Genes'!A15)</f>
        <v>B1</v>
      </c>
      <c r="B16" s="76" t="str">
        <f>IF('Informations About Genes'!D15="","",'Informations About Genes'!D15)</f>
        <v/>
      </c>
      <c r="C16" s="736"/>
      <c r="D16" s="730"/>
      <c r="E16" s="737"/>
      <c r="F16" s="381" t="str">
        <f t="shared" si="0"/>
        <v/>
      </c>
      <c r="G16" s="73" t="str">
        <f t="shared" si="1"/>
        <v/>
      </c>
      <c r="H16" s="91"/>
      <c r="I16" s="91"/>
      <c r="J16" s="91"/>
      <c r="K16" s="91"/>
      <c r="L16" s="91"/>
      <c r="M16" s="91"/>
      <c r="N16" s="91"/>
      <c r="O16" s="91"/>
      <c r="P16" s="91"/>
      <c r="Q16" s="91"/>
    </row>
    <row r="17" spans="1:17">
      <c r="A17" s="71" t="str">
        <f>IF('Informations About Genes'!A16="","",'Informations About Genes'!A16)</f>
        <v>B2</v>
      </c>
      <c r="B17" s="76" t="str">
        <f>IF('Informations About Genes'!D16="","",'Informations About Genes'!D16)</f>
        <v/>
      </c>
      <c r="C17" s="736"/>
      <c r="D17" s="730"/>
      <c r="E17" s="737"/>
      <c r="F17" s="381" t="str">
        <f t="shared" si="0"/>
        <v/>
      </c>
      <c r="G17" s="73" t="str">
        <f t="shared" si="1"/>
        <v/>
      </c>
      <c r="H17" s="91"/>
      <c r="I17" s="91"/>
      <c r="J17" s="91"/>
      <c r="K17" s="91"/>
      <c r="L17" s="91"/>
      <c r="M17" s="91"/>
      <c r="N17" s="91"/>
      <c r="O17" s="91"/>
      <c r="P17" s="91"/>
      <c r="Q17" s="91"/>
    </row>
    <row r="18" spans="1:17">
      <c r="A18" s="71" t="str">
        <f>IF('Informations About Genes'!A17="","",'Informations About Genes'!A17)</f>
        <v>B3</v>
      </c>
      <c r="B18" s="76" t="str">
        <f>IF('Informations About Genes'!D17="","",'Informations About Genes'!D17)</f>
        <v/>
      </c>
      <c r="C18" s="736"/>
      <c r="D18" s="730"/>
      <c r="E18" s="737"/>
      <c r="F18" s="381" t="str">
        <f t="shared" si="0"/>
        <v/>
      </c>
      <c r="G18" s="73" t="str">
        <f t="shared" si="1"/>
        <v/>
      </c>
      <c r="H18" s="91"/>
      <c r="I18" s="91"/>
      <c r="J18" s="91"/>
      <c r="K18" s="91"/>
      <c r="L18" s="91"/>
      <c r="M18" s="91"/>
      <c r="N18" s="91"/>
      <c r="O18" s="91"/>
      <c r="P18" s="91"/>
      <c r="Q18" s="91"/>
    </row>
    <row r="19" spans="1:17">
      <c r="A19" s="71" t="str">
        <f>IF('Informations About Genes'!A18="","",'Informations About Genes'!A18)</f>
        <v>B4</v>
      </c>
      <c r="B19" s="76" t="str">
        <f>IF('Informations About Genes'!D18="","",'Informations About Genes'!D18)</f>
        <v/>
      </c>
      <c r="C19" s="736"/>
      <c r="D19" s="730"/>
      <c r="E19" s="737"/>
      <c r="F19" s="381" t="str">
        <f t="shared" si="0"/>
        <v/>
      </c>
      <c r="G19" s="73" t="str">
        <f t="shared" si="1"/>
        <v/>
      </c>
      <c r="H19" s="91"/>
      <c r="I19" s="91"/>
      <c r="J19" s="91"/>
      <c r="K19" s="91"/>
      <c r="L19" s="91"/>
      <c r="M19" s="91"/>
      <c r="N19" s="91"/>
      <c r="O19" s="91"/>
      <c r="P19" s="91"/>
      <c r="Q19" s="91"/>
    </row>
    <row r="20" spans="1:17">
      <c r="A20" s="71" t="str">
        <f>IF('Informations About Genes'!A19="","",'Informations About Genes'!A19)</f>
        <v>B5</v>
      </c>
      <c r="B20" s="76" t="str">
        <f>IF('Informations About Genes'!D19="","",'Informations About Genes'!D19)</f>
        <v/>
      </c>
      <c r="C20" s="736"/>
      <c r="D20" s="730"/>
      <c r="E20" s="737"/>
      <c r="F20" s="381" t="str">
        <f t="shared" si="0"/>
        <v/>
      </c>
      <c r="G20" s="73" t="str">
        <f t="shared" si="1"/>
        <v/>
      </c>
      <c r="H20" s="91"/>
      <c r="I20" s="91"/>
      <c r="J20" s="91"/>
      <c r="K20" s="91"/>
      <c r="L20" s="91"/>
      <c r="M20" s="91"/>
      <c r="N20" s="91"/>
      <c r="O20" s="91"/>
      <c r="P20" s="91"/>
      <c r="Q20" s="91"/>
    </row>
    <row r="21" spans="1:17">
      <c r="A21" s="71" t="str">
        <f>IF('Informations About Genes'!A20="","",'Informations About Genes'!A20)</f>
        <v>B6</v>
      </c>
      <c r="B21" s="76" t="str">
        <f>IF('Informations About Genes'!D20="","",'Informations About Genes'!D20)</f>
        <v/>
      </c>
      <c r="C21" s="736"/>
      <c r="D21" s="730"/>
      <c r="E21" s="737"/>
      <c r="F21" s="381" t="str">
        <f t="shared" si="0"/>
        <v/>
      </c>
      <c r="G21" s="73" t="str">
        <f t="shared" si="1"/>
        <v/>
      </c>
      <c r="H21" s="91"/>
      <c r="I21" s="91"/>
      <c r="J21" s="91"/>
      <c r="K21" s="91"/>
      <c r="L21" s="91"/>
      <c r="M21" s="91"/>
      <c r="N21" s="91"/>
      <c r="O21" s="91"/>
      <c r="P21" s="91"/>
      <c r="Q21" s="91"/>
    </row>
    <row r="22" spans="1:17">
      <c r="A22" s="71" t="str">
        <f>IF('Informations About Genes'!A21="","",'Informations About Genes'!A21)</f>
        <v>B7</v>
      </c>
      <c r="B22" s="76" t="str">
        <f>IF('Informations About Genes'!D21="","",'Informations About Genes'!D21)</f>
        <v/>
      </c>
      <c r="C22" s="736"/>
      <c r="D22" s="730"/>
      <c r="E22" s="737"/>
      <c r="F22" s="381" t="str">
        <f t="shared" si="0"/>
        <v/>
      </c>
      <c r="G22" s="73" t="str">
        <f t="shared" si="1"/>
        <v/>
      </c>
      <c r="H22" s="91"/>
      <c r="I22" s="91"/>
      <c r="J22" s="91"/>
      <c r="K22" s="91"/>
      <c r="L22" s="91"/>
      <c r="M22" s="91"/>
      <c r="N22" s="91"/>
      <c r="O22" s="91"/>
      <c r="P22" s="91"/>
      <c r="Q22" s="91"/>
    </row>
    <row r="23" spans="1:17">
      <c r="A23" s="71" t="str">
        <f>IF('Informations About Genes'!A22="","",'Informations About Genes'!A22)</f>
        <v>B8</v>
      </c>
      <c r="B23" s="76" t="str">
        <f>IF('Informations About Genes'!D22="","",'Informations About Genes'!D22)</f>
        <v/>
      </c>
      <c r="C23" s="736"/>
      <c r="D23" s="730"/>
      <c r="E23" s="737"/>
      <c r="F23" s="381" t="str">
        <f t="shared" si="0"/>
        <v/>
      </c>
      <c r="G23" s="73" t="str">
        <f t="shared" si="1"/>
        <v/>
      </c>
      <c r="H23" s="91"/>
      <c r="I23" s="91"/>
      <c r="J23" s="91"/>
      <c r="K23" s="91"/>
      <c r="L23" s="91"/>
      <c r="M23" s="91"/>
      <c r="N23" s="91"/>
      <c r="O23" s="91"/>
      <c r="P23" s="91"/>
      <c r="Q23" s="91"/>
    </row>
    <row r="24" spans="1:17">
      <c r="A24" s="71" t="str">
        <f>IF('Informations About Genes'!A23="","",'Informations About Genes'!A23)</f>
        <v>B9</v>
      </c>
      <c r="B24" s="76" t="str">
        <f>IF('Informations About Genes'!D23="","",'Informations About Genes'!D23)</f>
        <v/>
      </c>
      <c r="C24" s="736"/>
      <c r="D24" s="730"/>
      <c r="E24" s="737"/>
      <c r="F24" s="381" t="str">
        <f t="shared" si="0"/>
        <v/>
      </c>
      <c r="G24" s="73" t="str">
        <f t="shared" si="1"/>
        <v/>
      </c>
      <c r="H24" s="91"/>
      <c r="I24" s="91"/>
      <c r="J24" s="91"/>
      <c r="K24" s="91"/>
      <c r="L24" s="91"/>
      <c r="M24" s="91"/>
      <c r="N24" s="91"/>
      <c r="O24" s="91"/>
      <c r="P24" s="91"/>
      <c r="Q24" s="91"/>
    </row>
    <row r="25" spans="1:17">
      <c r="A25" s="71" t="str">
        <f>IF('Informations About Genes'!A24="","",'Informations About Genes'!A24)</f>
        <v>B10</v>
      </c>
      <c r="B25" s="76" t="str">
        <f>IF('Informations About Genes'!D24="","",'Informations About Genes'!D24)</f>
        <v/>
      </c>
      <c r="C25" s="736"/>
      <c r="D25" s="730"/>
      <c r="E25" s="737"/>
      <c r="F25" s="381" t="str">
        <f t="shared" si="0"/>
        <v/>
      </c>
      <c r="G25" s="73" t="str">
        <f t="shared" si="1"/>
        <v/>
      </c>
      <c r="H25" s="91"/>
      <c r="I25" s="91"/>
      <c r="J25" s="91"/>
      <c r="K25" s="91"/>
      <c r="L25" s="91"/>
      <c r="M25" s="91"/>
      <c r="N25" s="91"/>
      <c r="O25" s="91"/>
      <c r="P25" s="91"/>
      <c r="Q25" s="91"/>
    </row>
    <row r="26" spans="1:17">
      <c r="A26" s="71" t="str">
        <f>IF('Informations About Genes'!A25="","",'Informations About Genes'!A25)</f>
        <v>B11</v>
      </c>
      <c r="B26" s="76" t="str">
        <f>IF('Informations About Genes'!D25="","",'Informations About Genes'!D25)</f>
        <v/>
      </c>
      <c r="C26" s="736"/>
      <c r="D26" s="730"/>
      <c r="E26" s="737"/>
      <c r="F26" s="381" t="str">
        <f t="shared" si="0"/>
        <v/>
      </c>
      <c r="G26" s="73" t="str">
        <f t="shared" si="1"/>
        <v/>
      </c>
      <c r="H26" s="91"/>
      <c r="I26" s="91"/>
      <c r="J26" s="91"/>
      <c r="K26" s="91"/>
      <c r="L26" s="91"/>
      <c r="M26" s="91"/>
      <c r="N26" s="91"/>
      <c r="O26" s="91"/>
      <c r="P26" s="91"/>
      <c r="Q26" s="91"/>
    </row>
    <row r="27" spans="1:17">
      <c r="A27" s="71" t="str">
        <f>IF('Informations About Genes'!A26="","",'Informations About Genes'!A26)</f>
        <v>B12</v>
      </c>
      <c r="B27" s="76" t="str">
        <f>IF('Informations About Genes'!D26="","",'Informations About Genes'!D26)</f>
        <v/>
      </c>
      <c r="C27" s="736"/>
      <c r="D27" s="730"/>
      <c r="E27" s="737"/>
      <c r="F27" s="381" t="str">
        <f t="shared" si="0"/>
        <v/>
      </c>
      <c r="G27" s="73" t="str">
        <f t="shared" si="1"/>
        <v/>
      </c>
      <c r="H27" s="91"/>
      <c r="I27" s="91"/>
      <c r="J27" s="91"/>
      <c r="K27" s="91"/>
      <c r="L27" s="91"/>
      <c r="M27" s="91"/>
      <c r="N27" s="91"/>
      <c r="O27" s="91"/>
      <c r="P27" s="91"/>
      <c r="Q27" s="91"/>
    </row>
    <row r="28" spans="1:17">
      <c r="A28" s="71" t="str">
        <f>IF('Informations About Genes'!A27="","",'Informations About Genes'!A27)</f>
        <v>C1</v>
      </c>
      <c r="B28" s="76" t="str">
        <f>IF('Informations About Genes'!D27="","",'Informations About Genes'!D27)</f>
        <v/>
      </c>
      <c r="C28" s="736"/>
      <c r="D28" s="730"/>
      <c r="E28" s="737"/>
      <c r="F28" s="381" t="str">
        <f t="shared" si="0"/>
        <v/>
      </c>
      <c r="G28" s="73" t="str">
        <f t="shared" si="1"/>
        <v/>
      </c>
      <c r="H28" s="91"/>
      <c r="I28" s="91"/>
      <c r="J28" s="91"/>
      <c r="K28" s="91"/>
      <c r="L28" s="91"/>
      <c r="M28" s="91"/>
      <c r="N28" s="91"/>
      <c r="O28" s="91"/>
      <c r="P28" s="91"/>
      <c r="Q28" s="91"/>
    </row>
    <row r="29" spans="1:17">
      <c r="A29" s="71" t="str">
        <f>IF('Informations About Genes'!A28="","",'Informations About Genes'!A28)</f>
        <v>C2</v>
      </c>
      <c r="B29" s="76" t="str">
        <f>IF('Informations About Genes'!D28="","",'Informations About Genes'!D28)</f>
        <v/>
      </c>
      <c r="C29" s="736"/>
      <c r="D29" s="730"/>
      <c r="E29" s="737"/>
      <c r="F29" s="381" t="str">
        <f t="shared" si="0"/>
        <v/>
      </c>
      <c r="G29" s="73" t="str">
        <f t="shared" si="1"/>
        <v/>
      </c>
      <c r="H29" s="91"/>
      <c r="I29" s="91"/>
      <c r="J29" s="91"/>
      <c r="K29" s="91"/>
      <c r="L29" s="91"/>
      <c r="M29" s="91"/>
      <c r="N29" s="91"/>
      <c r="O29" s="91"/>
      <c r="P29" s="91"/>
      <c r="Q29" s="91"/>
    </row>
    <row r="30" spans="1:17">
      <c r="A30" s="71" t="str">
        <f>IF('Informations About Genes'!A29="","",'Informations About Genes'!A29)</f>
        <v>C3</v>
      </c>
      <c r="B30" s="76" t="str">
        <f>IF('Informations About Genes'!D29="","",'Informations About Genes'!D29)</f>
        <v/>
      </c>
      <c r="C30" s="736"/>
      <c r="D30" s="730"/>
      <c r="E30" s="737"/>
      <c r="F30" s="381" t="str">
        <f t="shared" si="0"/>
        <v/>
      </c>
      <c r="G30" s="73" t="str">
        <f t="shared" si="1"/>
        <v/>
      </c>
      <c r="H30" s="91"/>
      <c r="I30" s="91"/>
      <c r="J30" s="91"/>
      <c r="K30" s="91"/>
      <c r="L30" s="91"/>
      <c r="M30" s="91"/>
      <c r="N30" s="91"/>
      <c r="O30" s="91"/>
      <c r="P30" s="91"/>
      <c r="Q30" s="91"/>
    </row>
    <row r="31" spans="1:17">
      <c r="A31" s="71" t="str">
        <f>IF('Informations About Genes'!A30="","",'Informations About Genes'!A30)</f>
        <v>C4</v>
      </c>
      <c r="B31" s="76" t="str">
        <f>IF('Informations About Genes'!D30="","",'Informations About Genes'!D30)</f>
        <v/>
      </c>
      <c r="C31" s="736"/>
      <c r="D31" s="730"/>
      <c r="E31" s="737"/>
      <c r="F31" s="381" t="str">
        <f t="shared" si="0"/>
        <v/>
      </c>
      <c r="G31" s="73" t="str">
        <f t="shared" si="1"/>
        <v/>
      </c>
      <c r="H31" s="91"/>
      <c r="I31" s="91"/>
      <c r="J31" s="91"/>
      <c r="K31" s="91"/>
      <c r="L31" s="91"/>
      <c r="M31" s="91"/>
      <c r="N31" s="91"/>
      <c r="O31" s="91"/>
      <c r="P31" s="91"/>
      <c r="Q31" s="91"/>
    </row>
    <row r="32" spans="1:17">
      <c r="A32" s="71" t="str">
        <f>IF('Informations About Genes'!A31="","",'Informations About Genes'!A31)</f>
        <v>C5</v>
      </c>
      <c r="B32" s="76" t="str">
        <f>IF('Informations About Genes'!D31="","",'Informations About Genes'!D31)</f>
        <v/>
      </c>
      <c r="C32" s="736"/>
      <c r="D32" s="730"/>
      <c r="E32" s="737"/>
      <c r="F32" s="381" t="str">
        <f t="shared" si="0"/>
        <v/>
      </c>
      <c r="G32" s="73" t="str">
        <f t="shared" si="1"/>
        <v/>
      </c>
      <c r="H32" s="91"/>
      <c r="I32" s="91"/>
      <c r="J32" s="91"/>
      <c r="K32" s="91"/>
      <c r="L32" s="91"/>
      <c r="M32" s="91"/>
      <c r="N32" s="91"/>
      <c r="O32" s="91"/>
      <c r="P32" s="91"/>
      <c r="Q32" s="91"/>
    </row>
    <row r="33" spans="1:17">
      <c r="A33" s="71" t="str">
        <f>IF('Informations About Genes'!A32="","",'Informations About Genes'!A32)</f>
        <v>C6</v>
      </c>
      <c r="B33" s="76" t="str">
        <f>IF('Informations About Genes'!D32="","",'Informations About Genes'!D32)</f>
        <v/>
      </c>
      <c r="C33" s="736"/>
      <c r="D33" s="730"/>
      <c r="E33" s="737"/>
      <c r="F33" s="381" t="str">
        <f t="shared" si="0"/>
        <v/>
      </c>
      <c r="G33" s="73" t="str">
        <f t="shared" si="1"/>
        <v/>
      </c>
      <c r="H33" s="91"/>
      <c r="I33" s="91"/>
      <c r="J33" s="91"/>
      <c r="K33" s="91"/>
      <c r="L33" s="91"/>
      <c r="M33" s="91"/>
      <c r="N33" s="91"/>
      <c r="O33" s="91"/>
      <c r="P33" s="91"/>
      <c r="Q33" s="91"/>
    </row>
    <row r="34" spans="1:17">
      <c r="A34" s="71" t="str">
        <f>IF('Informations About Genes'!A33="","",'Informations About Genes'!A33)</f>
        <v>C7</v>
      </c>
      <c r="B34" s="76" t="str">
        <f>IF('Informations About Genes'!D33="","",'Informations About Genes'!D33)</f>
        <v/>
      </c>
      <c r="C34" s="736"/>
      <c r="D34" s="730"/>
      <c r="E34" s="737"/>
      <c r="F34" s="381" t="str">
        <f t="shared" si="0"/>
        <v/>
      </c>
      <c r="G34" s="73" t="str">
        <f t="shared" si="1"/>
        <v/>
      </c>
      <c r="H34" s="91"/>
      <c r="I34" s="91"/>
      <c r="J34" s="91"/>
      <c r="K34" s="91"/>
      <c r="L34" s="91"/>
      <c r="M34" s="91"/>
      <c r="N34" s="91"/>
      <c r="O34" s="91"/>
      <c r="P34" s="91"/>
      <c r="Q34" s="91"/>
    </row>
    <row r="35" spans="1:17">
      <c r="A35" s="71" t="str">
        <f>IF('Informations About Genes'!A34="","",'Informations About Genes'!A34)</f>
        <v>C8</v>
      </c>
      <c r="B35" s="76" t="str">
        <f>IF('Informations About Genes'!D34="","",'Informations About Genes'!D34)</f>
        <v/>
      </c>
      <c r="C35" s="736"/>
      <c r="D35" s="730"/>
      <c r="E35" s="737"/>
      <c r="F35" s="381" t="str">
        <f t="shared" si="0"/>
        <v/>
      </c>
      <c r="G35" s="73" t="str">
        <f t="shared" si="1"/>
        <v/>
      </c>
      <c r="H35" s="91"/>
      <c r="I35" s="91"/>
      <c r="J35" s="91"/>
      <c r="K35" s="91"/>
      <c r="L35" s="91"/>
      <c r="M35" s="91"/>
      <c r="N35" s="91"/>
      <c r="O35" s="91"/>
      <c r="P35" s="91"/>
      <c r="Q35" s="91"/>
    </row>
    <row r="36" spans="1:17">
      <c r="A36" s="71" t="str">
        <f>IF('Informations About Genes'!A35="","",'Informations About Genes'!A35)</f>
        <v>C9</v>
      </c>
      <c r="B36" s="76" t="str">
        <f>IF('Informations About Genes'!D35="","",'Informations About Genes'!D35)</f>
        <v/>
      </c>
      <c r="C36" s="736"/>
      <c r="D36" s="730"/>
      <c r="E36" s="737"/>
      <c r="F36" s="381" t="str">
        <f t="shared" ref="F36:F67" si="3">IF(ISERROR(AVERAGE(C36:E36)),"",AVERAGE(C36:E36))</f>
        <v/>
      </c>
      <c r="G36" s="73" t="str">
        <f t="shared" ref="G36:G67" si="4">IF(ISERROR(STDEV(C36:E36)),"",IF(COUNT(C36:E36)&lt;3,"N/A",STDEV(C36:E36)))</f>
        <v/>
      </c>
      <c r="H36" s="91"/>
      <c r="I36" s="91"/>
      <c r="J36" s="91"/>
      <c r="K36" s="91"/>
      <c r="L36" s="91"/>
      <c r="M36" s="91"/>
      <c r="N36" s="91"/>
      <c r="O36" s="91"/>
      <c r="P36" s="91"/>
      <c r="Q36" s="91"/>
    </row>
    <row r="37" spans="1:17">
      <c r="A37" s="71" t="str">
        <f>IF('Informations About Genes'!A36="","",'Informations About Genes'!A36)</f>
        <v>C10</v>
      </c>
      <c r="B37" s="76" t="str">
        <f>IF('Informations About Genes'!D36="","",'Informations About Genes'!D36)</f>
        <v/>
      </c>
      <c r="C37" s="736"/>
      <c r="D37" s="730"/>
      <c r="E37" s="737"/>
      <c r="F37" s="381" t="str">
        <f t="shared" si="3"/>
        <v/>
      </c>
      <c r="G37" s="73" t="str">
        <f t="shared" si="4"/>
        <v/>
      </c>
      <c r="H37" s="91"/>
      <c r="I37" s="91"/>
      <c r="J37" s="91"/>
      <c r="K37" s="91"/>
      <c r="L37" s="91"/>
      <c r="M37" s="91"/>
      <c r="N37" s="91"/>
      <c r="O37" s="91"/>
      <c r="P37" s="91"/>
      <c r="Q37" s="91"/>
    </row>
    <row r="38" spans="1:17">
      <c r="A38" s="71" t="str">
        <f>IF('Informations About Genes'!A37="","",'Informations About Genes'!A37)</f>
        <v>C11</v>
      </c>
      <c r="B38" s="76" t="str">
        <f>IF('Informations About Genes'!D37="","",'Informations About Genes'!D37)</f>
        <v/>
      </c>
      <c r="C38" s="736"/>
      <c r="D38" s="730"/>
      <c r="E38" s="737"/>
      <c r="F38" s="381" t="str">
        <f t="shared" si="3"/>
        <v/>
      </c>
      <c r="G38" s="73" t="str">
        <f t="shared" si="4"/>
        <v/>
      </c>
      <c r="H38" s="91"/>
      <c r="I38" s="91"/>
      <c r="J38" s="91"/>
      <c r="K38" s="91"/>
      <c r="L38" s="91"/>
      <c r="M38" s="91"/>
      <c r="N38" s="91"/>
      <c r="O38" s="91"/>
      <c r="P38" s="91"/>
      <c r="Q38" s="91"/>
    </row>
    <row r="39" spans="1:17">
      <c r="A39" s="71" t="str">
        <f>IF('Informations About Genes'!A38="","",'Informations About Genes'!A38)</f>
        <v>C12</v>
      </c>
      <c r="B39" s="76" t="str">
        <f>IF('Informations About Genes'!D38="","",'Informations About Genes'!D38)</f>
        <v/>
      </c>
      <c r="C39" s="736"/>
      <c r="D39" s="730"/>
      <c r="E39" s="737"/>
      <c r="F39" s="381" t="str">
        <f t="shared" si="3"/>
        <v/>
      </c>
      <c r="G39" s="73" t="str">
        <f t="shared" si="4"/>
        <v/>
      </c>
      <c r="H39" s="91"/>
      <c r="I39" s="91"/>
      <c r="J39" s="91"/>
      <c r="K39" s="91"/>
      <c r="L39" s="91"/>
      <c r="M39" s="91"/>
      <c r="N39" s="91"/>
      <c r="O39" s="91"/>
      <c r="P39" s="91"/>
      <c r="Q39" s="91"/>
    </row>
    <row r="40" spans="1:17">
      <c r="A40" s="71" t="str">
        <f>IF('Informations About Genes'!A39="","",'Informations About Genes'!A39)</f>
        <v>D1</v>
      </c>
      <c r="B40" s="76" t="str">
        <f>IF('Informations About Genes'!D39="","",'Informations About Genes'!D39)</f>
        <v/>
      </c>
      <c r="C40" s="736"/>
      <c r="D40" s="730"/>
      <c r="E40" s="737"/>
      <c r="F40" s="381" t="str">
        <f t="shared" si="3"/>
        <v/>
      </c>
      <c r="G40" s="73" t="str">
        <f t="shared" si="4"/>
        <v/>
      </c>
      <c r="H40" s="91"/>
      <c r="I40" s="91"/>
      <c r="J40" s="91"/>
      <c r="K40" s="91"/>
      <c r="L40" s="91"/>
      <c r="M40" s="91"/>
      <c r="N40" s="91"/>
      <c r="O40" s="91"/>
      <c r="P40" s="91"/>
      <c r="Q40" s="91"/>
    </row>
    <row r="41" spans="1:17">
      <c r="A41" s="71" t="str">
        <f>IF('Informations About Genes'!A40="","",'Informations About Genes'!A40)</f>
        <v>D2</v>
      </c>
      <c r="B41" s="76" t="str">
        <f>IF('Informations About Genes'!D40="","",'Informations About Genes'!D40)</f>
        <v/>
      </c>
      <c r="C41" s="736"/>
      <c r="D41" s="730"/>
      <c r="E41" s="737"/>
      <c r="F41" s="381" t="str">
        <f t="shared" si="3"/>
        <v/>
      </c>
      <c r="G41" s="73" t="str">
        <f t="shared" si="4"/>
        <v/>
      </c>
      <c r="H41" s="91"/>
      <c r="I41" s="91"/>
      <c r="J41" s="91"/>
      <c r="K41" s="91"/>
      <c r="L41" s="91"/>
      <c r="M41" s="91"/>
      <c r="N41" s="91"/>
      <c r="O41" s="91"/>
      <c r="P41" s="91"/>
      <c r="Q41" s="91"/>
    </row>
    <row r="42" spans="1:17">
      <c r="A42" s="71" t="str">
        <f>IF('Informations About Genes'!A41="","",'Informations About Genes'!A41)</f>
        <v>D3</v>
      </c>
      <c r="B42" s="76" t="str">
        <f>IF('Informations About Genes'!D41="","",'Informations About Genes'!D41)</f>
        <v/>
      </c>
      <c r="C42" s="736"/>
      <c r="D42" s="730"/>
      <c r="E42" s="737"/>
      <c r="F42" s="381" t="str">
        <f t="shared" si="3"/>
        <v/>
      </c>
      <c r="G42" s="73" t="str">
        <f t="shared" si="4"/>
        <v/>
      </c>
      <c r="H42" s="91"/>
      <c r="I42" s="91"/>
      <c r="J42" s="91"/>
      <c r="K42" s="91"/>
      <c r="L42" s="91"/>
      <c r="M42" s="91"/>
      <c r="N42" s="91"/>
      <c r="O42" s="91"/>
      <c r="P42" s="91"/>
      <c r="Q42" s="91"/>
    </row>
    <row r="43" spans="1:17">
      <c r="A43" s="71" t="str">
        <f>IF('Informations About Genes'!A42="","",'Informations About Genes'!A42)</f>
        <v>D4</v>
      </c>
      <c r="B43" s="76" t="str">
        <f>IF('Informations About Genes'!D42="","",'Informations About Genes'!D42)</f>
        <v/>
      </c>
      <c r="C43" s="736"/>
      <c r="D43" s="730"/>
      <c r="E43" s="737"/>
      <c r="F43" s="381" t="str">
        <f t="shared" si="3"/>
        <v/>
      </c>
      <c r="G43" s="73" t="str">
        <f t="shared" si="4"/>
        <v/>
      </c>
      <c r="H43" s="91"/>
      <c r="I43" s="91"/>
      <c r="J43" s="91"/>
      <c r="K43" s="91"/>
      <c r="L43" s="91"/>
      <c r="M43" s="91"/>
      <c r="N43" s="91"/>
      <c r="O43" s="91"/>
      <c r="P43" s="91"/>
      <c r="Q43" s="91"/>
    </row>
    <row r="44" spans="1:17">
      <c r="A44" s="71" t="str">
        <f>IF('Informations About Genes'!A43="","",'Informations About Genes'!A43)</f>
        <v>D5</v>
      </c>
      <c r="B44" s="76" t="str">
        <f>IF('Informations About Genes'!D43="","",'Informations About Genes'!D43)</f>
        <v/>
      </c>
      <c r="C44" s="736"/>
      <c r="D44" s="730"/>
      <c r="E44" s="737"/>
      <c r="F44" s="381" t="str">
        <f t="shared" si="3"/>
        <v/>
      </c>
      <c r="G44" s="73" t="str">
        <f t="shared" si="4"/>
        <v/>
      </c>
      <c r="H44" s="91"/>
      <c r="I44" s="91"/>
      <c r="J44" s="91"/>
      <c r="K44" s="91"/>
      <c r="L44" s="91"/>
      <c r="M44" s="91"/>
      <c r="N44" s="91"/>
      <c r="O44" s="91"/>
      <c r="P44" s="91"/>
      <c r="Q44" s="91"/>
    </row>
    <row r="45" spans="1:17">
      <c r="A45" s="71" t="str">
        <f>IF('Informations About Genes'!A44="","",'Informations About Genes'!A44)</f>
        <v>D6</v>
      </c>
      <c r="B45" s="76" t="str">
        <f>IF('Informations About Genes'!D44="","",'Informations About Genes'!D44)</f>
        <v/>
      </c>
      <c r="C45" s="736"/>
      <c r="D45" s="730"/>
      <c r="E45" s="737"/>
      <c r="F45" s="381" t="str">
        <f t="shared" si="3"/>
        <v/>
      </c>
      <c r="G45" s="73" t="str">
        <f t="shared" si="4"/>
        <v/>
      </c>
      <c r="H45" s="91"/>
      <c r="I45" s="91"/>
      <c r="J45" s="91"/>
      <c r="K45" s="91"/>
      <c r="L45" s="91"/>
      <c r="M45" s="91"/>
      <c r="N45" s="91"/>
      <c r="O45" s="91"/>
      <c r="P45" s="91"/>
      <c r="Q45" s="91"/>
    </row>
    <row r="46" spans="1:17">
      <c r="A46" s="71" t="str">
        <f>IF('Informations About Genes'!A45="","",'Informations About Genes'!A45)</f>
        <v>D7</v>
      </c>
      <c r="B46" s="76" t="str">
        <f>IF('Informations About Genes'!D45="","",'Informations About Genes'!D45)</f>
        <v/>
      </c>
      <c r="C46" s="736"/>
      <c r="D46" s="730"/>
      <c r="E46" s="737"/>
      <c r="F46" s="381" t="str">
        <f t="shared" si="3"/>
        <v/>
      </c>
      <c r="G46" s="73" t="str">
        <f t="shared" si="4"/>
        <v/>
      </c>
      <c r="H46" s="91"/>
      <c r="I46" s="91"/>
      <c r="J46" s="91"/>
      <c r="K46" s="91"/>
      <c r="L46" s="91"/>
      <c r="M46" s="91"/>
      <c r="N46" s="91"/>
      <c r="O46" s="91"/>
      <c r="P46" s="91"/>
      <c r="Q46" s="91"/>
    </row>
    <row r="47" spans="1:17">
      <c r="A47" s="71" t="str">
        <f>IF('Informations About Genes'!A46="","",'Informations About Genes'!A46)</f>
        <v>D8</v>
      </c>
      <c r="B47" s="76" t="str">
        <f>IF('Informations About Genes'!D46="","",'Informations About Genes'!D46)</f>
        <v/>
      </c>
      <c r="C47" s="736"/>
      <c r="D47" s="730"/>
      <c r="E47" s="737"/>
      <c r="F47" s="381" t="str">
        <f t="shared" si="3"/>
        <v/>
      </c>
      <c r="G47" s="73" t="str">
        <f t="shared" si="4"/>
        <v/>
      </c>
      <c r="H47" s="91"/>
      <c r="I47" s="91"/>
      <c r="J47" s="91"/>
      <c r="K47" s="91"/>
      <c r="L47" s="91"/>
      <c r="M47" s="91"/>
      <c r="N47" s="91"/>
      <c r="O47" s="91"/>
      <c r="P47" s="91"/>
      <c r="Q47" s="91"/>
    </row>
    <row r="48" spans="1:17">
      <c r="A48" s="71" t="str">
        <f>IF('Informations About Genes'!A47="","",'Informations About Genes'!A47)</f>
        <v>D9</v>
      </c>
      <c r="B48" s="76" t="str">
        <f>IF('Informations About Genes'!D47="","",'Informations About Genes'!D47)</f>
        <v/>
      </c>
      <c r="C48" s="736"/>
      <c r="D48" s="730"/>
      <c r="E48" s="737"/>
      <c r="F48" s="381" t="str">
        <f t="shared" si="3"/>
        <v/>
      </c>
      <c r="G48" s="73" t="str">
        <f t="shared" si="4"/>
        <v/>
      </c>
      <c r="H48" s="91"/>
      <c r="I48" s="91"/>
      <c r="J48" s="91"/>
      <c r="K48" s="91"/>
      <c r="L48" s="91"/>
      <c r="M48" s="91"/>
      <c r="N48" s="91"/>
      <c r="O48" s="91"/>
      <c r="P48" s="91"/>
      <c r="Q48" s="91"/>
    </row>
    <row r="49" spans="1:17">
      <c r="A49" s="71" t="str">
        <f>IF('Informations About Genes'!A48="","",'Informations About Genes'!A48)</f>
        <v>D10</v>
      </c>
      <c r="B49" s="76" t="str">
        <f>IF('Informations About Genes'!D48="","",'Informations About Genes'!D48)</f>
        <v/>
      </c>
      <c r="C49" s="736"/>
      <c r="D49" s="730"/>
      <c r="E49" s="737"/>
      <c r="F49" s="381" t="str">
        <f t="shared" si="3"/>
        <v/>
      </c>
      <c r="G49" s="73" t="str">
        <f t="shared" si="4"/>
        <v/>
      </c>
      <c r="H49" s="91"/>
      <c r="I49" s="91"/>
      <c r="J49" s="91"/>
      <c r="K49" s="91"/>
      <c r="L49" s="91"/>
      <c r="M49" s="91"/>
      <c r="N49" s="91"/>
      <c r="O49" s="91"/>
      <c r="P49" s="91"/>
      <c r="Q49" s="91"/>
    </row>
    <row r="50" spans="1:17">
      <c r="A50" s="71" t="str">
        <f>IF('Informations About Genes'!A49="","",'Informations About Genes'!A49)</f>
        <v>D11</v>
      </c>
      <c r="B50" s="76" t="str">
        <f>IF('Informations About Genes'!D49="","",'Informations About Genes'!D49)</f>
        <v/>
      </c>
      <c r="C50" s="736"/>
      <c r="D50" s="730"/>
      <c r="E50" s="737"/>
      <c r="F50" s="381" t="str">
        <f t="shared" si="3"/>
        <v/>
      </c>
      <c r="G50" s="73" t="str">
        <f t="shared" si="4"/>
        <v/>
      </c>
      <c r="H50" s="91"/>
      <c r="I50" s="91"/>
      <c r="J50" s="91"/>
      <c r="K50" s="91"/>
      <c r="L50" s="91"/>
      <c r="M50" s="91"/>
      <c r="N50" s="91"/>
      <c r="O50" s="91"/>
      <c r="P50" s="91"/>
      <c r="Q50" s="91"/>
    </row>
    <row r="51" spans="1:17">
      <c r="A51" s="71" t="str">
        <f>IF('Informations About Genes'!A50="","",'Informations About Genes'!A50)</f>
        <v>D12</v>
      </c>
      <c r="B51" s="76" t="str">
        <f>IF('Informations About Genes'!D50="","",'Informations About Genes'!D50)</f>
        <v/>
      </c>
      <c r="C51" s="736"/>
      <c r="D51" s="730"/>
      <c r="E51" s="737"/>
      <c r="F51" s="381" t="str">
        <f t="shared" si="3"/>
        <v/>
      </c>
      <c r="G51" s="73" t="str">
        <f t="shared" si="4"/>
        <v/>
      </c>
      <c r="H51" s="91"/>
      <c r="I51" s="91"/>
      <c r="J51" s="91"/>
      <c r="K51" s="91"/>
      <c r="L51" s="91"/>
      <c r="M51" s="91"/>
      <c r="N51" s="91"/>
      <c r="O51" s="91"/>
      <c r="P51" s="91"/>
      <c r="Q51" s="91"/>
    </row>
    <row r="52" spans="1:17">
      <c r="A52" s="71" t="str">
        <f>IF('Informations About Genes'!A51="","",'Informations About Genes'!A51)</f>
        <v>E1</v>
      </c>
      <c r="B52" s="76" t="str">
        <f>IF('Informations About Genes'!D51="","",'Informations About Genes'!D51)</f>
        <v/>
      </c>
      <c r="C52" s="736"/>
      <c r="D52" s="730"/>
      <c r="E52" s="737"/>
      <c r="F52" s="381" t="str">
        <f t="shared" si="3"/>
        <v/>
      </c>
      <c r="G52" s="73" t="str">
        <f t="shared" si="4"/>
        <v/>
      </c>
      <c r="H52" s="91"/>
      <c r="I52" s="91"/>
      <c r="J52" s="91"/>
      <c r="K52" s="91"/>
      <c r="L52" s="91"/>
      <c r="M52" s="91"/>
      <c r="N52" s="91"/>
      <c r="O52" s="91"/>
      <c r="P52" s="91"/>
      <c r="Q52" s="91"/>
    </row>
    <row r="53" spans="1:17">
      <c r="A53" s="71" t="str">
        <f>IF('Informations About Genes'!A52="","",'Informations About Genes'!A52)</f>
        <v>E2</v>
      </c>
      <c r="B53" s="76" t="str">
        <f>IF('Informations About Genes'!D52="","",'Informations About Genes'!D52)</f>
        <v/>
      </c>
      <c r="C53" s="736"/>
      <c r="D53" s="730"/>
      <c r="E53" s="737"/>
      <c r="F53" s="381" t="str">
        <f t="shared" si="3"/>
        <v/>
      </c>
      <c r="G53" s="73" t="str">
        <f t="shared" si="4"/>
        <v/>
      </c>
      <c r="H53" s="91"/>
      <c r="I53" s="91"/>
      <c r="J53" s="91"/>
      <c r="K53" s="91"/>
      <c r="L53" s="91"/>
      <c r="M53" s="91"/>
      <c r="N53" s="91"/>
      <c r="O53" s="91"/>
      <c r="P53" s="91"/>
      <c r="Q53" s="91"/>
    </row>
    <row r="54" spans="1:17">
      <c r="A54" s="71" t="str">
        <f>IF('Informations About Genes'!A53="","",'Informations About Genes'!A53)</f>
        <v>E3</v>
      </c>
      <c r="B54" s="76" t="str">
        <f>IF('Informations About Genes'!D53="","",'Informations About Genes'!D53)</f>
        <v/>
      </c>
      <c r="C54" s="736"/>
      <c r="D54" s="730"/>
      <c r="E54" s="737"/>
      <c r="F54" s="381" t="str">
        <f t="shared" si="3"/>
        <v/>
      </c>
      <c r="G54" s="73" t="str">
        <f t="shared" si="4"/>
        <v/>
      </c>
      <c r="H54" s="91"/>
      <c r="I54" s="91"/>
      <c r="J54" s="91"/>
      <c r="K54" s="91"/>
      <c r="L54" s="91"/>
      <c r="M54" s="91"/>
      <c r="N54" s="91"/>
      <c r="O54" s="91"/>
      <c r="P54" s="91"/>
      <c r="Q54" s="91"/>
    </row>
    <row r="55" spans="1:17">
      <c r="A55" s="71" t="str">
        <f>IF('Informations About Genes'!A54="","",'Informations About Genes'!A54)</f>
        <v>E4</v>
      </c>
      <c r="B55" s="76" t="str">
        <f>IF('Informations About Genes'!D54="","",'Informations About Genes'!D54)</f>
        <v/>
      </c>
      <c r="C55" s="736"/>
      <c r="D55" s="730"/>
      <c r="E55" s="737"/>
      <c r="F55" s="381" t="str">
        <f t="shared" si="3"/>
        <v/>
      </c>
      <c r="G55" s="73" t="str">
        <f t="shared" si="4"/>
        <v/>
      </c>
      <c r="H55" s="91"/>
      <c r="I55" s="91"/>
      <c r="J55" s="91"/>
      <c r="K55" s="91"/>
      <c r="L55" s="91"/>
      <c r="M55" s="91"/>
      <c r="N55" s="91"/>
      <c r="O55" s="91"/>
      <c r="P55" s="91"/>
      <c r="Q55" s="91"/>
    </row>
    <row r="56" spans="1:17">
      <c r="A56" s="71" t="str">
        <f>IF('Informations About Genes'!A55="","",'Informations About Genes'!A55)</f>
        <v>E5</v>
      </c>
      <c r="B56" s="76" t="str">
        <f>IF('Informations About Genes'!D55="","",'Informations About Genes'!D55)</f>
        <v/>
      </c>
      <c r="C56" s="736"/>
      <c r="D56" s="730"/>
      <c r="E56" s="737"/>
      <c r="F56" s="381" t="str">
        <f t="shared" si="3"/>
        <v/>
      </c>
      <c r="G56" s="73" t="str">
        <f t="shared" si="4"/>
        <v/>
      </c>
      <c r="H56" s="91"/>
      <c r="I56" s="91"/>
      <c r="J56" s="91"/>
      <c r="K56" s="91"/>
      <c r="L56" s="91"/>
      <c r="M56" s="91"/>
      <c r="N56" s="91"/>
      <c r="O56" s="91"/>
      <c r="P56" s="91"/>
      <c r="Q56" s="91"/>
    </row>
    <row r="57" spans="1:17">
      <c r="A57" s="71" t="str">
        <f>IF('Informations About Genes'!A56="","",'Informations About Genes'!A56)</f>
        <v>E6</v>
      </c>
      <c r="B57" s="76" t="str">
        <f>IF('Informations About Genes'!D56="","",'Informations About Genes'!D56)</f>
        <v/>
      </c>
      <c r="C57" s="736"/>
      <c r="D57" s="730"/>
      <c r="E57" s="737"/>
      <c r="F57" s="381" t="str">
        <f t="shared" si="3"/>
        <v/>
      </c>
      <c r="G57" s="73" t="str">
        <f t="shared" si="4"/>
        <v/>
      </c>
      <c r="H57" s="91"/>
      <c r="I57" s="91"/>
      <c r="J57" s="91"/>
      <c r="K57" s="91"/>
      <c r="L57" s="91"/>
      <c r="M57" s="91"/>
      <c r="N57" s="91"/>
      <c r="O57" s="91"/>
      <c r="P57" s="91"/>
      <c r="Q57" s="91"/>
    </row>
    <row r="58" spans="1:17">
      <c r="A58" s="71" t="str">
        <f>IF('Informations About Genes'!A57="","",'Informations About Genes'!A57)</f>
        <v>E7</v>
      </c>
      <c r="B58" s="76" t="str">
        <f>IF('Informations About Genes'!D57="","",'Informations About Genes'!D57)</f>
        <v/>
      </c>
      <c r="C58" s="736"/>
      <c r="D58" s="730"/>
      <c r="E58" s="737"/>
      <c r="F58" s="381" t="str">
        <f t="shared" si="3"/>
        <v/>
      </c>
      <c r="G58" s="73" t="str">
        <f t="shared" si="4"/>
        <v/>
      </c>
      <c r="H58" s="91"/>
      <c r="I58" s="91"/>
      <c r="J58" s="91"/>
      <c r="K58" s="91"/>
      <c r="L58" s="91"/>
      <c r="M58" s="91"/>
      <c r="N58" s="91"/>
      <c r="O58" s="91"/>
      <c r="P58" s="91"/>
      <c r="Q58" s="91"/>
    </row>
    <row r="59" spans="1:17">
      <c r="A59" s="71" t="str">
        <f>IF('Informations About Genes'!A58="","",'Informations About Genes'!A58)</f>
        <v>E8</v>
      </c>
      <c r="B59" s="76" t="str">
        <f>IF('Informations About Genes'!D58="","",'Informations About Genes'!D58)</f>
        <v/>
      </c>
      <c r="C59" s="736"/>
      <c r="D59" s="730"/>
      <c r="E59" s="737"/>
      <c r="F59" s="381" t="str">
        <f t="shared" si="3"/>
        <v/>
      </c>
      <c r="G59" s="73" t="str">
        <f t="shared" si="4"/>
        <v/>
      </c>
      <c r="H59" s="91"/>
      <c r="I59" s="91"/>
      <c r="J59" s="91"/>
      <c r="K59" s="91"/>
      <c r="L59" s="91"/>
      <c r="M59" s="91"/>
      <c r="N59" s="91"/>
      <c r="O59" s="91"/>
      <c r="P59" s="91"/>
      <c r="Q59" s="91"/>
    </row>
    <row r="60" spans="1:17">
      <c r="A60" s="71" t="str">
        <f>IF('Informations About Genes'!A59="","",'Informations About Genes'!A59)</f>
        <v>E9</v>
      </c>
      <c r="B60" s="76" t="str">
        <f>IF('Informations About Genes'!D59="","",'Informations About Genes'!D59)</f>
        <v/>
      </c>
      <c r="C60" s="736"/>
      <c r="D60" s="730"/>
      <c r="E60" s="737"/>
      <c r="F60" s="381" t="str">
        <f t="shared" si="3"/>
        <v/>
      </c>
      <c r="G60" s="73" t="str">
        <f t="shared" si="4"/>
        <v/>
      </c>
      <c r="H60" s="91"/>
      <c r="I60" s="91"/>
      <c r="J60" s="91"/>
      <c r="K60" s="91"/>
      <c r="L60" s="91"/>
      <c r="M60" s="91"/>
      <c r="N60" s="91"/>
      <c r="O60" s="91"/>
      <c r="P60" s="91"/>
      <c r="Q60" s="91"/>
    </row>
    <row r="61" spans="1:17">
      <c r="A61" s="71" t="str">
        <f>IF('Informations About Genes'!A60="","",'Informations About Genes'!A60)</f>
        <v>E10</v>
      </c>
      <c r="B61" s="76" t="str">
        <f>IF('Informations About Genes'!D60="","",'Informations About Genes'!D60)</f>
        <v/>
      </c>
      <c r="C61" s="736"/>
      <c r="D61" s="730"/>
      <c r="E61" s="737"/>
      <c r="F61" s="381" t="str">
        <f t="shared" si="3"/>
        <v/>
      </c>
      <c r="G61" s="73" t="str">
        <f t="shared" si="4"/>
        <v/>
      </c>
      <c r="H61" s="91"/>
      <c r="I61" s="91"/>
      <c r="J61" s="91"/>
      <c r="K61" s="91"/>
      <c r="L61" s="91"/>
      <c r="M61" s="91"/>
      <c r="N61" s="91"/>
      <c r="O61" s="91"/>
      <c r="P61" s="91"/>
      <c r="Q61" s="91"/>
    </row>
    <row r="62" spans="1:17">
      <c r="A62" s="71" t="str">
        <f>IF('Informations About Genes'!A61="","",'Informations About Genes'!A61)</f>
        <v>E11</v>
      </c>
      <c r="B62" s="76" t="str">
        <f>IF('Informations About Genes'!D61="","",'Informations About Genes'!D61)</f>
        <v/>
      </c>
      <c r="C62" s="736"/>
      <c r="D62" s="730"/>
      <c r="E62" s="737"/>
      <c r="F62" s="381" t="str">
        <f t="shared" si="3"/>
        <v/>
      </c>
      <c r="G62" s="73" t="str">
        <f t="shared" si="4"/>
        <v/>
      </c>
      <c r="H62" s="91"/>
      <c r="I62" s="91"/>
      <c r="J62" s="91"/>
      <c r="K62" s="91"/>
      <c r="L62" s="91"/>
      <c r="M62" s="91"/>
      <c r="N62" s="91"/>
      <c r="O62" s="91"/>
      <c r="P62" s="91"/>
      <c r="Q62" s="91"/>
    </row>
    <row r="63" spans="1:17">
      <c r="A63" s="71" t="str">
        <f>IF('Informations About Genes'!A62="","",'Informations About Genes'!A62)</f>
        <v>E12</v>
      </c>
      <c r="B63" s="76" t="str">
        <f>IF('Informations About Genes'!D62="","",'Informations About Genes'!D62)</f>
        <v/>
      </c>
      <c r="C63" s="736"/>
      <c r="D63" s="730"/>
      <c r="E63" s="737"/>
      <c r="F63" s="381" t="str">
        <f t="shared" si="3"/>
        <v/>
      </c>
      <c r="G63" s="73" t="str">
        <f t="shared" si="4"/>
        <v/>
      </c>
      <c r="H63" s="91"/>
      <c r="I63" s="91"/>
      <c r="J63" s="91"/>
      <c r="K63" s="91"/>
      <c r="L63" s="91"/>
      <c r="M63" s="91"/>
      <c r="N63" s="91"/>
      <c r="O63" s="91"/>
      <c r="P63" s="91"/>
      <c r="Q63" s="91"/>
    </row>
    <row r="64" spans="1:17">
      <c r="A64" s="71" t="str">
        <f>IF('Informations About Genes'!A63="","",'Informations About Genes'!A63)</f>
        <v>F1</v>
      </c>
      <c r="B64" s="76" t="str">
        <f>IF('Informations About Genes'!D63="","",'Informations About Genes'!D63)</f>
        <v/>
      </c>
      <c r="C64" s="736"/>
      <c r="D64" s="730"/>
      <c r="E64" s="737"/>
      <c r="F64" s="381" t="str">
        <f t="shared" si="3"/>
        <v/>
      </c>
      <c r="G64" s="73" t="str">
        <f t="shared" si="4"/>
        <v/>
      </c>
      <c r="H64" s="91"/>
      <c r="I64" s="91"/>
      <c r="J64" s="91"/>
      <c r="K64" s="91"/>
      <c r="L64" s="91"/>
      <c r="M64" s="91"/>
      <c r="N64" s="91"/>
      <c r="O64" s="91"/>
      <c r="P64" s="91"/>
      <c r="Q64" s="91"/>
    </row>
    <row r="65" spans="1:17">
      <c r="A65" s="71" t="str">
        <f>IF('Informations About Genes'!A64="","",'Informations About Genes'!A64)</f>
        <v>F2</v>
      </c>
      <c r="B65" s="76" t="str">
        <f>IF('Informations About Genes'!D64="","",'Informations About Genes'!D64)</f>
        <v/>
      </c>
      <c r="C65" s="736"/>
      <c r="D65" s="730"/>
      <c r="E65" s="737"/>
      <c r="F65" s="381" t="str">
        <f t="shared" si="3"/>
        <v/>
      </c>
      <c r="G65" s="73" t="str">
        <f t="shared" si="4"/>
        <v/>
      </c>
      <c r="H65" s="91"/>
      <c r="I65" s="91"/>
      <c r="J65" s="91"/>
      <c r="K65" s="91"/>
      <c r="L65" s="91"/>
      <c r="M65" s="91"/>
      <c r="N65" s="91"/>
      <c r="O65" s="91"/>
      <c r="P65" s="91"/>
      <c r="Q65" s="91"/>
    </row>
    <row r="66" spans="1:17">
      <c r="A66" s="71" t="str">
        <f>IF('Informations About Genes'!A65="","",'Informations About Genes'!A65)</f>
        <v>F3</v>
      </c>
      <c r="B66" s="76" t="str">
        <f>IF('Informations About Genes'!D65="","",'Informations About Genes'!D65)</f>
        <v/>
      </c>
      <c r="C66" s="736"/>
      <c r="D66" s="730"/>
      <c r="E66" s="737"/>
      <c r="F66" s="381" t="str">
        <f t="shared" si="3"/>
        <v/>
      </c>
      <c r="G66" s="73" t="str">
        <f t="shared" si="4"/>
        <v/>
      </c>
      <c r="H66" s="91"/>
      <c r="I66" s="91"/>
      <c r="J66" s="91"/>
      <c r="K66" s="91"/>
      <c r="L66" s="91"/>
      <c r="M66" s="91"/>
      <c r="N66" s="91"/>
      <c r="O66" s="91"/>
      <c r="P66" s="91"/>
      <c r="Q66" s="91"/>
    </row>
    <row r="67" spans="1:17">
      <c r="A67" s="71" t="str">
        <f>IF('Informations About Genes'!A66="","",'Informations About Genes'!A66)</f>
        <v>F4</v>
      </c>
      <c r="B67" s="76" t="str">
        <f>IF('Informations About Genes'!D66="","",'Informations About Genes'!D66)</f>
        <v/>
      </c>
      <c r="C67" s="736"/>
      <c r="D67" s="730"/>
      <c r="E67" s="737"/>
      <c r="F67" s="381" t="str">
        <f t="shared" si="3"/>
        <v/>
      </c>
      <c r="G67" s="73" t="str">
        <f t="shared" si="4"/>
        <v/>
      </c>
      <c r="H67" s="91"/>
      <c r="I67" s="91"/>
      <c r="J67" s="91"/>
      <c r="K67" s="91"/>
      <c r="L67" s="91"/>
      <c r="M67" s="91"/>
      <c r="N67" s="91"/>
      <c r="O67" s="91"/>
      <c r="P67" s="91"/>
      <c r="Q67" s="91"/>
    </row>
    <row r="68" spans="1:17">
      <c r="A68" s="71" t="str">
        <f>IF('Informations About Genes'!A67="","",'Informations About Genes'!A67)</f>
        <v>F5</v>
      </c>
      <c r="B68" s="76" t="str">
        <f>IF('Informations About Genes'!D67="","",'Informations About Genes'!D67)</f>
        <v/>
      </c>
      <c r="C68" s="736"/>
      <c r="D68" s="730"/>
      <c r="E68" s="737"/>
      <c r="F68" s="381" t="str">
        <f t="shared" ref="F68:F99" si="5">IF(ISERROR(AVERAGE(C68:E68)),"",AVERAGE(C68:E68))</f>
        <v/>
      </c>
      <c r="G68" s="73" t="str">
        <f t="shared" ref="G68:G99" si="6">IF(ISERROR(STDEV(C68:E68)),"",IF(COUNT(C68:E68)&lt;3,"N/A",STDEV(C68:E68)))</f>
        <v/>
      </c>
      <c r="H68" s="91"/>
      <c r="I68" s="91"/>
      <c r="J68" s="91"/>
      <c r="K68" s="91"/>
      <c r="L68" s="91"/>
      <c r="M68" s="91"/>
      <c r="N68" s="91"/>
      <c r="O68" s="91"/>
      <c r="P68" s="91"/>
      <c r="Q68" s="91"/>
    </row>
    <row r="69" spans="1:17">
      <c r="A69" s="71" t="str">
        <f>IF('Informations About Genes'!A68="","",'Informations About Genes'!A68)</f>
        <v>F6</v>
      </c>
      <c r="B69" s="76" t="str">
        <f>IF('Informations About Genes'!D68="","",'Informations About Genes'!D68)</f>
        <v/>
      </c>
      <c r="C69" s="736"/>
      <c r="D69" s="730"/>
      <c r="E69" s="737"/>
      <c r="F69" s="381" t="str">
        <f t="shared" si="5"/>
        <v/>
      </c>
      <c r="G69" s="73" t="str">
        <f t="shared" si="6"/>
        <v/>
      </c>
      <c r="H69" s="91"/>
      <c r="I69" s="91"/>
      <c r="J69" s="91"/>
      <c r="K69" s="91"/>
      <c r="L69" s="91"/>
      <c r="M69" s="91"/>
      <c r="N69" s="91"/>
      <c r="O69" s="91"/>
      <c r="P69" s="91"/>
      <c r="Q69" s="91"/>
    </row>
    <row r="70" spans="1:17">
      <c r="A70" s="71" t="str">
        <f>IF('Informations About Genes'!A69="","",'Informations About Genes'!A69)</f>
        <v>F7</v>
      </c>
      <c r="B70" s="76" t="str">
        <f>IF('Informations About Genes'!D69="","",'Informations About Genes'!D69)</f>
        <v/>
      </c>
      <c r="C70" s="736"/>
      <c r="D70" s="730"/>
      <c r="E70" s="737"/>
      <c r="F70" s="381" t="str">
        <f t="shared" si="5"/>
        <v/>
      </c>
      <c r="G70" s="73" t="str">
        <f t="shared" si="6"/>
        <v/>
      </c>
      <c r="H70" s="91"/>
      <c r="I70" s="91"/>
      <c r="J70" s="91"/>
      <c r="K70" s="91"/>
      <c r="L70" s="91"/>
      <c r="M70" s="91"/>
      <c r="N70" s="91"/>
      <c r="O70" s="91"/>
      <c r="P70" s="91"/>
      <c r="Q70" s="91"/>
    </row>
    <row r="71" spans="1:17">
      <c r="A71" s="71" t="str">
        <f>IF('Informations About Genes'!A70="","",'Informations About Genes'!A70)</f>
        <v>F8</v>
      </c>
      <c r="B71" s="76" t="str">
        <f>IF('Informations About Genes'!D70="","",'Informations About Genes'!D70)</f>
        <v/>
      </c>
      <c r="C71" s="736"/>
      <c r="D71" s="730"/>
      <c r="E71" s="737"/>
      <c r="F71" s="381" t="str">
        <f t="shared" si="5"/>
        <v/>
      </c>
      <c r="G71" s="73" t="str">
        <f t="shared" si="6"/>
        <v/>
      </c>
      <c r="H71" s="91"/>
      <c r="I71" s="91"/>
      <c r="J71" s="91"/>
      <c r="K71" s="91"/>
      <c r="L71" s="91"/>
      <c r="M71" s="91"/>
      <c r="N71" s="91"/>
      <c r="O71" s="91"/>
      <c r="P71" s="91"/>
      <c r="Q71" s="91"/>
    </row>
    <row r="72" spans="1:17">
      <c r="A72" s="71" t="str">
        <f>IF('Informations About Genes'!A71="","",'Informations About Genes'!A71)</f>
        <v>F9</v>
      </c>
      <c r="B72" s="76" t="str">
        <f>IF('Informations About Genes'!D71="","",'Informations About Genes'!D71)</f>
        <v/>
      </c>
      <c r="C72" s="736"/>
      <c r="D72" s="730"/>
      <c r="E72" s="737"/>
      <c r="F72" s="381" t="str">
        <f t="shared" si="5"/>
        <v/>
      </c>
      <c r="G72" s="73" t="str">
        <f t="shared" si="6"/>
        <v/>
      </c>
      <c r="H72" s="91"/>
      <c r="I72" s="91"/>
      <c r="J72" s="91"/>
      <c r="K72" s="91"/>
      <c r="L72" s="91"/>
      <c r="M72" s="91"/>
      <c r="N72" s="91"/>
      <c r="O72" s="91"/>
      <c r="P72" s="91"/>
      <c r="Q72" s="91"/>
    </row>
    <row r="73" spans="1:17">
      <c r="A73" s="71" t="str">
        <f>IF('Informations About Genes'!A72="","",'Informations About Genes'!A72)</f>
        <v>F10</v>
      </c>
      <c r="B73" s="76" t="str">
        <f>IF('Informations About Genes'!D72="","",'Informations About Genes'!D72)</f>
        <v/>
      </c>
      <c r="C73" s="736"/>
      <c r="D73" s="730"/>
      <c r="E73" s="737"/>
      <c r="F73" s="381" t="str">
        <f t="shared" si="5"/>
        <v/>
      </c>
      <c r="G73" s="73" t="str">
        <f t="shared" si="6"/>
        <v/>
      </c>
      <c r="H73" s="91"/>
      <c r="I73" s="91"/>
      <c r="J73" s="91"/>
      <c r="K73" s="91"/>
      <c r="L73" s="91"/>
      <c r="M73" s="91"/>
      <c r="N73" s="91"/>
      <c r="O73" s="91"/>
      <c r="P73" s="91"/>
      <c r="Q73" s="91"/>
    </row>
    <row r="74" spans="1:17">
      <c r="A74" s="71" t="str">
        <f>IF('Informations About Genes'!A73="","",'Informations About Genes'!A73)</f>
        <v>F11</v>
      </c>
      <c r="B74" s="76" t="str">
        <f>IF('Informations About Genes'!D73="","",'Informations About Genes'!D73)</f>
        <v/>
      </c>
      <c r="C74" s="736"/>
      <c r="D74" s="730"/>
      <c r="E74" s="737"/>
      <c r="F74" s="381" t="str">
        <f t="shared" si="5"/>
        <v/>
      </c>
      <c r="G74" s="73" t="str">
        <f t="shared" si="6"/>
        <v/>
      </c>
      <c r="H74" s="91"/>
      <c r="I74" s="91"/>
      <c r="J74" s="91"/>
      <c r="K74" s="91"/>
      <c r="L74" s="91"/>
      <c r="M74" s="91"/>
      <c r="N74" s="91"/>
      <c r="O74" s="91"/>
      <c r="P74" s="91"/>
      <c r="Q74" s="91"/>
    </row>
    <row r="75" spans="1:17">
      <c r="A75" s="71" t="str">
        <f>IF('Informations About Genes'!A74="","",'Informations About Genes'!A74)</f>
        <v>F12</v>
      </c>
      <c r="B75" s="76" t="str">
        <f>IF('Informations About Genes'!D74="","",'Informations About Genes'!D74)</f>
        <v/>
      </c>
      <c r="C75" s="736"/>
      <c r="D75" s="730"/>
      <c r="E75" s="737"/>
      <c r="F75" s="381" t="str">
        <f t="shared" si="5"/>
        <v/>
      </c>
      <c r="G75" s="73" t="str">
        <f t="shared" si="6"/>
        <v/>
      </c>
      <c r="H75" s="91"/>
      <c r="I75" s="91"/>
      <c r="J75" s="91"/>
      <c r="K75" s="91"/>
      <c r="L75" s="91"/>
      <c r="M75" s="91"/>
      <c r="N75" s="91"/>
      <c r="O75" s="91"/>
      <c r="P75" s="91"/>
      <c r="Q75" s="91"/>
    </row>
    <row r="76" spans="1:17">
      <c r="A76" s="71" t="str">
        <f>IF('Informations About Genes'!A75="","",'Informations About Genes'!A75)</f>
        <v>G1</v>
      </c>
      <c r="B76" s="76" t="str">
        <f>IF('Informations About Genes'!D75="","",'Informations About Genes'!D75)</f>
        <v/>
      </c>
      <c r="C76" s="736"/>
      <c r="D76" s="730"/>
      <c r="E76" s="737"/>
      <c r="F76" s="381" t="str">
        <f t="shared" si="5"/>
        <v/>
      </c>
      <c r="G76" s="73" t="str">
        <f t="shared" si="6"/>
        <v/>
      </c>
      <c r="H76" s="91"/>
      <c r="I76" s="91"/>
      <c r="J76" s="91"/>
      <c r="K76" s="91"/>
      <c r="L76" s="91"/>
      <c r="M76" s="91"/>
      <c r="N76" s="91"/>
      <c r="O76" s="91"/>
      <c r="P76" s="91"/>
      <c r="Q76" s="91"/>
    </row>
    <row r="77" spans="1:17">
      <c r="A77" s="71" t="str">
        <f>IF('Informations About Genes'!A76="","",'Informations About Genes'!A76)</f>
        <v>G2</v>
      </c>
      <c r="B77" s="76" t="str">
        <f>IF('Informations About Genes'!D76="","",'Informations About Genes'!D76)</f>
        <v/>
      </c>
      <c r="C77" s="736"/>
      <c r="D77" s="730"/>
      <c r="E77" s="737"/>
      <c r="F77" s="381" t="str">
        <f t="shared" si="5"/>
        <v/>
      </c>
      <c r="G77" s="73" t="str">
        <f t="shared" si="6"/>
        <v/>
      </c>
      <c r="H77" s="91"/>
      <c r="I77" s="91"/>
      <c r="J77" s="91"/>
      <c r="K77" s="91"/>
      <c r="L77" s="91"/>
      <c r="M77" s="91"/>
      <c r="N77" s="91"/>
      <c r="O77" s="91"/>
      <c r="P77" s="91"/>
      <c r="Q77" s="91"/>
    </row>
    <row r="78" spans="1:17">
      <c r="A78" s="71" t="str">
        <f>IF('Informations About Genes'!A77="","",'Informations About Genes'!A77)</f>
        <v>G3</v>
      </c>
      <c r="B78" s="76" t="str">
        <f>IF('Informations About Genes'!D77="","",'Informations About Genes'!D77)</f>
        <v/>
      </c>
      <c r="C78" s="736"/>
      <c r="D78" s="730"/>
      <c r="E78" s="737"/>
      <c r="F78" s="381" t="str">
        <f t="shared" si="5"/>
        <v/>
      </c>
      <c r="G78" s="73" t="str">
        <f t="shared" si="6"/>
        <v/>
      </c>
      <c r="H78" s="91"/>
      <c r="I78" s="91"/>
      <c r="J78" s="91"/>
      <c r="K78" s="91"/>
      <c r="L78" s="91"/>
      <c r="M78" s="91"/>
      <c r="N78" s="91"/>
      <c r="O78" s="91"/>
      <c r="P78" s="91"/>
      <c r="Q78" s="91"/>
    </row>
    <row r="79" spans="1:17">
      <c r="A79" s="71" t="str">
        <f>IF('Informations About Genes'!A78="","",'Informations About Genes'!A78)</f>
        <v>G4</v>
      </c>
      <c r="B79" s="76" t="str">
        <f>IF('Informations About Genes'!D78="","",'Informations About Genes'!D78)</f>
        <v/>
      </c>
      <c r="C79" s="736"/>
      <c r="D79" s="730"/>
      <c r="E79" s="737"/>
      <c r="F79" s="381" t="str">
        <f t="shared" si="5"/>
        <v/>
      </c>
      <c r="G79" s="73" t="str">
        <f t="shared" si="6"/>
        <v/>
      </c>
      <c r="H79" s="91"/>
      <c r="I79" s="91"/>
      <c r="J79" s="91"/>
      <c r="K79" s="91"/>
      <c r="L79" s="91"/>
      <c r="M79" s="91"/>
      <c r="N79" s="91"/>
      <c r="O79" s="91"/>
      <c r="P79" s="91"/>
      <c r="Q79" s="91"/>
    </row>
    <row r="80" spans="1:17">
      <c r="A80" s="71" t="str">
        <f>IF('Informations About Genes'!A79="","",'Informations About Genes'!A79)</f>
        <v>G5</v>
      </c>
      <c r="B80" s="76" t="str">
        <f>IF('Informations About Genes'!D79="","",'Informations About Genes'!D79)</f>
        <v/>
      </c>
      <c r="C80" s="736"/>
      <c r="D80" s="730"/>
      <c r="E80" s="737"/>
      <c r="F80" s="381" t="str">
        <f t="shared" si="5"/>
        <v/>
      </c>
      <c r="G80" s="73" t="str">
        <f t="shared" si="6"/>
        <v/>
      </c>
      <c r="H80" s="91"/>
      <c r="I80" s="91"/>
      <c r="J80" s="91"/>
      <c r="K80" s="91"/>
      <c r="L80" s="91"/>
      <c r="M80" s="91"/>
      <c r="N80" s="91"/>
      <c r="O80" s="91"/>
      <c r="P80" s="91"/>
      <c r="Q80" s="91"/>
    </row>
    <row r="81" spans="1:17">
      <c r="A81" s="71" t="str">
        <f>IF('Informations About Genes'!A80="","",'Informations About Genes'!A80)</f>
        <v>G6</v>
      </c>
      <c r="B81" s="76" t="str">
        <f>IF('Informations About Genes'!D80="","",'Informations About Genes'!D80)</f>
        <v/>
      </c>
      <c r="C81" s="736"/>
      <c r="D81" s="730"/>
      <c r="E81" s="737"/>
      <c r="F81" s="381" t="str">
        <f t="shared" si="5"/>
        <v/>
      </c>
      <c r="G81" s="73" t="str">
        <f t="shared" si="6"/>
        <v/>
      </c>
      <c r="H81" s="91"/>
      <c r="I81" s="91"/>
      <c r="J81" s="91"/>
      <c r="K81" s="91"/>
      <c r="L81" s="91"/>
      <c r="M81" s="91"/>
      <c r="N81" s="91"/>
      <c r="O81" s="91"/>
      <c r="P81" s="91"/>
      <c r="Q81" s="91"/>
    </row>
    <row r="82" spans="1:17">
      <c r="A82" s="71" t="str">
        <f>IF('Informations About Genes'!A81="","",'Informations About Genes'!A81)</f>
        <v>G7</v>
      </c>
      <c r="B82" s="76" t="str">
        <f>IF('Informations About Genes'!D81="","",'Informations About Genes'!D81)</f>
        <v/>
      </c>
      <c r="C82" s="736"/>
      <c r="D82" s="730"/>
      <c r="E82" s="737"/>
      <c r="F82" s="381" t="str">
        <f t="shared" si="5"/>
        <v/>
      </c>
      <c r="G82" s="73" t="str">
        <f t="shared" si="6"/>
        <v/>
      </c>
      <c r="H82" s="91"/>
      <c r="I82" s="91"/>
      <c r="J82" s="91"/>
      <c r="K82" s="91"/>
      <c r="L82" s="91"/>
      <c r="M82" s="91"/>
      <c r="N82" s="91"/>
      <c r="O82" s="91"/>
      <c r="P82" s="91"/>
      <c r="Q82" s="91"/>
    </row>
    <row r="83" spans="1:17">
      <c r="A83" s="71" t="str">
        <f>IF('Informations About Genes'!A82="","",'Informations About Genes'!A82)</f>
        <v>G8</v>
      </c>
      <c r="B83" s="76" t="str">
        <f>IF('Informations About Genes'!D82="","",'Informations About Genes'!D82)</f>
        <v/>
      </c>
      <c r="C83" s="736"/>
      <c r="D83" s="730"/>
      <c r="E83" s="737"/>
      <c r="F83" s="381" t="str">
        <f t="shared" si="5"/>
        <v/>
      </c>
      <c r="G83" s="73" t="str">
        <f t="shared" si="6"/>
        <v/>
      </c>
      <c r="H83" s="91"/>
      <c r="I83" s="91"/>
      <c r="J83" s="91"/>
      <c r="K83" s="91"/>
      <c r="L83" s="91"/>
      <c r="M83" s="91"/>
      <c r="N83" s="91"/>
      <c r="O83" s="91"/>
      <c r="P83" s="91"/>
      <c r="Q83" s="91"/>
    </row>
    <row r="84" spans="1:17">
      <c r="A84" s="71" t="str">
        <f>IF('Informations About Genes'!A83="","",'Informations About Genes'!A83)</f>
        <v>G9</v>
      </c>
      <c r="B84" s="76" t="str">
        <f>IF('Informations About Genes'!D83="","",'Informations About Genes'!D83)</f>
        <v/>
      </c>
      <c r="C84" s="736"/>
      <c r="D84" s="730"/>
      <c r="E84" s="737"/>
      <c r="F84" s="381" t="str">
        <f t="shared" si="5"/>
        <v/>
      </c>
      <c r="G84" s="73" t="str">
        <f t="shared" si="6"/>
        <v/>
      </c>
      <c r="H84" s="91"/>
      <c r="I84" s="91"/>
      <c r="J84" s="91"/>
      <c r="K84" s="91"/>
      <c r="L84" s="91"/>
      <c r="M84" s="91"/>
      <c r="N84" s="91"/>
      <c r="O84" s="91"/>
      <c r="P84" s="91"/>
      <c r="Q84" s="91"/>
    </row>
    <row r="85" spans="1:17">
      <c r="A85" s="71" t="str">
        <f>IF('Informations About Genes'!A84="","",'Informations About Genes'!A84)</f>
        <v>G10</v>
      </c>
      <c r="B85" s="76" t="str">
        <f>IF('Informations About Genes'!D84="","",'Informations About Genes'!D84)</f>
        <v/>
      </c>
      <c r="C85" s="736"/>
      <c r="D85" s="730"/>
      <c r="E85" s="737"/>
      <c r="F85" s="381" t="str">
        <f t="shared" si="5"/>
        <v/>
      </c>
      <c r="G85" s="73" t="str">
        <f t="shared" si="6"/>
        <v/>
      </c>
      <c r="H85" s="91"/>
      <c r="I85" s="91"/>
      <c r="J85" s="91"/>
      <c r="K85" s="91"/>
      <c r="L85" s="91"/>
      <c r="M85" s="91"/>
      <c r="N85" s="91"/>
      <c r="O85" s="91"/>
      <c r="P85" s="91"/>
      <c r="Q85" s="91"/>
    </row>
    <row r="86" spans="1:17">
      <c r="A86" s="71" t="str">
        <f>IF('Informations About Genes'!A85="","",'Informations About Genes'!A85)</f>
        <v>G11</v>
      </c>
      <c r="B86" s="76" t="str">
        <f>IF('Informations About Genes'!D85="","",'Informations About Genes'!D85)</f>
        <v/>
      </c>
      <c r="C86" s="736"/>
      <c r="D86" s="730"/>
      <c r="E86" s="737"/>
      <c r="F86" s="381" t="str">
        <f t="shared" si="5"/>
        <v/>
      </c>
      <c r="G86" s="73" t="str">
        <f t="shared" si="6"/>
        <v/>
      </c>
      <c r="H86" s="91"/>
      <c r="I86" s="91"/>
      <c r="J86" s="91"/>
      <c r="K86" s="91"/>
      <c r="L86" s="91"/>
      <c r="M86" s="91"/>
      <c r="N86" s="91"/>
      <c r="O86" s="91"/>
      <c r="P86" s="91"/>
      <c r="Q86" s="91"/>
    </row>
    <row r="87" spans="1:17" ht="15.75" thickBot="1">
      <c r="A87" s="71" t="str">
        <f>IF('Informations About Genes'!A86="","",'Informations About Genes'!A86)</f>
        <v>G12</v>
      </c>
      <c r="B87" s="76" t="str">
        <f>IF('Informations About Genes'!D86="","",'Informations About Genes'!D86)</f>
        <v/>
      </c>
      <c r="C87" s="739"/>
      <c r="D87" s="731"/>
      <c r="E87" s="740"/>
      <c r="F87" s="381" t="str">
        <f t="shared" si="5"/>
        <v/>
      </c>
      <c r="G87" s="73" t="str">
        <f t="shared" si="6"/>
        <v/>
      </c>
      <c r="H87" s="91"/>
      <c r="I87" s="91"/>
      <c r="J87" s="91"/>
      <c r="K87" s="91"/>
      <c r="L87" s="91"/>
      <c r="M87" s="91"/>
      <c r="N87" s="91"/>
      <c r="O87" s="91"/>
      <c r="P87" s="91"/>
      <c r="Q87" s="91"/>
    </row>
    <row r="88" spans="1:17">
      <c r="A88" s="71" t="str">
        <f>IF('Informations About Genes'!A87="","",'Informations About Genes'!A87)</f>
        <v>H1</v>
      </c>
      <c r="B88" s="76" t="str">
        <f>IF('Informations About Genes'!D87="","",'Informations About Genes'!D87)</f>
        <v/>
      </c>
      <c r="C88" s="734"/>
      <c r="D88" s="729"/>
      <c r="E88" s="735"/>
      <c r="F88" s="381" t="str">
        <f t="shared" si="5"/>
        <v/>
      </c>
      <c r="G88" s="73" t="str">
        <f t="shared" si="6"/>
        <v/>
      </c>
      <c r="H88" s="91"/>
      <c r="I88" s="91"/>
      <c r="J88" s="91"/>
      <c r="K88" s="91"/>
      <c r="L88" s="91"/>
      <c r="M88" s="91"/>
      <c r="N88" s="91"/>
      <c r="O88" s="91"/>
      <c r="P88" s="91"/>
      <c r="Q88" s="91"/>
    </row>
    <row r="89" spans="1:17">
      <c r="A89" s="71" t="str">
        <f>IF('Informations About Genes'!A88="","",'Informations About Genes'!A88)</f>
        <v>H2</v>
      </c>
      <c r="B89" s="76" t="str">
        <f>IF('Informations About Genes'!D88="","",'Informations About Genes'!D88)</f>
        <v/>
      </c>
      <c r="C89" s="736"/>
      <c r="D89" s="730"/>
      <c r="E89" s="737"/>
      <c r="F89" s="381" t="str">
        <f t="shared" si="5"/>
        <v/>
      </c>
      <c r="G89" s="73" t="str">
        <f t="shared" si="6"/>
        <v/>
      </c>
      <c r="H89" s="91"/>
      <c r="I89" s="91"/>
      <c r="J89" s="91"/>
      <c r="K89" s="91"/>
      <c r="L89" s="91"/>
      <c r="M89" s="91"/>
      <c r="N89" s="91"/>
      <c r="O89" s="91"/>
      <c r="P89" s="91"/>
      <c r="Q89" s="91"/>
    </row>
    <row r="90" spans="1:17">
      <c r="A90" s="71" t="str">
        <f>IF('Informations About Genes'!A89="","",'Informations About Genes'!A89)</f>
        <v>H3</v>
      </c>
      <c r="B90" s="76" t="str">
        <f>IF('Informations About Genes'!D89="","",'Informations About Genes'!D89)</f>
        <v/>
      </c>
      <c r="C90" s="736"/>
      <c r="D90" s="730"/>
      <c r="E90" s="737"/>
      <c r="F90" s="381" t="str">
        <f t="shared" si="5"/>
        <v/>
      </c>
      <c r="G90" s="73" t="str">
        <f t="shared" si="6"/>
        <v/>
      </c>
      <c r="H90" s="91"/>
      <c r="I90" s="91"/>
      <c r="J90" s="91"/>
      <c r="K90" s="91"/>
      <c r="L90" s="91"/>
      <c r="M90" s="91"/>
      <c r="N90" s="91"/>
      <c r="O90" s="91"/>
      <c r="P90" s="91"/>
      <c r="Q90" s="91"/>
    </row>
    <row r="91" spans="1:17">
      <c r="A91" s="71" t="str">
        <f>IF('Informations About Genes'!A90="","",'Informations About Genes'!A90)</f>
        <v>H4</v>
      </c>
      <c r="B91" s="76" t="str">
        <f>IF('Informations About Genes'!D90="","",'Informations About Genes'!D90)</f>
        <v/>
      </c>
      <c r="C91" s="736"/>
      <c r="D91" s="730"/>
      <c r="E91" s="737"/>
      <c r="F91" s="381" t="str">
        <f t="shared" si="5"/>
        <v/>
      </c>
      <c r="G91" s="73" t="str">
        <f t="shared" si="6"/>
        <v/>
      </c>
      <c r="H91" s="91"/>
      <c r="I91" s="91"/>
      <c r="J91" s="91"/>
      <c r="K91" s="91"/>
      <c r="L91" s="91"/>
      <c r="M91" s="91"/>
      <c r="N91" s="91"/>
      <c r="O91" s="91"/>
      <c r="P91" s="91"/>
      <c r="Q91" s="91"/>
    </row>
    <row r="92" spans="1:17">
      <c r="A92" s="71" t="str">
        <f>IF('Informations About Genes'!A91="","",'Informations About Genes'!A91)</f>
        <v>H5</v>
      </c>
      <c r="B92" s="76" t="str">
        <f>IF('Informations About Genes'!D91="","",'Informations About Genes'!D91)</f>
        <v/>
      </c>
      <c r="C92" s="736"/>
      <c r="D92" s="730"/>
      <c r="E92" s="737"/>
      <c r="F92" s="381" t="str">
        <f t="shared" si="5"/>
        <v/>
      </c>
      <c r="G92" s="73" t="str">
        <f t="shared" si="6"/>
        <v/>
      </c>
      <c r="H92" s="91"/>
      <c r="I92" s="91"/>
      <c r="J92" s="91"/>
      <c r="K92" s="91"/>
      <c r="L92" s="91"/>
      <c r="M92" s="91"/>
      <c r="N92" s="91"/>
      <c r="O92" s="91"/>
      <c r="P92" s="91"/>
      <c r="Q92" s="91"/>
    </row>
    <row r="93" spans="1:17">
      <c r="A93" s="71" t="str">
        <f>IF('Informations About Genes'!A92="","",'Informations About Genes'!A92)</f>
        <v>H6</v>
      </c>
      <c r="B93" s="76" t="str">
        <f>IF('Informations About Genes'!D92="","",'Informations About Genes'!D92)</f>
        <v/>
      </c>
      <c r="C93" s="736"/>
      <c r="D93" s="730"/>
      <c r="E93" s="737"/>
      <c r="F93" s="381" t="str">
        <f t="shared" si="5"/>
        <v/>
      </c>
      <c r="G93" s="73" t="str">
        <f t="shared" si="6"/>
        <v/>
      </c>
      <c r="H93" s="91"/>
      <c r="I93" s="91"/>
      <c r="J93" s="91"/>
      <c r="K93" s="91"/>
      <c r="L93" s="91"/>
      <c r="M93" s="91"/>
      <c r="N93" s="91"/>
      <c r="O93" s="91"/>
      <c r="P93" s="91"/>
      <c r="Q93" s="91"/>
    </row>
    <row r="94" spans="1:17">
      <c r="A94" s="71" t="str">
        <f>IF('Informations About Genes'!A93="","",'Informations About Genes'!A93)</f>
        <v>H7</v>
      </c>
      <c r="B94" s="76" t="str">
        <f>IF('Informations About Genes'!D93="","",'Informations About Genes'!D93)</f>
        <v/>
      </c>
      <c r="C94" s="736"/>
      <c r="D94" s="730"/>
      <c r="E94" s="737"/>
      <c r="F94" s="381" t="str">
        <f t="shared" si="5"/>
        <v/>
      </c>
      <c r="G94" s="73" t="str">
        <f t="shared" si="6"/>
        <v/>
      </c>
      <c r="H94" s="91"/>
      <c r="I94" s="91"/>
      <c r="J94" s="91"/>
      <c r="K94" s="91"/>
      <c r="L94" s="91"/>
      <c r="M94" s="91"/>
      <c r="N94" s="91"/>
      <c r="O94" s="91"/>
      <c r="P94" s="91"/>
      <c r="Q94" s="91"/>
    </row>
    <row r="95" spans="1:17" ht="15.75" thickBot="1">
      <c r="A95" s="71" t="str">
        <f>IF('Informations About Genes'!A94="","",'Informations About Genes'!A94)</f>
        <v>H8</v>
      </c>
      <c r="B95" s="76" t="str">
        <f>IF('Informations About Genes'!D94="","",'Informations About Genes'!D94)</f>
        <v/>
      </c>
      <c r="C95" s="741"/>
      <c r="D95" s="732"/>
      <c r="E95" s="742"/>
      <c r="F95" s="381" t="str">
        <f t="shared" si="5"/>
        <v/>
      </c>
      <c r="G95" s="73" t="str">
        <f t="shared" si="6"/>
        <v/>
      </c>
      <c r="H95" s="91"/>
      <c r="I95" s="91"/>
      <c r="J95" s="91"/>
      <c r="K95" s="91"/>
      <c r="L95" s="91"/>
      <c r="M95" s="91"/>
      <c r="N95" s="91"/>
      <c r="O95" s="91"/>
      <c r="P95" s="91"/>
      <c r="Q95" s="91"/>
    </row>
    <row r="96" spans="1:17">
      <c r="A96" s="71" t="str">
        <f>IF('Informations About Genes'!A95="","",'Informations About Genes'!A95)</f>
        <v>H9</v>
      </c>
      <c r="B96" s="76" t="str">
        <f>IF('Informations About Genes'!D95="","",'Informations About Genes'!D95)</f>
        <v/>
      </c>
      <c r="C96" s="743"/>
      <c r="D96" s="733"/>
      <c r="E96" s="744"/>
      <c r="F96" s="381" t="str">
        <f t="shared" si="5"/>
        <v/>
      </c>
      <c r="G96" s="73" t="str">
        <f t="shared" si="6"/>
        <v/>
      </c>
      <c r="H96" s="91"/>
      <c r="I96" s="91"/>
      <c r="J96" s="91"/>
      <c r="K96" s="91"/>
      <c r="L96" s="91"/>
      <c r="M96" s="91"/>
      <c r="N96" s="91"/>
      <c r="O96" s="91"/>
      <c r="P96" s="91"/>
      <c r="Q96" s="91"/>
    </row>
    <row r="97" spans="1:19">
      <c r="A97" s="71" t="str">
        <f>IF('Informations About Genes'!A96="","",'Informations About Genes'!A96)</f>
        <v>H10</v>
      </c>
      <c r="B97" s="76" t="str">
        <f>IF('Informations About Genes'!D96="","",'Informations About Genes'!D96)</f>
        <v/>
      </c>
      <c r="C97" s="736"/>
      <c r="D97" s="730"/>
      <c r="E97" s="737"/>
      <c r="F97" s="381" t="str">
        <f t="shared" si="5"/>
        <v/>
      </c>
      <c r="G97" s="73" t="str">
        <f t="shared" si="6"/>
        <v/>
      </c>
      <c r="H97" s="91"/>
      <c r="I97" s="91"/>
      <c r="J97" s="91"/>
      <c r="K97" s="91"/>
      <c r="L97" s="91"/>
      <c r="M97" s="91"/>
      <c r="N97" s="91"/>
      <c r="O97" s="91"/>
      <c r="P97" s="91"/>
      <c r="Q97" s="91"/>
    </row>
    <row r="98" spans="1:19">
      <c r="A98" s="71" t="str">
        <f>IF('Informations About Genes'!A97="","",'Informations About Genes'!A97)</f>
        <v>H11</v>
      </c>
      <c r="B98" s="76" t="str">
        <f>IF('Informations About Genes'!D97="","",'Informations About Genes'!D97)</f>
        <v/>
      </c>
      <c r="C98" s="745"/>
      <c r="D98" s="347"/>
      <c r="E98" s="746"/>
      <c r="F98" s="381" t="str">
        <f t="shared" si="5"/>
        <v/>
      </c>
      <c r="G98" s="73" t="str">
        <f t="shared" si="6"/>
        <v/>
      </c>
      <c r="H98" s="91"/>
      <c r="I98" s="91"/>
      <c r="J98" s="91"/>
      <c r="K98" s="91"/>
      <c r="L98" s="91"/>
      <c r="M98" s="91"/>
      <c r="N98" s="91"/>
      <c r="O98" s="91"/>
      <c r="P98" s="91"/>
      <c r="Q98" s="91"/>
    </row>
    <row r="99" spans="1:19" ht="15.75" thickBot="1">
      <c r="A99" s="88" t="str">
        <f>IF('Informations About Genes'!A98="","",'Informations About Genes'!A98)</f>
        <v>H12</v>
      </c>
      <c r="B99" s="379" t="str">
        <f>IF('Informations About Genes'!D98="","",'Informations About Genes'!D98)</f>
        <v/>
      </c>
      <c r="C99" s="747"/>
      <c r="D99" s="748"/>
      <c r="E99" s="749"/>
      <c r="F99" s="382" t="str">
        <f t="shared" si="5"/>
        <v/>
      </c>
      <c r="G99" s="87" t="str">
        <f t="shared" si="6"/>
        <v/>
      </c>
      <c r="H99" s="91"/>
      <c r="I99" s="91"/>
      <c r="J99" s="91"/>
      <c r="K99" s="91"/>
      <c r="L99" s="91"/>
      <c r="M99" s="91"/>
      <c r="N99" s="91"/>
      <c r="O99" s="91"/>
      <c r="P99" s="91"/>
      <c r="Q99" s="91"/>
    </row>
    <row r="100" spans="1:19" ht="15.75" thickTop="1">
      <c r="A100" s="91"/>
      <c r="B100" s="91"/>
      <c r="C100" s="91"/>
      <c r="D100" s="91"/>
      <c r="E100" s="91"/>
      <c r="F100" s="91"/>
      <c r="G100" s="91"/>
      <c r="H100" s="91"/>
      <c r="I100" s="91"/>
      <c r="J100" s="91"/>
      <c r="K100" s="91"/>
      <c r="L100" s="91"/>
      <c r="M100" s="91"/>
      <c r="N100" s="91"/>
      <c r="O100" s="91"/>
      <c r="P100" s="91"/>
      <c r="Q100" s="91"/>
      <c r="R100" s="91"/>
      <c r="S100" s="91"/>
    </row>
    <row r="101" spans="1:19">
      <c r="A101" s="91"/>
      <c r="B101" s="91"/>
      <c r="C101" s="91"/>
      <c r="D101" s="91"/>
      <c r="E101" s="91"/>
      <c r="F101" s="91"/>
      <c r="G101" s="91"/>
      <c r="H101" s="91"/>
      <c r="I101" s="91"/>
      <c r="J101" s="91"/>
      <c r="K101" s="91"/>
      <c r="L101" s="91"/>
      <c r="M101" s="91"/>
      <c r="N101" s="91"/>
      <c r="O101" s="91"/>
      <c r="P101" s="91"/>
      <c r="Q101" s="91"/>
      <c r="R101" s="91"/>
      <c r="S101" s="91"/>
    </row>
    <row r="102" spans="1:19">
      <c r="A102" s="91"/>
      <c r="B102" s="91"/>
      <c r="C102" s="91"/>
      <c r="D102" s="91"/>
      <c r="E102" s="91"/>
      <c r="F102" s="91"/>
      <c r="G102" s="91"/>
      <c r="H102" s="91"/>
      <c r="I102" s="91"/>
      <c r="J102" s="91"/>
      <c r="K102" s="91"/>
      <c r="L102" s="91"/>
      <c r="M102" s="91"/>
      <c r="N102" s="91"/>
      <c r="O102" s="91"/>
      <c r="P102" s="91"/>
      <c r="Q102" s="91"/>
      <c r="R102" s="91"/>
      <c r="S102" s="91"/>
    </row>
    <row r="103" spans="1:19">
      <c r="A103" s="91"/>
      <c r="B103" s="91"/>
      <c r="C103" s="91"/>
      <c r="D103" s="91"/>
      <c r="E103" s="91"/>
      <c r="F103" s="91"/>
      <c r="G103" s="91"/>
      <c r="H103" s="91"/>
      <c r="I103" s="91"/>
      <c r="J103" s="91"/>
      <c r="K103" s="91"/>
      <c r="L103" s="91"/>
      <c r="M103" s="91"/>
      <c r="N103" s="91"/>
      <c r="O103" s="91"/>
      <c r="P103" s="91"/>
      <c r="Q103" s="91"/>
      <c r="R103" s="91"/>
      <c r="S103" s="91"/>
    </row>
    <row r="104" spans="1:19">
      <c r="A104" s="91"/>
      <c r="B104" s="91"/>
      <c r="C104" s="91"/>
      <c r="D104" s="91"/>
      <c r="E104" s="91"/>
      <c r="F104" s="91"/>
      <c r="G104" s="91"/>
      <c r="H104" s="91"/>
      <c r="I104" s="91"/>
      <c r="J104" s="91"/>
      <c r="K104" s="91"/>
      <c r="L104" s="91"/>
      <c r="M104" s="91"/>
      <c r="N104" s="91"/>
      <c r="O104" s="91"/>
      <c r="P104" s="91"/>
      <c r="Q104" s="91"/>
      <c r="R104" s="91"/>
      <c r="S104" s="91"/>
    </row>
    <row r="105" spans="1:19">
      <c r="A105" s="91"/>
      <c r="B105" s="91"/>
      <c r="C105" s="91"/>
      <c r="D105" s="91"/>
      <c r="E105" s="91"/>
      <c r="F105" s="91"/>
      <c r="G105" s="91"/>
      <c r="H105" s="91"/>
      <c r="I105" s="91"/>
      <c r="J105" s="91"/>
      <c r="K105" s="91"/>
      <c r="L105" s="91"/>
      <c r="M105" s="91"/>
      <c r="N105" s="91"/>
      <c r="O105" s="91"/>
      <c r="P105" s="91"/>
      <c r="Q105" s="91"/>
      <c r="R105" s="91"/>
      <c r="S105" s="91"/>
    </row>
    <row r="106" spans="1:19">
      <c r="A106" s="91"/>
      <c r="B106" s="91"/>
      <c r="C106" s="91"/>
      <c r="D106" s="91"/>
      <c r="E106" s="91"/>
      <c r="F106" s="91"/>
      <c r="G106" s="91"/>
      <c r="H106" s="91"/>
      <c r="I106" s="91"/>
      <c r="J106" s="91"/>
      <c r="K106" s="91"/>
      <c r="L106" s="91"/>
      <c r="M106" s="91"/>
      <c r="N106" s="91"/>
      <c r="O106" s="91"/>
      <c r="P106" s="91"/>
      <c r="Q106" s="91"/>
      <c r="R106" s="91"/>
      <c r="S106" s="91"/>
    </row>
    <row r="107" spans="1:19">
      <c r="A107" s="91"/>
      <c r="B107" s="91"/>
      <c r="C107" s="91"/>
      <c r="D107" s="91"/>
      <c r="E107" s="91"/>
      <c r="F107" s="91"/>
      <c r="G107" s="91"/>
      <c r="H107" s="91"/>
      <c r="I107" s="91"/>
      <c r="J107" s="91"/>
      <c r="K107" s="91"/>
      <c r="L107" s="91"/>
      <c r="M107" s="91"/>
      <c r="N107" s="91"/>
      <c r="O107" s="91"/>
      <c r="P107" s="91"/>
      <c r="Q107" s="91"/>
      <c r="R107" s="91"/>
      <c r="S107" s="91"/>
    </row>
    <row r="108" spans="1:19">
      <c r="A108" s="91"/>
      <c r="B108" s="91"/>
      <c r="C108" s="91"/>
      <c r="D108" s="91"/>
      <c r="E108" s="91"/>
      <c r="F108" s="91"/>
      <c r="G108" s="91"/>
      <c r="H108" s="91"/>
      <c r="I108" s="91"/>
      <c r="J108" s="91"/>
      <c r="K108" s="91"/>
      <c r="L108" s="91"/>
      <c r="M108" s="91"/>
      <c r="N108" s="91"/>
      <c r="O108" s="91"/>
      <c r="P108" s="91"/>
      <c r="Q108" s="91"/>
      <c r="R108" s="91"/>
      <c r="S108" s="91"/>
    </row>
    <row r="109" spans="1:19">
      <c r="A109" s="91"/>
      <c r="B109" s="91"/>
      <c r="C109" s="91"/>
      <c r="D109" s="91"/>
      <c r="E109" s="91"/>
      <c r="F109" s="91"/>
      <c r="G109" s="91"/>
      <c r="H109" s="91"/>
      <c r="I109" s="91"/>
      <c r="J109" s="91"/>
      <c r="K109" s="91"/>
      <c r="L109" s="91"/>
      <c r="M109" s="91"/>
      <c r="N109" s="91"/>
      <c r="O109" s="91"/>
      <c r="P109" s="91"/>
      <c r="Q109" s="91"/>
      <c r="R109" s="91"/>
      <c r="S109" s="91"/>
    </row>
    <row r="110" spans="1:19">
      <c r="A110" s="91"/>
      <c r="B110" s="91"/>
      <c r="C110" s="91"/>
      <c r="D110" s="91"/>
      <c r="E110" s="91"/>
      <c r="F110" s="91"/>
      <c r="G110" s="91"/>
      <c r="H110" s="91"/>
      <c r="I110" s="91"/>
      <c r="J110" s="91"/>
      <c r="K110" s="91"/>
      <c r="L110" s="91"/>
      <c r="M110" s="91"/>
      <c r="N110" s="91"/>
      <c r="O110" s="91"/>
      <c r="P110" s="91"/>
      <c r="Q110" s="91"/>
      <c r="R110" s="91"/>
      <c r="S110" s="91"/>
    </row>
    <row r="111" spans="1:19">
      <c r="A111" s="91"/>
      <c r="B111" s="91"/>
      <c r="C111" s="91"/>
      <c r="D111" s="91"/>
      <c r="E111" s="91"/>
      <c r="F111" s="91"/>
      <c r="G111" s="91"/>
      <c r="H111" s="91"/>
      <c r="I111" s="91"/>
      <c r="J111" s="91"/>
      <c r="K111" s="91"/>
      <c r="L111" s="91"/>
      <c r="M111" s="91"/>
      <c r="N111" s="91"/>
      <c r="O111" s="91"/>
      <c r="P111" s="91"/>
      <c r="Q111" s="91"/>
      <c r="R111" s="91"/>
      <c r="S111" s="91"/>
    </row>
  </sheetData>
  <mergeCells count="13">
    <mergeCell ref="J1:L1"/>
    <mergeCell ref="M1:M3"/>
    <mergeCell ref="N1:N3"/>
    <mergeCell ref="J8:L8"/>
    <mergeCell ref="M8:N8"/>
    <mergeCell ref="J2:L2"/>
    <mergeCell ref="I1:I3"/>
    <mergeCell ref="A1:A3"/>
    <mergeCell ref="B1:B3"/>
    <mergeCell ref="C1:E1"/>
    <mergeCell ref="F1:F3"/>
    <mergeCell ref="G1:G3"/>
    <mergeCell ref="C2:E2"/>
  </mergeCells>
  <conditionalFormatting sqref="J4:L7">
    <cfRule type="cellIs" dxfId="1334" priority="142" operator="equal">
      <formula>0</formula>
    </cfRule>
  </conditionalFormatting>
  <conditionalFormatting sqref="J9:L12">
    <cfRule type="cellIs" dxfId="1333" priority="141" operator="equal">
      <formula>0</formula>
    </cfRule>
  </conditionalFormatting>
  <conditionalFormatting sqref="C4:E99">
    <cfRule type="cellIs" dxfId="1332" priority="140" operator="greaterThan">
      <formula>34.999999</formula>
    </cfRule>
  </conditionalFormatting>
  <conditionalFormatting sqref="F4:F99">
    <cfRule type="cellIs" dxfId="1331" priority="138" operator="greaterThan">
      <formula>34.999999</formula>
    </cfRule>
    <cfRule type="cellIs" dxfId="1330" priority="139" operator="greaterThan">
      <formula>"34.99999999"</formula>
    </cfRule>
  </conditionalFormatting>
  <conditionalFormatting sqref="J4:L7 J9:L12">
    <cfRule type="cellIs" dxfId="1329" priority="137" operator="equal">
      <formula>0</formula>
    </cfRule>
  </conditionalFormatting>
  <conditionalFormatting sqref="C4:E99">
    <cfRule type="cellIs" dxfId="1328" priority="136" operator="greaterThan">
      <formula>34.999999</formula>
    </cfRule>
  </conditionalFormatting>
  <conditionalFormatting sqref="C4:E99">
    <cfRule type="cellIs" dxfId="1327" priority="135" operator="greaterThan">
      <formula>34.999999</formula>
    </cfRule>
  </conditionalFormatting>
  <conditionalFormatting sqref="F4:F99">
    <cfRule type="cellIs" dxfId="1326" priority="134" operator="greaterThan">
      <formula>34.999999</formula>
    </cfRule>
  </conditionalFormatting>
  <conditionalFormatting sqref="C4:E4">
    <cfRule type="cellIs" dxfId="1325" priority="133" operator="greaterThan">
      <formula>34.999999</formula>
    </cfRule>
  </conditionalFormatting>
  <conditionalFormatting sqref="C96:E99">
    <cfRule type="cellIs" dxfId="1324" priority="132" operator="greaterThan">
      <formula>34.999999</formula>
    </cfRule>
  </conditionalFormatting>
  <conditionalFormatting sqref="C4:E99">
    <cfRule type="cellIs" dxfId="1323" priority="131" operator="greaterThan">
      <formula>34.999999</formula>
    </cfRule>
  </conditionalFormatting>
  <conditionalFormatting sqref="C4:E4">
    <cfRule type="cellIs" dxfId="1322" priority="130" operator="greaterThan">
      <formula>34.999999</formula>
    </cfRule>
  </conditionalFormatting>
  <conditionalFormatting sqref="C96:E99">
    <cfRule type="cellIs" dxfId="1321" priority="129" operator="greaterThan">
      <formula>34.999999</formula>
    </cfRule>
  </conditionalFormatting>
  <conditionalFormatting sqref="C4:E99">
    <cfRule type="cellIs" dxfId="1320" priority="128" operator="greaterThan">
      <formula>34.999999</formula>
    </cfRule>
  </conditionalFormatting>
  <conditionalFormatting sqref="C4:E99">
    <cfRule type="cellIs" dxfId="1319" priority="127" operator="greaterThan">
      <formula>34.999999</formula>
    </cfRule>
  </conditionalFormatting>
  <conditionalFormatting sqref="C4:E99">
    <cfRule type="cellIs" dxfId="1318" priority="126" operator="greaterThan">
      <formula>34.999999</formula>
    </cfRule>
  </conditionalFormatting>
  <conditionalFormatting sqref="C4:E4">
    <cfRule type="cellIs" dxfId="1317" priority="125" operator="greaterThan">
      <formula>34.999999</formula>
    </cfRule>
  </conditionalFormatting>
  <conditionalFormatting sqref="C96:E99">
    <cfRule type="cellIs" dxfId="1316" priority="124" operator="greaterThan">
      <formula>34.999999</formula>
    </cfRule>
  </conditionalFormatting>
  <conditionalFormatting sqref="C96:E99">
    <cfRule type="cellIs" dxfId="1315" priority="123" operator="greaterThan">
      <formula>34.999999</formula>
    </cfRule>
  </conditionalFormatting>
  <conditionalFormatting sqref="C4:E99">
    <cfRule type="cellIs" dxfId="1314" priority="122" operator="greaterThan">
      <formula>34.999999</formula>
    </cfRule>
  </conditionalFormatting>
  <conditionalFormatting sqref="C4:E99">
    <cfRule type="cellIs" dxfId="1313" priority="121" operator="greaterThan">
      <formula>34.999999</formula>
    </cfRule>
  </conditionalFormatting>
  <conditionalFormatting sqref="C4:E99">
    <cfRule type="cellIs" dxfId="1312" priority="120" operator="greaterThan">
      <formula>34.999999</formula>
    </cfRule>
  </conditionalFormatting>
  <conditionalFormatting sqref="C4:E99">
    <cfRule type="cellIs" dxfId="1311" priority="119" operator="greaterThan">
      <formula>34.999999</formula>
    </cfRule>
  </conditionalFormatting>
  <conditionalFormatting sqref="C4:E99">
    <cfRule type="cellIs" dxfId="1310" priority="118" operator="greaterThan">
      <formula>34.999999</formula>
    </cfRule>
  </conditionalFormatting>
  <conditionalFormatting sqref="C4:E99">
    <cfRule type="cellIs" dxfId="1309" priority="117" operator="greaterThan">
      <formula>34.999999</formula>
    </cfRule>
  </conditionalFormatting>
  <conditionalFormatting sqref="C4:E99">
    <cfRule type="cellIs" dxfId="1308" priority="116" operator="greaterThan">
      <formula>34.999999</formula>
    </cfRule>
  </conditionalFormatting>
  <conditionalFormatting sqref="C4:E99">
    <cfRule type="cellIs" dxfId="1307" priority="115" operator="greaterThan">
      <formula>34.999999</formula>
    </cfRule>
  </conditionalFormatting>
  <conditionalFormatting sqref="C4:E99">
    <cfRule type="cellIs" dxfId="1306" priority="114" operator="greaterThan">
      <formula>34.999999</formula>
    </cfRule>
  </conditionalFormatting>
  <conditionalFormatting sqref="C4:E4">
    <cfRule type="cellIs" dxfId="1305" priority="113" operator="greaterThan">
      <formula>34.999999</formula>
    </cfRule>
  </conditionalFormatting>
  <conditionalFormatting sqref="C4:C95">
    <cfRule type="cellIs" dxfId="1304" priority="112" operator="greaterThan">
      <formula>34.999999</formula>
    </cfRule>
  </conditionalFormatting>
  <conditionalFormatting sqref="D4:D95">
    <cfRule type="cellIs" dxfId="1303" priority="111" operator="greaterThan">
      <formula>34.999999</formula>
    </cfRule>
  </conditionalFormatting>
  <conditionalFormatting sqref="D4">
    <cfRule type="cellIs" dxfId="1302" priority="110" operator="greaterThan">
      <formula>34.999999</formula>
    </cfRule>
  </conditionalFormatting>
  <conditionalFormatting sqref="C96:E99">
    <cfRule type="cellIs" dxfId="1301" priority="109" operator="greaterThan">
      <formula>34.999999</formula>
    </cfRule>
  </conditionalFormatting>
  <conditionalFormatting sqref="C4:E99">
    <cfRule type="cellIs" dxfId="1300" priority="108" operator="greaterThan">
      <formula>34.999999</formula>
    </cfRule>
  </conditionalFormatting>
  <conditionalFormatting sqref="C4:E99">
    <cfRule type="cellIs" dxfId="1299" priority="107" operator="greaterThan">
      <formula>34.999999</formula>
    </cfRule>
  </conditionalFormatting>
  <conditionalFormatting sqref="C4:E99">
    <cfRule type="cellIs" dxfId="1298" priority="106" operator="greaterThan">
      <formula>34.999999</formula>
    </cfRule>
  </conditionalFormatting>
  <conditionalFormatting sqref="C4:E4">
    <cfRule type="cellIs" dxfId="1297" priority="105" operator="greaterThan">
      <formula>34.999999</formula>
    </cfRule>
  </conditionalFormatting>
  <conditionalFormatting sqref="C96:E99">
    <cfRule type="cellIs" dxfId="1296" priority="104" operator="greaterThan">
      <formula>34.999999</formula>
    </cfRule>
  </conditionalFormatting>
  <conditionalFormatting sqref="C96:E99">
    <cfRule type="cellIs" dxfId="1295" priority="103" operator="greaterThan">
      <formula>34.999999</formula>
    </cfRule>
  </conditionalFormatting>
  <conditionalFormatting sqref="C4:E99">
    <cfRule type="cellIs" dxfId="1294" priority="102" operator="greaterThan">
      <formula>34.999999</formula>
    </cfRule>
  </conditionalFormatting>
  <conditionalFormatting sqref="C4:E99">
    <cfRule type="cellIs" dxfId="1293" priority="101" operator="greaterThan">
      <formula>34.999999</formula>
    </cfRule>
  </conditionalFormatting>
  <conditionalFormatting sqref="C4:E99">
    <cfRule type="cellIs" dxfId="1292" priority="100" operator="greaterThan">
      <formula>34.999999</formula>
    </cfRule>
  </conditionalFormatting>
  <conditionalFormatting sqref="C4:E4">
    <cfRule type="cellIs" dxfId="1291" priority="99" operator="greaterThan">
      <formula>34.999999</formula>
    </cfRule>
  </conditionalFormatting>
  <conditionalFormatting sqref="C96:E99">
    <cfRule type="cellIs" dxfId="1290" priority="98" operator="greaterThan">
      <formula>34.999999</formula>
    </cfRule>
  </conditionalFormatting>
  <conditionalFormatting sqref="C4:E99">
    <cfRule type="cellIs" dxfId="1289" priority="97" operator="greaterThan">
      <formula>34.999999</formula>
    </cfRule>
  </conditionalFormatting>
  <conditionalFormatting sqref="C4:E4">
    <cfRule type="cellIs" dxfId="1288" priority="96" operator="greaterThan">
      <formula>34.999999</formula>
    </cfRule>
  </conditionalFormatting>
  <conditionalFormatting sqref="C96:E99">
    <cfRule type="cellIs" dxfId="1287" priority="95" operator="greaterThan">
      <formula>34.999999</formula>
    </cfRule>
  </conditionalFormatting>
  <conditionalFormatting sqref="C4:E99">
    <cfRule type="cellIs" dxfId="1286" priority="94" operator="greaterThan">
      <formula>34.999999</formula>
    </cfRule>
  </conditionalFormatting>
  <conditionalFormatting sqref="C4:E99">
    <cfRule type="cellIs" dxfId="1285" priority="93" operator="greaterThan">
      <formula>34.999999</formula>
    </cfRule>
  </conditionalFormatting>
  <conditionalFormatting sqref="C4:E99">
    <cfRule type="cellIs" dxfId="1284" priority="92" operator="greaterThan">
      <formula>34.999999</formula>
    </cfRule>
  </conditionalFormatting>
  <conditionalFormatting sqref="C4:E4">
    <cfRule type="cellIs" dxfId="1283" priority="91" operator="greaterThan">
      <formula>34.999999</formula>
    </cfRule>
  </conditionalFormatting>
  <conditionalFormatting sqref="C96:E99">
    <cfRule type="cellIs" dxfId="1282" priority="90" operator="greaterThan">
      <formula>34.999999</formula>
    </cfRule>
  </conditionalFormatting>
  <conditionalFormatting sqref="C96:E99">
    <cfRule type="cellIs" dxfId="1281" priority="89" operator="greaterThan">
      <formula>34.999999</formula>
    </cfRule>
  </conditionalFormatting>
  <conditionalFormatting sqref="C4:E99">
    <cfRule type="cellIs" dxfId="1280" priority="88" operator="greaterThan">
      <formula>34.999999</formula>
    </cfRule>
  </conditionalFormatting>
  <conditionalFormatting sqref="C4:E99">
    <cfRule type="cellIs" dxfId="1279" priority="87" operator="greaterThan">
      <formula>34.999999</formula>
    </cfRule>
  </conditionalFormatting>
  <conditionalFormatting sqref="C4:E99">
    <cfRule type="cellIs" dxfId="1278" priority="86" operator="greaterThan">
      <formula>34.999999</formula>
    </cfRule>
  </conditionalFormatting>
  <conditionalFormatting sqref="C4:E99">
    <cfRule type="cellIs" dxfId="1277" priority="85" operator="greaterThan">
      <formula>34.999999</formula>
    </cfRule>
  </conditionalFormatting>
  <conditionalFormatting sqref="C4:E99">
    <cfRule type="cellIs" dxfId="1276" priority="84" operator="greaterThan">
      <formula>34.999999</formula>
    </cfRule>
  </conditionalFormatting>
  <conditionalFormatting sqref="C4:E99">
    <cfRule type="cellIs" dxfId="1275" priority="83" operator="greaterThan">
      <formula>34.999999</formula>
    </cfRule>
  </conditionalFormatting>
  <conditionalFormatting sqref="C4:E99">
    <cfRule type="cellIs" dxfId="1274" priority="82" operator="greaterThan">
      <formula>34.999999</formula>
    </cfRule>
  </conditionalFormatting>
  <conditionalFormatting sqref="C4:E99">
    <cfRule type="cellIs" dxfId="1273" priority="81" operator="greaterThan">
      <formula>34.999999</formula>
    </cfRule>
  </conditionalFormatting>
  <conditionalFormatting sqref="C4:E99">
    <cfRule type="cellIs" dxfId="1272" priority="80" operator="greaterThan">
      <formula>34.999999</formula>
    </cfRule>
  </conditionalFormatting>
  <conditionalFormatting sqref="C4:E4">
    <cfRule type="cellIs" dxfId="1271" priority="79" operator="greaterThan">
      <formula>34.999999</formula>
    </cfRule>
  </conditionalFormatting>
  <conditionalFormatting sqref="C4:C95">
    <cfRule type="cellIs" dxfId="1270" priority="78" operator="greaterThan">
      <formula>34.999999</formula>
    </cfRule>
  </conditionalFormatting>
  <conditionalFormatting sqref="D4:D95">
    <cfRule type="cellIs" dxfId="1269" priority="77" operator="greaterThan">
      <formula>34.999999</formula>
    </cfRule>
  </conditionalFormatting>
  <conditionalFormatting sqref="D4">
    <cfRule type="cellIs" dxfId="1268" priority="76" operator="greaterThan">
      <formula>34.999999</formula>
    </cfRule>
  </conditionalFormatting>
  <conditionalFormatting sqref="C96:E99">
    <cfRule type="cellIs" dxfId="1267" priority="75" operator="greaterThan">
      <formula>34.999999</formula>
    </cfRule>
  </conditionalFormatting>
  <conditionalFormatting sqref="C4:E99">
    <cfRule type="cellIs" dxfId="1266" priority="74" operator="greaterThan">
      <formula>34.999999</formula>
    </cfRule>
  </conditionalFormatting>
  <conditionalFormatting sqref="C4:E99">
    <cfRule type="cellIs" dxfId="1265" priority="73" operator="greaterThan">
      <formula>34.999999</formula>
    </cfRule>
  </conditionalFormatting>
  <conditionalFormatting sqref="C4:E99">
    <cfRule type="cellIs" dxfId="1264" priority="72" operator="greaterThan">
      <formula>34.999999</formula>
    </cfRule>
  </conditionalFormatting>
  <conditionalFormatting sqref="C4:E4">
    <cfRule type="cellIs" dxfId="1263" priority="71" operator="greaterThan">
      <formula>34.999999</formula>
    </cfRule>
  </conditionalFormatting>
  <conditionalFormatting sqref="C96:E99">
    <cfRule type="cellIs" dxfId="1262" priority="70" operator="greaterThan">
      <formula>34.999999</formula>
    </cfRule>
  </conditionalFormatting>
  <conditionalFormatting sqref="C96:E99">
    <cfRule type="cellIs" dxfId="1261" priority="69" operator="greaterThan">
      <formula>34.999999</formula>
    </cfRule>
  </conditionalFormatting>
  <conditionalFormatting sqref="C4:E99">
    <cfRule type="cellIs" dxfId="1260" priority="68" operator="greaterThan">
      <formula>34.999999</formula>
    </cfRule>
  </conditionalFormatting>
  <conditionalFormatting sqref="C4:E99">
    <cfRule type="cellIs" dxfId="1259" priority="67" operator="greaterThan">
      <formula>34.999999</formula>
    </cfRule>
  </conditionalFormatting>
  <conditionalFormatting sqref="C4:E99">
    <cfRule type="cellIs" dxfId="1258" priority="66" operator="greaterThan">
      <formula>34.999999</formula>
    </cfRule>
  </conditionalFormatting>
  <conditionalFormatting sqref="C4:E4">
    <cfRule type="cellIs" dxfId="1257" priority="65" operator="greaterThan">
      <formula>34.999999</formula>
    </cfRule>
  </conditionalFormatting>
  <conditionalFormatting sqref="C96:E99">
    <cfRule type="cellIs" dxfId="1256" priority="64" operator="greaterThan">
      <formula>34.999999</formula>
    </cfRule>
  </conditionalFormatting>
  <conditionalFormatting sqref="C96:E99">
    <cfRule type="cellIs" dxfId="1255" priority="63" operator="greaterThan">
      <formula>34.999999</formula>
    </cfRule>
  </conditionalFormatting>
  <conditionalFormatting sqref="C4:E99">
    <cfRule type="cellIs" dxfId="1254" priority="62" operator="greaterThan">
      <formula>34.999999</formula>
    </cfRule>
  </conditionalFormatting>
  <conditionalFormatting sqref="C4:E99">
    <cfRule type="cellIs" dxfId="1253" priority="61" operator="greaterThan">
      <formula>34.999999</formula>
    </cfRule>
  </conditionalFormatting>
  <conditionalFormatting sqref="C4:E99">
    <cfRule type="cellIs" dxfId="1252" priority="60" operator="greaterThan">
      <formula>34.999999</formula>
    </cfRule>
  </conditionalFormatting>
  <conditionalFormatting sqref="C4:E99">
    <cfRule type="cellIs" dxfId="1251" priority="59" operator="greaterThan">
      <formula>34.999999</formula>
    </cfRule>
  </conditionalFormatting>
  <conditionalFormatting sqref="C4:E99">
    <cfRule type="cellIs" dxfId="1250" priority="58" operator="greaterThan">
      <formula>34.999999</formula>
    </cfRule>
  </conditionalFormatting>
  <conditionalFormatting sqref="C4:E99">
    <cfRule type="cellIs" dxfId="1249" priority="57" operator="greaterThan">
      <formula>34.999999</formula>
    </cfRule>
  </conditionalFormatting>
  <conditionalFormatting sqref="C4:E99">
    <cfRule type="cellIs" dxfId="1248" priority="56" operator="greaterThan">
      <formula>34.999999</formula>
    </cfRule>
  </conditionalFormatting>
  <conditionalFormatting sqref="C4:E99">
    <cfRule type="cellIs" dxfId="1247" priority="55" operator="greaterThan">
      <formula>34.999999</formula>
    </cfRule>
  </conditionalFormatting>
  <conditionalFormatting sqref="C4:E99">
    <cfRule type="cellIs" dxfId="1246" priority="54" operator="greaterThan">
      <formula>34.999999</formula>
    </cfRule>
  </conditionalFormatting>
  <conditionalFormatting sqref="C4:E99">
    <cfRule type="cellIs" dxfId="1245" priority="53" operator="greaterThan">
      <formula>34.999999</formula>
    </cfRule>
  </conditionalFormatting>
  <conditionalFormatting sqref="C4:E99">
    <cfRule type="cellIs" dxfId="1244" priority="52" operator="greaterThan">
      <formula>34.999999</formula>
    </cfRule>
  </conditionalFormatting>
  <conditionalFormatting sqref="C4:E99">
    <cfRule type="cellIs" dxfId="1243" priority="51" operator="greaterThan">
      <formula>34.999999</formula>
    </cfRule>
  </conditionalFormatting>
  <conditionalFormatting sqref="C4:E99">
    <cfRule type="cellIs" dxfId="1242" priority="50" operator="greaterThan">
      <formula>34.999999</formula>
    </cfRule>
  </conditionalFormatting>
  <conditionalFormatting sqref="C4:E99">
    <cfRule type="cellIs" dxfId="1241" priority="49" operator="greaterThan">
      <formula>34.999999</formula>
    </cfRule>
  </conditionalFormatting>
  <conditionalFormatting sqref="C4:E99">
    <cfRule type="cellIs" dxfId="1240" priority="48" operator="greaterThan">
      <formula>34.999999</formula>
    </cfRule>
  </conditionalFormatting>
  <conditionalFormatting sqref="C4:E99">
    <cfRule type="cellIs" dxfId="1239" priority="47" operator="greaterThan">
      <formula>34.999999</formula>
    </cfRule>
  </conditionalFormatting>
  <conditionalFormatting sqref="C4:E4">
    <cfRule type="cellIs" dxfId="1238" priority="46" operator="greaterThan">
      <formula>34.999999</formula>
    </cfRule>
  </conditionalFormatting>
  <conditionalFormatting sqref="C4:E4">
    <cfRule type="cellIs" dxfId="1237" priority="45" operator="greaterThan">
      <formula>34.999999</formula>
    </cfRule>
  </conditionalFormatting>
  <conditionalFormatting sqref="C4:E4">
    <cfRule type="cellIs" dxfId="1236" priority="44" operator="greaterThan">
      <formula>34.999999</formula>
    </cfRule>
  </conditionalFormatting>
  <conditionalFormatting sqref="C4:E4">
    <cfRule type="cellIs" dxfId="1235" priority="43" operator="greaterThan">
      <formula>34.999999</formula>
    </cfRule>
  </conditionalFormatting>
  <conditionalFormatting sqref="C4:E4">
    <cfRule type="cellIs" dxfId="1234" priority="42" operator="greaterThan">
      <formula>34.999999</formula>
    </cfRule>
  </conditionalFormatting>
  <conditionalFormatting sqref="C4:E4">
    <cfRule type="cellIs" dxfId="1233" priority="41" operator="greaterThan">
      <formula>34.999999</formula>
    </cfRule>
  </conditionalFormatting>
  <conditionalFormatting sqref="C4:E4">
    <cfRule type="cellIs" dxfId="1232" priority="40" operator="greaterThan">
      <formula>34.999999</formula>
    </cfRule>
  </conditionalFormatting>
  <conditionalFormatting sqref="C4:E4">
    <cfRule type="cellIs" dxfId="1231" priority="39" operator="greaterThan">
      <formula>34.999999</formula>
    </cfRule>
  </conditionalFormatting>
  <conditionalFormatting sqref="C4:E4">
    <cfRule type="cellIs" dxfId="1230" priority="38" operator="greaterThan">
      <formula>34.999999</formula>
    </cfRule>
  </conditionalFormatting>
  <conditionalFormatting sqref="C4:E4">
    <cfRule type="cellIs" dxfId="1229" priority="37" operator="greaterThan">
      <formula>34.999999</formula>
    </cfRule>
  </conditionalFormatting>
  <conditionalFormatting sqref="C4:E99">
    <cfRule type="cellIs" dxfId="1228" priority="36" operator="greaterThan">
      <formula>34.999999</formula>
    </cfRule>
  </conditionalFormatting>
  <conditionalFormatting sqref="C4:E99">
    <cfRule type="cellIs" dxfId="1227" priority="35" operator="greaterThan">
      <formula>34.999999</formula>
    </cfRule>
  </conditionalFormatting>
  <conditionalFormatting sqref="C4:E99">
    <cfRule type="cellIs" dxfId="1226" priority="34" operator="greaterThan">
      <formula>34.999999</formula>
    </cfRule>
  </conditionalFormatting>
  <conditionalFormatting sqref="C4:E4">
    <cfRule type="cellIs" dxfId="1225" priority="33" operator="greaterThan">
      <formula>34.999999</formula>
    </cfRule>
  </conditionalFormatting>
  <conditionalFormatting sqref="C96:E99">
    <cfRule type="cellIs" dxfId="1224" priority="32" operator="greaterThan">
      <formula>34.999999</formula>
    </cfRule>
  </conditionalFormatting>
  <conditionalFormatting sqref="C4:E99">
    <cfRule type="cellIs" dxfId="1223" priority="31" operator="greaterThan">
      <formula>34.999999</formula>
    </cfRule>
  </conditionalFormatting>
  <conditionalFormatting sqref="C4:E4">
    <cfRule type="cellIs" dxfId="1222" priority="30" operator="greaterThan">
      <formula>34.999999</formula>
    </cfRule>
  </conditionalFormatting>
  <conditionalFormatting sqref="C96:E99">
    <cfRule type="cellIs" dxfId="1221" priority="29" operator="greaterThan">
      <formula>34.999999</formula>
    </cfRule>
  </conditionalFormatting>
  <conditionalFormatting sqref="C4:E97">
    <cfRule type="cellIs" dxfId="1220" priority="28" operator="greaterThan">
      <formula>34.999999</formula>
    </cfRule>
  </conditionalFormatting>
  <conditionalFormatting sqref="C4:E97">
    <cfRule type="cellIs" dxfId="1219" priority="27" operator="greaterThan">
      <formula>34.999999</formula>
    </cfRule>
  </conditionalFormatting>
  <conditionalFormatting sqref="C4:E97">
    <cfRule type="cellIs" dxfId="1218" priority="26" operator="greaterThan">
      <formula>34.999999</formula>
    </cfRule>
  </conditionalFormatting>
  <conditionalFormatting sqref="C4:E4">
    <cfRule type="cellIs" dxfId="1217" priority="25" operator="greaterThan">
      <formula>34.999999</formula>
    </cfRule>
  </conditionalFormatting>
  <conditionalFormatting sqref="C96:E97">
    <cfRule type="cellIs" dxfId="1216" priority="24" operator="greaterThan">
      <formula>34.999999</formula>
    </cfRule>
  </conditionalFormatting>
  <conditionalFormatting sqref="C4:E97">
    <cfRule type="cellIs" dxfId="1215" priority="23" operator="greaterThan">
      <formula>34.999999</formula>
    </cfRule>
  </conditionalFormatting>
  <conditionalFormatting sqref="C4:E4">
    <cfRule type="cellIs" dxfId="1214" priority="22" operator="greaterThan">
      <formula>34.999999</formula>
    </cfRule>
  </conditionalFormatting>
  <conditionalFormatting sqref="C96:E97">
    <cfRule type="cellIs" dxfId="1213" priority="21" operator="greaterThan">
      <formula>34.999999</formula>
    </cfRule>
  </conditionalFormatting>
  <conditionalFormatting sqref="C4:E97">
    <cfRule type="cellIs" dxfId="1212" priority="20" operator="greaterThan">
      <formula>34.999999</formula>
    </cfRule>
  </conditionalFormatting>
  <conditionalFormatting sqref="C4:E97">
    <cfRule type="cellIs" dxfId="1211" priority="19" operator="greaterThan">
      <formula>34.999999</formula>
    </cfRule>
  </conditionalFormatting>
  <conditionalFormatting sqref="C4:E97">
    <cfRule type="cellIs" dxfId="1210" priority="18" operator="greaterThan">
      <formula>34.999999</formula>
    </cfRule>
  </conditionalFormatting>
  <conditionalFormatting sqref="C4:E4">
    <cfRule type="cellIs" dxfId="1209" priority="17" operator="greaterThan">
      <formula>34.999999</formula>
    </cfRule>
  </conditionalFormatting>
  <conditionalFormatting sqref="C96:E97">
    <cfRule type="cellIs" dxfId="1208" priority="16" operator="greaterThan">
      <formula>34.999999</formula>
    </cfRule>
  </conditionalFormatting>
  <conditionalFormatting sqref="C96:E97">
    <cfRule type="cellIs" dxfId="1207" priority="15" operator="greaterThan">
      <formula>34.999999</formula>
    </cfRule>
  </conditionalFormatting>
  <conditionalFormatting sqref="C4:E97">
    <cfRule type="cellIs" dxfId="1206" priority="14" operator="greaterThan">
      <formula>34.999999</formula>
    </cfRule>
  </conditionalFormatting>
  <conditionalFormatting sqref="C4:E97">
    <cfRule type="cellIs" dxfId="1205" priority="13" operator="greaterThan">
      <formula>34.999999</formula>
    </cfRule>
  </conditionalFormatting>
  <conditionalFormatting sqref="C4:E97">
    <cfRule type="cellIs" dxfId="1204" priority="12" operator="greaterThan">
      <formula>34.999999</formula>
    </cfRule>
  </conditionalFormatting>
  <conditionalFormatting sqref="C4:E97">
    <cfRule type="cellIs" dxfId="1203" priority="11" operator="greaterThan">
      <formula>34.999999</formula>
    </cfRule>
  </conditionalFormatting>
  <conditionalFormatting sqref="C4:E97">
    <cfRule type="cellIs" dxfId="1202" priority="10" operator="greaterThan">
      <formula>34.999999</formula>
    </cfRule>
  </conditionalFormatting>
  <conditionalFormatting sqref="C4:E97">
    <cfRule type="cellIs" dxfId="1201" priority="9" operator="greaterThan">
      <formula>34.999999</formula>
    </cfRule>
  </conditionalFormatting>
  <conditionalFormatting sqref="C4:E97">
    <cfRule type="cellIs" dxfId="1200" priority="8" operator="greaterThan">
      <formula>34.999999</formula>
    </cfRule>
  </conditionalFormatting>
  <conditionalFormatting sqref="C4:E97">
    <cfRule type="cellIs" dxfId="1199" priority="7" operator="greaterThan">
      <formula>34.999999</formula>
    </cfRule>
  </conditionalFormatting>
  <conditionalFormatting sqref="C4:E97">
    <cfRule type="cellIs" dxfId="1198" priority="6" operator="greaterThan">
      <formula>34.999999</formula>
    </cfRule>
  </conditionalFormatting>
  <conditionalFormatting sqref="C4:E4">
    <cfRule type="cellIs" dxfId="1197" priority="5" operator="greaterThan">
      <formula>34.999999</formula>
    </cfRule>
  </conditionalFormatting>
  <conditionalFormatting sqref="C4:C95">
    <cfRule type="cellIs" dxfId="1196" priority="4" operator="greaterThan">
      <formula>34.999999</formula>
    </cfRule>
  </conditionalFormatting>
  <conditionalFormatting sqref="D4:D95">
    <cfRule type="cellIs" dxfId="1195" priority="3" operator="greaterThan">
      <formula>34.999999</formula>
    </cfRule>
  </conditionalFormatting>
  <conditionalFormatting sqref="D4">
    <cfRule type="cellIs" dxfId="1194" priority="2" operator="greaterThan">
      <formula>34.999999</formula>
    </cfRule>
  </conditionalFormatting>
  <conditionalFormatting sqref="C96:E97">
    <cfRule type="cellIs" dxfId="1193" priority="1" operator="greaterThan">
      <formula>34.999999</formula>
    </cfRule>
  </conditionalFormatting>
  <hyperlinks>
    <hyperlink ref="A1:A3" location="'User Guide'!A17" tooltip="Link to the User Guide" display="Link to the User Guide"/>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Feuil12">
    <tabColor rgb="FF17F20C"/>
  </sheetPr>
  <dimension ref="A1:R114"/>
  <sheetViews>
    <sheetView workbookViewId="0">
      <selection activeCell="C4" sqref="C4:E99"/>
    </sheetView>
  </sheetViews>
  <sheetFormatPr baseColWidth="10" defaultRowHeight="15"/>
  <cols>
    <col min="1" max="1" width="11.42578125" style="23"/>
    <col min="2" max="2" width="14.42578125" style="23" bestFit="1" customWidth="1"/>
    <col min="3" max="5" width="9.7109375" style="23" customWidth="1"/>
    <col min="6" max="7" width="11.5703125" style="23" bestFit="1" customWidth="1"/>
    <col min="8" max="8" width="11.42578125" style="23"/>
    <col min="9" max="9" width="15.5703125" style="23" customWidth="1"/>
    <col min="10" max="12" width="9.7109375" style="23" customWidth="1"/>
    <col min="13" max="13" width="11.28515625" style="23" customWidth="1"/>
    <col min="14" max="14" width="12.85546875" style="23" customWidth="1"/>
    <col min="15" max="16384" width="11.42578125" style="23"/>
  </cols>
  <sheetData>
    <row r="1" spans="1:18" ht="15.75">
      <c r="A1" s="480" t="s">
        <v>257</v>
      </c>
      <c r="B1" s="478" t="s">
        <v>170</v>
      </c>
      <c r="C1" s="478" t="s">
        <v>186</v>
      </c>
      <c r="D1" s="478"/>
      <c r="E1" s="478"/>
      <c r="F1" s="478" t="s">
        <v>173</v>
      </c>
      <c r="G1" s="485" t="s">
        <v>174</v>
      </c>
      <c r="H1" s="91"/>
      <c r="I1" s="490" t="s">
        <v>361</v>
      </c>
      <c r="J1" s="488" t="s">
        <v>184</v>
      </c>
      <c r="K1" s="478"/>
      <c r="L1" s="489"/>
      <c r="M1" s="493" t="s">
        <v>173</v>
      </c>
      <c r="N1" s="485" t="s">
        <v>174</v>
      </c>
      <c r="O1" s="91"/>
      <c r="P1" s="91"/>
      <c r="Q1" s="91"/>
      <c r="R1" s="91"/>
    </row>
    <row r="2" spans="1:18" ht="15.75">
      <c r="A2" s="481"/>
      <c r="B2" s="478"/>
      <c r="C2" s="471" t="s">
        <v>284</v>
      </c>
      <c r="D2" s="472"/>
      <c r="E2" s="473"/>
      <c r="F2" s="478"/>
      <c r="G2" s="486"/>
      <c r="H2" s="91"/>
      <c r="I2" s="491"/>
      <c r="J2" s="497" t="str">
        <f>C2</f>
        <v>Enter Sample Name</v>
      </c>
      <c r="K2" s="498"/>
      <c r="L2" s="499"/>
      <c r="M2" s="493"/>
      <c r="N2" s="486"/>
      <c r="O2" s="91"/>
      <c r="P2" s="91"/>
      <c r="Q2" s="91"/>
      <c r="R2" s="91"/>
    </row>
    <row r="3" spans="1:18" ht="33" customHeight="1" thickBot="1">
      <c r="A3" s="502"/>
      <c r="B3" s="478"/>
      <c r="C3" s="139" t="s">
        <v>5</v>
      </c>
      <c r="D3" s="139" t="s">
        <v>6</v>
      </c>
      <c r="E3" s="139" t="s">
        <v>7</v>
      </c>
      <c r="F3" s="478"/>
      <c r="G3" s="487"/>
      <c r="H3" s="91"/>
      <c r="I3" s="492"/>
      <c r="J3" s="138" t="s">
        <v>5</v>
      </c>
      <c r="K3" s="139" t="s">
        <v>6</v>
      </c>
      <c r="L3" s="140" t="s">
        <v>7</v>
      </c>
      <c r="M3" s="493"/>
      <c r="N3" s="487"/>
      <c r="O3" s="91"/>
      <c r="P3" s="91"/>
      <c r="Q3" s="91"/>
      <c r="R3" s="91"/>
    </row>
    <row r="4" spans="1:18" ht="15.75" thickTop="1">
      <c r="A4" s="64" t="str">
        <f>IF('Informations About Genes'!A3="","",'Informations About Genes'!A3)</f>
        <v>A1</v>
      </c>
      <c r="B4" s="65" t="str">
        <f>IF('Informations About Genes'!D3="","",'Informations About Genes'!D3)</f>
        <v/>
      </c>
      <c r="C4" s="734"/>
      <c r="D4" s="729"/>
      <c r="E4" s="735"/>
      <c r="F4" s="66" t="str">
        <f t="shared" ref="F4:F35" si="0">IF(ISERROR(AVERAGE(C4:E4)),"",AVERAGE(C4:E4))</f>
        <v/>
      </c>
      <c r="G4" s="66" t="str">
        <f t="shared" ref="G4:G35" si="1">IF(ISERROR(STDEV(C4:E4)),"",IF(COUNT(C4:E4)&lt;3,"N/A",STDEV(C4:E4)))</f>
        <v/>
      </c>
      <c r="H4" s="91"/>
      <c r="I4" s="67" t="s">
        <v>185</v>
      </c>
      <c r="J4" s="68" t="str">
        <f>IF(COUNTIF(C$4:C$99,"&lt;35")=0,"",COUNTIF(C$4:C$99, "&lt;25")-COUNTIF(C$4:C$99,"=0"))</f>
        <v/>
      </c>
      <c r="K4" s="65" t="str">
        <f>IF(COUNTIF(D$4:D$99,"&lt;35")=0,"",COUNTIF(D$4:D$99, "&lt;25")-COUNTIF(D$4:D$99,"=0"))</f>
        <v/>
      </c>
      <c r="L4" s="69" t="str">
        <f>IF(COUNTIF(E$4:E$99,"&lt;35")=0,"",COUNTIF(E$4:E$99, "&lt;25")-COUNTIF(E$4:E$99,"=0"))</f>
        <v/>
      </c>
      <c r="M4" s="70" t="str">
        <f>IF(ISERROR(AVERAGE(J4:L4)),"",AVERAGE(J4:L4))</f>
        <v/>
      </c>
      <c r="N4" s="66" t="str">
        <f>IF(ISERROR(STDEV(J4:L4)),"",STDEV(J4:L4))</f>
        <v/>
      </c>
      <c r="O4" s="91"/>
      <c r="P4" s="91"/>
      <c r="Q4" s="91"/>
      <c r="R4" s="91"/>
    </row>
    <row r="5" spans="1:18">
      <c r="A5" s="71" t="str">
        <f>IF('Informations About Genes'!A4="","",'Informations About Genes'!A4)</f>
        <v>A2</v>
      </c>
      <c r="B5" s="72" t="str">
        <f>IF('Informations About Genes'!D4="","",'Informations About Genes'!D4)</f>
        <v/>
      </c>
      <c r="C5" s="736"/>
      <c r="D5" s="730"/>
      <c r="E5" s="737"/>
      <c r="F5" s="73" t="str">
        <f t="shared" si="0"/>
        <v/>
      </c>
      <c r="G5" s="73" t="str">
        <f t="shared" si="1"/>
        <v/>
      </c>
      <c r="H5" s="91"/>
      <c r="I5" s="74" t="s">
        <v>175</v>
      </c>
      <c r="J5" s="75" t="str">
        <f>IF(COUNTIF(C$4:C$99,"&lt;35")=0,"",COUNTIF(C$4:C$99,"&lt;30")-J4-COUNTIF(C$4:C$99,"=0"))</f>
        <v/>
      </c>
      <c r="K5" s="72" t="str">
        <f>IF(COUNTIF(D$4:D$99,"&lt;35")=0,"",COUNTIF(D$4:D$99,"&lt;30")-K4-COUNTIF(D$4:D$99,"=0"))</f>
        <v/>
      </c>
      <c r="L5" s="76" t="str">
        <f>IF(COUNTIF(E$4:E$99,"&lt;35")=0,"",COUNTIF(E$4:E$99,"&lt;30")-L4-COUNTIF(E$4:E$99,"=0"))</f>
        <v/>
      </c>
      <c r="M5" s="77" t="str">
        <f>IF(ISERROR(AVERAGE(J5:L5)),"",AVERAGE(J5:L5))</f>
        <v/>
      </c>
      <c r="N5" s="73" t="str">
        <f>IF(ISERROR(STDEV(J5:L5)),"",STDEV(J5:L5))</f>
        <v/>
      </c>
      <c r="O5" s="91"/>
      <c r="P5" s="91"/>
      <c r="Q5" s="91"/>
      <c r="R5" s="91"/>
    </row>
    <row r="6" spans="1:18">
      <c r="A6" s="71" t="str">
        <f>IF('Informations About Genes'!A5="","",'Informations About Genes'!A5)</f>
        <v>A3</v>
      </c>
      <c r="B6" s="72" t="str">
        <f>IF('Informations About Genes'!D5="","",'Informations About Genes'!D5)</f>
        <v/>
      </c>
      <c r="C6" s="736"/>
      <c r="D6" s="730"/>
      <c r="E6" s="737"/>
      <c r="F6" s="73" t="str">
        <f t="shared" si="0"/>
        <v/>
      </c>
      <c r="G6" s="73" t="str">
        <f t="shared" si="1"/>
        <v/>
      </c>
      <c r="H6" s="91"/>
      <c r="I6" s="74" t="s">
        <v>176</v>
      </c>
      <c r="J6" s="75" t="str">
        <f>IF(COUNTIF(C$4:C$99, "&lt;35")=0,"",COUNTIF(C$4:C$99, "&lt;35")-SUM(J4:J5)-COUNTIF(C$4:C$99, "=0"))</f>
        <v/>
      </c>
      <c r="K6" s="72" t="str">
        <f>IF(COUNTIF(D$4:D$99,"&lt;35")=0,"",COUNTIF(D$4:D$99,"&lt;35")-K5-K4-COUNTIF(D$4:D$99,"=0"))</f>
        <v/>
      </c>
      <c r="L6" s="76" t="str">
        <f>IF(COUNTIF(E$4:E$99,"&lt;35")=0,"",COUNTIF(E$4:E$99,"&lt;35")-L5-L4-COUNTIF(E$4:E$99,"=0"))</f>
        <v/>
      </c>
      <c r="M6" s="77" t="str">
        <f>IF(ISERROR(AVERAGE(J6:L6)),"",AVERAGE(J6:L6))</f>
        <v/>
      </c>
      <c r="N6" s="73" t="str">
        <f>IF(ISERROR(STDEV(J6:L6)),"",STDEV(J6:L6))</f>
        <v/>
      </c>
      <c r="O6" s="91"/>
      <c r="P6" s="91"/>
      <c r="Q6" s="91"/>
      <c r="R6" s="91"/>
    </row>
    <row r="7" spans="1:18">
      <c r="A7" s="71" t="str">
        <f>IF('Informations About Genes'!A6="","",'Informations About Genes'!A6)</f>
        <v>A4</v>
      </c>
      <c r="B7" s="72" t="str">
        <f>IF('Informations About Genes'!D6="","",'Informations About Genes'!D6)</f>
        <v/>
      </c>
      <c r="C7" s="736"/>
      <c r="D7" s="730"/>
      <c r="E7" s="737"/>
      <c r="F7" s="73" t="str">
        <f t="shared" si="0"/>
        <v/>
      </c>
      <c r="G7" s="73" t="str">
        <f t="shared" si="1"/>
        <v/>
      </c>
      <c r="H7" s="91"/>
      <c r="I7" s="74" t="s">
        <v>177</v>
      </c>
      <c r="J7" s="75" t="str">
        <f>IF(COUNT(C$4:C$99)=0,"",COUNT(C$4:C$99)-SUM(J4:J6))</f>
        <v/>
      </c>
      <c r="K7" s="72" t="str">
        <f>IF(COUNT(D$4:D$99)=0,"",COUNT(D$4:D$99)-SUM(K4:K6))</f>
        <v/>
      </c>
      <c r="L7" s="76" t="str">
        <f>IF(COUNT(E$4:E$99)=0,"",COUNT(E$4:E$99)-SUM(L4:L6))</f>
        <v/>
      </c>
      <c r="M7" s="77" t="str">
        <f>IF(ISERROR(AVERAGE(J7:L7)),"",AVERAGE(J7:L7))</f>
        <v/>
      </c>
      <c r="N7" s="73" t="str">
        <f>IF(ISERROR(STDEV(J7:L7)),"",STDEV(J7:L7))</f>
        <v/>
      </c>
      <c r="O7" s="91"/>
      <c r="P7" s="91"/>
      <c r="Q7" s="91"/>
      <c r="R7" s="91"/>
    </row>
    <row r="8" spans="1:18" ht="15.75">
      <c r="A8" s="71" t="str">
        <f>IF('Informations About Genes'!A7="","",'Informations About Genes'!A7)</f>
        <v>A5</v>
      </c>
      <c r="B8" s="72" t="str">
        <f>IF('Informations About Genes'!D7="","",'Informations About Genes'!D7)</f>
        <v/>
      </c>
      <c r="C8" s="736"/>
      <c r="D8" s="730"/>
      <c r="E8" s="737"/>
      <c r="F8" s="73" t="str">
        <f t="shared" si="0"/>
        <v/>
      </c>
      <c r="G8" s="73" t="str">
        <f t="shared" si="1"/>
        <v/>
      </c>
      <c r="H8" s="91"/>
      <c r="I8" s="74"/>
      <c r="J8" s="488" t="s">
        <v>283</v>
      </c>
      <c r="K8" s="478"/>
      <c r="L8" s="489"/>
      <c r="M8" s="495"/>
      <c r="N8" s="496"/>
      <c r="O8" s="91"/>
      <c r="P8" s="91"/>
      <c r="Q8" s="91"/>
      <c r="R8" s="91"/>
    </row>
    <row r="9" spans="1:18">
      <c r="A9" s="71" t="str">
        <f>IF('Informations About Genes'!A8="","",'Informations About Genes'!A8)</f>
        <v>A6</v>
      </c>
      <c r="B9" s="72" t="str">
        <f>IF('Informations About Genes'!D8="","",'Informations About Genes'!D8)</f>
        <v/>
      </c>
      <c r="C9" s="736"/>
      <c r="D9" s="730"/>
      <c r="E9" s="737"/>
      <c r="F9" s="73" t="str">
        <f t="shared" si="0"/>
        <v/>
      </c>
      <c r="G9" s="73" t="str">
        <f t="shared" si="1"/>
        <v/>
      </c>
      <c r="H9" s="91"/>
      <c r="I9" s="74" t="s">
        <v>185</v>
      </c>
      <c r="J9" s="78" t="str">
        <f t="shared" ref="J9:L12" si="2">IF(J4="","",J4/SUM(J$4:J$7))</f>
        <v/>
      </c>
      <c r="K9" s="79" t="str">
        <f t="shared" si="2"/>
        <v/>
      </c>
      <c r="L9" s="80" t="str">
        <f t="shared" si="2"/>
        <v/>
      </c>
      <c r="M9" s="81" t="str">
        <f>IF(ISERROR(AVERAGE(J9:L9)),"",AVERAGE(J9:L9))</f>
        <v/>
      </c>
      <c r="N9" s="73" t="str">
        <f>IF(ISERROR(STDEV(J9:L9)),"",STDEV(J9:L9))</f>
        <v/>
      </c>
      <c r="O9" s="91"/>
      <c r="P9" s="91"/>
      <c r="Q9" s="91"/>
      <c r="R9" s="91"/>
    </row>
    <row r="10" spans="1:18">
      <c r="A10" s="71" t="str">
        <f>IF('Informations About Genes'!A9="","",'Informations About Genes'!A9)</f>
        <v>A7</v>
      </c>
      <c r="B10" s="72" t="str">
        <f>IF('Informations About Genes'!D9="","",'Informations About Genes'!D9)</f>
        <v/>
      </c>
      <c r="C10" s="736"/>
      <c r="D10" s="730"/>
      <c r="E10" s="737"/>
      <c r="F10" s="73" t="str">
        <f t="shared" si="0"/>
        <v/>
      </c>
      <c r="G10" s="73" t="str">
        <f t="shared" si="1"/>
        <v/>
      </c>
      <c r="H10" s="91"/>
      <c r="I10" s="74" t="s">
        <v>175</v>
      </c>
      <c r="J10" s="78" t="str">
        <f t="shared" si="2"/>
        <v/>
      </c>
      <c r="K10" s="79" t="str">
        <f t="shared" si="2"/>
        <v/>
      </c>
      <c r="L10" s="80" t="str">
        <f t="shared" si="2"/>
        <v/>
      </c>
      <c r="M10" s="81" t="str">
        <f>IF(ISERROR(AVERAGE(J10:L10)),"",AVERAGE(J10:L10))</f>
        <v/>
      </c>
      <c r="N10" s="73" t="str">
        <f>IF(ISERROR(STDEV(J10:L10)),"",STDEV(J10:L10))</f>
        <v/>
      </c>
      <c r="O10" s="91"/>
      <c r="P10" s="91"/>
      <c r="Q10" s="91"/>
      <c r="R10" s="91"/>
    </row>
    <row r="11" spans="1:18">
      <c r="A11" s="71" t="str">
        <f>IF('Informations About Genes'!A10="","",'Informations About Genes'!A10)</f>
        <v>A8</v>
      </c>
      <c r="B11" s="72" t="str">
        <f>IF('Informations About Genes'!D10="","",'Informations About Genes'!D10)</f>
        <v/>
      </c>
      <c r="C11" s="736"/>
      <c r="D11" s="730"/>
      <c r="E11" s="737"/>
      <c r="F11" s="73" t="str">
        <f t="shared" si="0"/>
        <v/>
      </c>
      <c r="G11" s="73" t="str">
        <f t="shared" si="1"/>
        <v/>
      </c>
      <c r="H11" s="91"/>
      <c r="I11" s="74" t="s">
        <v>176</v>
      </c>
      <c r="J11" s="78" t="str">
        <f t="shared" si="2"/>
        <v/>
      </c>
      <c r="K11" s="79" t="str">
        <f t="shared" si="2"/>
        <v/>
      </c>
      <c r="L11" s="80" t="str">
        <f t="shared" si="2"/>
        <v/>
      </c>
      <c r="M11" s="81" t="str">
        <f>IF(ISERROR(AVERAGE(J11:L11)),"",AVERAGE(J11:L11))</f>
        <v/>
      </c>
      <c r="N11" s="73" t="str">
        <f>IF(ISERROR(STDEV(J11:L11)),"",STDEV(J11:L11))</f>
        <v/>
      </c>
      <c r="O11" s="91"/>
      <c r="P11" s="91"/>
      <c r="Q11" s="91"/>
      <c r="R11" s="91"/>
    </row>
    <row r="12" spans="1:18" ht="15.75" thickBot="1">
      <c r="A12" s="71" t="str">
        <f>IF('Informations About Genes'!A11="","",'Informations About Genes'!A11)</f>
        <v>A9</v>
      </c>
      <c r="B12" s="72" t="str">
        <f>IF('Informations About Genes'!D11="","",'Informations About Genes'!D11)</f>
        <v/>
      </c>
      <c r="C12" s="736"/>
      <c r="D12" s="730"/>
      <c r="E12" s="737"/>
      <c r="F12" s="73" t="str">
        <f t="shared" si="0"/>
        <v/>
      </c>
      <c r="G12" s="73" t="str">
        <f t="shared" si="1"/>
        <v/>
      </c>
      <c r="H12" s="91"/>
      <c r="I12" s="82" t="s">
        <v>177</v>
      </c>
      <c r="J12" s="83" t="str">
        <f t="shared" si="2"/>
        <v/>
      </c>
      <c r="K12" s="84" t="str">
        <f t="shared" si="2"/>
        <v/>
      </c>
      <c r="L12" s="85" t="str">
        <f t="shared" si="2"/>
        <v/>
      </c>
      <c r="M12" s="86" t="str">
        <f>IF(ISERROR(AVERAGE(J12:L12)),"",AVERAGE(J12:L12))</f>
        <v/>
      </c>
      <c r="N12" s="87" t="str">
        <f>IF(ISERROR(STDEV(J12:L12)),"",STDEV(J12:L12))</f>
        <v/>
      </c>
      <c r="O12" s="91"/>
      <c r="P12" s="91"/>
      <c r="Q12" s="91"/>
      <c r="R12" s="91"/>
    </row>
    <row r="13" spans="1:18" ht="15.75" thickTop="1">
      <c r="A13" s="71" t="str">
        <f>IF('Informations About Genes'!A12="","",'Informations About Genes'!A12)</f>
        <v>A10</v>
      </c>
      <c r="B13" s="72" t="str">
        <f>IF('Informations About Genes'!D12="","",'Informations About Genes'!D12)</f>
        <v/>
      </c>
      <c r="C13" s="736"/>
      <c r="D13" s="730"/>
      <c r="E13" s="737"/>
      <c r="F13" s="73" t="str">
        <f t="shared" si="0"/>
        <v/>
      </c>
      <c r="G13" s="73" t="str">
        <f t="shared" si="1"/>
        <v/>
      </c>
      <c r="H13" s="91"/>
      <c r="I13" s="91"/>
      <c r="J13" s="91"/>
      <c r="K13" s="91"/>
      <c r="L13" s="91"/>
      <c r="M13" s="91"/>
      <c r="N13" s="91"/>
      <c r="O13" s="91"/>
      <c r="P13" s="91"/>
      <c r="Q13" s="91"/>
      <c r="R13" s="91"/>
    </row>
    <row r="14" spans="1:18">
      <c r="A14" s="71" t="str">
        <f>IF('Informations About Genes'!A13="","",'Informations About Genes'!A13)</f>
        <v>A11</v>
      </c>
      <c r="B14" s="72" t="str">
        <f>IF('Informations About Genes'!D13="","",'Informations About Genes'!D13)</f>
        <v/>
      </c>
      <c r="C14" s="736"/>
      <c r="D14" s="730"/>
      <c r="E14" s="737"/>
      <c r="F14" s="73" t="str">
        <f t="shared" si="0"/>
        <v/>
      </c>
      <c r="G14" s="73" t="str">
        <f t="shared" si="1"/>
        <v/>
      </c>
      <c r="H14" s="91"/>
      <c r="I14" s="91"/>
      <c r="J14" s="91"/>
      <c r="K14" s="91"/>
      <c r="L14" s="91"/>
      <c r="M14" s="91"/>
      <c r="N14" s="91"/>
      <c r="O14" s="91"/>
      <c r="P14" s="91"/>
      <c r="Q14" s="91"/>
      <c r="R14" s="91"/>
    </row>
    <row r="15" spans="1:18">
      <c r="A15" s="71" t="str">
        <f>IF('Informations About Genes'!A14="","",'Informations About Genes'!A14)</f>
        <v>A12</v>
      </c>
      <c r="B15" s="72" t="str">
        <f>IF('Informations About Genes'!D14="","",'Informations About Genes'!D14)</f>
        <v/>
      </c>
      <c r="C15" s="736"/>
      <c r="D15" s="730"/>
      <c r="E15" s="737"/>
      <c r="F15" s="73" t="str">
        <f t="shared" si="0"/>
        <v/>
      </c>
      <c r="G15" s="73" t="str">
        <f t="shared" si="1"/>
        <v/>
      </c>
      <c r="H15" s="91"/>
      <c r="I15" s="91"/>
      <c r="J15" s="91"/>
      <c r="K15" s="91"/>
      <c r="L15" s="91"/>
      <c r="M15" s="91"/>
      <c r="N15" s="91"/>
      <c r="O15" s="91"/>
      <c r="P15" s="91"/>
      <c r="Q15" s="91"/>
      <c r="R15" s="91"/>
    </row>
    <row r="16" spans="1:18">
      <c r="A16" s="71" t="str">
        <f>IF('Informations About Genes'!A15="","",'Informations About Genes'!A15)</f>
        <v>B1</v>
      </c>
      <c r="B16" s="72" t="str">
        <f>IF('Informations About Genes'!D15="","",'Informations About Genes'!D15)</f>
        <v/>
      </c>
      <c r="C16" s="736"/>
      <c r="D16" s="730"/>
      <c r="E16" s="737"/>
      <c r="F16" s="73" t="str">
        <f t="shared" si="0"/>
        <v/>
      </c>
      <c r="G16" s="73" t="str">
        <f t="shared" si="1"/>
        <v/>
      </c>
      <c r="H16" s="91"/>
      <c r="I16" s="91"/>
      <c r="J16" s="91"/>
      <c r="K16" s="91"/>
      <c r="L16" s="91"/>
      <c r="M16" s="91"/>
      <c r="N16" s="91"/>
      <c r="O16" s="91"/>
      <c r="P16" s="91"/>
      <c r="Q16" s="91"/>
      <c r="R16" s="91"/>
    </row>
    <row r="17" spans="1:18">
      <c r="A17" s="71" t="str">
        <f>IF('Informations About Genes'!A16="","",'Informations About Genes'!A16)</f>
        <v>B2</v>
      </c>
      <c r="B17" s="72" t="str">
        <f>IF('Informations About Genes'!D16="","",'Informations About Genes'!D16)</f>
        <v/>
      </c>
      <c r="C17" s="736"/>
      <c r="D17" s="730"/>
      <c r="E17" s="737"/>
      <c r="F17" s="73" t="str">
        <f t="shared" si="0"/>
        <v/>
      </c>
      <c r="G17" s="73" t="str">
        <f t="shared" si="1"/>
        <v/>
      </c>
      <c r="H17" s="91"/>
      <c r="I17" s="91"/>
      <c r="J17" s="91"/>
      <c r="K17" s="91"/>
      <c r="L17" s="91"/>
      <c r="M17" s="91"/>
      <c r="N17" s="91"/>
      <c r="O17" s="91"/>
      <c r="P17" s="91"/>
      <c r="Q17" s="91"/>
      <c r="R17" s="91"/>
    </row>
    <row r="18" spans="1:18">
      <c r="A18" s="71" t="str">
        <f>IF('Informations About Genes'!A17="","",'Informations About Genes'!A17)</f>
        <v>B3</v>
      </c>
      <c r="B18" s="72" t="str">
        <f>IF('Informations About Genes'!D17="","",'Informations About Genes'!D17)</f>
        <v/>
      </c>
      <c r="C18" s="736"/>
      <c r="D18" s="730"/>
      <c r="E18" s="737"/>
      <c r="F18" s="73" t="str">
        <f t="shared" si="0"/>
        <v/>
      </c>
      <c r="G18" s="73" t="str">
        <f t="shared" si="1"/>
        <v/>
      </c>
      <c r="H18" s="91"/>
      <c r="I18" s="91"/>
      <c r="J18" s="91"/>
      <c r="K18" s="91"/>
      <c r="L18" s="91"/>
      <c r="M18" s="91"/>
      <c r="N18" s="91"/>
      <c r="O18" s="91"/>
      <c r="P18" s="91"/>
      <c r="Q18" s="91"/>
      <c r="R18" s="91"/>
    </row>
    <row r="19" spans="1:18">
      <c r="A19" s="71" t="str">
        <f>IF('Informations About Genes'!A18="","",'Informations About Genes'!A18)</f>
        <v>B4</v>
      </c>
      <c r="B19" s="72" t="str">
        <f>IF('Informations About Genes'!D18="","",'Informations About Genes'!D18)</f>
        <v/>
      </c>
      <c r="C19" s="736"/>
      <c r="D19" s="730"/>
      <c r="E19" s="737"/>
      <c r="F19" s="73" t="str">
        <f t="shared" si="0"/>
        <v/>
      </c>
      <c r="G19" s="73" t="str">
        <f t="shared" si="1"/>
        <v/>
      </c>
      <c r="H19" s="91"/>
      <c r="I19" s="91"/>
      <c r="J19" s="91"/>
      <c r="K19" s="91"/>
      <c r="L19" s="91"/>
      <c r="M19" s="91"/>
      <c r="N19" s="91"/>
      <c r="O19" s="91"/>
      <c r="P19" s="91"/>
      <c r="Q19" s="91"/>
      <c r="R19" s="91"/>
    </row>
    <row r="20" spans="1:18">
      <c r="A20" s="71" t="str">
        <f>IF('Informations About Genes'!A19="","",'Informations About Genes'!A19)</f>
        <v>B5</v>
      </c>
      <c r="B20" s="72" t="str">
        <f>IF('Informations About Genes'!D19="","",'Informations About Genes'!D19)</f>
        <v/>
      </c>
      <c r="C20" s="750"/>
      <c r="D20" s="730"/>
      <c r="E20" s="737"/>
      <c r="F20" s="73" t="str">
        <f t="shared" si="0"/>
        <v/>
      </c>
      <c r="G20" s="73" t="str">
        <f t="shared" si="1"/>
        <v/>
      </c>
      <c r="H20" s="91"/>
      <c r="I20" s="91"/>
      <c r="J20" s="91"/>
      <c r="K20" s="91"/>
      <c r="L20" s="91"/>
      <c r="M20" s="91"/>
      <c r="N20" s="91"/>
      <c r="O20" s="91"/>
      <c r="P20" s="91"/>
      <c r="Q20" s="91"/>
      <c r="R20" s="91"/>
    </row>
    <row r="21" spans="1:18">
      <c r="A21" s="71" t="str">
        <f>IF('Informations About Genes'!A20="","",'Informations About Genes'!A20)</f>
        <v>B6</v>
      </c>
      <c r="B21" s="72" t="str">
        <f>IF('Informations About Genes'!D20="","",'Informations About Genes'!D20)</f>
        <v/>
      </c>
      <c r="C21" s="736"/>
      <c r="D21" s="730"/>
      <c r="E21" s="737"/>
      <c r="F21" s="73" t="str">
        <f t="shared" si="0"/>
        <v/>
      </c>
      <c r="G21" s="73" t="str">
        <f t="shared" si="1"/>
        <v/>
      </c>
      <c r="H21" s="91"/>
      <c r="I21" s="91"/>
      <c r="J21" s="91"/>
      <c r="K21" s="91"/>
      <c r="L21" s="91"/>
      <c r="M21" s="91"/>
      <c r="N21" s="91"/>
      <c r="O21" s="91"/>
      <c r="P21" s="91"/>
      <c r="Q21" s="91"/>
      <c r="R21" s="91"/>
    </row>
    <row r="22" spans="1:18">
      <c r="A22" s="71" t="str">
        <f>IF('Informations About Genes'!A21="","",'Informations About Genes'!A21)</f>
        <v>B7</v>
      </c>
      <c r="B22" s="72" t="str">
        <f>IF('Informations About Genes'!D21="","",'Informations About Genes'!D21)</f>
        <v/>
      </c>
      <c r="C22" s="736"/>
      <c r="D22" s="730"/>
      <c r="E22" s="737"/>
      <c r="F22" s="73" t="str">
        <f t="shared" si="0"/>
        <v/>
      </c>
      <c r="G22" s="73" t="str">
        <f t="shared" si="1"/>
        <v/>
      </c>
      <c r="H22" s="91"/>
      <c r="I22" s="91"/>
      <c r="J22" s="91"/>
      <c r="K22" s="91"/>
      <c r="L22" s="91"/>
      <c r="M22" s="91"/>
      <c r="N22" s="91"/>
      <c r="O22" s="91"/>
      <c r="P22" s="91"/>
      <c r="Q22" s="91"/>
      <c r="R22" s="91"/>
    </row>
    <row r="23" spans="1:18">
      <c r="A23" s="71" t="str">
        <f>IF('Informations About Genes'!A22="","",'Informations About Genes'!A22)</f>
        <v>B8</v>
      </c>
      <c r="B23" s="72" t="str">
        <f>IF('Informations About Genes'!D22="","",'Informations About Genes'!D22)</f>
        <v/>
      </c>
      <c r="C23" s="736"/>
      <c r="D23" s="730"/>
      <c r="E23" s="737"/>
      <c r="F23" s="73" t="str">
        <f t="shared" si="0"/>
        <v/>
      </c>
      <c r="G23" s="73" t="str">
        <f t="shared" si="1"/>
        <v/>
      </c>
      <c r="H23" s="91"/>
      <c r="I23" s="91"/>
      <c r="J23" s="91"/>
      <c r="K23" s="91"/>
      <c r="L23" s="91"/>
      <c r="M23" s="91"/>
      <c r="N23" s="91"/>
      <c r="O23" s="91"/>
      <c r="P23" s="91"/>
      <c r="Q23" s="91"/>
      <c r="R23" s="91"/>
    </row>
    <row r="24" spans="1:18">
      <c r="A24" s="71" t="str">
        <f>IF('Informations About Genes'!A23="","",'Informations About Genes'!A23)</f>
        <v>B9</v>
      </c>
      <c r="B24" s="72" t="str">
        <f>IF('Informations About Genes'!D23="","",'Informations About Genes'!D23)</f>
        <v/>
      </c>
      <c r="C24" s="736"/>
      <c r="D24" s="730"/>
      <c r="E24" s="737"/>
      <c r="F24" s="73" t="str">
        <f t="shared" si="0"/>
        <v/>
      </c>
      <c r="G24" s="73" t="str">
        <f t="shared" si="1"/>
        <v/>
      </c>
      <c r="H24" s="91"/>
      <c r="I24" s="91"/>
      <c r="J24" s="91"/>
      <c r="K24" s="91"/>
      <c r="L24" s="91"/>
      <c r="M24" s="91"/>
      <c r="N24" s="91"/>
      <c r="O24" s="91"/>
      <c r="P24" s="91"/>
      <c r="Q24" s="91"/>
      <c r="R24" s="91"/>
    </row>
    <row r="25" spans="1:18">
      <c r="A25" s="71" t="str">
        <f>IF('Informations About Genes'!A24="","",'Informations About Genes'!A24)</f>
        <v>B10</v>
      </c>
      <c r="B25" s="72" t="str">
        <f>IF('Informations About Genes'!D24="","",'Informations About Genes'!D24)</f>
        <v/>
      </c>
      <c r="C25" s="736"/>
      <c r="D25" s="730"/>
      <c r="E25" s="737"/>
      <c r="F25" s="73" t="str">
        <f t="shared" si="0"/>
        <v/>
      </c>
      <c r="G25" s="73" t="str">
        <f t="shared" si="1"/>
        <v/>
      </c>
      <c r="H25" s="91"/>
      <c r="I25" s="91"/>
      <c r="J25" s="91"/>
      <c r="K25" s="91"/>
      <c r="L25" s="91"/>
      <c r="M25" s="91"/>
      <c r="N25" s="91"/>
      <c r="O25" s="91"/>
      <c r="P25" s="91"/>
      <c r="Q25" s="91"/>
      <c r="R25" s="91"/>
    </row>
    <row r="26" spans="1:18">
      <c r="A26" s="71" t="str">
        <f>IF('Informations About Genes'!A25="","",'Informations About Genes'!A25)</f>
        <v>B11</v>
      </c>
      <c r="B26" s="72" t="str">
        <f>IF('Informations About Genes'!D25="","",'Informations About Genes'!D25)</f>
        <v/>
      </c>
      <c r="C26" s="736"/>
      <c r="D26" s="730"/>
      <c r="E26" s="737"/>
      <c r="F26" s="73" t="str">
        <f t="shared" si="0"/>
        <v/>
      </c>
      <c r="G26" s="73" t="str">
        <f t="shared" si="1"/>
        <v/>
      </c>
      <c r="H26" s="91"/>
      <c r="I26" s="91"/>
      <c r="J26" s="91"/>
      <c r="K26" s="91"/>
      <c r="L26" s="91"/>
      <c r="M26" s="91"/>
      <c r="N26" s="91"/>
      <c r="O26" s="91"/>
      <c r="P26" s="91"/>
      <c r="Q26" s="91"/>
      <c r="R26" s="91"/>
    </row>
    <row r="27" spans="1:18">
      <c r="A27" s="71" t="str">
        <f>IF('Informations About Genes'!A26="","",'Informations About Genes'!A26)</f>
        <v>B12</v>
      </c>
      <c r="B27" s="72" t="str">
        <f>IF('Informations About Genes'!D26="","",'Informations About Genes'!D26)</f>
        <v/>
      </c>
      <c r="C27" s="736"/>
      <c r="D27" s="730"/>
      <c r="E27" s="737"/>
      <c r="F27" s="73" t="str">
        <f t="shared" si="0"/>
        <v/>
      </c>
      <c r="G27" s="73" t="str">
        <f t="shared" si="1"/>
        <v/>
      </c>
      <c r="H27" s="91"/>
      <c r="I27" s="91"/>
      <c r="J27" s="91"/>
      <c r="K27" s="91"/>
      <c r="L27" s="91"/>
      <c r="M27" s="91"/>
      <c r="N27" s="91"/>
      <c r="O27" s="91"/>
      <c r="P27" s="91"/>
      <c r="Q27" s="91"/>
      <c r="R27" s="91"/>
    </row>
    <row r="28" spans="1:18">
      <c r="A28" s="71" t="str">
        <f>IF('Informations About Genes'!A27="","",'Informations About Genes'!A27)</f>
        <v>C1</v>
      </c>
      <c r="B28" s="72" t="str">
        <f>IF('Informations About Genes'!D27="","",'Informations About Genes'!D27)</f>
        <v/>
      </c>
      <c r="C28" s="736"/>
      <c r="D28" s="730"/>
      <c r="E28" s="737"/>
      <c r="F28" s="73" t="str">
        <f t="shared" si="0"/>
        <v/>
      </c>
      <c r="G28" s="73" t="str">
        <f t="shared" si="1"/>
        <v/>
      </c>
      <c r="H28" s="91"/>
      <c r="I28" s="91"/>
      <c r="J28" s="91"/>
      <c r="K28" s="91"/>
      <c r="L28" s="91"/>
      <c r="M28" s="91"/>
      <c r="N28" s="91"/>
      <c r="O28" s="91"/>
      <c r="P28" s="91"/>
      <c r="Q28" s="91"/>
      <c r="R28" s="91"/>
    </row>
    <row r="29" spans="1:18">
      <c r="A29" s="71" t="str">
        <f>IF('Informations About Genes'!A28="","",'Informations About Genes'!A28)</f>
        <v>C2</v>
      </c>
      <c r="B29" s="72" t="str">
        <f>IF('Informations About Genes'!D28="","",'Informations About Genes'!D28)</f>
        <v/>
      </c>
      <c r="C29" s="736"/>
      <c r="D29" s="730"/>
      <c r="E29" s="737"/>
      <c r="F29" s="73" t="str">
        <f t="shared" si="0"/>
        <v/>
      </c>
      <c r="G29" s="73" t="str">
        <f t="shared" si="1"/>
        <v/>
      </c>
      <c r="H29" s="91"/>
      <c r="I29" s="91"/>
      <c r="J29" s="91"/>
      <c r="K29" s="91"/>
      <c r="L29" s="91"/>
      <c r="M29" s="91"/>
      <c r="N29" s="91"/>
      <c r="O29" s="91"/>
      <c r="P29" s="91"/>
      <c r="Q29" s="91"/>
      <c r="R29" s="91"/>
    </row>
    <row r="30" spans="1:18">
      <c r="A30" s="71" t="str">
        <f>IF('Informations About Genes'!A29="","",'Informations About Genes'!A29)</f>
        <v>C3</v>
      </c>
      <c r="B30" s="72" t="str">
        <f>IF('Informations About Genes'!D29="","",'Informations About Genes'!D29)</f>
        <v/>
      </c>
      <c r="C30" s="736"/>
      <c r="D30" s="730"/>
      <c r="E30" s="737"/>
      <c r="F30" s="73" t="str">
        <f t="shared" si="0"/>
        <v/>
      </c>
      <c r="G30" s="73" t="str">
        <f t="shared" si="1"/>
        <v/>
      </c>
      <c r="H30" s="91"/>
      <c r="I30" s="91"/>
      <c r="J30" s="91"/>
      <c r="K30" s="91"/>
      <c r="L30" s="91"/>
      <c r="M30" s="91"/>
      <c r="N30" s="91"/>
      <c r="O30" s="91"/>
      <c r="P30" s="91"/>
      <c r="Q30" s="91"/>
      <c r="R30" s="91"/>
    </row>
    <row r="31" spans="1:18">
      <c r="A31" s="71" t="str">
        <f>IF('Informations About Genes'!A30="","",'Informations About Genes'!A30)</f>
        <v>C4</v>
      </c>
      <c r="B31" s="72" t="str">
        <f>IF('Informations About Genes'!D30="","",'Informations About Genes'!D30)</f>
        <v/>
      </c>
      <c r="C31" s="736"/>
      <c r="D31" s="730"/>
      <c r="E31" s="737"/>
      <c r="F31" s="73" t="str">
        <f t="shared" si="0"/>
        <v/>
      </c>
      <c r="G31" s="73" t="str">
        <f t="shared" si="1"/>
        <v/>
      </c>
      <c r="H31" s="91"/>
      <c r="I31" s="91"/>
      <c r="J31" s="91"/>
      <c r="K31" s="91"/>
      <c r="L31" s="91"/>
      <c r="M31" s="91"/>
      <c r="N31" s="91"/>
      <c r="O31" s="91"/>
      <c r="P31" s="91"/>
      <c r="Q31" s="91"/>
      <c r="R31" s="91"/>
    </row>
    <row r="32" spans="1:18">
      <c r="A32" s="71" t="str">
        <f>IF('Informations About Genes'!A31="","",'Informations About Genes'!A31)</f>
        <v>C5</v>
      </c>
      <c r="B32" s="72" t="str">
        <f>IF('Informations About Genes'!D31="","",'Informations About Genes'!D31)</f>
        <v/>
      </c>
      <c r="C32" s="736"/>
      <c r="D32" s="730"/>
      <c r="E32" s="737"/>
      <c r="F32" s="73" t="str">
        <f t="shared" si="0"/>
        <v/>
      </c>
      <c r="G32" s="73" t="str">
        <f t="shared" si="1"/>
        <v/>
      </c>
      <c r="H32" s="91"/>
      <c r="I32" s="91"/>
      <c r="J32" s="91"/>
      <c r="K32" s="91"/>
      <c r="L32" s="91"/>
      <c r="M32" s="91"/>
      <c r="N32" s="91"/>
      <c r="O32" s="91"/>
      <c r="P32" s="91"/>
      <c r="Q32" s="91"/>
      <c r="R32" s="91"/>
    </row>
    <row r="33" spans="1:18">
      <c r="A33" s="71" t="str">
        <f>IF('Informations About Genes'!A32="","",'Informations About Genes'!A32)</f>
        <v>C6</v>
      </c>
      <c r="B33" s="72" t="str">
        <f>IF('Informations About Genes'!D32="","",'Informations About Genes'!D32)</f>
        <v/>
      </c>
      <c r="C33" s="736"/>
      <c r="D33" s="730"/>
      <c r="E33" s="737"/>
      <c r="F33" s="73" t="str">
        <f t="shared" si="0"/>
        <v/>
      </c>
      <c r="G33" s="73" t="str">
        <f t="shared" si="1"/>
        <v/>
      </c>
      <c r="H33" s="91"/>
      <c r="I33" s="91"/>
      <c r="J33" s="91"/>
      <c r="K33" s="91"/>
      <c r="L33" s="91"/>
      <c r="M33" s="91"/>
      <c r="N33" s="91"/>
      <c r="O33" s="91"/>
      <c r="P33" s="91"/>
      <c r="Q33" s="91"/>
    </row>
    <row r="34" spans="1:18">
      <c r="A34" s="71" t="str">
        <f>IF('Informations About Genes'!A33="","",'Informations About Genes'!A33)</f>
        <v>C7</v>
      </c>
      <c r="B34" s="72" t="str">
        <f>IF('Informations About Genes'!D33="","",'Informations About Genes'!D33)</f>
        <v/>
      </c>
      <c r="C34" s="736"/>
      <c r="D34" s="730"/>
      <c r="E34" s="737"/>
      <c r="F34" s="73" t="str">
        <f t="shared" si="0"/>
        <v/>
      </c>
      <c r="G34" s="73" t="str">
        <f t="shared" si="1"/>
        <v/>
      </c>
      <c r="H34" s="91"/>
      <c r="I34" s="91"/>
      <c r="J34" s="91"/>
      <c r="K34" s="91"/>
      <c r="L34" s="91"/>
      <c r="M34" s="91"/>
      <c r="N34" s="91"/>
      <c r="O34" s="91"/>
      <c r="P34" s="91"/>
      <c r="Q34" s="91"/>
    </row>
    <row r="35" spans="1:18">
      <c r="A35" s="71" t="str">
        <f>IF('Informations About Genes'!A34="","",'Informations About Genes'!A34)</f>
        <v>C8</v>
      </c>
      <c r="B35" s="72" t="str">
        <f>IF('Informations About Genes'!D34="","",'Informations About Genes'!D34)</f>
        <v/>
      </c>
      <c r="C35" s="736"/>
      <c r="D35" s="730"/>
      <c r="E35" s="737"/>
      <c r="F35" s="73" t="str">
        <f t="shared" si="0"/>
        <v/>
      </c>
      <c r="G35" s="73" t="str">
        <f t="shared" si="1"/>
        <v/>
      </c>
      <c r="H35" s="91"/>
      <c r="I35" s="91"/>
      <c r="J35" s="91"/>
      <c r="K35" s="91"/>
      <c r="L35" s="91"/>
      <c r="M35" s="91"/>
      <c r="N35" s="91"/>
      <c r="O35" s="91"/>
      <c r="P35" s="91"/>
      <c r="Q35" s="91"/>
    </row>
    <row r="36" spans="1:18">
      <c r="A36" s="71" t="str">
        <f>IF('Informations About Genes'!A35="","",'Informations About Genes'!A35)</f>
        <v>C9</v>
      </c>
      <c r="B36" s="72" t="str">
        <f>IF('Informations About Genes'!D35="","",'Informations About Genes'!D35)</f>
        <v/>
      </c>
      <c r="C36" s="736"/>
      <c r="D36" s="730"/>
      <c r="E36" s="737"/>
      <c r="F36" s="73" t="str">
        <f t="shared" ref="F36:F67" si="3">IF(ISERROR(AVERAGE(C36:E36)),"",AVERAGE(C36:E36))</f>
        <v/>
      </c>
      <c r="G36" s="73" t="str">
        <f t="shared" ref="G36:G67" si="4">IF(ISERROR(STDEV(C36:E36)),"",IF(COUNT(C36:E36)&lt;3,"N/A",STDEV(C36:E36)))</f>
        <v/>
      </c>
      <c r="H36" s="91"/>
      <c r="I36" s="91"/>
      <c r="J36" s="91"/>
      <c r="K36" s="91"/>
      <c r="L36" s="91"/>
      <c r="M36" s="91"/>
      <c r="N36" s="91"/>
      <c r="O36" s="91"/>
      <c r="P36" s="91"/>
      <c r="Q36" s="91"/>
    </row>
    <row r="37" spans="1:18">
      <c r="A37" s="71" t="str">
        <f>IF('Informations About Genes'!A36="","",'Informations About Genes'!A36)</f>
        <v>C10</v>
      </c>
      <c r="B37" s="72" t="str">
        <f>IF('Informations About Genes'!D36="","",'Informations About Genes'!D36)</f>
        <v/>
      </c>
      <c r="C37" s="736"/>
      <c r="D37" s="730"/>
      <c r="E37" s="737"/>
      <c r="F37" s="73" t="str">
        <f t="shared" si="3"/>
        <v/>
      </c>
      <c r="G37" s="73" t="str">
        <f t="shared" si="4"/>
        <v/>
      </c>
      <c r="H37" s="91"/>
      <c r="I37" s="91"/>
      <c r="J37" s="91"/>
      <c r="K37" s="91"/>
      <c r="L37" s="91"/>
      <c r="M37" s="91"/>
      <c r="N37" s="91"/>
      <c r="O37" s="91"/>
      <c r="P37" s="91"/>
      <c r="Q37" s="91"/>
    </row>
    <row r="38" spans="1:18">
      <c r="A38" s="71" t="str">
        <f>IF('Informations About Genes'!A37="","",'Informations About Genes'!A37)</f>
        <v>C11</v>
      </c>
      <c r="B38" s="72" t="str">
        <f>IF('Informations About Genes'!D37="","",'Informations About Genes'!D37)</f>
        <v/>
      </c>
      <c r="C38" s="736"/>
      <c r="D38" s="730"/>
      <c r="E38" s="737"/>
      <c r="F38" s="73" t="str">
        <f t="shared" si="3"/>
        <v/>
      </c>
      <c r="G38" s="73" t="str">
        <f t="shared" si="4"/>
        <v/>
      </c>
      <c r="H38" s="91"/>
      <c r="I38" s="91"/>
      <c r="J38" s="91"/>
      <c r="K38" s="91"/>
      <c r="L38" s="91"/>
      <c r="M38" s="91"/>
      <c r="N38" s="91"/>
      <c r="O38" s="91"/>
      <c r="P38" s="91"/>
      <c r="Q38" s="91"/>
    </row>
    <row r="39" spans="1:18">
      <c r="A39" s="71" t="str">
        <f>IF('Informations About Genes'!A38="","",'Informations About Genes'!A38)</f>
        <v>C12</v>
      </c>
      <c r="B39" s="72" t="str">
        <f>IF('Informations About Genes'!D38="","",'Informations About Genes'!D38)</f>
        <v/>
      </c>
      <c r="C39" s="736"/>
      <c r="D39" s="730"/>
      <c r="E39" s="737"/>
      <c r="F39" s="73" t="str">
        <f t="shared" si="3"/>
        <v/>
      </c>
      <c r="G39" s="73" t="str">
        <f t="shared" si="4"/>
        <v/>
      </c>
      <c r="H39" s="91"/>
      <c r="I39" s="91"/>
      <c r="J39" s="91"/>
      <c r="K39" s="91"/>
      <c r="L39" s="91"/>
      <c r="M39" s="91"/>
      <c r="N39" s="91"/>
      <c r="O39" s="91"/>
      <c r="P39" s="91"/>
      <c r="Q39" s="91"/>
    </row>
    <row r="40" spans="1:18">
      <c r="A40" s="71" t="str">
        <f>IF('Informations About Genes'!A39="","",'Informations About Genes'!A39)</f>
        <v>D1</v>
      </c>
      <c r="B40" s="72" t="str">
        <f>IF('Informations About Genes'!D39="","",'Informations About Genes'!D39)</f>
        <v/>
      </c>
      <c r="C40" s="736"/>
      <c r="D40" s="730"/>
      <c r="E40" s="737"/>
      <c r="F40" s="73" t="str">
        <f t="shared" si="3"/>
        <v/>
      </c>
      <c r="G40" s="73" t="str">
        <f t="shared" si="4"/>
        <v/>
      </c>
      <c r="H40" s="91"/>
      <c r="I40" s="91"/>
      <c r="J40" s="91"/>
      <c r="K40" s="91"/>
      <c r="L40" s="91"/>
      <c r="M40" s="91"/>
      <c r="N40" s="91"/>
      <c r="O40" s="91"/>
      <c r="P40" s="91"/>
      <c r="Q40" s="91"/>
    </row>
    <row r="41" spans="1:18">
      <c r="A41" s="71" t="str">
        <f>IF('Informations About Genes'!A40="","",'Informations About Genes'!A40)</f>
        <v>D2</v>
      </c>
      <c r="B41" s="72" t="str">
        <f>IF('Informations About Genes'!D40="","",'Informations About Genes'!D40)</f>
        <v/>
      </c>
      <c r="C41" s="736"/>
      <c r="D41" s="730"/>
      <c r="E41" s="737"/>
      <c r="F41" s="73" t="str">
        <f t="shared" si="3"/>
        <v/>
      </c>
      <c r="G41" s="73" t="str">
        <f t="shared" si="4"/>
        <v/>
      </c>
      <c r="H41" s="91"/>
      <c r="I41" s="91"/>
      <c r="J41" s="91"/>
      <c r="K41" s="91"/>
      <c r="L41" s="91"/>
      <c r="M41" s="91"/>
      <c r="N41" s="91"/>
      <c r="O41" s="91"/>
      <c r="P41" s="91"/>
      <c r="Q41" s="91"/>
    </row>
    <row r="42" spans="1:18">
      <c r="A42" s="71" t="str">
        <f>IF('Informations About Genes'!A41="","",'Informations About Genes'!A41)</f>
        <v>D3</v>
      </c>
      <c r="B42" s="72" t="str">
        <f>IF('Informations About Genes'!D41="","",'Informations About Genes'!D41)</f>
        <v/>
      </c>
      <c r="C42" s="736"/>
      <c r="D42" s="730"/>
      <c r="E42" s="737"/>
      <c r="F42" s="73" t="str">
        <f t="shared" si="3"/>
        <v/>
      </c>
      <c r="G42" s="73" t="str">
        <f t="shared" si="4"/>
        <v/>
      </c>
      <c r="H42" s="91"/>
      <c r="I42" s="91"/>
      <c r="J42" s="91"/>
      <c r="K42" s="91"/>
      <c r="L42" s="91"/>
      <c r="M42" s="91"/>
      <c r="N42" s="91"/>
      <c r="O42" s="91"/>
      <c r="P42" s="91"/>
      <c r="Q42" s="91"/>
    </row>
    <row r="43" spans="1:18">
      <c r="A43" s="71" t="str">
        <f>IF('Informations About Genes'!A42="","",'Informations About Genes'!A42)</f>
        <v>D4</v>
      </c>
      <c r="B43" s="72" t="str">
        <f>IF('Informations About Genes'!D42="","",'Informations About Genes'!D42)</f>
        <v/>
      </c>
      <c r="C43" s="736"/>
      <c r="D43" s="730"/>
      <c r="E43" s="737"/>
      <c r="F43" s="73" t="str">
        <f t="shared" si="3"/>
        <v/>
      </c>
      <c r="G43" s="73" t="str">
        <f t="shared" si="4"/>
        <v/>
      </c>
      <c r="H43" s="91"/>
      <c r="I43" s="91"/>
      <c r="J43" s="91"/>
      <c r="K43" s="91"/>
      <c r="L43" s="91"/>
      <c r="M43" s="91"/>
      <c r="N43" s="91"/>
      <c r="O43" s="91"/>
      <c r="P43" s="91"/>
      <c r="Q43" s="91"/>
    </row>
    <row r="44" spans="1:18">
      <c r="A44" s="71" t="str">
        <f>IF('Informations About Genes'!A43="","",'Informations About Genes'!A43)</f>
        <v>D5</v>
      </c>
      <c r="B44" s="72" t="str">
        <f>IF('Informations About Genes'!D43="","",'Informations About Genes'!D43)</f>
        <v/>
      </c>
      <c r="C44" s="736"/>
      <c r="D44" s="730"/>
      <c r="E44" s="737"/>
      <c r="F44" s="73" t="str">
        <f t="shared" si="3"/>
        <v/>
      </c>
      <c r="G44" s="73" t="str">
        <f t="shared" si="4"/>
        <v/>
      </c>
      <c r="H44" s="91"/>
      <c r="I44" s="91"/>
      <c r="J44" s="91"/>
      <c r="K44" s="91"/>
      <c r="L44" s="91"/>
      <c r="M44" s="91"/>
      <c r="N44" s="91"/>
      <c r="O44" s="91"/>
      <c r="P44" s="91"/>
      <c r="Q44" s="91"/>
    </row>
    <row r="45" spans="1:18">
      <c r="A45" s="71" t="str">
        <f>IF('Informations About Genes'!A44="","",'Informations About Genes'!A44)</f>
        <v>D6</v>
      </c>
      <c r="B45" s="72" t="str">
        <f>IF('Informations About Genes'!D44="","",'Informations About Genes'!D44)</f>
        <v/>
      </c>
      <c r="C45" s="736"/>
      <c r="D45" s="730"/>
      <c r="E45" s="737"/>
      <c r="F45" s="73" t="str">
        <f t="shared" si="3"/>
        <v/>
      </c>
      <c r="G45" s="73" t="str">
        <f t="shared" si="4"/>
        <v/>
      </c>
      <c r="H45" s="91"/>
      <c r="I45" s="91"/>
      <c r="J45" s="91"/>
      <c r="K45" s="91"/>
      <c r="L45" s="91"/>
      <c r="M45" s="91"/>
      <c r="N45" s="91"/>
      <c r="O45" s="91"/>
      <c r="P45" s="91"/>
      <c r="Q45" s="91"/>
    </row>
    <row r="46" spans="1:18">
      <c r="A46" s="71" t="str">
        <f>IF('Informations About Genes'!A45="","",'Informations About Genes'!A45)</f>
        <v>D7</v>
      </c>
      <c r="B46" s="72" t="str">
        <f>IF('Informations About Genes'!D45="","",'Informations About Genes'!D45)</f>
        <v/>
      </c>
      <c r="C46" s="736"/>
      <c r="D46" s="730"/>
      <c r="E46" s="737"/>
      <c r="F46" s="73" t="str">
        <f t="shared" si="3"/>
        <v/>
      </c>
      <c r="G46" s="73" t="str">
        <f t="shared" si="4"/>
        <v/>
      </c>
      <c r="H46" s="91"/>
      <c r="I46" s="91"/>
      <c r="J46" s="91"/>
      <c r="K46" s="91"/>
      <c r="L46" s="91"/>
      <c r="M46" s="91"/>
      <c r="N46" s="91"/>
      <c r="O46" s="91"/>
      <c r="P46" s="91"/>
      <c r="Q46" s="91"/>
    </row>
    <row r="47" spans="1:18">
      <c r="A47" s="71" t="str">
        <f>IF('Informations About Genes'!A46="","",'Informations About Genes'!A46)</f>
        <v>D8</v>
      </c>
      <c r="B47" s="72" t="str">
        <f>IF('Informations About Genes'!D46="","",'Informations About Genes'!D46)</f>
        <v/>
      </c>
      <c r="C47" s="736"/>
      <c r="D47" s="730"/>
      <c r="E47" s="737"/>
      <c r="F47" s="73" t="str">
        <f t="shared" si="3"/>
        <v/>
      </c>
      <c r="G47" s="73" t="str">
        <f t="shared" si="4"/>
        <v/>
      </c>
      <c r="H47" s="91"/>
      <c r="I47" s="91"/>
      <c r="J47" s="91"/>
      <c r="K47" s="91"/>
      <c r="L47" s="91"/>
      <c r="M47" s="91"/>
      <c r="N47" s="91"/>
      <c r="O47" s="91"/>
      <c r="P47" s="91"/>
      <c r="Q47" s="91"/>
    </row>
    <row r="48" spans="1:18">
      <c r="A48" s="71" t="str">
        <f>IF('Informations About Genes'!A47="","",'Informations About Genes'!A47)</f>
        <v>D9</v>
      </c>
      <c r="B48" s="72" t="str">
        <f>IF('Informations About Genes'!D47="","",'Informations About Genes'!D47)</f>
        <v/>
      </c>
      <c r="C48" s="736"/>
      <c r="D48" s="730"/>
      <c r="E48" s="737"/>
      <c r="F48" s="73" t="str">
        <f t="shared" si="3"/>
        <v/>
      </c>
      <c r="G48" s="73" t="str">
        <f t="shared" si="4"/>
        <v/>
      </c>
      <c r="H48" s="91"/>
      <c r="I48" s="91"/>
      <c r="J48" s="91"/>
      <c r="K48" s="91"/>
      <c r="L48" s="91"/>
      <c r="M48" s="91"/>
      <c r="N48" s="91"/>
      <c r="O48" s="91"/>
      <c r="P48" s="91"/>
      <c r="Q48" s="91"/>
      <c r="R48" s="91"/>
    </row>
    <row r="49" spans="1:18">
      <c r="A49" s="71" t="str">
        <f>IF('Informations About Genes'!A48="","",'Informations About Genes'!A48)</f>
        <v>D10</v>
      </c>
      <c r="B49" s="72" t="str">
        <f>IF('Informations About Genes'!D48="","",'Informations About Genes'!D48)</f>
        <v/>
      </c>
      <c r="C49" s="736"/>
      <c r="D49" s="730"/>
      <c r="E49" s="737"/>
      <c r="F49" s="73" t="str">
        <f t="shared" si="3"/>
        <v/>
      </c>
      <c r="G49" s="73" t="str">
        <f t="shared" si="4"/>
        <v/>
      </c>
      <c r="H49" s="91"/>
      <c r="I49" s="91"/>
      <c r="J49" s="91"/>
      <c r="K49" s="91"/>
      <c r="L49" s="91"/>
      <c r="M49" s="91"/>
      <c r="N49" s="91"/>
      <c r="O49" s="91"/>
      <c r="P49" s="91"/>
      <c r="Q49" s="91"/>
      <c r="R49" s="91"/>
    </row>
    <row r="50" spans="1:18">
      <c r="A50" s="71" t="str">
        <f>IF('Informations About Genes'!A49="","",'Informations About Genes'!A49)</f>
        <v>D11</v>
      </c>
      <c r="B50" s="72" t="str">
        <f>IF('Informations About Genes'!D49="","",'Informations About Genes'!D49)</f>
        <v/>
      </c>
      <c r="C50" s="736"/>
      <c r="D50" s="730"/>
      <c r="E50" s="737"/>
      <c r="F50" s="73" t="str">
        <f t="shared" si="3"/>
        <v/>
      </c>
      <c r="G50" s="73" t="str">
        <f t="shared" si="4"/>
        <v/>
      </c>
      <c r="H50" s="91"/>
      <c r="I50" s="91"/>
      <c r="J50" s="91"/>
      <c r="K50" s="91"/>
      <c r="L50" s="91"/>
      <c r="M50" s="91"/>
      <c r="N50" s="91"/>
      <c r="O50" s="91"/>
      <c r="P50" s="91"/>
      <c r="Q50" s="91"/>
      <c r="R50" s="91"/>
    </row>
    <row r="51" spans="1:18">
      <c r="A51" s="71" t="str">
        <f>IF('Informations About Genes'!A50="","",'Informations About Genes'!A50)</f>
        <v>D12</v>
      </c>
      <c r="B51" s="72" t="str">
        <f>IF('Informations About Genes'!D50="","",'Informations About Genes'!D50)</f>
        <v/>
      </c>
      <c r="C51" s="736"/>
      <c r="D51" s="730"/>
      <c r="E51" s="737"/>
      <c r="F51" s="73" t="str">
        <f t="shared" si="3"/>
        <v/>
      </c>
      <c r="G51" s="73" t="str">
        <f t="shared" si="4"/>
        <v/>
      </c>
      <c r="H51" s="91"/>
      <c r="I51" s="91"/>
      <c r="J51" s="91"/>
      <c r="K51" s="91"/>
      <c r="L51" s="91"/>
      <c r="M51" s="91"/>
      <c r="N51" s="91"/>
      <c r="O51" s="91"/>
      <c r="P51" s="91"/>
      <c r="Q51" s="91"/>
      <c r="R51" s="91"/>
    </row>
    <row r="52" spans="1:18">
      <c r="A52" s="71" t="str">
        <f>IF('Informations About Genes'!A51="","",'Informations About Genes'!A51)</f>
        <v>E1</v>
      </c>
      <c r="B52" s="72" t="str">
        <f>IF('Informations About Genes'!D51="","",'Informations About Genes'!D51)</f>
        <v/>
      </c>
      <c r="C52" s="736"/>
      <c r="D52" s="730"/>
      <c r="E52" s="737"/>
      <c r="F52" s="73" t="str">
        <f t="shared" si="3"/>
        <v/>
      </c>
      <c r="G52" s="73" t="str">
        <f t="shared" si="4"/>
        <v/>
      </c>
      <c r="H52" s="91"/>
      <c r="I52" s="91"/>
      <c r="J52" s="91"/>
      <c r="K52" s="91"/>
      <c r="L52" s="91"/>
      <c r="M52" s="91"/>
      <c r="N52" s="91"/>
      <c r="O52" s="91"/>
      <c r="P52" s="91"/>
      <c r="Q52" s="91"/>
      <c r="R52" s="91"/>
    </row>
    <row r="53" spans="1:18">
      <c r="A53" s="71" t="str">
        <f>IF('Informations About Genes'!A52="","",'Informations About Genes'!A52)</f>
        <v>E2</v>
      </c>
      <c r="B53" s="72" t="str">
        <f>IF('Informations About Genes'!D52="","",'Informations About Genes'!D52)</f>
        <v/>
      </c>
      <c r="C53" s="736"/>
      <c r="D53" s="730"/>
      <c r="E53" s="737"/>
      <c r="F53" s="73" t="str">
        <f t="shared" si="3"/>
        <v/>
      </c>
      <c r="G53" s="73" t="str">
        <f t="shared" si="4"/>
        <v/>
      </c>
      <c r="H53" s="91"/>
      <c r="I53" s="91"/>
      <c r="J53" s="91"/>
      <c r="K53" s="91"/>
      <c r="L53" s="91"/>
      <c r="M53" s="91"/>
      <c r="N53" s="91"/>
      <c r="O53" s="91"/>
      <c r="P53" s="91"/>
      <c r="Q53" s="91"/>
      <c r="R53" s="91"/>
    </row>
    <row r="54" spans="1:18">
      <c r="A54" s="71" t="str">
        <f>IF('Informations About Genes'!A53="","",'Informations About Genes'!A53)</f>
        <v>E3</v>
      </c>
      <c r="B54" s="72" t="str">
        <f>IF('Informations About Genes'!D53="","",'Informations About Genes'!D53)</f>
        <v/>
      </c>
      <c r="C54" s="736"/>
      <c r="D54" s="730"/>
      <c r="E54" s="737"/>
      <c r="F54" s="73" t="str">
        <f t="shared" si="3"/>
        <v/>
      </c>
      <c r="G54" s="73" t="str">
        <f t="shared" si="4"/>
        <v/>
      </c>
      <c r="H54" s="91"/>
      <c r="I54" s="91"/>
      <c r="J54" s="91"/>
      <c r="K54" s="91"/>
      <c r="L54" s="91"/>
      <c r="M54" s="91"/>
      <c r="N54" s="91"/>
      <c r="O54" s="91"/>
      <c r="P54" s="91"/>
      <c r="Q54" s="91"/>
      <c r="R54" s="91"/>
    </row>
    <row r="55" spans="1:18">
      <c r="A55" s="71" t="str">
        <f>IF('Informations About Genes'!A54="","",'Informations About Genes'!A54)</f>
        <v>E4</v>
      </c>
      <c r="B55" s="72" t="str">
        <f>IF('Informations About Genes'!D54="","",'Informations About Genes'!D54)</f>
        <v/>
      </c>
      <c r="C55" s="736"/>
      <c r="D55" s="730"/>
      <c r="E55" s="737"/>
      <c r="F55" s="73" t="str">
        <f t="shared" si="3"/>
        <v/>
      </c>
      <c r="G55" s="73" t="str">
        <f t="shared" si="4"/>
        <v/>
      </c>
      <c r="H55" s="91"/>
      <c r="I55" s="91"/>
      <c r="J55" s="91"/>
      <c r="K55" s="91"/>
      <c r="L55" s="91"/>
      <c r="M55" s="91"/>
      <c r="N55" s="91"/>
      <c r="O55" s="91"/>
      <c r="P55" s="91"/>
      <c r="Q55" s="91"/>
      <c r="R55" s="91"/>
    </row>
    <row r="56" spans="1:18">
      <c r="A56" s="71" t="str">
        <f>IF('Informations About Genes'!A55="","",'Informations About Genes'!A55)</f>
        <v>E5</v>
      </c>
      <c r="B56" s="72" t="str">
        <f>IF('Informations About Genes'!D55="","",'Informations About Genes'!D55)</f>
        <v/>
      </c>
      <c r="C56" s="736"/>
      <c r="D56" s="730"/>
      <c r="E56" s="737"/>
      <c r="F56" s="73" t="str">
        <f t="shared" si="3"/>
        <v/>
      </c>
      <c r="G56" s="73" t="str">
        <f t="shared" si="4"/>
        <v/>
      </c>
      <c r="H56" s="91"/>
      <c r="I56" s="91"/>
      <c r="J56" s="91"/>
      <c r="K56" s="91"/>
      <c r="L56" s="91"/>
      <c r="M56" s="91"/>
      <c r="N56" s="91"/>
      <c r="O56" s="91"/>
      <c r="P56" s="91"/>
      <c r="Q56" s="91"/>
      <c r="R56" s="91"/>
    </row>
    <row r="57" spans="1:18">
      <c r="A57" s="71" t="str">
        <f>IF('Informations About Genes'!A56="","",'Informations About Genes'!A56)</f>
        <v>E6</v>
      </c>
      <c r="B57" s="72" t="str">
        <f>IF('Informations About Genes'!D56="","",'Informations About Genes'!D56)</f>
        <v/>
      </c>
      <c r="C57" s="736"/>
      <c r="D57" s="730"/>
      <c r="E57" s="737"/>
      <c r="F57" s="73" t="str">
        <f t="shared" si="3"/>
        <v/>
      </c>
      <c r="G57" s="73" t="str">
        <f t="shared" si="4"/>
        <v/>
      </c>
      <c r="H57" s="91"/>
      <c r="I57" s="91"/>
      <c r="J57" s="91"/>
      <c r="K57" s="91"/>
      <c r="L57" s="91"/>
      <c r="M57" s="91"/>
      <c r="N57" s="91"/>
      <c r="O57" s="91"/>
      <c r="P57" s="91"/>
      <c r="Q57" s="91"/>
      <c r="R57" s="91"/>
    </row>
    <row r="58" spans="1:18">
      <c r="A58" s="71" t="str">
        <f>IF('Informations About Genes'!A57="","",'Informations About Genes'!A57)</f>
        <v>E7</v>
      </c>
      <c r="B58" s="72" t="str">
        <f>IF('Informations About Genes'!D57="","",'Informations About Genes'!D57)</f>
        <v/>
      </c>
      <c r="C58" s="736"/>
      <c r="D58" s="730"/>
      <c r="E58" s="737"/>
      <c r="F58" s="73" t="str">
        <f t="shared" si="3"/>
        <v/>
      </c>
      <c r="G58" s="73" t="str">
        <f t="shared" si="4"/>
        <v/>
      </c>
      <c r="H58" s="91"/>
      <c r="I58" s="91"/>
      <c r="J58" s="91"/>
      <c r="K58" s="91"/>
      <c r="L58" s="91"/>
      <c r="M58" s="91"/>
      <c r="N58" s="91"/>
      <c r="O58" s="91"/>
      <c r="P58" s="91"/>
      <c r="Q58" s="91"/>
    </row>
    <row r="59" spans="1:18">
      <c r="A59" s="71" t="str">
        <f>IF('Informations About Genes'!A58="","",'Informations About Genes'!A58)</f>
        <v>E8</v>
      </c>
      <c r="B59" s="72" t="str">
        <f>IF('Informations About Genes'!D58="","",'Informations About Genes'!D58)</f>
        <v/>
      </c>
      <c r="C59" s="736"/>
      <c r="D59" s="730"/>
      <c r="E59" s="737"/>
      <c r="F59" s="73" t="str">
        <f t="shared" si="3"/>
        <v/>
      </c>
      <c r="G59" s="73" t="str">
        <f t="shared" si="4"/>
        <v/>
      </c>
      <c r="H59" s="91"/>
      <c r="I59" s="91"/>
      <c r="J59" s="91"/>
      <c r="K59" s="91"/>
      <c r="L59" s="91"/>
      <c r="M59" s="91"/>
      <c r="N59" s="91"/>
      <c r="O59" s="91"/>
      <c r="P59" s="91"/>
      <c r="Q59" s="91"/>
    </row>
    <row r="60" spans="1:18">
      <c r="A60" s="71" t="str">
        <f>IF('Informations About Genes'!A59="","",'Informations About Genes'!A59)</f>
        <v>E9</v>
      </c>
      <c r="B60" s="72" t="str">
        <f>IF('Informations About Genes'!D59="","",'Informations About Genes'!D59)</f>
        <v/>
      </c>
      <c r="C60" s="736"/>
      <c r="D60" s="730"/>
      <c r="E60" s="737"/>
      <c r="F60" s="73" t="str">
        <f t="shared" si="3"/>
        <v/>
      </c>
      <c r="G60" s="73" t="str">
        <f t="shared" si="4"/>
        <v/>
      </c>
      <c r="H60" s="91"/>
      <c r="I60" s="91"/>
      <c r="J60" s="91"/>
      <c r="K60" s="91"/>
      <c r="L60" s="91"/>
      <c r="M60" s="91"/>
      <c r="N60" s="91"/>
      <c r="O60" s="91"/>
      <c r="P60" s="91"/>
      <c r="Q60" s="91"/>
    </row>
    <row r="61" spans="1:18">
      <c r="A61" s="71" t="str">
        <f>IF('Informations About Genes'!A60="","",'Informations About Genes'!A60)</f>
        <v>E10</v>
      </c>
      <c r="B61" s="72" t="str">
        <f>IF('Informations About Genes'!D60="","",'Informations About Genes'!D60)</f>
        <v/>
      </c>
      <c r="C61" s="736"/>
      <c r="D61" s="730"/>
      <c r="E61" s="737"/>
      <c r="F61" s="73" t="str">
        <f t="shared" si="3"/>
        <v/>
      </c>
      <c r="G61" s="73" t="str">
        <f t="shared" si="4"/>
        <v/>
      </c>
      <c r="H61" s="91"/>
      <c r="I61" s="91"/>
      <c r="J61" s="91"/>
      <c r="K61" s="91"/>
      <c r="L61" s="91"/>
      <c r="M61" s="91"/>
      <c r="N61" s="91"/>
      <c r="O61" s="91"/>
      <c r="P61" s="91"/>
      <c r="Q61" s="91"/>
    </row>
    <row r="62" spans="1:18">
      <c r="A62" s="71" t="str">
        <f>IF('Informations About Genes'!A61="","",'Informations About Genes'!A61)</f>
        <v>E11</v>
      </c>
      <c r="B62" s="72" t="str">
        <f>IF('Informations About Genes'!D61="","",'Informations About Genes'!D61)</f>
        <v/>
      </c>
      <c r="C62" s="736"/>
      <c r="D62" s="730"/>
      <c r="E62" s="737"/>
      <c r="F62" s="73" t="str">
        <f t="shared" si="3"/>
        <v/>
      </c>
      <c r="G62" s="73" t="str">
        <f t="shared" si="4"/>
        <v/>
      </c>
      <c r="H62" s="91"/>
      <c r="I62" s="91"/>
      <c r="J62" s="91"/>
      <c r="K62" s="91"/>
      <c r="L62" s="91"/>
      <c r="M62" s="91"/>
      <c r="N62" s="91"/>
      <c r="O62" s="91"/>
      <c r="P62" s="91"/>
      <c r="Q62" s="91"/>
    </row>
    <row r="63" spans="1:18">
      <c r="A63" s="71" t="str">
        <f>IF('Informations About Genes'!A62="","",'Informations About Genes'!A62)</f>
        <v>E12</v>
      </c>
      <c r="B63" s="72" t="str">
        <f>IF('Informations About Genes'!D62="","",'Informations About Genes'!D62)</f>
        <v/>
      </c>
      <c r="C63" s="736"/>
      <c r="D63" s="730"/>
      <c r="E63" s="737"/>
      <c r="F63" s="73" t="str">
        <f t="shared" si="3"/>
        <v/>
      </c>
      <c r="G63" s="73" t="str">
        <f t="shared" si="4"/>
        <v/>
      </c>
      <c r="H63" s="91"/>
      <c r="I63" s="91"/>
      <c r="J63" s="91"/>
      <c r="K63" s="91"/>
      <c r="L63" s="91"/>
      <c r="M63" s="91"/>
      <c r="N63" s="91"/>
      <c r="O63" s="91"/>
      <c r="P63" s="91"/>
      <c r="Q63" s="91"/>
    </row>
    <row r="64" spans="1:18">
      <c r="A64" s="71" t="str">
        <f>IF('Informations About Genes'!A63="","",'Informations About Genes'!A63)</f>
        <v>F1</v>
      </c>
      <c r="B64" s="72" t="str">
        <f>IF('Informations About Genes'!D63="","",'Informations About Genes'!D63)</f>
        <v/>
      </c>
      <c r="C64" s="736"/>
      <c r="D64" s="730"/>
      <c r="E64" s="737"/>
      <c r="F64" s="73" t="str">
        <f t="shared" si="3"/>
        <v/>
      </c>
      <c r="G64" s="73" t="str">
        <f t="shared" si="4"/>
        <v/>
      </c>
      <c r="H64" s="91"/>
      <c r="I64" s="91"/>
      <c r="J64" s="91"/>
      <c r="K64" s="91"/>
      <c r="L64" s="91"/>
      <c r="M64" s="91"/>
      <c r="N64" s="91"/>
      <c r="O64" s="91"/>
      <c r="P64" s="91"/>
      <c r="Q64" s="91"/>
    </row>
    <row r="65" spans="1:18">
      <c r="A65" s="71" t="str">
        <f>IF('Informations About Genes'!A64="","",'Informations About Genes'!A64)</f>
        <v>F2</v>
      </c>
      <c r="B65" s="72" t="str">
        <f>IF('Informations About Genes'!D64="","",'Informations About Genes'!D64)</f>
        <v/>
      </c>
      <c r="C65" s="736"/>
      <c r="D65" s="730"/>
      <c r="E65" s="737"/>
      <c r="F65" s="73" t="str">
        <f t="shared" si="3"/>
        <v/>
      </c>
      <c r="G65" s="73" t="str">
        <f t="shared" si="4"/>
        <v/>
      </c>
      <c r="H65" s="91"/>
      <c r="I65" s="91"/>
      <c r="J65" s="91"/>
      <c r="K65" s="91"/>
      <c r="L65" s="91"/>
      <c r="M65" s="91"/>
      <c r="N65" s="91"/>
      <c r="O65" s="91"/>
      <c r="P65" s="91"/>
      <c r="Q65" s="91"/>
      <c r="R65" s="91"/>
    </row>
    <row r="66" spans="1:18">
      <c r="A66" s="71" t="str">
        <f>IF('Informations About Genes'!A65="","",'Informations About Genes'!A65)</f>
        <v>F3</v>
      </c>
      <c r="B66" s="72" t="str">
        <f>IF('Informations About Genes'!D65="","",'Informations About Genes'!D65)</f>
        <v/>
      </c>
      <c r="C66" s="736"/>
      <c r="D66" s="730"/>
      <c r="E66" s="737"/>
      <c r="F66" s="73" t="str">
        <f t="shared" si="3"/>
        <v/>
      </c>
      <c r="G66" s="73" t="str">
        <f t="shared" si="4"/>
        <v/>
      </c>
      <c r="H66" s="91"/>
      <c r="I66" s="91"/>
      <c r="J66" s="91"/>
      <c r="K66" s="91"/>
      <c r="L66" s="91"/>
      <c r="M66" s="91"/>
      <c r="N66" s="91"/>
      <c r="O66" s="91"/>
      <c r="P66" s="91"/>
      <c r="Q66" s="91"/>
      <c r="R66" s="91"/>
    </row>
    <row r="67" spans="1:18">
      <c r="A67" s="71" t="str">
        <f>IF('Informations About Genes'!A66="","",'Informations About Genes'!A66)</f>
        <v>F4</v>
      </c>
      <c r="B67" s="72" t="str">
        <f>IF('Informations About Genes'!D66="","",'Informations About Genes'!D66)</f>
        <v/>
      </c>
      <c r="C67" s="736"/>
      <c r="D67" s="730"/>
      <c r="E67" s="737"/>
      <c r="F67" s="73" t="str">
        <f t="shared" si="3"/>
        <v/>
      </c>
      <c r="G67" s="73" t="str">
        <f t="shared" si="4"/>
        <v/>
      </c>
      <c r="H67" s="91"/>
      <c r="I67" s="91"/>
      <c r="J67" s="91"/>
      <c r="K67" s="91"/>
      <c r="L67" s="91"/>
      <c r="M67" s="91"/>
      <c r="N67" s="91"/>
      <c r="O67" s="91"/>
      <c r="P67" s="91"/>
      <c r="Q67" s="91"/>
      <c r="R67" s="91"/>
    </row>
    <row r="68" spans="1:18">
      <c r="A68" s="71" t="str">
        <f>IF('Informations About Genes'!A67="","",'Informations About Genes'!A67)</f>
        <v>F5</v>
      </c>
      <c r="B68" s="72" t="str">
        <f>IF('Informations About Genes'!D67="","",'Informations About Genes'!D67)</f>
        <v/>
      </c>
      <c r="C68" s="736"/>
      <c r="D68" s="730"/>
      <c r="E68" s="737"/>
      <c r="F68" s="73" t="str">
        <f t="shared" ref="F68:F99" si="5">IF(ISERROR(AVERAGE(C68:E68)),"",AVERAGE(C68:E68))</f>
        <v/>
      </c>
      <c r="G68" s="73" t="str">
        <f t="shared" ref="G68:G99" si="6">IF(ISERROR(STDEV(C68:E68)),"",IF(COUNT(C68:E68)&lt;3,"N/A",STDEV(C68:E68)))</f>
        <v/>
      </c>
      <c r="H68" s="91"/>
      <c r="I68" s="91"/>
      <c r="J68" s="91"/>
      <c r="K68" s="91"/>
      <c r="L68" s="91"/>
      <c r="M68" s="91"/>
      <c r="N68" s="91"/>
      <c r="O68" s="91"/>
      <c r="P68" s="91"/>
      <c r="Q68" s="91"/>
      <c r="R68" s="91"/>
    </row>
    <row r="69" spans="1:18">
      <c r="A69" s="71" t="str">
        <f>IF('Informations About Genes'!A68="","",'Informations About Genes'!A68)</f>
        <v>F6</v>
      </c>
      <c r="B69" s="72" t="str">
        <f>IF('Informations About Genes'!D68="","",'Informations About Genes'!D68)</f>
        <v/>
      </c>
      <c r="C69" s="736"/>
      <c r="D69" s="730"/>
      <c r="E69" s="737"/>
      <c r="F69" s="73" t="str">
        <f t="shared" si="5"/>
        <v/>
      </c>
      <c r="G69" s="73" t="str">
        <f t="shared" si="6"/>
        <v/>
      </c>
      <c r="H69" s="91"/>
      <c r="I69" s="91"/>
      <c r="J69" s="91"/>
      <c r="K69" s="91"/>
      <c r="L69" s="91"/>
      <c r="M69" s="91"/>
      <c r="N69" s="91"/>
      <c r="O69" s="91"/>
      <c r="P69" s="91"/>
      <c r="Q69" s="91"/>
      <c r="R69" s="91"/>
    </row>
    <row r="70" spans="1:18">
      <c r="A70" s="71" t="str">
        <f>IF('Informations About Genes'!A69="","",'Informations About Genes'!A69)</f>
        <v>F7</v>
      </c>
      <c r="B70" s="72" t="str">
        <f>IF('Informations About Genes'!D69="","",'Informations About Genes'!D69)</f>
        <v/>
      </c>
      <c r="C70" s="736"/>
      <c r="D70" s="730"/>
      <c r="E70" s="737"/>
      <c r="F70" s="73" t="str">
        <f t="shared" si="5"/>
        <v/>
      </c>
      <c r="G70" s="73" t="str">
        <f t="shared" si="6"/>
        <v/>
      </c>
      <c r="H70" s="91"/>
      <c r="I70" s="91"/>
      <c r="J70" s="91"/>
      <c r="K70" s="91"/>
      <c r="L70" s="91"/>
      <c r="M70" s="91"/>
      <c r="N70" s="91"/>
      <c r="O70" s="91"/>
      <c r="P70" s="91"/>
      <c r="Q70" s="91"/>
      <c r="R70" s="91"/>
    </row>
    <row r="71" spans="1:18">
      <c r="A71" s="71" t="str">
        <f>IF('Informations About Genes'!A70="","",'Informations About Genes'!A70)</f>
        <v>F8</v>
      </c>
      <c r="B71" s="72" t="str">
        <f>IF('Informations About Genes'!D70="","",'Informations About Genes'!D70)</f>
        <v/>
      </c>
      <c r="C71" s="736"/>
      <c r="D71" s="730"/>
      <c r="E71" s="737"/>
      <c r="F71" s="73" t="str">
        <f t="shared" si="5"/>
        <v/>
      </c>
      <c r="G71" s="73" t="str">
        <f t="shared" si="6"/>
        <v/>
      </c>
      <c r="H71" s="91"/>
      <c r="I71" s="91"/>
      <c r="J71" s="91"/>
      <c r="K71" s="91"/>
      <c r="L71" s="91"/>
      <c r="M71" s="91"/>
      <c r="N71" s="91"/>
      <c r="O71" s="91"/>
      <c r="P71" s="91"/>
      <c r="Q71" s="91"/>
      <c r="R71" s="91"/>
    </row>
    <row r="72" spans="1:18">
      <c r="A72" s="71" t="str">
        <f>IF('Informations About Genes'!A71="","",'Informations About Genes'!A71)</f>
        <v>F9</v>
      </c>
      <c r="B72" s="72" t="str">
        <f>IF('Informations About Genes'!D71="","",'Informations About Genes'!D71)</f>
        <v/>
      </c>
      <c r="C72" s="736"/>
      <c r="D72" s="730"/>
      <c r="E72" s="737"/>
      <c r="F72" s="73" t="str">
        <f t="shared" si="5"/>
        <v/>
      </c>
      <c r="G72" s="73" t="str">
        <f t="shared" si="6"/>
        <v/>
      </c>
      <c r="H72" s="91"/>
      <c r="I72" s="91"/>
      <c r="J72" s="91"/>
      <c r="K72" s="91"/>
      <c r="L72" s="91"/>
      <c r="M72" s="91"/>
      <c r="N72" s="91"/>
      <c r="O72" s="91"/>
      <c r="P72" s="91"/>
      <c r="Q72" s="91"/>
      <c r="R72" s="91"/>
    </row>
    <row r="73" spans="1:18">
      <c r="A73" s="71" t="str">
        <f>IF('Informations About Genes'!A72="","",'Informations About Genes'!A72)</f>
        <v>F10</v>
      </c>
      <c r="B73" s="72" t="str">
        <f>IF('Informations About Genes'!D72="","",'Informations About Genes'!D72)</f>
        <v/>
      </c>
      <c r="C73" s="736"/>
      <c r="D73" s="730"/>
      <c r="E73" s="737"/>
      <c r="F73" s="73" t="str">
        <f t="shared" si="5"/>
        <v/>
      </c>
      <c r="G73" s="73" t="str">
        <f t="shared" si="6"/>
        <v/>
      </c>
      <c r="H73" s="91"/>
      <c r="I73" s="91"/>
      <c r="J73" s="91"/>
      <c r="K73" s="91"/>
      <c r="L73" s="91"/>
      <c r="M73" s="91"/>
      <c r="N73" s="91"/>
      <c r="O73" s="91"/>
      <c r="P73" s="91"/>
      <c r="Q73" s="91"/>
      <c r="R73" s="91"/>
    </row>
    <row r="74" spans="1:18">
      <c r="A74" s="71" t="str">
        <f>IF('Informations About Genes'!A73="","",'Informations About Genes'!A73)</f>
        <v>F11</v>
      </c>
      <c r="B74" s="72" t="str">
        <f>IF('Informations About Genes'!D73="","",'Informations About Genes'!D73)</f>
        <v/>
      </c>
      <c r="C74" s="736"/>
      <c r="D74" s="730"/>
      <c r="E74" s="737"/>
      <c r="F74" s="73" t="str">
        <f t="shared" si="5"/>
        <v/>
      </c>
      <c r="G74" s="73" t="str">
        <f t="shared" si="6"/>
        <v/>
      </c>
      <c r="H74" s="91"/>
      <c r="I74" s="91"/>
      <c r="J74" s="91"/>
      <c r="K74" s="91"/>
      <c r="L74" s="91"/>
      <c r="M74" s="91"/>
      <c r="N74" s="91"/>
      <c r="O74" s="91"/>
      <c r="P74" s="91"/>
      <c r="Q74" s="91"/>
      <c r="R74" s="91"/>
    </row>
    <row r="75" spans="1:18">
      <c r="A75" s="71" t="str">
        <f>IF('Informations About Genes'!A74="","",'Informations About Genes'!A74)</f>
        <v>F12</v>
      </c>
      <c r="B75" s="72" t="str">
        <f>IF('Informations About Genes'!D74="","",'Informations About Genes'!D74)</f>
        <v/>
      </c>
      <c r="C75" s="736"/>
      <c r="D75" s="730"/>
      <c r="E75" s="737"/>
      <c r="F75" s="73" t="str">
        <f t="shared" si="5"/>
        <v/>
      </c>
      <c r="G75" s="73" t="str">
        <f t="shared" si="6"/>
        <v/>
      </c>
      <c r="H75" s="91"/>
      <c r="I75" s="91"/>
      <c r="J75" s="91"/>
      <c r="K75" s="91"/>
      <c r="L75" s="91"/>
      <c r="M75" s="91"/>
      <c r="N75" s="91"/>
      <c r="O75" s="91"/>
      <c r="P75" s="91"/>
      <c r="Q75" s="91"/>
      <c r="R75" s="91"/>
    </row>
    <row r="76" spans="1:18">
      <c r="A76" s="71" t="str">
        <f>IF('Informations About Genes'!A75="","",'Informations About Genes'!A75)</f>
        <v>G1</v>
      </c>
      <c r="B76" s="72" t="str">
        <f>IF('Informations About Genes'!D75="","",'Informations About Genes'!D75)</f>
        <v/>
      </c>
      <c r="C76" s="736"/>
      <c r="D76" s="730"/>
      <c r="E76" s="737"/>
      <c r="F76" s="73" t="str">
        <f t="shared" si="5"/>
        <v/>
      </c>
      <c r="G76" s="73" t="str">
        <f t="shared" si="6"/>
        <v/>
      </c>
      <c r="H76" s="91"/>
      <c r="I76" s="91"/>
      <c r="J76" s="91"/>
      <c r="K76" s="91"/>
      <c r="L76" s="91"/>
      <c r="M76" s="91"/>
      <c r="N76" s="91"/>
      <c r="O76" s="91"/>
      <c r="P76" s="91"/>
      <c r="Q76" s="91"/>
      <c r="R76" s="91"/>
    </row>
    <row r="77" spans="1:18">
      <c r="A77" s="71" t="str">
        <f>IF('Informations About Genes'!A76="","",'Informations About Genes'!A76)</f>
        <v>G2</v>
      </c>
      <c r="B77" s="72" t="str">
        <f>IF('Informations About Genes'!D76="","",'Informations About Genes'!D76)</f>
        <v/>
      </c>
      <c r="C77" s="736"/>
      <c r="D77" s="730"/>
      <c r="E77" s="737"/>
      <c r="F77" s="73" t="str">
        <f t="shared" si="5"/>
        <v/>
      </c>
      <c r="G77" s="73" t="str">
        <f t="shared" si="6"/>
        <v/>
      </c>
      <c r="H77" s="91"/>
      <c r="I77" s="91"/>
      <c r="J77" s="91"/>
      <c r="K77" s="91"/>
      <c r="L77" s="91"/>
      <c r="M77" s="91"/>
      <c r="N77" s="91"/>
      <c r="O77" s="91"/>
      <c r="P77" s="91"/>
      <c r="Q77" s="91"/>
      <c r="R77" s="91"/>
    </row>
    <row r="78" spans="1:18">
      <c r="A78" s="71" t="str">
        <f>IF('Informations About Genes'!A77="","",'Informations About Genes'!A77)</f>
        <v>G3</v>
      </c>
      <c r="B78" s="72" t="str">
        <f>IF('Informations About Genes'!D77="","",'Informations About Genes'!D77)</f>
        <v/>
      </c>
      <c r="C78" s="736"/>
      <c r="D78" s="730"/>
      <c r="E78" s="737"/>
      <c r="F78" s="73" t="str">
        <f t="shared" si="5"/>
        <v/>
      </c>
      <c r="G78" s="73" t="str">
        <f t="shared" si="6"/>
        <v/>
      </c>
      <c r="H78" s="91"/>
      <c r="I78" s="91"/>
      <c r="J78" s="91"/>
      <c r="K78" s="91"/>
      <c r="L78" s="91"/>
      <c r="M78" s="91"/>
      <c r="N78" s="91"/>
      <c r="O78" s="91"/>
      <c r="P78" s="91"/>
      <c r="Q78" s="91"/>
      <c r="R78" s="91"/>
    </row>
    <row r="79" spans="1:18">
      <c r="A79" s="71" t="str">
        <f>IF('Informations About Genes'!A78="","",'Informations About Genes'!A78)</f>
        <v>G4</v>
      </c>
      <c r="B79" s="72" t="str">
        <f>IF('Informations About Genes'!D78="","",'Informations About Genes'!D78)</f>
        <v/>
      </c>
      <c r="C79" s="736"/>
      <c r="D79" s="730"/>
      <c r="E79" s="737"/>
      <c r="F79" s="73" t="str">
        <f t="shared" si="5"/>
        <v/>
      </c>
      <c r="G79" s="73" t="str">
        <f t="shared" si="6"/>
        <v/>
      </c>
      <c r="H79" s="91"/>
      <c r="I79" s="91"/>
      <c r="J79" s="91"/>
      <c r="K79" s="91"/>
      <c r="L79" s="91"/>
      <c r="M79" s="91"/>
      <c r="N79" s="91"/>
      <c r="O79" s="91"/>
      <c r="P79" s="91"/>
      <c r="Q79" s="91"/>
      <c r="R79" s="91"/>
    </row>
    <row r="80" spans="1:18">
      <c r="A80" s="71" t="str">
        <f>IF('Informations About Genes'!A79="","",'Informations About Genes'!A79)</f>
        <v>G5</v>
      </c>
      <c r="B80" s="72" t="str">
        <f>IF('Informations About Genes'!D79="","",'Informations About Genes'!D79)</f>
        <v/>
      </c>
      <c r="C80" s="736"/>
      <c r="D80" s="730"/>
      <c r="E80" s="737"/>
      <c r="F80" s="73" t="str">
        <f t="shared" si="5"/>
        <v/>
      </c>
      <c r="G80" s="73" t="str">
        <f t="shared" si="6"/>
        <v/>
      </c>
      <c r="H80" s="91"/>
      <c r="I80" s="91"/>
      <c r="J80" s="91"/>
      <c r="K80" s="91"/>
      <c r="L80" s="91"/>
      <c r="M80" s="91"/>
      <c r="N80" s="91"/>
      <c r="O80" s="91"/>
      <c r="P80" s="91"/>
      <c r="Q80" s="91"/>
      <c r="R80" s="91"/>
    </row>
    <row r="81" spans="1:18">
      <c r="A81" s="71" t="str">
        <f>IF('Informations About Genes'!A80="","",'Informations About Genes'!A80)</f>
        <v>G6</v>
      </c>
      <c r="B81" s="72" t="str">
        <f>IF('Informations About Genes'!D80="","",'Informations About Genes'!D80)</f>
        <v/>
      </c>
      <c r="C81" s="736"/>
      <c r="D81" s="730"/>
      <c r="E81" s="737"/>
      <c r="F81" s="73" t="str">
        <f t="shared" si="5"/>
        <v/>
      </c>
      <c r="G81" s="73" t="str">
        <f t="shared" si="6"/>
        <v/>
      </c>
      <c r="H81" s="91"/>
      <c r="I81" s="91"/>
      <c r="J81" s="91"/>
      <c r="K81" s="91"/>
      <c r="L81" s="91"/>
      <c r="M81" s="91"/>
      <c r="N81" s="91"/>
      <c r="O81" s="91"/>
      <c r="P81" s="91"/>
      <c r="Q81" s="91"/>
      <c r="R81" s="91"/>
    </row>
    <row r="82" spans="1:18">
      <c r="A82" s="71" t="str">
        <f>IF('Informations About Genes'!A81="","",'Informations About Genes'!A81)</f>
        <v>G7</v>
      </c>
      <c r="B82" s="72" t="str">
        <f>IF('Informations About Genes'!D81="","",'Informations About Genes'!D81)</f>
        <v/>
      </c>
      <c r="C82" s="736"/>
      <c r="D82" s="730"/>
      <c r="E82" s="737"/>
      <c r="F82" s="73" t="str">
        <f t="shared" si="5"/>
        <v/>
      </c>
      <c r="G82" s="73" t="str">
        <f t="shared" si="6"/>
        <v/>
      </c>
      <c r="H82" s="91"/>
      <c r="I82" s="91"/>
      <c r="J82" s="91"/>
      <c r="K82" s="91"/>
      <c r="L82" s="91"/>
      <c r="M82" s="91"/>
      <c r="N82" s="91"/>
      <c r="O82" s="91"/>
      <c r="P82" s="91"/>
      <c r="Q82" s="91"/>
      <c r="R82" s="91"/>
    </row>
    <row r="83" spans="1:18">
      <c r="A83" s="71" t="str">
        <f>IF('Informations About Genes'!A82="","",'Informations About Genes'!A82)</f>
        <v>G8</v>
      </c>
      <c r="B83" s="72" t="str">
        <f>IF('Informations About Genes'!D82="","",'Informations About Genes'!D82)</f>
        <v/>
      </c>
      <c r="C83" s="736"/>
      <c r="D83" s="730"/>
      <c r="E83" s="737"/>
      <c r="F83" s="73" t="str">
        <f t="shared" si="5"/>
        <v/>
      </c>
      <c r="G83" s="73" t="str">
        <f t="shared" si="6"/>
        <v/>
      </c>
      <c r="H83" s="91"/>
      <c r="I83" s="91"/>
      <c r="J83" s="91"/>
      <c r="K83" s="91"/>
      <c r="L83" s="91"/>
      <c r="M83" s="91"/>
      <c r="N83" s="91"/>
      <c r="O83" s="91"/>
      <c r="P83" s="91"/>
      <c r="Q83" s="91"/>
      <c r="R83" s="91"/>
    </row>
    <row r="84" spans="1:18">
      <c r="A84" s="71" t="str">
        <f>IF('Informations About Genes'!A83="","",'Informations About Genes'!A83)</f>
        <v>G9</v>
      </c>
      <c r="B84" s="72" t="str">
        <f>IF('Informations About Genes'!D83="","",'Informations About Genes'!D83)</f>
        <v/>
      </c>
      <c r="C84" s="736"/>
      <c r="D84" s="730"/>
      <c r="E84" s="737"/>
      <c r="F84" s="73" t="str">
        <f t="shared" si="5"/>
        <v/>
      </c>
      <c r="G84" s="73" t="str">
        <f t="shared" si="6"/>
        <v/>
      </c>
      <c r="H84" s="91"/>
      <c r="I84" s="91"/>
      <c r="J84" s="91"/>
      <c r="K84" s="91"/>
      <c r="L84" s="91"/>
      <c r="M84" s="91"/>
      <c r="N84" s="91"/>
      <c r="O84" s="91"/>
      <c r="P84" s="91"/>
      <c r="Q84" s="91"/>
      <c r="R84" s="91"/>
    </row>
    <row r="85" spans="1:18">
      <c r="A85" s="71" t="str">
        <f>IF('Informations About Genes'!A84="","",'Informations About Genes'!A84)</f>
        <v>G10</v>
      </c>
      <c r="B85" s="72" t="str">
        <f>IF('Informations About Genes'!D84="","",'Informations About Genes'!D84)</f>
        <v/>
      </c>
      <c r="C85" s="736"/>
      <c r="D85" s="730"/>
      <c r="E85" s="737"/>
      <c r="F85" s="73" t="str">
        <f t="shared" si="5"/>
        <v/>
      </c>
      <c r="G85" s="73" t="str">
        <f t="shared" si="6"/>
        <v/>
      </c>
      <c r="H85" s="91"/>
      <c r="I85" s="91"/>
      <c r="J85" s="91"/>
      <c r="K85" s="91"/>
      <c r="L85" s="91"/>
      <c r="M85" s="91"/>
      <c r="N85" s="91"/>
      <c r="O85" s="91"/>
      <c r="P85" s="91"/>
      <c r="Q85" s="91"/>
      <c r="R85" s="91"/>
    </row>
    <row r="86" spans="1:18">
      <c r="A86" s="71" t="str">
        <f>IF('Informations About Genes'!A85="","",'Informations About Genes'!A85)</f>
        <v>G11</v>
      </c>
      <c r="B86" s="72" t="str">
        <f>IF('Informations About Genes'!D85="","",'Informations About Genes'!D85)</f>
        <v/>
      </c>
      <c r="C86" s="736"/>
      <c r="D86" s="730"/>
      <c r="E86" s="737"/>
      <c r="F86" s="73" t="str">
        <f t="shared" si="5"/>
        <v/>
      </c>
      <c r="G86" s="73" t="str">
        <f t="shared" si="6"/>
        <v/>
      </c>
      <c r="H86" s="91"/>
      <c r="I86" s="91"/>
      <c r="J86" s="91"/>
      <c r="K86" s="91"/>
      <c r="L86" s="91"/>
      <c r="M86" s="91"/>
      <c r="N86" s="91"/>
      <c r="O86" s="91"/>
      <c r="P86" s="91"/>
      <c r="Q86" s="91"/>
      <c r="R86" s="91"/>
    </row>
    <row r="87" spans="1:18" ht="15.75" thickBot="1">
      <c r="A87" s="71" t="str">
        <f>IF('Informations About Genes'!A86="","",'Informations About Genes'!A86)</f>
        <v>G12</v>
      </c>
      <c r="B87" s="72" t="str">
        <f>IF('Informations About Genes'!D86="","",'Informations About Genes'!D86)</f>
        <v/>
      </c>
      <c r="C87" s="739"/>
      <c r="D87" s="731"/>
      <c r="E87" s="740"/>
      <c r="F87" s="73" t="str">
        <f t="shared" si="5"/>
        <v/>
      </c>
      <c r="G87" s="73" t="str">
        <f t="shared" si="6"/>
        <v/>
      </c>
      <c r="H87" s="91"/>
      <c r="I87" s="91"/>
      <c r="J87" s="91"/>
      <c r="K87" s="91"/>
      <c r="L87" s="91"/>
      <c r="M87" s="91"/>
      <c r="N87" s="91"/>
      <c r="O87" s="91"/>
      <c r="P87" s="91"/>
      <c r="Q87" s="91"/>
      <c r="R87" s="91"/>
    </row>
    <row r="88" spans="1:18">
      <c r="A88" s="71" t="str">
        <f>IF('Informations About Genes'!A87="","",'Informations About Genes'!A87)</f>
        <v>H1</v>
      </c>
      <c r="B88" s="72" t="str">
        <f>IF('Informations About Genes'!D87="","",'Informations About Genes'!D87)</f>
        <v/>
      </c>
      <c r="C88" s="734"/>
      <c r="D88" s="729"/>
      <c r="E88" s="735"/>
      <c r="F88" s="73" t="str">
        <f t="shared" si="5"/>
        <v/>
      </c>
      <c r="G88" s="73" t="str">
        <f t="shared" si="6"/>
        <v/>
      </c>
      <c r="H88" s="91"/>
      <c r="I88" s="91"/>
      <c r="J88" s="91"/>
      <c r="K88" s="91"/>
      <c r="L88" s="91"/>
      <c r="M88" s="91"/>
      <c r="N88" s="91"/>
      <c r="O88" s="91"/>
      <c r="P88" s="91"/>
      <c r="Q88" s="91"/>
      <c r="R88" s="91"/>
    </row>
    <row r="89" spans="1:18">
      <c r="A89" s="71" t="str">
        <f>IF('Informations About Genes'!A88="","",'Informations About Genes'!A88)</f>
        <v>H2</v>
      </c>
      <c r="B89" s="72" t="str">
        <f>IF('Informations About Genes'!D88="","",'Informations About Genes'!D88)</f>
        <v/>
      </c>
      <c r="C89" s="736"/>
      <c r="D89" s="730"/>
      <c r="E89" s="737"/>
      <c r="F89" s="73" t="str">
        <f t="shared" si="5"/>
        <v/>
      </c>
      <c r="G89" s="73" t="str">
        <f t="shared" si="6"/>
        <v/>
      </c>
      <c r="H89" s="91"/>
      <c r="I89" s="91"/>
      <c r="J89" s="91"/>
      <c r="K89" s="91"/>
      <c r="L89" s="91"/>
      <c r="M89" s="91"/>
      <c r="N89" s="91"/>
      <c r="O89" s="91"/>
      <c r="P89" s="91"/>
      <c r="Q89" s="91"/>
      <c r="R89" s="91"/>
    </row>
    <row r="90" spans="1:18">
      <c r="A90" s="71" t="str">
        <f>IF('Informations About Genes'!A89="","",'Informations About Genes'!A89)</f>
        <v>H3</v>
      </c>
      <c r="B90" s="72" t="str">
        <f>IF('Informations About Genes'!D89="","",'Informations About Genes'!D89)</f>
        <v/>
      </c>
      <c r="C90" s="736"/>
      <c r="D90" s="730"/>
      <c r="E90" s="737"/>
      <c r="F90" s="73" t="str">
        <f t="shared" si="5"/>
        <v/>
      </c>
      <c r="G90" s="73" t="str">
        <f t="shared" si="6"/>
        <v/>
      </c>
      <c r="H90" s="91"/>
      <c r="I90" s="91"/>
      <c r="J90" s="91"/>
      <c r="K90" s="91"/>
      <c r="L90" s="91"/>
      <c r="M90" s="91"/>
      <c r="N90" s="91"/>
      <c r="O90" s="91"/>
      <c r="P90" s="91"/>
      <c r="Q90" s="91"/>
      <c r="R90" s="91"/>
    </row>
    <row r="91" spans="1:18">
      <c r="A91" s="71" t="str">
        <f>IF('Informations About Genes'!A90="","",'Informations About Genes'!A90)</f>
        <v>H4</v>
      </c>
      <c r="B91" s="72" t="str">
        <f>IF('Informations About Genes'!D90="","",'Informations About Genes'!D90)</f>
        <v/>
      </c>
      <c r="C91" s="736"/>
      <c r="D91" s="730"/>
      <c r="E91" s="737"/>
      <c r="F91" s="73" t="str">
        <f t="shared" si="5"/>
        <v/>
      </c>
      <c r="G91" s="73" t="str">
        <f t="shared" si="6"/>
        <v/>
      </c>
      <c r="H91" s="91"/>
      <c r="I91" s="91"/>
      <c r="J91" s="91"/>
      <c r="K91" s="91"/>
      <c r="L91" s="91"/>
      <c r="M91" s="91"/>
      <c r="N91" s="91"/>
      <c r="O91" s="91"/>
      <c r="P91" s="91"/>
      <c r="Q91" s="91"/>
      <c r="R91" s="91"/>
    </row>
    <row r="92" spans="1:18">
      <c r="A92" s="71" t="str">
        <f>IF('Informations About Genes'!A91="","",'Informations About Genes'!A91)</f>
        <v>H5</v>
      </c>
      <c r="B92" s="72" t="str">
        <f>IF('Informations About Genes'!D91="","",'Informations About Genes'!D91)</f>
        <v/>
      </c>
      <c r="C92" s="736"/>
      <c r="D92" s="730"/>
      <c r="E92" s="737"/>
      <c r="F92" s="73" t="str">
        <f t="shared" si="5"/>
        <v/>
      </c>
      <c r="G92" s="73" t="str">
        <f t="shared" si="6"/>
        <v/>
      </c>
      <c r="H92" s="91"/>
      <c r="I92" s="91"/>
      <c r="J92" s="91"/>
      <c r="K92" s="91"/>
      <c r="L92" s="91"/>
      <c r="M92" s="91"/>
      <c r="N92" s="91"/>
      <c r="O92" s="91"/>
      <c r="P92" s="91"/>
      <c r="Q92" s="91"/>
      <c r="R92" s="91"/>
    </row>
    <row r="93" spans="1:18">
      <c r="A93" s="71" t="str">
        <f>IF('Informations About Genes'!A92="","",'Informations About Genes'!A92)</f>
        <v>H6</v>
      </c>
      <c r="B93" s="72" t="str">
        <f>IF('Informations About Genes'!D92="","",'Informations About Genes'!D92)</f>
        <v/>
      </c>
      <c r="C93" s="736"/>
      <c r="D93" s="730"/>
      <c r="E93" s="737"/>
      <c r="F93" s="73" t="str">
        <f t="shared" si="5"/>
        <v/>
      </c>
      <c r="G93" s="73" t="str">
        <f t="shared" si="6"/>
        <v/>
      </c>
      <c r="H93" s="91"/>
      <c r="I93" s="91"/>
      <c r="J93" s="91"/>
      <c r="K93" s="91"/>
      <c r="L93" s="91"/>
      <c r="M93" s="91"/>
      <c r="N93" s="91"/>
      <c r="O93" s="91"/>
      <c r="P93" s="91"/>
      <c r="Q93" s="91"/>
    </row>
    <row r="94" spans="1:18">
      <c r="A94" s="71" t="str">
        <f>IF('Informations About Genes'!A93="","",'Informations About Genes'!A93)</f>
        <v>H7</v>
      </c>
      <c r="B94" s="72" t="str">
        <f>IF('Informations About Genes'!D93="","",'Informations About Genes'!D93)</f>
        <v/>
      </c>
      <c r="C94" s="736"/>
      <c r="D94" s="730"/>
      <c r="E94" s="737"/>
      <c r="F94" s="73" t="str">
        <f t="shared" si="5"/>
        <v/>
      </c>
      <c r="G94" s="73" t="str">
        <f t="shared" si="6"/>
        <v/>
      </c>
      <c r="H94" s="91"/>
      <c r="I94" s="91"/>
      <c r="J94" s="91"/>
      <c r="K94" s="91"/>
      <c r="L94" s="91"/>
      <c r="M94" s="91"/>
      <c r="N94" s="91"/>
      <c r="O94" s="91"/>
      <c r="P94" s="91"/>
      <c r="Q94" s="91"/>
      <c r="R94" s="91"/>
    </row>
    <row r="95" spans="1:18" ht="15.75" thickBot="1">
      <c r="A95" s="71" t="str">
        <f>IF('Informations About Genes'!A94="","",'Informations About Genes'!A94)</f>
        <v>H8</v>
      </c>
      <c r="B95" s="72" t="str">
        <f>IF('Informations About Genes'!D94="","",'Informations About Genes'!D94)</f>
        <v/>
      </c>
      <c r="C95" s="741"/>
      <c r="D95" s="732"/>
      <c r="E95" s="742"/>
      <c r="F95" s="73" t="str">
        <f t="shared" si="5"/>
        <v/>
      </c>
      <c r="G95" s="73" t="str">
        <f t="shared" si="6"/>
        <v/>
      </c>
      <c r="H95" s="91"/>
      <c r="I95" s="91"/>
      <c r="J95" s="91"/>
      <c r="K95" s="91"/>
      <c r="L95" s="91"/>
      <c r="M95" s="91"/>
      <c r="N95" s="91"/>
      <c r="O95" s="91"/>
      <c r="P95" s="91"/>
      <c r="Q95" s="91"/>
      <c r="R95" s="91"/>
    </row>
    <row r="96" spans="1:18">
      <c r="A96" s="71" t="str">
        <f>IF('Informations About Genes'!A95="","",'Informations About Genes'!A95)</f>
        <v>H9</v>
      </c>
      <c r="B96" s="72" t="str">
        <f>IF('Informations About Genes'!D95="","",'Informations About Genes'!D95)</f>
        <v/>
      </c>
      <c r="C96" s="743"/>
      <c r="D96" s="733"/>
      <c r="E96" s="744"/>
      <c r="F96" s="73" t="str">
        <f t="shared" si="5"/>
        <v/>
      </c>
      <c r="G96" s="73" t="str">
        <f t="shared" si="6"/>
        <v/>
      </c>
      <c r="H96" s="91"/>
      <c r="I96" s="91"/>
      <c r="J96" s="91"/>
      <c r="K96" s="91"/>
      <c r="L96" s="91"/>
      <c r="M96" s="91"/>
      <c r="N96" s="91"/>
      <c r="O96" s="91"/>
      <c r="P96" s="91"/>
      <c r="Q96" s="91"/>
      <c r="R96" s="91"/>
    </row>
    <row r="97" spans="1:18">
      <c r="A97" s="71" t="str">
        <f>IF('Informations About Genes'!A96="","",'Informations About Genes'!A96)</f>
        <v>H10</v>
      </c>
      <c r="B97" s="72" t="str">
        <f>IF('Informations About Genes'!D96="","",'Informations About Genes'!D96)</f>
        <v/>
      </c>
      <c r="C97" s="736"/>
      <c r="D97" s="730"/>
      <c r="E97" s="737"/>
      <c r="F97" s="73" t="str">
        <f t="shared" si="5"/>
        <v/>
      </c>
      <c r="G97" s="73" t="str">
        <f t="shared" si="6"/>
        <v/>
      </c>
      <c r="H97" s="91"/>
      <c r="I97" s="91"/>
      <c r="J97" s="91"/>
      <c r="K97" s="91"/>
      <c r="L97" s="91"/>
      <c r="M97" s="91"/>
      <c r="N97" s="91"/>
      <c r="O97" s="91"/>
      <c r="P97" s="91"/>
      <c r="Q97" s="91"/>
      <c r="R97" s="91"/>
    </row>
    <row r="98" spans="1:18">
      <c r="A98" s="71" t="str">
        <f>IF('Informations About Genes'!A97="","",'Informations About Genes'!A97)</f>
        <v>H11</v>
      </c>
      <c r="B98" s="72" t="str">
        <f>IF('Informations About Genes'!D97="","",'Informations About Genes'!D97)</f>
        <v/>
      </c>
      <c r="C98" s="736"/>
      <c r="D98" s="730"/>
      <c r="E98" s="737"/>
      <c r="F98" s="73" t="str">
        <f t="shared" si="5"/>
        <v/>
      </c>
      <c r="G98" s="73" t="str">
        <f t="shared" si="6"/>
        <v/>
      </c>
      <c r="H98" s="91"/>
      <c r="I98" s="91"/>
      <c r="J98" s="91"/>
      <c r="K98" s="91"/>
      <c r="L98" s="91"/>
      <c r="M98" s="91"/>
      <c r="N98" s="91"/>
      <c r="O98" s="91"/>
      <c r="P98" s="91"/>
      <c r="Q98" s="91"/>
      <c r="R98" s="91"/>
    </row>
    <row r="99" spans="1:18" ht="15.75" thickBot="1">
      <c r="A99" s="88" t="str">
        <f>IF('Informations About Genes'!A98="","",'Informations About Genes'!A98)</f>
        <v>H12</v>
      </c>
      <c r="B99" s="89" t="str">
        <f>IF('Informations About Genes'!D98="","",'Informations About Genes'!D98)</f>
        <v/>
      </c>
      <c r="C99" s="741"/>
      <c r="D99" s="732"/>
      <c r="E99" s="742"/>
      <c r="F99" s="87" t="str">
        <f t="shared" si="5"/>
        <v/>
      </c>
      <c r="G99" s="87" t="str">
        <f t="shared" si="6"/>
        <v/>
      </c>
      <c r="H99" s="91"/>
      <c r="I99" s="91"/>
      <c r="J99" s="91"/>
      <c r="K99" s="91"/>
      <c r="L99" s="91"/>
      <c r="M99" s="91"/>
      <c r="N99" s="91"/>
      <c r="O99" s="91"/>
      <c r="P99" s="91"/>
      <c r="Q99" s="91"/>
      <c r="R99" s="91"/>
    </row>
    <row r="100" spans="1:18" ht="15.75" thickTop="1">
      <c r="A100" s="91"/>
      <c r="B100" s="91"/>
      <c r="C100" s="91"/>
      <c r="D100" s="91"/>
      <c r="E100" s="91"/>
      <c r="F100" s="91"/>
      <c r="G100" s="91"/>
      <c r="H100" s="91"/>
      <c r="I100" s="91"/>
      <c r="J100" s="91"/>
      <c r="K100" s="91"/>
      <c r="L100" s="91"/>
      <c r="M100" s="91"/>
      <c r="N100" s="91"/>
      <c r="O100" s="91"/>
      <c r="P100" s="91"/>
      <c r="Q100" s="91"/>
      <c r="R100" s="91"/>
    </row>
    <row r="101" spans="1:18">
      <c r="A101" s="91"/>
      <c r="B101" s="91"/>
      <c r="C101" s="91"/>
      <c r="D101" s="91"/>
      <c r="E101" s="91"/>
      <c r="F101" s="91"/>
      <c r="G101" s="91"/>
      <c r="H101" s="91"/>
      <c r="I101" s="91"/>
      <c r="J101" s="91"/>
      <c r="K101" s="91"/>
      <c r="L101" s="91"/>
      <c r="M101" s="91"/>
      <c r="N101" s="91"/>
      <c r="O101" s="91"/>
      <c r="P101" s="91"/>
      <c r="Q101" s="91"/>
      <c r="R101" s="91"/>
    </row>
    <row r="102" spans="1:18">
      <c r="A102" s="91"/>
      <c r="B102" s="91"/>
      <c r="C102" s="91"/>
      <c r="D102" s="91"/>
      <c r="E102" s="91"/>
      <c r="F102" s="91"/>
      <c r="G102" s="91"/>
      <c r="H102" s="91"/>
      <c r="I102" s="91"/>
      <c r="J102" s="91"/>
      <c r="K102" s="91"/>
      <c r="L102" s="91"/>
      <c r="M102" s="91"/>
      <c r="N102" s="91"/>
      <c r="O102" s="91"/>
      <c r="P102" s="91"/>
      <c r="Q102" s="91"/>
      <c r="R102" s="91"/>
    </row>
    <row r="103" spans="1:18">
      <c r="A103" s="91"/>
      <c r="B103" s="91"/>
      <c r="C103" s="91"/>
      <c r="D103" s="91"/>
      <c r="E103" s="91"/>
      <c r="F103" s="91"/>
      <c r="G103" s="91"/>
      <c r="H103" s="91"/>
      <c r="I103" s="91"/>
      <c r="J103" s="91"/>
      <c r="K103" s="91"/>
      <c r="L103" s="91"/>
      <c r="M103" s="91"/>
      <c r="N103" s="91"/>
      <c r="O103" s="91"/>
      <c r="P103" s="91"/>
      <c r="Q103" s="91"/>
      <c r="R103" s="91"/>
    </row>
    <row r="104" spans="1:18">
      <c r="A104" s="91"/>
      <c r="B104" s="91"/>
      <c r="C104" s="91"/>
      <c r="D104" s="91"/>
      <c r="E104" s="91"/>
      <c r="F104" s="91"/>
      <c r="G104" s="91"/>
      <c r="H104" s="91"/>
      <c r="I104" s="91"/>
      <c r="J104" s="91"/>
      <c r="K104" s="91"/>
      <c r="L104" s="91"/>
      <c r="M104" s="91"/>
      <c r="N104" s="91"/>
      <c r="O104" s="91"/>
      <c r="P104" s="91"/>
      <c r="Q104" s="91"/>
      <c r="R104" s="91"/>
    </row>
    <row r="105" spans="1:18">
      <c r="A105" s="91"/>
      <c r="B105" s="91"/>
      <c r="C105" s="91"/>
      <c r="D105" s="91"/>
      <c r="E105" s="91"/>
      <c r="F105" s="91"/>
      <c r="G105" s="91"/>
      <c r="H105" s="91"/>
      <c r="I105" s="91"/>
      <c r="J105" s="91"/>
      <c r="K105" s="91"/>
      <c r="L105" s="91"/>
      <c r="M105" s="91"/>
      <c r="N105" s="91"/>
      <c r="O105" s="91"/>
      <c r="P105" s="91"/>
      <c r="Q105" s="91"/>
      <c r="R105" s="91"/>
    </row>
    <row r="106" spans="1:18">
      <c r="A106" s="91"/>
      <c r="B106" s="91"/>
      <c r="C106" s="91"/>
      <c r="D106" s="91"/>
      <c r="E106" s="91"/>
      <c r="F106" s="91"/>
      <c r="G106" s="91"/>
      <c r="H106" s="91"/>
      <c r="I106" s="91"/>
      <c r="J106" s="91"/>
      <c r="K106" s="91"/>
      <c r="L106" s="91"/>
      <c r="M106" s="91"/>
      <c r="N106" s="91"/>
      <c r="O106" s="91"/>
      <c r="P106" s="91"/>
      <c r="Q106" s="91"/>
      <c r="R106" s="91"/>
    </row>
    <row r="107" spans="1:18">
      <c r="A107" s="91"/>
      <c r="B107" s="91"/>
      <c r="C107" s="91"/>
      <c r="D107" s="91"/>
      <c r="E107" s="91"/>
      <c r="F107" s="91"/>
      <c r="G107" s="91"/>
      <c r="H107" s="91"/>
      <c r="I107" s="91"/>
      <c r="J107" s="91"/>
      <c r="K107" s="91"/>
      <c r="L107" s="91"/>
      <c r="M107" s="91"/>
      <c r="N107" s="91"/>
      <c r="O107" s="91"/>
      <c r="P107" s="91"/>
      <c r="Q107" s="91"/>
      <c r="R107" s="91"/>
    </row>
    <row r="108" spans="1:18">
      <c r="A108" s="91"/>
      <c r="B108" s="91"/>
      <c r="C108" s="91"/>
      <c r="D108" s="91"/>
      <c r="E108" s="91"/>
      <c r="F108" s="91"/>
      <c r="G108" s="91"/>
      <c r="H108" s="91"/>
      <c r="I108" s="91"/>
      <c r="J108" s="91"/>
      <c r="K108" s="91"/>
      <c r="L108" s="91"/>
      <c r="M108" s="91"/>
      <c r="N108" s="91"/>
      <c r="O108" s="91"/>
      <c r="P108" s="91"/>
      <c r="Q108" s="91"/>
      <c r="R108" s="91"/>
    </row>
    <row r="109" spans="1:18">
      <c r="A109" s="91"/>
      <c r="B109" s="91"/>
      <c r="C109" s="91"/>
      <c r="D109" s="91"/>
      <c r="E109" s="91"/>
      <c r="F109" s="91"/>
      <c r="G109" s="91"/>
      <c r="H109" s="91"/>
      <c r="I109" s="91"/>
      <c r="J109" s="91"/>
      <c r="K109" s="91"/>
      <c r="L109" s="91"/>
      <c r="M109" s="91"/>
      <c r="N109" s="91"/>
      <c r="O109" s="91"/>
      <c r="P109" s="91"/>
      <c r="Q109" s="91"/>
      <c r="R109" s="91"/>
    </row>
    <row r="110" spans="1:18">
      <c r="A110" s="91"/>
      <c r="B110" s="91"/>
      <c r="C110" s="91"/>
      <c r="D110" s="91"/>
      <c r="E110" s="91"/>
      <c r="F110" s="91"/>
      <c r="G110" s="91"/>
      <c r="H110" s="91"/>
      <c r="I110" s="91"/>
      <c r="J110" s="91"/>
      <c r="K110" s="91"/>
      <c r="L110" s="91"/>
      <c r="M110" s="91"/>
      <c r="N110" s="91"/>
      <c r="O110" s="91"/>
      <c r="P110" s="91"/>
      <c r="Q110" s="91"/>
      <c r="R110" s="91"/>
    </row>
    <row r="111" spans="1:18">
      <c r="A111" s="91"/>
      <c r="B111" s="91"/>
      <c r="C111" s="91"/>
      <c r="D111" s="91"/>
      <c r="E111" s="91"/>
      <c r="F111" s="91"/>
      <c r="G111" s="91"/>
      <c r="H111" s="91"/>
      <c r="I111" s="91"/>
      <c r="J111" s="91"/>
      <c r="K111" s="91"/>
      <c r="L111" s="91"/>
      <c r="M111" s="91"/>
      <c r="N111" s="91"/>
      <c r="O111" s="91"/>
      <c r="P111" s="91"/>
      <c r="Q111" s="91"/>
      <c r="R111" s="91"/>
    </row>
    <row r="112" spans="1:18">
      <c r="A112" s="91"/>
      <c r="B112" s="91"/>
      <c r="C112" s="91"/>
      <c r="D112" s="91"/>
      <c r="E112" s="91"/>
      <c r="F112" s="91"/>
      <c r="G112" s="91"/>
      <c r="H112" s="91"/>
      <c r="I112" s="91"/>
      <c r="J112" s="91"/>
      <c r="K112" s="91"/>
      <c r="L112" s="91"/>
      <c r="M112" s="91"/>
      <c r="N112" s="91"/>
      <c r="O112" s="91"/>
      <c r="P112" s="91"/>
      <c r="Q112" s="91"/>
      <c r="R112" s="91"/>
    </row>
    <row r="113" spans="1:14">
      <c r="A113" s="91"/>
      <c r="B113" s="91"/>
      <c r="C113" s="91"/>
      <c r="D113" s="91"/>
      <c r="E113" s="91"/>
      <c r="F113" s="91"/>
      <c r="G113" s="91"/>
      <c r="H113" s="91"/>
      <c r="I113" s="91"/>
      <c r="J113" s="91"/>
      <c r="K113" s="91"/>
      <c r="L113" s="91"/>
      <c r="M113" s="91"/>
      <c r="N113" s="91"/>
    </row>
    <row r="114" spans="1:14">
      <c r="A114" s="91"/>
      <c r="B114" s="91"/>
      <c r="C114" s="91"/>
      <c r="D114" s="91"/>
      <c r="E114" s="91"/>
      <c r="F114" s="91"/>
      <c r="G114" s="91"/>
      <c r="H114" s="91"/>
      <c r="I114" s="91"/>
      <c r="J114" s="91"/>
      <c r="K114" s="91"/>
      <c r="L114" s="91"/>
      <c r="M114" s="91"/>
      <c r="N114" s="91"/>
    </row>
  </sheetData>
  <mergeCells count="13">
    <mergeCell ref="J1:L1"/>
    <mergeCell ref="M1:M3"/>
    <mergeCell ref="N1:N3"/>
    <mergeCell ref="J8:L8"/>
    <mergeCell ref="M8:N8"/>
    <mergeCell ref="J2:L2"/>
    <mergeCell ref="I1:I3"/>
    <mergeCell ref="A1:A3"/>
    <mergeCell ref="B1:B3"/>
    <mergeCell ref="C1:E1"/>
    <mergeCell ref="F1:F3"/>
    <mergeCell ref="G1:G3"/>
    <mergeCell ref="C2:E2"/>
  </mergeCells>
  <conditionalFormatting sqref="J4:L7">
    <cfRule type="cellIs" dxfId="1192" priority="250" operator="equal">
      <formula>0</formula>
    </cfRule>
  </conditionalFormatting>
  <conditionalFormatting sqref="J9:L12">
    <cfRule type="cellIs" dxfId="1191" priority="249" operator="equal">
      <formula>0</formula>
    </cfRule>
  </conditionalFormatting>
  <conditionalFormatting sqref="C4:E99">
    <cfRule type="cellIs" dxfId="1190" priority="248" operator="greaterThan">
      <formula>34.999999</formula>
    </cfRule>
  </conditionalFormatting>
  <conditionalFormatting sqref="F4:F99">
    <cfRule type="cellIs" dxfId="1189" priority="246" operator="greaterThan">
      <formula>34.999999</formula>
    </cfRule>
    <cfRule type="cellIs" dxfId="1188" priority="247" operator="greaterThan">
      <formula>"34.99999999"</formula>
    </cfRule>
  </conditionalFormatting>
  <conditionalFormatting sqref="J4:L7 J9:L12">
    <cfRule type="cellIs" dxfId="1187" priority="245" operator="equal">
      <formula>0</formula>
    </cfRule>
  </conditionalFormatting>
  <conditionalFormatting sqref="C4:E99">
    <cfRule type="cellIs" dxfId="1186" priority="244" operator="greaterThan">
      <formula>34.999999</formula>
    </cfRule>
  </conditionalFormatting>
  <conditionalFormatting sqref="C4:E99">
    <cfRule type="cellIs" dxfId="1185" priority="243" operator="greaterThan">
      <formula>34.999999</formula>
    </cfRule>
  </conditionalFormatting>
  <conditionalFormatting sqref="C4:E99">
    <cfRule type="cellIs" dxfId="1184" priority="242" operator="greaterThan">
      <formula>34.999999</formula>
    </cfRule>
  </conditionalFormatting>
  <conditionalFormatting sqref="C4:E99">
    <cfRule type="cellIs" dxfId="1183" priority="241" operator="greaterThan">
      <formula>34.999999</formula>
    </cfRule>
  </conditionalFormatting>
  <conditionalFormatting sqref="C4:E99">
    <cfRule type="cellIs" dxfId="1182" priority="240" operator="greaterThan">
      <formula>34.999999</formula>
    </cfRule>
  </conditionalFormatting>
  <conditionalFormatting sqref="F4:F99">
    <cfRule type="cellIs" dxfId="1181" priority="239" operator="greaterThan">
      <formula>34.999999</formula>
    </cfRule>
  </conditionalFormatting>
  <conditionalFormatting sqref="J4:L7">
    <cfRule type="cellIs" dxfId="1180" priority="238" operator="equal">
      <formula>0</formula>
    </cfRule>
  </conditionalFormatting>
  <conditionalFormatting sqref="J9:L12">
    <cfRule type="cellIs" dxfId="1179" priority="237" operator="equal">
      <formula>0</formula>
    </cfRule>
  </conditionalFormatting>
  <conditionalFormatting sqref="J4:L7 J9:L12">
    <cfRule type="cellIs" dxfId="1178" priority="236" operator="equal">
      <formula>0</formula>
    </cfRule>
  </conditionalFormatting>
  <conditionalFormatting sqref="C4:E99">
    <cfRule type="cellIs" dxfId="1177" priority="235" operator="greaterThan">
      <formula>34.999999</formula>
    </cfRule>
  </conditionalFormatting>
  <conditionalFormatting sqref="F4:F99">
    <cfRule type="cellIs" dxfId="1176" priority="233" operator="greaterThan">
      <formula>34.999999</formula>
    </cfRule>
    <cfRule type="cellIs" dxfId="1175" priority="234" operator="greaterThan">
      <formula>"34.99999999"</formula>
    </cfRule>
  </conditionalFormatting>
  <conditionalFormatting sqref="C4:E99">
    <cfRule type="cellIs" dxfId="1174" priority="232" operator="greaterThan">
      <formula>34.999999</formula>
    </cfRule>
  </conditionalFormatting>
  <conditionalFormatting sqref="C4:E99">
    <cfRule type="cellIs" dxfId="1173" priority="231" operator="greaterThan">
      <formula>34.999999</formula>
    </cfRule>
  </conditionalFormatting>
  <conditionalFormatting sqref="F4:F99">
    <cfRule type="cellIs" dxfId="1172" priority="230" operator="greaterThan">
      <formula>34.999999</formula>
    </cfRule>
  </conditionalFormatting>
  <conditionalFormatting sqref="C4:E4">
    <cfRule type="cellIs" dxfId="1171" priority="229" operator="greaterThan">
      <formula>34.999999</formula>
    </cfRule>
  </conditionalFormatting>
  <conditionalFormatting sqref="C4:C95">
    <cfRule type="cellIs" dxfId="1170" priority="228" operator="greaterThan">
      <formula>34.999999</formula>
    </cfRule>
  </conditionalFormatting>
  <conditionalFormatting sqref="D4:D95">
    <cfRule type="cellIs" dxfId="1169" priority="227" operator="greaterThan">
      <formula>34.999999</formula>
    </cfRule>
  </conditionalFormatting>
  <conditionalFormatting sqref="D4">
    <cfRule type="cellIs" dxfId="1168" priority="226" operator="greaterThan">
      <formula>34.999999</formula>
    </cfRule>
  </conditionalFormatting>
  <conditionalFormatting sqref="C96:E99">
    <cfRule type="cellIs" dxfId="1167" priority="225" operator="greaterThan">
      <formula>34.999999</formula>
    </cfRule>
  </conditionalFormatting>
  <conditionalFormatting sqref="C4:E99">
    <cfRule type="cellIs" dxfId="1166" priority="224" operator="greaterThan">
      <formula>34.999999</formula>
    </cfRule>
  </conditionalFormatting>
  <conditionalFormatting sqref="C4:E99">
    <cfRule type="cellIs" dxfId="1165" priority="223" operator="greaterThan">
      <formula>34.999999</formula>
    </cfRule>
  </conditionalFormatting>
  <conditionalFormatting sqref="C4:E99">
    <cfRule type="cellIs" dxfId="1164" priority="222" operator="greaterThan">
      <formula>34.999999</formula>
    </cfRule>
  </conditionalFormatting>
  <conditionalFormatting sqref="C4:E4">
    <cfRule type="cellIs" dxfId="1163" priority="221" operator="greaterThan">
      <formula>34.999999</formula>
    </cfRule>
  </conditionalFormatting>
  <conditionalFormatting sqref="C96:E99">
    <cfRule type="cellIs" dxfId="1162" priority="220" operator="greaterThan">
      <formula>34.999999</formula>
    </cfRule>
  </conditionalFormatting>
  <conditionalFormatting sqref="C4:E99">
    <cfRule type="cellIs" dxfId="1161" priority="219" operator="greaterThan">
      <formula>34.999999</formula>
    </cfRule>
  </conditionalFormatting>
  <conditionalFormatting sqref="C4:E4">
    <cfRule type="cellIs" dxfId="1160" priority="218" operator="greaterThan">
      <formula>34.999999</formula>
    </cfRule>
  </conditionalFormatting>
  <conditionalFormatting sqref="C96:E99">
    <cfRule type="cellIs" dxfId="1159" priority="217" operator="greaterThan">
      <formula>34.999999</formula>
    </cfRule>
  </conditionalFormatting>
  <conditionalFormatting sqref="C4:E99">
    <cfRule type="cellIs" dxfId="1158" priority="216" operator="greaterThan">
      <formula>34.999999</formula>
    </cfRule>
  </conditionalFormatting>
  <conditionalFormatting sqref="C4:E99">
    <cfRule type="cellIs" dxfId="1157" priority="215" operator="greaterThan">
      <formula>34.999999</formula>
    </cfRule>
  </conditionalFormatting>
  <conditionalFormatting sqref="C4:E99">
    <cfRule type="cellIs" dxfId="1156" priority="214" operator="greaterThan">
      <formula>34.999999</formula>
    </cfRule>
  </conditionalFormatting>
  <conditionalFormatting sqref="C4:E99">
    <cfRule type="cellIs" dxfId="1155" priority="213" operator="greaterThan">
      <formula>34.999999</formula>
    </cfRule>
  </conditionalFormatting>
  <conditionalFormatting sqref="C4:E99">
    <cfRule type="cellIs" dxfId="1154" priority="212" operator="greaterThan">
      <formula>34.999999</formula>
    </cfRule>
  </conditionalFormatting>
  <conditionalFormatting sqref="C4:E99">
    <cfRule type="cellIs" dxfId="1153" priority="211" operator="greaterThan">
      <formula>34.999999</formula>
    </cfRule>
  </conditionalFormatting>
  <conditionalFormatting sqref="C4:E99">
    <cfRule type="cellIs" dxfId="1152" priority="210" operator="greaterThan">
      <formula>34.999999</formula>
    </cfRule>
  </conditionalFormatting>
  <conditionalFormatting sqref="C4:E99">
    <cfRule type="cellIs" dxfId="1151" priority="209" operator="greaterThan">
      <formula>34.999999</formula>
    </cfRule>
  </conditionalFormatting>
  <conditionalFormatting sqref="C4:E99">
    <cfRule type="cellIs" dxfId="1150" priority="208" operator="greaterThan">
      <formula>34.999999</formula>
    </cfRule>
  </conditionalFormatting>
  <conditionalFormatting sqref="C4:E4">
    <cfRule type="cellIs" dxfId="1149" priority="207" operator="greaterThan">
      <formula>34.999999</formula>
    </cfRule>
  </conditionalFormatting>
  <conditionalFormatting sqref="C4:C95">
    <cfRule type="cellIs" dxfId="1148" priority="206" operator="greaterThan">
      <formula>34.999999</formula>
    </cfRule>
  </conditionalFormatting>
  <conditionalFormatting sqref="D4:D95">
    <cfRule type="cellIs" dxfId="1147" priority="205" operator="greaterThan">
      <formula>34.999999</formula>
    </cfRule>
  </conditionalFormatting>
  <conditionalFormatting sqref="D4">
    <cfRule type="cellIs" dxfId="1146" priority="204" operator="greaterThan">
      <formula>34.999999</formula>
    </cfRule>
  </conditionalFormatting>
  <conditionalFormatting sqref="C96:E99">
    <cfRule type="cellIs" dxfId="1145" priority="203" operator="greaterThan">
      <formula>34.999999</formula>
    </cfRule>
  </conditionalFormatting>
  <conditionalFormatting sqref="C4:E99">
    <cfRule type="cellIs" dxfId="1144" priority="202" operator="greaterThan">
      <formula>34.999999</formula>
    </cfRule>
  </conditionalFormatting>
  <conditionalFormatting sqref="C4:E99">
    <cfRule type="cellIs" dxfId="1143" priority="201" operator="greaterThan">
      <formula>34.999999</formula>
    </cfRule>
  </conditionalFormatting>
  <conditionalFormatting sqref="C4:E99">
    <cfRule type="cellIs" dxfId="1142" priority="200" operator="greaterThan">
      <formula>34.999999</formula>
    </cfRule>
  </conditionalFormatting>
  <conditionalFormatting sqref="C4:E99">
    <cfRule type="cellIs" dxfId="1141" priority="199" operator="greaterThan">
      <formula>34.999999</formula>
    </cfRule>
  </conditionalFormatting>
  <conditionalFormatting sqref="C4:E99">
    <cfRule type="cellIs" dxfId="1140" priority="198" operator="greaterThan">
      <formula>34.999999</formula>
    </cfRule>
  </conditionalFormatting>
  <conditionalFormatting sqref="C4:E99">
    <cfRule type="cellIs" dxfId="1139" priority="197" operator="greaterThan">
      <formula>34.999999</formula>
    </cfRule>
  </conditionalFormatting>
  <conditionalFormatting sqref="C4:E99">
    <cfRule type="cellIs" dxfId="1138" priority="196" operator="greaterThan">
      <formula>34.999999</formula>
    </cfRule>
  </conditionalFormatting>
  <conditionalFormatting sqref="C4:E99">
    <cfRule type="cellIs" dxfId="1137" priority="195" operator="greaterThan">
      <formula>34.999999</formula>
    </cfRule>
  </conditionalFormatting>
  <conditionalFormatting sqref="C4:E99">
    <cfRule type="cellIs" dxfId="1136" priority="194" operator="greaterThan">
      <formula>34.999999</formula>
    </cfRule>
  </conditionalFormatting>
  <conditionalFormatting sqref="C4:E99">
    <cfRule type="cellIs" dxfId="1135" priority="193" operator="greaterThan">
      <formula>34.999999</formula>
    </cfRule>
  </conditionalFormatting>
  <conditionalFormatting sqref="C4:E99">
    <cfRule type="cellIs" dxfId="1134" priority="192" operator="greaterThan">
      <formula>34.999999</formula>
    </cfRule>
  </conditionalFormatting>
  <conditionalFormatting sqref="C4:E99">
    <cfRule type="cellIs" dxfId="1133" priority="191" operator="greaterThan">
      <formula>34.999999</formula>
    </cfRule>
  </conditionalFormatting>
  <conditionalFormatting sqref="C4:E99">
    <cfRule type="cellIs" dxfId="1132" priority="190" operator="greaterThan">
      <formula>34.999999</formula>
    </cfRule>
  </conditionalFormatting>
  <conditionalFormatting sqref="C4:E99">
    <cfRule type="cellIs" dxfId="1131" priority="189" operator="greaterThan">
      <formula>34.999999</formula>
    </cfRule>
  </conditionalFormatting>
  <conditionalFormatting sqref="C4:E99">
    <cfRule type="cellIs" dxfId="1130" priority="188" operator="greaterThan">
      <formula>34.999999</formula>
    </cfRule>
  </conditionalFormatting>
  <conditionalFormatting sqref="C4:E99">
    <cfRule type="cellIs" dxfId="1129" priority="187" operator="greaterThan">
      <formula>34.999999</formula>
    </cfRule>
  </conditionalFormatting>
  <conditionalFormatting sqref="C4:E4">
    <cfRule type="cellIs" dxfId="1128" priority="186" operator="greaterThan">
      <formula>34.999999</formula>
    </cfRule>
  </conditionalFormatting>
  <conditionalFormatting sqref="C4:E4">
    <cfRule type="cellIs" dxfId="1127" priority="185" operator="greaterThan">
      <formula>34.999999</formula>
    </cfRule>
  </conditionalFormatting>
  <conditionalFormatting sqref="C4:E4">
    <cfRule type="cellIs" dxfId="1126" priority="184" operator="greaterThan">
      <formula>34.999999</formula>
    </cfRule>
  </conditionalFormatting>
  <conditionalFormatting sqref="C4:E4">
    <cfRule type="cellIs" dxfId="1125" priority="183" operator="greaterThan">
      <formula>34.999999</formula>
    </cfRule>
  </conditionalFormatting>
  <conditionalFormatting sqref="C4:E4">
    <cfRule type="cellIs" dxfId="1124" priority="182" operator="greaterThan">
      <formula>34.999999</formula>
    </cfRule>
  </conditionalFormatting>
  <conditionalFormatting sqref="C4:E4">
    <cfRule type="cellIs" dxfId="1123" priority="181" operator="greaterThan">
      <formula>34.999999</formula>
    </cfRule>
  </conditionalFormatting>
  <conditionalFormatting sqref="C4:E4">
    <cfRule type="cellIs" dxfId="1122" priority="180" operator="greaterThan">
      <formula>34.999999</formula>
    </cfRule>
  </conditionalFormatting>
  <conditionalFormatting sqref="C4:E4">
    <cfRule type="cellIs" dxfId="1121" priority="179" operator="greaterThan">
      <formula>34.999999</formula>
    </cfRule>
  </conditionalFormatting>
  <conditionalFormatting sqref="C4:E4">
    <cfRule type="cellIs" dxfId="1120" priority="178" operator="greaterThan">
      <formula>34.999999</formula>
    </cfRule>
  </conditionalFormatting>
  <conditionalFormatting sqref="C4:E4">
    <cfRule type="cellIs" dxfId="1119" priority="177" operator="greaterThan">
      <formula>34.999999</formula>
    </cfRule>
  </conditionalFormatting>
  <conditionalFormatting sqref="C4:E99">
    <cfRule type="cellIs" dxfId="1118" priority="176" operator="greaterThan">
      <formula>34.999999</formula>
    </cfRule>
  </conditionalFormatting>
  <conditionalFormatting sqref="C4:E99">
    <cfRule type="cellIs" dxfId="1117" priority="175" operator="greaterThan">
      <formula>34.999999</formula>
    </cfRule>
  </conditionalFormatting>
  <conditionalFormatting sqref="C4:E99">
    <cfRule type="cellIs" dxfId="1116" priority="174" operator="greaterThan">
      <formula>34.999999</formula>
    </cfRule>
  </conditionalFormatting>
  <conditionalFormatting sqref="C4:E4">
    <cfRule type="cellIs" dxfId="1115" priority="173" operator="greaterThan">
      <formula>34.999999</formula>
    </cfRule>
  </conditionalFormatting>
  <conditionalFormatting sqref="C96:E99">
    <cfRule type="cellIs" dxfId="1114" priority="172" operator="greaterThan">
      <formula>34.999999</formula>
    </cfRule>
  </conditionalFormatting>
  <conditionalFormatting sqref="C96:E99">
    <cfRule type="cellIs" dxfId="1113" priority="171" operator="greaterThan">
      <formula>34.999999</formula>
    </cfRule>
  </conditionalFormatting>
  <conditionalFormatting sqref="C4:E99">
    <cfRule type="cellIs" dxfId="1112" priority="170" operator="greaterThan">
      <formula>34.999999</formula>
    </cfRule>
  </conditionalFormatting>
  <conditionalFormatting sqref="C4:E99">
    <cfRule type="cellIs" dxfId="1111" priority="169" operator="greaterThan">
      <formula>34.999999</formula>
    </cfRule>
  </conditionalFormatting>
  <conditionalFormatting sqref="C4:E99">
    <cfRule type="cellIs" dxfId="1110" priority="168" operator="greaterThan">
      <formula>34.999999</formula>
    </cfRule>
  </conditionalFormatting>
  <conditionalFormatting sqref="C4:E99">
    <cfRule type="cellIs" dxfId="1109" priority="167" operator="greaterThan">
      <formula>34.999999</formula>
    </cfRule>
  </conditionalFormatting>
  <conditionalFormatting sqref="C4:E99">
    <cfRule type="cellIs" dxfId="1108" priority="166" operator="greaterThan">
      <formula>34.999999</formula>
    </cfRule>
  </conditionalFormatting>
  <conditionalFormatting sqref="C4:E99">
    <cfRule type="cellIs" dxfId="1107" priority="165" operator="greaterThan">
      <formula>34.999999</formula>
    </cfRule>
  </conditionalFormatting>
  <conditionalFormatting sqref="C4:E99">
    <cfRule type="cellIs" dxfId="1106" priority="164" operator="greaterThan">
      <formula>34.999999</formula>
    </cfRule>
  </conditionalFormatting>
  <conditionalFormatting sqref="C4:E99">
    <cfRule type="cellIs" dxfId="1105" priority="163" operator="greaterThan">
      <formula>34.999999</formula>
    </cfRule>
  </conditionalFormatting>
  <conditionalFormatting sqref="C4:E99">
    <cfRule type="cellIs" dxfId="1104" priority="162" operator="greaterThan">
      <formula>34.999999</formula>
    </cfRule>
  </conditionalFormatting>
  <conditionalFormatting sqref="C4:E4">
    <cfRule type="cellIs" dxfId="1103" priority="161" operator="greaterThan">
      <formula>34.999999</formula>
    </cfRule>
  </conditionalFormatting>
  <conditionalFormatting sqref="C4:C95">
    <cfRule type="cellIs" dxfId="1102" priority="160" operator="greaterThan">
      <formula>34.999999</formula>
    </cfRule>
  </conditionalFormatting>
  <conditionalFormatting sqref="D4:D95">
    <cfRule type="cellIs" dxfId="1101" priority="159" operator="greaterThan">
      <formula>34.999999</formula>
    </cfRule>
  </conditionalFormatting>
  <conditionalFormatting sqref="D4">
    <cfRule type="cellIs" dxfId="1100" priority="158" operator="greaterThan">
      <formula>34.999999</formula>
    </cfRule>
  </conditionalFormatting>
  <conditionalFormatting sqref="C96:E99">
    <cfRule type="cellIs" dxfId="1099" priority="157" operator="greaterThan">
      <formula>34.999999</formula>
    </cfRule>
  </conditionalFormatting>
  <conditionalFormatting sqref="C4:E99">
    <cfRule type="cellIs" dxfId="1098" priority="156" operator="greaterThan">
      <formula>34.999999</formula>
    </cfRule>
  </conditionalFormatting>
  <conditionalFormatting sqref="C4:E99">
    <cfRule type="cellIs" dxfId="1097" priority="155" operator="greaterThan">
      <formula>34.999999</formula>
    </cfRule>
  </conditionalFormatting>
  <conditionalFormatting sqref="C4:E99">
    <cfRule type="cellIs" dxfId="1096" priority="154" operator="greaterThan">
      <formula>34.999999</formula>
    </cfRule>
  </conditionalFormatting>
  <conditionalFormatting sqref="C4:E4">
    <cfRule type="cellIs" dxfId="1095" priority="153" operator="greaterThan">
      <formula>34.999999</formula>
    </cfRule>
  </conditionalFormatting>
  <conditionalFormatting sqref="C96:E99">
    <cfRule type="cellIs" dxfId="1094" priority="152" operator="greaterThan">
      <formula>34.999999</formula>
    </cfRule>
  </conditionalFormatting>
  <conditionalFormatting sqref="C4:E99">
    <cfRule type="cellIs" dxfId="1093" priority="151" operator="greaterThan">
      <formula>34.999999</formula>
    </cfRule>
  </conditionalFormatting>
  <conditionalFormatting sqref="C4:E4">
    <cfRule type="cellIs" dxfId="1092" priority="150" operator="greaterThan">
      <formula>34.999999</formula>
    </cfRule>
  </conditionalFormatting>
  <conditionalFormatting sqref="C96:E99">
    <cfRule type="cellIs" dxfId="1091" priority="149" operator="greaterThan">
      <formula>34.999999</formula>
    </cfRule>
  </conditionalFormatting>
  <conditionalFormatting sqref="C4:E99">
    <cfRule type="cellIs" dxfId="1090" priority="148" operator="greaterThan">
      <formula>34.999999</formula>
    </cfRule>
  </conditionalFormatting>
  <conditionalFormatting sqref="C4:E99">
    <cfRule type="cellIs" dxfId="1089" priority="147" operator="greaterThan">
      <formula>34.999999</formula>
    </cfRule>
  </conditionalFormatting>
  <conditionalFormatting sqref="C4:E99">
    <cfRule type="cellIs" dxfId="1088" priority="146" operator="greaterThan">
      <formula>34.999999</formula>
    </cfRule>
  </conditionalFormatting>
  <conditionalFormatting sqref="C4:E99">
    <cfRule type="cellIs" dxfId="1087" priority="145" operator="greaterThan">
      <formula>34.999999</formula>
    </cfRule>
  </conditionalFormatting>
  <conditionalFormatting sqref="C4:E99">
    <cfRule type="cellIs" dxfId="1086" priority="144" operator="greaterThan">
      <formula>34.999999</formula>
    </cfRule>
  </conditionalFormatting>
  <conditionalFormatting sqref="C4:E99">
    <cfRule type="cellIs" dxfId="1085" priority="143" operator="greaterThan">
      <formula>34.999999</formula>
    </cfRule>
  </conditionalFormatting>
  <conditionalFormatting sqref="C4:E99">
    <cfRule type="cellIs" dxfId="1084" priority="142" operator="greaterThan">
      <formula>34.999999</formula>
    </cfRule>
  </conditionalFormatting>
  <conditionalFormatting sqref="C4:E99">
    <cfRule type="cellIs" dxfId="1083" priority="141" operator="greaterThan">
      <formula>34.999999</formula>
    </cfRule>
  </conditionalFormatting>
  <conditionalFormatting sqref="C4:E99">
    <cfRule type="cellIs" dxfId="1082" priority="140" operator="greaterThan">
      <formula>34.999999</formula>
    </cfRule>
  </conditionalFormatting>
  <conditionalFormatting sqref="C4:E4">
    <cfRule type="cellIs" dxfId="1081" priority="139" operator="greaterThan">
      <formula>34.999999</formula>
    </cfRule>
  </conditionalFormatting>
  <conditionalFormatting sqref="C4:C95">
    <cfRule type="cellIs" dxfId="1080" priority="138" operator="greaterThan">
      <formula>34.999999</formula>
    </cfRule>
  </conditionalFormatting>
  <conditionalFormatting sqref="D4:D95">
    <cfRule type="cellIs" dxfId="1079" priority="137" operator="greaterThan">
      <formula>34.999999</formula>
    </cfRule>
  </conditionalFormatting>
  <conditionalFormatting sqref="D4">
    <cfRule type="cellIs" dxfId="1078" priority="136" operator="greaterThan">
      <formula>34.999999</formula>
    </cfRule>
  </conditionalFormatting>
  <conditionalFormatting sqref="C96:E99">
    <cfRule type="cellIs" dxfId="1077" priority="135" operator="greaterThan">
      <formula>34.999999</formula>
    </cfRule>
  </conditionalFormatting>
  <conditionalFormatting sqref="C4:E99">
    <cfRule type="cellIs" dxfId="1076" priority="134" operator="greaterThan">
      <formula>34.999999</formula>
    </cfRule>
  </conditionalFormatting>
  <conditionalFormatting sqref="C4:E99">
    <cfRule type="cellIs" dxfId="1075" priority="133" operator="greaterThan">
      <formula>34.999999</formula>
    </cfRule>
  </conditionalFormatting>
  <conditionalFormatting sqref="C4:E99">
    <cfRule type="cellIs" dxfId="1074" priority="132" operator="greaterThan">
      <formula>34.999999</formula>
    </cfRule>
  </conditionalFormatting>
  <conditionalFormatting sqref="C4:E99">
    <cfRule type="cellIs" dxfId="1073" priority="131" operator="greaterThan">
      <formula>34.999999</formula>
    </cfRule>
  </conditionalFormatting>
  <conditionalFormatting sqref="C4:E99">
    <cfRule type="cellIs" dxfId="1072" priority="130" operator="greaterThan">
      <formula>34.999999</formula>
    </cfRule>
  </conditionalFormatting>
  <conditionalFormatting sqref="C4:E99">
    <cfRule type="cellIs" dxfId="1071" priority="129" operator="greaterThan">
      <formula>34.999999</formula>
    </cfRule>
  </conditionalFormatting>
  <conditionalFormatting sqref="C4:E99">
    <cfRule type="cellIs" dxfId="1070" priority="128" operator="greaterThan">
      <formula>34.999999</formula>
    </cfRule>
  </conditionalFormatting>
  <conditionalFormatting sqref="C4:E99">
    <cfRule type="cellIs" dxfId="1069" priority="127" operator="greaterThan">
      <formula>34.999999</formula>
    </cfRule>
  </conditionalFormatting>
  <conditionalFormatting sqref="C4:E99">
    <cfRule type="cellIs" dxfId="1068" priority="126" operator="greaterThan">
      <formula>34.999999</formula>
    </cfRule>
  </conditionalFormatting>
  <conditionalFormatting sqref="C4:E99">
    <cfRule type="cellIs" dxfId="1067" priority="125" operator="greaterThan">
      <formula>34.999999</formula>
    </cfRule>
  </conditionalFormatting>
  <conditionalFormatting sqref="C4:E99">
    <cfRule type="cellIs" dxfId="1066" priority="124" operator="greaterThan">
      <formula>34.999999</formula>
    </cfRule>
  </conditionalFormatting>
  <conditionalFormatting sqref="C4:E99">
    <cfRule type="cellIs" dxfId="1065" priority="123" operator="greaterThan">
      <formula>34.999999</formula>
    </cfRule>
  </conditionalFormatting>
  <conditionalFormatting sqref="C4:E99">
    <cfRule type="cellIs" dxfId="1064" priority="122" operator="greaterThan">
      <formula>34.999999</formula>
    </cfRule>
  </conditionalFormatting>
  <conditionalFormatting sqref="C4:E99">
    <cfRule type="cellIs" dxfId="1063" priority="121" operator="greaterThan">
      <formula>34.999999</formula>
    </cfRule>
  </conditionalFormatting>
  <conditionalFormatting sqref="C4:E99">
    <cfRule type="cellIs" dxfId="1062" priority="120" operator="greaterThan">
      <formula>34.999999</formula>
    </cfRule>
  </conditionalFormatting>
  <conditionalFormatting sqref="C4:E99">
    <cfRule type="cellIs" dxfId="1061" priority="119" operator="greaterThan">
      <formula>34.999999</formula>
    </cfRule>
  </conditionalFormatting>
  <conditionalFormatting sqref="C4:E4">
    <cfRule type="cellIs" dxfId="1060" priority="118" operator="greaterThan">
      <formula>34.999999</formula>
    </cfRule>
  </conditionalFormatting>
  <conditionalFormatting sqref="C4:E4">
    <cfRule type="cellIs" dxfId="1059" priority="117" operator="greaterThan">
      <formula>34.999999</formula>
    </cfRule>
  </conditionalFormatting>
  <conditionalFormatting sqref="C4:E4">
    <cfRule type="cellIs" dxfId="1058" priority="116" operator="greaterThan">
      <formula>34.999999</formula>
    </cfRule>
  </conditionalFormatting>
  <conditionalFormatting sqref="C4:E4">
    <cfRule type="cellIs" dxfId="1057" priority="115" operator="greaterThan">
      <formula>34.999999</formula>
    </cfRule>
  </conditionalFormatting>
  <conditionalFormatting sqref="C4:E4">
    <cfRule type="cellIs" dxfId="1056" priority="114" operator="greaterThan">
      <formula>34.999999</formula>
    </cfRule>
  </conditionalFormatting>
  <conditionalFormatting sqref="C4:E4">
    <cfRule type="cellIs" dxfId="1055" priority="113" operator="greaterThan">
      <formula>34.999999</formula>
    </cfRule>
  </conditionalFormatting>
  <conditionalFormatting sqref="C4:E4">
    <cfRule type="cellIs" dxfId="1054" priority="112" operator="greaterThan">
      <formula>34.999999</formula>
    </cfRule>
  </conditionalFormatting>
  <conditionalFormatting sqref="C4:E4">
    <cfRule type="cellIs" dxfId="1053" priority="111" operator="greaterThan">
      <formula>34.999999</formula>
    </cfRule>
  </conditionalFormatting>
  <conditionalFormatting sqref="C4:E4">
    <cfRule type="cellIs" dxfId="1052" priority="110" operator="greaterThan">
      <formula>34.999999</formula>
    </cfRule>
  </conditionalFormatting>
  <conditionalFormatting sqref="C4:E4">
    <cfRule type="cellIs" dxfId="1051" priority="109" operator="greaterThan">
      <formula>34.999999</formula>
    </cfRule>
  </conditionalFormatting>
  <conditionalFormatting sqref="C4:E99">
    <cfRule type="cellIs" dxfId="1050" priority="108" operator="greaterThan">
      <formula>34.999999</formula>
    </cfRule>
  </conditionalFormatting>
  <conditionalFormatting sqref="C4:E99">
    <cfRule type="cellIs" dxfId="1049" priority="107" operator="greaterThan">
      <formula>34.999999</formula>
    </cfRule>
  </conditionalFormatting>
  <conditionalFormatting sqref="C4:E99">
    <cfRule type="cellIs" dxfId="1048" priority="106" operator="greaterThan">
      <formula>34.999999</formula>
    </cfRule>
  </conditionalFormatting>
  <conditionalFormatting sqref="C4:E4">
    <cfRule type="cellIs" dxfId="1047" priority="105" operator="greaterThan">
      <formula>34.999999</formula>
    </cfRule>
  </conditionalFormatting>
  <conditionalFormatting sqref="C96:E99">
    <cfRule type="cellIs" dxfId="1046" priority="104" operator="greaterThan">
      <formula>34.999999</formula>
    </cfRule>
  </conditionalFormatting>
  <conditionalFormatting sqref="C96:E99">
    <cfRule type="cellIs" dxfId="1045" priority="103" operator="greaterThan">
      <formula>34.999999</formula>
    </cfRule>
  </conditionalFormatting>
  <conditionalFormatting sqref="C4:E99">
    <cfRule type="cellIs" dxfId="1044" priority="102" operator="greaterThan">
      <formula>34.999999</formula>
    </cfRule>
  </conditionalFormatting>
  <conditionalFormatting sqref="C4:E99">
    <cfRule type="cellIs" dxfId="1043" priority="101" operator="greaterThan">
      <formula>34.999999</formula>
    </cfRule>
  </conditionalFormatting>
  <conditionalFormatting sqref="C4:E99">
    <cfRule type="cellIs" dxfId="1042" priority="100" operator="greaterThan">
      <formula>34.999999</formula>
    </cfRule>
  </conditionalFormatting>
  <conditionalFormatting sqref="C4:E4">
    <cfRule type="cellIs" dxfId="1041" priority="99" operator="greaterThan">
      <formula>34.999999</formula>
    </cfRule>
  </conditionalFormatting>
  <conditionalFormatting sqref="C96:E99">
    <cfRule type="cellIs" dxfId="1040" priority="98" operator="greaterThan">
      <formula>34.999999</formula>
    </cfRule>
  </conditionalFormatting>
  <conditionalFormatting sqref="C96:E99">
    <cfRule type="cellIs" dxfId="1039" priority="97" operator="greaterThan">
      <formula>34.999999</formula>
    </cfRule>
  </conditionalFormatting>
  <conditionalFormatting sqref="C4:E99">
    <cfRule type="cellIs" dxfId="1038" priority="96" operator="greaterThan">
      <formula>34.999999</formula>
    </cfRule>
  </conditionalFormatting>
  <conditionalFormatting sqref="C4:E99">
    <cfRule type="cellIs" dxfId="1037" priority="95" operator="greaterThan">
      <formula>34.999999</formula>
    </cfRule>
  </conditionalFormatting>
  <conditionalFormatting sqref="C4:E99">
    <cfRule type="cellIs" dxfId="1036" priority="94" operator="greaterThan">
      <formula>34.999999</formula>
    </cfRule>
  </conditionalFormatting>
  <conditionalFormatting sqref="C4:E99">
    <cfRule type="cellIs" dxfId="1035" priority="93" operator="greaterThan">
      <formula>34.999999</formula>
    </cfRule>
  </conditionalFormatting>
  <conditionalFormatting sqref="C4:E99">
    <cfRule type="cellIs" dxfId="1034" priority="92" operator="greaterThan">
      <formula>34.999999</formula>
    </cfRule>
  </conditionalFormatting>
  <conditionalFormatting sqref="C4:E99">
    <cfRule type="cellIs" dxfId="1033" priority="91" operator="greaterThan">
      <formula>34.999999</formula>
    </cfRule>
  </conditionalFormatting>
  <conditionalFormatting sqref="C4:E99">
    <cfRule type="cellIs" dxfId="1032" priority="90" operator="greaterThan">
      <formula>34.999999</formula>
    </cfRule>
  </conditionalFormatting>
  <conditionalFormatting sqref="C4:E99">
    <cfRule type="cellIs" dxfId="1031" priority="89" operator="greaterThan">
      <formula>34.999999</formula>
    </cfRule>
  </conditionalFormatting>
  <conditionalFormatting sqref="C4:E99">
    <cfRule type="cellIs" dxfId="1030" priority="88" operator="greaterThan">
      <formula>34.999999</formula>
    </cfRule>
  </conditionalFormatting>
  <conditionalFormatting sqref="C4:E99">
    <cfRule type="cellIs" dxfId="1029" priority="87" operator="greaterThan">
      <formula>34.999999</formula>
    </cfRule>
  </conditionalFormatting>
  <conditionalFormatting sqref="C4:E99">
    <cfRule type="cellIs" dxfId="1028" priority="86" operator="greaterThan">
      <formula>34.999999</formula>
    </cfRule>
  </conditionalFormatting>
  <conditionalFormatting sqref="C4:E99">
    <cfRule type="cellIs" dxfId="1027" priority="85" operator="greaterThan">
      <formula>34.999999</formula>
    </cfRule>
  </conditionalFormatting>
  <conditionalFormatting sqref="C4:E99">
    <cfRule type="cellIs" dxfId="1026" priority="84" operator="greaterThan">
      <formula>34.999999</formula>
    </cfRule>
  </conditionalFormatting>
  <conditionalFormatting sqref="C4:E99">
    <cfRule type="cellIs" dxfId="1025" priority="83" operator="greaterThan">
      <formula>34.999999</formula>
    </cfRule>
  </conditionalFormatting>
  <conditionalFormatting sqref="C4:E99">
    <cfRule type="cellIs" dxfId="1024" priority="82" operator="greaterThan">
      <formula>34.999999</formula>
    </cfRule>
  </conditionalFormatting>
  <conditionalFormatting sqref="C4:E99">
    <cfRule type="cellIs" dxfId="1023" priority="81" operator="greaterThan">
      <formula>34.999999</formula>
    </cfRule>
  </conditionalFormatting>
  <conditionalFormatting sqref="C4:E4">
    <cfRule type="cellIs" dxfId="1022" priority="80" operator="greaterThan">
      <formula>34.999999</formula>
    </cfRule>
  </conditionalFormatting>
  <conditionalFormatting sqref="C4:E4">
    <cfRule type="cellIs" dxfId="1021" priority="79" operator="greaterThan">
      <formula>34.999999</formula>
    </cfRule>
  </conditionalFormatting>
  <conditionalFormatting sqref="C4:E4">
    <cfRule type="cellIs" dxfId="1020" priority="78" operator="greaterThan">
      <formula>34.999999</formula>
    </cfRule>
  </conditionalFormatting>
  <conditionalFormatting sqref="C4:E4">
    <cfRule type="cellIs" dxfId="1019" priority="77" operator="greaterThan">
      <formula>34.999999</formula>
    </cfRule>
  </conditionalFormatting>
  <conditionalFormatting sqref="C4:E4">
    <cfRule type="cellIs" dxfId="1018" priority="76" operator="greaterThan">
      <formula>34.999999</formula>
    </cfRule>
  </conditionalFormatting>
  <conditionalFormatting sqref="C4:E4">
    <cfRule type="cellIs" dxfId="1017" priority="75" operator="greaterThan">
      <formula>34.999999</formula>
    </cfRule>
  </conditionalFormatting>
  <conditionalFormatting sqref="C4:E4">
    <cfRule type="cellIs" dxfId="1016" priority="74" operator="greaterThan">
      <formula>34.999999</formula>
    </cfRule>
  </conditionalFormatting>
  <conditionalFormatting sqref="C4:E4">
    <cfRule type="cellIs" dxfId="1015" priority="73" operator="greaterThan">
      <formula>34.999999</formula>
    </cfRule>
  </conditionalFormatting>
  <conditionalFormatting sqref="C4:E4">
    <cfRule type="cellIs" dxfId="1014" priority="72" operator="greaterThan">
      <formula>34.999999</formula>
    </cfRule>
  </conditionalFormatting>
  <conditionalFormatting sqref="C4:E4">
    <cfRule type="cellIs" dxfId="1013" priority="71" operator="greaterThan">
      <formula>34.999999</formula>
    </cfRule>
  </conditionalFormatting>
  <conditionalFormatting sqref="C4:E99">
    <cfRule type="cellIs" dxfId="1012" priority="70" operator="greaterThan">
      <formula>34.999999</formula>
    </cfRule>
  </conditionalFormatting>
  <conditionalFormatting sqref="C4:E99">
    <cfRule type="cellIs" dxfId="1011" priority="69" operator="greaterThan">
      <formula>34.999999</formula>
    </cfRule>
  </conditionalFormatting>
  <conditionalFormatting sqref="C4:E99">
    <cfRule type="cellIs" dxfId="1010" priority="68" operator="greaterThan">
      <formula>34.999999</formula>
    </cfRule>
  </conditionalFormatting>
  <conditionalFormatting sqref="C4:E4">
    <cfRule type="cellIs" dxfId="1009" priority="67" operator="greaterThan">
      <formula>34.999999</formula>
    </cfRule>
  </conditionalFormatting>
  <conditionalFormatting sqref="C96:E99">
    <cfRule type="cellIs" dxfId="1008" priority="66" operator="greaterThan">
      <formula>34.999999</formula>
    </cfRule>
  </conditionalFormatting>
  <conditionalFormatting sqref="C4:E99">
    <cfRule type="cellIs" dxfId="1007" priority="65" operator="greaterThan">
      <formula>34.999999</formula>
    </cfRule>
  </conditionalFormatting>
  <conditionalFormatting sqref="C4:E4">
    <cfRule type="cellIs" dxfId="1006" priority="64" operator="greaterThan">
      <formula>34.999999</formula>
    </cfRule>
  </conditionalFormatting>
  <conditionalFormatting sqref="C96:E99">
    <cfRule type="cellIs" dxfId="1005" priority="63" operator="greaterThan">
      <formula>34.999999</formula>
    </cfRule>
  </conditionalFormatting>
  <conditionalFormatting sqref="C4:E99">
    <cfRule type="cellIs" dxfId="1004" priority="62" operator="greaterThan">
      <formula>34.999999</formula>
    </cfRule>
  </conditionalFormatting>
  <conditionalFormatting sqref="C4:E99">
    <cfRule type="cellIs" dxfId="1003" priority="61" operator="greaterThan">
      <formula>34.999999</formula>
    </cfRule>
  </conditionalFormatting>
  <conditionalFormatting sqref="C4:E99">
    <cfRule type="cellIs" dxfId="1002" priority="60" operator="greaterThan">
      <formula>34.999999</formula>
    </cfRule>
  </conditionalFormatting>
  <conditionalFormatting sqref="C4:E99">
    <cfRule type="cellIs" dxfId="1001" priority="59" operator="greaterThan">
      <formula>34.999999</formula>
    </cfRule>
  </conditionalFormatting>
  <conditionalFormatting sqref="C4:E99">
    <cfRule type="cellIs" dxfId="1000" priority="58" operator="greaterThan">
      <formula>34.999999</formula>
    </cfRule>
  </conditionalFormatting>
  <conditionalFormatting sqref="C4:E99">
    <cfRule type="cellIs" dxfId="999" priority="57" operator="greaterThan">
      <formula>34.999999</formula>
    </cfRule>
  </conditionalFormatting>
  <conditionalFormatting sqref="C4:E99">
    <cfRule type="cellIs" dxfId="998" priority="56" operator="greaterThan">
      <formula>34.999999</formula>
    </cfRule>
  </conditionalFormatting>
  <conditionalFormatting sqref="C4:E99">
    <cfRule type="cellIs" dxfId="997" priority="55" operator="greaterThan">
      <formula>34.999999</formula>
    </cfRule>
  </conditionalFormatting>
  <conditionalFormatting sqref="C4:E99">
    <cfRule type="cellIs" dxfId="996" priority="54" operator="greaterThan">
      <formula>34.999999</formula>
    </cfRule>
  </conditionalFormatting>
  <conditionalFormatting sqref="C4:E4">
    <cfRule type="cellIs" dxfId="995" priority="53" operator="greaterThan">
      <formula>34.999999</formula>
    </cfRule>
  </conditionalFormatting>
  <conditionalFormatting sqref="C4:C95">
    <cfRule type="cellIs" dxfId="994" priority="52" operator="greaterThan">
      <formula>34.999999</formula>
    </cfRule>
  </conditionalFormatting>
  <conditionalFormatting sqref="D4:D95">
    <cfRule type="cellIs" dxfId="993" priority="51" operator="greaterThan">
      <formula>34.999999</formula>
    </cfRule>
  </conditionalFormatting>
  <conditionalFormatting sqref="D4">
    <cfRule type="cellIs" dxfId="992" priority="50" operator="greaterThan">
      <formula>34.999999</formula>
    </cfRule>
  </conditionalFormatting>
  <conditionalFormatting sqref="C96:E99">
    <cfRule type="cellIs" dxfId="991" priority="49" operator="greaterThan">
      <formula>34.999999</formula>
    </cfRule>
  </conditionalFormatting>
  <conditionalFormatting sqref="C4:E99">
    <cfRule type="cellIs" dxfId="990" priority="48" operator="greaterThan">
      <formula>34.999999</formula>
    </cfRule>
  </conditionalFormatting>
  <conditionalFormatting sqref="C4:E99">
    <cfRule type="cellIs" dxfId="989" priority="47" operator="greaterThan">
      <formula>34.999999</formula>
    </cfRule>
  </conditionalFormatting>
  <conditionalFormatting sqref="C4:E99">
    <cfRule type="cellIs" dxfId="988" priority="46" operator="greaterThan">
      <formula>34.999999</formula>
    </cfRule>
  </conditionalFormatting>
  <conditionalFormatting sqref="C4:E4">
    <cfRule type="cellIs" dxfId="987" priority="45" operator="greaterThan">
      <formula>34.999999</formula>
    </cfRule>
  </conditionalFormatting>
  <conditionalFormatting sqref="C96:E99">
    <cfRule type="cellIs" dxfId="986" priority="44" operator="greaterThan">
      <formula>34.999999</formula>
    </cfRule>
  </conditionalFormatting>
  <conditionalFormatting sqref="C4:E99">
    <cfRule type="cellIs" dxfId="985" priority="43" operator="greaterThan">
      <formula>34.999999</formula>
    </cfRule>
  </conditionalFormatting>
  <conditionalFormatting sqref="C4:E4">
    <cfRule type="cellIs" dxfId="984" priority="42" operator="greaterThan">
      <formula>34.999999</formula>
    </cfRule>
  </conditionalFormatting>
  <conditionalFormatting sqref="C96:E99">
    <cfRule type="cellIs" dxfId="983" priority="41" operator="greaterThan">
      <formula>34.999999</formula>
    </cfRule>
  </conditionalFormatting>
  <conditionalFormatting sqref="C4:E99">
    <cfRule type="cellIs" dxfId="982" priority="40" operator="greaterThan">
      <formula>34.999999</formula>
    </cfRule>
  </conditionalFormatting>
  <conditionalFormatting sqref="C4:E99">
    <cfRule type="cellIs" dxfId="981" priority="39" operator="greaterThan">
      <formula>34.999999</formula>
    </cfRule>
  </conditionalFormatting>
  <conditionalFormatting sqref="C4:E99">
    <cfRule type="cellIs" dxfId="980" priority="38" operator="greaterThan">
      <formula>34.999999</formula>
    </cfRule>
  </conditionalFormatting>
  <conditionalFormatting sqref="C4:E99">
    <cfRule type="cellIs" dxfId="979" priority="37" operator="greaterThan">
      <formula>34.999999</formula>
    </cfRule>
  </conditionalFormatting>
  <conditionalFormatting sqref="C4:E99">
    <cfRule type="cellIs" dxfId="978" priority="36" operator="greaterThan">
      <formula>34.999999</formula>
    </cfRule>
  </conditionalFormatting>
  <conditionalFormatting sqref="C4:E99">
    <cfRule type="cellIs" dxfId="977" priority="35" operator="greaterThan">
      <formula>34.999999</formula>
    </cfRule>
  </conditionalFormatting>
  <conditionalFormatting sqref="C4:E99">
    <cfRule type="cellIs" dxfId="976" priority="34" operator="greaterThan">
      <formula>34.999999</formula>
    </cfRule>
  </conditionalFormatting>
  <conditionalFormatting sqref="C4:E99">
    <cfRule type="cellIs" dxfId="975" priority="33" operator="greaterThan">
      <formula>34.999999</formula>
    </cfRule>
  </conditionalFormatting>
  <conditionalFormatting sqref="C4:E99">
    <cfRule type="cellIs" dxfId="974" priority="32" operator="greaterThan">
      <formula>34.999999</formula>
    </cfRule>
  </conditionalFormatting>
  <conditionalFormatting sqref="C4:E4">
    <cfRule type="cellIs" dxfId="973" priority="31" operator="greaterThan">
      <formula>34.999999</formula>
    </cfRule>
  </conditionalFormatting>
  <conditionalFormatting sqref="C4:C95">
    <cfRule type="cellIs" dxfId="972" priority="30" operator="greaterThan">
      <formula>34.999999</formula>
    </cfRule>
  </conditionalFormatting>
  <conditionalFormatting sqref="D4:D95">
    <cfRule type="cellIs" dxfId="971" priority="29" operator="greaterThan">
      <formula>34.999999</formula>
    </cfRule>
  </conditionalFormatting>
  <conditionalFormatting sqref="D4">
    <cfRule type="cellIs" dxfId="970" priority="28" operator="greaterThan">
      <formula>34.999999</formula>
    </cfRule>
  </conditionalFormatting>
  <conditionalFormatting sqref="C96:E99">
    <cfRule type="cellIs" dxfId="969" priority="27" operator="greaterThan">
      <formula>34.999999</formula>
    </cfRule>
  </conditionalFormatting>
  <conditionalFormatting sqref="C4:E99">
    <cfRule type="cellIs" dxfId="968" priority="26" operator="greaterThan">
      <formula>34.999999</formula>
    </cfRule>
  </conditionalFormatting>
  <conditionalFormatting sqref="C4:E99">
    <cfRule type="cellIs" dxfId="967" priority="25" operator="greaterThan">
      <formula>34.999999</formula>
    </cfRule>
  </conditionalFormatting>
  <conditionalFormatting sqref="C4:E99">
    <cfRule type="cellIs" dxfId="966" priority="24" operator="greaterThan">
      <formula>34.999999</formula>
    </cfRule>
  </conditionalFormatting>
  <conditionalFormatting sqref="C4:E99">
    <cfRule type="cellIs" dxfId="965" priority="23" operator="greaterThan">
      <formula>34.999999</formula>
    </cfRule>
  </conditionalFormatting>
  <conditionalFormatting sqref="C4:E99">
    <cfRule type="cellIs" dxfId="964" priority="22" operator="greaterThan">
      <formula>34.999999</formula>
    </cfRule>
  </conditionalFormatting>
  <conditionalFormatting sqref="C4:E99">
    <cfRule type="cellIs" dxfId="963" priority="21" operator="greaterThan">
      <formula>34.999999</formula>
    </cfRule>
  </conditionalFormatting>
  <conditionalFormatting sqref="C4:E99">
    <cfRule type="cellIs" dxfId="962" priority="20" operator="greaterThan">
      <formula>34.999999</formula>
    </cfRule>
  </conditionalFormatting>
  <conditionalFormatting sqref="C4:E99">
    <cfRule type="cellIs" dxfId="961" priority="19" operator="greaterThan">
      <formula>34.999999</formula>
    </cfRule>
  </conditionalFormatting>
  <conditionalFormatting sqref="C4:E99">
    <cfRule type="cellIs" dxfId="960" priority="18" operator="greaterThan">
      <formula>34.999999</formula>
    </cfRule>
  </conditionalFormatting>
  <conditionalFormatting sqref="C4:E99">
    <cfRule type="cellIs" dxfId="959" priority="17" operator="greaterThan">
      <formula>34.999999</formula>
    </cfRule>
  </conditionalFormatting>
  <conditionalFormatting sqref="C4:E99">
    <cfRule type="cellIs" dxfId="958" priority="16" operator="greaterThan">
      <formula>34.999999</formula>
    </cfRule>
  </conditionalFormatting>
  <conditionalFormatting sqref="C4:E99">
    <cfRule type="cellIs" dxfId="957" priority="15" operator="greaterThan">
      <formula>34.999999</formula>
    </cfRule>
  </conditionalFormatting>
  <conditionalFormatting sqref="C4:E99">
    <cfRule type="cellIs" dxfId="956" priority="14" operator="greaterThan">
      <formula>34.999999</formula>
    </cfRule>
  </conditionalFormatting>
  <conditionalFormatting sqref="C4:E99">
    <cfRule type="cellIs" dxfId="955" priority="13" operator="greaterThan">
      <formula>34.999999</formula>
    </cfRule>
  </conditionalFormatting>
  <conditionalFormatting sqref="C4:E99">
    <cfRule type="cellIs" dxfId="954" priority="12" operator="greaterThan">
      <formula>34.999999</formula>
    </cfRule>
  </conditionalFormatting>
  <conditionalFormatting sqref="C4:E99">
    <cfRule type="cellIs" dxfId="953" priority="11" operator="greaterThan">
      <formula>34.999999</formula>
    </cfRule>
  </conditionalFormatting>
  <conditionalFormatting sqref="C4:E4">
    <cfRule type="cellIs" dxfId="952" priority="10" operator="greaterThan">
      <formula>34.999999</formula>
    </cfRule>
  </conditionalFormatting>
  <conditionalFormatting sqref="C4:E4">
    <cfRule type="cellIs" dxfId="951" priority="9" operator="greaterThan">
      <formula>34.999999</formula>
    </cfRule>
  </conditionalFormatting>
  <conditionalFormatting sqref="C4:E4">
    <cfRule type="cellIs" dxfId="950" priority="8" operator="greaterThan">
      <formula>34.999999</formula>
    </cfRule>
  </conditionalFormatting>
  <conditionalFormatting sqref="C4:E4">
    <cfRule type="cellIs" dxfId="949" priority="7" operator="greaterThan">
      <formula>34.999999</formula>
    </cfRule>
  </conditionalFormatting>
  <conditionalFormatting sqref="C4:E4">
    <cfRule type="cellIs" dxfId="948" priority="6" operator="greaterThan">
      <formula>34.999999</formula>
    </cfRule>
  </conditionalFormatting>
  <conditionalFormatting sqref="C4:E4">
    <cfRule type="cellIs" dxfId="947" priority="5" operator="greaterThan">
      <formula>34.999999</formula>
    </cfRule>
  </conditionalFormatting>
  <conditionalFormatting sqref="C4:E4">
    <cfRule type="cellIs" dxfId="946" priority="4" operator="greaterThan">
      <formula>34.999999</formula>
    </cfRule>
  </conditionalFormatting>
  <conditionalFormatting sqref="C4:E4">
    <cfRule type="cellIs" dxfId="945" priority="3" operator="greaterThan">
      <formula>34.999999</formula>
    </cfRule>
  </conditionalFormatting>
  <conditionalFormatting sqref="C4:E4">
    <cfRule type="cellIs" dxfId="944" priority="2" operator="greaterThan">
      <formula>34.999999</formula>
    </cfRule>
  </conditionalFormatting>
  <conditionalFormatting sqref="C4:E4">
    <cfRule type="cellIs" dxfId="943" priority="1" operator="greaterThan">
      <formula>34.999999</formula>
    </cfRule>
  </conditionalFormatting>
  <hyperlinks>
    <hyperlink ref="A1:A3" location="'User Guide'!A17" tooltip="Link to the User Guide" display="Link to the User Guide"/>
  </hyperlinks>
  <pageMargins left="0.7" right="0.7" top="0.75" bottom="0.75" header="0.3" footer="0.3"/>
  <pageSetup paperSize="9" orientation="portrait" horizontalDpi="4294967293" verticalDpi="4294967293" r:id="rId1"/>
  <drawing r:id="rId2"/>
</worksheet>
</file>

<file path=xl/worksheets/sheet9.xml><?xml version="1.0" encoding="utf-8"?>
<worksheet xmlns="http://schemas.openxmlformats.org/spreadsheetml/2006/main" xmlns:r="http://schemas.openxmlformats.org/officeDocument/2006/relationships">
  <sheetPr codeName="Feuil22">
    <tabColor rgb="FF17F20C"/>
  </sheetPr>
  <dimension ref="A1:R114"/>
  <sheetViews>
    <sheetView workbookViewId="0">
      <selection activeCell="E28" sqref="E28"/>
    </sheetView>
  </sheetViews>
  <sheetFormatPr baseColWidth="10" defaultRowHeight="15"/>
  <cols>
    <col min="1" max="1" width="11.42578125" style="23"/>
    <col min="2" max="2" width="14.42578125" style="23" bestFit="1" customWidth="1"/>
    <col min="3" max="5" width="9.7109375" style="23" customWidth="1"/>
    <col min="6" max="7" width="11.5703125" style="23" bestFit="1" customWidth="1"/>
    <col min="8" max="8" width="11.42578125" style="23"/>
    <col min="9" max="9" width="15.5703125" style="23" customWidth="1"/>
    <col min="10" max="12" width="9.7109375" style="23" customWidth="1"/>
    <col min="13" max="13" width="11.28515625" style="23" customWidth="1"/>
    <col min="14" max="14" width="12.85546875" style="23" customWidth="1"/>
    <col min="15" max="16384" width="11.42578125" style="23"/>
  </cols>
  <sheetData>
    <row r="1" spans="1:18" ht="15.75">
      <c r="A1" s="480" t="s">
        <v>257</v>
      </c>
      <c r="B1" s="478" t="s">
        <v>170</v>
      </c>
      <c r="C1" s="478" t="s">
        <v>186</v>
      </c>
      <c r="D1" s="478"/>
      <c r="E1" s="478"/>
      <c r="F1" s="478" t="s">
        <v>173</v>
      </c>
      <c r="G1" s="485" t="s">
        <v>174</v>
      </c>
      <c r="H1" s="201"/>
      <c r="I1" s="490" t="s">
        <v>361</v>
      </c>
      <c r="J1" s="488" t="s">
        <v>184</v>
      </c>
      <c r="K1" s="478"/>
      <c r="L1" s="489"/>
      <c r="M1" s="493" t="s">
        <v>173</v>
      </c>
      <c r="N1" s="485" t="s">
        <v>174</v>
      </c>
      <c r="O1" s="91"/>
      <c r="P1" s="91"/>
      <c r="Q1" s="91"/>
      <c r="R1" s="91"/>
    </row>
    <row r="2" spans="1:18" ht="15.75">
      <c r="A2" s="481"/>
      <c r="B2" s="478"/>
      <c r="C2" s="471" t="s">
        <v>284</v>
      </c>
      <c r="D2" s="472"/>
      <c r="E2" s="473"/>
      <c r="F2" s="478"/>
      <c r="G2" s="486"/>
      <c r="H2" s="91"/>
      <c r="I2" s="491"/>
      <c r="J2" s="497" t="str">
        <f>C2</f>
        <v>Enter Sample Name</v>
      </c>
      <c r="K2" s="498"/>
      <c r="L2" s="499"/>
      <c r="M2" s="493"/>
      <c r="N2" s="486"/>
      <c r="O2" s="91"/>
      <c r="P2" s="91"/>
      <c r="Q2" s="91"/>
      <c r="R2" s="91"/>
    </row>
    <row r="3" spans="1:18" ht="33" customHeight="1" thickBot="1">
      <c r="A3" s="502"/>
      <c r="B3" s="478"/>
      <c r="C3" s="139" t="s">
        <v>5</v>
      </c>
      <c r="D3" s="139" t="s">
        <v>6</v>
      </c>
      <c r="E3" s="139" t="s">
        <v>7</v>
      </c>
      <c r="F3" s="478"/>
      <c r="G3" s="487"/>
      <c r="H3" s="91"/>
      <c r="I3" s="492"/>
      <c r="J3" s="138" t="s">
        <v>5</v>
      </c>
      <c r="K3" s="139" t="s">
        <v>6</v>
      </c>
      <c r="L3" s="140" t="s">
        <v>7</v>
      </c>
      <c r="M3" s="493"/>
      <c r="N3" s="487"/>
      <c r="O3" s="91"/>
      <c r="P3" s="91"/>
      <c r="Q3" s="91"/>
      <c r="R3" s="91"/>
    </row>
    <row r="4" spans="1:18" ht="15.75" thickTop="1">
      <c r="A4" s="64" t="str">
        <f>IF('Informations About Genes'!A3="","",'Informations About Genes'!A3)</f>
        <v>A1</v>
      </c>
      <c r="B4" s="65" t="str">
        <f>IF('Informations About Genes'!D3="","",'Informations About Genes'!D3)</f>
        <v/>
      </c>
      <c r="C4" s="349"/>
      <c r="D4" s="349"/>
      <c r="E4" s="349"/>
      <c r="F4" s="66" t="str">
        <f t="shared" ref="F4:F35" si="0">IF(ISERROR(AVERAGE(C4:E4)),"",AVERAGE(C4:E4))</f>
        <v/>
      </c>
      <c r="G4" s="66" t="str">
        <f t="shared" ref="G4:G35" si="1">IF(ISERROR(STDEV(C4:E4)),"",IF(COUNT(C4:E4)&lt;3,"N/A",STDEV(C4:E4)))</f>
        <v/>
      </c>
      <c r="H4" s="91"/>
      <c r="I4" s="67" t="s">
        <v>185</v>
      </c>
      <c r="J4" s="68" t="str">
        <f>IF(COUNTIF(C$4:C$99,"&lt;35")=0,"",COUNTIF(C$4:C$99, "&lt;25")-COUNTIF(C$4:C$99,"=0"))</f>
        <v/>
      </c>
      <c r="K4" s="65" t="str">
        <f>IF(COUNTIF(D$4:D$99,"&lt;35")=0,"",COUNTIF(D$4:D$99, "&lt;25")-COUNTIF(D$4:D$99,"=0"))</f>
        <v/>
      </c>
      <c r="L4" s="69" t="str">
        <f>IF(COUNTIF(E$4:E$99,"&lt;35")=0,"",COUNTIF(E$4:E$99, "&lt;25")-COUNTIF(E$4:E$99,"=0"))</f>
        <v/>
      </c>
      <c r="M4" s="70" t="str">
        <f>IF(ISERROR(AVERAGE(J4:L4)),"",AVERAGE(J4:L4))</f>
        <v/>
      </c>
      <c r="N4" s="66" t="str">
        <f>IF(ISERROR(STDEV(J4:L4)),"",STDEV(J4:L4))</f>
        <v/>
      </c>
      <c r="O4" s="91"/>
      <c r="P4" s="91"/>
      <c r="Q4" s="91"/>
      <c r="R4" s="91"/>
    </row>
    <row r="5" spans="1:18">
      <c r="A5" s="71" t="str">
        <f>IF('Informations About Genes'!A4="","",'Informations About Genes'!A4)</f>
        <v>A2</v>
      </c>
      <c r="B5" s="72" t="str">
        <f>IF('Informations About Genes'!D4="","",'Informations About Genes'!D4)</f>
        <v/>
      </c>
      <c r="C5" s="346"/>
      <c r="D5" s="346"/>
      <c r="E5" s="346"/>
      <c r="F5" s="73" t="str">
        <f t="shared" si="0"/>
        <v/>
      </c>
      <c r="G5" s="73" t="str">
        <f t="shared" si="1"/>
        <v/>
      </c>
      <c r="H5" s="91"/>
      <c r="I5" s="74" t="s">
        <v>175</v>
      </c>
      <c r="J5" s="75" t="str">
        <f>IF(COUNTIF(C$4:C$99,"&lt;35")=0,"",COUNTIF(C$4:C$99,"&lt;30")-J4-COUNTIF(C$4:C$99,"=0"))</f>
        <v/>
      </c>
      <c r="K5" s="72" t="str">
        <f>IF(COUNTIF(D$4:D$99,"&lt;35")=0,"",COUNTIF(D$4:D$99,"&lt;30")-K4-COUNTIF(D$4:D$99,"=0"))</f>
        <v/>
      </c>
      <c r="L5" s="76" t="str">
        <f>IF(COUNTIF(E$4:E$99,"&lt;35")=0,"",COUNTIF(E$4:E$99,"&lt;30")-L4-COUNTIF(E$4:E$99,"=0"))</f>
        <v/>
      </c>
      <c r="M5" s="77" t="str">
        <f>IF(ISERROR(AVERAGE(J5:L5)),"",AVERAGE(J5:L5))</f>
        <v/>
      </c>
      <c r="N5" s="73" t="str">
        <f>IF(ISERROR(STDEV(J5:L5)),"",STDEV(J5:L5))</f>
        <v/>
      </c>
      <c r="O5" s="91"/>
      <c r="P5" s="91"/>
      <c r="Q5" s="91"/>
      <c r="R5" s="91"/>
    </row>
    <row r="6" spans="1:18">
      <c r="A6" s="71" t="str">
        <f>IF('Informations About Genes'!A5="","",'Informations About Genes'!A5)</f>
        <v>A3</v>
      </c>
      <c r="B6" s="72" t="str">
        <f>IF('Informations About Genes'!D5="","",'Informations About Genes'!D5)</f>
        <v/>
      </c>
      <c r="C6" s="346"/>
      <c r="D6" s="346"/>
      <c r="E6" s="346"/>
      <c r="F6" s="73" t="str">
        <f t="shared" si="0"/>
        <v/>
      </c>
      <c r="G6" s="73" t="str">
        <f t="shared" si="1"/>
        <v/>
      </c>
      <c r="H6" s="91"/>
      <c r="I6" s="74" t="s">
        <v>176</v>
      </c>
      <c r="J6" s="75" t="str">
        <f>IF(COUNTIF(C$4:C$99,"&lt;35")=0,"",COUNTIF(C$4:C$99,"&lt;35")-J5-J4-COUNTIF(C$4:C$99,"=0"))</f>
        <v/>
      </c>
      <c r="K6" s="72" t="str">
        <f>IF(COUNTIF(D$4:D$99,"&lt;35")=0,"",COUNTIF(D$4:D$99,"&lt;35")-K5-K4-COUNTIF(D$4:D$99,"=0"))</f>
        <v/>
      </c>
      <c r="L6" s="76" t="str">
        <f>IF(COUNTIF(E$4:E$99,"&lt;35")=0,"",COUNTIF(E$4:E$99,"&lt;35")-L5-L4-COUNTIF(E$4:E$99,"=0"))</f>
        <v/>
      </c>
      <c r="M6" s="77" t="str">
        <f>IF(ISERROR(AVERAGE(J6:L6)),"",AVERAGE(J6:L6))</f>
        <v/>
      </c>
      <c r="N6" s="73" t="str">
        <f>IF(ISERROR(STDEV(J6:L6)),"",STDEV(J6:L6))</f>
        <v/>
      </c>
      <c r="O6" s="91"/>
      <c r="P6" s="91"/>
      <c r="Q6" s="91"/>
      <c r="R6" s="91"/>
    </row>
    <row r="7" spans="1:18">
      <c r="A7" s="71" t="str">
        <f>IF('Informations About Genes'!A6="","",'Informations About Genes'!A6)</f>
        <v>A4</v>
      </c>
      <c r="B7" s="72" t="str">
        <f>IF('Informations About Genes'!D6="","",'Informations About Genes'!D6)</f>
        <v/>
      </c>
      <c r="C7" s="346"/>
      <c r="D7" s="346"/>
      <c r="E7" s="346"/>
      <c r="F7" s="73" t="str">
        <f t="shared" si="0"/>
        <v/>
      </c>
      <c r="G7" s="73" t="str">
        <f t="shared" si="1"/>
        <v/>
      </c>
      <c r="H7" s="91"/>
      <c r="I7" s="74" t="s">
        <v>177</v>
      </c>
      <c r="J7" s="75" t="str">
        <f>IF(COUNT(C$4:C$99)=0,"",COUNT(C$4:C$99)-SUM(J4:J6))</f>
        <v/>
      </c>
      <c r="K7" s="72" t="str">
        <f>IF(COUNT(D$4:D$99)=0,"",COUNT(D$4:D$99)-SUM(K4:K6))</f>
        <v/>
      </c>
      <c r="L7" s="76" t="str">
        <f>IF(COUNT(E$4:E$99)=0,"",COUNT(E$4:E$99)-SUM(L4:L6))</f>
        <v/>
      </c>
      <c r="M7" s="77" t="str">
        <f>IF(ISERROR(AVERAGE(J7:L7)),"",AVERAGE(J7:L7))</f>
        <v/>
      </c>
      <c r="N7" s="73" t="str">
        <f>IF(ISERROR(STDEV(J7:L7)),"",STDEV(J7:L7))</f>
        <v/>
      </c>
      <c r="O7" s="91"/>
      <c r="P7" s="91"/>
      <c r="Q7" s="91"/>
      <c r="R7" s="91"/>
    </row>
    <row r="8" spans="1:18" ht="15.75">
      <c r="A8" s="71" t="str">
        <f>IF('Informations About Genes'!A7="","",'Informations About Genes'!A7)</f>
        <v>A5</v>
      </c>
      <c r="B8" s="72" t="str">
        <f>IF('Informations About Genes'!D7="","",'Informations About Genes'!D7)</f>
        <v/>
      </c>
      <c r="C8" s="346"/>
      <c r="D8" s="346"/>
      <c r="E8" s="346"/>
      <c r="F8" s="73" t="str">
        <f t="shared" si="0"/>
        <v/>
      </c>
      <c r="G8" s="73" t="str">
        <f t="shared" si="1"/>
        <v/>
      </c>
      <c r="H8" s="91"/>
      <c r="I8" s="74"/>
      <c r="J8" s="488" t="s">
        <v>283</v>
      </c>
      <c r="K8" s="478"/>
      <c r="L8" s="489"/>
      <c r="M8" s="495"/>
      <c r="N8" s="496"/>
      <c r="O8" s="91"/>
      <c r="P8" s="91"/>
      <c r="Q8" s="91"/>
      <c r="R8" s="91"/>
    </row>
    <row r="9" spans="1:18">
      <c r="A9" s="71" t="str">
        <f>IF('Informations About Genes'!A8="","",'Informations About Genes'!A8)</f>
        <v>A6</v>
      </c>
      <c r="B9" s="72" t="str">
        <f>IF('Informations About Genes'!D8="","",'Informations About Genes'!D8)</f>
        <v/>
      </c>
      <c r="C9" s="346"/>
      <c r="D9" s="346"/>
      <c r="E9" s="346"/>
      <c r="F9" s="73" t="str">
        <f t="shared" si="0"/>
        <v/>
      </c>
      <c r="G9" s="73" t="str">
        <f t="shared" si="1"/>
        <v/>
      </c>
      <c r="H9" s="91"/>
      <c r="I9" s="74" t="s">
        <v>185</v>
      </c>
      <c r="J9" s="78" t="str">
        <f>IF(J4="","",J4/SUM(J$4:J$7))</f>
        <v/>
      </c>
      <c r="K9" s="79" t="str">
        <f>IF(K4="","",K4/SUM(K$4:K$7))</f>
        <v/>
      </c>
      <c r="L9" s="80" t="str">
        <f>IF(L4="","",L4/SUM(L$4:L$7))</f>
        <v/>
      </c>
      <c r="M9" s="81" t="str">
        <f>IF(ISERROR(AVERAGE(J9:L9)),"",AVERAGE(J9:L9))</f>
        <v/>
      </c>
      <c r="N9" s="73" t="str">
        <f>IF(ISERROR(STDEV(J9:L9)),"",STDEV(J9:L9))</f>
        <v/>
      </c>
      <c r="O9" s="91"/>
      <c r="P9" s="91"/>
      <c r="Q9" s="91"/>
      <c r="R9" s="91"/>
    </row>
    <row r="10" spans="1:18">
      <c r="A10" s="71" t="str">
        <f>IF('Informations About Genes'!A9="","",'Informations About Genes'!A9)</f>
        <v>A7</v>
      </c>
      <c r="B10" s="72" t="str">
        <f>IF('Informations About Genes'!D9="","",'Informations About Genes'!D9)</f>
        <v/>
      </c>
      <c r="C10" s="346"/>
      <c r="D10" s="346"/>
      <c r="E10" s="346"/>
      <c r="F10" s="73" t="str">
        <f t="shared" si="0"/>
        <v/>
      </c>
      <c r="G10" s="73" t="str">
        <f t="shared" si="1"/>
        <v/>
      </c>
      <c r="H10" s="91"/>
      <c r="I10" s="74" t="s">
        <v>175</v>
      </c>
      <c r="J10" s="78" t="str">
        <f t="shared" ref="J10:L12" si="2">IF(J5="","",J5/SUM(J$4:J$7))</f>
        <v/>
      </c>
      <c r="K10" s="79" t="str">
        <f t="shared" si="2"/>
        <v/>
      </c>
      <c r="L10" s="80" t="str">
        <f t="shared" si="2"/>
        <v/>
      </c>
      <c r="M10" s="81" t="str">
        <f>IF(ISERROR(AVERAGE(J10:L10)),"",AVERAGE(J10:L10))</f>
        <v/>
      </c>
      <c r="N10" s="73" t="str">
        <f>IF(ISERROR(STDEV(J10:L10)),"",STDEV(J10:L10))</f>
        <v/>
      </c>
      <c r="O10" s="91"/>
      <c r="P10" s="91"/>
      <c r="Q10" s="91"/>
      <c r="R10" s="91"/>
    </row>
    <row r="11" spans="1:18">
      <c r="A11" s="71" t="str">
        <f>IF('Informations About Genes'!A10="","",'Informations About Genes'!A10)</f>
        <v>A8</v>
      </c>
      <c r="B11" s="72" t="str">
        <f>IF('Informations About Genes'!D10="","",'Informations About Genes'!D10)</f>
        <v/>
      </c>
      <c r="C11" s="346"/>
      <c r="D11" s="346"/>
      <c r="E11" s="346"/>
      <c r="F11" s="73" t="str">
        <f t="shared" si="0"/>
        <v/>
      </c>
      <c r="G11" s="73" t="str">
        <f t="shared" si="1"/>
        <v/>
      </c>
      <c r="H11" s="91"/>
      <c r="I11" s="74" t="s">
        <v>176</v>
      </c>
      <c r="J11" s="78" t="str">
        <f t="shared" si="2"/>
        <v/>
      </c>
      <c r="K11" s="79" t="str">
        <f t="shared" si="2"/>
        <v/>
      </c>
      <c r="L11" s="80" t="str">
        <f t="shared" si="2"/>
        <v/>
      </c>
      <c r="M11" s="81" t="str">
        <f>IF(ISERROR(AVERAGE(J11:L11)),"",AVERAGE(J11:L11))</f>
        <v/>
      </c>
      <c r="N11" s="73" t="str">
        <f>IF(ISERROR(STDEV(J11:L11)),"",STDEV(J11:L11))</f>
        <v/>
      </c>
      <c r="O11" s="91"/>
      <c r="P11" s="91"/>
      <c r="Q11" s="91"/>
      <c r="R11" s="91"/>
    </row>
    <row r="12" spans="1:18" ht="15.75" thickBot="1">
      <c r="A12" s="71" t="str">
        <f>IF('Informations About Genes'!A11="","",'Informations About Genes'!A11)</f>
        <v>A9</v>
      </c>
      <c r="B12" s="72" t="str">
        <f>IF('Informations About Genes'!D11="","",'Informations About Genes'!D11)</f>
        <v/>
      </c>
      <c r="C12" s="346"/>
      <c r="D12" s="346"/>
      <c r="E12" s="346"/>
      <c r="F12" s="73" t="str">
        <f t="shared" si="0"/>
        <v/>
      </c>
      <c r="G12" s="73" t="str">
        <f t="shared" si="1"/>
        <v/>
      </c>
      <c r="H12" s="91"/>
      <c r="I12" s="82" t="s">
        <v>177</v>
      </c>
      <c r="J12" s="83" t="str">
        <f t="shared" si="2"/>
        <v/>
      </c>
      <c r="K12" s="84" t="str">
        <f t="shared" si="2"/>
        <v/>
      </c>
      <c r="L12" s="85" t="str">
        <f t="shared" si="2"/>
        <v/>
      </c>
      <c r="M12" s="86" t="str">
        <f>IF(ISERROR(AVERAGE(J12:L12)),"",AVERAGE(J12:L12))</f>
        <v/>
      </c>
      <c r="N12" s="87" t="str">
        <f>IF(ISERROR(STDEV(J12:L12)),"",STDEV(J12:L12))</f>
        <v/>
      </c>
      <c r="O12" s="91"/>
      <c r="P12" s="91"/>
      <c r="Q12" s="91"/>
      <c r="R12" s="91"/>
    </row>
    <row r="13" spans="1:18" ht="15.75" thickTop="1">
      <c r="A13" s="71" t="str">
        <f>IF('Informations About Genes'!A12="","",'Informations About Genes'!A12)</f>
        <v>A10</v>
      </c>
      <c r="B13" s="72" t="str">
        <f>IF('Informations About Genes'!D12="","",'Informations About Genes'!D12)</f>
        <v/>
      </c>
      <c r="C13" s="346"/>
      <c r="D13" s="346"/>
      <c r="E13" s="346"/>
      <c r="F13" s="73" t="str">
        <f t="shared" si="0"/>
        <v/>
      </c>
      <c r="G13" s="73" t="str">
        <f t="shared" si="1"/>
        <v/>
      </c>
      <c r="H13" s="91"/>
      <c r="I13" s="91"/>
      <c r="J13" s="91"/>
      <c r="K13" s="91"/>
      <c r="L13" s="91"/>
      <c r="M13" s="91"/>
      <c r="N13" s="91"/>
      <c r="O13" s="91"/>
      <c r="P13" s="91"/>
      <c r="Q13" s="91"/>
      <c r="R13" s="91"/>
    </row>
    <row r="14" spans="1:18">
      <c r="A14" s="71" t="str">
        <f>IF('Informations About Genes'!A13="","",'Informations About Genes'!A13)</f>
        <v>A11</v>
      </c>
      <c r="B14" s="72" t="str">
        <f>IF('Informations About Genes'!D13="","",'Informations About Genes'!D13)</f>
        <v/>
      </c>
      <c r="C14" s="346"/>
      <c r="D14" s="346"/>
      <c r="E14" s="346"/>
      <c r="F14" s="73" t="str">
        <f t="shared" si="0"/>
        <v/>
      </c>
      <c r="G14" s="73" t="str">
        <f t="shared" si="1"/>
        <v/>
      </c>
      <c r="H14" s="91"/>
      <c r="I14" s="91"/>
      <c r="J14" s="91"/>
      <c r="K14" s="91"/>
      <c r="L14" s="91"/>
      <c r="M14" s="91"/>
      <c r="N14" s="91"/>
      <c r="O14" s="91"/>
      <c r="P14" s="91"/>
      <c r="Q14" s="91"/>
      <c r="R14" s="91"/>
    </row>
    <row r="15" spans="1:18">
      <c r="A15" s="71" t="str">
        <f>IF('Informations About Genes'!A14="","",'Informations About Genes'!A14)</f>
        <v>A12</v>
      </c>
      <c r="B15" s="72" t="str">
        <f>IF('Informations About Genes'!D14="","",'Informations About Genes'!D14)</f>
        <v/>
      </c>
      <c r="C15" s="346"/>
      <c r="D15" s="346"/>
      <c r="E15" s="346"/>
      <c r="F15" s="73" t="str">
        <f t="shared" si="0"/>
        <v/>
      </c>
      <c r="G15" s="73" t="str">
        <f t="shared" si="1"/>
        <v/>
      </c>
      <c r="H15" s="91"/>
      <c r="I15" s="91"/>
      <c r="J15" s="91"/>
      <c r="K15" s="91"/>
      <c r="L15" s="91"/>
      <c r="M15" s="91"/>
      <c r="N15" s="91"/>
      <c r="O15" s="91"/>
      <c r="P15" s="91"/>
      <c r="Q15" s="91"/>
      <c r="R15" s="91"/>
    </row>
    <row r="16" spans="1:18">
      <c r="A16" s="71" t="str">
        <f>IF('Informations About Genes'!A15="","",'Informations About Genes'!A15)</f>
        <v>B1</v>
      </c>
      <c r="B16" s="72" t="str">
        <f>IF('Informations About Genes'!D15="","",'Informations About Genes'!D15)</f>
        <v/>
      </c>
      <c r="C16" s="346"/>
      <c r="D16" s="346"/>
      <c r="E16" s="346"/>
      <c r="F16" s="73" t="str">
        <f t="shared" si="0"/>
        <v/>
      </c>
      <c r="G16" s="73" t="str">
        <f t="shared" si="1"/>
        <v/>
      </c>
      <c r="H16" s="91"/>
      <c r="I16" s="91"/>
      <c r="J16" s="91"/>
      <c r="K16" s="91"/>
      <c r="L16" s="91"/>
      <c r="M16" s="91"/>
      <c r="N16" s="91"/>
      <c r="O16" s="91"/>
      <c r="P16" s="91"/>
      <c r="Q16" s="91"/>
      <c r="R16" s="91"/>
    </row>
    <row r="17" spans="1:18">
      <c r="A17" s="71" t="str">
        <f>IF('Informations About Genes'!A16="","",'Informations About Genes'!A16)</f>
        <v>B2</v>
      </c>
      <c r="B17" s="72" t="str">
        <f>IF('Informations About Genes'!D16="","",'Informations About Genes'!D16)</f>
        <v/>
      </c>
      <c r="C17" s="346"/>
      <c r="D17" s="346"/>
      <c r="E17" s="346"/>
      <c r="F17" s="73" t="str">
        <f t="shared" si="0"/>
        <v/>
      </c>
      <c r="G17" s="73" t="str">
        <f t="shared" si="1"/>
        <v/>
      </c>
      <c r="H17" s="91"/>
      <c r="I17" s="91"/>
      <c r="J17" s="91"/>
      <c r="K17" s="91"/>
      <c r="L17" s="91"/>
      <c r="M17" s="91"/>
      <c r="N17" s="91"/>
      <c r="O17" s="91"/>
      <c r="P17" s="91"/>
      <c r="Q17" s="91"/>
      <c r="R17" s="91"/>
    </row>
    <row r="18" spans="1:18">
      <c r="A18" s="71" t="str">
        <f>IF('Informations About Genes'!A17="","",'Informations About Genes'!A17)</f>
        <v>B3</v>
      </c>
      <c r="B18" s="72" t="str">
        <f>IF('Informations About Genes'!D17="","",'Informations About Genes'!D17)</f>
        <v/>
      </c>
      <c r="C18" s="346"/>
      <c r="D18" s="346"/>
      <c r="E18" s="346"/>
      <c r="F18" s="73" t="str">
        <f t="shared" si="0"/>
        <v/>
      </c>
      <c r="G18" s="73" t="str">
        <f t="shared" si="1"/>
        <v/>
      </c>
      <c r="H18" s="91"/>
      <c r="I18" s="91"/>
      <c r="J18" s="91"/>
      <c r="K18" s="91"/>
      <c r="L18" s="91"/>
      <c r="M18" s="91"/>
      <c r="N18" s="91"/>
      <c r="O18" s="91"/>
      <c r="P18" s="91"/>
      <c r="Q18" s="91"/>
      <c r="R18" s="91"/>
    </row>
    <row r="19" spans="1:18">
      <c r="A19" s="71" t="str">
        <f>IF('Informations About Genes'!A18="","",'Informations About Genes'!A18)</f>
        <v>B4</v>
      </c>
      <c r="B19" s="72" t="str">
        <f>IF('Informations About Genes'!D18="","",'Informations About Genes'!D18)</f>
        <v/>
      </c>
      <c r="C19" s="346"/>
      <c r="D19" s="346"/>
      <c r="E19" s="346"/>
      <c r="F19" s="73" t="str">
        <f t="shared" si="0"/>
        <v/>
      </c>
      <c r="G19" s="73" t="str">
        <f t="shared" si="1"/>
        <v/>
      </c>
      <c r="H19" s="91"/>
      <c r="I19" s="91"/>
      <c r="J19" s="91"/>
      <c r="K19" s="91"/>
      <c r="L19" s="91"/>
      <c r="M19" s="91"/>
      <c r="N19" s="91"/>
      <c r="O19" s="91"/>
      <c r="P19" s="91"/>
      <c r="Q19" s="91"/>
      <c r="R19" s="91"/>
    </row>
    <row r="20" spans="1:18">
      <c r="A20" s="71" t="str">
        <f>IF('Informations About Genes'!A19="","",'Informations About Genes'!A19)</f>
        <v>B5</v>
      </c>
      <c r="B20" s="72" t="str">
        <f>IF('Informations About Genes'!D19="","",'Informations About Genes'!D19)</f>
        <v/>
      </c>
      <c r="C20" s="346"/>
      <c r="D20" s="346"/>
      <c r="E20" s="346"/>
      <c r="F20" s="73" t="str">
        <f t="shared" si="0"/>
        <v/>
      </c>
      <c r="G20" s="73" t="str">
        <f t="shared" si="1"/>
        <v/>
      </c>
      <c r="H20" s="91"/>
      <c r="I20" s="91"/>
      <c r="J20" s="91"/>
      <c r="K20" s="91"/>
      <c r="L20" s="91"/>
      <c r="M20" s="91"/>
      <c r="N20" s="91"/>
      <c r="O20" s="91"/>
      <c r="P20" s="91"/>
      <c r="Q20" s="91"/>
      <c r="R20" s="91"/>
    </row>
    <row r="21" spans="1:18">
      <c r="A21" s="71" t="str">
        <f>IF('Informations About Genes'!A20="","",'Informations About Genes'!A20)</f>
        <v>B6</v>
      </c>
      <c r="B21" s="72" t="str">
        <f>IF('Informations About Genes'!D20="","",'Informations About Genes'!D20)</f>
        <v/>
      </c>
      <c r="C21" s="346"/>
      <c r="D21" s="346"/>
      <c r="E21" s="346"/>
      <c r="F21" s="73" t="str">
        <f t="shared" si="0"/>
        <v/>
      </c>
      <c r="G21" s="73" t="str">
        <f t="shared" si="1"/>
        <v/>
      </c>
      <c r="H21" s="91"/>
      <c r="I21" s="91"/>
      <c r="J21" s="91"/>
      <c r="K21" s="91"/>
      <c r="L21" s="91"/>
      <c r="M21" s="91"/>
      <c r="N21" s="91"/>
      <c r="O21" s="91"/>
      <c r="P21" s="91"/>
      <c r="Q21" s="91"/>
      <c r="R21" s="91"/>
    </row>
    <row r="22" spans="1:18">
      <c r="A22" s="71" t="str">
        <f>IF('Informations About Genes'!A21="","",'Informations About Genes'!A21)</f>
        <v>B7</v>
      </c>
      <c r="B22" s="72" t="str">
        <f>IF('Informations About Genes'!D21="","",'Informations About Genes'!D21)</f>
        <v/>
      </c>
      <c r="C22" s="346"/>
      <c r="D22" s="346"/>
      <c r="E22" s="346"/>
      <c r="F22" s="73" t="str">
        <f t="shared" si="0"/>
        <v/>
      </c>
      <c r="G22" s="73" t="str">
        <f t="shared" si="1"/>
        <v/>
      </c>
      <c r="H22" s="91"/>
      <c r="I22" s="91"/>
      <c r="J22" s="91"/>
      <c r="K22" s="91"/>
      <c r="L22" s="91"/>
      <c r="M22" s="91"/>
      <c r="N22" s="91"/>
      <c r="O22" s="91"/>
      <c r="P22" s="91"/>
      <c r="Q22" s="91"/>
      <c r="R22" s="91"/>
    </row>
    <row r="23" spans="1:18">
      <c r="A23" s="71" t="str">
        <f>IF('Informations About Genes'!A22="","",'Informations About Genes'!A22)</f>
        <v>B8</v>
      </c>
      <c r="B23" s="72" t="str">
        <f>IF('Informations About Genes'!D22="","",'Informations About Genes'!D22)</f>
        <v/>
      </c>
      <c r="C23" s="346"/>
      <c r="D23" s="346"/>
      <c r="E23" s="346"/>
      <c r="F23" s="73" t="str">
        <f t="shared" si="0"/>
        <v/>
      </c>
      <c r="G23" s="73" t="str">
        <f t="shared" si="1"/>
        <v/>
      </c>
      <c r="H23" s="91"/>
      <c r="I23" s="91"/>
      <c r="J23" s="91"/>
      <c r="K23" s="91"/>
      <c r="L23" s="91"/>
      <c r="M23" s="91"/>
      <c r="N23" s="91"/>
      <c r="O23" s="91"/>
      <c r="P23" s="91"/>
      <c r="Q23" s="91"/>
      <c r="R23" s="91"/>
    </row>
    <row r="24" spans="1:18">
      <c r="A24" s="71" t="str">
        <f>IF('Informations About Genes'!A23="","",'Informations About Genes'!A23)</f>
        <v>B9</v>
      </c>
      <c r="B24" s="72" t="str">
        <f>IF('Informations About Genes'!D23="","",'Informations About Genes'!D23)</f>
        <v/>
      </c>
      <c r="C24" s="346"/>
      <c r="D24" s="346"/>
      <c r="E24" s="346"/>
      <c r="F24" s="73" t="str">
        <f t="shared" si="0"/>
        <v/>
      </c>
      <c r="G24" s="73" t="str">
        <f t="shared" si="1"/>
        <v/>
      </c>
      <c r="H24" s="91"/>
      <c r="I24" s="91"/>
      <c r="J24" s="91"/>
      <c r="K24" s="91"/>
      <c r="L24" s="91"/>
      <c r="M24" s="91"/>
      <c r="N24" s="91"/>
      <c r="O24" s="91"/>
      <c r="P24" s="91"/>
      <c r="Q24" s="91"/>
    </row>
    <row r="25" spans="1:18">
      <c r="A25" s="71" t="str">
        <f>IF('Informations About Genes'!A24="","",'Informations About Genes'!A24)</f>
        <v>B10</v>
      </c>
      <c r="B25" s="72" t="str">
        <f>IF('Informations About Genes'!D24="","",'Informations About Genes'!D24)</f>
        <v/>
      </c>
      <c r="C25" s="346"/>
      <c r="D25" s="346"/>
      <c r="E25" s="346"/>
      <c r="F25" s="73" t="str">
        <f t="shared" si="0"/>
        <v/>
      </c>
      <c r="G25" s="73" t="str">
        <f t="shared" si="1"/>
        <v/>
      </c>
      <c r="H25" s="91"/>
      <c r="I25" s="91"/>
      <c r="J25" s="91"/>
      <c r="K25" s="91"/>
      <c r="L25" s="91"/>
      <c r="M25" s="91"/>
      <c r="N25" s="91"/>
      <c r="O25" s="91"/>
      <c r="P25" s="91"/>
      <c r="Q25" s="91"/>
    </row>
    <row r="26" spans="1:18">
      <c r="A26" s="71" t="str">
        <f>IF('Informations About Genes'!A25="","",'Informations About Genes'!A25)</f>
        <v>B11</v>
      </c>
      <c r="B26" s="72" t="str">
        <f>IF('Informations About Genes'!D25="","",'Informations About Genes'!D25)</f>
        <v/>
      </c>
      <c r="C26" s="346"/>
      <c r="D26" s="346"/>
      <c r="E26" s="346"/>
      <c r="F26" s="73" t="str">
        <f t="shared" si="0"/>
        <v/>
      </c>
      <c r="G26" s="73" t="str">
        <f t="shared" si="1"/>
        <v/>
      </c>
      <c r="H26" s="91"/>
      <c r="I26" s="91"/>
      <c r="J26" s="91"/>
      <c r="K26" s="91"/>
      <c r="L26" s="91"/>
      <c r="M26" s="91"/>
      <c r="N26" s="91"/>
      <c r="O26" s="91"/>
      <c r="P26" s="91"/>
      <c r="Q26" s="91"/>
    </row>
    <row r="27" spans="1:18">
      <c r="A27" s="71" t="str">
        <f>IF('Informations About Genes'!A26="","",'Informations About Genes'!A26)</f>
        <v>B12</v>
      </c>
      <c r="B27" s="72" t="str">
        <f>IF('Informations About Genes'!D26="","",'Informations About Genes'!D26)</f>
        <v/>
      </c>
      <c r="C27" s="346"/>
      <c r="D27" s="346"/>
      <c r="E27" s="346"/>
      <c r="F27" s="73" t="str">
        <f t="shared" si="0"/>
        <v/>
      </c>
      <c r="G27" s="73" t="str">
        <f t="shared" si="1"/>
        <v/>
      </c>
      <c r="H27" s="91"/>
      <c r="I27" s="91"/>
      <c r="J27" s="91"/>
      <c r="K27" s="91"/>
      <c r="L27" s="91"/>
      <c r="M27" s="91"/>
      <c r="N27" s="91"/>
      <c r="O27" s="91"/>
      <c r="P27" s="91"/>
      <c r="Q27" s="91"/>
    </row>
    <row r="28" spans="1:18">
      <c r="A28" s="71" t="str">
        <f>IF('Informations About Genes'!A27="","",'Informations About Genes'!A27)</f>
        <v>C1</v>
      </c>
      <c r="B28" s="72" t="str">
        <f>IF('Informations About Genes'!D27="","",'Informations About Genes'!D27)</f>
        <v/>
      </c>
      <c r="C28" s="346"/>
      <c r="D28" s="346"/>
      <c r="E28" s="346"/>
      <c r="F28" s="73" t="str">
        <f t="shared" si="0"/>
        <v/>
      </c>
      <c r="G28" s="73" t="str">
        <f t="shared" si="1"/>
        <v/>
      </c>
      <c r="H28" s="91"/>
      <c r="I28" s="91"/>
      <c r="J28" s="91"/>
      <c r="K28" s="91"/>
      <c r="L28" s="91"/>
      <c r="M28" s="91"/>
      <c r="N28" s="91"/>
      <c r="O28" s="91"/>
      <c r="P28" s="91"/>
      <c r="Q28" s="91"/>
    </row>
    <row r="29" spans="1:18">
      <c r="A29" s="71" t="str">
        <f>IF('Informations About Genes'!A28="","",'Informations About Genes'!A28)</f>
        <v>C2</v>
      </c>
      <c r="B29" s="72" t="str">
        <f>IF('Informations About Genes'!D28="","",'Informations About Genes'!D28)</f>
        <v/>
      </c>
      <c r="C29" s="346"/>
      <c r="D29" s="346"/>
      <c r="E29" s="346"/>
      <c r="F29" s="73" t="str">
        <f t="shared" si="0"/>
        <v/>
      </c>
      <c r="G29" s="73" t="str">
        <f t="shared" si="1"/>
        <v/>
      </c>
      <c r="H29" s="91"/>
      <c r="I29" s="91"/>
      <c r="J29" s="91"/>
      <c r="K29" s="91"/>
      <c r="L29" s="91"/>
      <c r="M29" s="91"/>
      <c r="N29" s="91"/>
      <c r="O29" s="91"/>
      <c r="P29" s="91"/>
      <c r="Q29" s="91"/>
    </row>
    <row r="30" spans="1:18">
      <c r="A30" s="71" t="str">
        <f>IF('Informations About Genes'!A29="","",'Informations About Genes'!A29)</f>
        <v>C3</v>
      </c>
      <c r="B30" s="72" t="str">
        <f>IF('Informations About Genes'!D29="","",'Informations About Genes'!D29)</f>
        <v/>
      </c>
      <c r="C30" s="346"/>
      <c r="D30" s="346"/>
      <c r="E30" s="346"/>
      <c r="F30" s="73" t="str">
        <f t="shared" si="0"/>
        <v/>
      </c>
      <c r="G30" s="73" t="str">
        <f t="shared" si="1"/>
        <v/>
      </c>
      <c r="H30" s="91"/>
      <c r="I30" s="91"/>
      <c r="J30" s="91"/>
      <c r="K30" s="91"/>
      <c r="L30" s="91"/>
      <c r="M30" s="91"/>
      <c r="N30" s="91"/>
      <c r="O30" s="91"/>
      <c r="P30" s="91"/>
      <c r="Q30" s="91"/>
    </row>
    <row r="31" spans="1:18">
      <c r="A31" s="71" t="str">
        <f>IF('Informations About Genes'!A30="","",'Informations About Genes'!A30)</f>
        <v>C4</v>
      </c>
      <c r="B31" s="72" t="str">
        <f>IF('Informations About Genes'!D30="","",'Informations About Genes'!D30)</f>
        <v/>
      </c>
      <c r="C31" s="346"/>
      <c r="D31" s="346"/>
      <c r="E31" s="346"/>
      <c r="F31" s="73" t="str">
        <f t="shared" si="0"/>
        <v/>
      </c>
      <c r="G31" s="73" t="str">
        <f t="shared" si="1"/>
        <v/>
      </c>
      <c r="H31" s="91"/>
      <c r="I31" s="91"/>
      <c r="J31" s="91"/>
      <c r="K31" s="91"/>
      <c r="L31" s="91"/>
      <c r="M31" s="91"/>
      <c r="N31" s="91"/>
      <c r="O31" s="91"/>
      <c r="P31" s="91"/>
      <c r="Q31" s="91"/>
    </row>
    <row r="32" spans="1:18">
      <c r="A32" s="71" t="str">
        <f>IF('Informations About Genes'!A31="","",'Informations About Genes'!A31)</f>
        <v>C5</v>
      </c>
      <c r="B32" s="72" t="str">
        <f>IF('Informations About Genes'!D31="","",'Informations About Genes'!D31)</f>
        <v/>
      </c>
      <c r="C32" s="346"/>
      <c r="D32" s="346"/>
      <c r="E32" s="346"/>
      <c r="F32" s="73" t="str">
        <f t="shared" si="0"/>
        <v/>
      </c>
      <c r="G32" s="73" t="str">
        <f t="shared" si="1"/>
        <v/>
      </c>
      <c r="H32" s="91"/>
      <c r="I32" s="91"/>
      <c r="J32" s="91"/>
      <c r="K32" s="91"/>
      <c r="L32" s="91"/>
      <c r="M32" s="91"/>
      <c r="N32" s="91"/>
      <c r="O32" s="91"/>
      <c r="P32" s="91"/>
      <c r="Q32" s="91"/>
    </row>
    <row r="33" spans="1:17">
      <c r="A33" s="71" t="str">
        <f>IF('Informations About Genes'!A32="","",'Informations About Genes'!A32)</f>
        <v>C6</v>
      </c>
      <c r="B33" s="72" t="str">
        <f>IF('Informations About Genes'!D32="","",'Informations About Genes'!D32)</f>
        <v/>
      </c>
      <c r="C33" s="346"/>
      <c r="D33" s="346"/>
      <c r="E33" s="346"/>
      <c r="F33" s="73" t="str">
        <f t="shared" si="0"/>
        <v/>
      </c>
      <c r="G33" s="73" t="str">
        <f t="shared" si="1"/>
        <v/>
      </c>
      <c r="H33" s="91"/>
      <c r="I33" s="91"/>
      <c r="J33" s="91"/>
      <c r="K33" s="91"/>
      <c r="L33" s="91"/>
      <c r="M33" s="91"/>
      <c r="N33" s="91"/>
      <c r="O33" s="91"/>
      <c r="P33" s="91"/>
      <c r="Q33" s="91"/>
    </row>
    <row r="34" spans="1:17">
      <c r="A34" s="71" t="str">
        <f>IF('Informations About Genes'!A33="","",'Informations About Genes'!A33)</f>
        <v>C7</v>
      </c>
      <c r="B34" s="72" t="str">
        <f>IF('Informations About Genes'!D33="","",'Informations About Genes'!D33)</f>
        <v/>
      </c>
      <c r="C34" s="346"/>
      <c r="D34" s="346"/>
      <c r="E34" s="346"/>
      <c r="F34" s="73" t="str">
        <f t="shared" si="0"/>
        <v/>
      </c>
      <c r="G34" s="73" t="str">
        <f t="shared" si="1"/>
        <v/>
      </c>
      <c r="H34" s="91"/>
      <c r="I34" s="91"/>
      <c r="J34" s="91"/>
      <c r="K34" s="91"/>
      <c r="L34" s="91"/>
      <c r="M34" s="91"/>
      <c r="N34" s="91"/>
      <c r="O34" s="91"/>
      <c r="P34" s="91"/>
      <c r="Q34" s="91"/>
    </row>
    <row r="35" spans="1:17">
      <c r="A35" s="71" t="str">
        <f>IF('Informations About Genes'!A34="","",'Informations About Genes'!A34)</f>
        <v>C8</v>
      </c>
      <c r="B35" s="72" t="str">
        <f>IF('Informations About Genes'!D34="","",'Informations About Genes'!D34)</f>
        <v/>
      </c>
      <c r="C35" s="346"/>
      <c r="D35" s="346"/>
      <c r="E35" s="346"/>
      <c r="F35" s="73" t="str">
        <f t="shared" si="0"/>
        <v/>
      </c>
      <c r="G35" s="73" t="str">
        <f t="shared" si="1"/>
        <v/>
      </c>
      <c r="H35" s="91"/>
      <c r="I35" s="91"/>
      <c r="J35" s="91"/>
      <c r="K35" s="91"/>
      <c r="L35" s="91"/>
      <c r="M35" s="91"/>
      <c r="N35" s="91"/>
      <c r="O35" s="91"/>
      <c r="P35" s="91"/>
      <c r="Q35" s="91"/>
    </row>
    <row r="36" spans="1:17">
      <c r="A36" s="71" t="str">
        <f>IF('Informations About Genes'!A35="","",'Informations About Genes'!A35)</f>
        <v>C9</v>
      </c>
      <c r="B36" s="72" t="str">
        <f>IF('Informations About Genes'!D35="","",'Informations About Genes'!D35)</f>
        <v/>
      </c>
      <c r="C36" s="346"/>
      <c r="D36" s="346"/>
      <c r="E36" s="346"/>
      <c r="F36" s="73" t="str">
        <f t="shared" ref="F36:F67" si="3">IF(ISERROR(AVERAGE(C36:E36)),"",AVERAGE(C36:E36))</f>
        <v/>
      </c>
      <c r="G36" s="73" t="str">
        <f t="shared" ref="G36:G67" si="4">IF(ISERROR(STDEV(C36:E36)),"",IF(COUNT(C36:E36)&lt;3,"N/A",STDEV(C36:E36)))</f>
        <v/>
      </c>
      <c r="H36" s="91"/>
      <c r="I36" s="91"/>
      <c r="J36" s="91"/>
      <c r="K36" s="91"/>
      <c r="L36" s="91"/>
      <c r="M36" s="91"/>
      <c r="N36" s="91"/>
      <c r="O36" s="91"/>
      <c r="P36" s="91"/>
      <c r="Q36" s="91"/>
    </row>
    <row r="37" spans="1:17">
      <c r="A37" s="71" t="str">
        <f>IF('Informations About Genes'!A36="","",'Informations About Genes'!A36)</f>
        <v>C10</v>
      </c>
      <c r="B37" s="72" t="str">
        <f>IF('Informations About Genes'!D36="","",'Informations About Genes'!D36)</f>
        <v/>
      </c>
      <c r="C37" s="346"/>
      <c r="D37" s="346"/>
      <c r="E37" s="346"/>
      <c r="F37" s="73" t="str">
        <f t="shared" si="3"/>
        <v/>
      </c>
      <c r="G37" s="73" t="str">
        <f t="shared" si="4"/>
        <v/>
      </c>
      <c r="H37" s="91"/>
      <c r="I37" s="91"/>
      <c r="J37" s="91"/>
      <c r="K37" s="91"/>
      <c r="L37" s="91"/>
      <c r="M37" s="91"/>
      <c r="N37" s="91"/>
      <c r="O37" s="91"/>
      <c r="P37" s="91"/>
      <c r="Q37" s="91"/>
    </row>
    <row r="38" spans="1:17">
      <c r="A38" s="71" t="str">
        <f>IF('Informations About Genes'!A37="","",'Informations About Genes'!A37)</f>
        <v>C11</v>
      </c>
      <c r="B38" s="72" t="str">
        <f>IF('Informations About Genes'!D37="","",'Informations About Genes'!D37)</f>
        <v/>
      </c>
      <c r="C38" s="346"/>
      <c r="D38" s="346"/>
      <c r="E38" s="346"/>
      <c r="F38" s="73" t="str">
        <f t="shared" si="3"/>
        <v/>
      </c>
      <c r="G38" s="73" t="str">
        <f t="shared" si="4"/>
        <v/>
      </c>
      <c r="H38" s="91"/>
      <c r="I38" s="91"/>
      <c r="J38" s="91"/>
      <c r="K38" s="91"/>
      <c r="L38" s="91"/>
      <c r="M38" s="91"/>
      <c r="N38" s="91"/>
      <c r="O38" s="91"/>
      <c r="P38" s="91"/>
      <c r="Q38" s="91"/>
    </row>
    <row r="39" spans="1:17">
      <c r="A39" s="71" t="str">
        <f>IF('Informations About Genes'!A38="","",'Informations About Genes'!A38)</f>
        <v>C12</v>
      </c>
      <c r="B39" s="72" t="str">
        <f>IF('Informations About Genes'!D38="","",'Informations About Genes'!D38)</f>
        <v/>
      </c>
      <c r="C39" s="346"/>
      <c r="D39" s="346"/>
      <c r="E39" s="346"/>
      <c r="F39" s="73" t="str">
        <f t="shared" si="3"/>
        <v/>
      </c>
      <c r="G39" s="73" t="str">
        <f t="shared" si="4"/>
        <v/>
      </c>
      <c r="H39" s="91"/>
      <c r="I39" s="91"/>
      <c r="J39" s="91"/>
      <c r="K39" s="91"/>
      <c r="L39" s="91"/>
      <c r="M39" s="91"/>
      <c r="N39" s="91"/>
      <c r="O39" s="91"/>
      <c r="P39" s="91"/>
      <c r="Q39" s="91"/>
    </row>
    <row r="40" spans="1:17">
      <c r="A40" s="71" t="str">
        <f>IF('Informations About Genes'!A39="","",'Informations About Genes'!A39)</f>
        <v>D1</v>
      </c>
      <c r="B40" s="72" t="str">
        <f>IF('Informations About Genes'!D39="","",'Informations About Genes'!D39)</f>
        <v/>
      </c>
      <c r="C40" s="346"/>
      <c r="D40" s="346"/>
      <c r="E40" s="346"/>
      <c r="F40" s="73" t="str">
        <f t="shared" si="3"/>
        <v/>
      </c>
      <c r="G40" s="73" t="str">
        <f t="shared" si="4"/>
        <v/>
      </c>
      <c r="H40" s="91"/>
      <c r="I40" s="91"/>
      <c r="J40" s="91"/>
      <c r="K40" s="91"/>
      <c r="L40" s="91"/>
      <c r="M40" s="91"/>
      <c r="N40" s="91"/>
      <c r="O40" s="91"/>
      <c r="P40" s="91"/>
      <c r="Q40" s="91"/>
    </row>
    <row r="41" spans="1:17">
      <c r="A41" s="71" t="str">
        <f>IF('Informations About Genes'!A40="","",'Informations About Genes'!A40)</f>
        <v>D2</v>
      </c>
      <c r="B41" s="72" t="str">
        <f>IF('Informations About Genes'!D40="","",'Informations About Genes'!D40)</f>
        <v/>
      </c>
      <c r="C41" s="346"/>
      <c r="D41" s="346"/>
      <c r="E41" s="346"/>
      <c r="F41" s="73" t="str">
        <f t="shared" si="3"/>
        <v/>
      </c>
      <c r="G41" s="73" t="str">
        <f t="shared" si="4"/>
        <v/>
      </c>
      <c r="H41" s="91"/>
      <c r="I41" s="91"/>
      <c r="J41" s="91"/>
      <c r="K41" s="91"/>
      <c r="L41" s="91"/>
      <c r="M41" s="91"/>
      <c r="N41" s="91"/>
      <c r="O41" s="91"/>
      <c r="P41" s="91"/>
      <c r="Q41" s="91"/>
    </row>
    <row r="42" spans="1:17">
      <c r="A42" s="71" t="str">
        <f>IF('Informations About Genes'!A41="","",'Informations About Genes'!A41)</f>
        <v>D3</v>
      </c>
      <c r="B42" s="72" t="str">
        <f>IF('Informations About Genes'!D41="","",'Informations About Genes'!D41)</f>
        <v/>
      </c>
      <c r="C42" s="346"/>
      <c r="D42" s="346"/>
      <c r="E42" s="346"/>
      <c r="F42" s="73" t="str">
        <f t="shared" si="3"/>
        <v/>
      </c>
      <c r="G42" s="73" t="str">
        <f t="shared" si="4"/>
        <v/>
      </c>
      <c r="H42" s="91"/>
      <c r="I42" s="91"/>
      <c r="J42" s="91"/>
      <c r="K42" s="91"/>
      <c r="L42" s="91"/>
      <c r="M42" s="91"/>
      <c r="N42" s="91"/>
      <c r="O42" s="91"/>
      <c r="P42" s="91"/>
      <c r="Q42" s="91"/>
    </row>
    <row r="43" spans="1:17">
      <c r="A43" s="71" t="str">
        <f>IF('Informations About Genes'!A42="","",'Informations About Genes'!A42)</f>
        <v>D4</v>
      </c>
      <c r="B43" s="72" t="str">
        <f>IF('Informations About Genes'!D42="","",'Informations About Genes'!D42)</f>
        <v/>
      </c>
      <c r="C43" s="346"/>
      <c r="D43" s="346"/>
      <c r="E43" s="346"/>
      <c r="F43" s="73" t="str">
        <f t="shared" si="3"/>
        <v/>
      </c>
      <c r="G43" s="73" t="str">
        <f t="shared" si="4"/>
        <v/>
      </c>
      <c r="H43" s="91"/>
      <c r="I43" s="91"/>
      <c r="J43" s="91"/>
      <c r="K43" s="91"/>
      <c r="L43" s="91"/>
      <c r="M43" s="91"/>
      <c r="N43" s="91"/>
      <c r="O43" s="91"/>
      <c r="P43" s="91"/>
      <c r="Q43" s="91"/>
    </row>
    <row r="44" spans="1:17">
      <c r="A44" s="71" t="str">
        <f>IF('Informations About Genes'!A43="","",'Informations About Genes'!A43)</f>
        <v>D5</v>
      </c>
      <c r="B44" s="72" t="str">
        <f>IF('Informations About Genes'!D43="","",'Informations About Genes'!D43)</f>
        <v/>
      </c>
      <c r="C44" s="346"/>
      <c r="D44" s="346"/>
      <c r="E44" s="346"/>
      <c r="F44" s="73" t="str">
        <f t="shared" si="3"/>
        <v/>
      </c>
      <c r="G44" s="73" t="str">
        <f t="shared" si="4"/>
        <v/>
      </c>
      <c r="H44" s="91"/>
      <c r="I44" s="91"/>
      <c r="J44" s="91"/>
      <c r="K44" s="91"/>
      <c r="L44" s="91"/>
      <c r="M44" s="91"/>
      <c r="N44" s="91"/>
      <c r="O44" s="91"/>
      <c r="P44" s="91"/>
      <c r="Q44" s="91"/>
    </row>
    <row r="45" spans="1:17">
      <c r="A45" s="71" t="str">
        <f>IF('Informations About Genes'!A44="","",'Informations About Genes'!A44)</f>
        <v>D6</v>
      </c>
      <c r="B45" s="72" t="str">
        <f>IF('Informations About Genes'!D44="","",'Informations About Genes'!D44)</f>
        <v/>
      </c>
      <c r="C45" s="346"/>
      <c r="D45" s="346"/>
      <c r="E45" s="346"/>
      <c r="F45" s="73" t="str">
        <f t="shared" si="3"/>
        <v/>
      </c>
      <c r="G45" s="73" t="str">
        <f t="shared" si="4"/>
        <v/>
      </c>
      <c r="H45" s="91"/>
      <c r="I45" s="91"/>
      <c r="J45" s="91"/>
      <c r="K45" s="91"/>
      <c r="L45" s="91"/>
      <c r="M45" s="91"/>
      <c r="N45" s="91"/>
      <c r="O45" s="91"/>
      <c r="P45" s="91"/>
      <c r="Q45" s="91"/>
    </row>
    <row r="46" spans="1:17">
      <c r="A46" s="71" t="str">
        <f>IF('Informations About Genes'!A45="","",'Informations About Genes'!A45)</f>
        <v>D7</v>
      </c>
      <c r="B46" s="72" t="str">
        <f>IF('Informations About Genes'!D45="","",'Informations About Genes'!D45)</f>
        <v/>
      </c>
      <c r="C46" s="346"/>
      <c r="D46" s="346"/>
      <c r="E46" s="346"/>
      <c r="F46" s="73" t="str">
        <f t="shared" si="3"/>
        <v/>
      </c>
      <c r="G46" s="73" t="str">
        <f t="shared" si="4"/>
        <v/>
      </c>
      <c r="H46" s="91"/>
      <c r="I46" s="91"/>
      <c r="J46" s="91"/>
      <c r="K46" s="91"/>
      <c r="L46" s="91"/>
      <c r="M46" s="91"/>
      <c r="N46" s="91"/>
      <c r="O46" s="91"/>
      <c r="P46" s="91"/>
      <c r="Q46" s="91"/>
    </row>
    <row r="47" spans="1:17">
      <c r="A47" s="71" t="str">
        <f>IF('Informations About Genes'!A46="","",'Informations About Genes'!A46)</f>
        <v>D8</v>
      </c>
      <c r="B47" s="72" t="str">
        <f>IF('Informations About Genes'!D46="","",'Informations About Genes'!D46)</f>
        <v/>
      </c>
      <c r="C47" s="346"/>
      <c r="D47" s="346"/>
      <c r="E47" s="346"/>
      <c r="F47" s="73" t="str">
        <f t="shared" si="3"/>
        <v/>
      </c>
      <c r="G47" s="73" t="str">
        <f t="shared" si="4"/>
        <v/>
      </c>
      <c r="H47" s="91"/>
      <c r="I47" s="91"/>
      <c r="J47" s="91"/>
      <c r="K47" s="91"/>
      <c r="L47" s="91"/>
      <c r="M47" s="91"/>
      <c r="N47" s="91"/>
      <c r="O47" s="91"/>
      <c r="P47" s="91"/>
      <c r="Q47" s="91"/>
    </row>
    <row r="48" spans="1:17">
      <c r="A48" s="71" t="str">
        <f>IF('Informations About Genes'!A47="","",'Informations About Genes'!A47)</f>
        <v>D9</v>
      </c>
      <c r="B48" s="72" t="str">
        <f>IF('Informations About Genes'!D47="","",'Informations About Genes'!D47)</f>
        <v/>
      </c>
      <c r="C48" s="346"/>
      <c r="D48" s="346"/>
      <c r="E48" s="346"/>
      <c r="F48" s="73" t="str">
        <f t="shared" si="3"/>
        <v/>
      </c>
      <c r="G48" s="73" t="str">
        <f t="shared" si="4"/>
        <v/>
      </c>
      <c r="H48" s="91"/>
      <c r="I48" s="91"/>
      <c r="J48" s="91"/>
      <c r="K48" s="91"/>
      <c r="L48" s="91"/>
      <c r="M48" s="91"/>
      <c r="N48" s="91"/>
      <c r="O48" s="91"/>
      <c r="P48" s="91"/>
      <c r="Q48" s="91"/>
    </row>
    <row r="49" spans="1:18">
      <c r="A49" s="71" t="str">
        <f>IF('Informations About Genes'!A48="","",'Informations About Genes'!A48)</f>
        <v>D10</v>
      </c>
      <c r="B49" s="72" t="str">
        <f>IF('Informations About Genes'!D48="","",'Informations About Genes'!D48)</f>
        <v/>
      </c>
      <c r="C49" s="346"/>
      <c r="D49" s="346"/>
      <c r="E49" s="346"/>
      <c r="F49" s="73" t="str">
        <f t="shared" si="3"/>
        <v/>
      </c>
      <c r="G49" s="73" t="str">
        <f t="shared" si="4"/>
        <v/>
      </c>
      <c r="H49" s="91"/>
      <c r="I49" s="91"/>
      <c r="J49" s="91"/>
      <c r="K49" s="91"/>
      <c r="L49" s="91"/>
      <c r="M49" s="91"/>
      <c r="N49" s="91"/>
      <c r="O49" s="91"/>
      <c r="P49" s="91"/>
      <c r="Q49" s="91"/>
    </row>
    <row r="50" spans="1:18">
      <c r="A50" s="71" t="str">
        <f>IF('Informations About Genes'!A49="","",'Informations About Genes'!A49)</f>
        <v>D11</v>
      </c>
      <c r="B50" s="72" t="str">
        <f>IF('Informations About Genes'!D49="","",'Informations About Genes'!D49)</f>
        <v/>
      </c>
      <c r="C50" s="346"/>
      <c r="D50" s="346"/>
      <c r="E50" s="346"/>
      <c r="F50" s="73" t="str">
        <f t="shared" si="3"/>
        <v/>
      </c>
      <c r="G50" s="73" t="str">
        <f t="shared" si="4"/>
        <v/>
      </c>
      <c r="H50" s="91"/>
      <c r="I50" s="91"/>
      <c r="J50" s="91"/>
      <c r="K50" s="91"/>
      <c r="L50" s="91"/>
      <c r="M50" s="91"/>
      <c r="N50" s="91"/>
      <c r="O50" s="91"/>
      <c r="P50" s="91"/>
      <c r="Q50" s="91"/>
    </row>
    <row r="51" spans="1:18">
      <c r="A51" s="71" t="str">
        <f>IF('Informations About Genes'!A50="","",'Informations About Genes'!A50)</f>
        <v>D12</v>
      </c>
      <c r="B51" s="72" t="str">
        <f>IF('Informations About Genes'!D50="","",'Informations About Genes'!D50)</f>
        <v/>
      </c>
      <c r="C51" s="346"/>
      <c r="D51" s="346"/>
      <c r="E51" s="346"/>
      <c r="F51" s="73" t="str">
        <f t="shared" si="3"/>
        <v/>
      </c>
      <c r="G51" s="73" t="str">
        <f t="shared" si="4"/>
        <v/>
      </c>
      <c r="H51" s="91"/>
      <c r="I51" s="91"/>
      <c r="J51" s="91"/>
      <c r="K51" s="91"/>
      <c r="L51" s="91"/>
      <c r="M51" s="91"/>
      <c r="N51" s="91"/>
      <c r="O51" s="91"/>
      <c r="P51" s="91"/>
      <c r="Q51" s="91"/>
    </row>
    <row r="52" spans="1:18">
      <c r="A52" s="71" t="str">
        <f>IF('Informations About Genes'!A51="","",'Informations About Genes'!A51)</f>
        <v>E1</v>
      </c>
      <c r="B52" s="72" t="str">
        <f>IF('Informations About Genes'!D51="","",'Informations About Genes'!D51)</f>
        <v/>
      </c>
      <c r="C52" s="346"/>
      <c r="D52" s="346"/>
      <c r="E52" s="346"/>
      <c r="F52" s="73" t="str">
        <f t="shared" si="3"/>
        <v/>
      </c>
      <c r="G52" s="73" t="str">
        <f t="shared" si="4"/>
        <v/>
      </c>
      <c r="H52" s="91"/>
      <c r="I52" s="91"/>
      <c r="J52" s="91"/>
      <c r="K52" s="91"/>
      <c r="L52" s="91"/>
      <c r="M52" s="91"/>
      <c r="N52" s="91"/>
      <c r="O52" s="91"/>
      <c r="P52" s="91"/>
      <c r="Q52" s="91"/>
    </row>
    <row r="53" spans="1:18">
      <c r="A53" s="71" t="str">
        <f>IF('Informations About Genes'!A52="","",'Informations About Genes'!A52)</f>
        <v>E2</v>
      </c>
      <c r="B53" s="72" t="str">
        <f>IF('Informations About Genes'!D52="","",'Informations About Genes'!D52)</f>
        <v/>
      </c>
      <c r="C53" s="346"/>
      <c r="D53" s="346"/>
      <c r="E53" s="346"/>
      <c r="F53" s="73" t="str">
        <f t="shared" si="3"/>
        <v/>
      </c>
      <c r="G53" s="73" t="str">
        <f t="shared" si="4"/>
        <v/>
      </c>
      <c r="H53" s="91"/>
      <c r="I53" s="91"/>
      <c r="J53" s="91"/>
      <c r="K53" s="91"/>
      <c r="L53" s="91"/>
      <c r="M53" s="91"/>
      <c r="N53" s="91"/>
      <c r="O53" s="91"/>
      <c r="P53" s="91"/>
      <c r="Q53" s="91"/>
    </row>
    <row r="54" spans="1:18">
      <c r="A54" s="71" t="str">
        <f>IF('Informations About Genes'!A53="","",'Informations About Genes'!A53)</f>
        <v>E3</v>
      </c>
      <c r="B54" s="72" t="str">
        <f>IF('Informations About Genes'!D53="","",'Informations About Genes'!D53)</f>
        <v/>
      </c>
      <c r="C54" s="346"/>
      <c r="D54" s="346"/>
      <c r="E54" s="346"/>
      <c r="F54" s="73" t="str">
        <f t="shared" si="3"/>
        <v/>
      </c>
      <c r="G54" s="73" t="str">
        <f t="shared" si="4"/>
        <v/>
      </c>
      <c r="H54" s="91"/>
      <c r="I54" s="91"/>
      <c r="J54" s="91"/>
      <c r="K54" s="91"/>
      <c r="L54" s="91"/>
      <c r="M54" s="91"/>
      <c r="N54" s="91"/>
      <c r="O54" s="91"/>
      <c r="P54" s="91"/>
      <c r="Q54" s="91"/>
    </row>
    <row r="55" spans="1:18">
      <c r="A55" s="71" t="str">
        <f>IF('Informations About Genes'!A54="","",'Informations About Genes'!A54)</f>
        <v>E4</v>
      </c>
      <c r="B55" s="72" t="str">
        <f>IF('Informations About Genes'!D54="","",'Informations About Genes'!D54)</f>
        <v/>
      </c>
      <c r="C55" s="346"/>
      <c r="D55" s="346"/>
      <c r="E55" s="346"/>
      <c r="F55" s="73" t="str">
        <f t="shared" si="3"/>
        <v/>
      </c>
      <c r="G55" s="73" t="str">
        <f t="shared" si="4"/>
        <v/>
      </c>
      <c r="H55" s="91"/>
      <c r="I55" s="91"/>
      <c r="J55" s="91"/>
      <c r="K55" s="91"/>
      <c r="L55" s="91"/>
      <c r="M55" s="91"/>
      <c r="N55" s="91"/>
      <c r="O55" s="91"/>
      <c r="P55" s="91"/>
      <c r="Q55" s="91"/>
    </row>
    <row r="56" spans="1:18">
      <c r="A56" s="71" t="str">
        <f>IF('Informations About Genes'!A55="","",'Informations About Genes'!A55)</f>
        <v>E5</v>
      </c>
      <c r="B56" s="72" t="str">
        <f>IF('Informations About Genes'!D55="","",'Informations About Genes'!D55)</f>
        <v/>
      </c>
      <c r="C56" s="346"/>
      <c r="D56" s="346"/>
      <c r="E56" s="346"/>
      <c r="F56" s="73" t="str">
        <f t="shared" si="3"/>
        <v/>
      </c>
      <c r="G56" s="73" t="str">
        <f t="shared" si="4"/>
        <v/>
      </c>
      <c r="H56" s="91"/>
      <c r="I56" s="91"/>
      <c r="J56" s="91"/>
      <c r="K56" s="91"/>
      <c r="L56" s="91"/>
      <c r="M56" s="91"/>
      <c r="N56" s="91"/>
      <c r="O56" s="91"/>
      <c r="P56" s="91"/>
      <c r="Q56" s="91"/>
    </row>
    <row r="57" spans="1:18">
      <c r="A57" s="71" t="str">
        <f>IF('Informations About Genes'!A56="","",'Informations About Genes'!A56)</f>
        <v>E6</v>
      </c>
      <c r="B57" s="72" t="str">
        <f>IF('Informations About Genes'!D56="","",'Informations About Genes'!D56)</f>
        <v/>
      </c>
      <c r="C57" s="346"/>
      <c r="D57" s="346"/>
      <c r="E57" s="346"/>
      <c r="F57" s="73" t="str">
        <f t="shared" si="3"/>
        <v/>
      </c>
      <c r="G57" s="73" t="str">
        <f t="shared" si="4"/>
        <v/>
      </c>
      <c r="H57" s="91"/>
      <c r="I57" s="91"/>
      <c r="J57" s="91"/>
      <c r="K57" s="91"/>
      <c r="L57" s="91"/>
      <c r="M57" s="91"/>
      <c r="N57" s="91"/>
      <c r="O57" s="91"/>
      <c r="P57" s="91"/>
      <c r="Q57" s="91"/>
    </row>
    <row r="58" spans="1:18">
      <c r="A58" s="71" t="str">
        <f>IF('Informations About Genes'!A57="","",'Informations About Genes'!A57)</f>
        <v>E7</v>
      </c>
      <c r="B58" s="72" t="str">
        <f>IF('Informations About Genes'!D57="","",'Informations About Genes'!D57)</f>
        <v/>
      </c>
      <c r="C58" s="346"/>
      <c r="D58" s="346"/>
      <c r="E58" s="346"/>
      <c r="F58" s="73" t="str">
        <f t="shared" si="3"/>
        <v/>
      </c>
      <c r="G58" s="73" t="str">
        <f t="shared" si="4"/>
        <v/>
      </c>
      <c r="H58" s="91"/>
      <c r="I58" s="91"/>
      <c r="J58" s="91"/>
      <c r="K58" s="91"/>
      <c r="L58" s="91"/>
      <c r="M58" s="91"/>
      <c r="N58" s="91"/>
      <c r="O58" s="91"/>
      <c r="P58" s="91"/>
      <c r="Q58" s="91"/>
    </row>
    <row r="59" spans="1:18">
      <c r="A59" s="71" t="str">
        <f>IF('Informations About Genes'!A58="","",'Informations About Genes'!A58)</f>
        <v>E8</v>
      </c>
      <c r="B59" s="72" t="str">
        <f>IF('Informations About Genes'!D58="","",'Informations About Genes'!D58)</f>
        <v/>
      </c>
      <c r="C59" s="346"/>
      <c r="D59" s="346"/>
      <c r="E59" s="346"/>
      <c r="F59" s="73" t="str">
        <f t="shared" si="3"/>
        <v/>
      </c>
      <c r="G59" s="73" t="str">
        <f t="shared" si="4"/>
        <v/>
      </c>
      <c r="H59" s="91"/>
      <c r="I59" s="91"/>
      <c r="J59" s="91"/>
      <c r="K59" s="91"/>
      <c r="L59" s="91"/>
      <c r="M59" s="91"/>
      <c r="N59" s="91"/>
      <c r="O59" s="91"/>
      <c r="P59" s="91"/>
      <c r="Q59" s="91"/>
      <c r="R59" s="91"/>
    </row>
    <row r="60" spans="1:18">
      <c r="A60" s="71" t="str">
        <f>IF('Informations About Genes'!A59="","",'Informations About Genes'!A59)</f>
        <v>E9</v>
      </c>
      <c r="B60" s="72" t="str">
        <f>IF('Informations About Genes'!D59="","",'Informations About Genes'!D59)</f>
        <v/>
      </c>
      <c r="C60" s="346"/>
      <c r="D60" s="346"/>
      <c r="E60" s="346"/>
      <c r="F60" s="73" t="str">
        <f t="shared" si="3"/>
        <v/>
      </c>
      <c r="G60" s="73" t="str">
        <f t="shared" si="4"/>
        <v/>
      </c>
      <c r="H60" s="91"/>
      <c r="I60" s="91"/>
      <c r="J60" s="91"/>
      <c r="K60" s="91"/>
      <c r="L60" s="91"/>
      <c r="M60" s="91"/>
      <c r="N60" s="91"/>
      <c r="O60" s="91"/>
      <c r="P60" s="91"/>
      <c r="Q60" s="91"/>
      <c r="R60" s="91"/>
    </row>
    <row r="61" spans="1:18">
      <c r="A61" s="71" t="str">
        <f>IF('Informations About Genes'!A60="","",'Informations About Genes'!A60)</f>
        <v>E10</v>
      </c>
      <c r="B61" s="72" t="str">
        <f>IF('Informations About Genes'!D60="","",'Informations About Genes'!D60)</f>
        <v/>
      </c>
      <c r="C61" s="346"/>
      <c r="D61" s="346"/>
      <c r="E61" s="346"/>
      <c r="F61" s="73" t="str">
        <f t="shared" si="3"/>
        <v/>
      </c>
      <c r="G61" s="73" t="str">
        <f t="shared" si="4"/>
        <v/>
      </c>
      <c r="H61" s="91"/>
      <c r="I61" s="91"/>
      <c r="J61" s="91"/>
      <c r="K61" s="91"/>
      <c r="L61" s="91"/>
      <c r="M61" s="91"/>
      <c r="N61" s="91"/>
      <c r="O61" s="91"/>
      <c r="P61" s="91"/>
      <c r="Q61" s="91"/>
      <c r="R61" s="91"/>
    </row>
    <row r="62" spans="1:18">
      <c r="A62" s="71" t="str">
        <f>IF('Informations About Genes'!A61="","",'Informations About Genes'!A61)</f>
        <v>E11</v>
      </c>
      <c r="B62" s="72" t="str">
        <f>IF('Informations About Genes'!D61="","",'Informations About Genes'!D61)</f>
        <v/>
      </c>
      <c r="C62" s="346"/>
      <c r="D62" s="346"/>
      <c r="E62" s="346"/>
      <c r="F62" s="73" t="str">
        <f t="shared" si="3"/>
        <v/>
      </c>
      <c r="G62" s="73" t="str">
        <f t="shared" si="4"/>
        <v/>
      </c>
      <c r="H62" s="91"/>
      <c r="I62" s="91"/>
      <c r="J62" s="91"/>
      <c r="K62" s="91"/>
      <c r="L62" s="91"/>
      <c r="M62" s="91"/>
      <c r="N62" s="91"/>
      <c r="O62" s="91"/>
      <c r="P62" s="91"/>
      <c r="Q62" s="91"/>
      <c r="R62" s="91"/>
    </row>
    <row r="63" spans="1:18">
      <c r="A63" s="71" t="str">
        <f>IF('Informations About Genes'!A62="","",'Informations About Genes'!A62)</f>
        <v>E12</v>
      </c>
      <c r="B63" s="72" t="str">
        <f>IF('Informations About Genes'!D62="","",'Informations About Genes'!D62)</f>
        <v/>
      </c>
      <c r="C63" s="346"/>
      <c r="D63" s="346"/>
      <c r="E63" s="346"/>
      <c r="F63" s="73" t="str">
        <f t="shared" si="3"/>
        <v/>
      </c>
      <c r="G63" s="73" t="str">
        <f t="shared" si="4"/>
        <v/>
      </c>
      <c r="H63" s="91"/>
      <c r="I63" s="91"/>
      <c r="J63" s="91"/>
      <c r="K63" s="91"/>
      <c r="L63" s="91"/>
      <c r="M63" s="91"/>
      <c r="N63" s="91"/>
      <c r="O63" s="91"/>
      <c r="P63" s="91"/>
      <c r="Q63" s="91"/>
      <c r="R63" s="91"/>
    </row>
    <row r="64" spans="1:18">
      <c r="A64" s="71" t="str">
        <f>IF('Informations About Genes'!A63="","",'Informations About Genes'!A63)</f>
        <v>F1</v>
      </c>
      <c r="B64" s="72" t="str">
        <f>IF('Informations About Genes'!D63="","",'Informations About Genes'!D63)</f>
        <v/>
      </c>
      <c r="C64" s="346"/>
      <c r="D64" s="346"/>
      <c r="E64" s="346"/>
      <c r="F64" s="73" t="str">
        <f t="shared" si="3"/>
        <v/>
      </c>
      <c r="G64" s="73" t="str">
        <f t="shared" si="4"/>
        <v/>
      </c>
      <c r="H64" s="91"/>
      <c r="I64" s="91"/>
      <c r="J64" s="91"/>
      <c r="K64" s="91"/>
      <c r="L64" s="91"/>
      <c r="M64" s="91"/>
      <c r="N64" s="91"/>
      <c r="O64" s="91"/>
      <c r="P64" s="91"/>
      <c r="Q64" s="91"/>
      <c r="R64" s="91"/>
    </row>
    <row r="65" spans="1:18">
      <c r="A65" s="71" t="str">
        <f>IF('Informations About Genes'!A64="","",'Informations About Genes'!A64)</f>
        <v>F2</v>
      </c>
      <c r="B65" s="72" t="str">
        <f>IF('Informations About Genes'!D64="","",'Informations About Genes'!D64)</f>
        <v/>
      </c>
      <c r="C65" s="346"/>
      <c r="D65" s="346"/>
      <c r="E65" s="346"/>
      <c r="F65" s="73" t="str">
        <f t="shared" si="3"/>
        <v/>
      </c>
      <c r="G65" s="73" t="str">
        <f t="shared" si="4"/>
        <v/>
      </c>
      <c r="H65" s="91"/>
      <c r="I65" s="91"/>
      <c r="J65" s="91"/>
      <c r="K65" s="91"/>
      <c r="L65" s="91"/>
      <c r="M65" s="91"/>
      <c r="N65" s="91"/>
      <c r="O65" s="91"/>
      <c r="P65" s="91"/>
      <c r="Q65" s="91"/>
      <c r="R65" s="91"/>
    </row>
    <row r="66" spans="1:18">
      <c r="A66" s="71" t="str">
        <f>IF('Informations About Genes'!A65="","",'Informations About Genes'!A65)</f>
        <v>F3</v>
      </c>
      <c r="B66" s="72" t="str">
        <f>IF('Informations About Genes'!D65="","",'Informations About Genes'!D65)</f>
        <v/>
      </c>
      <c r="C66" s="346"/>
      <c r="D66" s="346"/>
      <c r="E66" s="346"/>
      <c r="F66" s="73" t="str">
        <f t="shared" si="3"/>
        <v/>
      </c>
      <c r="G66" s="73" t="str">
        <f t="shared" si="4"/>
        <v/>
      </c>
      <c r="H66" s="91"/>
      <c r="I66" s="91"/>
      <c r="J66" s="91"/>
      <c r="K66" s="91"/>
      <c r="L66" s="91"/>
      <c r="M66" s="91"/>
      <c r="N66" s="91"/>
      <c r="O66" s="91"/>
      <c r="P66" s="91"/>
      <c r="Q66" s="91"/>
      <c r="R66" s="91"/>
    </row>
    <row r="67" spans="1:18">
      <c r="A67" s="71" t="str">
        <f>IF('Informations About Genes'!A66="","",'Informations About Genes'!A66)</f>
        <v>F4</v>
      </c>
      <c r="B67" s="72" t="str">
        <f>IF('Informations About Genes'!D66="","",'Informations About Genes'!D66)</f>
        <v/>
      </c>
      <c r="C67" s="346"/>
      <c r="D67" s="346"/>
      <c r="E67" s="346"/>
      <c r="F67" s="73" t="str">
        <f t="shared" si="3"/>
        <v/>
      </c>
      <c r="G67" s="73" t="str">
        <f t="shared" si="4"/>
        <v/>
      </c>
      <c r="H67" s="91"/>
      <c r="I67" s="91"/>
      <c r="J67" s="91"/>
      <c r="K67" s="91"/>
      <c r="L67" s="91"/>
      <c r="M67" s="91"/>
      <c r="N67" s="91"/>
      <c r="O67" s="91"/>
      <c r="P67" s="91"/>
      <c r="Q67" s="91"/>
      <c r="R67" s="91"/>
    </row>
    <row r="68" spans="1:18">
      <c r="A68" s="71" t="str">
        <f>IF('Informations About Genes'!A67="","",'Informations About Genes'!A67)</f>
        <v>F5</v>
      </c>
      <c r="B68" s="72" t="str">
        <f>IF('Informations About Genes'!D67="","",'Informations About Genes'!D67)</f>
        <v/>
      </c>
      <c r="C68" s="346"/>
      <c r="D68" s="346"/>
      <c r="E68" s="346"/>
      <c r="F68" s="73" t="str">
        <f t="shared" ref="F68:F99" si="5">IF(ISERROR(AVERAGE(C68:E68)),"",AVERAGE(C68:E68))</f>
        <v/>
      </c>
      <c r="G68" s="73" t="str">
        <f t="shared" ref="G68:G99" si="6">IF(ISERROR(STDEV(C68:E68)),"",IF(COUNT(C68:E68)&lt;3,"N/A",STDEV(C68:E68)))</f>
        <v/>
      </c>
      <c r="H68" s="91"/>
      <c r="I68" s="91"/>
      <c r="J68" s="91"/>
      <c r="K68" s="91"/>
      <c r="L68" s="91"/>
      <c r="M68" s="91"/>
      <c r="N68" s="91"/>
      <c r="O68" s="91"/>
      <c r="P68" s="91"/>
      <c r="Q68" s="91"/>
      <c r="R68" s="91"/>
    </row>
    <row r="69" spans="1:18">
      <c r="A69" s="71" t="str">
        <f>IF('Informations About Genes'!A68="","",'Informations About Genes'!A68)</f>
        <v>F6</v>
      </c>
      <c r="B69" s="72" t="str">
        <f>IF('Informations About Genes'!D68="","",'Informations About Genes'!D68)</f>
        <v/>
      </c>
      <c r="C69" s="346"/>
      <c r="D69" s="346"/>
      <c r="E69" s="346"/>
      <c r="F69" s="73" t="str">
        <f t="shared" si="5"/>
        <v/>
      </c>
      <c r="G69" s="73" t="str">
        <f t="shared" si="6"/>
        <v/>
      </c>
      <c r="H69" s="91"/>
      <c r="I69" s="91"/>
      <c r="J69" s="91"/>
      <c r="K69" s="91"/>
      <c r="L69" s="91"/>
      <c r="M69" s="91"/>
      <c r="N69" s="91"/>
      <c r="O69" s="91"/>
      <c r="P69" s="91"/>
      <c r="Q69" s="91"/>
      <c r="R69" s="91"/>
    </row>
    <row r="70" spans="1:18">
      <c r="A70" s="71" t="str">
        <f>IF('Informations About Genes'!A69="","",'Informations About Genes'!A69)</f>
        <v>F7</v>
      </c>
      <c r="B70" s="72" t="str">
        <f>IF('Informations About Genes'!D69="","",'Informations About Genes'!D69)</f>
        <v/>
      </c>
      <c r="C70" s="346"/>
      <c r="D70" s="346"/>
      <c r="E70" s="346"/>
      <c r="F70" s="73" t="str">
        <f t="shared" si="5"/>
        <v/>
      </c>
      <c r="G70" s="73" t="str">
        <f t="shared" si="6"/>
        <v/>
      </c>
      <c r="H70" s="91"/>
      <c r="I70" s="91"/>
      <c r="J70" s="91"/>
      <c r="K70" s="91"/>
      <c r="L70" s="91"/>
      <c r="M70" s="91"/>
      <c r="N70" s="91"/>
      <c r="O70" s="91"/>
      <c r="P70" s="91"/>
      <c r="Q70" s="91"/>
      <c r="R70" s="91"/>
    </row>
    <row r="71" spans="1:18">
      <c r="A71" s="71" t="str">
        <f>IF('Informations About Genes'!A70="","",'Informations About Genes'!A70)</f>
        <v>F8</v>
      </c>
      <c r="B71" s="72" t="str">
        <f>IF('Informations About Genes'!D70="","",'Informations About Genes'!D70)</f>
        <v/>
      </c>
      <c r="C71" s="346"/>
      <c r="D71" s="346"/>
      <c r="E71" s="346"/>
      <c r="F71" s="73" t="str">
        <f t="shared" si="5"/>
        <v/>
      </c>
      <c r="G71" s="73" t="str">
        <f t="shared" si="6"/>
        <v/>
      </c>
      <c r="H71" s="91"/>
      <c r="I71" s="91"/>
      <c r="J71" s="91"/>
      <c r="K71" s="91"/>
      <c r="L71" s="91"/>
      <c r="M71" s="91"/>
      <c r="N71" s="91"/>
      <c r="O71" s="91"/>
      <c r="P71" s="91"/>
      <c r="Q71" s="91"/>
      <c r="R71" s="91"/>
    </row>
    <row r="72" spans="1:18">
      <c r="A72" s="71" t="str">
        <f>IF('Informations About Genes'!A71="","",'Informations About Genes'!A71)</f>
        <v>F9</v>
      </c>
      <c r="B72" s="72" t="str">
        <f>IF('Informations About Genes'!D71="","",'Informations About Genes'!D71)</f>
        <v/>
      </c>
      <c r="C72" s="346"/>
      <c r="D72" s="346"/>
      <c r="E72" s="346"/>
      <c r="F72" s="73" t="str">
        <f t="shared" si="5"/>
        <v/>
      </c>
      <c r="G72" s="73" t="str">
        <f t="shared" si="6"/>
        <v/>
      </c>
      <c r="H72" s="91"/>
      <c r="I72" s="91"/>
      <c r="J72" s="91"/>
      <c r="K72" s="91"/>
      <c r="L72" s="91"/>
      <c r="M72" s="91"/>
      <c r="N72" s="91"/>
      <c r="O72" s="91"/>
      <c r="P72" s="91"/>
      <c r="Q72" s="91"/>
      <c r="R72" s="91"/>
    </row>
    <row r="73" spans="1:18">
      <c r="A73" s="71" t="str">
        <f>IF('Informations About Genes'!A72="","",'Informations About Genes'!A72)</f>
        <v>F10</v>
      </c>
      <c r="B73" s="72" t="str">
        <f>IF('Informations About Genes'!D72="","",'Informations About Genes'!D72)</f>
        <v/>
      </c>
      <c r="C73" s="346"/>
      <c r="D73" s="346"/>
      <c r="E73" s="346"/>
      <c r="F73" s="73" t="str">
        <f t="shared" si="5"/>
        <v/>
      </c>
      <c r="G73" s="73" t="str">
        <f t="shared" si="6"/>
        <v/>
      </c>
      <c r="H73" s="91"/>
      <c r="I73" s="91"/>
      <c r="J73" s="91"/>
      <c r="K73" s="91"/>
      <c r="L73" s="91"/>
      <c r="M73" s="91"/>
      <c r="N73" s="91"/>
      <c r="O73" s="91"/>
      <c r="P73" s="91"/>
      <c r="Q73" s="91"/>
      <c r="R73" s="91"/>
    </row>
    <row r="74" spans="1:18">
      <c r="A74" s="71" t="str">
        <f>IF('Informations About Genes'!A73="","",'Informations About Genes'!A73)</f>
        <v>F11</v>
      </c>
      <c r="B74" s="72" t="str">
        <f>IF('Informations About Genes'!D73="","",'Informations About Genes'!D73)</f>
        <v/>
      </c>
      <c r="C74" s="346"/>
      <c r="D74" s="346"/>
      <c r="E74" s="346"/>
      <c r="F74" s="73" t="str">
        <f t="shared" si="5"/>
        <v/>
      </c>
      <c r="G74" s="73" t="str">
        <f t="shared" si="6"/>
        <v/>
      </c>
      <c r="H74" s="91"/>
      <c r="I74" s="91"/>
      <c r="J74" s="91"/>
      <c r="K74" s="91"/>
      <c r="L74" s="91"/>
      <c r="M74" s="91"/>
      <c r="N74" s="91"/>
      <c r="O74" s="91"/>
      <c r="P74" s="91"/>
      <c r="Q74" s="91"/>
      <c r="R74" s="91"/>
    </row>
    <row r="75" spans="1:18">
      <c r="A75" s="71" t="str">
        <f>IF('Informations About Genes'!A74="","",'Informations About Genes'!A74)</f>
        <v>F12</v>
      </c>
      <c r="B75" s="72" t="str">
        <f>IF('Informations About Genes'!D74="","",'Informations About Genes'!D74)</f>
        <v/>
      </c>
      <c r="C75" s="346"/>
      <c r="D75" s="346"/>
      <c r="E75" s="346"/>
      <c r="F75" s="73" t="str">
        <f t="shared" si="5"/>
        <v/>
      </c>
      <c r="G75" s="73" t="str">
        <f t="shared" si="6"/>
        <v/>
      </c>
      <c r="H75" s="91"/>
      <c r="I75" s="91"/>
      <c r="J75" s="91"/>
      <c r="K75" s="91"/>
      <c r="L75" s="91"/>
      <c r="M75" s="91"/>
      <c r="N75" s="91"/>
      <c r="O75" s="91"/>
      <c r="P75" s="91"/>
      <c r="Q75" s="91"/>
      <c r="R75" s="91"/>
    </row>
    <row r="76" spans="1:18">
      <c r="A76" s="71" t="str">
        <f>IF('Informations About Genes'!A75="","",'Informations About Genes'!A75)</f>
        <v>G1</v>
      </c>
      <c r="B76" s="72" t="str">
        <f>IF('Informations About Genes'!D75="","",'Informations About Genes'!D75)</f>
        <v/>
      </c>
      <c r="C76" s="346"/>
      <c r="D76" s="346"/>
      <c r="E76" s="346"/>
      <c r="F76" s="73" t="str">
        <f t="shared" si="5"/>
        <v/>
      </c>
      <c r="G76" s="73" t="str">
        <f t="shared" si="6"/>
        <v/>
      </c>
      <c r="H76" s="91"/>
      <c r="I76" s="91"/>
      <c r="J76" s="91"/>
      <c r="K76" s="91"/>
      <c r="L76" s="91"/>
      <c r="M76" s="91"/>
      <c r="N76" s="91"/>
      <c r="O76" s="91"/>
      <c r="P76" s="91"/>
      <c r="Q76" s="91"/>
      <c r="R76" s="91"/>
    </row>
    <row r="77" spans="1:18">
      <c r="A77" s="71" t="str">
        <f>IF('Informations About Genes'!A76="","",'Informations About Genes'!A76)</f>
        <v>G2</v>
      </c>
      <c r="B77" s="72" t="str">
        <f>IF('Informations About Genes'!D76="","",'Informations About Genes'!D76)</f>
        <v/>
      </c>
      <c r="C77" s="346"/>
      <c r="D77" s="346"/>
      <c r="E77" s="346"/>
      <c r="F77" s="73" t="str">
        <f t="shared" si="5"/>
        <v/>
      </c>
      <c r="G77" s="73" t="str">
        <f t="shared" si="6"/>
        <v/>
      </c>
      <c r="H77" s="91"/>
      <c r="I77" s="91"/>
      <c r="J77" s="91"/>
      <c r="K77" s="91"/>
      <c r="L77" s="91"/>
      <c r="M77" s="91"/>
      <c r="N77" s="91"/>
      <c r="O77" s="91"/>
      <c r="P77" s="91"/>
      <c r="Q77" s="91"/>
      <c r="R77" s="91"/>
    </row>
    <row r="78" spans="1:18">
      <c r="A78" s="71" t="str">
        <f>IF('Informations About Genes'!A77="","",'Informations About Genes'!A77)</f>
        <v>G3</v>
      </c>
      <c r="B78" s="72" t="str">
        <f>IF('Informations About Genes'!D77="","",'Informations About Genes'!D77)</f>
        <v/>
      </c>
      <c r="C78" s="346"/>
      <c r="D78" s="346"/>
      <c r="E78" s="346"/>
      <c r="F78" s="73" t="str">
        <f t="shared" si="5"/>
        <v/>
      </c>
      <c r="G78" s="73" t="str">
        <f t="shared" si="6"/>
        <v/>
      </c>
      <c r="H78" s="91"/>
      <c r="I78" s="91"/>
      <c r="J78" s="91"/>
      <c r="K78" s="91"/>
      <c r="L78" s="91"/>
      <c r="M78" s="91"/>
      <c r="N78" s="91"/>
      <c r="O78" s="91"/>
      <c r="P78" s="91"/>
      <c r="Q78" s="91"/>
      <c r="R78" s="91"/>
    </row>
    <row r="79" spans="1:18">
      <c r="A79" s="71" t="str">
        <f>IF('Informations About Genes'!A78="","",'Informations About Genes'!A78)</f>
        <v>G4</v>
      </c>
      <c r="B79" s="72" t="str">
        <f>IF('Informations About Genes'!D78="","",'Informations About Genes'!D78)</f>
        <v/>
      </c>
      <c r="C79" s="346"/>
      <c r="D79" s="346"/>
      <c r="E79" s="346"/>
      <c r="F79" s="73" t="str">
        <f t="shared" si="5"/>
        <v/>
      </c>
      <c r="G79" s="73" t="str">
        <f t="shared" si="6"/>
        <v/>
      </c>
      <c r="H79" s="91"/>
      <c r="I79" s="91"/>
      <c r="J79" s="91"/>
      <c r="K79" s="91"/>
      <c r="L79" s="91"/>
      <c r="M79" s="91"/>
      <c r="N79" s="91"/>
      <c r="O79" s="91"/>
      <c r="P79" s="91"/>
      <c r="Q79" s="91"/>
      <c r="R79" s="91"/>
    </row>
    <row r="80" spans="1:18">
      <c r="A80" s="71" t="str">
        <f>IF('Informations About Genes'!A79="","",'Informations About Genes'!A79)</f>
        <v>G5</v>
      </c>
      <c r="B80" s="72" t="str">
        <f>IF('Informations About Genes'!D79="","",'Informations About Genes'!D79)</f>
        <v/>
      </c>
      <c r="C80" s="346"/>
      <c r="D80" s="346"/>
      <c r="E80" s="346"/>
      <c r="F80" s="73" t="str">
        <f t="shared" si="5"/>
        <v/>
      </c>
      <c r="G80" s="73" t="str">
        <f t="shared" si="6"/>
        <v/>
      </c>
      <c r="H80" s="91"/>
      <c r="I80" s="91"/>
      <c r="J80" s="91"/>
      <c r="K80" s="91"/>
      <c r="L80" s="91"/>
      <c r="M80" s="91"/>
      <c r="N80" s="91"/>
      <c r="O80" s="91"/>
      <c r="P80" s="91"/>
      <c r="Q80" s="91"/>
      <c r="R80" s="91"/>
    </row>
    <row r="81" spans="1:18">
      <c r="A81" s="71" t="str">
        <f>IF('Informations About Genes'!A80="","",'Informations About Genes'!A80)</f>
        <v>G6</v>
      </c>
      <c r="B81" s="72" t="str">
        <f>IF('Informations About Genes'!D80="","",'Informations About Genes'!D80)</f>
        <v/>
      </c>
      <c r="C81" s="346"/>
      <c r="D81" s="346"/>
      <c r="E81" s="346"/>
      <c r="F81" s="73" t="str">
        <f t="shared" si="5"/>
        <v/>
      </c>
      <c r="G81" s="73" t="str">
        <f t="shared" si="6"/>
        <v/>
      </c>
      <c r="H81" s="91"/>
      <c r="I81" s="91"/>
      <c r="J81" s="91"/>
      <c r="K81" s="91"/>
      <c r="L81" s="91"/>
      <c r="M81" s="91"/>
      <c r="N81" s="91"/>
      <c r="O81" s="91"/>
      <c r="P81" s="91"/>
      <c r="Q81" s="91"/>
      <c r="R81" s="91"/>
    </row>
    <row r="82" spans="1:18">
      <c r="A82" s="71" t="str">
        <f>IF('Informations About Genes'!A81="","",'Informations About Genes'!A81)</f>
        <v>G7</v>
      </c>
      <c r="B82" s="72" t="str">
        <f>IF('Informations About Genes'!D81="","",'Informations About Genes'!D81)</f>
        <v/>
      </c>
      <c r="C82" s="346"/>
      <c r="D82" s="346"/>
      <c r="E82" s="346"/>
      <c r="F82" s="73" t="str">
        <f t="shared" si="5"/>
        <v/>
      </c>
      <c r="G82" s="73" t="str">
        <f t="shared" si="6"/>
        <v/>
      </c>
      <c r="H82" s="91"/>
      <c r="I82" s="91"/>
      <c r="J82" s="91"/>
      <c r="K82" s="91"/>
      <c r="L82" s="91"/>
      <c r="M82" s="91"/>
      <c r="N82" s="91"/>
      <c r="O82" s="91"/>
      <c r="P82" s="91"/>
      <c r="Q82" s="91"/>
      <c r="R82" s="91"/>
    </row>
    <row r="83" spans="1:18">
      <c r="A83" s="71" t="str">
        <f>IF('Informations About Genes'!A82="","",'Informations About Genes'!A82)</f>
        <v>G8</v>
      </c>
      <c r="B83" s="72" t="str">
        <f>IF('Informations About Genes'!D82="","",'Informations About Genes'!D82)</f>
        <v/>
      </c>
      <c r="C83" s="346"/>
      <c r="D83" s="346"/>
      <c r="E83" s="346"/>
      <c r="F83" s="73" t="str">
        <f t="shared" si="5"/>
        <v/>
      </c>
      <c r="G83" s="73" t="str">
        <f t="shared" si="6"/>
        <v/>
      </c>
      <c r="H83" s="91"/>
      <c r="I83" s="91"/>
      <c r="J83" s="91"/>
      <c r="K83" s="91"/>
      <c r="L83" s="91"/>
      <c r="M83" s="91"/>
      <c r="N83" s="91"/>
      <c r="O83" s="91"/>
      <c r="P83" s="91"/>
      <c r="Q83" s="91"/>
      <c r="R83" s="91"/>
    </row>
    <row r="84" spans="1:18">
      <c r="A84" s="71" t="str">
        <f>IF('Informations About Genes'!A83="","",'Informations About Genes'!A83)</f>
        <v>G9</v>
      </c>
      <c r="B84" s="72" t="str">
        <f>IF('Informations About Genes'!D83="","",'Informations About Genes'!D83)</f>
        <v/>
      </c>
      <c r="C84" s="346"/>
      <c r="D84" s="346"/>
      <c r="E84" s="346"/>
      <c r="F84" s="73" t="str">
        <f t="shared" si="5"/>
        <v/>
      </c>
      <c r="G84" s="73" t="str">
        <f t="shared" si="6"/>
        <v/>
      </c>
      <c r="H84" s="91"/>
      <c r="I84" s="91"/>
      <c r="J84" s="91"/>
      <c r="K84" s="91"/>
      <c r="L84" s="91"/>
      <c r="M84" s="91"/>
      <c r="N84" s="91"/>
      <c r="O84" s="91"/>
      <c r="P84" s="91"/>
      <c r="Q84" s="91"/>
      <c r="R84" s="91"/>
    </row>
    <row r="85" spans="1:18">
      <c r="A85" s="71" t="str">
        <f>IF('Informations About Genes'!A84="","",'Informations About Genes'!A84)</f>
        <v>G10</v>
      </c>
      <c r="B85" s="72" t="str">
        <f>IF('Informations About Genes'!D84="","",'Informations About Genes'!D84)</f>
        <v/>
      </c>
      <c r="C85" s="346"/>
      <c r="D85" s="346"/>
      <c r="E85" s="346"/>
      <c r="F85" s="73" t="str">
        <f t="shared" si="5"/>
        <v/>
      </c>
      <c r="G85" s="73" t="str">
        <f t="shared" si="6"/>
        <v/>
      </c>
      <c r="H85" s="91"/>
      <c r="I85" s="91"/>
      <c r="J85" s="91"/>
      <c r="K85" s="91"/>
      <c r="L85" s="91"/>
      <c r="M85" s="91"/>
      <c r="N85" s="91"/>
      <c r="O85" s="91"/>
      <c r="P85" s="91"/>
      <c r="Q85" s="91"/>
      <c r="R85" s="91"/>
    </row>
    <row r="86" spans="1:18">
      <c r="A86" s="71" t="str">
        <f>IF('Informations About Genes'!A85="","",'Informations About Genes'!A85)</f>
        <v>G11</v>
      </c>
      <c r="B86" s="72" t="str">
        <f>IF('Informations About Genes'!D85="","",'Informations About Genes'!D85)</f>
        <v/>
      </c>
      <c r="C86" s="346"/>
      <c r="D86" s="346"/>
      <c r="E86" s="346"/>
      <c r="F86" s="73" t="str">
        <f t="shared" si="5"/>
        <v/>
      </c>
      <c r="G86" s="73" t="str">
        <f t="shared" si="6"/>
        <v/>
      </c>
      <c r="H86" s="91"/>
      <c r="I86" s="91"/>
      <c r="J86" s="91"/>
      <c r="K86" s="91"/>
      <c r="L86" s="91"/>
      <c r="M86" s="91"/>
      <c r="N86" s="91"/>
      <c r="O86" s="91"/>
      <c r="P86" s="91"/>
      <c r="Q86" s="91"/>
      <c r="R86" s="91"/>
    </row>
    <row r="87" spans="1:18">
      <c r="A87" s="71" t="str">
        <f>IF('Informations About Genes'!A86="","",'Informations About Genes'!A86)</f>
        <v>G12</v>
      </c>
      <c r="B87" s="72" t="str">
        <f>IF('Informations About Genes'!D86="","",'Informations About Genes'!D86)</f>
        <v/>
      </c>
      <c r="C87" s="346"/>
      <c r="D87" s="346"/>
      <c r="E87" s="346"/>
      <c r="F87" s="73" t="str">
        <f t="shared" si="5"/>
        <v/>
      </c>
      <c r="G87" s="73" t="str">
        <f t="shared" si="6"/>
        <v/>
      </c>
      <c r="H87" s="91"/>
      <c r="I87" s="91"/>
      <c r="J87" s="91"/>
      <c r="K87" s="91"/>
      <c r="L87" s="91"/>
      <c r="M87" s="91"/>
      <c r="N87" s="91"/>
      <c r="O87" s="91"/>
      <c r="P87" s="91"/>
      <c r="Q87" s="91"/>
      <c r="R87" s="91"/>
    </row>
    <row r="88" spans="1:18">
      <c r="A88" s="71" t="str">
        <f>IF('Informations About Genes'!A87="","",'Informations About Genes'!A87)</f>
        <v>H1</v>
      </c>
      <c r="B88" s="72" t="str">
        <f>IF('Informations About Genes'!D87="","",'Informations About Genes'!D87)</f>
        <v/>
      </c>
      <c r="C88" s="346"/>
      <c r="D88" s="346"/>
      <c r="E88" s="346"/>
      <c r="F88" s="73" t="str">
        <f t="shared" si="5"/>
        <v/>
      </c>
      <c r="G88" s="73" t="str">
        <f t="shared" si="6"/>
        <v/>
      </c>
      <c r="H88" s="91"/>
      <c r="I88" s="91"/>
      <c r="J88" s="91"/>
      <c r="K88" s="91"/>
      <c r="L88" s="91"/>
      <c r="M88" s="91"/>
      <c r="N88" s="91"/>
      <c r="O88" s="91"/>
      <c r="P88" s="91"/>
      <c r="Q88" s="91"/>
      <c r="R88" s="91"/>
    </row>
    <row r="89" spans="1:18">
      <c r="A89" s="71" t="str">
        <f>IF('Informations About Genes'!A88="","",'Informations About Genes'!A88)</f>
        <v>H2</v>
      </c>
      <c r="B89" s="72" t="str">
        <f>IF('Informations About Genes'!D88="","",'Informations About Genes'!D88)</f>
        <v/>
      </c>
      <c r="C89" s="346"/>
      <c r="D89" s="346"/>
      <c r="E89" s="346"/>
      <c r="F89" s="73" t="str">
        <f t="shared" si="5"/>
        <v/>
      </c>
      <c r="G89" s="73" t="str">
        <f t="shared" si="6"/>
        <v/>
      </c>
      <c r="H89" s="91"/>
      <c r="I89" s="91"/>
      <c r="J89" s="91"/>
      <c r="K89" s="91"/>
      <c r="L89" s="91"/>
      <c r="M89" s="91"/>
      <c r="N89" s="91"/>
      <c r="O89" s="91"/>
      <c r="P89" s="91"/>
      <c r="Q89" s="91"/>
      <c r="R89" s="91"/>
    </row>
    <row r="90" spans="1:18">
      <c r="A90" s="71" t="str">
        <f>IF('Informations About Genes'!A89="","",'Informations About Genes'!A89)</f>
        <v>H3</v>
      </c>
      <c r="B90" s="72" t="str">
        <f>IF('Informations About Genes'!D89="","",'Informations About Genes'!D89)</f>
        <v/>
      </c>
      <c r="C90" s="346"/>
      <c r="D90" s="346"/>
      <c r="E90" s="346"/>
      <c r="F90" s="73" t="str">
        <f t="shared" si="5"/>
        <v/>
      </c>
      <c r="G90" s="73" t="str">
        <f t="shared" si="6"/>
        <v/>
      </c>
      <c r="H90" s="91"/>
      <c r="I90" s="91"/>
      <c r="J90" s="91"/>
      <c r="K90" s="91"/>
      <c r="L90" s="91"/>
      <c r="M90" s="91"/>
      <c r="N90" s="91"/>
      <c r="O90" s="91"/>
      <c r="P90" s="91"/>
      <c r="Q90" s="91"/>
      <c r="R90" s="91"/>
    </row>
    <row r="91" spans="1:18">
      <c r="A91" s="71" t="str">
        <f>IF('Informations About Genes'!A90="","",'Informations About Genes'!A90)</f>
        <v>H4</v>
      </c>
      <c r="B91" s="72" t="str">
        <f>IF('Informations About Genes'!D90="","",'Informations About Genes'!D90)</f>
        <v/>
      </c>
      <c r="C91" s="346"/>
      <c r="D91" s="346"/>
      <c r="E91" s="346"/>
      <c r="F91" s="73" t="str">
        <f t="shared" si="5"/>
        <v/>
      </c>
      <c r="G91" s="73" t="str">
        <f t="shared" si="6"/>
        <v/>
      </c>
      <c r="H91" s="91"/>
      <c r="I91" s="91"/>
      <c r="J91" s="91"/>
      <c r="K91" s="91"/>
      <c r="L91" s="91"/>
      <c r="M91" s="91"/>
      <c r="N91" s="91"/>
      <c r="O91" s="91"/>
      <c r="P91" s="91"/>
      <c r="Q91" s="91"/>
      <c r="R91" s="91"/>
    </row>
    <row r="92" spans="1:18">
      <c r="A92" s="71" t="str">
        <f>IF('Informations About Genes'!A91="","",'Informations About Genes'!A91)</f>
        <v>H5</v>
      </c>
      <c r="B92" s="72" t="str">
        <f>IF('Informations About Genes'!D91="","",'Informations About Genes'!D91)</f>
        <v/>
      </c>
      <c r="C92" s="346"/>
      <c r="D92" s="346"/>
      <c r="E92" s="346"/>
      <c r="F92" s="73" t="str">
        <f t="shared" si="5"/>
        <v/>
      </c>
      <c r="G92" s="73" t="str">
        <f t="shared" si="6"/>
        <v/>
      </c>
      <c r="H92" s="91"/>
      <c r="I92" s="91"/>
      <c r="J92" s="91"/>
      <c r="K92" s="91"/>
      <c r="L92" s="91"/>
      <c r="M92" s="91"/>
      <c r="N92" s="91"/>
      <c r="O92" s="91"/>
      <c r="P92" s="91"/>
      <c r="Q92" s="91"/>
      <c r="R92" s="91"/>
    </row>
    <row r="93" spans="1:18">
      <c r="A93" s="71" t="str">
        <f>IF('Informations About Genes'!A92="","",'Informations About Genes'!A92)</f>
        <v>H6</v>
      </c>
      <c r="B93" s="72" t="str">
        <f>IF('Informations About Genes'!D92="","",'Informations About Genes'!D92)</f>
        <v/>
      </c>
      <c r="C93" s="346"/>
      <c r="D93" s="346"/>
      <c r="E93" s="346"/>
      <c r="F93" s="73" t="str">
        <f t="shared" si="5"/>
        <v/>
      </c>
      <c r="G93" s="73" t="str">
        <f t="shared" si="6"/>
        <v/>
      </c>
      <c r="H93" s="91"/>
      <c r="I93" s="91"/>
      <c r="J93" s="91"/>
      <c r="K93" s="91"/>
      <c r="L93" s="91"/>
      <c r="M93" s="91"/>
      <c r="N93" s="91"/>
      <c r="O93" s="91"/>
      <c r="P93" s="91"/>
      <c r="Q93" s="91"/>
      <c r="R93" s="91"/>
    </row>
    <row r="94" spans="1:18">
      <c r="A94" s="71" t="str">
        <f>IF('Informations About Genes'!A93="","",'Informations About Genes'!A93)</f>
        <v>H7</v>
      </c>
      <c r="B94" s="72" t="str">
        <f>IF('Informations About Genes'!D93="","",'Informations About Genes'!D93)</f>
        <v/>
      </c>
      <c r="C94" s="346"/>
      <c r="D94" s="346"/>
      <c r="E94" s="346"/>
      <c r="F94" s="73" t="str">
        <f t="shared" si="5"/>
        <v/>
      </c>
      <c r="G94" s="73" t="str">
        <f t="shared" si="6"/>
        <v/>
      </c>
      <c r="H94" s="91"/>
      <c r="I94" s="91"/>
      <c r="J94" s="91"/>
      <c r="K94" s="91"/>
      <c r="L94" s="91"/>
      <c r="M94" s="91"/>
      <c r="N94" s="91"/>
      <c r="O94" s="91"/>
      <c r="P94" s="91"/>
      <c r="Q94" s="91"/>
      <c r="R94" s="91"/>
    </row>
    <row r="95" spans="1:18">
      <c r="A95" s="71" t="str">
        <f>IF('Informations About Genes'!A94="","",'Informations About Genes'!A94)</f>
        <v>H8</v>
      </c>
      <c r="B95" s="72" t="str">
        <f>IF('Informations About Genes'!D94="","",'Informations About Genes'!D94)</f>
        <v/>
      </c>
      <c r="C95" s="346"/>
      <c r="D95" s="346"/>
      <c r="E95" s="346"/>
      <c r="F95" s="73" t="str">
        <f t="shared" si="5"/>
        <v/>
      </c>
      <c r="G95" s="73" t="str">
        <f t="shared" si="6"/>
        <v/>
      </c>
      <c r="H95" s="91"/>
      <c r="I95" s="91"/>
      <c r="J95" s="91"/>
      <c r="K95" s="91"/>
      <c r="L95" s="91"/>
      <c r="M95" s="91"/>
      <c r="N95" s="91"/>
      <c r="O95" s="91"/>
      <c r="P95" s="91"/>
      <c r="Q95" s="91"/>
      <c r="R95" s="91"/>
    </row>
    <row r="96" spans="1:18">
      <c r="A96" s="71" t="str">
        <f>IF('Informations About Genes'!A95="","",'Informations About Genes'!A95)</f>
        <v>H9</v>
      </c>
      <c r="B96" s="72" t="str">
        <f>IF('Informations About Genes'!D95="","",'Informations About Genes'!D95)</f>
        <v/>
      </c>
      <c r="C96" s="335"/>
      <c r="D96" s="335"/>
      <c r="E96" s="347"/>
      <c r="F96" s="73" t="str">
        <f t="shared" si="5"/>
        <v/>
      </c>
      <c r="G96" s="73" t="str">
        <f t="shared" si="6"/>
        <v/>
      </c>
      <c r="H96" s="91"/>
      <c r="I96" s="91"/>
      <c r="J96" s="91"/>
      <c r="K96" s="91"/>
      <c r="L96" s="91"/>
      <c r="M96" s="91"/>
      <c r="N96" s="91"/>
      <c r="O96" s="91"/>
      <c r="P96" s="91"/>
      <c r="Q96" s="91"/>
      <c r="R96" s="91"/>
    </row>
    <row r="97" spans="1:18">
      <c r="A97" s="71" t="str">
        <f>IF('Informations About Genes'!A96="","",'Informations About Genes'!A96)</f>
        <v>H10</v>
      </c>
      <c r="B97" s="72" t="str">
        <f>IF('Informations About Genes'!D96="","",'Informations About Genes'!D96)</f>
        <v/>
      </c>
      <c r="C97" s="347"/>
      <c r="D97" s="347"/>
      <c r="E97" s="347"/>
      <c r="F97" s="73" t="str">
        <f t="shared" si="5"/>
        <v/>
      </c>
      <c r="G97" s="73" t="str">
        <f t="shared" si="6"/>
        <v/>
      </c>
      <c r="H97" s="91"/>
      <c r="I97" s="91"/>
      <c r="J97" s="91"/>
      <c r="K97" s="91"/>
      <c r="L97" s="91"/>
      <c r="M97" s="91"/>
      <c r="N97" s="91"/>
      <c r="O97" s="91"/>
      <c r="P97" s="91"/>
      <c r="Q97" s="91"/>
      <c r="R97" s="91"/>
    </row>
    <row r="98" spans="1:18">
      <c r="A98" s="71" t="str">
        <f>IF('Informations About Genes'!A97="","",'Informations About Genes'!A97)</f>
        <v>H11</v>
      </c>
      <c r="B98" s="72" t="str">
        <f>IF('Informations About Genes'!D97="","",'Informations About Genes'!D97)</f>
        <v/>
      </c>
      <c r="C98" s="347"/>
      <c r="D98" s="347"/>
      <c r="E98" s="347"/>
      <c r="F98" s="73" t="str">
        <f t="shared" si="5"/>
        <v/>
      </c>
      <c r="G98" s="73" t="str">
        <f t="shared" si="6"/>
        <v/>
      </c>
      <c r="H98" s="91"/>
      <c r="I98" s="91"/>
      <c r="J98" s="91"/>
      <c r="K98" s="91"/>
      <c r="L98" s="91"/>
      <c r="M98" s="91"/>
      <c r="N98" s="91"/>
      <c r="O98" s="91"/>
      <c r="P98" s="91"/>
      <c r="Q98" s="91"/>
      <c r="R98" s="91"/>
    </row>
    <row r="99" spans="1:18" ht="15.75" thickBot="1">
      <c r="A99" s="88" t="str">
        <f>IF('Informations About Genes'!A98="","",'Informations About Genes'!A98)</f>
        <v>H12</v>
      </c>
      <c r="B99" s="89" t="str">
        <f>IF('Informations About Genes'!D98="","",'Informations About Genes'!D98)</f>
        <v/>
      </c>
      <c r="C99" s="348"/>
      <c r="D99" s="348"/>
      <c r="E99" s="348"/>
      <c r="F99" s="87" t="str">
        <f t="shared" si="5"/>
        <v/>
      </c>
      <c r="G99" s="87" t="str">
        <f t="shared" si="6"/>
        <v/>
      </c>
      <c r="H99" s="91"/>
      <c r="I99" s="91"/>
      <c r="J99" s="91"/>
      <c r="K99" s="91"/>
      <c r="L99" s="91"/>
      <c r="M99" s="91"/>
      <c r="N99" s="91"/>
      <c r="O99" s="91"/>
      <c r="P99" s="91"/>
      <c r="Q99" s="91"/>
      <c r="R99" s="91"/>
    </row>
    <row r="100" spans="1:18" ht="15.75" thickTop="1">
      <c r="A100" s="91"/>
      <c r="B100" s="91"/>
      <c r="C100" s="91"/>
      <c r="D100" s="91"/>
      <c r="E100" s="91"/>
      <c r="F100" s="91"/>
      <c r="G100" s="91"/>
      <c r="H100" s="91"/>
      <c r="I100" s="91"/>
      <c r="J100" s="91"/>
      <c r="K100" s="91"/>
      <c r="L100" s="91"/>
      <c r="M100" s="91"/>
      <c r="N100" s="91"/>
      <c r="O100" s="91"/>
      <c r="P100" s="91"/>
      <c r="Q100" s="91"/>
      <c r="R100" s="91"/>
    </row>
    <row r="101" spans="1:18">
      <c r="A101" s="91"/>
      <c r="B101" s="91"/>
      <c r="C101" s="91"/>
      <c r="D101" s="91"/>
      <c r="E101" s="91"/>
      <c r="F101" s="91"/>
      <c r="G101" s="91"/>
      <c r="H101" s="91"/>
      <c r="I101" s="91"/>
      <c r="J101" s="91"/>
      <c r="K101" s="91"/>
      <c r="L101" s="91"/>
      <c r="M101" s="91"/>
      <c r="N101" s="91"/>
      <c r="O101" s="91"/>
      <c r="P101" s="91"/>
      <c r="Q101" s="91"/>
      <c r="R101" s="91"/>
    </row>
    <row r="102" spans="1:18">
      <c r="A102" s="91"/>
      <c r="B102" s="91"/>
      <c r="C102" s="91"/>
      <c r="D102" s="91"/>
      <c r="E102" s="91"/>
      <c r="F102" s="91"/>
      <c r="G102" s="91"/>
      <c r="H102" s="91"/>
      <c r="I102" s="91"/>
      <c r="J102" s="91"/>
      <c r="K102" s="91"/>
      <c r="L102" s="91"/>
      <c r="M102" s="91"/>
      <c r="N102" s="91"/>
      <c r="O102" s="91"/>
      <c r="P102" s="91"/>
      <c r="Q102" s="91"/>
      <c r="R102" s="91"/>
    </row>
    <row r="103" spans="1:18">
      <c r="A103" s="91"/>
      <c r="B103" s="91"/>
      <c r="C103" s="91"/>
      <c r="D103" s="91"/>
      <c r="E103" s="91"/>
      <c r="F103" s="91"/>
      <c r="G103" s="91"/>
      <c r="H103" s="91"/>
      <c r="I103" s="91"/>
      <c r="J103" s="91"/>
      <c r="K103" s="91"/>
      <c r="L103" s="91"/>
      <c r="M103" s="91"/>
      <c r="N103" s="91"/>
      <c r="O103" s="91"/>
      <c r="P103" s="91"/>
      <c r="Q103" s="91"/>
      <c r="R103" s="91"/>
    </row>
    <row r="104" spans="1:18">
      <c r="A104" s="91"/>
      <c r="B104" s="91"/>
      <c r="C104" s="91"/>
      <c r="D104" s="91"/>
      <c r="E104" s="91"/>
      <c r="F104" s="91"/>
      <c r="G104" s="91"/>
      <c r="H104" s="91"/>
      <c r="I104" s="91"/>
      <c r="J104" s="91"/>
      <c r="K104" s="91"/>
      <c r="L104" s="91"/>
      <c r="M104" s="91"/>
      <c r="N104" s="91"/>
      <c r="O104" s="91"/>
      <c r="P104" s="91"/>
      <c r="Q104" s="91"/>
      <c r="R104" s="91"/>
    </row>
    <row r="105" spans="1:18">
      <c r="A105" s="91"/>
      <c r="B105" s="91"/>
      <c r="C105" s="91"/>
      <c r="D105" s="91"/>
      <c r="E105" s="91"/>
      <c r="F105" s="91"/>
      <c r="G105" s="91"/>
      <c r="H105" s="91"/>
      <c r="I105" s="91"/>
      <c r="J105" s="91"/>
      <c r="K105" s="91"/>
      <c r="L105" s="91"/>
      <c r="M105" s="91"/>
      <c r="N105" s="91"/>
      <c r="O105" s="91"/>
      <c r="P105" s="91"/>
      <c r="Q105" s="91"/>
      <c r="R105" s="91"/>
    </row>
    <row r="106" spans="1:18">
      <c r="A106" s="91"/>
      <c r="B106" s="91"/>
      <c r="C106" s="91"/>
      <c r="D106" s="91"/>
      <c r="E106" s="91"/>
      <c r="F106" s="91"/>
      <c r="G106" s="91"/>
      <c r="H106" s="91"/>
      <c r="I106" s="91"/>
      <c r="J106" s="91"/>
      <c r="K106" s="91"/>
      <c r="L106" s="91"/>
      <c r="M106" s="91"/>
      <c r="N106" s="91"/>
      <c r="O106" s="91"/>
      <c r="P106" s="91"/>
      <c r="Q106" s="91"/>
      <c r="R106" s="91"/>
    </row>
    <row r="107" spans="1:18">
      <c r="A107" s="91"/>
      <c r="B107" s="91"/>
      <c r="C107" s="91"/>
      <c r="D107" s="91"/>
      <c r="E107" s="91"/>
      <c r="F107" s="91"/>
      <c r="G107" s="91"/>
      <c r="H107" s="91"/>
      <c r="I107" s="91"/>
      <c r="J107" s="91"/>
      <c r="K107" s="91"/>
      <c r="L107" s="91"/>
      <c r="M107" s="91"/>
      <c r="N107" s="91"/>
      <c r="O107" s="91"/>
      <c r="P107" s="91"/>
      <c r="Q107" s="91"/>
      <c r="R107" s="91"/>
    </row>
    <row r="108" spans="1:18">
      <c r="A108" s="91"/>
      <c r="B108" s="91"/>
      <c r="C108" s="91"/>
      <c r="D108" s="91"/>
      <c r="E108" s="91"/>
      <c r="F108" s="91"/>
      <c r="G108" s="91"/>
      <c r="H108" s="91"/>
      <c r="I108" s="91"/>
      <c r="J108" s="91"/>
      <c r="K108" s="91"/>
      <c r="L108" s="91"/>
      <c r="M108" s="91"/>
      <c r="N108" s="91"/>
      <c r="O108" s="91"/>
      <c r="P108" s="91"/>
      <c r="Q108" s="91"/>
      <c r="R108" s="91"/>
    </row>
    <row r="109" spans="1:18">
      <c r="A109" s="91"/>
      <c r="B109" s="91"/>
      <c r="C109" s="91"/>
      <c r="D109" s="91"/>
      <c r="E109" s="91"/>
      <c r="F109" s="91"/>
      <c r="G109" s="91"/>
      <c r="H109" s="91"/>
      <c r="I109" s="91"/>
      <c r="J109" s="91"/>
      <c r="K109" s="91"/>
      <c r="L109" s="91"/>
      <c r="M109" s="91"/>
      <c r="N109" s="91"/>
      <c r="O109" s="91"/>
      <c r="P109" s="91"/>
      <c r="Q109" s="91"/>
      <c r="R109" s="91"/>
    </row>
    <row r="110" spans="1:18">
      <c r="A110" s="91"/>
      <c r="B110" s="91"/>
      <c r="C110" s="91"/>
      <c r="D110" s="91"/>
      <c r="E110" s="91"/>
      <c r="F110" s="91"/>
      <c r="G110" s="91"/>
      <c r="H110" s="91"/>
      <c r="I110" s="91"/>
      <c r="J110" s="91"/>
      <c r="K110" s="91"/>
      <c r="L110" s="91"/>
      <c r="M110" s="91"/>
      <c r="N110" s="91"/>
      <c r="O110" s="91"/>
      <c r="P110" s="91"/>
      <c r="Q110" s="91"/>
      <c r="R110" s="91"/>
    </row>
    <row r="111" spans="1:18">
      <c r="A111" s="91"/>
      <c r="B111" s="91"/>
      <c r="C111" s="91"/>
      <c r="D111" s="91"/>
      <c r="E111" s="91"/>
      <c r="F111" s="91"/>
      <c r="G111" s="91"/>
      <c r="H111" s="91"/>
      <c r="I111" s="91"/>
      <c r="J111" s="91"/>
      <c r="K111" s="91"/>
      <c r="L111" s="91"/>
      <c r="M111" s="91"/>
      <c r="N111" s="91"/>
      <c r="O111" s="91"/>
      <c r="P111" s="91"/>
      <c r="Q111" s="91"/>
      <c r="R111" s="91"/>
    </row>
    <row r="112" spans="1:18">
      <c r="A112" s="91"/>
      <c r="B112" s="91"/>
      <c r="C112" s="91"/>
      <c r="D112" s="91"/>
      <c r="E112" s="91"/>
      <c r="F112" s="91"/>
      <c r="G112" s="91"/>
      <c r="H112" s="91"/>
      <c r="I112" s="91"/>
      <c r="J112" s="91"/>
      <c r="K112" s="91"/>
      <c r="L112" s="91"/>
      <c r="M112" s="91"/>
      <c r="N112" s="91"/>
      <c r="O112" s="91"/>
      <c r="P112" s="91"/>
      <c r="Q112" s="91"/>
      <c r="R112" s="91"/>
    </row>
    <row r="113" spans="9:18">
      <c r="I113" s="91"/>
      <c r="J113" s="91"/>
      <c r="K113" s="91"/>
      <c r="L113" s="91"/>
      <c r="M113" s="91"/>
      <c r="N113" s="91"/>
      <c r="O113" s="91"/>
      <c r="P113" s="91"/>
      <c r="Q113" s="91"/>
      <c r="R113" s="91"/>
    </row>
    <row r="114" spans="9:18">
      <c r="I114" s="91"/>
      <c r="J114" s="91"/>
      <c r="K114" s="91"/>
      <c r="L114" s="91"/>
      <c r="M114" s="91"/>
      <c r="N114" s="91"/>
      <c r="O114" s="91"/>
      <c r="P114" s="91"/>
      <c r="Q114" s="91"/>
      <c r="R114" s="91"/>
    </row>
  </sheetData>
  <mergeCells count="13">
    <mergeCell ref="A1:A3"/>
    <mergeCell ref="B1:B3"/>
    <mergeCell ref="M1:M3"/>
    <mergeCell ref="N1:N3"/>
    <mergeCell ref="J8:L8"/>
    <mergeCell ref="M8:N8"/>
    <mergeCell ref="C1:E1"/>
    <mergeCell ref="F1:F3"/>
    <mergeCell ref="G1:G3"/>
    <mergeCell ref="I1:I3"/>
    <mergeCell ref="J1:L1"/>
    <mergeCell ref="C2:E2"/>
    <mergeCell ref="J2:L2"/>
  </mergeCells>
  <conditionalFormatting sqref="J4:L7 J9:L12">
    <cfRule type="cellIs" dxfId="942" priority="49" operator="equal">
      <formula>0</formula>
    </cfRule>
  </conditionalFormatting>
  <conditionalFormatting sqref="C4:E99">
    <cfRule type="cellIs" dxfId="941" priority="48" operator="greaterThan">
      <formula>34.999999</formula>
    </cfRule>
  </conditionalFormatting>
  <conditionalFormatting sqref="F4:F99">
    <cfRule type="cellIs" dxfId="940" priority="46" operator="greaterThan">
      <formula>34.999999</formula>
    </cfRule>
    <cfRule type="cellIs" dxfId="939" priority="47" operator="greaterThan">
      <formula>"34.99999999"</formula>
    </cfRule>
  </conditionalFormatting>
  <conditionalFormatting sqref="J4:L7">
    <cfRule type="cellIs" dxfId="938" priority="45" operator="equal">
      <formula>0</formula>
    </cfRule>
  </conditionalFormatting>
  <conditionalFormatting sqref="J9:L12">
    <cfRule type="cellIs" dxfId="937" priority="44" operator="equal">
      <formula>0</formula>
    </cfRule>
  </conditionalFormatting>
  <conditionalFormatting sqref="C4:E99">
    <cfRule type="cellIs" dxfId="936" priority="43" operator="greaterThan">
      <formula>34.999999</formula>
    </cfRule>
  </conditionalFormatting>
  <conditionalFormatting sqref="F4:F99">
    <cfRule type="cellIs" dxfId="935" priority="41" operator="greaterThan">
      <formula>34.999999</formula>
    </cfRule>
    <cfRule type="cellIs" dxfId="934" priority="42" operator="greaterThan">
      <formula>"34.99999999"</formula>
    </cfRule>
  </conditionalFormatting>
  <conditionalFormatting sqref="J4:L7 J9:L12">
    <cfRule type="cellIs" dxfId="933" priority="40" operator="equal">
      <formula>0</formula>
    </cfRule>
  </conditionalFormatting>
  <conditionalFormatting sqref="C4:E99">
    <cfRule type="cellIs" dxfId="932" priority="39" operator="greaterThan">
      <formula>34.999999</formula>
    </cfRule>
  </conditionalFormatting>
  <conditionalFormatting sqref="C4:E99">
    <cfRule type="cellIs" dxfId="931" priority="38" operator="greaterThan">
      <formula>34.999999</formula>
    </cfRule>
  </conditionalFormatting>
  <conditionalFormatting sqref="C4:E99">
    <cfRule type="cellIs" dxfId="930" priority="37" operator="greaterThan">
      <formula>34.999999</formula>
    </cfRule>
  </conditionalFormatting>
  <conditionalFormatting sqref="C4:E99">
    <cfRule type="cellIs" dxfId="929" priority="36" operator="greaterThan">
      <formula>34.999999</formula>
    </cfRule>
  </conditionalFormatting>
  <conditionalFormatting sqref="C4:E99">
    <cfRule type="cellIs" dxfId="928" priority="35" operator="greaterThan">
      <formula>34.999999</formula>
    </cfRule>
  </conditionalFormatting>
  <conditionalFormatting sqref="C4:E99">
    <cfRule type="cellIs" dxfId="927" priority="34" operator="greaterThan">
      <formula>34.999999</formula>
    </cfRule>
  </conditionalFormatting>
  <conditionalFormatting sqref="C4:E99">
    <cfRule type="cellIs" dxfId="926" priority="33" operator="greaterThan">
      <formula>34.999999</formula>
    </cfRule>
  </conditionalFormatting>
  <conditionalFormatting sqref="C4:E99">
    <cfRule type="cellIs" dxfId="925" priority="32" operator="greaterThan">
      <formula>34.999999</formula>
    </cfRule>
  </conditionalFormatting>
  <conditionalFormatting sqref="C4:E99">
    <cfRule type="cellIs" dxfId="924" priority="31" operator="greaterThan">
      <formula>34.999999</formula>
    </cfRule>
  </conditionalFormatting>
  <conditionalFormatting sqref="C4:E99">
    <cfRule type="cellIs" dxfId="923" priority="30" operator="greaterThan">
      <formula>34.999999</formula>
    </cfRule>
  </conditionalFormatting>
  <conditionalFormatting sqref="C4:E99">
    <cfRule type="cellIs" dxfId="922" priority="29" operator="greaterThan">
      <formula>34.999999</formula>
    </cfRule>
  </conditionalFormatting>
  <conditionalFormatting sqref="F4:F99">
    <cfRule type="cellIs" dxfId="921" priority="28" operator="greaterThan">
      <formula>34.999999</formula>
    </cfRule>
  </conditionalFormatting>
  <conditionalFormatting sqref="J4:L7">
    <cfRule type="cellIs" dxfId="920" priority="27" operator="equal">
      <formula>0</formula>
    </cfRule>
  </conditionalFormatting>
  <conditionalFormatting sqref="J9:L12">
    <cfRule type="cellIs" dxfId="919" priority="26" operator="equal">
      <formula>0</formula>
    </cfRule>
  </conditionalFormatting>
  <conditionalFormatting sqref="J4:L7 J9:L12">
    <cfRule type="cellIs" dxfId="918" priority="25" operator="equal">
      <formula>0</formula>
    </cfRule>
  </conditionalFormatting>
  <conditionalFormatting sqref="C4:E99">
    <cfRule type="cellIs" dxfId="917" priority="24" operator="greaterThan">
      <formula>34.999999</formula>
    </cfRule>
  </conditionalFormatting>
  <conditionalFormatting sqref="F4:F99">
    <cfRule type="cellIs" dxfId="916" priority="22" operator="greaterThan">
      <formula>34.999999</formula>
    </cfRule>
    <cfRule type="cellIs" dxfId="915" priority="23" operator="greaterThan">
      <formula>"34.99999999"</formula>
    </cfRule>
  </conditionalFormatting>
  <conditionalFormatting sqref="C4:E99">
    <cfRule type="cellIs" dxfId="914" priority="21" operator="greaterThan">
      <formula>34.999999</formula>
    </cfRule>
  </conditionalFormatting>
  <conditionalFormatting sqref="C4:E99">
    <cfRule type="cellIs" dxfId="913" priority="20" operator="greaterThan">
      <formula>34.999999</formula>
    </cfRule>
  </conditionalFormatting>
  <conditionalFormatting sqref="F4:F99">
    <cfRule type="cellIs" dxfId="912" priority="19" operator="greaterThan">
      <formula>34.999999</formula>
    </cfRule>
  </conditionalFormatting>
  <conditionalFormatting sqref="C4:E4">
    <cfRule type="cellIs" dxfId="911" priority="18" operator="greaterThan">
      <formula>34.999999</formula>
    </cfRule>
  </conditionalFormatting>
  <conditionalFormatting sqref="C4:E4">
    <cfRule type="cellIs" dxfId="910" priority="17" operator="greaterThan">
      <formula>34.999999</formula>
    </cfRule>
  </conditionalFormatting>
  <conditionalFormatting sqref="C4:E4">
    <cfRule type="cellIs" dxfId="909" priority="16" operator="greaterThan">
      <formula>34.999999</formula>
    </cfRule>
  </conditionalFormatting>
  <conditionalFormatting sqref="C4:E4">
    <cfRule type="cellIs" dxfId="908" priority="15" operator="greaterThan">
      <formula>34.999999</formula>
    </cfRule>
  </conditionalFormatting>
  <conditionalFormatting sqref="C4:E4">
    <cfRule type="cellIs" dxfId="907" priority="14" operator="greaterThan">
      <formula>34.999999</formula>
    </cfRule>
  </conditionalFormatting>
  <conditionalFormatting sqref="C4:E4">
    <cfRule type="cellIs" dxfId="906" priority="13" operator="greaterThan">
      <formula>34.999999</formula>
    </cfRule>
  </conditionalFormatting>
  <conditionalFormatting sqref="C4:E4">
    <cfRule type="cellIs" dxfId="905" priority="12" operator="greaterThan">
      <formula>34.999999</formula>
    </cfRule>
  </conditionalFormatting>
  <conditionalFormatting sqref="C4:E4">
    <cfRule type="cellIs" dxfId="904" priority="11" operator="greaterThan">
      <formula>34.999999</formula>
    </cfRule>
  </conditionalFormatting>
  <conditionalFormatting sqref="C4:E4">
    <cfRule type="cellIs" dxfId="903" priority="10" operator="greaterThan">
      <formula>34.999999</formula>
    </cfRule>
  </conditionalFormatting>
  <conditionalFormatting sqref="C4:E4">
    <cfRule type="cellIs" dxfId="902" priority="9" operator="greaterThan">
      <formula>34.999999</formula>
    </cfRule>
  </conditionalFormatting>
  <conditionalFormatting sqref="C4:E99">
    <cfRule type="cellIs" dxfId="901" priority="8" operator="greaterThan">
      <formula>34.999999</formula>
    </cfRule>
  </conditionalFormatting>
  <conditionalFormatting sqref="C4:E99">
    <cfRule type="cellIs" dxfId="900" priority="7" operator="greaterThan">
      <formula>34.999999</formula>
    </cfRule>
  </conditionalFormatting>
  <conditionalFormatting sqref="C4:E99">
    <cfRule type="cellIs" dxfId="899" priority="6" operator="greaterThan">
      <formula>34.999999</formula>
    </cfRule>
  </conditionalFormatting>
  <conditionalFormatting sqref="C4:E4">
    <cfRule type="cellIs" dxfId="898" priority="5" operator="greaterThan">
      <formula>34.999999</formula>
    </cfRule>
  </conditionalFormatting>
  <conditionalFormatting sqref="C96:E99">
    <cfRule type="cellIs" dxfId="897" priority="4" operator="greaterThan">
      <formula>34.999999</formula>
    </cfRule>
  </conditionalFormatting>
  <conditionalFormatting sqref="C4:E99">
    <cfRule type="cellIs" dxfId="896" priority="3" operator="greaterThan">
      <formula>34.999999</formula>
    </cfRule>
  </conditionalFormatting>
  <conditionalFormatting sqref="C4:E4">
    <cfRule type="cellIs" dxfId="895" priority="2" operator="greaterThan">
      <formula>34.999999</formula>
    </cfRule>
  </conditionalFormatting>
  <conditionalFormatting sqref="C96:E99">
    <cfRule type="cellIs" dxfId="894" priority="1" operator="greaterThan">
      <formula>34.999999</formula>
    </cfRule>
  </conditionalFormatting>
  <hyperlinks>
    <hyperlink ref="A1:A3" location="'User Guide'!A17" tooltip="Link to the User Guide" display="Link to the User Guide"/>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sheetPr codeName="Feuil23">
    <tabColor rgb="FF17F20C"/>
  </sheetPr>
  <dimension ref="A1:R112"/>
  <sheetViews>
    <sheetView workbookViewId="0">
      <selection activeCell="I1" sqref="I1:I3"/>
    </sheetView>
  </sheetViews>
  <sheetFormatPr baseColWidth="10" defaultRowHeight="15"/>
  <cols>
    <col min="1" max="1" width="11.42578125" style="23"/>
    <col min="2" max="2" width="14.42578125" style="23" bestFit="1" customWidth="1"/>
    <col min="3" max="5" width="9.7109375" style="23" customWidth="1"/>
    <col min="6" max="7" width="11.5703125" style="23" bestFit="1" customWidth="1"/>
    <col min="8" max="8" width="11.42578125" style="23"/>
    <col min="9" max="9" width="15.5703125" style="23" customWidth="1"/>
    <col min="10" max="12" width="9.7109375" style="23" customWidth="1"/>
    <col min="13" max="13" width="11.28515625" style="23" customWidth="1"/>
    <col min="14" max="14" width="12.85546875" style="23" customWidth="1"/>
    <col min="15" max="16384" width="11.42578125" style="23"/>
  </cols>
  <sheetData>
    <row r="1" spans="1:18" ht="15.75">
      <c r="A1" s="480" t="s">
        <v>257</v>
      </c>
      <c r="B1" s="478" t="s">
        <v>170</v>
      </c>
      <c r="C1" s="478" t="s">
        <v>186</v>
      </c>
      <c r="D1" s="478"/>
      <c r="E1" s="478"/>
      <c r="F1" s="478" t="s">
        <v>173</v>
      </c>
      <c r="G1" s="485" t="s">
        <v>174</v>
      </c>
      <c r="H1" s="91"/>
      <c r="I1" s="490" t="s">
        <v>361</v>
      </c>
      <c r="J1" s="488" t="s">
        <v>184</v>
      </c>
      <c r="K1" s="478"/>
      <c r="L1" s="489"/>
      <c r="M1" s="493" t="s">
        <v>173</v>
      </c>
      <c r="N1" s="485" t="s">
        <v>174</v>
      </c>
      <c r="O1" s="91"/>
      <c r="P1" s="91"/>
      <c r="Q1" s="91"/>
      <c r="R1" s="91"/>
    </row>
    <row r="2" spans="1:18" ht="15.75">
      <c r="A2" s="481"/>
      <c r="B2" s="478"/>
      <c r="C2" s="471" t="s">
        <v>284</v>
      </c>
      <c r="D2" s="472"/>
      <c r="E2" s="473"/>
      <c r="F2" s="478"/>
      <c r="G2" s="486"/>
      <c r="H2" s="91"/>
      <c r="I2" s="491"/>
      <c r="J2" s="497" t="str">
        <f>C2</f>
        <v>Enter Sample Name</v>
      </c>
      <c r="K2" s="498"/>
      <c r="L2" s="499"/>
      <c r="M2" s="493"/>
      <c r="N2" s="486"/>
      <c r="O2" s="91"/>
      <c r="P2" s="91"/>
      <c r="Q2" s="91"/>
      <c r="R2" s="91"/>
    </row>
    <row r="3" spans="1:18" ht="33" customHeight="1" thickBot="1">
      <c r="A3" s="502"/>
      <c r="B3" s="479"/>
      <c r="C3" s="141" t="s">
        <v>5</v>
      </c>
      <c r="D3" s="141" t="s">
        <v>6</v>
      </c>
      <c r="E3" s="141" t="s">
        <v>7</v>
      </c>
      <c r="F3" s="479"/>
      <c r="G3" s="487"/>
      <c r="H3" s="91"/>
      <c r="I3" s="492"/>
      <c r="J3" s="138" t="s">
        <v>5</v>
      </c>
      <c r="K3" s="139" t="s">
        <v>6</v>
      </c>
      <c r="L3" s="140" t="s">
        <v>7</v>
      </c>
      <c r="M3" s="494"/>
      <c r="N3" s="487"/>
      <c r="O3" s="91"/>
      <c r="P3" s="91"/>
      <c r="Q3" s="91"/>
      <c r="R3" s="91"/>
    </row>
    <row r="4" spans="1:18" ht="15.75" thickTop="1">
      <c r="A4" s="64" t="str">
        <f>IF('Informations About Genes'!A3="","",'Informations About Genes'!A3)</f>
        <v>A1</v>
      </c>
      <c r="B4" s="65" t="str">
        <f>IF('Informations About Genes'!D3="","",'Informations About Genes'!D3)</f>
        <v/>
      </c>
      <c r="C4" s="349"/>
      <c r="D4" s="349"/>
      <c r="E4" s="349"/>
      <c r="F4" s="66" t="str">
        <f t="shared" ref="F4:F35" si="0">IF(ISERROR(AVERAGE(C4:E4)),"",AVERAGE(C4:E4))</f>
        <v/>
      </c>
      <c r="G4" s="66" t="str">
        <f t="shared" ref="G4:G35" si="1">IF(ISERROR(STDEV(C4:E4)),"",IF(COUNT(C4:E4)&lt;3,"N/A",STDEV(C4:E4)))</f>
        <v/>
      </c>
      <c r="H4" s="91"/>
      <c r="I4" s="67" t="s">
        <v>185</v>
      </c>
      <c r="J4" s="68" t="str">
        <f>IF(COUNTIF(C$4:C$99,"&lt;35")=0,"",COUNTIF(C$4:C$99, "&lt;25")-COUNTIF(C$4:C$99,"=0"))</f>
        <v/>
      </c>
      <c r="K4" s="65" t="str">
        <f>IF(COUNTIF(D$4:D$99,"&lt;35")=0,"",COUNTIF(D$4:D$99, "&lt;25")-COUNTIF(D$4:D$99,"=0"))</f>
        <v/>
      </c>
      <c r="L4" s="69" t="str">
        <f>IF(COUNTIF(E$4:E$99,"&lt;35")=0,"",COUNTIF(E$4:E$99, "&lt;25")-COUNTIF(E$4:E$99,"=0"))</f>
        <v/>
      </c>
      <c r="M4" s="70" t="str">
        <f>IF(ISERROR(AVERAGE(J4:L4)),"",AVERAGE(J4:L4))</f>
        <v/>
      </c>
      <c r="N4" s="66" t="str">
        <f>IF(ISERROR(STDEV(J4:L4)),"",STDEV(J4:L4))</f>
        <v/>
      </c>
      <c r="O4" s="91"/>
      <c r="P4" s="91"/>
      <c r="Q4" s="91"/>
      <c r="R4" s="91"/>
    </row>
    <row r="5" spans="1:18">
      <c r="A5" s="71" t="str">
        <f>IF('Informations About Genes'!A4="","",'Informations About Genes'!A4)</f>
        <v>A2</v>
      </c>
      <c r="B5" s="72" t="str">
        <f>IF('Informations About Genes'!D4="","",'Informations About Genes'!D4)</f>
        <v/>
      </c>
      <c r="C5" s="346"/>
      <c r="D5" s="346"/>
      <c r="E5" s="346"/>
      <c r="F5" s="73" t="str">
        <f t="shared" si="0"/>
        <v/>
      </c>
      <c r="G5" s="73" t="str">
        <f t="shared" si="1"/>
        <v/>
      </c>
      <c r="H5" s="91"/>
      <c r="I5" s="74" t="s">
        <v>175</v>
      </c>
      <c r="J5" s="75" t="str">
        <f>IF(COUNTIF(C$4:C$99,"&lt;35")=0,"",COUNTIF(C$4:C$99,"&lt;30")-J4-COUNTIF(C$4:C$99,"=0"))</f>
        <v/>
      </c>
      <c r="K5" s="72" t="str">
        <f>IF(COUNTIF(D$4:D$99,"&lt;35")=0,"",COUNTIF(D$4:D$99,"&lt;30")-K4-COUNTIF(D$4:D$99,"=0"))</f>
        <v/>
      </c>
      <c r="L5" s="76" t="str">
        <f>IF(COUNTIF(E$4:E$99,"&lt;35")=0,"",COUNTIF(E$4:E$99,"&lt;30")-L4-COUNTIF(E$4:E$99,"=0"))</f>
        <v/>
      </c>
      <c r="M5" s="77" t="str">
        <f>IF(ISERROR(AVERAGE(J5:L5)),"",AVERAGE(J5:L5))</f>
        <v/>
      </c>
      <c r="N5" s="73" t="str">
        <f>IF(ISERROR(STDEV(J5:L5)),"",STDEV(J5:L5))</f>
        <v/>
      </c>
      <c r="O5" s="91"/>
      <c r="P5" s="91"/>
      <c r="Q5" s="91"/>
      <c r="R5" s="91"/>
    </row>
    <row r="6" spans="1:18">
      <c r="A6" s="71" t="str">
        <f>IF('Informations About Genes'!A5="","",'Informations About Genes'!A5)</f>
        <v>A3</v>
      </c>
      <c r="B6" s="72" t="str">
        <f>IF('Informations About Genes'!D5="","",'Informations About Genes'!D5)</f>
        <v/>
      </c>
      <c r="C6" s="346"/>
      <c r="D6" s="346"/>
      <c r="E6" s="346"/>
      <c r="F6" s="73" t="str">
        <f t="shared" si="0"/>
        <v/>
      </c>
      <c r="G6" s="73" t="str">
        <f t="shared" si="1"/>
        <v/>
      </c>
      <c r="H6" s="91"/>
      <c r="I6" s="74" t="s">
        <v>176</v>
      </c>
      <c r="J6" s="75" t="str">
        <f>IF(COUNTIF(C$4:C$99,"&lt;35")=0,"",COUNTIF(C$4:C$99,"&lt;35")-J5-J4-COUNTIF(C$4:C$99,"=0"))</f>
        <v/>
      </c>
      <c r="K6" s="72" t="str">
        <f>IF(COUNTIF(D$4:D$99,"&lt;35")=0,"",COUNTIF(D$4:D$99,"&lt;35")-K5-K4-COUNTIF(D$4:D$99,"=0"))</f>
        <v/>
      </c>
      <c r="L6" s="76" t="str">
        <f>IF(COUNTIF(E$4:E$99,"&lt;35")=0,"",COUNTIF(E$4:E$99,"&lt;35")-L5-L4-COUNTIF(E$4:E$99,"=0"))</f>
        <v/>
      </c>
      <c r="M6" s="77" t="str">
        <f>IF(ISERROR(AVERAGE(J6:L6)),"",AVERAGE(J6:L6))</f>
        <v/>
      </c>
      <c r="N6" s="73" t="str">
        <f>IF(ISERROR(STDEV(J6:L6)),"",STDEV(J6:L6))</f>
        <v/>
      </c>
      <c r="O6" s="91"/>
      <c r="P6" s="91"/>
      <c r="Q6" s="91"/>
      <c r="R6" s="91"/>
    </row>
    <row r="7" spans="1:18">
      <c r="A7" s="71" t="str">
        <f>IF('Informations About Genes'!A6="","",'Informations About Genes'!A6)</f>
        <v>A4</v>
      </c>
      <c r="B7" s="72" t="str">
        <f>IF('Informations About Genes'!D6="","",'Informations About Genes'!D6)</f>
        <v/>
      </c>
      <c r="C7" s="346"/>
      <c r="D7" s="346"/>
      <c r="E7" s="346"/>
      <c r="F7" s="73" t="str">
        <f t="shared" si="0"/>
        <v/>
      </c>
      <c r="G7" s="73" t="str">
        <f t="shared" si="1"/>
        <v/>
      </c>
      <c r="H7" s="91"/>
      <c r="I7" s="74" t="s">
        <v>177</v>
      </c>
      <c r="J7" s="75" t="str">
        <f>IF(COUNT(C$4:C$99)=0,"",COUNT(C$4:C$99)-SUM(J4:J6))</f>
        <v/>
      </c>
      <c r="K7" s="72" t="str">
        <f>IF(COUNT(D$4:D$99)=0,"",COUNT(D$4:D$99)-SUM(K4:K6))</f>
        <v/>
      </c>
      <c r="L7" s="76" t="str">
        <f>IF(COUNT(E$4:E$99)=0,"",COUNT(E$4:E$99)-SUM(L4:L6))</f>
        <v/>
      </c>
      <c r="M7" s="77" t="str">
        <f>IF(ISERROR(AVERAGE(J7:L7)),"",AVERAGE(J7:L7))</f>
        <v/>
      </c>
      <c r="N7" s="73" t="str">
        <f>IF(ISERROR(STDEV(J7:L7)),"",STDEV(J7:L7))</f>
        <v/>
      </c>
      <c r="O7" s="91"/>
      <c r="P7" s="91"/>
      <c r="Q7" s="91"/>
      <c r="R7" s="91"/>
    </row>
    <row r="8" spans="1:18" ht="15.75">
      <c r="A8" s="71" t="str">
        <f>IF('Informations About Genes'!A7="","",'Informations About Genes'!A7)</f>
        <v>A5</v>
      </c>
      <c r="B8" s="72" t="str">
        <f>IF('Informations About Genes'!D7="","",'Informations About Genes'!D7)</f>
        <v/>
      </c>
      <c r="C8" s="346"/>
      <c r="D8" s="346"/>
      <c r="E8" s="346"/>
      <c r="F8" s="73" t="str">
        <f t="shared" si="0"/>
        <v/>
      </c>
      <c r="G8" s="73" t="str">
        <f t="shared" si="1"/>
        <v/>
      </c>
      <c r="H8" s="91"/>
      <c r="I8" s="74"/>
      <c r="J8" s="488" t="s">
        <v>283</v>
      </c>
      <c r="K8" s="478"/>
      <c r="L8" s="489"/>
      <c r="M8" s="495"/>
      <c r="N8" s="496"/>
      <c r="O8" s="91"/>
      <c r="P8" s="91"/>
      <c r="Q8" s="91"/>
      <c r="R8" s="91"/>
    </row>
    <row r="9" spans="1:18">
      <c r="A9" s="71" t="str">
        <f>IF('Informations About Genes'!A8="","",'Informations About Genes'!A8)</f>
        <v>A6</v>
      </c>
      <c r="B9" s="72" t="str">
        <f>IF('Informations About Genes'!D8="","",'Informations About Genes'!D8)</f>
        <v/>
      </c>
      <c r="C9" s="346"/>
      <c r="D9" s="346"/>
      <c r="E9" s="346"/>
      <c r="F9" s="73" t="str">
        <f t="shared" si="0"/>
        <v/>
      </c>
      <c r="G9" s="73" t="str">
        <f t="shared" si="1"/>
        <v/>
      </c>
      <c r="H9" s="91"/>
      <c r="I9" s="74" t="s">
        <v>185</v>
      </c>
      <c r="J9" s="78" t="str">
        <f>IF(J4="","",J4/SUM(J$4:J$7))</f>
        <v/>
      </c>
      <c r="K9" s="79" t="str">
        <f>IF(K4="","",K4/SUM(K$4:K$7))</f>
        <v/>
      </c>
      <c r="L9" s="80" t="str">
        <f>IF(L4="","",L4/SUM(L$4:L$7))</f>
        <v/>
      </c>
      <c r="M9" s="81" t="str">
        <f>IF(ISERROR(AVERAGE(J9:L9)),"",AVERAGE(J9:L9))</f>
        <v/>
      </c>
      <c r="N9" s="73" t="str">
        <f>IF(ISERROR(STDEV(J9:L9)),"",STDEV(J9:L9))</f>
        <v/>
      </c>
      <c r="O9" s="91"/>
      <c r="P9" s="91"/>
      <c r="Q9" s="91"/>
      <c r="R9" s="91"/>
    </row>
    <row r="10" spans="1:18">
      <c r="A10" s="71" t="str">
        <f>IF('Informations About Genes'!A9="","",'Informations About Genes'!A9)</f>
        <v>A7</v>
      </c>
      <c r="B10" s="72" t="str">
        <f>IF('Informations About Genes'!D9="","",'Informations About Genes'!D9)</f>
        <v/>
      </c>
      <c r="C10" s="346"/>
      <c r="D10" s="346"/>
      <c r="E10" s="346"/>
      <c r="F10" s="73" t="str">
        <f t="shared" si="0"/>
        <v/>
      </c>
      <c r="G10" s="73" t="str">
        <f t="shared" si="1"/>
        <v/>
      </c>
      <c r="H10" s="91"/>
      <c r="I10" s="74" t="s">
        <v>175</v>
      </c>
      <c r="J10" s="78" t="str">
        <f t="shared" ref="J10:L12" si="2">IF(J5="","",J5/SUM(J$4:J$7))</f>
        <v/>
      </c>
      <c r="K10" s="79" t="str">
        <f t="shared" si="2"/>
        <v/>
      </c>
      <c r="L10" s="80" t="str">
        <f t="shared" si="2"/>
        <v/>
      </c>
      <c r="M10" s="81" t="str">
        <f>IF(ISERROR(AVERAGE(J10:L10)),"",AVERAGE(J10:L10))</f>
        <v/>
      </c>
      <c r="N10" s="73" t="str">
        <f>IF(ISERROR(STDEV(J10:L10)),"",STDEV(J10:L10))</f>
        <v/>
      </c>
      <c r="O10" s="91"/>
      <c r="P10" s="91"/>
      <c r="Q10" s="91"/>
      <c r="R10" s="91"/>
    </row>
    <row r="11" spans="1:18">
      <c r="A11" s="71" t="str">
        <f>IF('Informations About Genes'!A10="","",'Informations About Genes'!A10)</f>
        <v>A8</v>
      </c>
      <c r="B11" s="72" t="str">
        <f>IF('Informations About Genes'!D10="","",'Informations About Genes'!D10)</f>
        <v/>
      </c>
      <c r="C11" s="346"/>
      <c r="D11" s="346"/>
      <c r="E11" s="346"/>
      <c r="F11" s="73" t="str">
        <f t="shared" si="0"/>
        <v/>
      </c>
      <c r="G11" s="73" t="str">
        <f t="shared" si="1"/>
        <v/>
      </c>
      <c r="H11" s="91"/>
      <c r="I11" s="74" t="s">
        <v>176</v>
      </c>
      <c r="J11" s="78" t="str">
        <f t="shared" si="2"/>
        <v/>
      </c>
      <c r="K11" s="79" t="str">
        <f t="shared" si="2"/>
        <v/>
      </c>
      <c r="L11" s="80" t="str">
        <f t="shared" si="2"/>
        <v/>
      </c>
      <c r="M11" s="81" t="str">
        <f>IF(ISERROR(AVERAGE(J11:L11)),"",AVERAGE(J11:L11))</f>
        <v/>
      </c>
      <c r="N11" s="73" t="str">
        <f>IF(ISERROR(STDEV(J11:L11)),"",STDEV(J11:L11))</f>
        <v/>
      </c>
      <c r="O11" s="91"/>
      <c r="P11" s="91"/>
      <c r="Q11" s="91"/>
      <c r="R11" s="91"/>
    </row>
    <row r="12" spans="1:18" ht="15.75" thickBot="1">
      <c r="A12" s="71" t="str">
        <f>IF('Informations About Genes'!A11="","",'Informations About Genes'!A11)</f>
        <v>A9</v>
      </c>
      <c r="B12" s="72" t="str">
        <f>IF('Informations About Genes'!D11="","",'Informations About Genes'!D11)</f>
        <v/>
      </c>
      <c r="C12" s="346"/>
      <c r="D12" s="346"/>
      <c r="E12" s="346"/>
      <c r="F12" s="73" t="str">
        <f t="shared" si="0"/>
        <v/>
      </c>
      <c r="G12" s="73" t="str">
        <f t="shared" si="1"/>
        <v/>
      </c>
      <c r="H12" s="91"/>
      <c r="I12" s="82" t="s">
        <v>177</v>
      </c>
      <c r="J12" s="83" t="str">
        <f t="shared" si="2"/>
        <v/>
      </c>
      <c r="K12" s="84" t="str">
        <f t="shared" si="2"/>
        <v/>
      </c>
      <c r="L12" s="85" t="str">
        <f t="shared" si="2"/>
        <v/>
      </c>
      <c r="M12" s="86" t="str">
        <f>IF(ISERROR(AVERAGE(J12:L12)),"",AVERAGE(J12:L12))</f>
        <v/>
      </c>
      <c r="N12" s="87" t="str">
        <f>IF(ISERROR(STDEV(J12:L12)),"",STDEV(J12:L12))</f>
        <v/>
      </c>
      <c r="O12" s="91"/>
      <c r="P12" s="91"/>
      <c r="Q12" s="91"/>
      <c r="R12" s="91"/>
    </row>
    <row r="13" spans="1:18" ht="15.75" thickTop="1">
      <c r="A13" s="71" t="str">
        <f>IF('Informations About Genes'!A12="","",'Informations About Genes'!A12)</f>
        <v>A10</v>
      </c>
      <c r="B13" s="72" t="str">
        <f>IF('Informations About Genes'!D12="","",'Informations About Genes'!D12)</f>
        <v/>
      </c>
      <c r="C13" s="346"/>
      <c r="D13" s="346"/>
      <c r="E13" s="346"/>
      <c r="F13" s="73" t="str">
        <f t="shared" si="0"/>
        <v/>
      </c>
      <c r="G13" s="73" t="str">
        <f t="shared" si="1"/>
        <v/>
      </c>
      <c r="H13" s="91"/>
      <c r="I13" s="91"/>
      <c r="J13" s="91"/>
      <c r="K13" s="91"/>
      <c r="L13" s="91"/>
      <c r="M13" s="91"/>
      <c r="N13" s="91"/>
      <c r="O13" s="91"/>
      <c r="P13" s="91"/>
      <c r="Q13" s="91"/>
      <c r="R13" s="91"/>
    </row>
    <row r="14" spans="1:18">
      <c r="A14" s="71" t="str">
        <f>IF('Informations About Genes'!A13="","",'Informations About Genes'!A13)</f>
        <v>A11</v>
      </c>
      <c r="B14" s="72" t="str">
        <f>IF('Informations About Genes'!D13="","",'Informations About Genes'!D13)</f>
        <v/>
      </c>
      <c r="C14" s="346"/>
      <c r="D14" s="346"/>
      <c r="E14" s="346"/>
      <c r="F14" s="73" t="str">
        <f t="shared" si="0"/>
        <v/>
      </c>
      <c r="G14" s="73" t="str">
        <f t="shared" si="1"/>
        <v/>
      </c>
      <c r="H14" s="91"/>
      <c r="I14" s="91"/>
      <c r="J14" s="91"/>
      <c r="K14" s="91"/>
      <c r="L14" s="91"/>
      <c r="M14" s="91"/>
      <c r="N14" s="91"/>
      <c r="O14" s="91"/>
      <c r="P14" s="91"/>
      <c r="Q14" s="91"/>
      <c r="R14" s="91"/>
    </row>
    <row r="15" spans="1:18">
      <c r="A15" s="71" t="str">
        <f>IF('Informations About Genes'!A14="","",'Informations About Genes'!A14)</f>
        <v>A12</v>
      </c>
      <c r="B15" s="72" t="str">
        <f>IF('Informations About Genes'!D14="","",'Informations About Genes'!D14)</f>
        <v/>
      </c>
      <c r="C15" s="346"/>
      <c r="D15" s="346"/>
      <c r="E15" s="346"/>
      <c r="F15" s="73" t="str">
        <f t="shared" si="0"/>
        <v/>
      </c>
      <c r="G15" s="73" t="str">
        <f t="shared" si="1"/>
        <v/>
      </c>
      <c r="H15" s="91"/>
      <c r="I15" s="91"/>
      <c r="J15" s="91"/>
      <c r="K15" s="91"/>
      <c r="L15" s="91"/>
      <c r="M15" s="91"/>
      <c r="N15" s="91"/>
      <c r="O15" s="91"/>
      <c r="P15" s="91"/>
      <c r="Q15" s="91"/>
      <c r="R15" s="91"/>
    </row>
    <row r="16" spans="1:18">
      <c r="A16" s="71" t="str">
        <f>IF('Informations About Genes'!A15="","",'Informations About Genes'!A15)</f>
        <v>B1</v>
      </c>
      <c r="B16" s="72" t="str">
        <f>IF('Informations About Genes'!D15="","",'Informations About Genes'!D15)</f>
        <v/>
      </c>
      <c r="C16" s="346"/>
      <c r="D16" s="346"/>
      <c r="E16" s="346"/>
      <c r="F16" s="73" t="str">
        <f t="shared" si="0"/>
        <v/>
      </c>
      <c r="G16" s="73" t="str">
        <f t="shared" si="1"/>
        <v/>
      </c>
      <c r="H16" s="91"/>
      <c r="I16" s="91"/>
      <c r="J16" s="91"/>
      <c r="K16" s="91"/>
      <c r="L16" s="91"/>
      <c r="M16" s="91"/>
      <c r="N16" s="91"/>
      <c r="O16" s="91"/>
      <c r="P16" s="91"/>
      <c r="Q16" s="91"/>
      <c r="R16" s="91"/>
    </row>
    <row r="17" spans="1:18">
      <c r="A17" s="71" t="str">
        <f>IF('Informations About Genes'!A16="","",'Informations About Genes'!A16)</f>
        <v>B2</v>
      </c>
      <c r="B17" s="72" t="str">
        <f>IF('Informations About Genes'!D16="","",'Informations About Genes'!D16)</f>
        <v/>
      </c>
      <c r="C17" s="346"/>
      <c r="D17" s="346"/>
      <c r="E17" s="346"/>
      <c r="F17" s="73" t="str">
        <f t="shared" si="0"/>
        <v/>
      </c>
      <c r="G17" s="73" t="str">
        <f t="shared" si="1"/>
        <v/>
      </c>
      <c r="H17" s="91"/>
      <c r="I17" s="91"/>
      <c r="J17" s="91"/>
      <c r="K17" s="91"/>
      <c r="L17" s="91"/>
      <c r="M17" s="91"/>
      <c r="N17" s="91"/>
      <c r="O17" s="91"/>
      <c r="P17" s="91"/>
      <c r="Q17" s="91"/>
      <c r="R17" s="91"/>
    </row>
    <row r="18" spans="1:18">
      <c r="A18" s="71" t="str">
        <f>IF('Informations About Genes'!A17="","",'Informations About Genes'!A17)</f>
        <v>B3</v>
      </c>
      <c r="B18" s="72" t="str">
        <f>IF('Informations About Genes'!D17="","",'Informations About Genes'!D17)</f>
        <v/>
      </c>
      <c r="C18" s="346"/>
      <c r="D18" s="346"/>
      <c r="E18" s="346"/>
      <c r="F18" s="73" t="str">
        <f t="shared" si="0"/>
        <v/>
      </c>
      <c r="G18" s="73" t="str">
        <f t="shared" si="1"/>
        <v/>
      </c>
      <c r="H18" s="91"/>
      <c r="I18" s="91"/>
      <c r="J18" s="91"/>
      <c r="K18" s="91"/>
      <c r="L18" s="91"/>
      <c r="M18" s="91"/>
      <c r="N18" s="91"/>
      <c r="O18" s="91"/>
      <c r="P18" s="91"/>
      <c r="Q18" s="91"/>
      <c r="R18" s="91"/>
    </row>
    <row r="19" spans="1:18">
      <c r="A19" s="71" t="str">
        <f>IF('Informations About Genes'!A18="","",'Informations About Genes'!A18)</f>
        <v>B4</v>
      </c>
      <c r="B19" s="72" t="str">
        <f>IF('Informations About Genes'!D18="","",'Informations About Genes'!D18)</f>
        <v/>
      </c>
      <c r="C19" s="346"/>
      <c r="D19" s="346"/>
      <c r="E19" s="346"/>
      <c r="F19" s="73" t="str">
        <f t="shared" si="0"/>
        <v/>
      </c>
      <c r="G19" s="73" t="str">
        <f t="shared" si="1"/>
        <v/>
      </c>
      <c r="H19" s="91"/>
      <c r="I19" s="91"/>
      <c r="J19" s="91"/>
      <c r="K19" s="91"/>
      <c r="L19" s="91"/>
      <c r="M19" s="91"/>
      <c r="N19" s="91"/>
      <c r="O19" s="91"/>
      <c r="P19" s="91"/>
      <c r="Q19" s="91"/>
      <c r="R19" s="91"/>
    </row>
    <row r="20" spans="1:18">
      <c r="A20" s="71" t="str">
        <f>IF('Informations About Genes'!A19="","",'Informations About Genes'!A19)</f>
        <v>B5</v>
      </c>
      <c r="B20" s="72" t="str">
        <f>IF('Informations About Genes'!D19="","",'Informations About Genes'!D19)</f>
        <v/>
      </c>
      <c r="C20" s="346"/>
      <c r="D20" s="346"/>
      <c r="E20" s="346"/>
      <c r="F20" s="73" t="str">
        <f t="shared" si="0"/>
        <v/>
      </c>
      <c r="G20" s="73" t="str">
        <f t="shared" si="1"/>
        <v/>
      </c>
      <c r="H20" s="91"/>
      <c r="I20" s="91"/>
      <c r="J20" s="91"/>
      <c r="K20" s="91"/>
      <c r="L20" s="91"/>
      <c r="M20" s="91"/>
      <c r="N20" s="91"/>
      <c r="O20" s="91"/>
      <c r="P20" s="91"/>
      <c r="Q20" s="91"/>
      <c r="R20" s="91"/>
    </row>
    <row r="21" spans="1:18">
      <c r="A21" s="71" t="str">
        <f>IF('Informations About Genes'!A20="","",'Informations About Genes'!A20)</f>
        <v>B6</v>
      </c>
      <c r="B21" s="72" t="str">
        <f>IF('Informations About Genes'!D20="","",'Informations About Genes'!D20)</f>
        <v/>
      </c>
      <c r="C21" s="346"/>
      <c r="D21" s="346"/>
      <c r="E21" s="346"/>
      <c r="F21" s="73" t="str">
        <f t="shared" si="0"/>
        <v/>
      </c>
      <c r="G21" s="73" t="str">
        <f t="shared" si="1"/>
        <v/>
      </c>
      <c r="H21" s="91"/>
      <c r="I21" s="91"/>
      <c r="J21" s="91"/>
      <c r="K21" s="91"/>
      <c r="L21" s="91"/>
      <c r="M21" s="91"/>
      <c r="N21" s="91"/>
      <c r="O21" s="91"/>
      <c r="P21" s="91"/>
      <c r="Q21" s="91"/>
      <c r="R21" s="91"/>
    </row>
    <row r="22" spans="1:18">
      <c r="A22" s="71" t="str">
        <f>IF('Informations About Genes'!A21="","",'Informations About Genes'!A21)</f>
        <v>B7</v>
      </c>
      <c r="B22" s="72" t="str">
        <f>IF('Informations About Genes'!D21="","",'Informations About Genes'!D21)</f>
        <v/>
      </c>
      <c r="C22" s="346"/>
      <c r="D22" s="346"/>
      <c r="E22" s="346"/>
      <c r="F22" s="73" t="str">
        <f t="shared" si="0"/>
        <v/>
      </c>
      <c r="G22" s="73" t="str">
        <f t="shared" si="1"/>
        <v/>
      </c>
      <c r="H22" s="91"/>
      <c r="I22" s="91"/>
      <c r="J22" s="91"/>
      <c r="K22" s="91"/>
      <c r="L22" s="91"/>
      <c r="M22" s="91"/>
      <c r="N22" s="91"/>
      <c r="O22" s="91"/>
      <c r="P22" s="91"/>
      <c r="Q22" s="91"/>
      <c r="R22" s="91"/>
    </row>
    <row r="23" spans="1:18">
      <c r="A23" s="71" t="str">
        <f>IF('Informations About Genes'!A22="","",'Informations About Genes'!A22)</f>
        <v>B8</v>
      </c>
      <c r="B23" s="72" t="str">
        <f>IF('Informations About Genes'!D22="","",'Informations About Genes'!D22)</f>
        <v/>
      </c>
      <c r="C23" s="346"/>
      <c r="D23" s="346"/>
      <c r="E23" s="346"/>
      <c r="F23" s="73" t="str">
        <f t="shared" si="0"/>
        <v/>
      </c>
      <c r="G23" s="73" t="str">
        <f t="shared" si="1"/>
        <v/>
      </c>
      <c r="H23" s="91"/>
      <c r="I23" s="91"/>
      <c r="J23" s="91"/>
      <c r="K23" s="91"/>
      <c r="L23" s="91"/>
      <c r="M23" s="91"/>
      <c r="N23" s="91"/>
      <c r="O23" s="91"/>
      <c r="P23" s="91"/>
      <c r="Q23" s="91"/>
      <c r="R23" s="91"/>
    </row>
    <row r="24" spans="1:18">
      <c r="A24" s="71" t="str">
        <f>IF('Informations About Genes'!A23="","",'Informations About Genes'!A23)</f>
        <v>B9</v>
      </c>
      <c r="B24" s="72" t="str">
        <f>IF('Informations About Genes'!D23="","",'Informations About Genes'!D23)</f>
        <v/>
      </c>
      <c r="C24" s="346"/>
      <c r="D24" s="346"/>
      <c r="E24" s="346"/>
      <c r="F24" s="73" t="str">
        <f t="shared" si="0"/>
        <v/>
      </c>
      <c r="G24" s="73" t="str">
        <f t="shared" si="1"/>
        <v/>
      </c>
      <c r="H24" s="91"/>
      <c r="I24" s="91"/>
      <c r="J24" s="91"/>
      <c r="K24" s="91"/>
      <c r="L24" s="91"/>
      <c r="M24" s="91"/>
      <c r="N24" s="91"/>
      <c r="O24" s="91"/>
      <c r="P24" s="91"/>
      <c r="Q24" s="91"/>
      <c r="R24" s="91"/>
    </row>
    <row r="25" spans="1:18">
      <c r="A25" s="71" t="str">
        <f>IF('Informations About Genes'!A24="","",'Informations About Genes'!A24)</f>
        <v>B10</v>
      </c>
      <c r="B25" s="72" t="str">
        <f>IF('Informations About Genes'!D24="","",'Informations About Genes'!D24)</f>
        <v/>
      </c>
      <c r="C25" s="346"/>
      <c r="D25" s="346"/>
      <c r="E25" s="346"/>
      <c r="F25" s="73" t="str">
        <f t="shared" si="0"/>
        <v/>
      </c>
      <c r="G25" s="73" t="str">
        <f t="shared" si="1"/>
        <v/>
      </c>
      <c r="H25" s="91"/>
      <c r="I25" s="91"/>
      <c r="J25" s="91"/>
      <c r="K25" s="91"/>
      <c r="L25" s="91"/>
      <c r="M25" s="91"/>
      <c r="N25" s="91"/>
      <c r="O25" s="91"/>
      <c r="P25" s="91"/>
      <c r="Q25" s="91"/>
      <c r="R25" s="91"/>
    </row>
    <row r="26" spans="1:18">
      <c r="A26" s="71" t="str">
        <f>IF('Informations About Genes'!A25="","",'Informations About Genes'!A25)</f>
        <v>B11</v>
      </c>
      <c r="B26" s="72" t="str">
        <f>IF('Informations About Genes'!D25="","",'Informations About Genes'!D25)</f>
        <v/>
      </c>
      <c r="C26" s="346"/>
      <c r="D26" s="346"/>
      <c r="E26" s="346"/>
      <c r="F26" s="73" t="str">
        <f t="shared" si="0"/>
        <v/>
      </c>
      <c r="G26" s="73" t="str">
        <f t="shared" si="1"/>
        <v/>
      </c>
      <c r="H26" s="91"/>
      <c r="I26" s="91"/>
      <c r="J26" s="91"/>
      <c r="K26" s="91"/>
      <c r="L26" s="91"/>
      <c r="M26" s="91"/>
      <c r="N26" s="91"/>
      <c r="O26" s="91"/>
      <c r="P26" s="91"/>
      <c r="Q26" s="91"/>
      <c r="R26" s="91"/>
    </row>
    <row r="27" spans="1:18">
      <c r="A27" s="71" t="str">
        <f>IF('Informations About Genes'!A26="","",'Informations About Genes'!A26)</f>
        <v>B12</v>
      </c>
      <c r="B27" s="72" t="str">
        <f>IF('Informations About Genes'!D26="","",'Informations About Genes'!D26)</f>
        <v/>
      </c>
      <c r="C27" s="346"/>
      <c r="D27" s="346"/>
      <c r="E27" s="346"/>
      <c r="F27" s="73" t="str">
        <f t="shared" si="0"/>
        <v/>
      </c>
      <c r="G27" s="73" t="str">
        <f t="shared" si="1"/>
        <v/>
      </c>
      <c r="H27" s="91"/>
      <c r="I27" s="91"/>
      <c r="J27" s="91"/>
      <c r="K27" s="91"/>
      <c r="L27" s="91"/>
      <c r="M27" s="91"/>
      <c r="N27" s="91"/>
      <c r="O27" s="91"/>
      <c r="P27" s="91"/>
      <c r="Q27" s="91"/>
      <c r="R27" s="91"/>
    </row>
    <row r="28" spans="1:18">
      <c r="A28" s="71" t="str">
        <f>IF('Informations About Genes'!A27="","",'Informations About Genes'!A27)</f>
        <v>C1</v>
      </c>
      <c r="B28" s="72" t="str">
        <f>IF('Informations About Genes'!D27="","",'Informations About Genes'!D27)</f>
        <v/>
      </c>
      <c r="C28" s="346"/>
      <c r="D28" s="346"/>
      <c r="E28" s="346"/>
      <c r="F28" s="73" t="str">
        <f t="shared" si="0"/>
        <v/>
      </c>
      <c r="G28" s="73" t="str">
        <f t="shared" si="1"/>
        <v/>
      </c>
      <c r="H28" s="91"/>
      <c r="I28" s="91"/>
      <c r="J28" s="91"/>
      <c r="K28" s="91"/>
      <c r="L28" s="91"/>
      <c r="M28" s="91"/>
      <c r="N28" s="91"/>
      <c r="O28" s="91"/>
      <c r="P28" s="91"/>
      <c r="Q28" s="91"/>
      <c r="R28" s="91"/>
    </row>
    <row r="29" spans="1:18">
      <c r="A29" s="71" t="str">
        <f>IF('Informations About Genes'!A28="","",'Informations About Genes'!A28)</f>
        <v>C2</v>
      </c>
      <c r="B29" s="72" t="str">
        <f>IF('Informations About Genes'!D28="","",'Informations About Genes'!D28)</f>
        <v/>
      </c>
      <c r="C29" s="346"/>
      <c r="D29" s="346"/>
      <c r="E29" s="346"/>
      <c r="F29" s="73" t="str">
        <f t="shared" si="0"/>
        <v/>
      </c>
      <c r="G29" s="73" t="str">
        <f t="shared" si="1"/>
        <v/>
      </c>
      <c r="H29" s="91"/>
      <c r="I29" s="91"/>
      <c r="J29" s="91"/>
      <c r="K29" s="91"/>
      <c r="L29" s="91"/>
      <c r="M29" s="91"/>
      <c r="N29" s="91"/>
      <c r="O29" s="91"/>
      <c r="P29" s="91"/>
      <c r="Q29" s="91"/>
      <c r="R29" s="91"/>
    </row>
    <row r="30" spans="1:18">
      <c r="A30" s="71" t="str">
        <f>IF('Informations About Genes'!A29="","",'Informations About Genes'!A29)</f>
        <v>C3</v>
      </c>
      <c r="B30" s="72" t="str">
        <f>IF('Informations About Genes'!D29="","",'Informations About Genes'!D29)</f>
        <v/>
      </c>
      <c r="C30" s="346"/>
      <c r="D30" s="346"/>
      <c r="E30" s="346"/>
      <c r="F30" s="73" t="str">
        <f t="shared" si="0"/>
        <v/>
      </c>
      <c r="G30" s="73" t="str">
        <f t="shared" si="1"/>
        <v/>
      </c>
      <c r="H30" s="91"/>
      <c r="I30" s="91"/>
      <c r="J30" s="91"/>
      <c r="K30" s="91"/>
      <c r="L30" s="91"/>
      <c r="M30" s="91"/>
      <c r="N30" s="91"/>
      <c r="O30" s="91"/>
      <c r="P30" s="91"/>
      <c r="Q30" s="91"/>
      <c r="R30" s="91"/>
    </row>
    <row r="31" spans="1:18">
      <c r="A31" s="71" t="str">
        <f>IF('Informations About Genes'!A30="","",'Informations About Genes'!A30)</f>
        <v>C4</v>
      </c>
      <c r="B31" s="72" t="str">
        <f>IF('Informations About Genes'!D30="","",'Informations About Genes'!D30)</f>
        <v/>
      </c>
      <c r="C31" s="346"/>
      <c r="D31" s="346"/>
      <c r="E31" s="346"/>
      <c r="F31" s="73" t="str">
        <f t="shared" si="0"/>
        <v/>
      </c>
      <c r="G31" s="73" t="str">
        <f t="shared" si="1"/>
        <v/>
      </c>
      <c r="H31" s="91"/>
      <c r="I31" s="91"/>
      <c r="J31" s="91"/>
      <c r="K31" s="91"/>
      <c r="L31" s="91"/>
      <c r="M31" s="91"/>
      <c r="N31" s="91"/>
      <c r="O31" s="91"/>
      <c r="P31" s="91"/>
      <c r="Q31" s="91"/>
      <c r="R31" s="91"/>
    </row>
    <row r="32" spans="1:18">
      <c r="A32" s="71" t="str">
        <f>IF('Informations About Genes'!A31="","",'Informations About Genes'!A31)</f>
        <v>C5</v>
      </c>
      <c r="B32" s="72" t="str">
        <f>IF('Informations About Genes'!D31="","",'Informations About Genes'!D31)</f>
        <v/>
      </c>
      <c r="C32" s="346"/>
      <c r="D32" s="346"/>
      <c r="E32" s="346"/>
      <c r="F32" s="73" t="str">
        <f t="shared" si="0"/>
        <v/>
      </c>
      <c r="G32" s="73" t="str">
        <f t="shared" si="1"/>
        <v/>
      </c>
      <c r="H32" s="91"/>
      <c r="I32" s="91"/>
      <c r="J32" s="91"/>
      <c r="K32" s="91"/>
      <c r="L32" s="91"/>
      <c r="M32" s="91"/>
      <c r="N32" s="91"/>
      <c r="O32" s="91"/>
      <c r="P32" s="91"/>
      <c r="Q32" s="91"/>
      <c r="R32" s="91"/>
    </row>
    <row r="33" spans="1:18">
      <c r="A33" s="71" t="str">
        <f>IF('Informations About Genes'!A32="","",'Informations About Genes'!A32)</f>
        <v>C6</v>
      </c>
      <c r="B33" s="72" t="str">
        <f>IF('Informations About Genes'!D32="","",'Informations About Genes'!D32)</f>
        <v/>
      </c>
      <c r="C33" s="346"/>
      <c r="D33" s="346"/>
      <c r="E33" s="346"/>
      <c r="F33" s="73" t="str">
        <f t="shared" si="0"/>
        <v/>
      </c>
      <c r="G33" s="73" t="str">
        <f t="shared" si="1"/>
        <v/>
      </c>
      <c r="H33" s="91"/>
      <c r="I33" s="91"/>
      <c r="J33" s="91"/>
      <c r="K33" s="91"/>
      <c r="L33" s="91"/>
      <c r="M33" s="91"/>
      <c r="N33" s="91"/>
      <c r="O33" s="91"/>
      <c r="P33" s="91"/>
      <c r="Q33" s="91"/>
      <c r="R33" s="91"/>
    </row>
    <row r="34" spans="1:18">
      <c r="A34" s="71" t="str">
        <f>IF('Informations About Genes'!A33="","",'Informations About Genes'!A33)</f>
        <v>C7</v>
      </c>
      <c r="B34" s="72" t="str">
        <f>IF('Informations About Genes'!D33="","",'Informations About Genes'!D33)</f>
        <v/>
      </c>
      <c r="C34" s="346"/>
      <c r="D34" s="346"/>
      <c r="E34" s="346"/>
      <c r="F34" s="73" t="str">
        <f t="shared" si="0"/>
        <v/>
      </c>
      <c r="G34" s="73" t="str">
        <f t="shared" si="1"/>
        <v/>
      </c>
      <c r="H34" s="91"/>
      <c r="I34" s="91"/>
      <c r="J34" s="91"/>
      <c r="K34" s="91"/>
      <c r="L34" s="91"/>
      <c r="M34" s="91"/>
      <c r="N34" s="91"/>
      <c r="O34" s="91"/>
      <c r="P34" s="91"/>
      <c r="Q34" s="91"/>
      <c r="R34" s="91"/>
    </row>
    <row r="35" spans="1:18">
      <c r="A35" s="71" t="str">
        <f>IF('Informations About Genes'!A34="","",'Informations About Genes'!A34)</f>
        <v>C8</v>
      </c>
      <c r="B35" s="72" t="str">
        <f>IF('Informations About Genes'!D34="","",'Informations About Genes'!D34)</f>
        <v/>
      </c>
      <c r="C35" s="346"/>
      <c r="D35" s="346"/>
      <c r="E35" s="346"/>
      <c r="F35" s="73" t="str">
        <f t="shared" si="0"/>
        <v/>
      </c>
      <c r="G35" s="73" t="str">
        <f t="shared" si="1"/>
        <v/>
      </c>
      <c r="H35" s="91"/>
      <c r="I35" s="91"/>
      <c r="J35" s="91"/>
      <c r="K35" s="91"/>
      <c r="L35" s="91"/>
      <c r="M35" s="91"/>
      <c r="N35" s="91"/>
      <c r="O35" s="91"/>
      <c r="P35" s="91"/>
      <c r="Q35" s="91"/>
      <c r="R35" s="91"/>
    </row>
    <row r="36" spans="1:18">
      <c r="A36" s="71" t="str">
        <f>IF('Informations About Genes'!A35="","",'Informations About Genes'!A35)</f>
        <v>C9</v>
      </c>
      <c r="B36" s="72" t="str">
        <f>IF('Informations About Genes'!D35="","",'Informations About Genes'!D35)</f>
        <v/>
      </c>
      <c r="C36" s="346"/>
      <c r="D36" s="346"/>
      <c r="E36" s="346"/>
      <c r="F36" s="73" t="str">
        <f t="shared" ref="F36:F67" si="3">IF(ISERROR(AVERAGE(C36:E36)),"",AVERAGE(C36:E36))</f>
        <v/>
      </c>
      <c r="G36" s="73" t="str">
        <f t="shared" ref="G36:G67" si="4">IF(ISERROR(STDEV(C36:E36)),"",IF(COUNT(C36:E36)&lt;3,"N/A",STDEV(C36:E36)))</f>
        <v/>
      </c>
      <c r="H36" s="91"/>
      <c r="I36" s="91"/>
      <c r="J36" s="91"/>
      <c r="K36" s="91"/>
      <c r="L36" s="91"/>
      <c r="M36" s="91"/>
      <c r="N36" s="91"/>
      <c r="O36" s="91"/>
      <c r="P36" s="91"/>
      <c r="Q36" s="91"/>
      <c r="R36" s="91"/>
    </row>
    <row r="37" spans="1:18">
      <c r="A37" s="71" t="str">
        <f>IF('Informations About Genes'!A36="","",'Informations About Genes'!A36)</f>
        <v>C10</v>
      </c>
      <c r="B37" s="72" t="str">
        <f>IF('Informations About Genes'!D36="","",'Informations About Genes'!D36)</f>
        <v/>
      </c>
      <c r="C37" s="346"/>
      <c r="D37" s="346"/>
      <c r="E37" s="346"/>
      <c r="F37" s="73" t="str">
        <f t="shared" si="3"/>
        <v/>
      </c>
      <c r="G37" s="73" t="str">
        <f t="shared" si="4"/>
        <v/>
      </c>
      <c r="H37" s="91"/>
      <c r="I37" s="91"/>
      <c r="J37" s="91"/>
      <c r="K37" s="91"/>
      <c r="L37" s="91"/>
      <c r="M37" s="91"/>
      <c r="N37" s="91"/>
      <c r="O37" s="91"/>
      <c r="P37" s="91"/>
      <c r="Q37" s="91"/>
      <c r="R37" s="91"/>
    </row>
    <row r="38" spans="1:18">
      <c r="A38" s="71" t="str">
        <f>IF('Informations About Genes'!A37="","",'Informations About Genes'!A37)</f>
        <v>C11</v>
      </c>
      <c r="B38" s="72" t="str">
        <f>IF('Informations About Genes'!D37="","",'Informations About Genes'!D37)</f>
        <v/>
      </c>
      <c r="C38" s="346"/>
      <c r="D38" s="346"/>
      <c r="E38" s="346"/>
      <c r="F38" s="73" t="str">
        <f t="shared" si="3"/>
        <v/>
      </c>
      <c r="G38" s="73" t="str">
        <f t="shared" si="4"/>
        <v/>
      </c>
      <c r="H38" s="91"/>
      <c r="I38" s="91"/>
      <c r="J38" s="91"/>
      <c r="K38" s="91"/>
      <c r="L38" s="91"/>
      <c r="M38" s="91"/>
      <c r="N38" s="91"/>
      <c r="O38" s="91"/>
      <c r="P38" s="91"/>
      <c r="Q38" s="91"/>
      <c r="R38" s="91"/>
    </row>
    <row r="39" spans="1:18">
      <c r="A39" s="71" t="str">
        <f>IF('Informations About Genes'!A38="","",'Informations About Genes'!A38)</f>
        <v>C12</v>
      </c>
      <c r="B39" s="72" t="str">
        <f>IF('Informations About Genes'!D38="","",'Informations About Genes'!D38)</f>
        <v/>
      </c>
      <c r="C39" s="346"/>
      <c r="D39" s="346"/>
      <c r="E39" s="346"/>
      <c r="F39" s="73" t="str">
        <f t="shared" si="3"/>
        <v/>
      </c>
      <c r="G39" s="73" t="str">
        <f t="shared" si="4"/>
        <v/>
      </c>
      <c r="H39" s="91"/>
      <c r="I39" s="91"/>
      <c r="J39" s="91"/>
      <c r="K39" s="91"/>
      <c r="L39" s="91"/>
      <c r="M39" s="91"/>
      <c r="N39" s="91"/>
      <c r="O39" s="91"/>
      <c r="P39" s="91"/>
      <c r="Q39" s="91"/>
      <c r="R39" s="91"/>
    </row>
    <row r="40" spans="1:18">
      <c r="A40" s="71" t="str">
        <f>IF('Informations About Genes'!A39="","",'Informations About Genes'!A39)</f>
        <v>D1</v>
      </c>
      <c r="B40" s="72" t="str">
        <f>IF('Informations About Genes'!D39="","",'Informations About Genes'!D39)</f>
        <v/>
      </c>
      <c r="C40" s="346"/>
      <c r="D40" s="346"/>
      <c r="E40" s="346"/>
      <c r="F40" s="73" t="str">
        <f t="shared" si="3"/>
        <v/>
      </c>
      <c r="G40" s="73" t="str">
        <f t="shared" si="4"/>
        <v/>
      </c>
      <c r="H40" s="91"/>
      <c r="I40" s="91"/>
      <c r="J40" s="91"/>
      <c r="K40" s="91"/>
      <c r="L40" s="91"/>
      <c r="M40" s="91"/>
      <c r="N40" s="91"/>
      <c r="O40" s="91"/>
      <c r="P40" s="91"/>
      <c r="Q40" s="91"/>
      <c r="R40" s="91"/>
    </row>
    <row r="41" spans="1:18">
      <c r="A41" s="71" t="str">
        <f>IF('Informations About Genes'!A40="","",'Informations About Genes'!A40)</f>
        <v>D2</v>
      </c>
      <c r="B41" s="72" t="str">
        <f>IF('Informations About Genes'!D40="","",'Informations About Genes'!D40)</f>
        <v/>
      </c>
      <c r="C41" s="346"/>
      <c r="D41" s="346"/>
      <c r="E41" s="346"/>
      <c r="F41" s="73" t="str">
        <f t="shared" si="3"/>
        <v/>
      </c>
      <c r="G41" s="73" t="str">
        <f t="shared" si="4"/>
        <v/>
      </c>
      <c r="H41" s="91"/>
      <c r="I41" s="91"/>
      <c r="J41" s="91"/>
      <c r="K41" s="91"/>
      <c r="L41" s="91"/>
      <c r="M41" s="91"/>
      <c r="N41" s="91"/>
      <c r="O41" s="91"/>
      <c r="P41" s="91"/>
      <c r="Q41" s="91"/>
    </row>
    <row r="42" spans="1:18">
      <c r="A42" s="71" t="str">
        <f>IF('Informations About Genes'!A41="","",'Informations About Genes'!A41)</f>
        <v>D3</v>
      </c>
      <c r="B42" s="72" t="str">
        <f>IF('Informations About Genes'!D41="","",'Informations About Genes'!D41)</f>
        <v/>
      </c>
      <c r="C42" s="346"/>
      <c r="D42" s="346"/>
      <c r="E42" s="346"/>
      <c r="F42" s="73" t="str">
        <f t="shared" si="3"/>
        <v/>
      </c>
      <c r="G42" s="73" t="str">
        <f t="shared" si="4"/>
        <v/>
      </c>
      <c r="H42" s="91"/>
      <c r="I42" s="91"/>
      <c r="J42" s="91"/>
      <c r="K42" s="91"/>
      <c r="L42" s="91"/>
      <c r="M42" s="91"/>
      <c r="N42" s="91"/>
      <c r="O42" s="91"/>
      <c r="P42" s="91"/>
      <c r="Q42" s="91"/>
    </row>
    <row r="43" spans="1:18">
      <c r="A43" s="71" t="str">
        <f>IF('Informations About Genes'!A42="","",'Informations About Genes'!A42)</f>
        <v>D4</v>
      </c>
      <c r="B43" s="72" t="str">
        <f>IF('Informations About Genes'!D42="","",'Informations About Genes'!D42)</f>
        <v/>
      </c>
      <c r="C43" s="346"/>
      <c r="D43" s="346"/>
      <c r="E43" s="346"/>
      <c r="F43" s="73" t="str">
        <f t="shared" si="3"/>
        <v/>
      </c>
      <c r="G43" s="73" t="str">
        <f t="shared" si="4"/>
        <v/>
      </c>
      <c r="H43" s="91"/>
      <c r="I43" s="91"/>
      <c r="J43" s="91"/>
      <c r="K43" s="91"/>
      <c r="L43" s="91"/>
      <c r="M43" s="91"/>
      <c r="N43" s="91"/>
      <c r="O43" s="91"/>
      <c r="P43" s="91"/>
      <c r="Q43" s="91"/>
    </row>
    <row r="44" spans="1:18">
      <c r="A44" s="71" t="str">
        <f>IF('Informations About Genes'!A43="","",'Informations About Genes'!A43)</f>
        <v>D5</v>
      </c>
      <c r="B44" s="72" t="str">
        <f>IF('Informations About Genes'!D43="","",'Informations About Genes'!D43)</f>
        <v/>
      </c>
      <c r="C44" s="346"/>
      <c r="D44" s="346"/>
      <c r="E44" s="346"/>
      <c r="F44" s="73" t="str">
        <f t="shared" si="3"/>
        <v/>
      </c>
      <c r="G44" s="73" t="str">
        <f t="shared" si="4"/>
        <v/>
      </c>
      <c r="H44" s="91"/>
      <c r="I44" s="91"/>
      <c r="J44" s="91"/>
      <c r="K44" s="91"/>
      <c r="L44" s="91"/>
      <c r="M44" s="91"/>
      <c r="N44" s="91"/>
      <c r="O44" s="91"/>
      <c r="P44" s="91"/>
      <c r="Q44" s="91"/>
    </row>
    <row r="45" spans="1:18">
      <c r="A45" s="71" t="str">
        <f>IF('Informations About Genes'!A44="","",'Informations About Genes'!A44)</f>
        <v>D6</v>
      </c>
      <c r="B45" s="72" t="str">
        <f>IF('Informations About Genes'!D44="","",'Informations About Genes'!D44)</f>
        <v/>
      </c>
      <c r="C45" s="346"/>
      <c r="D45" s="346"/>
      <c r="E45" s="346"/>
      <c r="F45" s="73" t="str">
        <f t="shared" si="3"/>
        <v/>
      </c>
      <c r="G45" s="73" t="str">
        <f t="shared" si="4"/>
        <v/>
      </c>
      <c r="H45" s="91"/>
      <c r="I45" s="91"/>
      <c r="J45" s="91"/>
      <c r="K45" s="91"/>
      <c r="L45" s="91"/>
      <c r="M45" s="91"/>
      <c r="N45" s="91"/>
      <c r="O45" s="91"/>
      <c r="P45" s="91"/>
      <c r="Q45" s="91"/>
    </row>
    <row r="46" spans="1:18">
      <c r="A46" s="71" t="str">
        <f>IF('Informations About Genes'!A45="","",'Informations About Genes'!A45)</f>
        <v>D7</v>
      </c>
      <c r="B46" s="72" t="str">
        <f>IF('Informations About Genes'!D45="","",'Informations About Genes'!D45)</f>
        <v/>
      </c>
      <c r="C46" s="346"/>
      <c r="D46" s="346"/>
      <c r="E46" s="346"/>
      <c r="F46" s="73" t="str">
        <f t="shared" si="3"/>
        <v/>
      </c>
      <c r="G46" s="73" t="str">
        <f t="shared" si="4"/>
        <v/>
      </c>
      <c r="H46" s="91"/>
      <c r="I46" s="91"/>
      <c r="J46" s="91"/>
      <c r="K46" s="91"/>
      <c r="L46" s="91"/>
      <c r="M46" s="91"/>
      <c r="N46" s="91"/>
      <c r="O46" s="91"/>
      <c r="P46" s="91"/>
      <c r="Q46" s="91"/>
    </row>
    <row r="47" spans="1:18">
      <c r="A47" s="71" t="str">
        <f>IF('Informations About Genes'!A46="","",'Informations About Genes'!A46)</f>
        <v>D8</v>
      </c>
      <c r="B47" s="72" t="str">
        <f>IF('Informations About Genes'!D46="","",'Informations About Genes'!D46)</f>
        <v/>
      </c>
      <c r="C47" s="346"/>
      <c r="D47" s="346"/>
      <c r="E47" s="346"/>
      <c r="F47" s="73" t="str">
        <f t="shared" si="3"/>
        <v/>
      </c>
      <c r="G47" s="73" t="str">
        <f t="shared" si="4"/>
        <v/>
      </c>
      <c r="H47" s="91"/>
      <c r="I47" s="91"/>
      <c r="J47" s="91"/>
      <c r="K47" s="91"/>
      <c r="L47" s="91"/>
      <c r="M47" s="91"/>
      <c r="N47" s="91"/>
      <c r="O47" s="91"/>
      <c r="P47" s="91"/>
      <c r="Q47" s="91"/>
    </row>
    <row r="48" spans="1:18">
      <c r="A48" s="71" t="str">
        <f>IF('Informations About Genes'!A47="","",'Informations About Genes'!A47)</f>
        <v>D9</v>
      </c>
      <c r="B48" s="72" t="str">
        <f>IF('Informations About Genes'!D47="","",'Informations About Genes'!D47)</f>
        <v/>
      </c>
      <c r="C48" s="346"/>
      <c r="D48" s="346"/>
      <c r="E48" s="346"/>
      <c r="F48" s="73" t="str">
        <f t="shared" si="3"/>
        <v/>
      </c>
      <c r="G48" s="73" t="str">
        <f t="shared" si="4"/>
        <v/>
      </c>
      <c r="H48" s="91"/>
      <c r="I48" s="91"/>
      <c r="J48" s="91"/>
      <c r="K48" s="91"/>
      <c r="L48" s="91"/>
      <c r="M48" s="91"/>
      <c r="N48" s="91"/>
      <c r="O48" s="91"/>
      <c r="P48" s="91"/>
      <c r="Q48" s="91"/>
    </row>
    <row r="49" spans="1:18">
      <c r="A49" s="71" t="str">
        <f>IF('Informations About Genes'!A48="","",'Informations About Genes'!A48)</f>
        <v>D10</v>
      </c>
      <c r="B49" s="72" t="str">
        <f>IF('Informations About Genes'!D48="","",'Informations About Genes'!D48)</f>
        <v/>
      </c>
      <c r="C49" s="346"/>
      <c r="D49" s="346"/>
      <c r="E49" s="346"/>
      <c r="F49" s="73" t="str">
        <f t="shared" si="3"/>
        <v/>
      </c>
      <c r="G49" s="73" t="str">
        <f t="shared" si="4"/>
        <v/>
      </c>
      <c r="H49" s="91"/>
      <c r="I49" s="91"/>
      <c r="J49" s="91"/>
      <c r="K49" s="91"/>
      <c r="L49" s="91"/>
      <c r="M49" s="91"/>
      <c r="N49" s="91"/>
      <c r="O49" s="91"/>
      <c r="P49" s="91"/>
      <c r="Q49" s="91"/>
    </row>
    <row r="50" spans="1:18">
      <c r="A50" s="71" t="str">
        <f>IF('Informations About Genes'!A49="","",'Informations About Genes'!A49)</f>
        <v>D11</v>
      </c>
      <c r="B50" s="72" t="str">
        <f>IF('Informations About Genes'!D49="","",'Informations About Genes'!D49)</f>
        <v/>
      </c>
      <c r="C50" s="346"/>
      <c r="D50" s="346"/>
      <c r="E50" s="346"/>
      <c r="F50" s="73" t="str">
        <f t="shared" si="3"/>
        <v/>
      </c>
      <c r="G50" s="73" t="str">
        <f t="shared" si="4"/>
        <v/>
      </c>
      <c r="H50" s="91"/>
      <c r="I50" s="91"/>
      <c r="J50" s="91"/>
      <c r="K50" s="91"/>
      <c r="L50" s="91"/>
      <c r="M50" s="91"/>
      <c r="N50" s="91"/>
      <c r="O50" s="91"/>
      <c r="P50" s="91"/>
      <c r="Q50" s="91"/>
      <c r="R50" s="91"/>
    </row>
    <row r="51" spans="1:18">
      <c r="A51" s="71" t="str">
        <f>IF('Informations About Genes'!A50="","",'Informations About Genes'!A50)</f>
        <v>D12</v>
      </c>
      <c r="B51" s="72" t="str">
        <f>IF('Informations About Genes'!D50="","",'Informations About Genes'!D50)</f>
        <v/>
      </c>
      <c r="C51" s="346"/>
      <c r="D51" s="346"/>
      <c r="E51" s="346"/>
      <c r="F51" s="73" t="str">
        <f t="shared" si="3"/>
        <v/>
      </c>
      <c r="G51" s="73" t="str">
        <f t="shared" si="4"/>
        <v/>
      </c>
      <c r="H51" s="91"/>
      <c r="I51" s="91"/>
      <c r="J51" s="91"/>
      <c r="K51" s="91"/>
      <c r="L51" s="91"/>
      <c r="M51" s="91"/>
      <c r="N51" s="91"/>
      <c r="O51" s="91"/>
      <c r="P51" s="91"/>
      <c r="Q51" s="91"/>
      <c r="R51" s="91"/>
    </row>
    <row r="52" spans="1:18">
      <c r="A52" s="71" t="str">
        <f>IF('Informations About Genes'!A51="","",'Informations About Genes'!A51)</f>
        <v>E1</v>
      </c>
      <c r="B52" s="72" t="str">
        <f>IF('Informations About Genes'!D51="","",'Informations About Genes'!D51)</f>
        <v/>
      </c>
      <c r="C52" s="346"/>
      <c r="D52" s="346"/>
      <c r="E52" s="346"/>
      <c r="F52" s="73" t="str">
        <f t="shared" si="3"/>
        <v/>
      </c>
      <c r="G52" s="73" t="str">
        <f t="shared" si="4"/>
        <v/>
      </c>
      <c r="H52" s="91"/>
      <c r="I52" s="91"/>
      <c r="J52" s="91"/>
      <c r="K52" s="91"/>
      <c r="L52" s="91"/>
      <c r="M52" s="91"/>
      <c r="N52" s="91"/>
      <c r="O52" s="91"/>
      <c r="P52" s="91"/>
      <c r="Q52" s="91"/>
      <c r="R52" s="91"/>
    </row>
    <row r="53" spans="1:18">
      <c r="A53" s="71" t="str">
        <f>IF('Informations About Genes'!A52="","",'Informations About Genes'!A52)</f>
        <v>E2</v>
      </c>
      <c r="B53" s="72" t="str">
        <f>IF('Informations About Genes'!D52="","",'Informations About Genes'!D52)</f>
        <v/>
      </c>
      <c r="C53" s="346"/>
      <c r="D53" s="346"/>
      <c r="E53" s="346"/>
      <c r="F53" s="73" t="str">
        <f t="shared" si="3"/>
        <v/>
      </c>
      <c r="G53" s="73" t="str">
        <f t="shared" si="4"/>
        <v/>
      </c>
      <c r="H53" s="91"/>
      <c r="I53" s="91"/>
      <c r="J53" s="91"/>
      <c r="K53" s="91"/>
      <c r="L53" s="91"/>
      <c r="M53" s="91"/>
      <c r="N53" s="91"/>
      <c r="O53" s="91"/>
      <c r="P53" s="91"/>
      <c r="Q53" s="91"/>
      <c r="R53" s="91"/>
    </row>
    <row r="54" spans="1:18">
      <c r="A54" s="71" t="str">
        <f>IF('Informations About Genes'!A53="","",'Informations About Genes'!A53)</f>
        <v>E3</v>
      </c>
      <c r="B54" s="72" t="str">
        <f>IF('Informations About Genes'!D53="","",'Informations About Genes'!D53)</f>
        <v/>
      </c>
      <c r="C54" s="346"/>
      <c r="D54" s="346"/>
      <c r="E54" s="346"/>
      <c r="F54" s="73" t="str">
        <f t="shared" si="3"/>
        <v/>
      </c>
      <c r="G54" s="73" t="str">
        <f t="shared" si="4"/>
        <v/>
      </c>
      <c r="H54" s="91"/>
      <c r="I54" s="91"/>
      <c r="J54" s="91"/>
      <c r="K54" s="91"/>
      <c r="L54" s="91"/>
      <c r="M54" s="91"/>
      <c r="N54" s="91"/>
      <c r="O54" s="91"/>
      <c r="P54" s="91"/>
      <c r="Q54" s="91"/>
      <c r="R54" s="91"/>
    </row>
    <row r="55" spans="1:18">
      <c r="A55" s="71" t="str">
        <f>IF('Informations About Genes'!A54="","",'Informations About Genes'!A54)</f>
        <v>E4</v>
      </c>
      <c r="B55" s="72" t="str">
        <f>IF('Informations About Genes'!D54="","",'Informations About Genes'!D54)</f>
        <v/>
      </c>
      <c r="C55" s="346"/>
      <c r="D55" s="346"/>
      <c r="E55" s="346"/>
      <c r="F55" s="73" t="str">
        <f t="shared" si="3"/>
        <v/>
      </c>
      <c r="G55" s="73" t="str">
        <f t="shared" si="4"/>
        <v/>
      </c>
      <c r="H55" s="91"/>
      <c r="I55" s="91"/>
      <c r="J55" s="91"/>
      <c r="K55" s="91"/>
      <c r="L55" s="91"/>
      <c r="M55" s="91"/>
      <c r="N55" s="91"/>
      <c r="O55" s="91"/>
      <c r="P55" s="91"/>
      <c r="Q55" s="91"/>
      <c r="R55" s="91"/>
    </row>
    <row r="56" spans="1:18">
      <c r="A56" s="71" t="str">
        <f>IF('Informations About Genes'!A55="","",'Informations About Genes'!A55)</f>
        <v>E5</v>
      </c>
      <c r="B56" s="72" t="str">
        <f>IF('Informations About Genes'!D55="","",'Informations About Genes'!D55)</f>
        <v/>
      </c>
      <c r="C56" s="346"/>
      <c r="D56" s="346"/>
      <c r="E56" s="346"/>
      <c r="F56" s="73" t="str">
        <f t="shared" si="3"/>
        <v/>
      </c>
      <c r="G56" s="73" t="str">
        <f t="shared" si="4"/>
        <v/>
      </c>
      <c r="H56" s="91"/>
      <c r="I56" s="91"/>
      <c r="J56" s="91"/>
      <c r="K56" s="91"/>
      <c r="L56" s="91"/>
      <c r="M56" s="91"/>
      <c r="N56" s="91"/>
      <c r="O56" s="91"/>
      <c r="P56" s="91"/>
      <c r="Q56" s="91"/>
      <c r="R56" s="91"/>
    </row>
    <row r="57" spans="1:18">
      <c r="A57" s="71" t="str">
        <f>IF('Informations About Genes'!A56="","",'Informations About Genes'!A56)</f>
        <v>E6</v>
      </c>
      <c r="B57" s="72" t="str">
        <f>IF('Informations About Genes'!D56="","",'Informations About Genes'!D56)</f>
        <v/>
      </c>
      <c r="C57" s="346"/>
      <c r="D57" s="346"/>
      <c r="E57" s="346"/>
      <c r="F57" s="73" t="str">
        <f t="shared" si="3"/>
        <v/>
      </c>
      <c r="G57" s="73" t="str">
        <f t="shared" si="4"/>
        <v/>
      </c>
      <c r="H57" s="91"/>
      <c r="I57" s="91"/>
      <c r="J57" s="91"/>
      <c r="K57" s="91"/>
      <c r="L57" s="91"/>
      <c r="M57" s="91"/>
      <c r="N57" s="91"/>
      <c r="O57" s="91"/>
      <c r="P57" s="91"/>
      <c r="Q57" s="91"/>
      <c r="R57" s="91"/>
    </row>
    <row r="58" spans="1:18">
      <c r="A58" s="71" t="str">
        <f>IF('Informations About Genes'!A57="","",'Informations About Genes'!A57)</f>
        <v>E7</v>
      </c>
      <c r="B58" s="72" t="str">
        <f>IF('Informations About Genes'!D57="","",'Informations About Genes'!D57)</f>
        <v/>
      </c>
      <c r="C58" s="346"/>
      <c r="D58" s="346"/>
      <c r="E58" s="346"/>
      <c r="F58" s="73" t="str">
        <f t="shared" si="3"/>
        <v/>
      </c>
      <c r="G58" s="73" t="str">
        <f t="shared" si="4"/>
        <v/>
      </c>
      <c r="H58" s="91"/>
      <c r="I58" s="91"/>
      <c r="J58" s="91"/>
      <c r="K58" s="91"/>
      <c r="L58" s="91"/>
      <c r="M58" s="91"/>
      <c r="N58" s="91"/>
      <c r="O58" s="91"/>
      <c r="P58" s="91"/>
      <c r="Q58" s="91"/>
      <c r="R58" s="91"/>
    </row>
    <row r="59" spans="1:18">
      <c r="A59" s="71" t="str">
        <f>IF('Informations About Genes'!A58="","",'Informations About Genes'!A58)</f>
        <v>E8</v>
      </c>
      <c r="B59" s="72" t="str">
        <f>IF('Informations About Genes'!D58="","",'Informations About Genes'!D58)</f>
        <v/>
      </c>
      <c r="C59" s="346"/>
      <c r="D59" s="346"/>
      <c r="E59" s="346"/>
      <c r="F59" s="73" t="str">
        <f t="shared" si="3"/>
        <v/>
      </c>
      <c r="G59" s="73" t="str">
        <f t="shared" si="4"/>
        <v/>
      </c>
      <c r="H59" s="91"/>
      <c r="I59" s="91"/>
      <c r="J59" s="91"/>
      <c r="K59" s="91"/>
      <c r="L59" s="91"/>
      <c r="M59" s="91"/>
      <c r="N59" s="91"/>
      <c r="O59" s="91"/>
      <c r="P59" s="91"/>
      <c r="Q59" s="91"/>
      <c r="R59" s="91"/>
    </row>
    <row r="60" spans="1:18">
      <c r="A60" s="71" t="str">
        <f>IF('Informations About Genes'!A59="","",'Informations About Genes'!A59)</f>
        <v>E9</v>
      </c>
      <c r="B60" s="72" t="str">
        <f>IF('Informations About Genes'!D59="","",'Informations About Genes'!D59)</f>
        <v/>
      </c>
      <c r="C60" s="346"/>
      <c r="D60" s="346"/>
      <c r="E60" s="346"/>
      <c r="F60" s="73" t="str">
        <f t="shared" si="3"/>
        <v/>
      </c>
      <c r="G60" s="73" t="str">
        <f t="shared" si="4"/>
        <v/>
      </c>
      <c r="H60" s="91"/>
      <c r="I60" s="91"/>
      <c r="J60" s="91"/>
      <c r="K60" s="91"/>
      <c r="L60" s="91"/>
      <c r="M60" s="91"/>
      <c r="N60" s="91"/>
      <c r="O60" s="91"/>
      <c r="P60" s="91"/>
      <c r="Q60" s="91"/>
      <c r="R60" s="91"/>
    </row>
    <row r="61" spans="1:18">
      <c r="A61" s="71" t="str">
        <f>IF('Informations About Genes'!A60="","",'Informations About Genes'!A60)</f>
        <v>E10</v>
      </c>
      <c r="B61" s="72" t="str">
        <f>IF('Informations About Genes'!D60="","",'Informations About Genes'!D60)</f>
        <v/>
      </c>
      <c r="C61" s="346"/>
      <c r="D61" s="346"/>
      <c r="E61" s="346"/>
      <c r="F61" s="73" t="str">
        <f t="shared" si="3"/>
        <v/>
      </c>
      <c r="G61" s="73" t="str">
        <f t="shared" si="4"/>
        <v/>
      </c>
      <c r="H61" s="91"/>
      <c r="I61" s="91"/>
      <c r="J61" s="91"/>
      <c r="K61" s="91"/>
      <c r="L61" s="91"/>
      <c r="M61" s="91"/>
      <c r="N61" s="91"/>
      <c r="O61" s="91"/>
      <c r="P61" s="91"/>
      <c r="Q61" s="91"/>
      <c r="R61" s="91"/>
    </row>
    <row r="62" spans="1:18">
      <c r="A62" s="71" t="str">
        <f>IF('Informations About Genes'!A61="","",'Informations About Genes'!A61)</f>
        <v>E11</v>
      </c>
      <c r="B62" s="72" t="str">
        <f>IF('Informations About Genes'!D61="","",'Informations About Genes'!D61)</f>
        <v/>
      </c>
      <c r="C62" s="346"/>
      <c r="D62" s="346"/>
      <c r="E62" s="346"/>
      <c r="F62" s="73" t="str">
        <f t="shared" si="3"/>
        <v/>
      </c>
      <c r="G62" s="73" t="str">
        <f t="shared" si="4"/>
        <v/>
      </c>
      <c r="H62" s="91"/>
      <c r="I62" s="91"/>
      <c r="J62" s="91"/>
      <c r="K62" s="91"/>
      <c r="L62" s="91"/>
      <c r="M62" s="91"/>
      <c r="N62" s="91"/>
      <c r="O62" s="91"/>
      <c r="P62" s="91"/>
      <c r="Q62" s="91"/>
      <c r="R62" s="91"/>
    </row>
    <row r="63" spans="1:18">
      <c r="A63" s="71" t="str">
        <f>IF('Informations About Genes'!A62="","",'Informations About Genes'!A62)</f>
        <v>E12</v>
      </c>
      <c r="B63" s="72" t="str">
        <f>IF('Informations About Genes'!D62="","",'Informations About Genes'!D62)</f>
        <v/>
      </c>
      <c r="C63" s="346"/>
      <c r="D63" s="346"/>
      <c r="E63" s="346"/>
      <c r="F63" s="73" t="str">
        <f t="shared" si="3"/>
        <v/>
      </c>
      <c r="G63" s="73" t="str">
        <f t="shared" si="4"/>
        <v/>
      </c>
      <c r="H63" s="91"/>
      <c r="I63" s="91"/>
      <c r="J63" s="91"/>
      <c r="K63" s="91"/>
      <c r="L63" s="91"/>
      <c r="M63" s="91"/>
      <c r="N63" s="91"/>
      <c r="O63" s="91"/>
      <c r="P63" s="91"/>
      <c r="Q63" s="91"/>
      <c r="R63" s="91"/>
    </row>
    <row r="64" spans="1:18">
      <c r="A64" s="71" t="str">
        <f>IF('Informations About Genes'!A63="","",'Informations About Genes'!A63)</f>
        <v>F1</v>
      </c>
      <c r="B64" s="72" t="str">
        <f>IF('Informations About Genes'!D63="","",'Informations About Genes'!D63)</f>
        <v/>
      </c>
      <c r="C64" s="346"/>
      <c r="D64" s="346"/>
      <c r="E64" s="346"/>
      <c r="F64" s="73" t="str">
        <f t="shared" si="3"/>
        <v/>
      </c>
      <c r="G64" s="73" t="str">
        <f t="shared" si="4"/>
        <v/>
      </c>
      <c r="H64" s="91"/>
      <c r="I64" s="91"/>
      <c r="J64" s="91"/>
      <c r="K64" s="91"/>
      <c r="L64" s="91"/>
      <c r="M64" s="91"/>
      <c r="N64" s="91"/>
      <c r="O64" s="91"/>
      <c r="P64" s="91"/>
      <c r="Q64" s="91"/>
      <c r="R64" s="91"/>
    </row>
    <row r="65" spans="1:18">
      <c r="A65" s="71" t="str">
        <f>IF('Informations About Genes'!A64="","",'Informations About Genes'!A64)</f>
        <v>F2</v>
      </c>
      <c r="B65" s="72" t="str">
        <f>IF('Informations About Genes'!D64="","",'Informations About Genes'!D64)</f>
        <v/>
      </c>
      <c r="C65" s="346"/>
      <c r="D65" s="346"/>
      <c r="E65" s="346"/>
      <c r="F65" s="73" t="str">
        <f t="shared" si="3"/>
        <v/>
      </c>
      <c r="G65" s="73" t="str">
        <f t="shared" si="4"/>
        <v/>
      </c>
      <c r="H65" s="91"/>
      <c r="I65" s="91"/>
      <c r="J65" s="91"/>
      <c r="K65" s="91"/>
      <c r="L65" s="91"/>
      <c r="M65" s="91"/>
      <c r="N65" s="91"/>
      <c r="O65" s="91"/>
      <c r="P65" s="91"/>
      <c r="Q65" s="91"/>
      <c r="R65" s="91"/>
    </row>
    <row r="66" spans="1:18">
      <c r="A66" s="71" t="str">
        <f>IF('Informations About Genes'!A65="","",'Informations About Genes'!A65)</f>
        <v>F3</v>
      </c>
      <c r="B66" s="72" t="str">
        <f>IF('Informations About Genes'!D65="","",'Informations About Genes'!D65)</f>
        <v/>
      </c>
      <c r="C66" s="346"/>
      <c r="D66" s="346"/>
      <c r="E66" s="346"/>
      <c r="F66" s="73" t="str">
        <f t="shared" si="3"/>
        <v/>
      </c>
      <c r="G66" s="73" t="str">
        <f t="shared" si="4"/>
        <v/>
      </c>
      <c r="H66" s="91"/>
      <c r="I66" s="91"/>
      <c r="J66" s="91"/>
      <c r="K66" s="91"/>
      <c r="L66" s="91"/>
      <c r="M66" s="91"/>
      <c r="N66" s="91"/>
      <c r="O66" s="91"/>
      <c r="P66" s="91"/>
      <c r="Q66" s="91"/>
      <c r="R66" s="91"/>
    </row>
    <row r="67" spans="1:18">
      <c r="A67" s="71" t="str">
        <f>IF('Informations About Genes'!A66="","",'Informations About Genes'!A66)</f>
        <v>F4</v>
      </c>
      <c r="B67" s="72" t="str">
        <f>IF('Informations About Genes'!D66="","",'Informations About Genes'!D66)</f>
        <v/>
      </c>
      <c r="C67" s="346"/>
      <c r="D67" s="346"/>
      <c r="E67" s="346"/>
      <c r="F67" s="73" t="str">
        <f t="shared" si="3"/>
        <v/>
      </c>
      <c r="G67" s="73" t="str">
        <f t="shared" si="4"/>
        <v/>
      </c>
      <c r="H67" s="91"/>
      <c r="I67" s="91"/>
      <c r="J67" s="91"/>
      <c r="K67" s="91"/>
      <c r="L67" s="91"/>
      <c r="M67" s="91"/>
      <c r="N67" s="91"/>
      <c r="O67" s="91"/>
      <c r="P67" s="91"/>
      <c r="Q67" s="91"/>
      <c r="R67" s="91"/>
    </row>
    <row r="68" spans="1:18">
      <c r="A68" s="71" t="str">
        <f>IF('Informations About Genes'!A67="","",'Informations About Genes'!A67)</f>
        <v>F5</v>
      </c>
      <c r="B68" s="72" t="str">
        <f>IF('Informations About Genes'!D67="","",'Informations About Genes'!D67)</f>
        <v/>
      </c>
      <c r="C68" s="346"/>
      <c r="D68" s="346"/>
      <c r="E68" s="346"/>
      <c r="F68" s="73" t="str">
        <f t="shared" ref="F68:F99" si="5">IF(ISERROR(AVERAGE(C68:E68)),"",AVERAGE(C68:E68))</f>
        <v/>
      </c>
      <c r="G68" s="73" t="str">
        <f t="shared" ref="G68:G99" si="6">IF(ISERROR(STDEV(C68:E68)),"",IF(COUNT(C68:E68)&lt;3,"N/A",STDEV(C68:E68)))</f>
        <v/>
      </c>
      <c r="H68" s="91"/>
      <c r="I68" s="91"/>
      <c r="J68" s="91"/>
      <c r="K68" s="91"/>
      <c r="L68" s="91"/>
      <c r="M68" s="91"/>
      <c r="N68" s="91"/>
      <c r="O68" s="91"/>
      <c r="P68" s="91"/>
      <c r="Q68" s="91"/>
      <c r="R68" s="91"/>
    </row>
    <row r="69" spans="1:18">
      <c r="A69" s="71" t="str">
        <f>IF('Informations About Genes'!A68="","",'Informations About Genes'!A68)</f>
        <v>F6</v>
      </c>
      <c r="B69" s="72" t="str">
        <f>IF('Informations About Genes'!D68="","",'Informations About Genes'!D68)</f>
        <v/>
      </c>
      <c r="C69" s="346"/>
      <c r="D69" s="346"/>
      <c r="E69" s="346"/>
      <c r="F69" s="73" t="str">
        <f t="shared" si="5"/>
        <v/>
      </c>
      <c r="G69" s="73" t="str">
        <f t="shared" si="6"/>
        <v/>
      </c>
      <c r="H69" s="91"/>
      <c r="I69" s="91"/>
      <c r="J69" s="91"/>
      <c r="K69" s="91"/>
      <c r="L69" s="91"/>
      <c r="M69" s="91"/>
      <c r="N69" s="91"/>
      <c r="O69" s="91"/>
      <c r="P69" s="91"/>
      <c r="Q69" s="91"/>
      <c r="R69" s="91"/>
    </row>
    <row r="70" spans="1:18">
      <c r="A70" s="71" t="str">
        <f>IF('Informations About Genes'!A69="","",'Informations About Genes'!A69)</f>
        <v>F7</v>
      </c>
      <c r="B70" s="72" t="str">
        <f>IF('Informations About Genes'!D69="","",'Informations About Genes'!D69)</f>
        <v/>
      </c>
      <c r="C70" s="346"/>
      <c r="D70" s="346"/>
      <c r="E70" s="346"/>
      <c r="F70" s="73" t="str">
        <f t="shared" si="5"/>
        <v/>
      </c>
      <c r="G70" s="73" t="str">
        <f t="shared" si="6"/>
        <v/>
      </c>
      <c r="H70" s="91"/>
      <c r="I70" s="91"/>
      <c r="J70" s="91"/>
      <c r="K70" s="91"/>
      <c r="L70" s="91"/>
      <c r="M70" s="91"/>
      <c r="N70" s="91"/>
      <c r="O70" s="91"/>
      <c r="P70" s="91"/>
      <c r="Q70" s="91"/>
      <c r="R70" s="91"/>
    </row>
    <row r="71" spans="1:18">
      <c r="A71" s="71" t="str">
        <f>IF('Informations About Genes'!A70="","",'Informations About Genes'!A70)</f>
        <v>F8</v>
      </c>
      <c r="B71" s="72" t="str">
        <f>IF('Informations About Genes'!D70="","",'Informations About Genes'!D70)</f>
        <v/>
      </c>
      <c r="C71" s="346"/>
      <c r="D71" s="346"/>
      <c r="E71" s="346"/>
      <c r="F71" s="73" t="str">
        <f t="shared" si="5"/>
        <v/>
      </c>
      <c r="G71" s="73" t="str">
        <f t="shared" si="6"/>
        <v/>
      </c>
      <c r="H71" s="91"/>
      <c r="I71" s="91"/>
      <c r="J71" s="91"/>
      <c r="K71" s="91"/>
      <c r="L71" s="91"/>
      <c r="M71" s="91"/>
      <c r="N71" s="91"/>
      <c r="O71" s="91"/>
      <c r="P71" s="91"/>
      <c r="Q71" s="91"/>
      <c r="R71" s="91"/>
    </row>
    <row r="72" spans="1:18">
      <c r="A72" s="71" t="str">
        <f>IF('Informations About Genes'!A71="","",'Informations About Genes'!A71)</f>
        <v>F9</v>
      </c>
      <c r="B72" s="72" t="str">
        <f>IF('Informations About Genes'!D71="","",'Informations About Genes'!D71)</f>
        <v/>
      </c>
      <c r="C72" s="346"/>
      <c r="D72" s="346"/>
      <c r="E72" s="346"/>
      <c r="F72" s="73" t="str">
        <f t="shared" si="5"/>
        <v/>
      </c>
      <c r="G72" s="73" t="str">
        <f t="shared" si="6"/>
        <v/>
      </c>
      <c r="H72" s="91"/>
      <c r="I72" s="91"/>
      <c r="J72" s="91"/>
      <c r="K72" s="91"/>
      <c r="L72" s="91"/>
      <c r="M72" s="91"/>
      <c r="N72" s="91"/>
      <c r="O72" s="91"/>
      <c r="P72" s="91"/>
      <c r="Q72" s="91"/>
      <c r="R72" s="91"/>
    </row>
    <row r="73" spans="1:18">
      <c r="A73" s="71" t="str">
        <f>IF('Informations About Genes'!A72="","",'Informations About Genes'!A72)</f>
        <v>F10</v>
      </c>
      <c r="B73" s="72" t="str">
        <f>IF('Informations About Genes'!D72="","",'Informations About Genes'!D72)</f>
        <v/>
      </c>
      <c r="C73" s="346"/>
      <c r="D73" s="346"/>
      <c r="E73" s="346"/>
      <c r="F73" s="73" t="str">
        <f t="shared" si="5"/>
        <v/>
      </c>
      <c r="G73" s="73" t="str">
        <f t="shared" si="6"/>
        <v/>
      </c>
      <c r="H73" s="91"/>
      <c r="I73" s="91"/>
      <c r="J73" s="91"/>
      <c r="K73" s="91"/>
      <c r="L73" s="91"/>
      <c r="M73" s="91"/>
      <c r="N73" s="91"/>
      <c r="O73" s="91"/>
      <c r="P73" s="91"/>
      <c r="Q73" s="91"/>
      <c r="R73" s="91"/>
    </row>
    <row r="74" spans="1:18">
      <c r="A74" s="71" t="str">
        <f>IF('Informations About Genes'!A73="","",'Informations About Genes'!A73)</f>
        <v>F11</v>
      </c>
      <c r="B74" s="72" t="str">
        <f>IF('Informations About Genes'!D73="","",'Informations About Genes'!D73)</f>
        <v/>
      </c>
      <c r="C74" s="346"/>
      <c r="D74" s="346"/>
      <c r="E74" s="346"/>
      <c r="F74" s="73" t="str">
        <f t="shared" si="5"/>
        <v/>
      </c>
      <c r="G74" s="73" t="str">
        <f t="shared" si="6"/>
        <v/>
      </c>
      <c r="H74" s="91"/>
      <c r="I74" s="91"/>
      <c r="J74" s="91"/>
      <c r="K74" s="91"/>
      <c r="L74" s="91"/>
      <c r="M74" s="91"/>
      <c r="N74" s="91"/>
      <c r="O74" s="91"/>
      <c r="P74" s="91"/>
      <c r="Q74" s="91"/>
      <c r="R74" s="91"/>
    </row>
    <row r="75" spans="1:18">
      <c r="A75" s="71" t="str">
        <f>IF('Informations About Genes'!A74="","",'Informations About Genes'!A74)</f>
        <v>F12</v>
      </c>
      <c r="B75" s="72" t="str">
        <f>IF('Informations About Genes'!D74="","",'Informations About Genes'!D74)</f>
        <v/>
      </c>
      <c r="C75" s="346"/>
      <c r="D75" s="346"/>
      <c r="E75" s="346"/>
      <c r="F75" s="73" t="str">
        <f t="shared" si="5"/>
        <v/>
      </c>
      <c r="G75" s="73" t="str">
        <f t="shared" si="6"/>
        <v/>
      </c>
      <c r="H75" s="91"/>
      <c r="I75" s="91"/>
      <c r="J75" s="91"/>
      <c r="K75" s="91"/>
      <c r="L75" s="91"/>
      <c r="M75" s="91"/>
      <c r="N75" s="91"/>
      <c r="O75" s="91"/>
      <c r="P75" s="91"/>
      <c r="Q75" s="91"/>
      <c r="R75" s="91"/>
    </row>
    <row r="76" spans="1:18">
      <c r="A76" s="71" t="str">
        <f>IF('Informations About Genes'!A75="","",'Informations About Genes'!A75)</f>
        <v>G1</v>
      </c>
      <c r="B76" s="72" t="str">
        <f>IF('Informations About Genes'!D75="","",'Informations About Genes'!D75)</f>
        <v/>
      </c>
      <c r="C76" s="346"/>
      <c r="D76" s="346"/>
      <c r="E76" s="346"/>
      <c r="F76" s="73" t="str">
        <f t="shared" si="5"/>
        <v/>
      </c>
      <c r="G76" s="73" t="str">
        <f t="shared" si="6"/>
        <v/>
      </c>
      <c r="H76" s="91"/>
      <c r="I76" s="91"/>
      <c r="J76" s="91"/>
      <c r="K76" s="91"/>
      <c r="L76" s="91"/>
      <c r="M76" s="91"/>
      <c r="N76" s="91"/>
      <c r="O76" s="91"/>
      <c r="P76" s="91"/>
      <c r="Q76" s="91"/>
      <c r="R76" s="91"/>
    </row>
    <row r="77" spans="1:18">
      <c r="A77" s="71" t="str">
        <f>IF('Informations About Genes'!A76="","",'Informations About Genes'!A76)</f>
        <v>G2</v>
      </c>
      <c r="B77" s="72" t="str">
        <f>IF('Informations About Genes'!D76="","",'Informations About Genes'!D76)</f>
        <v/>
      </c>
      <c r="C77" s="346"/>
      <c r="D77" s="346"/>
      <c r="E77" s="346"/>
      <c r="F77" s="73" t="str">
        <f t="shared" si="5"/>
        <v/>
      </c>
      <c r="G77" s="73" t="str">
        <f t="shared" si="6"/>
        <v/>
      </c>
      <c r="H77" s="91"/>
      <c r="I77" s="91"/>
      <c r="J77" s="91"/>
      <c r="K77" s="91"/>
      <c r="L77" s="91"/>
      <c r="M77" s="91"/>
      <c r="N77" s="91"/>
      <c r="O77" s="91"/>
      <c r="P77" s="91"/>
      <c r="Q77" s="91"/>
      <c r="R77" s="91"/>
    </row>
    <row r="78" spans="1:18">
      <c r="A78" s="71" t="str">
        <f>IF('Informations About Genes'!A77="","",'Informations About Genes'!A77)</f>
        <v>G3</v>
      </c>
      <c r="B78" s="72" t="str">
        <f>IF('Informations About Genes'!D77="","",'Informations About Genes'!D77)</f>
        <v/>
      </c>
      <c r="C78" s="346"/>
      <c r="D78" s="346"/>
      <c r="E78" s="346"/>
      <c r="F78" s="73" t="str">
        <f t="shared" si="5"/>
        <v/>
      </c>
      <c r="G78" s="73" t="str">
        <f t="shared" si="6"/>
        <v/>
      </c>
      <c r="H78" s="91"/>
      <c r="I78" s="91"/>
      <c r="J78" s="91"/>
      <c r="K78" s="91"/>
      <c r="L78" s="91"/>
      <c r="M78" s="91"/>
      <c r="N78" s="91"/>
      <c r="O78" s="91"/>
      <c r="P78" s="91"/>
      <c r="Q78" s="91"/>
      <c r="R78" s="91"/>
    </row>
    <row r="79" spans="1:18">
      <c r="A79" s="71" t="str">
        <f>IF('Informations About Genes'!A78="","",'Informations About Genes'!A78)</f>
        <v>G4</v>
      </c>
      <c r="B79" s="72" t="str">
        <f>IF('Informations About Genes'!D78="","",'Informations About Genes'!D78)</f>
        <v/>
      </c>
      <c r="C79" s="346"/>
      <c r="D79" s="346"/>
      <c r="E79" s="346"/>
      <c r="F79" s="73" t="str">
        <f t="shared" si="5"/>
        <v/>
      </c>
      <c r="G79" s="73" t="str">
        <f t="shared" si="6"/>
        <v/>
      </c>
      <c r="H79" s="91"/>
      <c r="I79" s="91"/>
      <c r="J79" s="91"/>
      <c r="K79" s="91"/>
      <c r="L79" s="91"/>
      <c r="M79" s="91"/>
      <c r="N79" s="91"/>
      <c r="O79" s="91"/>
      <c r="P79" s="91"/>
      <c r="Q79" s="91"/>
      <c r="R79" s="91"/>
    </row>
    <row r="80" spans="1:18">
      <c r="A80" s="71" t="str">
        <f>IF('Informations About Genes'!A79="","",'Informations About Genes'!A79)</f>
        <v>G5</v>
      </c>
      <c r="B80" s="72" t="str">
        <f>IF('Informations About Genes'!D79="","",'Informations About Genes'!D79)</f>
        <v/>
      </c>
      <c r="C80" s="346"/>
      <c r="D80" s="346"/>
      <c r="E80" s="346"/>
      <c r="F80" s="73" t="str">
        <f t="shared" si="5"/>
        <v/>
      </c>
      <c r="G80" s="73" t="str">
        <f t="shared" si="6"/>
        <v/>
      </c>
      <c r="H80" s="91"/>
      <c r="I80" s="91"/>
      <c r="J80" s="91"/>
      <c r="K80" s="91"/>
      <c r="L80" s="91"/>
      <c r="M80" s="91"/>
      <c r="N80" s="91"/>
      <c r="O80" s="91"/>
      <c r="P80" s="91"/>
      <c r="Q80" s="91"/>
      <c r="R80" s="91"/>
    </row>
    <row r="81" spans="1:18">
      <c r="A81" s="71" t="str">
        <f>IF('Informations About Genes'!A80="","",'Informations About Genes'!A80)</f>
        <v>G6</v>
      </c>
      <c r="B81" s="72" t="str">
        <f>IF('Informations About Genes'!D80="","",'Informations About Genes'!D80)</f>
        <v/>
      </c>
      <c r="C81" s="346"/>
      <c r="D81" s="346"/>
      <c r="E81" s="346"/>
      <c r="F81" s="73" t="str">
        <f t="shared" si="5"/>
        <v/>
      </c>
      <c r="G81" s="73" t="str">
        <f t="shared" si="6"/>
        <v/>
      </c>
      <c r="H81" s="91"/>
      <c r="I81" s="91"/>
      <c r="J81" s="91"/>
      <c r="K81" s="91"/>
      <c r="L81" s="91"/>
      <c r="M81" s="91"/>
      <c r="N81" s="91"/>
      <c r="O81" s="91"/>
      <c r="P81" s="91"/>
      <c r="Q81" s="91"/>
      <c r="R81" s="91"/>
    </row>
    <row r="82" spans="1:18">
      <c r="A82" s="71" t="str">
        <f>IF('Informations About Genes'!A81="","",'Informations About Genes'!A81)</f>
        <v>G7</v>
      </c>
      <c r="B82" s="72" t="str">
        <f>IF('Informations About Genes'!D81="","",'Informations About Genes'!D81)</f>
        <v/>
      </c>
      <c r="C82" s="346"/>
      <c r="D82" s="346"/>
      <c r="E82" s="346"/>
      <c r="F82" s="73" t="str">
        <f t="shared" si="5"/>
        <v/>
      </c>
      <c r="G82" s="73" t="str">
        <f t="shared" si="6"/>
        <v/>
      </c>
      <c r="H82" s="91"/>
      <c r="I82" s="91"/>
      <c r="J82" s="91"/>
      <c r="K82" s="91"/>
      <c r="L82" s="91"/>
      <c r="M82" s="91"/>
      <c r="N82" s="91"/>
      <c r="O82" s="91"/>
      <c r="P82" s="91"/>
      <c r="Q82" s="91"/>
      <c r="R82" s="91"/>
    </row>
    <row r="83" spans="1:18">
      <c r="A83" s="71" t="str">
        <f>IF('Informations About Genes'!A82="","",'Informations About Genes'!A82)</f>
        <v>G8</v>
      </c>
      <c r="B83" s="72" t="str">
        <f>IF('Informations About Genes'!D82="","",'Informations About Genes'!D82)</f>
        <v/>
      </c>
      <c r="C83" s="346"/>
      <c r="D83" s="346"/>
      <c r="E83" s="346"/>
      <c r="F83" s="73" t="str">
        <f t="shared" si="5"/>
        <v/>
      </c>
      <c r="G83" s="73" t="str">
        <f t="shared" si="6"/>
        <v/>
      </c>
      <c r="H83" s="91"/>
      <c r="I83" s="91"/>
      <c r="J83" s="91"/>
      <c r="K83" s="91"/>
      <c r="L83" s="91"/>
      <c r="M83" s="91"/>
      <c r="N83" s="91"/>
      <c r="O83" s="91"/>
      <c r="P83" s="91"/>
      <c r="Q83" s="91"/>
      <c r="R83" s="91"/>
    </row>
    <row r="84" spans="1:18">
      <c r="A84" s="71" t="str">
        <f>IF('Informations About Genes'!A83="","",'Informations About Genes'!A83)</f>
        <v>G9</v>
      </c>
      <c r="B84" s="72" t="str">
        <f>IF('Informations About Genes'!D83="","",'Informations About Genes'!D83)</f>
        <v/>
      </c>
      <c r="C84" s="346"/>
      <c r="D84" s="346"/>
      <c r="E84" s="346"/>
      <c r="F84" s="73" t="str">
        <f t="shared" si="5"/>
        <v/>
      </c>
      <c r="G84" s="73" t="str">
        <f t="shared" si="6"/>
        <v/>
      </c>
      <c r="H84" s="91"/>
      <c r="I84" s="91"/>
      <c r="J84" s="91"/>
      <c r="K84" s="91"/>
      <c r="L84" s="91"/>
      <c r="M84" s="91"/>
      <c r="N84" s="91"/>
      <c r="O84" s="91"/>
      <c r="P84" s="91"/>
      <c r="Q84" s="91"/>
      <c r="R84" s="91"/>
    </row>
    <row r="85" spans="1:18">
      <c r="A85" s="71" t="str">
        <f>IF('Informations About Genes'!A84="","",'Informations About Genes'!A84)</f>
        <v>G10</v>
      </c>
      <c r="B85" s="72" t="str">
        <f>IF('Informations About Genes'!D84="","",'Informations About Genes'!D84)</f>
        <v/>
      </c>
      <c r="C85" s="346"/>
      <c r="D85" s="346"/>
      <c r="E85" s="346"/>
      <c r="F85" s="73" t="str">
        <f t="shared" si="5"/>
        <v/>
      </c>
      <c r="G85" s="73" t="str">
        <f t="shared" si="6"/>
        <v/>
      </c>
      <c r="H85" s="91"/>
      <c r="I85" s="91"/>
      <c r="J85" s="91"/>
      <c r="K85" s="91"/>
      <c r="L85" s="91"/>
      <c r="M85" s="91"/>
      <c r="N85" s="91"/>
      <c r="O85" s="91"/>
      <c r="P85" s="91"/>
      <c r="Q85" s="91"/>
      <c r="R85" s="91"/>
    </row>
    <row r="86" spans="1:18">
      <c r="A86" s="71" t="str">
        <f>IF('Informations About Genes'!A85="","",'Informations About Genes'!A85)</f>
        <v>G11</v>
      </c>
      <c r="B86" s="72" t="str">
        <f>IF('Informations About Genes'!D85="","",'Informations About Genes'!D85)</f>
        <v/>
      </c>
      <c r="C86" s="346"/>
      <c r="D86" s="346"/>
      <c r="E86" s="346"/>
      <c r="F86" s="73" t="str">
        <f t="shared" si="5"/>
        <v/>
      </c>
      <c r="G86" s="73" t="str">
        <f t="shared" si="6"/>
        <v/>
      </c>
      <c r="H86" s="91"/>
      <c r="I86" s="91"/>
      <c r="J86" s="91"/>
      <c r="K86" s="91"/>
      <c r="L86" s="91"/>
      <c r="M86" s="91"/>
      <c r="N86" s="91"/>
      <c r="O86" s="91"/>
      <c r="P86" s="91"/>
      <c r="Q86" s="91"/>
      <c r="R86" s="91"/>
    </row>
    <row r="87" spans="1:18">
      <c r="A87" s="71" t="str">
        <f>IF('Informations About Genes'!A86="","",'Informations About Genes'!A86)</f>
        <v>G12</v>
      </c>
      <c r="B87" s="72" t="str">
        <f>IF('Informations About Genes'!D86="","",'Informations About Genes'!D86)</f>
        <v/>
      </c>
      <c r="C87" s="346"/>
      <c r="D87" s="346"/>
      <c r="E87" s="346"/>
      <c r="F87" s="73" t="str">
        <f t="shared" si="5"/>
        <v/>
      </c>
      <c r="G87" s="73" t="str">
        <f t="shared" si="6"/>
        <v/>
      </c>
      <c r="H87" s="91"/>
      <c r="I87" s="91"/>
      <c r="J87" s="91"/>
      <c r="K87" s="91"/>
      <c r="L87" s="91"/>
      <c r="M87" s="91"/>
      <c r="N87" s="91"/>
      <c r="O87" s="91"/>
      <c r="P87" s="91"/>
      <c r="Q87" s="91"/>
      <c r="R87" s="91"/>
    </row>
    <row r="88" spans="1:18">
      <c r="A88" s="71" t="str">
        <f>IF('Informations About Genes'!A87="","",'Informations About Genes'!A87)</f>
        <v>H1</v>
      </c>
      <c r="B88" s="72" t="str">
        <f>IF('Informations About Genes'!D87="","",'Informations About Genes'!D87)</f>
        <v/>
      </c>
      <c r="C88" s="346"/>
      <c r="D88" s="346"/>
      <c r="E88" s="346"/>
      <c r="F88" s="73" t="str">
        <f t="shared" si="5"/>
        <v/>
      </c>
      <c r="G88" s="73" t="str">
        <f t="shared" si="6"/>
        <v/>
      </c>
      <c r="H88" s="91"/>
      <c r="I88" s="91"/>
      <c r="J88" s="91"/>
      <c r="K88" s="91"/>
      <c r="L88" s="91"/>
      <c r="M88" s="91"/>
      <c r="N88" s="91"/>
      <c r="O88" s="91"/>
      <c r="P88" s="91"/>
      <c r="Q88" s="91"/>
      <c r="R88" s="91"/>
    </row>
    <row r="89" spans="1:18">
      <c r="A89" s="71" t="str">
        <f>IF('Informations About Genes'!A88="","",'Informations About Genes'!A88)</f>
        <v>H2</v>
      </c>
      <c r="B89" s="72" t="str">
        <f>IF('Informations About Genes'!D88="","",'Informations About Genes'!D88)</f>
        <v/>
      </c>
      <c r="C89" s="346"/>
      <c r="D89" s="346"/>
      <c r="E89" s="346"/>
      <c r="F89" s="73" t="str">
        <f t="shared" si="5"/>
        <v/>
      </c>
      <c r="G89" s="73" t="str">
        <f t="shared" si="6"/>
        <v/>
      </c>
      <c r="H89" s="91"/>
      <c r="I89" s="91"/>
      <c r="J89" s="91"/>
      <c r="K89" s="91"/>
      <c r="L89" s="91"/>
      <c r="M89" s="91"/>
      <c r="N89" s="91"/>
      <c r="O89" s="91"/>
      <c r="P89" s="91"/>
      <c r="Q89" s="91"/>
      <c r="R89" s="91"/>
    </row>
    <row r="90" spans="1:18">
      <c r="A90" s="71" t="str">
        <f>IF('Informations About Genes'!A89="","",'Informations About Genes'!A89)</f>
        <v>H3</v>
      </c>
      <c r="B90" s="72" t="str">
        <f>IF('Informations About Genes'!D89="","",'Informations About Genes'!D89)</f>
        <v/>
      </c>
      <c r="C90" s="346"/>
      <c r="D90" s="346"/>
      <c r="E90" s="346"/>
      <c r="F90" s="73" t="str">
        <f t="shared" si="5"/>
        <v/>
      </c>
      <c r="G90" s="73" t="str">
        <f t="shared" si="6"/>
        <v/>
      </c>
      <c r="H90" s="91"/>
      <c r="I90" s="91"/>
      <c r="J90" s="91"/>
      <c r="K90" s="91"/>
      <c r="L90" s="91"/>
      <c r="M90" s="91"/>
      <c r="N90" s="91"/>
      <c r="O90" s="91"/>
      <c r="P90" s="91"/>
      <c r="Q90" s="91"/>
      <c r="R90" s="91"/>
    </row>
    <row r="91" spans="1:18">
      <c r="A91" s="71" t="str">
        <f>IF('Informations About Genes'!A90="","",'Informations About Genes'!A90)</f>
        <v>H4</v>
      </c>
      <c r="B91" s="72" t="str">
        <f>IF('Informations About Genes'!D90="","",'Informations About Genes'!D90)</f>
        <v/>
      </c>
      <c r="C91" s="346"/>
      <c r="D91" s="346"/>
      <c r="E91" s="346"/>
      <c r="F91" s="73" t="str">
        <f t="shared" si="5"/>
        <v/>
      </c>
      <c r="G91" s="73" t="str">
        <f t="shared" si="6"/>
        <v/>
      </c>
      <c r="H91" s="91"/>
      <c r="I91" s="91"/>
      <c r="J91" s="91"/>
      <c r="K91" s="91"/>
      <c r="L91" s="91"/>
      <c r="M91" s="91"/>
      <c r="N91" s="91"/>
      <c r="O91" s="91"/>
      <c r="P91" s="91"/>
      <c r="Q91" s="91"/>
      <c r="R91" s="91"/>
    </row>
    <row r="92" spans="1:18">
      <c r="A92" s="71" t="str">
        <f>IF('Informations About Genes'!A91="","",'Informations About Genes'!A91)</f>
        <v>H5</v>
      </c>
      <c r="B92" s="72" t="str">
        <f>IF('Informations About Genes'!D91="","",'Informations About Genes'!D91)</f>
        <v/>
      </c>
      <c r="C92" s="346"/>
      <c r="D92" s="346"/>
      <c r="E92" s="346"/>
      <c r="F92" s="73" t="str">
        <f t="shared" si="5"/>
        <v/>
      </c>
      <c r="G92" s="73" t="str">
        <f t="shared" si="6"/>
        <v/>
      </c>
      <c r="H92" s="91"/>
      <c r="I92" s="91"/>
      <c r="J92" s="91"/>
      <c r="K92" s="91"/>
      <c r="L92" s="91"/>
      <c r="M92" s="91"/>
      <c r="N92" s="91"/>
      <c r="O92" s="91"/>
      <c r="P92" s="91"/>
      <c r="Q92" s="91"/>
      <c r="R92" s="91"/>
    </row>
    <row r="93" spans="1:18">
      <c r="A93" s="71" t="str">
        <f>IF('Informations About Genes'!A92="","",'Informations About Genes'!A92)</f>
        <v>H6</v>
      </c>
      <c r="B93" s="72" t="str">
        <f>IF('Informations About Genes'!D92="","",'Informations About Genes'!D92)</f>
        <v/>
      </c>
      <c r="C93" s="346"/>
      <c r="D93" s="346"/>
      <c r="E93" s="346"/>
      <c r="F93" s="73" t="str">
        <f t="shared" si="5"/>
        <v/>
      </c>
      <c r="G93" s="73" t="str">
        <f t="shared" si="6"/>
        <v/>
      </c>
      <c r="H93" s="91"/>
      <c r="I93" s="91"/>
      <c r="J93" s="91"/>
      <c r="K93" s="91"/>
      <c r="L93" s="91"/>
      <c r="M93" s="91"/>
      <c r="N93" s="91"/>
      <c r="O93" s="91"/>
      <c r="P93" s="91"/>
      <c r="Q93" s="91"/>
      <c r="R93" s="91"/>
    </row>
    <row r="94" spans="1:18">
      <c r="A94" s="71" t="str">
        <f>IF('Informations About Genes'!A93="","",'Informations About Genes'!A93)</f>
        <v>H7</v>
      </c>
      <c r="B94" s="72" t="str">
        <f>IF('Informations About Genes'!D93="","",'Informations About Genes'!D93)</f>
        <v/>
      </c>
      <c r="C94" s="346"/>
      <c r="D94" s="346"/>
      <c r="E94" s="346"/>
      <c r="F94" s="73" t="str">
        <f t="shared" si="5"/>
        <v/>
      </c>
      <c r="G94" s="73" t="str">
        <f t="shared" si="6"/>
        <v/>
      </c>
      <c r="H94" s="91"/>
      <c r="I94" s="91"/>
      <c r="J94" s="91"/>
      <c r="K94" s="91"/>
      <c r="L94" s="91"/>
      <c r="M94" s="91"/>
      <c r="N94" s="91"/>
      <c r="O94" s="91"/>
      <c r="P94" s="91"/>
      <c r="Q94" s="91"/>
      <c r="R94" s="91"/>
    </row>
    <row r="95" spans="1:18">
      <c r="A95" s="71" t="str">
        <f>IF('Informations About Genes'!A94="","",'Informations About Genes'!A94)</f>
        <v>H8</v>
      </c>
      <c r="B95" s="72" t="str">
        <f>IF('Informations About Genes'!D94="","",'Informations About Genes'!D94)</f>
        <v/>
      </c>
      <c r="C95" s="346"/>
      <c r="D95" s="346"/>
      <c r="E95" s="346"/>
      <c r="F95" s="73" t="str">
        <f t="shared" si="5"/>
        <v/>
      </c>
      <c r="G95" s="73" t="str">
        <f t="shared" si="6"/>
        <v/>
      </c>
      <c r="H95" s="91"/>
      <c r="I95" s="91"/>
      <c r="J95" s="91"/>
      <c r="K95" s="91"/>
      <c r="L95" s="91"/>
      <c r="M95" s="91"/>
      <c r="N95" s="91"/>
      <c r="O95" s="91"/>
      <c r="P95" s="91"/>
      <c r="Q95" s="91"/>
      <c r="R95" s="91"/>
    </row>
    <row r="96" spans="1:18">
      <c r="A96" s="71" t="str">
        <f>IF('Informations About Genes'!A95="","",'Informations About Genes'!A95)</f>
        <v>H9</v>
      </c>
      <c r="B96" s="72" t="str">
        <f>IF('Informations About Genes'!D95="","",'Informations About Genes'!D95)</f>
        <v/>
      </c>
      <c r="C96" s="335"/>
      <c r="D96" s="335"/>
      <c r="E96" s="347"/>
      <c r="F96" s="73" t="str">
        <f t="shared" si="5"/>
        <v/>
      </c>
      <c r="G96" s="73" t="str">
        <f t="shared" si="6"/>
        <v/>
      </c>
      <c r="H96" s="91"/>
      <c r="I96" s="91"/>
      <c r="J96" s="91"/>
      <c r="K96" s="91"/>
      <c r="L96" s="91"/>
      <c r="M96" s="91"/>
      <c r="N96" s="91"/>
      <c r="O96" s="91"/>
      <c r="P96" s="91"/>
      <c r="Q96" s="91"/>
      <c r="R96" s="91"/>
    </row>
    <row r="97" spans="1:18">
      <c r="A97" s="71" t="str">
        <f>IF('Informations About Genes'!A96="","",'Informations About Genes'!A96)</f>
        <v>H10</v>
      </c>
      <c r="B97" s="72" t="str">
        <f>IF('Informations About Genes'!D96="","",'Informations About Genes'!D96)</f>
        <v/>
      </c>
      <c r="C97" s="347"/>
      <c r="D97" s="347"/>
      <c r="E97" s="347"/>
      <c r="F97" s="73" t="str">
        <f t="shared" si="5"/>
        <v/>
      </c>
      <c r="G97" s="73" t="str">
        <f t="shared" si="6"/>
        <v/>
      </c>
      <c r="H97" s="91"/>
      <c r="I97" s="91"/>
      <c r="J97" s="91"/>
      <c r="K97" s="91"/>
      <c r="L97" s="91"/>
      <c r="M97" s="91"/>
      <c r="N97" s="91"/>
      <c r="O97" s="91"/>
      <c r="P97" s="91"/>
      <c r="Q97" s="91"/>
      <c r="R97" s="91"/>
    </row>
    <row r="98" spans="1:18">
      <c r="A98" s="71" t="str">
        <f>IF('Informations About Genes'!A97="","",'Informations About Genes'!A97)</f>
        <v>H11</v>
      </c>
      <c r="B98" s="72" t="str">
        <f>IF('Informations About Genes'!D97="","",'Informations About Genes'!D97)</f>
        <v/>
      </c>
      <c r="C98" s="347"/>
      <c r="D98" s="347"/>
      <c r="E98" s="347"/>
      <c r="F98" s="73" t="str">
        <f t="shared" si="5"/>
        <v/>
      </c>
      <c r="G98" s="73" t="str">
        <f t="shared" si="6"/>
        <v/>
      </c>
      <c r="H98" s="91"/>
      <c r="I98" s="91"/>
      <c r="J98" s="91"/>
      <c r="K98" s="91"/>
      <c r="L98" s="91"/>
      <c r="M98" s="91"/>
      <c r="N98" s="91"/>
      <c r="O98" s="91"/>
      <c r="P98" s="91"/>
      <c r="Q98" s="91"/>
      <c r="R98" s="91"/>
    </row>
    <row r="99" spans="1:18" ht="15.75" thickBot="1">
      <c r="A99" s="88" t="str">
        <f>IF('Informations About Genes'!A98="","",'Informations About Genes'!A98)</f>
        <v>H12</v>
      </c>
      <c r="B99" s="89" t="str">
        <f>IF('Informations About Genes'!D98="","",'Informations About Genes'!D98)</f>
        <v/>
      </c>
      <c r="C99" s="348"/>
      <c r="D99" s="348"/>
      <c r="E99" s="348"/>
      <c r="F99" s="87" t="str">
        <f t="shared" si="5"/>
        <v/>
      </c>
      <c r="G99" s="87" t="str">
        <f t="shared" si="6"/>
        <v/>
      </c>
      <c r="H99" s="91"/>
      <c r="I99" s="91"/>
      <c r="J99" s="91"/>
      <c r="K99" s="91"/>
      <c r="L99" s="91"/>
      <c r="M99" s="91"/>
      <c r="N99" s="91"/>
      <c r="O99" s="91"/>
      <c r="P99" s="91"/>
      <c r="Q99" s="91"/>
      <c r="R99" s="91"/>
    </row>
    <row r="100" spans="1:18" ht="15.75" thickTop="1">
      <c r="A100" s="91"/>
      <c r="B100" s="91"/>
      <c r="C100" s="91"/>
      <c r="D100" s="91"/>
      <c r="E100" s="91"/>
      <c r="F100" s="91"/>
      <c r="G100" s="91"/>
      <c r="H100" s="91"/>
      <c r="I100" s="91"/>
      <c r="J100" s="91"/>
      <c r="K100" s="91"/>
      <c r="L100" s="91"/>
      <c r="M100" s="91"/>
      <c r="N100" s="91"/>
      <c r="O100" s="91"/>
      <c r="P100" s="91"/>
      <c r="Q100" s="91"/>
      <c r="R100" s="91"/>
    </row>
    <row r="101" spans="1:18">
      <c r="A101" s="91"/>
      <c r="B101" s="91"/>
      <c r="C101" s="91"/>
      <c r="D101" s="91"/>
      <c r="E101" s="91"/>
      <c r="F101" s="91"/>
      <c r="G101" s="91"/>
      <c r="H101" s="91"/>
      <c r="I101" s="91"/>
      <c r="J101" s="91"/>
      <c r="K101" s="91"/>
      <c r="L101" s="91"/>
      <c r="M101" s="91"/>
      <c r="N101" s="91"/>
      <c r="O101" s="91"/>
      <c r="P101" s="91"/>
      <c r="Q101" s="91"/>
      <c r="R101" s="91"/>
    </row>
    <row r="102" spans="1:18">
      <c r="A102" s="91"/>
      <c r="B102" s="91"/>
      <c r="C102" s="91"/>
      <c r="D102" s="91"/>
      <c r="E102" s="91"/>
      <c r="F102" s="91"/>
      <c r="G102" s="91"/>
      <c r="H102" s="91"/>
      <c r="I102" s="91"/>
      <c r="J102" s="91"/>
      <c r="K102" s="91"/>
      <c r="L102" s="91"/>
      <c r="M102" s="91"/>
      <c r="N102" s="91"/>
      <c r="O102" s="91"/>
      <c r="P102" s="91"/>
      <c r="Q102" s="91"/>
      <c r="R102" s="91"/>
    </row>
    <row r="103" spans="1:18">
      <c r="A103" s="91"/>
      <c r="B103" s="91"/>
      <c r="C103" s="91"/>
      <c r="D103" s="91"/>
      <c r="E103" s="91"/>
      <c r="F103" s="91"/>
      <c r="G103" s="91"/>
      <c r="H103" s="91"/>
      <c r="I103" s="91"/>
      <c r="J103" s="91"/>
      <c r="K103" s="91"/>
      <c r="L103" s="91"/>
      <c r="M103" s="91"/>
      <c r="N103" s="91"/>
      <c r="O103" s="91"/>
      <c r="P103" s="91"/>
      <c r="Q103" s="91"/>
      <c r="R103" s="91"/>
    </row>
    <row r="104" spans="1:18">
      <c r="A104" s="91"/>
      <c r="B104" s="91"/>
      <c r="C104" s="91"/>
      <c r="D104" s="91"/>
      <c r="E104" s="91"/>
      <c r="F104" s="91"/>
      <c r="G104" s="91"/>
      <c r="H104" s="91"/>
      <c r="I104" s="91"/>
      <c r="J104" s="91"/>
      <c r="K104" s="91"/>
      <c r="L104" s="91"/>
      <c r="M104" s="91"/>
      <c r="N104" s="91"/>
      <c r="O104" s="91"/>
      <c r="P104" s="91"/>
      <c r="Q104" s="91"/>
      <c r="R104" s="91"/>
    </row>
    <row r="105" spans="1:18">
      <c r="A105" s="91"/>
      <c r="B105" s="91"/>
      <c r="C105" s="91"/>
      <c r="D105" s="91"/>
      <c r="E105" s="91"/>
      <c r="F105" s="91"/>
      <c r="G105" s="91"/>
      <c r="H105" s="91"/>
      <c r="I105" s="91"/>
      <c r="J105" s="91"/>
      <c r="K105" s="91"/>
      <c r="L105" s="91"/>
      <c r="M105" s="91"/>
      <c r="N105" s="91"/>
      <c r="O105" s="91"/>
      <c r="P105" s="91"/>
      <c r="Q105" s="91"/>
      <c r="R105" s="91"/>
    </row>
    <row r="106" spans="1:18">
      <c r="A106" s="91"/>
      <c r="B106" s="91"/>
      <c r="C106" s="91"/>
      <c r="D106" s="91"/>
      <c r="E106" s="91"/>
      <c r="F106" s="91"/>
      <c r="G106" s="91"/>
      <c r="H106" s="91"/>
      <c r="I106" s="91"/>
      <c r="J106" s="91"/>
      <c r="K106" s="91"/>
      <c r="L106" s="91"/>
      <c r="M106" s="91"/>
      <c r="N106" s="91"/>
      <c r="O106" s="91"/>
      <c r="P106" s="91"/>
      <c r="Q106" s="91"/>
      <c r="R106" s="91"/>
    </row>
    <row r="107" spans="1:18">
      <c r="A107" s="91"/>
      <c r="B107" s="91"/>
      <c r="C107" s="91"/>
      <c r="D107" s="91"/>
      <c r="E107" s="91"/>
      <c r="F107" s="91"/>
      <c r="G107" s="91"/>
      <c r="H107" s="91"/>
      <c r="I107" s="91"/>
      <c r="J107" s="91"/>
      <c r="K107" s="91"/>
      <c r="L107" s="91"/>
      <c r="M107" s="91"/>
      <c r="N107" s="91"/>
      <c r="O107" s="91"/>
      <c r="P107" s="91"/>
      <c r="Q107" s="91"/>
      <c r="R107" s="91"/>
    </row>
    <row r="108" spans="1:18">
      <c r="A108" s="91"/>
      <c r="B108" s="91"/>
      <c r="C108" s="91"/>
      <c r="D108" s="91"/>
      <c r="E108" s="91"/>
      <c r="F108" s="91"/>
      <c r="G108" s="91"/>
      <c r="H108" s="91"/>
      <c r="I108" s="91"/>
      <c r="J108" s="91"/>
      <c r="K108" s="91"/>
      <c r="L108" s="91"/>
      <c r="M108" s="91"/>
      <c r="N108" s="91"/>
      <c r="O108" s="91"/>
      <c r="P108" s="91"/>
      <c r="Q108" s="91"/>
      <c r="R108" s="91"/>
    </row>
    <row r="109" spans="1:18">
      <c r="A109" s="91"/>
      <c r="B109" s="91"/>
      <c r="C109" s="91"/>
      <c r="D109" s="91"/>
      <c r="E109" s="91"/>
      <c r="F109" s="91"/>
      <c r="G109" s="91"/>
      <c r="H109" s="91"/>
      <c r="I109" s="91"/>
      <c r="J109" s="91"/>
      <c r="K109" s="91"/>
      <c r="L109" s="91"/>
      <c r="M109" s="91"/>
      <c r="N109" s="91"/>
      <c r="O109" s="91"/>
      <c r="P109" s="91"/>
      <c r="Q109" s="91"/>
      <c r="R109" s="91"/>
    </row>
    <row r="110" spans="1:18">
      <c r="A110" s="91"/>
      <c r="B110" s="91"/>
      <c r="C110" s="91"/>
      <c r="D110" s="91"/>
      <c r="E110" s="91"/>
      <c r="F110" s="91"/>
      <c r="G110" s="91"/>
      <c r="H110" s="91"/>
      <c r="I110" s="91"/>
      <c r="J110" s="91"/>
      <c r="K110" s="91"/>
      <c r="L110" s="91"/>
      <c r="M110" s="91"/>
      <c r="N110" s="91"/>
      <c r="O110" s="91"/>
      <c r="P110" s="91"/>
      <c r="Q110" s="91"/>
      <c r="R110" s="91"/>
    </row>
    <row r="111" spans="1:18">
      <c r="H111" s="91"/>
      <c r="I111" s="91"/>
      <c r="J111" s="91"/>
      <c r="K111" s="91"/>
      <c r="L111" s="91"/>
      <c r="M111" s="91"/>
      <c r="N111" s="91"/>
      <c r="O111" s="91"/>
      <c r="P111" s="91"/>
      <c r="Q111" s="91"/>
      <c r="R111" s="91"/>
    </row>
    <row r="112" spans="1:18">
      <c r="H112" s="91"/>
      <c r="I112" s="91"/>
      <c r="J112" s="91"/>
      <c r="K112" s="91"/>
      <c r="L112" s="91"/>
      <c r="M112" s="91"/>
      <c r="N112" s="91"/>
      <c r="O112" s="91"/>
      <c r="P112" s="91"/>
      <c r="Q112" s="91"/>
      <c r="R112" s="91"/>
    </row>
  </sheetData>
  <mergeCells count="13">
    <mergeCell ref="A1:A3"/>
    <mergeCell ref="B1:B3"/>
    <mergeCell ref="M1:M3"/>
    <mergeCell ref="N1:N3"/>
    <mergeCell ref="J8:L8"/>
    <mergeCell ref="M8:N8"/>
    <mergeCell ref="C1:E1"/>
    <mergeCell ref="F1:F3"/>
    <mergeCell ref="G1:G3"/>
    <mergeCell ref="I1:I3"/>
    <mergeCell ref="J1:L1"/>
    <mergeCell ref="C2:E2"/>
    <mergeCell ref="J2:L2"/>
  </mergeCells>
  <conditionalFormatting sqref="J4:L7 J9:L12">
    <cfRule type="cellIs" dxfId="893" priority="60" operator="equal">
      <formula>0</formula>
    </cfRule>
  </conditionalFormatting>
  <conditionalFormatting sqref="C4:E99">
    <cfRule type="cellIs" dxfId="892" priority="59" operator="greaterThan">
      <formula>34.999999</formula>
    </cfRule>
  </conditionalFormatting>
  <conditionalFormatting sqref="F4:F99">
    <cfRule type="cellIs" dxfId="891" priority="57" operator="greaterThan">
      <formula>34.999999</formula>
    </cfRule>
    <cfRule type="cellIs" dxfId="890" priority="58" operator="greaterThan">
      <formula>"34.99999999"</formula>
    </cfRule>
  </conditionalFormatting>
  <conditionalFormatting sqref="J4:L7 J9:L12">
    <cfRule type="cellIs" dxfId="889" priority="56" operator="equal">
      <formula>0</formula>
    </cfRule>
  </conditionalFormatting>
  <conditionalFormatting sqref="C4:E99">
    <cfRule type="cellIs" dxfId="888" priority="55" operator="greaterThan">
      <formula>34.999999</formula>
    </cfRule>
  </conditionalFormatting>
  <conditionalFormatting sqref="F4:F99">
    <cfRule type="cellIs" dxfId="887" priority="53" operator="greaterThan">
      <formula>34.999999</formula>
    </cfRule>
    <cfRule type="cellIs" dxfId="886" priority="54" operator="greaterThan">
      <formula>"34.99999999"</formula>
    </cfRule>
  </conditionalFormatting>
  <conditionalFormatting sqref="J4:L7">
    <cfRule type="cellIs" dxfId="885" priority="52" operator="equal">
      <formula>0</formula>
    </cfRule>
  </conditionalFormatting>
  <conditionalFormatting sqref="J9:L12">
    <cfRule type="cellIs" dxfId="884" priority="51" operator="equal">
      <formula>0</formula>
    </cfRule>
  </conditionalFormatting>
  <conditionalFormatting sqref="C4:E99">
    <cfRule type="cellIs" dxfId="883" priority="50" operator="greaterThan">
      <formula>34.999999</formula>
    </cfRule>
  </conditionalFormatting>
  <conditionalFormatting sqref="F4:F99">
    <cfRule type="cellIs" dxfId="882" priority="48" operator="greaterThan">
      <formula>34.999999</formula>
    </cfRule>
    <cfRule type="cellIs" dxfId="881" priority="49" operator="greaterThan">
      <formula>"34.99999999"</formula>
    </cfRule>
  </conditionalFormatting>
  <conditionalFormatting sqref="J4:L7 J9:L12">
    <cfRule type="cellIs" dxfId="880" priority="47" operator="equal">
      <formula>0</formula>
    </cfRule>
  </conditionalFormatting>
  <conditionalFormatting sqref="C4:E99">
    <cfRule type="cellIs" dxfId="879" priority="46" operator="greaterThan">
      <formula>34.999999</formula>
    </cfRule>
  </conditionalFormatting>
  <conditionalFormatting sqref="C4:E99">
    <cfRule type="cellIs" dxfId="878" priority="45" operator="greaterThan">
      <formula>34.999999</formula>
    </cfRule>
  </conditionalFormatting>
  <conditionalFormatting sqref="C4:E99">
    <cfRule type="cellIs" dxfId="877" priority="44" operator="greaterThan">
      <formula>34.999999</formula>
    </cfRule>
  </conditionalFormatting>
  <conditionalFormatting sqref="C4:E99">
    <cfRule type="cellIs" dxfId="876" priority="43" operator="greaterThan">
      <formula>34.999999</formula>
    </cfRule>
  </conditionalFormatting>
  <conditionalFormatting sqref="C4:E99">
    <cfRule type="cellIs" dxfId="875" priority="42" operator="greaterThan">
      <formula>34.999999</formula>
    </cfRule>
  </conditionalFormatting>
  <conditionalFormatting sqref="C4:E99">
    <cfRule type="cellIs" dxfId="874" priority="41" operator="greaterThan">
      <formula>34.999999</formula>
    </cfRule>
  </conditionalFormatting>
  <conditionalFormatting sqref="C4:E99">
    <cfRule type="cellIs" dxfId="873" priority="40" operator="greaterThan">
      <formula>34.999999</formula>
    </cfRule>
  </conditionalFormatting>
  <conditionalFormatting sqref="C4:E99">
    <cfRule type="cellIs" dxfId="872" priority="39" operator="greaterThan">
      <formula>34.999999</formula>
    </cfRule>
  </conditionalFormatting>
  <conditionalFormatting sqref="C4:E99">
    <cfRule type="cellIs" dxfId="871" priority="38" operator="greaterThan">
      <formula>34.999999</formula>
    </cfRule>
  </conditionalFormatting>
  <conditionalFormatting sqref="C4:E99">
    <cfRule type="cellIs" dxfId="870" priority="37" operator="greaterThan">
      <formula>34.999999</formula>
    </cfRule>
  </conditionalFormatting>
  <conditionalFormatting sqref="C4:E99">
    <cfRule type="cellIs" dxfId="869" priority="36" operator="greaterThan">
      <formula>34.999999</formula>
    </cfRule>
  </conditionalFormatting>
  <conditionalFormatting sqref="C4:E99">
    <cfRule type="cellIs" dxfId="868" priority="35" operator="greaterThan">
      <formula>34.999999</formula>
    </cfRule>
  </conditionalFormatting>
  <conditionalFormatting sqref="C4:E99">
    <cfRule type="cellIs" dxfId="867" priority="34" operator="greaterThan">
      <formula>34.999999</formula>
    </cfRule>
  </conditionalFormatting>
  <conditionalFormatting sqref="C4:E99">
    <cfRule type="cellIs" dxfId="866" priority="33" operator="greaterThan">
      <formula>34.999999</formula>
    </cfRule>
  </conditionalFormatting>
  <conditionalFormatting sqref="C4:E99">
    <cfRule type="cellIs" dxfId="865" priority="32" operator="greaterThan">
      <formula>34.999999</formula>
    </cfRule>
  </conditionalFormatting>
  <conditionalFormatting sqref="C4:E99">
    <cfRule type="cellIs" dxfId="864" priority="31" operator="greaterThan">
      <formula>34.999999</formula>
    </cfRule>
  </conditionalFormatting>
  <conditionalFormatting sqref="C4:E99">
    <cfRule type="cellIs" dxfId="863" priority="30" operator="greaterThan">
      <formula>34.999999</formula>
    </cfRule>
  </conditionalFormatting>
  <conditionalFormatting sqref="C4:E99">
    <cfRule type="cellIs" dxfId="862" priority="29" operator="greaterThan">
      <formula>34.999999</formula>
    </cfRule>
  </conditionalFormatting>
  <conditionalFormatting sqref="F4:F99">
    <cfRule type="cellIs" dxfId="861" priority="28" operator="greaterThan">
      <formula>34.999999</formula>
    </cfRule>
  </conditionalFormatting>
  <conditionalFormatting sqref="J4:L7">
    <cfRule type="cellIs" dxfId="860" priority="27" operator="equal">
      <formula>0</formula>
    </cfRule>
  </conditionalFormatting>
  <conditionalFormatting sqref="J9:L12">
    <cfRule type="cellIs" dxfId="859" priority="26" operator="equal">
      <formula>0</formula>
    </cfRule>
  </conditionalFormatting>
  <conditionalFormatting sqref="J4:L7 J9:L12">
    <cfRule type="cellIs" dxfId="858" priority="25" operator="equal">
      <formula>0</formula>
    </cfRule>
  </conditionalFormatting>
  <conditionalFormatting sqref="C4:E99">
    <cfRule type="cellIs" dxfId="857" priority="24" operator="greaterThan">
      <formula>34.999999</formula>
    </cfRule>
  </conditionalFormatting>
  <conditionalFormatting sqref="F4:F99">
    <cfRule type="cellIs" dxfId="856" priority="22" operator="greaterThan">
      <formula>34.999999</formula>
    </cfRule>
    <cfRule type="cellIs" dxfId="855" priority="23" operator="greaterThan">
      <formula>"34.99999999"</formula>
    </cfRule>
  </conditionalFormatting>
  <conditionalFormatting sqref="C4:E99">
    <cfRule type="cellIs" dxfId="854" priority="21" operator="greaterThan">
      <formula>34.999999</formula>
    </cfRule>
  </conditionalFormatting>
  <conditionalFormatting sqref="C4:E99">
    <cfRule type="cellIs" dxfId="853" priority="20" operator="greaterThan">
      <formula>34.999999</formula>
    </cfRule>
  </conditionalFormatting>
  <conditionalFormatting sqref="F4:F99">
    <cfRule type="cellIs" dxfId="852" priority="19" operator="greaterThan">
      <formula>34.999999</formula>
    </cfRule>
  </conditionalFormatting>
  <conditionalFormatting sqref="C4:E4">
    <cfRule type="cellIs" dxfId="851" priority="18" operator="greaterThan">
      <formula>34.999999</formula>
    </cfRule>
  </conditionalFormatting>
  <conditionalFormatting sqref="C4:E4">
    <cfRule type="cellIs" dxfId="850" priority="17" operator="greaterThan">
      <formula>34.999999</formula>
    </cfRule>
  </conditionalFormatting>
  <conditionalFormatting sqref="C4:E4">
    <cfRule type="cellIs" dxfId="849" priority="16" operator="greaterThan">
      <formula>34.999999</formula>
    </cfRule>
  </conditionalFormatting>
  <conditionalFormatting sqref="C4:E4">
    <cfRule type="cellIs" dxfId="848" priority="15" operator="greaterThan">
      <formula>34.999999</formula>
    </cfRule>
  </conditionalFormatting>
  <conditionalFormatting sqref="C4:E4">
    <cfRule type="cellIs" dxfId="847" priority="14" operator="greaterThan">
      <formula>34.999999</formula>
    </cfRule>
  </conditionalFormatting>
  <conditionalFormatting sqref="C4:E4">
    <cfRule type="cellIs" dxfId="846" priority="13" operator="greaterThan">
      <formula>34.999999</formula>
    </cfRule>
  </conditionalFormatting>
  <conditionalFormatting sqref="C4:E4">
    <cfRule type="cellIs" dxfId="845" priority="12" operator="greaterThan">
      <formula>34.999999</formula>
    </cfRule>
  </conditionalFormatting>
  <conditionalFormatting sqref="C4:E4">
    <cfRule type="cellIs" dxfId="844" priority="11" operator="greaterThan">
      <formula>34.999999</formula>
    </cfRule>
  </conditionalFormatting>
  <conditionalFormatting sqref="C4:E4">
    <cfRule type="cellIs" dxfId="843" priority="10" operator="greaterThan">
      <formula>34.999999</formula>
    </cfRule>
  </conditionalFormatting>
  <conditionalFormatting sqref="C4:E4">
    <cfRule type="cellIs" dxfId="842" priority="9" operator="greaterThan">
      <formula>34.999999</formula>
    </cfRule>
  </conditionalFormatting>
  <conditionalFormatting sqref="C4:E99">
    <cfRule type="cellIs" dxfId="841" priority="8" operator="greaterThan">
      <formula>34.999999</formula>
    </cfRule>
  </conditionalFormatting>
  <conditionalFormatting sqref="C4:E99">
    <cfRule type="cellIs" dxfId="840" priority="7" operator="greaterThan">
      <formula>34.999999</formula>
    </cfRule>
  </conditionalFormatting>
  <conditionalFormatting sqref="C4:E99">
    <cfRule type="cellIs" dxfId="839" priority="6" operator="greaterThan">
      <formula>34.999999</formula>
    </cfRule>
  </conditionalFormatting>
  <conditionalFormatting sqref="C4:E4">
    <cfRule type="cellIs" dxfId="838" priority="5" operator="greaterThan">
      <formula>34.999999</formula>
    </cfRule>
  </conditionalFormatting>
  <conditionalFormatting sqref="C96:E99">
    <cfRule type="cellIs" dxfId="837" priority="4" operator="greaterThan">
      <formula>34.999999</formula>
    </cfRule>
  </conditionalFormatting>
  <conditionalFormatting sqref="C4:E99">
    <cfRule type="cellIs" dxfId="836" priority="3" operator="greaterThan">
      <formula>34.999999</formula>
    </cfRule>
  </conditionalFormatting>
  <conditionalFormatting sqref="C4:E4">
    <cfRule type="cellIs" dxfId="835" priority="2" operator="greaterThan">
      <formula>34.999999</formula>
    </cfRule>
  </conditionalFormatting>
  <conditionalFormatting sqref="C96:E99">
    <cfRule type="cellIs" dxfId="834" priority="1" operator="greaterThan">
      <formula>34.999999</formula>
    </cfRule>
  </conditionalFormatting>
  <hyperlinks>
    <hyperlink ref="A1:A3" location="'User Guide'!A17" tooltip="Link to the User Guide" display="Link to the User Guide"/>
  </hyperlink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sheetPr codeName="Feuil24">
    <tabColor rgb="FF17F20C"/>
  </sheetPr>
  <dimension ref="A1:N100"/>
  <sheetViews>
    <sheetView workbookViewId="0">
      <selection activeCell="I1" sqref="I1:I3"/>
    </sheetView>
  </sheetViews>
  <sheetFormatPr baseColWidth="10" defaultRowHeight="15"/>
  <cols>
    <col min="1" max="1" width="11.42578125" style="23"/>
    <col min="2" max="2" width="14.42578125" style="23" bestFit="1" customWidth="1"/>
    <col min="3" max="5" width="9.7109375" style="23" customWidth="1"/>
    <col min="6" max="7" width="11.5703125" style="23" bestFit="1" customWidth="1"/>
    <col min="8" max="8" width="11.42578125" style="23"/>
    <col min="9" max="9" width="15.5703125" style="23" customWidth="1"/>
    <col min="10" max="12" width="9.7109375" style="23" customWidth="1"/>
    <col min="13" max="13" width="11.28515625" style="23" customWidth="1"/>
    <col min="14" max="14" width="12.85546875" style="23" customWidth="1"/>
    <col min="15" max="16384" width="11.42578125" style="23"/>
  </cols>
  <sheetData>
    <row r="1" spans="1:14" ht="15.75">
      <c r="A1" s="480" t="s">
        <v>257</v>
      </c>
      <c r="B1" s="478" t="s">
        <v>170</v>
      </c>
      <c r="C1" s="478" t="s">
        <v>186</v>
      </c>
      <c r="D1" s="478"/>
      <c r="E1" s="478"/>
      <c r="F1" s="478" t="s">
        <v>173</v>
      </c>
      <c r="G1" s="485" t="s">
        <v>174</v>
      </c>
      <c r="I1" s="490" t="s">
        <v>361</v>
      </c>
      <c r="J1" s="488" t="s">
        <v>184</v>
      </c>
      <c r="K1" s="478"/>
      <c r="L1" s="489"/>
      <c r="M1" s="493" t="s">
        <v>173</v>
      </c>
      <c r="N1" s="485" t="s">
        <v>174</v>
      </c>
    </row>
    <row r="2" spans="1:14" ht="15.75">
      <c r="A2" s="481"/>
      <c r="B2" s="478"/>
      <c r="C2" s="471" t="s">
        <v>284</v>
      </c>
      <c r="D2" s="472"/>
      <c r="E2" s="473"/>
      <c r="F2" s="478"/>
      <c r="G2" s="486"/>
      <c r="I2" s="491"/>
      <c r="J2" s="497" t="str">
        <f>C2</f>
        <v>Enter Sample Name</v>
      </c>
      <c r="K2" s="498"/>
      <c r="L2" s="499"/>
      <c r="M2" s="493"/>
      <c r="N2" s="486"/>
    </row>
    <row r="3" spans="1:14" ht="33" customHeight="1" thickBot="1">
      <c r="A3" s="502"/>
      <c r="B3" s="479"/>
      <c r="C3" s="141" t="s">
        <v>5</v>
      </c>
      <c r="D3" s="141" t="s">
        <v>6</v>
      </c>
      <c r="E3" s="141" t="s">
        <v>7</v>
      </c>
      <c r="F3" s="479"/>
      <c r="G3" s="487"/>
      <c r="I3" s="492"/>
      <c r="J3" s="138" t="s">
        <v>5</v>
      </c>
      <c r="K3" s="139" t="s">
        <v>6</v>
      </c>
      <c r="L3" s="140" t="s">
        <v>7</v>
      </c>
      <c r="M3" s="494"/>
      <c r="N3" s="487"/>
    </row>
    <row r="4" spans="1:14" ht="15.75" thickTop="1">
      <c r="A4" s="64" t="str">
        <f>IF('Informations About Genes'!A3="","",'Informations About Genes'!A3)</f>
        <v>A1</v>
      </c>
      <c r="B4" s="65" t="str">
        <f>IF('Informations About Genes'!D3="","",'Informations About Genes'!D3)</f>
        <v/>
      </c>
      <c r="C4" s="349"/>
      <c r="D4" s="349"/>
      <c r="E4" s="349"/>
      <c r="F4" s="66" t="str">
        <f t="shared" ref="F4:F35" si="0">IF(ISERROR(AVERAGE(C4:E4)),"",AVERAGE(C4:E4))</f>
        <v/>
      </c>
      <c r="G4" s="66" t="str">
        <f t="shared" ref="G4:G35" si="1">IF(ISERROR(STDEV(C4:E4)),"",IF(COUNT(C4:E4)&lt;3,"N/A",STDEV(C4:E4)))</f>
        <v/>
      </c>
      <c r="I4" s="67" t="s">
        <v>185</v>
      </c>
      <c r="J4" s="68" t="str">
        <f>IF(COUNTIF(C$4:C$99,"&lt;35")=0,"",COUNTIF(C$4:C$99, "&lt;25")-COUNTIF(C$4:C$99,"=0"))</f>
        <v/>
      </c>
      <c r="K4" s="65" t="str">
        <f>IF(COUNTIF(D$4:D$99,"&lt;35")=0,"",COUNTIF(D$4:D$99, "&lt;25")-COUNTIF(D$4:D$99,"=0"))</f>
        <v/>
      </c>
      <c r="L4" s="69" t="str">
        <f>IF(COUNTIF(E$4:E$99,"&lt;35")=0,"",COUNTIF(E$4:E$99, "&lt;25")-COUNTIF(E$4:E$99,"=0"))</f>
        <v/>
      </c>
      <c r="M4" s="70" t="str">
        <f>IF(ISERROR(AVERAGE(J4:L4)),"",AVERAGE(J4:L4))</f>
        <v/>
      </c>
      <c r="N4" s="66" t="str">
        <f>IF(ISERROR(STDEV(J4:L4)),"",STDEV(J4:L4))</f>
        <v/>
      </c>
    </row>
    <row r="5" spans="1:14">
      <c r="A5" s="71" t="str">
        <f>IF('Informations About Genes'!A4="","",'Informations About Genes'!A4)</f>
        <v>A2</v>
      </c>
      <c r="B5" s="72" t="str">
        <f>IF('Informations About Genes'!D4="","",'Informations About Genes'!D4)</f>
        <v/>
      </c>
      <c r="C5" s="346"/>
      <c r="D5" s="346"/>
      <c r="E5" s="346"/>
      <c r="F5" s="73" t="str">
        <f t="shared" si="0"/>
        <v/>
      </c>
      <c r="G5" s="73" t="str">
        <f t="shared" si="1"/>
        <v/>
      </c>
      <c r="I5" s="74" t="s">
        <v>175</v>
      </c>
      <c r="J5" s="75" t="str">
        <f>IF(COUNTIF(C$4:C$99,"&lt;35")=0,"",COUNTIF(C$4:C$99,"&lt;30")-J4-COUNTIF(C$4:C$99,"=0"))</f>
        <v/>
      </c>
      <c r="K5" s="72" t="str">
        <f>IF(COUNTIF(D$4:D$99,"&lt;35")=0,"",COUNTIF(D$4:D$99,"&lt;30")-K4-COUNTIF(D$4:D$99,"=0"))</f>
        <v/>
      </c>
      <c r="L5" s="76" t="str">
        <f>IF(COUNTIF(E$4:E$99,"&lt;35")=0,"",COUNTIF(E$4:E$99,"&lt;30")-L4-COUNTIF(E$4:E$99,"=0"))</f>
        <v/>
      </c>
      <c r="M5" s="77" t="str">
        <f>IF(ISERROR(AVERAGE(J5:L5)),"",AVERAGE(J5:L5))</f>
        <v/>
      </c>
      <c r="N5" s="73" t="str">
        <f>IF(ISERROR(STDEV(J5:L5)),"",STDEV(J5:L5))</f>
        <v/>
      </c>
    </row>
    <row r="6" spans="1:14">
      <c r="A6" s="71" t="str">
        <f>IF('Informations About Genes'!A5="","",'Informations About Genes'!A5)</f>
        <v>A3</v>
      </c>
      <c r="B6" s="72" t="str">
        <f>IF('Informations About Genes'!D5="","",'Informations About Genes'!D5)</f>
        <v/>
      </c>
      <c r="C6" s="346"/>
      <c r="D6" s="346"/>
      <c r="E6" s="346"/>
      <c r="F6" s="73" t="str">
        <f t="shared" si="0"/>
        <v/>
      </c>
      <c r="G6" s="73" t="str">
        <f t="shared" si="1"/>
        <v/>
      </c>
      <c r="I6" s="74" t="s">
        <v>176</v>
      </c>
      <c r="J6" s="75" t="str">
        <f>IF(COUNTIF(C$4:C$99,"&lt;35")=0,"",COUNTIF(C$4:C$99,"&lt;35")-J5-J4-COUNTIF(C$4:C$99,"=0"))</f>
        <v/>
      </c>
      <c r="K6" s="72" t="str">
        <f>IF(COUNTIF(D$4:D$99,"&lt;35")=0,"",COUNTIF(D$4:D$99,"&lt;35")-K5-K4-COUNTIF(D$4:D$99,"=0"))</f>
        <v/>
      </c>
      <c r="L6" s="76" t="str">
        <f>IF(COUNTIF(E$4:E$99,"&lt;35")=0,"",COUNTIF(E$4:E$99,"&lt;35")-L5-L4-COUNTIF(E$4:E$99,"=0"))</f>
        <v/>
      </c>
      <c r="M6" s="77" t="str">
        <f>IF(ISERROR(AVERAGE(J6:L6)),"",AVERAGE(J6:L6))</f>
        <v/>
      </c>
      <c r="N6" s="73" t="str">
        <f>IF(ISERROR(STDEV(J6:L6)),"",STDEV(J6:L6))</f>
        <v/>
      </c>
    </row>
    <row r="7" spans="1:14">
      <c r="A7" s="71" t="str">
        <f>IF('Informations About Genes'!A6="","",'Informations About Genes'!A6)</f>
        <v>A4</v>
      </c>
      <c r="B7" s="72" t="str">
        <f>IF('Informations About Genes'!D6="","",'Informations About Genes'!D6)</f>
        <v/>
      </c>
      <c r="C7" s="346"/>
      <c r="D7" s="346"/>
      <c r="E7" s="346"/>
      <c r="F7" s="73" t="str">
        <f t="shared" si="0"/>
        <v/>
      </c>
      <c r="G7" s="73" t="str">
        <f t="shared" si="1"/>
        <v/>
      </c>
      <c r="I7" s="74" t="s">
        <v>177</v>
      </c>
      <c r="J7" s="75" t="str">
        <f>IF(COUNT(C$4:C$99)=0,"",COUNT(C$4:C$99)-SUM(J4:J6))</f>
        <v/>
      </c>
      <c r="K7" s="72" t="str">
        <f>IF(COUNT(D$4:D$99)=0,"",COUNT(D$4:D$99)-SUM(K4:K6))</f>
        <v/>
      </c>
      <c r="L7" s="76" t="str">
        <f>IF(COUNT(E$4:E$99)=0,"",COUNT(E$4:E$99)-SUM(L4:L6))</f>
        <v/>
      </c>
      <c r="M7" s="77" t="str">
        <f>IF(ISERROR(AVERAGE(J7:L7)),"",AVERAGE(J7:L7))</f>
        <v/>
      </c>
      <c r="N7" s="73" t="str">
        <f>IF(ISERROR(STDEV(J7:L7)),"",STDEV(J7:L7))</f>
        <v/>
      </c>
    </row>
    <row r="8" spans="1:14" ht="15.75">
      <c r="A8" s="71" t="str">
        <f>IF('Informations About Genes'!A7="","",'Informations About Genes'!A7)</f>
        <v>A5</v>
      </c>
      <c r="B8" s="72" t="str">
        <f>IF('Informations About Genes'!D7="","",'Informations About Genes'!D7)</f>
        <v/>
      </c>
      <c r="C8" s="346"/>
      <c r="D8" s="346"/>
      <c r="E8" s="346"/>
      <c r="F8" s="73" t="str">
        <f t="shared" si="0"/>
        <v/>
      </c>
      <c r="G8" s="73" t="str">
        <f t="shared" si="1"/>
        <v/>
      </c>
      <c r="I8" s="74"/>
      <c r="J8" s="488" t="s">
        <v>283</v>
      </c>
      <c r="K8" s="478"/>
      <c r="L8" s="489"/>
      <c r="M8" s="495"/>
      <c r="N8" s="496"/>
    </row>
    <row r="9" spans="1:14">
      <c r="A9" s="71" t="str">
        <f>IF('Informations About Genes'!A8="","",'Informations About Genes'!A8)</f>
        <v>A6</v>
      </c>
      <c r="B9" s="72" t="str">
        <f>IF('Informations About Genes'!D8="","",'Informations About Genes'!D8)</f>
        <v/>
      </c>
      <c r="C9" s="346"/>
      <c r="D9" s="346"/>
      <c r="E9" s="346"/>
      <c r="F9" s="73" t="str">
        <f t="shared" si="0"/>
        <v/>
      </c>
      <c r="G9" s="73" t="str">
        <f t="shared" si="1"/>
        <v/>
      </c>
      <c r="I9" s="74" t="s">
        <v>185</v>
      </c>
      <c r="J9" s="78" t="str">
        <f>IF(J4="","",J4/SUM(J$4:J$7))</f>
        <v/>
      </c>
      <c r="K9" s="79" t="str">
        <f>IF(K4="","",K4/SUM(K$4:K$7))</f>
        <v/>
      </c>
      <c r="L9" s="80" t="str">
        <f>IF(L4="","",L4/SUM(L$4:L$7))</f>
        <v/>
      </c>
      <c r="M9" s="81" t="str">
        <f>IF(ISERROR(AVERAGE(J9:L9)),"",AVERAGE(J9:L9))</f>
        <v/>
      </c>
      <c r="N9" s="73" t="str">
        <f>IF(ISERROR(STDEV(J9:L9)),"",STDEV(J9:L9))</f>
        <v/>
      </c>
    </row>
    <row r="10" spans="1:14">
      <c r="A10" s="71" t="str">
        <f>IF('Informations About Genes'!A9="","",'Informations About Genes'!A9)</f>
        <v>A7</v>
      </c>
      <c r="B10" s="72" t="str">
        <f>IF('Informations About Genes'!D9="","",'Informations About Genes'!D9)</f>
        <v/>
      </c>
      <c r="C10" s="346"/>
      <c r="D10" s="346"/>
      <c r="E10" s="346"/>
      <c r="F10" s="73" t="str">
        <f t="shared" si="0"/>
        <v/>
      </c>
      <c r="G10" s="73" t="str">
        <f t="shared" si="1"/>
        <v/>
      </c>
      <c r="I10" s="74" t="s">
        <v>175</v>
      </c>
      <c r="J10" s="78" t="str">
        <f t="shared" ref="J10:L12" si="2">IF(J5="","",J5/SUM(J$4:J$7))</f>
        <v/>
      </c>
      <c r="K10" s="79" t="str">
        <f t="shared" si="2"/>
        <v/>
      </c>
      <c r="L10" s="80" t="str">
        <f t="shared" si="2"/>
        <v/>
      </c>
      <c r="M10" s="81" t="str">
        <f>IF(ISERROR(AVERAGE(J10:L10)),"",AVERAGE(J10:L10))</f>
        <v/>
      </c>
      <c r="N10" s="73" t="str">
        <f>IF(ISERROR(STDEV(J10:L10)),"",STDEV(J10:L10))</f>
        <v/>
      </c>
    </row>
    <row r="11" spans="1:14">
      <c r="A11" s="71" t="str">
        <f>IF('Informations About Genes'!A10="","",'Informations About Genes'!A10)</f>
        <v>A8</v>
      </c>
      <c r="B11" s="72" t="str">
        <f>IF('Informations About Genes'!D10="","",'Informations About Genes'!D10)</f>
        <v/>
      </c>
      <c r="C11" s="346"/>
      <c r="D11" s="346"/>
      <c r="E11" s="346"/>
      <c r="F11" s="73" t="str">
        <f t="shared" si="0"/>
        <v/>
      </c>
      <c r="G11" s="73" t="str">
        <f t="shared" si="1"/>
        <v/>
      </c>
      <c r="I11" s="74" t="s">
        <v>176</v>
      </c>
      <c r="J11" s="78" t="str">
        <f t="shared" si="2"/>
        <v/>
      </c>
      <c r="K11" s="79" t="str">
        <f t="shared" si="2"/>
        <v/>
      </c>
      <c r="L11" s="80" t="str">
        <f t="shared" si="2"/>
        <v/>
      </c>
      <c r="M11" s="81" t="str">
        <f>IF(ISERROR(AVERAGE(J11:L11)),"",AVERAGE(J11:L11))</f>
        <v/>
      </c>
      <c r="N11" s="73" t="str">
        <f>IF(ISERROR(STDEV(J11:L11)),"",STDEV(J11:L11))</f>
        <v/>
      </c>
    </row>
    <row r="12" spans="1:14" ht="15.75" thickBot="1">
      <c r="A12" s="71" t="str">
        <f>IF('Informations About Genes'!A11="","",'Informations About Genes'!A11)</f>
        <v>A9</v>
      </c>
      <c r="B12" s="72" t="str">
        <f>IF('Informations About Genes'!D11="","",'Informations About Genes'!D11)</f>
        <v/>
      </c>
      <c r="C12" s="346"/>
      <c r="D12" s="346"/>
      <c r="E12" s="346"/>
      <c r="F12" s="73" t="str">
        <f t="shared" si="0"/>
        <v/>
      </c>
      <c r="G12" s="73" t="str">
        <f t="shared" si="1"/>
        <v/>
      </c>
      <c r="I12" s="82" t="s">
        <v>177</v>
      </c>
      <c r="J12" s="83" t="str">
        <f t="shared" si="2"/>
        <v/>
      </c>
      <c r="K12" s="84" t="str">
        <f t="shared" si="2"/>
        <v/>
      </c>
      <c r="L12" s="85" t="str">
        <f t="shared" si="2"/>
        <v/>
      </c>
      <c r="M12" s="86" t="str">
        <f>IF(ISERROR(AVERAGE(J12:L12)),"",AVERAGE(J12:L12))</f>
        <v/>
      </c>
      <c r="N12" s="87" t="str">
        <f>IF(ISERROR(STDEV(J12:L12)),"",STDEV(J12:L12))</f>
        <v/>
      </c>
    </row>
    <row r="13" spans="1:14" ht="15.75" thickTop="1">
      <c r="A13" s="71" t="str">
        <f>IF('Informations About Genes'!A12="","",'Informations About Genes'!A12)</f>
        <v>A10</v>
      </c>
      <c r="B13" s="72" t="str">
        <f>IF('Informations About Genes'!D12="","",'Informations About Genes'!D12)</f>
        <v/>
      </c>
      <c r="C13" s="346"/>
      <c r="D13" s="346"/>
      <c r="E13" s="346"/>
      <c r="F13" s="73" t="str">
        <f t="shared" si="0"/>
        <v/>
      </c>
      <c r="G13" s="73" t="str">
        <f t="shared" si="1"/>
        <v/>
      </c>
    </row>
    <row r="14" spans="1:14">
      <c r="A14" s="71" t="str">
        <f>IF('Informations About Genes'!A13="","",'Informations About Genes'!A13)</f>
        <v>A11</v>
      </c>
      <c r="B14" s="72" t="str">
        <f>IF('Informations About Genes'!D13="","",'Informations About Genes'!D13)</f>
        <v/>
      </c>
      <c r="C14" s="346"/>
      <c r="D14" s="346"/>
      <c r="E14" s="346"/>
      <c r="F14" s="73" t="str">
        <f t="shared" si="0"/>
        <v/>
      </c>
      <c r="G14" s="73" t="str">
        <f t="shared" si="1"/>
        <v/>
      </c>
    </row>
    <row r="15" spans="1:14">
      <c r="A15" s="71" t="str">
        <f>IF('Informations About Genes'!A14="","",'Informations About Genes'!A14)</f>
        <v>A12</v>
      </c>
      <c r="B15" s="72" t="str">
        <f>IF('Informations About Genes'!D14="","",'Informations About Genes'!D14)</f>
        <v/>
      </c>
      <c r="C15" s="346"/>
      <c r="D15" s="346"/>
      <c r="E15" s="346"/>
      <c r="F15" s="73" t="str">
        <f t="shared" si="0"/>
        <v/>
      </c>
      <c r="G15" s="73" t="str">
        <f t="shared" si="1"/>
        <v/>
      </c>
    </row>
    <row r="16" spans="1:14">
      <c r="A16" s="71" t="str">
        <f>IF('Informations About Genes'!A15="","",'Informations About Genes'!A15)</f>
        <v>B1</v>
      </c>
      <c r="B16" s="72" t="str">
        <f>IF('Informations About Genes'!D15="","",'Informations About Genes'!D15)</f>
        <v/>
      </c>
      <c r="C16" s="346"/>
      <c r="D16" s="346"/>
      <c r="E16" s="346"/>
      <c r="F16" s="73" t="str">
        <f t="shared" si="0"/>
        <v/>
      </c>
      <c r="G16" s="73" t="str">
        <f t="shared" si="1"/>
        <v/>
      </c>
    </row>
    <row r="17" spans="1:7">
      <c r="A17" s="71" t="str">
        <f>IF('Informations About Genes'!A16="","",'Informations About Genes'!A16)</f>
        <v>B2</v>
      </c>
      <c r="B17" s="72" t="str">
        <f>IF('Informations About Genes'!D16="","",'Informations About Genes'!D16)</f>
        <v/>
      </c>
      <c r="C17" s="346"/>
      <c r="D17" s="346"/>
      <c r="E17" s="346"/>
      <c r="F17" s="73" t="str">
        <f t="shared" si="0"/>
        <v/>
      </c>
      <c r="G17" s="73" t="str">
        <f t="shared" si="1"/>
        <v/>
      </c>
    </row>
    <row r="18" spans="1:7">
      <c r="A18" s="71" t="str">
        <f>IF('Informations About Genes'!A17="","",'Informations About Genes'!A17)</f>
        <v>B3</v>
      </c>
      <c r="B18" s="72" t="str">
        <f>IF('Informations About Genes'!D17="","",'Informations About Genes'!D17)</f>
        <v/>
      </c>
      <c r="C18" s="346"/>
      <c r="D18" s="346"/>
      <c r="E18" s="346"/>
      <c r="F18" s="73" t="str">
        <f t="shared" si="0"/>
        <v/>
      </c>
      <c r="G18" s="73" t="str">
        <f t="shared" si="1"/>
        <v/>
      </c>
    </row>
    <row r="19" spans="1:7">
      <c r="A19" s="71" t="str">
        <f>IF('Informations About Genes'!A18="","",'Informations About Genes'!A18)</f>
        <v>B4</v>
      </c>
      <c r="B19" s="72" t="str">
        <f>IF('Informations About Genes'!D18="","",'Informations About Genes'!D18)</f>
        <v/>
      </c>
      <c r="C19" s="346"/>
      <c r="D19" s="346"/>
      <c r="E19" s="346"/>
      <c r="F19" s="73" t="str">
        <f t="shared" si="0"/>
        <v/>
      </c>
      <c r="G19" s="73" t="str">
        <f t="shared" si="1"/>
        <v/>
      </c>
    </row>
    <row r="20" spans="1:7">
      <c r="A20" s="71" t="str">
        <f>IF('Informations About Genes'!A19="","",'Informations About Genes'!A19)</f>
        <v>B5</v>
      </c>
      <c r="B20" s="72" t="str">
        <f>IF('Informations About Genes'!D19="","",'Informations About Genes'!D19)</f>
        <v/>
      </c>
      <c r="C20" s="346"/>
      <c r="D20" s="346"/>
      <c r="E20" s="346"/>
      <c r="F20" s="73" t="str">
        <f t="shared" si="0"/>
        <v/>
      </c>
      <c r="G20" s="73" t="str">
        <f t="shared" si="1"/>
        <v/>
      </c>
    </row>
    <row r="21" spans="1:7">
      <c r="A21" s="71" t="str">
        <f>IF('Informations About Genes'!A20="","",'Informations About Genes'!A20)</f>
        <v>B6</v>
      </c>
      <c r="B21" s="72" t="str">
        <f>IF('Informations About Genes'!D20="","",'Informations About Genes'!D20)</f>
        <v/>
      </c>
      <c r="C21" s="346"/>
      <c r="D21" s="346"/>
      <c r="E21" s="346"/>
      <c r="F21" s="73" t="str">
        <f t="shared" si="0"/>
        <v/>
      </c>
      <c r="G21" s="73" t="str">
        <f t="shared" si="1"/>
        <v/>
      </c>
    </row>
    <row r="22" spans="1:7">
      <c r="A22" s="71" t="str">
        <f>IF('Informations About Genes'!A21="","",'Informations About Genes'!A21)</f>
        <v>B7</v>
      </c>
      <c r="B22" s="72" t="str">
        <f>IF('Informations About Genes'!D21="","",'Informations About Genes'!D21)</f>
        <v/>
      </c>
      <c r="C22" s="346"/>
      <c r="D22" s="346"/>
      <c r="E22" s="346"/>
      <c r="F22" s="73" t="str">
        <f t="shared" si="0"/>
        <v/>
      </c>
      <c r="G22" s="73" t="str">
        <f t="shared" si="1"/>
        <v/>
      </c>
    </row>
    <row r="23" spans="1:7">
      <c r="A23" s="71" t="str">
        <f>IF('Informations About Genes'!A22="","",'Informations About Genes'!A22)</f>
        <v>B8</v>
      </c>
      <c r="B23" s="72" t="str">
        <f>IF('Informations About Genes'!D22="","",'Informations About Genes'!D22)</f>
        <v/>
      </c>
      <c r="C23" s="346"/>
      <c r="D23" s="346"/>
      <c r="E23" s="346"/>
      <c r="F23" s="73" t="str">
        <f t="shared" si="0"/>
        <v/>
      </c>
      <c r="G23" s="73" t="str">
        <f t="shared" si="1"/>
        <v/>
      </c>
    </row>
    <row r="24" spans="1:7">
      <c r="A24" s="71" t="str">
        <f>IF('Informations About Genes'!A23="","",'Informations About Genes'!A23)</f>
        <v>B9</v>
      </c>
      <c r="B24" s="72" t="str">
        <f>IF('Informations About Genes'!D23="","",'Informations About Genes'!D23)</f>
        <v/>
      </c>
      <c r="C24" s="346"/>
      <c r="D24" s="346"/>
      <c r="E24" s="346"/>
      <c r="F24" s="73" t="str">
        <f t="shared" si="0"/>
        <v/>
      </c>
      <c r="G24" s="73" t="str">
        <f t="shared" si="1"/>
        <v/>
      </c>
    </row>
    <row r="25" spans="1:7">
      <c r="A25" s="71" t="str">
        <f>IF('Informations About Genes'!A24="","",'Informations About Genes'!A24)</f>
        <v>B10</v>
      </c>
      <c r="B25" s="72" t="str">
        <f>IF('Informations About Genes'!D24="","",'Informations About Genes'!D24)</f>
        <v/>
      </c>
      <c r="C25" s="346"/>
      <c r="D25" s="346"/>
      <c r="E25" s="346"/>
      <c r="F25" s="73" t="str">
        <f t="shared" si="0"/>
        <v/>
      </c>
      <c r="G25" s="73" t="str">
        <f t="shared" si="1"/>
        <v/>
      </c>
    </row>
    <row r="26" spans="1:7">
      <c r="A26" s="71" t="str">
        <f>IF('Informations About Genes'!A25="","",'Informations About Genes'!A25)</f>
        <v>B11</v>
      </c>
      <c r="B26" s="72" t="str">
        <f>IF('Informations About Genes'!D25="","",'Informations About Genes'!D25)</f>
        <v/>
      </c>
      <c r="C26" s="346"/>
      <c r="D26" s="346"/>
      <c r="E26" s="346"/>
      <c r="F26" s="73" t="str">
        <f t="shared" si="0"/>
        <v/>
      </c>
      <c r="G26" s="73" t="str">
        <f t="shared" si="1"/>
        <v/>
      </c>
    </row>
    <row r="27" spans="1:7">
      <c r="A27" s="71" t="str">
        <f>IF('Informations About Genes'!A26="","",'Informations About Genes'!A26)</f>
        <v>B12</v>
      </c>
      <c r="B27" s="72" t="str">
        <f>IF('Informations About Genes'!D26="","",'Informations About Genes'!D26)</f>
        <v/>
      </c>
      <c r="C27" s="346"/>
      <c r="D27" s="346"/>
      <c r="E27" s="346"/>
      <c r="F27" s="73" t="str">
        <f t="shared" si="0"/>
        <v/>
      </c>
      <c r="G27" s="73" t="str">
        <f t="shared" si="1"/>
        <v/>
      </c>
    </row>
    <row r="28" spans="1:7">
      <c r="A28" s="71" t="str">
        <f>IF('Informations About Genes'!A27="","",'Informations About Genes'!A27)</f>
        <v>C1</v>
      </c>
      <c r="B28" s="72" t="str">
        <f>IF('Informations About Genes'!D27="","",'Informations About Genes'!D27)</f>
        <v/>
      </c>
      <c r="C28" s="346"/>
      <c r="D28" s="346"/>
      <c r="E28" s="346"/>
      <c r="F28" s="73" t="str">
        <f t="shared" si="0"/>
        <v/>
      </c>
      <c r="G28" s="73" t="str">
        <f t="shared" si="1"/>
        <v/>
      </c>
    </row>
    <row r="29" spans="1:7">
      <c r="A29" s="71" t="str">
        <f>IF('Informations About Genes'!A28="","",'Informations About Genes'!A28)</f>
        <v>C2</v>
      </c>
      <c r="B29" s="72" t="str">
        <f>IF('Informations About Genes'!D28="","",'Informations About Genes'!D28)</f>
        <v/>
      </c>
      <c r="C29" s="346"/>
      <c r="D29" s="346"/>
      <c r="E29" s="346"/>
      <c r="F29" s="73" t="str">
        <f t="shared" si="0"/>
        <v/>
      </c>
      <c r="G29" s="73" t="str">
        <f t="shared" si="1"/>
        <v/>
      </c>
    </row>
    <row r="30" spans="1:7">
      <c r="A30" s="71" t="str">
        <f>IF('Informations About Genes'!A29="","",'Informations About Genes'!A29)</f>
        <v>C3</v>
      </c>
      <c r="B30" s="72" t="str">
        <f>IF('Informations About Genes'!D29="","",'Informations About Genes'!D29)</f>
        <v/>
      </c>
      <c r="C30" s="346"/>
      <c r="D30" s="346"/>
      <c r="E30" s="346"/>
      <c r="F30" s="73" t="str">
        <f t="shared" si="0"/>
        <v/>
      </c>
      <c r="G30" s="73" t="str">
        <f t="shared" si="1"/>
        <v/>
      </c>
    </row>
    <row r="31" spans="1:7">
      <c r="A31" s="71" t="str">
        <f>IF('Informations About Genes'!A30="","",'Informations About Genes'!A30)</f>
        <v>C4</v>
      </c>
      <c r="B31" s="72" t="str">
        <f>IF('Informations About Genes'!D30="","",'Informations About Genes'!D30)</f>
        <v/>
      </c>
      <c r="C31" s="346"/>
      <c r="D31" s="346"/>
      <c r="E31" s="346"/>
      <c r="F31" s="73" t="str">
        <f t="shared" si="0"/>
        <v/>
      </c>
      <c r="G31" s="73" t="str">
        <f t="shared" si="1"/>
        <v/>
      </c>
    </row>
    <row r="32" spans="1:7">
      <c r="A32" s="71" t="str">
        <f>IF('Informations About Genes'!A31="","",'Informations About Genes'!A31)</f>
        <v>C5</v>
      </c>
      <c r="B32" s="72" t="str">
        <f>IF('Informations About Genes'!D31="","",'Informations About Genes'!D31)</f>
        <v/>
      </c>
      <c r="C32" s="346"/>
      <c r="D32" s="346"/>
      <c r="E32" s="346"/>
      <c r="F32" s="73" t="str">
        <f t="shared" si="0"/>
        <v/>
      </c>
      <c r="G32" s="73" t="str">
        <f t="shared" si="1"/>
        <v/>
      </c>
    </row>
    <row r="33" spans="1:7">
      <c r="A33" s="71" t="str">
        <f>IF('Informations About Genes'!A32="","",'Informations About Genes'!A32)</f>
        <v>C6</v>
      </c>
      <c r="B33" s="72" t="str">
        <f>IF('Informations About Genes'!D32="","",'Informations About Genes'!D32)</f>
        <v/>
      </c>
      <c r="C33" s="346"/>
      <c r="D33" s="346"/>
      <c r="E33" s="346"/>
      <c r="F33" s="73" t="str">
        <f t="shared" si="0"/>
        <v/>
      </c>
      <c r="G33" s="73" t="str">
        <f t="shared" si="1"/>
        <v/>
      </c>
    </row>
    <row r="34" spans="1:7">
      <c r="A34" s="71" t="str">
        <f>IF('Informations About Genes'!A33="","",'Informations About Genes'!A33)</f>
        <v>C7</v>
      </c>
      <c r="B34" s="72" t="str">
        <f>IF('Informations About Genes'!D33="","",'Informations About Genes'!D33)</f>
        <v/>
      </c>
      <c r="C34" s="346"/>
      <c r="D34" s="346"/>
      <c r="E34" s="346"/>
      <c r="F34" s="73" t="str">
        <f t="shared" si="0"/>
        <v/>
      </c>
      <c r="G34" s="73" t="str">
        <f t="shared" si="1"/>
        <v/>
      </c>
    </row>
    <row r="35" spans="1:7">
      <c r="A35" s="71" t="str">
        <f>IF('Informations About Genes'!A34="","",'Informations About Genes'!A34)</f>
        <v>C8</v>
      </c>
      <c r="B35" s="72" t="str">
        <f>IF('Informations About Genes'!D34="","",'Informations About Genes'!D34)</f>
        <v/>
      </c>
      <c r="C35" s="346"/>
      <c r="D35" s="346"/>
      <c r="E35" s="346"/>
      <c r="F35" s="73" t="str">
        <f t="shared" si="0"/>
        <v/>
      </c>
      <c r="G35" s="73" t="str">
        <f t="shared" si="1"/>
        <v/>
      </c>
    </row>
    <row r="36" spans="1:7">
      <c r="A36" s="71" t="str">
        <f>IF('Informations About Genes'!A35="","",'Informations About Genes'!A35)</f>
        <v>C9</v>
      </c>
      <c r="B36" s="72" t="str">
        <f>IF('Informations About Genes'!D35="","",'Informations About Genes'!D35)</f>
        <v/>
      </c>
      <c r="C36" s="346"/>
      <c r="D36" s="346"/>
      <c r="E36" s="346"/>
      <c r="F36" s="73" t="str">
        <f t="shared" ref="F36:F67" si="3">IF(ISERROR(AVERAGE(C36:E36)),"",AVERAGE(C36:E36))</f>
        <v/>
      </c>
      <c r="G36" s="73" t="str">
        <f t="shared" ref="G36:G67" si="4">IF(ISERROR(STDEV(C36:E36)),"",IF(COUNT(C36:E36)&lt;3,"N/A",STDEV(C36:E36)))</f>
        <v/>
      </c>
    </row>
    <row r="37" spans="1:7">
      <c r="A37" s="71" t="str">
        <f>IF('Informations About Genes'!A36="","",'Informations About Genes'!A36)</f>
        <v>C10</v>
      </c>
      <c r="B37" s="72" t="str">
        <f>IF('Informations About Genes'!D36="","",'Informations About Genes'!D36)</f>
        <v/>
      </c>
      <c r="C37" s="346"/>
      <c r="D37" s="346"/>
      <c r="E37" s="346"/>
      <c r="F37" s="73" t="str">
        <f t="shared" si="3"/>
        <v/>
      </c>
      <c r="G37" s="73" t="str">
        <f t="shared" si="4"/>
        <v/>
      </c>
    </row>
    <row r="38" spans="1:7">
      <c r="A38" s="71" t="str">
        <f>IF('Informations About Genes'!A37="","",'Informations About Genes'!A37)</f>
        <v>C11</v>
      </c>
      <c r="B38" s="72" t="str">
        <f>IF('Informations About Genes'!D37="","",'Informations About Genes'!D37)</f>
        <v/>
      </c>
      <c r="C38" s="346"/>
      <c r="D38" s="346"/>
      <c r="E38" s="346"/>
      <c r="F38" s="73" t="str">
        <f t="shared" si="3"/>
        <v/>
      </c>
      <c r="G38" s="73" t="str">
        <f t="shared" si="4"/>
        <v/>
      </c>
    </row>
    <row r="39" spans="1:7">
      <c r="A39" s="71" t="str">
        <f>IF('Informations About Genes'!A38="","",'Informations About Genes'!A38)</f>
        <v>C12</v>
      </c>
      <c r="B39" s="72" t="str">
        <f>IF('Informations About Genes'!D38="","",'Informations About Genes'!D38)</f>
        <v/>
      </c>
      <c r="C39" s="346"/>
      <c r="D39" s="346"/>
      <c r="E39" s="346"/>
      <c r="F39" s="73" t="str">
        <f t="shared" si="3"/>
        <v/>
      </c>
      <c r="G39" s="73" t="str">
        <f t="shared" si="4"/>
        <v/>
      </c>
    </row>
    <row r="40" spans="1:7">
      <c r="A40" s="71" t="str">
        <f>IF('Informations About Genes'!A39="","",'Informations About Genes'!A39)</f>
        <v>D1</v>
      </c>
      <c r="B40" s="72" t="str">
        <f>IF('Informations About Genes'!D39="","",'Informations About Genes'!D39)</f>
        <v/>
      </c>
      <c r="C40" s="346"/>
      <c r="D40" s="346"/>
      <c r="E40" s="346"/>
      <c r="F40" s="73" t="str">
        <f t="shared" si="3"/>
        <v/>
      </c>
      <c r="G40" s="73" t="str">
        <f t="shared" si="4"/>
        <v/>
      </c>
    </row>
    <row r="41" spans="1:7">
      <c r="A41" s="71" t="str">
        <f>IF('Informations About Genes'!A40="","",'Informations About Genes'!A40)</f>
        <v>D2</v>
      </c>
      <c r="B41" s="72" t="str">
        <f>IF('Informations About Genes'!D40="","",'Informations About Genes'!D40)</f>
        <v/>
      </c>
      <c r="C41" s="346"/>
      <c r="D41" s="346"/>
      <c r="E41" s="346"/>
      <c r="F41" s="73" t="str">
        <f t="shared" si="3"/>
        <v/>
      </c>
      <c r="G41" s="73" t="str">
        <f t="shared" si="4"/>
        <v/>
      </c>
    </row>
    <row r="42" spans="1:7">
      <c r="A42" s="71" t="str">
        <f>IF('Informations About Genes'!A41="","",'Informations About Genes'!A41)</f>
        <v>D3</v>
      </c>
      <c r="B42" s="72" t="str">
        <f>IF('Informations About Genes'!D41="","",'Informations About Genes'!D41)</f>
        <v/>
      </c>
      <c r="C42" s="346"/>
      <c r="D42" s="346"/>
      <c r="E42" s="346"/>
      <c r="F42" s="73" t="str">
        <f t="shared" si="3"/>
        <v/>
      </c>
      <c r="G42" s="73" t="str">
        <f t="shared" si="4"/>
        <v/>
      </c>
    </row>
    <row r="43" spans="1:7">
      <c r="A43" s="71" t="str">
        <f>IF('Informations About Genes'!A42="","",'Informations About Genes'!A42)</f>
        <v>D4</v>
      </c>
      <c r="B43" s="72" t="str">
        <f>IF('Informations About Genes'!D42="","",'Informations About Genes'!D42)</f>
        <v/>
      </c>
      <c r="C43" s="346"/>
      <c r="D43" s="346"/>
      <c r="E43" s="346"/>
      <c r="F43" s="73" t="str">
        <f t="shared" si="3"/>
        <v/>
      </c>
      <c r="G43" s="73" t="str">
        <f t="shared" si="4"/>
        <v/>
      </c>
    </row>
    <row r="44" spans="1:7">
      <c r="A44" s="71" t="str">
        <f>IF('Informations About Genes'!A43="","",'Informations About Genes'!A43)</f>
        <v>D5</v>
      </c>
      <c r="B44" s="72" t="str">
        <f>IF('Informations About Genes'!D43="","",'Informations About Genes'!D43)</f>
        <v/>
      </c>
      <c r="C44" s="346"/>
      <c r="D44" s="346"/>
      <c r="E44" s="346"/>
      <c r="F44" s="73" t="str">
        <f t="shared" si="3"/>
        <v/>
      </c>
      <c r="G44" s="73" t="str">
        <f t="shared" si="4"/>
        <v/>
      </c>
    </row>
    <row r="45" spans="1:7">
      <c r="A45" s="71" t="str">
        <f>IF('Informations About Genes'!A44="","",'Informations About Genes'!A44)</f>
        <v>D6</v>
      </c>
      <c r="B45" s="72" t="str">
        <f>IF('Informations About Genes'!D44="","",'Informations About Genes'!D44)</f>
        <v/>
      </c>
      <c r="C45" s="346"/>
      <c r="D45" s="346"/>
      <c r="E45" s="346"/>
      <c r="F45" s="73" t="str">
        <f t="shared" si="3"/>
        <v/>
      </c>
      <c r="G45" s="73" t="str">
        <f t="shared" si="4"/>
        <v/>
      </c>
    </row>
    <row r="46" spans="1:7">
      <c r="A46" s="71" t="str">
        <f>IF('Informations About Genes'!A45="","",'Informations About Genes'!A45)</f>
        <v>D7</v>
      </c>
      <c r="B46" s="72" t="str">
        <f>IF('Informations About Genes'!D45="","",'Informations About Genes'!D45)</f>
        <v/>
      </c>
      <c r="C46" s="346"/>
      <c r="D46" s="346"/>
      <c r="E46" s="346"/>
      <c r="F46" s="73" t="str">
        <f t="shared" si="3"/>
        <v/>
      </c>
      <c r="G46" s="73" t="str">
        <f t="shared" si="4"/>
        <v/>
      </c>
    </row>
    <row r="47" spans="1:7">
      <c r="A47" s="71" t="str">
        <f>IF('Informations About Genes'!A46="","",'Informations About Genes'!A46)</f>
        <v>D8</v>
      </c>
      <c r="B47" s="72" t="str">
        <f>IF('Informations About Genes'!D46="","",'Informations About Genes'!D46)</f>
        <v/>
      </c>
      <c r="C47" s="346"/>
      <c r="D47" s="346"/>
      <c r="E47" s="346"/>
      <c r="F47" s="73" t="str">
        <f t="shared" si="3"/>
        <v/>
      </c>
      <c r="G47" s="73" t="str">
        <f t="shared" si="4"/>
        <v/>
      </c>
    </row>
    <row r="48" spans="1:7">
      <c r="A48" s="71" t="str">
        <f>IF('Informations About Genes'!A47="","",'Informations About Genes'!A47)</f>
        <v>D9</v>
      </c>
      <c r="B48" s="72" t="str">
        <f>IF('Informations About Genes'!D47="","",'Informations About Genes'!D47)</f>
        <v/>
      </c>
      <c r="C48" s="346"/>
      <c r="D48" s="346"/>
      <c r="E48" s="346"/>
      <c r="F48" s="73" t="str">
        <f t="shared" si="3"/>
        <v/>
      </c>
      <c r="G48" s="73" t="str">
        <f t="shared" si="4"/>
        <v/>
      </c>
    </row>
    <row r="49" spans="1:7">
      <c r="A49" s="71" t="str">
        <f>IF('Informations About Genes'!A48="","",'Informations About Genes'!A48)</f>
        <v>D10</v>
      </c>
      <c r="B49" s="72" t="str">
        <f>IF('Informations About Genes'!D48="","",'Informations About Genes'!D48)</f>
        <v/>
      </c>
      <c r="C49" s="346"/>
      <c r="D49" s="346"/>
      <c r="E49" s="346"/>
      <c r="F49" s="73" t="str">
        <f t="shared" si="3"/>
        <v/>
      </c>
      <c r="G49" s="73" t="str">
        <f t="shared" si="4"/>
        <v/>
      </c>
    </row>
    <row r="50" spans="1:7">
      <c r="A50" s="71" t="str">
        <f>IF('Informations About Genes'!A49="","",'Informations About Genes'!A49)</f>
        <v>D11</v>
      </c>
      <c r="B50" s="72" t="str">
        <f>IF('Informations About Genes'!D49="","",'Informations About Genes'!D49)</f>
        <v/>
      </c>
      <c r="C50" s="346"/>
      <c r="D50" s="346"/>
      <c r="E50" s="346"/>
      <c r="F50" s="73" t="str">
        <f t="shared" si="3"/>
        <v/>
      </c>
      <c r="G50" s="73" t="str">
        <f t="shared" si="4"/>
        <v/>
      </c>
    </row>
    <row r="51" spans="1:7">
      <c r="A51" s="71" t="str">
        <f>IF('Informations About Genes'!A50="","",'Informations About Genes'!A50)</f>
        <v>D12</v>
      </c>
      <c r="B51" s="72" t="str">
        <f>IF('Informations About Genes'!D50="","",'Informations About Genes'!D50)</f>
        <v/>
      </c>
      <c r="C51" s="346"/>
      <c r="D51" s="346"/>
      <c r="E51" s="346"/>
      <c r="F51" s="73" t="str">
        <f t="shared" si="3"/>
        <v/>
      </c>
      <c r="G51" s="73" t="str">
        <f t="shared" si="4"/>
        <v/>
      </c>
    </row>
    <row r="52" spans="1:7">
      <c r="A52" s="71" t="str">
        <f>IF('Informations About Genes'!A51="","",'Informations About Genes'!A51)</f>
        <v>E1</v>
      </c>
      <c r="B52" s="72" t="str">
        <f>IF('Informations About Genes'!D51="","",'Informations About Genes'!D51)</f>
        <v/>
      </c>
      <c r="C52" s="346"/>
      <c r="D52" s="346"/>
      <c r="E52" s="346"/>
      <c r="F52" s="73" t="str">
        <f t="shared" si="3"/>
        <v/>
      </c>
      <c r="G52" s="73" t="str">
        <f t="shared" si="4"/>
        <v/>
      </c>
    </row>
    <row r="53" spans="1:7">
      <c r="A53" s="71" t="str">
        <f>IF('Informations About Genes'!A52="","",'Informations About Genes'!A52)</f>
        <v>E2</v>
      </c>
      <c r="B53" s="72" t="str">
        <f>IF('Informations About Genes'!D52="","",'Informations About Genes'!D52)</f>
        <v/>
      </c>
      <c r="C53" s="346"/>
      <c r="D53" s="346"/>
      <c r="E53" s="346"/>
      <c r="F53" s="73" t="str">
        <f t="shared" si="3"/>
        <v/>
      </c>
      <c r="G53" s="73" t="str">
        <f t="shared" si="4"/>
        <v/>
      </c>
    </row>
    <row r="54" spans="1:7">
      <c r="A54" s="71" t="str">
        <f>IF('Informations About Genes'!A53="","",'Informations About Genes'!A53)</f>
        <v>E3</v>
      </c>
      <c r="B54" s="72" t="str">
        <f>IF('Informations About Genes'!D53="","",'Informations About Genes'!D53)</f>
        <v/>
      </c>
      <c r="C54" s="346"/>
      <c r="D54" s="346"/>
      <c r="E54" s="346"/>
      <c r="F54" s="73" t="str">
        <f t="shared" si="3"/>
        <v/>
      </c>
      <c r="G54" s="73" t="str">
        <f t="shared" si="4"/>
        <v/>
      </c>
    </row>
    <row r="55" spans="1:7">
      <c r="A55" s="71" t="str">
        <f>IF('Informations About Genes'!A54="","",'Informations About Genes'!A54)</f>
        <v>E4</v>
      </c>
      <c r="B55" s="72" t="str">
        <f>IF('Informations About Genes'!D54="","",'Informations About Genes'!D54)</f>
        <v/>
      </c>
      <c r="C55" s="346"/>
      <c r="D55" s="346"/>
      <c r="E55" s="346"/>
      <c r="F55" s="73" t="str">
        <f t="shared" si="3"/>
        <v/>
      </c>
      <c r="G55" s="73" t="str">
        <f t="shared" si="4"/>
        <v/>
      </c>
    </row>
    <row r="56" spans="1:7">
      <c r="A56" s="71" t="str">
        <f>IF('Informations About Genes'!A55="","",'Informations About Genes'!A55)</f>
        <v>E5</v>
      </c>
      <c r="B56" s="72" t="str">
        <f>IF('Informations About Genes'!D55="","",'Informations About Genes'!D55)</f>
        <v/>
      </c>
      <c r="C56" s="346"/>
      <c r="D56" s="346"/>
      <c r="E56" s="346"/>
      <c r="F56" s="73" t="str">
        <f t="shared" si="3"/>
        <v/>
      </c>
      <c r="G56" s="73" t="str">
        <f t="shared" si="4"/>
        <v/>
      </c>
    </row>
    <row r="57" spans="1:7">
      <c r="A57" s="71" t="str">
        <f>IF('Informations About Genes'!A56="","",'Informations About Genes'!A56)</f>
        <v>E6</v>
      </c>
      <c r="B57" s="72" t="str">
        <f>IF('Informations About Genes'!D56="","",'Informations About Genes'!D56)</f>
        <v/>
      </c>
      <c r="C57" s="346"/>
      <c r="D57" s="346"/>
      <c r="E57" s="346"/>
      <c r="F57" s="73" t="str">
        <f t="shared" si="3"/>
        <v/>
      </c>
      <c r="G57" s="73" t="str">
        <f t="shared" si="4"/>
        <v/>
      </c>
    </row>
    <row r="58" spans="1:7">
      <c r="A58" s="71" t="str">
        <f>IF('Informations About Genes'!A57="","",'Informations About Genes'!A57)</f>
        <v>E7</v>
      </c>
      <c r="B58" s="72" t="str">
        <f>IF('Informations About Genes'!D57="","",'Informations About Genes'!D57)</f>
        <v/>
      </c>
      <c r="C58" s="346"/>
      <c r="D58" s="346"/>
      <c r="E58" s="346"/>
      <c r="F58" s="73" t="str">
        <f t="shared" si="3"/>
        <v/>
      </c>
      <c r="G58" s="73" t="str">
        <f t="shared" si="4"/>
        <v/>
      </c>
    </row>
    <row r="59" spans="1:7">
      <c r="A59" s="71" t="str">
        <f>IF('Informations About Genes'!A58="","",'Informations About Genes'!A58)</f>
        <v>E8</v>
      </c>
      <c r="B59" s="72" t="str">
        <f>IF('Informations About Genes'!D58="","",'Informations About Genes'!D58)</f>
        <v/>
      </c>
      <c r="C59" s="346"/>
      <c r="D59" s="346"/>
      <c r="E59" s="346"/>
      <c r="F59" s="73" t="str">
        <f t="shared" si="3"/>
        <v/>
      </c>
      <c r="G59" s="73" t="str">
        <f t="shared" si="4"/>
        <v/>
      </c>
    </row>
    <row r="60" spans="1:7">
      <c r="A60" s="71" t="str">
        <f>IF('Informations About Genes'!A59="","",'Informations About Genes'!A59)</f>
        <v>E9</v>
      </c>
      <c r="B60" s="72" t="str">
        <f>IF('Informations About Genes'!D59="","",'Informations About Genes'!D59)</f>
        <v/>
      </c>
      <c r="C60" s="346"/>
      <c r="D60" s="346"/>
      <c r="E60" s="346"/>
      <c r="F60" s="73" t="str">
        <f t="shared" si="3"/>
        <v/>
      </c>
      <c r="G60" s="73" t="str">
        <f t="shared" si="4"/>
        <v/>
      </c>
    </row>
    <row r="61" spans="1:7">
      <c r="A61" s="71" t="str">
        <f>IF('Informations About Genes'!A60="","",'Informations About Genes'!A60)</f>
        <v>E10</v>
      </c>
      <c r="B61" s="72" t="str">
        <f>IF('Informations About Genes'!D60="","",'Informations About Genes'!D60)</f>
        <v/>
      </c>
      <c r="C61" s="346"/>
      <c r="D61" s="346"/>
      <c r="E61" s="346"/>
      <c r="F61" s="73" t="str">
        <f t="shared" si="3"/>
        <v/>
      </c>
      <c r="G61" s="73" t="str">
        <f t="shared" si="4"/>
        <v/>
      </c>
    </row>
    <row r="62" spans="1:7">
      <c r="A62" s="71" t="str">
        <f>IF('Informations About Genes'!A61="","",'Informations About Genes'!A61)</f>
        <v>E11</v>
      </c>
      <c r="B62" s="72" t="str">
        <f>IF('Informations About Genes'!D61="","",'Informations About Genes'!D61)</f>
        <v/>
      </c>
      <c r="C62" s="346"/>
      <c r="D62" s="346"/>
      <c r="E62" s="346"/>
      <c r="F62" s="73" t="str">
        <f t="shared" si="3"/>
        <v/>
      </c>
      <c r="G62" s="73" t="str">
        <f t="shared" si="4"/>
        <v/>
      </c>
    </row>
    <row r="63" spans="1:7">
      <c r="A63" s="71" t="str">
        <f>IF('Informations About Genes'!A62="","",'Informations About Genes'!A62)</f>
        <v>E12</v>
      </c>
      <c r="B63" s="72" t="str">
        <f>IF('Informations About Genes'!D62="","",'Informations About Genes'!D62)</f>
        <v/>
      </c>
      <c r="C63" s="346"/>
      <c r="D63" s="346"/>
      <c r="E63" s="346"/>
      <c r="F63" s="73" t="str">
        <f t="shared" si="3"/>
        <v/>
      </c>
      <c r="G63" s="73" t="str">
        <f t="shared" si="4"/>
        <v/>
      </c>
    </row>
    <row r="64" spans="1:7">
      <c r="A64" s="71" t="str">
        <f>IF('Informations About Genes'!A63="","",'Informations About Genes'!A63)</f>
        <v>F1</v>
      </c>
      <c r="B64" s="72" t="str">
        <f>IF('Informations About Genes'!D63="","",'Informations About Genes'!D63)</f>
        <v/>
      </c>
      <c r="C64" s="346"/>
      <c r="D64" s="346"/>
      <c r="E64" s="346"/>
      <c r="F64" s="73" t="str">
        <f t="shared" si="3"/>
        <v/>
      </c>
      <c r="G64" s="73" t="str">
        <f t="shared" si="4"/>
        <v/>
      </c>
    </row>
    <row r="65" spans="1:7">
      <c r="A65" s="71" t="str">
        <f>IF('Informations About Genes'!A64="","",'Informations About Genes'!A64)</f>
        <v>F2</v>
      </c>
      <c r="B65" s="72" t="str">
        <f>IF('Informations About Genes'!D64="","",'Informations About Genes'!D64)</f>
        <v/>
      </c>
      <c r="C65" s="346"/>
      <c r="D65" s="346"/>
      <c r="E65" s="346"/>
      <c r="F65" s="73" t="str">
        <f t="shared" si="3"/>
        <v/>
      </c>
      <c r="G65" s="73" t="str">
        <f t="shared" si="4"/>
        <v/>
      </c>
    </row>
    <row r="66" spans="1:7">
      <c r="A66" s="71" t="str">
        <f>IF('Informations About Genes'!A65="","",'Informations About Genes'!A65)</f>
        <v>F3</v>
      </c>
      <c r="B66" s="72" t="str">
        <f>IF('Informations About Genes'!D65="","",'Informations About Genes'!D65)</f>
        <v/>
      </c>
      <c r="C66" s="346"/>
      <c r="D66" s="346"/>
      <c r="E66" s="346"/>
      <c r="F66" s="73" t="str">
        <f t="shared" si="3"/>
        <v/>
      </c>
      <c r="G66" s="73" t="str">
        <f t="shared" si="4"/>
        <v/>
      </c>
    </row>
    <row r="67" spans="1:7">
      <c r="A67" s="71" t="str">
        <f>IF('Informations About Genes'!A66="","",'Informations About Genes'!A66)</f>
        <v>F4</v>
      </c>
      <c r="B67" s="72" t="str">
        <f>IF('Informations About Genes'!D66="","",'Informations About Genes'!D66)</f>
        <v/>
      </c>
      <c r="C67" s="346"/>
      <c r="D67" s="346"/>
      <c r="E67" s="346"/>
      <c r="F67" s="73" t="str">
        <f t="shared" si="3"/>
        <v/>
      </c>
      <c r="G67" s="73" t="str">
        <f t="shared" si="4"/>
        <v/>
      </c>
    </row>
    <row r="68" spans="1:7">
      <c r="A68" s="71" t="str">
        <f>IF('Informations About Genes'!A67="","",'Informations About Genes'!A67)</f>
        <v>F5</v>
      </c>
      <c r="B68" s="72" t="str">
        <f>IF('Informations About Genes'!D67="","",'Informations About Genes'!D67)</f>
        <v/>
      </c>
      <c r="C68" s="346"/>
      <c r="D68" s="346"/>
      <c r="E68" s="346"/>
      <c r="F68" s="73" t="str">
        <f t="shared" ref="F68:F99" si="5">IF(ISERROR(AVERAGE(C68:E68)),"",AVERAGE(C68:E68))</f>
        <v/>
      </c>
      <c r="G68" s="73" t="str">
        <f t="shared" ref="G68:G99" si="6">IF(ISERROR(STDEV(C68:E68)),"",IF(COUNT(C68:E68)&lt;3,"N/A",STDEV(C68:E68)))</f>
        <v/>
      </c>
    </row>
    <row r="69" spans="1:7">
      <c r="A69" s="71" t="str">
        <f>IF('Informations About Genes'!A68="","",'Informations About Genes'!A68)</f>
        <v>F6</v>
      </c>
      <c r="B69" s="72" t="str">
        <f>IF('Informations About Genes'!D68="","",'Informations About Genes'!D68)</f>
        <v/>
      </c>
      <c r="C69" s="346"/>
      <c r="D69" s="346"/>
      <c r="E69" s="346"/>
      <c r="F69" s="73" t="str">
        <f t="shared" si="5"/>
        <v/>
      </c>
      <c r="G69" s="73" t="str">
        <f t="shared" si="6"/>
        <v/>
      </c>
    </row>
    <row r="70" spans="1:7">
      <c r="A70" s="71" t="str">
        <f>IF('Informations About Genes'!A69="","",'Informations About Genes'!A69)</f>
        <v>F7</v>
      </c>
      <c r="B70" s="72" t="str">
        <f>IF('Informations About Genes'!D69="","",'Informations About Genes'!D69)</f>
        <v/>
      </c>
      <c r="C70" s="346"/>
      <c r="D70" s="346"/>
      <c r="E70" s="346"/>
      <c r="F70" s="73" t="str">
        <f t="shared" si="5"/>
        <v/>
      </c>
      <c r="G70" s="73" t="str">
        <f t="shared" si="6"/>
        <v/>
      </c>
    </row>
    <row r="71" spans="1:7">
      <c r="A71" s="71" t="str">
        <f>IF('Informations About Genes'!A70="","",'Informations About Genes'!A70)</f>
        <v>F8</v>
      </c>
      <c r="B71" s="72" t="str">
        <f>IF('Informations About Genes'!D70="","",'Informations About Genes'!D70)</f>
        <v/>
      </c>
      <c r="C71" s="346"/>
      <c r="D71" s="346"/>
      <c r="E71" s="346"/>
      <c r="F71" s="73" t="str">
        <f t="shared" si="5"/>
        <v/>
      </c>
      <c r="G71" s="73" t="str">
        <f t="shared" si="6"/>
        <v/>
      </c>
    </row>
    <row r="72" spans="1:7">
      <c r="A72" s="71" t="str">
        <f>IF('Informations About Genes'!A71="","",'Informations About Genes'!A71)</f>
        <v>F9</v>
      </c>
      <c r="B72" s="72" t="str">
        <f>IF('Informations About Genes'!D71="","",'Informations About Genes'!D71)</f>
        <v/>
      </c>
      <c r="C72" s="346"/>
      <c r="D72" s="346"/>
      <c r="E72" s="346"/>
      <c r="F72" s="73" t="str">
        <f t="shared" si="5"/>
        <v/>
      </c>
      <c r="G72" s="73" t="str">
        <f t="shared" si="6"/>
        <v/>
      </c>
    </row>
    <row r="73" spans="1:7">
      <c r="A73" s="71" t="str">
        <f>IF('Informations About Genes'!A72="","",'Informations About Genes'!A72)</f>
        <v>F10</v>
      </c>
      <c r="B73" s="72" t="str">
        <f>IF('Informations About Genes'!D72="","",'Informations About Genes'!D72)</f>
        <v/>
      </c>
      <c r="C73" s="346"/>
      <c r="D73" s="346"/>
      <c r="E73" s="346"/>
      <c r="F73" s="73" t="str">
        <f t="shared" si="5"/>
        <v/>
      </c>
      <c r="G73" s="73" t="str">
        <f t="shared" si="6"/>
        <v/>
      </c>
    </row>
    <row r="74" spans="1:7">
      <c r="A74" s="71" t="str">
        <f>IF('Informations About Genes'!A73="","",'Informations About Genes'!A73)</f>
        <v>F11</v>
      </c>
      <c r="B74" s="72" t="str">
        <f>IF('Informations About Genes'!D73="","",'Informations About Genes'!D73)</f>
        <v/>
      </c>
      <c r="C74" s="346"/>
      <c r="D74" s="346"/>
      <c r="E74" s="346"/>
      <c r="F74" s="73" t="str">
        <f t="shared" si="5"/>
        <v/>
      </c>
      <c r="G74" s="73" t="str">
        <f t="shared" si="6"/>
        <v/>
      </c>
    </row>
    <row r="75" spans="1:7">
      <c r="A75" s="71" t="str">
        <f>IF('Informations About Genes'!A74="","",'Informations About Genes'!A74)</f>
        <v>F12</v>
      </c>
      <c r="B75" s="72" t="str">
        <f>IF('Informations About Genes'!D74="","",'Informations About Genes'!D74)</f>
        <v/>
      </c>
      <c r="C75" s="346"/>
      <c r="D75" s="346"/>
      <c r="E75" s="346"/>
      <c r="F75" s="73" t="str">
        <f t="shared" si="5"/>
        <v/>
      </c>
      <c r="G75" s="73" t="str">
        <f t="shared" si="6"/>
        <v/>
      </c>
    </row>
    <row r="76" spans="1:7">
      <c r="A76" s="71" t="str">
        <f>IF('Informations About Genes'!A75="","",'Informations About Genes'!A75)</f>
        <v>G1</v>
      </c>
      <c r="B76" s="72" t="str">
        <f>IF('Informations About Genes'!D75="","",'Informations About Genes'!D75)</f>
        <v/>
      </c>
      <c r="C76" s="346"/>
      <c r="D76" s="346"/>
      <c r="E76" s="346"/>
      <c r="F76" s="73" t="str">
        <f t="shared" si="5"/>
        <v/>
      </c>
      <c r="G76" s="73" t="str">
        <f t="shared" si="6"/>
        <v/>
      </c>
    </row>
    <row r="77" spans="1:7">
      <c r="A77" s="71" t="str">
        <f>IF('Informations About Genes'!A76="","",'Informations About Genes'!A76)</f>
        <v>G2</v>
      </c>
      <c r="B77" s="72" t="str">
        <f>IF('Informations About Genes'!D76="","",'Informations About Genes'!D76)</f>
        <v/>
      </c>
      <c r="C77" s="346"/>
      <c r="D77" s="346"/>
      <c r="E77" s="346"/>
      <c r="F77" s="73" t="str">
        <f t="shared" si="5"/>
        <v/>
      </c>
      <c r="G77" s="73" t="str">
        <f t="shared" si="6"/>
        <v/>
      </c>
    </row>
    <row r="78" spans="1:7">
      <c r="A78" s="71" t="str">
        <f>IF('Informations About Genes'!A77="","",'Informations About Genes'!A77)</f>
        <v>G3</v>
      </c>
      <c r="B78" s="72" t="str">
        <f>IF('Informations About Genes'!D77="","",'Informations About Genes'!D77)</f>
        <v/>
      </c>
      <c r="C78" s="346"/>
      <c r="D78" s="346"/>
      <c r="E78" s="346"/>
      <c r="F78" s="73" t="str">
        <f t="shared" si="5"/>
        <v/>
      </c>
      <c r="G78" s="73" t="str">
        <f t="shared" si="6"/>
        <v/>
      </c>
    </row>
    <row r="79" spans="1:7">
      <c r="A79" s="71" t="str">
        <f>IF('Informations About Genes'!A78="","",'Informations About Genes'!A78)</f>
        <v>G4</v>
      </c>
      <c r="B79" s="72" t="str">
        <f>IF('Informations About Genes'!D78="","",'Informations About Genes'!D78)</f>
        <v/>
      </c>
      <c r="C79" s="346"/>
      <c r="D79" s="346"/>
      <c r="E79" s="346"/>
      <c r="F79" s="73" t="str">
        <f t="shared" si="5"/>
        <v/>
      </c>
      <c r="G79" s="73" t="str">
        <f t="shared" si="6"/>
        <v/>
      </c>
    </row>
    <row r="80" spans="1:7">
      <c r="A80" s="71" t="str">
        <f>IF('Informations About Genes'!A79="","",'Informations About Genes'!A79)</f>
        <v>G5</v>
      </c>
      <c r="B80" s="72" t="str">
        <f>IF('Informations About Genes'!D79="","",'Informations About Genes'!D79)</f>
        <v/>
      </c>
      <c r="C80" s="346"/>
      <c r="D80" s="346"/>
      <c r="E80" s="346"/>
      <c r="F80" s="73" t="str">
        <f t="shared" si="5"/>
        <v/>
      </c>
      <c r="G80" s="73" t="str">
        <f t="shared" si="6"/>
        <v/>
      </c>
    </row>
    <row r="81" spans="1:7">
      <c r="A81" s="71" t="str">
        <f>IF('Informations About Genes'!A80="","",'Informations About Genes'!A80)</f>
        <v>G6</v>
      </c>
      <c r="B81" s="72" t="str">
        <f>IF('Informations About Genes'!D80="","",'Informations About Genes'!D80)</f>
        <v/>
      </c>
      <c r="C81" s="346"/>
      <c r="D81" s="346"/>
      <c r="E81" s="346"/>
      <c r="F81" s="73" t="str">
        <f t="shared" si="5"/>
        <v/>
      </c>
      <c r="G81" s="73" t="str">
        <f t="shared" si="6"/>
        <v/>
      </c>
    </row>
    <row r="82" spans="1:7">
      <c r="A82" s="71" t="str">
        <f>IF('Informations About Genes'!A81="","",'Informations About Genes'!A81)</f>
        <v>G7</v>
      </c>
      <c r="B82" s="72" t="str">
        <f>IF('Informations About Genes'!D81="","",'Informations About Genes'!D81)</f>
        <v/>
      </c>
      <c r="C82" s="346"/>
      <c r="D82" s="346"/>
      <c r="E82" s="346"/>
      <c r="F82" s="73" t="str">
        <f t="shared" si="5"/>
        <v/>
      </c>
      <c r="G82" s="73" t="str">
        <f t="shared" si="6"/>
        <v/>
      </c>
    </row>
    <row r="83" spans="1:7">
      <c r="A83" s="71" t="str">
        <f>IF('Informations About Genes'!A82="","",'Informations About Genes'!A82)</f>
        <v>G8</v>
      </c>
      <c r="B83" s="72" t="str">
        <f>IF('Informations About Genes'!D82="","",'Informations About Genes'!D82)</f>
        <v/>
      </c>
      <c r="C83" s="346"/>
      <c r="D83" s="346"/>
      <c r="E83" s="346"/>
      <c r="F83" s="73" t="str">
        <f t="shared" si="5"/>
        <v/>
      </c>
      <c r="G83" s="73" t="str">
        <f t="shared" si="6"/>
        <v/>
      </c>
    </row>
    <row r="84" spans="1:7">
      <c r="A84" s="71" t="str">
        <f>IF('Informations About Genes'!A83="","",'Informations About Genes'!A83)</f>
        <v>G9</v>
      </c>
      <c r="B84" s="72" t="str">
        <f>IF('Informations About Genes'!D83="","",'Informations About Genes'!D83)</f>
        <v/>
      </c>
      <c r="C84" s="346"/>
      <c r="D84" s="346"/>
      <c r="E84" s="346"/>
      <c r="F84" s="73" t="str">
        <f t="shared" si="5"/>
        <v/>
      </c>
      <c r="G84" s="73" t="str">
        <f t="shared" si="6"/>
        <v/>
      </c>
    </row>
    <row r="85" spans="1:7">
      <c r="A85" s="71" t="str">
        <f>IF('Informations About Genes'!A84="","",'Informations About Genes'!A84)</f>
        <v>G10</v>
      </c>
      <c r="B85" s="72" t="str">
        <f>IF('Informations About Genes'!D84="","",'Informations About Genes'!D84)</f>
        <v/>
      </c>
      <c r="C85" s="346"/>
      <c r="D85" s="346"/>
      <c r="E85" s="346"/>
      <c r="F85" s="73" t="str">
        <f t="shared" si="5"/>
        <v/>
      </c>
      <c r="G85" s="73" t="str">
        <f t="shared" si="6"/>
        <v/>
      </c>
    </row>
    <row r="86" spans="1:7">
      <c r="A86" s="71" t="str">
        <f>IF('Informations About Genes'!A85="","",'Informations About Genes'!A85)</f>
        <v>G11</v>
      </c>
      <c r="B86" s="72" t="str">
        <f>IF('Informations About Genes'!D85="","",'Informations About Genes'!D85)</f>
        <v/>
      </c>
      <c r="C86" s="346"/>
      <c r="D86" s="346"/>
      <c r="E86" s="346"/>
      <c r="F86" s="73" t="str">
        <f t="shared" si="5"/>
        <v/>
      </c>
      <c r="G86" s="73" t="str">
        <f t="shared" si="6"/>
        <v/>
      </c>
    </row>
    <row r="87" spans="1:7">
      <c r="A87" s="71" t="str">
        <f>IF('Informations About Genes'!A86="","",'Informations About Genes'!A86)</f>
        <v>G12</v>
      </c>
      <c r="B87" s="72" t="str">
        <f>IF('Informations About Genes'!D86="","",'Informations About Genes'!D86)</f>
        <v/>
      </c>
      <c r="C87" s="346"/>
      <c r="D87" s="346"/>
      <c r="E87" s="346"/>
      <c r="F87" s="73" t="str">
        <f t="shared" si="5"/>
        <v/>
      </c>
      <c r="G87" s="73" t="str">
        <f t="shared" si="6"/>
        <v/>
      </c>
    </row>
    <row r="88" spans="1:7">
      <c r="A88" s="71" t="str">
        <f>IF('Informations About Genes'!A87="","",'Informations About Genes'!A87)</f>
        <v>H1</v>
      </c>
      <c r="B88" s="72" t="str">
        <f>IF('Informations About Genes'!D87="","",'Informations About Genes'!D87)</f>
        <v/>
      </c>
      <c r="C88" s="346"/>
      <c r="D88" s="346"/>
      <c r="E88" s="346"/>
      <c r="F88" s="73" t="str">
        <f t="shared" si="5"/>
        <v/>
      </c>
      <c r="G88" s="73" t="str">
        <f t="shared" si="6"/>
        <v/>
      </c>
    </row>
    <row r="89" spans="1:7">
      <c r="A89" s="71" t="str">
        <f>IF('Informations About Genes'!A88="","",'Informations About Genes'!A88)</f>
        <v>H2</v>
      </c>
      <c r="B89" s="72" t="str">
        <f>IF('Informations About Genes'!D88="","",'Informations About Genes'!D88)</f>
        <v/>
      </c>
      <c r="C89" s="346"/>
      <c r="D89" s="346"/>
      <c r="E89" s="346"/>
      <c r="F89" s="73" t="str">
        <f t="shared" si="5"/>
        <v/>
      </c>
      <c r="G89" s="73" t="str">
        <f t="shared" si="6"/>
        <v/>
      </c>
    </row>
    <row r="90" spans="1:7">
      <c r="A90" s="71" t="str">
        <f>IF('Informations About Genes'!A89="","",'Informations About Genes'!A89)</f>
        <v>H3</v>
      </c>
      <c r="B90" s="72" t="str">
        <f>IF('Informations About Genes'!D89="","",'Informations About Genes'!D89)</f>
        <v/>
      </c>
      <c r="C90" s="346"/>
      <c r="D90" s="346"/>
      <c r="E90" s="346"/>
      <c r="F90" s="73" t="str">
        <f t="shared" si="5"/>
        <v/>
      </c>
      <c r="G90" s="73" t="str">
        <f t="shared" si="6"/>
        <v/>
      </c>
    </row>
    <row r="91" spans="1:7">
      <c r="A91" s="71" t="str">
        <f>IF('Informations About Genes'!A90="","",'Informations About Genes'!A90)</f>
        <v>H4</v>
      </c>
      <c r="B91" s="72" t="str">
        <f>IF('Informations About Genes'!D90="","",'Informations About Genes'!D90)</f>
        <v/>
      </c>
      <c r="C91" s="346"/>
      <c r="D91" s="346"/>
      <c r="E91" s="346"/>
      <c r="F91" s="73" t="str">
        <f t="shared" si="5"/>
        <v/>
      </c>
      <c r="G91" s="73" t="str">
        <f t="shared" si="6"/>
        <v/>
      </c>
    </row>
    <row r="92" spans="1:7">
      <c r="A92" s="71" t="str">
        <f>IF('Informations About Genes'!A91="","",'Informations About Genes'!A91)</f>
        <v>H5</v>
      </c>
      <c r="B92" s="72" t="str">
        <f>IF('Informations About Genes'!D91="","",'Informations About Genes'!D91)</f>
        <v/>
      </c>
      <c r="C92" s="346"/>
      <c r="D92" s="346"/>
      <c r="E92" s="346"/>
      <c r="F92" s="73" t="str">
        <f t="shared" si="5"/>
        <v/>
      </c>
      <c r="G92" s="73" t="str">
        <f t="shared" si="6"/>
        <v/>
      </c>
    </row>
    <row r="93" spans="1:7">
      <c r="A93" s="71" t="str">
        <f>IF('Informations About Genes'!A92="","",'Informations About Genes'!A92)</f>
        <v>H6</v>
      </c>
      <c r="B93" s="72" t="str">
        <f>IF('Informations About Genes'!D92="","",'Informations About Genes'!D92)</f>
        <v/>
      </c>
      <c r="C93" s="346"/>
      <c r="D93" s="346"/>
      <c r="E93" s="346"/>
      <c r="F93" s="73" t="str">
        <f t="shared" si="5"/>
        <v/>
      </c>
      <c r="G93" s="73" t="str">
        <f t="shared" si="6"/>
        <v/>
      </c>
    </row>
    <row r="94" spans="1:7">
      <c r="A94" s="71" t="str">
        <f>IF('Informations About Genes'!A93="","",'Informations About Genes'!A93)</f>
        <v>H7</v>
      </c>
      <c r="B94" s="72" t="str">
        <f>IF('Informations About Genes'!D93="","",'Informations About Genes'!D93)</f>
        <v/>
      </c>
      <c r="C94" s="346"/>
      <c r="D94" s="346"/>
      <c r="E94" s="346"/>
      <c r="F94" s="73" t="str">
        <f t="shared" si="5"/>
        <v/>
      </c>
      <c r="G94" s="73" t="str">
        <f t="shared" si="6"/>
        <v/>
      </c>
    </row>
    <row r="95" spans="1:7">
      <c r="A95" s="71" t="str">
        <f>IF('Informations About Genes'!A94="","",'Informations About Genes'!A94)</f>
        <v>H8</v>
      </c>
      <c r="B95" s="72" t="str">
        <f>IF('Informations About Genes'!D94="","",'Informations About Genes'!D94)</f>
        <v/>
      </c>
      <c r="C95" s="346"/>
      <c r="D95" s="346"/>
      <c r="E95" s="346"/>
      <c r="F95" s="73" t="str">
        <f t="shared" si="5"/>
        <v/>
      </c>
      <c r="G95" s="73" t="str">
        <f t="shared" si="6"/>
        <v/>
      </c>
    </row>
    <row r="96" spans="1:7">
      <c r="A96" s="71" t="str">
        <f>IF('Informations About Genes'!A95="","",'Informations About Genes'!A95)</f>
        <v>H9</v>
      </c>
      <c r="B96" s="72" t="str">
        <f>IF('Informations About Genes'!D95="","",'Informations About Genes'!D95)</f>
        <v/>
      </c>
      <c r="C96" s="335"/>
      <c r="D96" s="335"/>
      <c r="E96" s="347"/>
      <c r="F96" s="73" t="str">
        <f t="shared" si="5"/>
        <v/>
      </c>
      <c r="G96" s="73" t="str">
        <f t="shared" si="6"/>
        <v/>
      </c>
    </row>
    <row r="97" spans="1:7">
      <c r="A97" s="71" t="str">
        <f>IF('Informations About Genes'!A96="","",'Informations About Genes'!A96)</f>
        <v>H10</v>
      </c>
      <c r="B97" s="72" t="str">
        <f>IF('Informations About Genes'!D96="","",'Informations About Genes'!D96)</f>
        <v/>
      </c>
      <c r="C97" s="347"/>
      <c r="D97" s="347"/>
      <c r="E97" s="347"/>
      <c r="F97" s="73" t="str">
        <f t="shared" si="5"/>
        <v/>
      </c>
      <c r="G97" s="73" t="str">
        <f t="shared" si="6"/>
        <v/>
      </c>
    </row>
    <row r="98" spans="1:7">
      <c r="A98" s="71" t="str">
        <f>IF('Informations About Genes'!A97="","",'Informations About Genes'!A97)</f>
        <v>H11</v>
      </c>
      <c r="B98" s="72" t="str">
        <f>IF('Informations About Genes'!D97="","",'Informations About Genes'!D97)</f>
        <v/>
      </c>
      <c r="C98" s="347"/>
      <c r="D98" s="347"/>
      <c r="E98" s="347"/>
      <c r="F98" s="73" t="str">
        <f t="shared" si="5"/>
        <v/>
      </c>
      <c r="G98" s="73" t="str">
        <f t="shared" si="6"/>
        <v/>
      </c>
    </row>
    <row r="99" spans="1:7" ht="15.75" thickBot="1">
      <c r="A99" s="88" t="str">
        <f>IF('Informations About Genes'!A98="","",'Informations About Genes'!A98)</f>
        <v>H12</v>
      </c>
      <c r="B99" s="89" t="str">
        <f>IF('Informations About Genes'!D98="","",'Informations About Genes'!D98)</f>
        <v/>
      </c>
      <c r="C99" s="348"/>
      <c r="D99" s="348"/>
      <c r="E99" s="348"/>
      <c r="F99" s="87" t="str">
        <f t="shared" si="5"/>
        <v/>
      </c>
      <c r="G99" s="87" t="str">
        <f t="shared" si="6"/>
        <v/>
      </c>
    </row>
    <row r="100" spans="1:7" ht="15.75" thickTop="1"/>
  </sheetData>
  <mergeCells count="13">
    <mergeCell ref="A1:A3"/>
    <mergeCell ref="B1:B3"/>
    <mergeCell ref="M1:M3"/>
    <mergeCell ref="N1:N3"/>
    <mergeCell ref="J8:L8"/>
    <mergeCell ref="M8:N8"/>
    <mergeCell ref="C1:E1"/>
    <mergeCell ref="F1:F3"/>
    <mergeCell ref="G1:G3"/>
    <mergeCell ref="I1:I3"/>
    <mergeCell ref="J1:L1"/>
    <mergeCell ref="C2:E2"/>
    <mergeCell ref="J2:L2"/>
  </mergeCells>
  <conditionalFormatting sqref="J4:L7 J9:L12">
    <cfRule type="cellIs" dxfId="833" priority="96" operator="equal">
      <formula>0</formula>
    </cfRule>
  </conditionalFormatting>
  <conditionalFormatting sqref="C4:E99">
    <cfRule type="cellIs" dxfId="832" priority="95" operator="greaterThan">
      <formula>34.999999</formula>
    </cfRule>
  </conditionalFormatting>
  <conditionalFormatting sqref="F4:F99">
    <cfRule type="cellIs" dxfId="831" priority="93" operator="greaterThan">
      <formula>34.999999</formula>
    </cfRule>
    <cfRule type="cellIs" dxfId="830" priority="94" operator="greaterThan">
      <formula>"34.99999999"</formula>
    </cfRule>
  </conditionalFormatting>
  <conditionalFormatting sqref="J4:L7 J9:L12">
    <cfRule type="cellIs" dxfId="829" priority="92" operator="equal">
      <formula>0</formula>
    </cfRule>
  </conditionalFormatting>
  <conditionalFormatting sqref="C4:E99">
    <cfRule type="cellIs" dxfId="828" priority="91" operator="greaterThan">
      <formula>34.999999</formula>
    </cfRule>
  </conditionalFormatting>
  <conditionalFormatting sqref="F4:F99">
    <cfRule type="cellIs" dxfId="827" priority="89" operator="greaterThan">
      <formula>34.999999</formula>
    </cfRule>
    <cfRule type="cellIs" dxfId="826" priority="90" operator="greaterThan">
      <formula>"34.99999999"</formula>
    </cfRule>
  </conditionalFormatting>
  <conditionalFormatting sqref="J4:L7 J9:L12">
    <cfRule type="cellIs" dxfId="825" priority="88" operator="equal">
      <formula>0</formula>
    </cfRule>
  </conditionalFormatting>
  <conditionalFormatting sqref="C4:E99">
    <cfRule type="cellIs" dxfId="824" priority="87" operator="greaterThan">
      <formula>34.999999</formula>
    </cfRule>
  </conditionalFormatting>
  <conditionalFormatting sqref="F4:F99">
    <cfRule type="cellIs" dxfId="823" priority="85" operator="greaterThan">
      <formula>34.999999</formula>
    </cfRule>
    <cfRule type="cellIs" dxfId="822" priority="86" operator="greaterThan">
      <formula>"34.99999999"</formula>
    </cfRule>
  </conditionalFormatting>
  <conditionalFormatting sqref="J4:L7">
    <cfRule type="cellIs" dxfId="821" priority="84" operator="equal">
      <formula>0</formula>
    </cfRule>
  </conditionalFormatting>
  <conditionalFormatting sqref="J9:L12">
    <cfRule type="cellIs" dxfId="820" priority="83" operator="equal">
      <formula>0</formula>
    </cfRule>
  </conditionalFormatting>
  <conditionalFormatting sqref="C4:E99">
    <cfRule type="cellIs" dxfId="819" priority="82" operator="greaterThan">
      <formula>34.999999</formula>
    </cfRule>
  </conditionalFormatting>
  <conditionalFormatting sqref="F4:F99">
    <cfRule type="cellIs" dxfId="818" priority="80" operator="greaterThan">
      <formula>34.999999</formula>
    </cfRule>
    <cfRule type="cellIs" dxfId="817" priority="81" operator="greaterThan">
      <formula>"34.99999999"</formula>
    </cfRule>
  </conditionalFormatting>
  <conditionalFormatting sqref="J4:L7 J9:L12">
    <cfRule type="cellIs" dxfId="816" priority="79" operator="equal">
      <formula>0</formula>
    </cfRule>
  </conditionalFormatting>
  <conditionalFormatting sqref="C4:E99">
    <cfRule type="cellIs" dxfId="815" priority="78" operator="greaterThan">
      <formula>34.999999</formula>
    </cfRule>
  </conditionalFormatting>
  <conditionalFormatting sqref="C4:E99">
    <cfRule type="cellIs" dxfId="814" priority="77" operator="greaterThan">
      <formula>34.999999</formula>
    </cfRule>
  </conditionalFormatting>
  <conditionalFormatting sqref="C4:E99">
    <cfRule type="cellIs" dxfId="813" priority="76" operator="greaterThan">
      <formula>34.999999</formula>
    </cfRule>
  </conditionalFormatting>
  <conditionalFormatting sqref="C4:E99">
    <cfRule type="cellIs" dxfId="812" priority="75" operator="greaterThan">
      <formula>34.999999</formula>
    </cfRule>
  </conditionalFormatting>
  <conditionalFormatting sqref="C4:E99">
    <cfRule type="cellIs" dxfId="811" priority="74" operator="greaterThan">
      <formula>34.999999</formula>
    </cfRule>
  </conditionalFormatting>
  <conditionalFormatting sqref="C4:E99">
    <cfRule type="cellIs" dxfId="810" priority="73" operator="greaterThan">
      <formula>34.999999</formula>
    </cfRule>
  </conditionalFormatting>
  <conditionalFormatting sqref="C4:E99">
    <cfRule type="cellIs" dxfId="809" priority="72" operator="greaterThan">
      <formula>34.999999</formula>
    </cfRule>
  </conditionalFormatting>
  <conditionalFormatting sqref="C4:E99">
    <cfRule type="cellIs" dxfId="808" priority="71" operator="greaterThan">
      <formula>34.999999</formula>
    </cfRule>
  </conditionalFormatting>
  <conditionalFormatting sqref="C4:E99">
    <cfRule type="cellIs" dxfId="807" priority="70" operator="greaterThan">
      <formula>34.999999</formula>
    </cfRule>
  </conditionalFormatting>
  <conditionalFormatting sqref="C4:E99">
    <cfRule type="cellIs" dxfId="806" priority="69" operator="greaterThan">
      <formula>34.999999</formula>
    </cfRule>
  </conditionalFormatting>
  <conditionalFormatting sqref="C4:E99">
    <cfRule type="cellIs" dxfId="805" priority="68" operator="greaterThan">
      <formula>34.999999</formula>
    </cfRule>
  </conditionalFormatting>
  <conditionalFormatting sqref="C4:E99">
    <cfRule type="cellIs" dxfId="804" priority="67" operator="greaterThan">
      <formula>34.999999</formula>
    </cfRule>
  </conditionalFormatting>
  <conditionalFormatting sqref="C4:E99">
    <cfRule type="cellIs" dxfId="803" priority="66" operator="greaterThan">
      <formula>34.999999</formula>
    </cfRule>
  </conditionalFormatting>
  <conditionalFormatting sqref="C4:E99">
    <cfRule type="cellIs" dxfId="802" priority="65" operator="greaterThan">
      <formula>34.999999</formula>
    </cfRule>
  </conditionalFormatting>
  <conditionalFormatting sqref="C4:E99">
    <cfRule type="cellIs" dxfId="801" priority="64" operator="greaterThan">
      <formula>34.999999</formula>
    </cfRule>
  </conditionalFormatting>
  <conditionalFormatting sqref="C4:E99">
    <cfRule type="cellIs" dxfId="800" priority="63" operator="greaterThan">
      <formula>34.999999</formula>
    </cfRule>
  </conditionalFormatting>
  <conditionalFormatting sqref="C4:E99">
    <cfRule type="cellIs" dxfId="799" priority="62" operator="greaterThan">
      <formula>34.999999</formula>
    </cfRule>
  </conditionalFormatting>
  <conditionalFormatting sqref="C4:E99">
    <cfRule type="cellIs" dxfId="798" priority="61" operator="greaterThan">
      <formula>34.999999</formula>
    </cfRule>
  </conditionalFormatting>
  <conditionalFormatting sqref="C4:E99">
    <cfRule type="cellIs" dxfId="797" priority="60" operator="greaterThan">
      <formula>34.999999</formula>
    </cfRule>
  </conditionalFormatting>
  <conditionalFormatting sqref="C4:E99">
    <cfRule type="cellIs" dxfId="796" priority="59" operator="greaterThan">
      <formula>34.999999</formula>
    </cfRule>
  </conditionalFormatting>
  <conditionalFormatting sqref="C4:E99">
    <cfRule type="cellIs" dxfId="795" priority="58" operator="greaterThan">
      <formula>34.999999</formula>
    </cfRule>
  </conditionalFormatting>
  <conditionalFormatting sqref="C4:E99">
    <cfRule type="cellIs" dxfId="794" priority="57" operator="greaterThan">
      <formula>34.999999</formula>
    </cfRule>
  </conditionalFormatting>
  <conditionalFormatting sqref="C4:E99">
    <cfRule type="cellIs" dxfId="793" priority="56" operator="greaterThan">
      <formula>34.999999</formula>
    </cfRule>
  </conditionalFormatting>
  <conditionalFormatting sqref="C4:E99">
    <cfRule type="cellIs" dxfId="792" priority="55" operator="greaterThan">
      <formula>34.999999</formula>
    </cfRule>
  </conditionalFormatting>
  <conditionalFormatting sqref="C4:E99">
    <cfRule type="cellIs" dxfId="791" priority="54" operator="greaterThan">
      <formula>34.999999</formula>
    </cfRule>
  </conditionalFormatting>
  <conditionalFormatting sqref="C4:E99">
    <cfRule type="cellIs" dxfId="790" priority="53" operator="greaterThan">
      <formula>34.999999</formula>
    </cfRule>
  </conditionalFormatting>
  <conditionalFormatting sqref="C4:E99">
    <cfRule type="cellIs" dxfId="789" priority="52" operator="greaterThan">
      <formula>34.999999</formula>
    </cfRule>
  </conditionalFormatting>
  <conditionalFormatting sqref="C4:E99">
    <cfRule type="cellIs" dxfId="788" priority="51" operator="greaterThan">
      <formula>34.999999</formula>
    </cfRule>
  </conditionalFormatting>
  <conditionalFormatting sqref="C4:E99">
    <cfRule type="cellIs" dxfId="787" priority="50" operator="greaterThan">
      <formula>34.999999</formula>
    </cfRule>
  </conditionalFormatting>
  <conditionalFormatting sqref="C4:E99">
    <cfRule type="cellIs" dxfId="786" priority="49" operator="greaterThan">
      <formula>34.999999</formula>
    </cfRule>
  </conditionalFormatting>
  <conditionalFormatting sqref="C4:E99">
    <cfRule type="cellIs" dxfId="785" priority="48" operator="greaterThan">
      <formula>34.999999</formula>
    </cfRule>
  </conditionalFormatting>
  <conditionalFormatting sqref="C4:E99">
    <cfRule type="cellIs" dxfId="784" priority="47" operator="greaterThan">
      <formula>34.999999</formula>
    </cfRule>
  </conditionalFormatting>
  <conditionalFormatting sqref="C4:E99">
    <cfRule type="cellIs" dxfId="783" priority="46" operator="greaterThan">
      <formula>34.999999</formula>
    </cfRule>
  </conditionalFormatting>
  <conditionalFormatting sqref="F4:F99">
    <cfRule type="cellIs" dxfId="782" priority="45" operator="greaterThan">
      <formula>34.999999</formula>
    </cfRule>
  </conditionalFormatting>
  <conditionalFormatting sqref="J4:L7">
    <cfRule type="cellIs" dxfId="781" priority="44" operator="equal">
      <formula>0</formula>
    </cfRule>
  </conditionalFormatting>
  <conditionalFormatting sqref="J9:L12">
    <cfRule type="cellIs" dxfId="780" priority="43" operator="equal">
      <formula>0</formula>
    </cfRule>
  </conditionalFormatting>
  <conditionalFormatting sqref="J4:L7 J9:L12">
    <cfRule type="cellIs" dxfId="779" priority="42" operator="equal">
      <formula>0</formula>
    </cfRule>
  </conditionalFormatting>
  <conditionalFormatting sqref="C4:E99">
    <cfRule type="cellIs" dxfId="778" priority="41" operator="greaterThan">
      <formula>34.999999</formula>
    </cfRule>
  </conditionalFormatting>
  <conditionalFormatting sqref="F4:F99">
    <cfRule type="cellIs" dxfId="777" priority="39" operator="greaterThan">
      <formula>34.999999</formula>
    </cfRule>
    <cfRule type="cellIs" dxfId="776" priority="40" operator="greaterThan">
      <formula>"34.99999999"</formula>
    </cfRule>
  </conditionalFormatting>
  <conditionalFormatting sqref="C4:E99">
    <cfRule type="cellIs" dxfId="775" priority="38" operator="greaterThan">
      <formula>34.999999</formula>
    </cfRule>
  </conditionalFormatting>
  <conditionalFormatting sqref="C4:E99">
    <cfRule type="cellIs" dxfId="774" priority="37" operator="greaterThan">
      <formula>34.999999</formula>
    </cfRule>
  </conditionalFormatting>
  <conditionalFormatting sqref="F4:F99">
    <cfRule type="cellIs" dxfId="773" priority="36" operator="greaterThan">
      <formula>34.999999</formula>
    </cfRule>
  </conditionalFormatting>
  <conditionalFormatting sqref="C4:E95">
    <cfRule type="cellIs" dxfId="772" priority="35" operator="greaterThan">
      <formula>34.999999</formula>
    </cfRule>
  </conditionalFormatting>
  <conditionalFormatting sqref="C4:E95">
    <cfRule type="cellIs" dxfId="771" priority="34" operator="greaterThan">
      <formula>34.999999</formula>
    </cfRule>
  </conditionalFormatting>
  <conditionalFormatting sqref="C4:E95">
    <cfRule type="cellIs" dxfId="770" priority="33" operator="greaterThan">
      <formula>34.999999</formula>
    </cfRule>
  </conditionalFormatting>
  <conditionalFormatting sqref="C4:E95">
    <cfRule type="cellIs" dxfId="769" priority="32" operator="greaterThan">
      <formula>34.999999</formula>
    </cfRule>
  </conditionalFormatting>
  <conditionalFormatting sqref="C4:E95">
    <cfRule type="cellIs" dxfId="768" priority="31" operator="greaterThan">
      <formula>34.999999</formula>
    </cfRule>
  </conditionalFormatting>
  <conditionalFormatting sqref="C4:E95">
    <cfRule type="cellIs" dxfId="767" priority="30" operator="greaterThan">
      <formula>34.999999</formula>
    </cfRule>
  </conditionalFormatting>
  <conditionalFormatting sqref="C4:E95">
    <cfRule type="cellIs" dxfId="766" priority="29" operator="greaterThan">
      <formula>34.999999</formula>
    </cfRule>
  </conditionalFormatting>
  <conditionalFormatting sqref="C4:E95">
    <cfRule type="cellIs" dxfId="765" priority="28" operator="greaterThan">
      <formula>34.999999</formula>
    </cfRule>
  </conditionalFormatting>
  <conditionalFormatting sqref="C4:E95">
    <cfRule type="cellIs" dxfId="764" priority="27" operator="greaterThan">
      <formula>34.999999</formula>
    </cfRule>
  </conditionalFormatting>
  <conditionalFormatting sqref="C4:E95">
    <cfRule type="cellIs" dxfId="763" priority="26" operator="greaterThan">
      <formula>34.999999</formula>
    </cfRule>
  </conditionalFormatting>
  <conditionalFormatting sqref="C4:E95">
    <cfRule type="cellIs" dxfId="762" priority="25" operator="greaterThan">
      <formula>34.999999</formula>
    </cfRule>
  </conditionalFormatting>
  <conditionalFormatting sqref="C4:E95">
    <cfRule type="cellIs" dxfId="761" priority="24" operator="greaterThan">
      <formula>34.999999</formula>
    </cfRule>
  </conditionalFormatting>
  <conditionalFormatting sqref="C4:E95">
    <cfRule type="cellIs" dxfId="760" priority="23" operator="greaterThan">
      <formula>34.999999</formula>
    </cfRule>
  </conditionalFormatting>
  <conditionalFormatting sqref="C4:E95">
    <cfRule type="cellIs" dxfId="759" priority="22" operator="greaterThan">
      <formula>34.999999</formula>
    </cfRule>
  </conditionalFormatting>
  <conditionalFormatting sqref="C4:E95">
    <cfRule type="cellIs" dxfId="758" priority="21" operator="greaterThan">
      <formula>34.999999</formula>
    </cfRule>
  </conditionalFormatting>
  <conditionalFormatting sqref="C4:E95">
    <cfRule type="cellIs" dxfId="757" priority="20" operator="greaterThan">
      <formula>34.999999</formula>
    </cfRule>
  </conditionalFormatting>
  <conditionalFormatting sqref="C4:E95">
    <cfRule type="cellIs" dxfId="756" priority="19" operator="greaterThan">
      <formula>34.999999</formula>
    </cfRule>
  </conditionalFormatting>
  <conditionalFormatting sqref="C4:E4">
    <cfRule type="cellIs" dxfId="755" priority="18" operator="greaterThan">
      <formula>34.999999</formula>
    </cfRule>
  </conditionalFormatting>
  <conditionalFormatting sqref="C4:E4">
    <cfRule type="cellIs" dxfId="754" priority="17" operator="greaterThan">
      <formula>34.999999</formula>
    </cfRule>
  </conditionalFormatting>
  <conditionalFormatting sqref="C4:E4">
    <cfRule type="cellIs" dxfId="753" priority="16" operator="greaterThan">
      <formula>34.999999</formula>
    </cfRule>
  </conditionalFormatting>
  <conditionalFormatting sqref="C4:E4">
    <cfRule type="cellIs" dxfId="752" priority="15" operator="greaterThan">
      <formula>34.999999</formula>
    </cfRule>
  </conditionalFormatting>
  <conditionalFormatting sqref="C4:E4">
    <cfRule type="cellIs" dxfId="751" priority="14" operator="greaterThan">
      <formula>34.999999</formula>
    </cfRule>
  </conditionalFormatting>
  <conditionalFormatting sqref="C4:E4">
    <cfRule type="cellIs" dxfId="750" priority="13" operator="greaterThan">
      <formula>34.999999</formula>
    </cfRule>
  </conditionalFormatting>
  <conditionalFormatting sqref="C4:E4">
    <cfRule type="cellIs" dxfId="749" priority="12" operator="greaterThan">
      <formula>34.999999</formula>
    </cfRule>
  </conditionalFormatting>
  <conditionalFormatting sqref="C4:E4">
    <cfRule type="cellIs" dxfId="748" priority="11" operator="greaterThan">
      <formula>34.999999</formula>
    </cfRule>
  </conditionalFormatting>
  <conditionalFormatting sqref="C4:E4">
    <cfRule type="cellIs" dxfId="747" priority="10" operator="greaterThan">
      <formula>34.999999</formula>
    </cfRule>
  </conditionalFormatting>
  <conditionalFormatting sqref="C4:E4">
    <cfRule type="cellIs" dxfId="746" priority="9" operator="greaterThan">
      <formula>34.999999</formula>
    </cfRule>
  </conditionalFormatting>
  <conditionalFormatting sqref="C4:E99">
    <cfRule type="cellIs" dxfId="745" priority="8" operator="greaterThan">
      <formula>34.999999</formula>
    </cfRule>
  </conditionalFormatting>
  <conditionalFormatting sqref="C4:E99">
    <cfRule type="cellIs" dxfId="744" priority="7" operator="greaterThan">
      <formula>34.999999</formula>
    </cfRule>
  </conditionalFormatting>
  <conditionalFormatting sqref="C4:E99">
    <cfRule type="cellIs" dxfId="743" priority="6" operator="greaterThan">
      <formula>34.999999</formula>
    </cfRule>
  </conditionalFormatting>
  <conditionalFormatting sqref="C4:E4">
    <cfRule type="cellIs" dxfId="742" priority="5" operator="greaterThan">
      <formula>34.999999</formula>
    </cfRule>
  </conditionalFormatting>
  <conditionalFormatting sqref="C96:E99">
    <cfRule type="cellIs" dxfId="741" priority="4" operator="greaterThan">
      <formula>34.999999</formula>
    </cfRule>
  </conditionalFormatting>
  <conditionalFormatting sqref="C4:E99">
    <cfRule type="cellIs" dxfId="740" priority="3" operator="greaterThan">
      <formula>34.999999</formula>
    </cfRule>
  </conditionalFormatting>
  <conditionalFormatting sqref="C4:E4">
    <cfRule type="cellIs" dxfId="739" priority="2" operator="greaterThan">
      <formula>34.999999</formula>
    </cfRule>
  </conditionalFormatting>
  <conditionalFormatting sqref="C96:E99">
    <cfRule type="cellIs" dxfId="738" priority="1" operator="greaterThan">
      <formula>34.999999</formula>
    </cfRule>
  </conditionalFormatting>
  <hyperlinks>
    <hyperlink ref="A1:A3" location="'User Guide'!A17" tooltip="Link to the User Guide" display="Link to the User Guide"/>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Feuil25">
    <tabColor rgb="FF17F20C"/>
  </sheetPr>
  <dimension ref="A1:N100"/>
  <sheetViews>
    <sheetView workbookViewId="0">
      <selection activeCell="I1" sqref="I1:I3"/>
    </sheetView>
  </sheetViews>
  <sheetFormatPr baseColWidth="10" defaultRowHeight="15"/>
  <cols>
    <col min="1" max="1" width="11.42578125" style="23"/>
    <col min="2" max="2" width="14.42578125" style="23" bestFit="1" customWidth="1"/>
    <col min="3" max="5" width="9.7109375" style="23" customWidth="1"/>
    <col min="6" max="7" width="11.5703125" style="23" bestFit="1" customWidth="1"/>
    <col min="8" max="8" width="11.42578125" style="23"/>
    <col min="9" max="9" width="15.5703125" style="23" customWidth="1"/>
    <col min="10" max="12" width="9.7109375" style="23" customWidth="1"/>
    <col min="13" max="13" width="11.28515625" style="23" customWidth="1"/>
    <col min="14" max="14" width="12.85546875" style="23" customWidth="1"/>
    <col min="15" max="16384" width="11.42578125" style="23"/>
  </cols>
  <sheetData>
    <row r="1" spans="1:14" ht="15.75">
      <c r="A1" s="480" t="s">
        <v>257</v>
      </c>
      <c r="B1" s="478" t="s">
        <v>170</v>
      </c>
      <c r="C1" s="478" t="s">
        <v>186</v>
      </c>
      <c r="D1" s="478"/>
      <c r="E1" s="478"/>
      <c r="F1" s="478" t="s">
        <v>173</v>
      </c>
      <c r="G1" s="485" t="s">
        <v>174</v>
      </c>
      <c r="I1" s="490" t="s">
        <v>361</v>
      </c>
      <c r="J1" s="488" t="s">
        <v>184</v>
      </c>
      <c r="K1" s="478"/>
      <c r="L1" s="489"/>
      <c r="M1" s="493" t="s">
        <v>173</v>
      </c>
      <c r="N1" s="485" t="s">
        <v>174</v>
      </c>
    </row>
    <row r="2" spans="1:14" ht="15.75">
      <c r="A2" s="481"/>
      <c r="B2" s="478"/>
      <c r="C2" s="471" t="s">
        <v>284</v>
      </c>
      <c r="D2" s="472"/>
      <c r="E2" s="473"/>
      <c r="F2" s="478"/>
      <c r="G2" s="486"/>
      <c r="I2" s="491"/>
      <c r="J2" s="497" t="str">
        <f>C2</f>
        <v>Enter Sample Name</v>
      </c>
      <c r="K2" s="498"/>
      <c r="L2" s="499"/>
      <c r="M2" s="493"/>
      <c r="N2" s="486"/>
    </row>
    <row r="3" spans="1:14" ht="33" customHeight="1" thickBot="1">
      <c r="A3" s="502"/>
      <c r="B3" s="479"/>
      <c r="C3" s="141" t="s">
        <v>5</v>
      </c>
      <c r="D3" s="141" t="s">
        <v>6</v>
      </c>
      <c r="E3" s="141" t="s">
        <v>7</v>
      </c>
      <c r="F3" s="479"/>
      <c r="G3" s="487"/>
      <c r="I3" s="492"/>
      <c r="J3" s="138" t="s">
        <v>5</v>
      </c>
      <c r="K3" s="139" t="s">
        <v>6</v>
      </c>
      <c r="L3" s="140" t="s">
        <v>7</v>
      </c>
      <c r="M3" s="494"/>
      <c r="N3" s="487"/>
    </row>
    <row r="4" spans="1:14" ht="15.75" thickTop="1">
      <c r="A4" s="64" t="str">
        <f>IF('Informations About Genes'!A3="","",'Informations About Genes'!A3)</f>
        <v>A1</v>
      </c>
      <c r="B4" s="65" t="str">
        <f>IF('Informations About Genes'!D3="","",'Informations About Genes'!D3)</f>
        <v/>
      </c>
      <c r="C4" s="349"/>
      <c r="D4" s="349"/>
      <c r="E4" s="349"/>
      <c r="F4" s="66" t="str">
        <f t="shared" ref="F4:F35" si="0">IF(ISERROR(AVERAGE(C4:E4)),"",AVERAGE(C4:E4))</f>
        <v/>
      </c>
      <c r="G4" s="66" t="str">
        <f t="shared" ref="G4:G35" si="1">IF(ISERROR(STDEV(C4:E4)),"",IF(COUNT(C4:E4)&lt;3,"N/A",STDEV(C4:E4)))</f>
        <v/>
      </c>
      <c r="I4" s="67" t="s">
        <v>185</v>
      </c>
      <c r="J4" s="68" t="str">
        <f>IF(COUNTIF(C$4:C$99,"&lt;35")=0,"",COUNTIF(C$4:C$99, "&lt;25")-COUNTIF(C$4:C$99,"=0"))</f>
        <v/>
      </c>
      <c r="K4" s="65" t="str">
        <f>IF(COUNTIF(D$4:D$99,"&lt;35")=0,"",COUNTIF(D$4:D$99, "&lt;25")-COUNTIF(D$4:D$99,"=0"))</f>
        <v/>
      </c>
      <c r="L4" s="69" t="str">
        <f>IF(COUNTIF(E$4:E$99,"&lt;35")=0,"",COUNTIF(E$4:E$99, "&lt;25")-COUNTIF(E$4:E$99,"=0"))</f>
        <v/>
      </c>
      <c r="M4" s="70" t="str">
        <f>IF(ISERROR(AVERAGE(J4:L4)),"",AVERAGE(J4:L4))</f>
        <v/>
      </c>
      <c r="N4" s="66" t="str">
        <f>IF(ISERROR(STDEV(J4:L4)),"",STDEV(J4:L4))</f>
        <v/>
      </c>
    </row>
    <row r="5" spans="1:14">
      <c r="A5" s="71" t="str">
        <f>IF('Informations About Genes'!A4="","",'Informations About Genes'!A4)</f>
        <v>A2</v>
      </c>
      <c r="B5" s="72" t="str">
        <f>IF('Informations About Genes'!D4="","",'Informations About Genes'!D4)</f>
        <v/>
      </c>
      <c r="C5" s="346"/>
      <c r="D5" s="346"/>
      <c r="E5" s="346"/>
      <c r="F5" s="73" t="str">
        <f t="shared" si="0"/>
        <v/>
      </c>
      <c r="G5" s="73" t="str">
        <f t="shared" si="1"/>
        <v/>
      </c>
      <c r="I5" s="74" t="s">
        <v>175</v>
      </c>
      <c r="J5" s="75" t="str">
        <f>IF(COUNTIF(C$4:C$99,"&lt;35")=0,"",COUNTIF(C$4:C$99,"&lt;30")-J4-COUNTIF(C$4:C$99,"=0"))</f>
        <v/>
      </c>
      <c r="K5" s="72" t="str">
        <f>IF(COUNTIF(D$4:D$99,"&lt;35")=0,"",COUNTIF(D$4:D$99,"&lt;30")-K4-COUNTIF(D$4:D$99,"=0"))</f>
        <v/>
      </c>
      <c r="L5" s="76" t="str">
        <f>IF(COUNTIF(E$4:E$99,"&lt;35")=0,"",COUNTIF(E$4:E$99,"&lt;30")-L4-COUNTIF(E$4:E$99,"=0"))</f>
        <v/>
      </c>
      <c r="M5" s="77" t="str">
        <f>IF(ISERROR(AVERAGE(J5:L5)),"",AVERAGE(J5:L5))</f>
        <v/>
      </c>
      <c r="N5" s="73" t="str">
        <f>IF(ISERROR(STDEV(J5:L5)),"",STDEV(J5:L5))</f>
        <v/>
      </c>
    </row>
    <row r="6" spans="1:14">
      <c r="A6" s="71" t="str">
        <f>IF('Informations About Genes'!A5="","",'Informations About Genes'!A5)</f>
        <v>A3</v>
      </c>
      <c r="B6" s="72" t="str">
        <f>IF('Informations About Genes'!D5="","",'Informations About Genes'!D5)</f>
        <v/>
      </c>
      <c r="C6" s="346"/>
      <c r="D6" s="346"/>
      <c r="E6" s="346"/>
      <c r="F6" s="73" t="str">
        <f t="shared" si="0"/>
        <v/>
      </c>
      <c r="G6" s="73" t="str">
        <f t="shared" si="1"/>
        <v/>
      </c>
      <c r="I6" s="74" t="s">
        <v>176</v>
      </c>
      <c r="J6" s="75" t="str">
        <f>IF(COUNTIF(C$4:C$99,"&lt;35")=0,"",COUNTIF(C$4:C$99,"&lt;35")-J5-J4-COUNTIF(C$4:C$99,"=0"))</f>
        <v/>
      </c>
      <c r="K6" s="72" t="str">
        <f>IF(COUNTIF(D$4:D$99,"&lt;35")=0,"",COUNTIF(D$4:D$99,"&lt;35")-K5-K4-COUNTIF(D$4:D$99,"=0"))</f>
        <v/>
      </c>
      <c r="L6" s="76" t="str">
        <f>IF(COUNTIF(E$4:E$99,"&lt;35")=0,"",COUNTIF(E$4:E$99,"&lt;35")-L5-L4-COUNTIF(E$4:E$99,"=0"))</f>
        <v/>
      </c>
      <c r="M6" s="77" t="str">
        <f>IF(ISERROR(AVERAGE(J6:L6)),"",AVERAGE(J6:L6))</f>
        <v/>
      </c>
      <c r="N6" s="73" t="str">
        <f>IF(ISERROR(STDEV(J6:L6)),"",STDEV(J6:L6))</f>
        <v/>
      </c>
    </row>
    <row r="7" spans="1:14">
      <c r="A7" s="71" t="str">
        <f>IF('Informations About Genes'!A6="","",'Informations About Genes'!A6)</f>
        <v>A4</v>
      </c>
      <c r="B7" s="72" t="str">
        <f>IF('Informations About Genes'!D6="","",'Informations About Genes'!D6)</f>
        <v/>
      </c>
      <c r="C7" s="346"/>
      <c r="D7" s="346"/>
      <c r="E7" s="346"/>
      <c r="F7" s="73" t="str">
        <f t="shared" si="0"/>
        <v/>
      </c>
      <c r="G7" s="73" t="str">
        <f t="shared" si="1"/>
        <v/>
      </c>
      <c r="I7" s="74" t="s">
        <v>177</v>
      </c>
      <c r="J7" s="75" t="str">
        <f>IF(COUNT(C$4:C$99)=0,"",COUNT(C$4:C$99)-SUM(J4:J6))</f>
        <v/>
      </c>
      <c r="K7" s="72" t="str">
        <f>IF(COUNT(D$4:D$99)=0,"",COUNT(D$4:D$99)-SUM(K4:K6))</f>
        <v/>
      </c>
      <c r="L7" s="76" t="str">
        <f>IF(COUNT(E$4:E$99)=0,"",COUNT(E$4:E$99)-SUM(L4:L6))</f>
        <v/>
      </c>
      <c r="M7" s="77" t="str">
        <f>IF(ISERROR(AVERAGE(J7:L7)),"",AVERAGE(J7:L7))</f>
        <v/>
      </c>
      <c r="N7" s="73" t="str">
        <f>IF(ISERROR(STDEV(J7:L7)),"",STDEV(J7:L7))</f>
        <v/>
      </c>
    </row>
    <row r="8" spans="1:14" ht="15.75">
      <c r="A8" s="71" t="str">
        <f>IF('Informations About Genes'!A7="","",'Informations About Genes'!A7)</f>
        <v>A5</v>
      </c>
      <c r="B8" s="72" t="str">
        <f>IF('Informations About Genes'!D7="","",'Informations About Genes'!D7)</f>
        <v/>
      </c>
      <c r="C8" s="346"/>
      <c r="D8" s="346"/>
      <c r="E8" s="346"/>
      <c r="F8" s="73" t="str">
        <f t="shared" si="0"/>
        <v/>
      </c>
      <c r="G8" s="73" t="str">
        <f t="shared" si="1"/>
        <v/>
      </c>
      <c r="I8" s="74"/>
      <c r="J8" s="488" t="s">
        <v>283</v>
      </c>
      <c r="K8" s="478"/>
      <c r="L8" s="489"/>
      <c r="M8" s="495"/>
      <c r="N8" s="496"/>
    </row>
    <row r="9" spans="1:14">
      <c r="A9" s="71" t="str">
        <f>IF('Informations About Genes'!A8="","",'Informations About Genes'!A8)</f>
        <v>A6</v>
      </c>
      <c r="B9" s="72" t="str">
        <f>IF('Informations About Genes'!D8="","",'Informations About Genes'!D8)</f>
        <v/>
      </c>
      <c r="C9" s="346"/>
      <c r="D9" s="346"/>
      <c r="E9" s="346"/>
      <c r="F9" s="73" t="str">
        <f t="shared" si="0"/>
        <v/>
      </c>
      <c r="G9" s="73" t="str">
        <f t="shared" si="1"/>
        <v/>
      </c>
      <c r="I9" s="74" t="s">
        <v>185</v>
      </c>
      <c r="J9" s="78" t="str">
        <f>IF(J4="","",J4/SUM(J$4:J$7))</f>
        <v/>
      </c>
      <c r="K9" s="79" t="str">
        <f>IF(K4="","",K4/SUM(K$4:K$7))</f>
        <v/>
      </c>
      <c r="L9" s="80" t="str">
        <f>IF(L4="","",L4/SUM(L$4:L$7))</f>
        <v/>
      </c>
      <c r="M9" s="81" t="str">
        <f>IF(ISERROR(AVERAGE(J9:L9)),"",AVERAGE(J9:L9))</f>
        <v/>
      </c>
      <c r="N9" s="73" t="str">
        <f>IF(ISERROR(STDEV(J9:L9)),"",STDEV(J9:L9))</f>
        <v/>
      </c>
    </row>
    <row r="10" spans="1:14">
      <c r="A10" s="71" t="str">
        <f>IF('Informations About Genes'!A9="","",'Informations About Genes'!A9)</f>
        <v>A7</v>
      </c>
      <c r="B10" s="72" t="str">
        <f>IF('Informations About Genes'!D9="","",'Informations About Genes'!D9)</f>
        <v/>
      </c>
      <c r="C10" s="346"/>
      <c r="D10" s="346"/>
      <c r="E10" s="346"/>
      <c r="F10" s="73" t="str">
        <f t="shared" si="0"/>
        <v/>
      </c>
      <c r="G10" s="73" t="str">
        <f t="shared" si="1"/>
        <v/>
      </c>
      <c r="I10" s="74" t="s">
        <v>175</v>
      </c>
      <c r="J10" s="78" t="str">
        <f t="shared" ref="J10:L12" si="2">IF(J5="","",J5/SUM(J$4:J$7))</f>
        <v/>
      </c>
      <c r="K10" s="79" t="str">
        <f t="shared" si="2"/>
        <v/>
      </c>
      <c r="L10" s="80" t="str">
        <f t="shared" si="2"/>
        <v/>
      </c>
      <c r="M10" s="81" t="str">
        <f>IF(ISERROR(AVERAGE(J10:L10)),"",AVERAGE(J10:L10))</f>
        <v/>
      </c>
      <c r="N10" s="73" t="str">
        <f>IF(ISERROR(STDEV(J10:L10)),"",STDEV(J10:L10))</f>
        <v/>
      </c>
    </row>
    <row r="11" spans="1:14">
      <c r="A11" s="71" t="str">
        <f>IF('Informations About Genes'!A10="","",'Informations About Genes'!A10)</f>
        <v>A8</v>
      </c>
      <c r="B11" s="72" t="str">
        <f>IF('Informations About Genes'!D10="","",'Informations About Genes'!D10)</f>
        <v/>
      </c>
      <c r="C11" s="346"/>
      <c r="D11" s="346"/>
      <c r="E11" s="346"/>
      <c r="F11" s="73" t="str">
        <f t="shared" si="0"/>
        <v/>
      </c>
      <c r="G11" s="73" t="str">
        <f t="shared" si="1"/>
        <v/>
      </c>
      <c r="I11" s="74" t="s">
        <v>176</v>
      </c>
      <c r="J11" s="78" t="str">
        <f t="shared" si="2"/>
        <v/>
      </c>
      <c r="K11" s="79" t="str">
        <f t="shared" si="2"/>
        <v/>
      </c>
      <c r="L11" s="80" t="str">
        <f t="shared" si="2"/>
        <v/>
      </c>
      <c r="M11" s="81" t="str">
        <f>IF(ISERROR(AVERAGE(J11:L11)),"",AVERAGE(J11:L11))</f>
        <v/>
      </c>
      <c r="N11" s="73" t="str">
        <f>IF(ISERROR(STDEV(J11:L11)),"",STDEV(J11:L11))</f>
        <v/>
      </c>
    </row>
    <row r="12" spans="1:14" ht="15.75" thickBot="1">
      <c r="A12" s="71" t="str">
        <f>IF('Informations About Genes'!A11="","",'Informations About Genes'!A11)</f>
        <v>A9</v>
      </c>
      <c r="B12" s="72" t="str">
        <f>IF('Informations About Genes'!D11="","",'Informations About Genes'!D11)</f>
        <v/>
      </c>
      <c r="C12" s="346"/>
      <c r="D12" s="346"/>
      <c r="E12" s="346"/>
      <c r="F12" s="73" t="str">
        <f t="shared" si="0"/>
        <v/>
      </c>
      <c r="G12" s="73" t="str">
        <f t="shared" si="1"/>
        <v/>
      </c>
      <c r="I12" s="82" t="s">
        <v>177</v>
      </c>
      <c r="J12" s="83" t="str">
        <f t="shared" si="2"/>
        <v/>
      </c>
      <c r="K12" s="84" t="str">
        <f t="shared" si="2"/>
        <v/>
      </c>
      <c r="L12" s="85" t="str">
        <f t="shared" si="2"/>
        <v/>
      </c>
      <c r="M12" s="86" t="str">
        <f>IF(ISERROR(AVERAGE(J12:L12)),"",AVERAGE(J12:L12))</f>
        <v/>
      </c>
      <c r="N12" s="87" t="str">
        <f>IF(ISERROR(STDEV(J12:L12)),"",STDEV(J12:L12))</f>
        <v/>
      </c>
    </row>
    <row r="13" spans="1:14" ht="15.75" thickTop="1">
      <c r="A13" s="71" t="str">
        <f>IF('Informations About Genes'!A12="","",'Informations About Genes'!A12)</f>
        <v>A10</v>
      </c>
      <c r="B13" s="72" t="str">
        <f>IF('Informations About Genes'!D12="","",'Informations About Genes'!D12)</f>
        <v/>
      </c>
      <c r="C13" s="346"/>
      <c r="D13" s="346"/>
      <c r="E13" s="346"/>
      <c r="F13" s="73" t="str">
        <f t="shared" si="0"/>
        <v/>
      </c>
      <c r="G13" s="73" t="str">
        <f t="shared" si="1"/>
        <v/>
      </c>
    </row>
    <row r="14" spans="1:14">
      <c r="A14" s="71" t="str">
        <f>IF('Informations About Genes'!A13="","",'Informations About Genes'!A13)</f>
        <v>A11</v>
      </c>
      <c r="B14" s="72" t="str">
        <f>IF('Informations About Genes'!D13="","",'Informations About Genes'!D13)</f>
        <v/>
      </c>
      <c r="C14" s="346"/>
      <c r="D14" s="346"/>
      <c r="E14" s="346"/>
      <c r="F14" s="73" t="str">
        <f t="shared" si="0"/>
        <v/>
      </c>
      <c r="G14" s="73" t="str">
        <f t="shared" si="1"/>
        <v/>
      </c>
    </row>
    <row r="15" spans="1:14">
      <c r="A15" s="71" t="str">
        <f>IF('Informations About Genes'!A14="","",'Informations About Genes'!A14)</f>
        <v>A12</v>
      </c>
      <c r="B15" s="72" t="str">
        <f>IF('Informations About Genes'!D14="","",'Informations About Genes'!D14)</f>
        <v/>
      </c>
      <c r="C15" s="346"/>
      <c r="D15" s="346"/>
      <c r="E15" s="346"/>
      <c r="F15" s="73" t="str">
        <f t="shared" si="0"/>
        <v/>
      </c>
      <c r="G15" s="73" t="str">
        <f t="shared" si="1"/>
        <v/>
      </c>
    </row>
    <row r="16" spans="1:14">
      <c r="A16" s="71" t="str">
        <f>IF('Informations About Genes'!A15="","",'Informations About Genes'!A15)</f>
        <v>B1</v>
      </c>
      <c r="B16" s="72" t="str">
        <f>IF('Informations About Genes'!D15="","",'Informations About Genes'!D15)</f>
        <v/>
      </c>
      <c r="C16" s="346"/>
      <c r="D16" s="346"/>
      <c r="E16" s="346"/>
      <c r="F16" s="73" t="str">
        <f t="shared" si="0"/>
        <v/>
      </c>
      <c r="G16" s="73" t="str">
        <f t="shared" si="1"/>
        <v/>
      </c>
    </row>
    <row r="17" spans="1:7">
      <c r="A17" s="71" t="str">
        <f>IF('Informations About Genes'!A16="","",'Informations About Genes'!A16)</f>
        <v>B2</v>
      </c>
      <c r="B17" s="72" t="str">
        <f>IF('Informations About Genes'!D16="","",'Informations About Genes'!D16)</f>
        <v/>
      </c>
      <c r="C17" s="346"/>
      <c r="D17" s="346"/>
      <c r="E17" s="346"/>
      <c r="F17" s="73" t="str">
        <f t="shared" si="0"/>
        <v/>
      </c>
      <c r="G17" s="73" t="str">
        <f t="shared" si="1"/>
        <v/>
      </c>
    </row>
    <row r="18" spans="1:7">
      <c r="A18" s="71" t="str">
        <f>IF('Informations About Genes'!A17="","",'Informations About Genes'!A17)</f>
        <v>B3</v>
      </c>
      <c r="B18" s="72" t="str">
        <f>IF('Informations About Genes'!D17="","",'Informations About Genes'!D17)</f>
        <v/>
      </c>
      <c r="C18" s="346"/>
      <c r="D18" s="346"/>
      <c r="E18" s="346"/>
      <c r="F18" s="73" t="str">
        <f t="shared" si="0"/>
        <v/>
      </c>
      <c r="G18" s="73" t="str">
        <f t="shared" si="1"/>
        <v/>
      </c>
    </row>
    <row r="19" spans="1:7">
      <c r="A19" s="71" t="str">
        <f>IF('Informations About Genes'!A18="","",'Informations About Genes'!A18)</f>
        <v>B4</v>
      </c>
      <c r="B19" s="72" t="str">
        <f>IF('Informations About Genes'!D18="","",'Informations About Genes'!D18)</f>
        <v/>
      </c>
      <c r="C19" s="346"/>
      <c r="D19" s="346"/>
      <c r="E19" s="346"/>
      <c r="F19" s="73" t="str">
        <f t="shared" si="0"/>
        <v/>
      </c>
      <c r="G19" s="73" t="str">
        <f t="shared" si="1"/>
        <v/>
      </c>
    </row>
    <row r="20" spans="1:7">
      <c r="A20" s="71" t="str">
        <f>IF('Informations About Genes'!A19="","",'Informations About Genes'!A19)</f>
        <v>B5</v>
      </c>
      <c r="B20" s="72" t="str">
        <f>IF('Informations About Genes'!D19="","",'Informations About Genes'!D19)</f>
        <v/>
      </c>
      <c r="C20" s="346"/>
      <c r="D20" s="346"/>
      <c r="E20" s="346"/>
      <c r="F20" s="73" t="str">
        <f t="shared" si="0"/>
        <v/>
      </c>
      <c r="G20" s="73" t="str">
        <f t="shared" si="1"/>
        <v/>
      </c>
    </row>
    <row r="21" spans="1:7">
      <c r="A21" s="71" t="str">
        <f>IF('Informations About Genes'!A20="","",'Informations About Genes'!A20)</f>
        <v>B6</v>
      </c>
      <c r="B21" s="72" t="str">
        <f>IF('Informations About Genes'!D20="","",'Informations About Genes'!D20)</f>
        <v/>
      </c>
      <c r="C21" s="346"/>
      <c r="D21" s="346"/>
      <c r="E21" s="346"/>
      <c r="F21" s="73" t="str">
        <f t="shared" si="0"/>
        <v/>
      </c>
      <c r="G21" s="73" t="str">
        <f t="shared" si="1"/>
        <v/>
      </c>
    </row>
    <row r="22" spans="1:7">
      <c r="A22" s="71" t="str">
        <f>IF('Informations About Genes'!A21="","",'Informations About Genes'!A21)</f>
        <v>B7</v>
      </c>
      <c r="B22" s="72" t="str">
        <f>IF('Informations About Genes'!D21="","",'Informations About Genes'!D21)</f>
        <v/>
      </c>
      <c r="C22" s="346"/>
      <c r="D22" s="346"/>
      <c r="E22" s="346"/>
      <c r="F22" s="73" t="str">
        <f t="shared" si="0"/>
        <v/>
      </c>
      <c r="G22" s="73" t="str">
        <f t="shared" si="1"/>
        <v/>
      </c>
    </row>
    <row r="23" spans="1:7">
      <c r="A23" s="71" t="str">
        <f>IF('Informations About Genes'!A22="","",'Informations About Genes'!A22)</f>
        <v>B8</v>
      </c>
      <c r="B23" s="72" t="str">
        <f>IF('Informations About Genes'!D22="","",'Informations About Genes'!D22)</f>
        <v/>
      </c>
      <c r="C23" s="346"/>
      <c r="D23" s="346"/>
      <c r="E23" s="346"/>
      <c r="F23" s="73" t="str">
        <f t="shared" si="0"/>
        <v/>
      </c>
      <c r="G23" s="73" t="str">
        <f t="shared" si="1"/>
        <v/>
      </c>
    </row>
    <row r="24" spans="1:7">
      <c r="A24" s="71" t="str">
        <f>IF('Informations About Genes'!A23="","",'Informations About Genes'!A23)</f>
        <v>B9</v>
      </c>
      <c r="B24" s="72" t="str">
        <f>IF('Informations About Genes'!D23="","",'Informations About Genes'!D23)</f>
        <v/>
      </c>
      <c r="C24" s="346"/>
      <c r="D24" s="346"/>
      <c r="E24" s="346"/>
      <c r="F24" s="73" t="str">
        <f t="shared" si="0"/>
        <v/>
      </c>
      <c r="G24" s="73" t="str">
        <f t="shared" si="1"/>
        <v/>
      </c>
    </row>
    <row r="25" spans="1:7">
      <c r="A25" s="71" t="str">
        <f>IF('Informations About Genes'!A24="","",'Informations About Genes'!A24)</f>
        <v>B10</v>
      </c>
      <c r="B25" s="72" t="str">
        <f>IF('Informations About Genes'!D24="","",'Informations About Genes'!D24)</f>
        <v/>
      </c>
      <c r="C25" s="346"/>
      <c r="D25" s="346"/>
      <c r="E25" s="346"/>
      <c r="F25" s="73" t="str">
        <f t="shared" si="0"/>
        <v/>
      </c>
      <c r="G25" s="73" t="str">
        <f t="shared" si="1"/>
        <v/>
      </c>
    </row>
    <row r="26" spans="1:7">
      <c r="A26" s="71" t="str">
        <f>IF('Informations About Genes'!A25="","",'Informations About Genes'!A25)</f>
        <v>B11</v>
      </c>
      <c r="B26" s="72" t="str">
        <f>IF('Informations About Genes'!D25="","",'Informations About Genes'!D25)</f>
        <v/>
      </c>
      <c r="C26" s="346"/>
      <c r="D26" s="346"/>
      <c r="E26" s="346"/>
      <c r="F26" s="73" t="str">
        <f t="shared" si="0"/>
        <v/>
      </c>
      <c r="G26" s="73" t="str">
        <f t="shared" si="1"/>
        <v/>
      </c>
    </row>
    <row r="27" spans="1:7">
      <c r="A27" s="71" t="str">
        <f>IF('Informations About Genes'!A26="","",'Informations About Genes'!A26)</f>
        <v>B12</v>
      </c>
      <c r="B27" s="72" t="str">
        <f>IF('Informations About Genes'!D26="","",'Informations About Genes'!D26)</f>
        <v/>
      </c>
      <c r="C27" s="346"/>
      <c r="D27" s="346"/>
      <c r="E27" s="346"/>
      <c r="F27" s="73" t="str">
        <f t="shared" si="0"/>
        <v/>
      </c>
      <c r="G27" s="73" t="str">
        <f t="shared" si="1"/>
        <v/>
      </c>
    </row>
    <row r="28" spans="1:7">
      <c r="A28" s="71" t="str">
        <f>IF('Informations About Genes'!A27="","",'Informations About Genes'!A27)</f>
        <v>C1</v>
      </c>
      <c r="B28" s="72" t="str">
        <f>IF('Informations About Genes'!D27="","",'Informations About Genes'!D27)</f>
        <v/>
      </c>
      <c r="C28" s="346"/>
      <c r="D28" s="346"/>
      <c r="E28" s="346"/>
      <c r="F28" s="73" t="str">
        <f t="shared" si="0"/>
        <v/>
      </c>
      <c r="G28" s="73" t="str">
        <f t="shared" si="1"/>
        <v/>
      </c>
    </row>
    <row r="29" spans="1:7">
      <c r="A29" s="71" t="str">
        <f>IF('Informations About Genes'!A28="","",'Informations About Genes'!A28)</f>
        <v>C2</v>
      </c>
      <c r="B29" s="72" t="str">
        <f>IF('Informations About Genes'!D28="","",'Informations About Genes'!D28)</f>
        <v/>
      </c>
      <c r="C29" s="346"/>
      <c r="D29" s="346"/>
      <c r="E29" s="346"/>
      <c r="F29" s="73" t="str">
        <f t="shared" si="0"/>
        <v/>
      </c>
      <c r="G29" s="73" t="str">
        <f t="shared" si="1"/>
        <v/>
      </c>
    </row>
    <row r="30" spans="1:7">
      <c r="A30" s="71" t="str">
        <f>IF('Informations About Genes'!A29="","",'Informations About Genes'!A29)</f>
        <v>C3</v>
      </c>
      <c r="B30" s="72" t="str">
        <f>IF('Informations About Genes'!D29="","",'Informations About Genes'!D29)</f>
        <v/>
      </c>
      <c r="C30" s="346"/>
      <c r="D30" s="346"/>
      <c r="E30" s="346"/>
      <c r="F30" s="73" t="str">
        <f t="shared" si="0"/>
        <v/>
      </c>
      <c r="G30" s="73" t="str">
        <f t="shared" si="1"/>
        <v/>
      </c>
    </row>
    <row r="31" spans="1:7">
      <c r="A31" s="71" t="str">
        <f>IF('Informations About Genes'!A30="","",'Informations About Genes'!A30)</f>
        <v>C4</v>
      </c>
      <c r="B31" s="72" t="str">
        <f>IF('Informations About Genes'!D30="","",'Informations About Genes'!D30)</f>
        <v/>
      </c>
      <c r="C31" s="346"/>
      <c r="D31" s="346"/>
      <c r="E31" s="346"/>
      <c r="F31" s="73" t="str">
        <f t="shared" si="0"/>
        <v/>
      </c>
      <c r="G31" s="73" t="str">
        <f t="shared" si="1"/>
        <v/>
      </c>
    </row>
    <row r="32" spans="1:7">
      <c r="A32" s="71" t="str">
        <f>IF('Informations About Genes'!A31="","",'Informations About Genes'!A31)</f>
        <v>C5</v>
      </c>
      <c r="B32" s="72" t="str">
        <f>IF('Informations About Genes'!D31="","",'Informations About Genes'!D31)</f>
        <v/>
      </c>
      <c r="C32" s="346"/>
      <c r="D32" s="346"/>
      <c r="E32" s="346"/>
      <c r="F32" s="73" t="str">
        <f t="shared" si="0"/>
        <v/>
      </c>
      <c r="G32" s="73" t="str">
        <f t="shared" si="1"/>
        <v/>
      </c>
    </row>
    <row r="33" spans="1:7">
      <c r="A33" s="71" t="str">
        <f>IF('Informations About Genes'!A32="","",'Informations About Genes'!A32)</f>
        <v>C6</v>
      </c>
      <c r="B33" s="72" t="str">
        <f>IF('Informations About Genes'!D32="","",'Informations About Genes'!D32)</f>
        <v/>
      </c>
      <c r="C33" s="346"/>
      <c r="D33" s="346"/>
      <c r="E33" s="346"/>
      <c r="F33" s="73" t="str">
        <f t="shared" si="0"/>
        <v/>
      </c>
      <c r="G33" s="73" t="str">
        <f t="shared" si="1"/>
        <v/>
      </c>
    </row>
    <row r="34" spans="1:7">
      <c r="A34" s="71" t="str">
        <f>IF('Informations About Genes'!A33="","",'Informations About Genes'!A33)</f>
        <v>C7</v>
      </c>
      <c r="B34" s="72" t="str">
        <f>IF('Informations About Genes'!D33="","",'Informations About Genes'!D33)</f>
        <v/>
      </c>
      <c r="C34" s="346"/>
      <c r="D34" s="346"/>
      <c r="E34" s="346"/>
      <c r="F34" s="73" t="str">
        <f t="shared" si="0"/>
        <v/>
      </c>
      <c r="G34" s="73" t="str">
        <f t="shared" si="1"/>
        <v/>
      </c>
    </row>
    <row r="35" spans="1:7">
      <c r="A35" s="71" t="str">
        <f>IF('Informations About Genes'!A34="","",'Informations About Genes'!A34)</f>
        <v>C8</v>
      </c>
      <c r="B35" s="72" t="str">
        <f>IF('Informations About Genes'!D34="","",'Informations About Genes'!D34)</f>
        <v/>
      </c>
      <c r="C35" s="346"/>
      <c r="D35" s="346"/>
      <c r="E35" s="346"/>
      <c r="F35" s="73" t="str">
        <f t="shared" si="0"/>
        <v/>
      </c>
      <c r="G35" s="73" t="str">
        <f t="shared" si="1"/>
        <v/>
      </c>
    </row>
    <row r="36" spans="1:7">
      <c r="A36" s="71" t="str">
        <f>IF('Informations About Genes'!A35="","",'Informations About Genes'!A35)</f>
        <v>C9</v>
      </c>
      <c r="B36" s="72" t="str">
        <f>IF('Informations About Genes'!D35="","",'Informations About Genes'!D35)</f>
        <v/>
      </c>
      <c r="C36" s="346"/>
      <c r="D36" s="346"/>
      <c r="E36" s="346"/>
      <c r="F36" s="73" t="str">
        <f t="shared" ref="F36:F67" si="3">IF(ISERROR(AVERAGE(C36:E36)),"",AVERAGE(C36:E36))</f>
        <v/>
      </c>
      <c r="G36" s="73" t="str">
        <f t="shared" ref="G36:G67" si="4">IF(ISERROR(STDEV(C36:E36)),"",IF(COUNT(C36:E36)&lt;3,"N/A",STDEV(C36:E36)))</f>
        <v/>
      </c>
    </row>
    <row r="37" spans="1:7">
      <c r="A37" s="71" t="str">
        <f>IF('Informations About Genes'!A36="","",'Informations About Genes'!A36)</f>
        <v>C10</v>
      </c>
      <c r="B37" s="72" t="str">
        <f>IF('Informations About Genes'!D36="","",'Informations About Genes'!D36)</f>
        <v/>
      </c>
      <c r="C37" s="346"/>
      <c r="D37" s="346"/>
      <c r="E37" s="346"/>
      <c r="F37" s="73" t="str">
        <f t="shared" si="3"/>
        <v/>
      </c>
      <c r="G37" s="73" t="str">
        <f t="shared" si="4"/>
        <v/>
      </c>
    </row>
    <row r="38" spans="1:7">
      <c r="A38" s="71" t="str">
        <f>IF('Informations About Genes'!A37="","",'Informations About Genes'!A37)</f>
        <v>C11</v>
      </c>
      <c r="B38" s="72" t="str">
        <f>IF('Informations About Genes'!D37="","",'Informations About Genes'!D37)</f>
        <v/>
      </c>
      <c r="C38" s="346"/>
      <c r="D38" s="346"/>
      <c r="E38" s="346"/>
      <c r="F38" s="73" t="str">
        <f t="shared" si="3"/>
        <v/>
      </c>
      <c r="G38" s="73" t="str">
        <f t="shared" si="4"/>
        <v/>
      </c>
    </row>
    <row r="39" spans="1:7">
      <c r="A39" s="71" t="str">
        <f>IF('Informations About Genes'!A38="","",'Informations About Genes'!A38)</f>
        <v>C12</v>
      </c>
      <c r="B39" s="72" t="str">
        <f>IF('Informations About Genes'!D38="","",'Informations About Genes'!D38)</f>
        <v/>
      </c>
      <c r="C39" s="346"/>
      <c r="D39" s="346"/>
      <c r="E39" s="346"/>
      <c r="F39" s="73" t="str">
        <f t="shared" si="3"/>
        <v/>
      </c>
      <c r="G39" s="73" t="str">
        <f t="shared" si="4"/>
        <v/>
      </c>
    </row>
    <row r="40" spans="1:7">
      <c r="A40" s="71" t="str">
        <f>IF('Informations About Genes'!A39="","",'Informations About Genes'!A39)</f>
        <v>D1</v>
      </c>
      <c r="B40" s="72" t="str">
        <f>IF('Informations About Genes'!D39="","",'Informations About Genes'!D39)</f>
        <v/>
      </c>
      <c r="C40" s="346"/>
      <c r="D40" s="346"/>
      <c r="E40" s="346"/>
      <c r="F40" s="73" t="str">
        <f t="shared" si="3"/>
        <v/>
      </c>
      <c r="G40" s="73" t="str">
        <f t="shared" si="4"/>
        <v/>
      </c>
    </row>
    <row r="41" spans="1:7">
      <c r="A41" s="71" t="str">
        <f>IF('Informations About Genes'!A40="","",'Informations About Genes'!A40)</f>
        <v>D2</v>
      </c>
      <c r="B41" s="72" t="str">
        <f>IF('Informations About Genes'!D40="","",'Informations About Genes'!D40)</f>
        <v/>
      </c>
      <c r="C41" s="346"/>
      <c r="D41" s="346"/>
      <c r="E41" s="346"/>
      <c r="F41" s="73" t="str">
        <f t="shared" si="3"/>
        <v/>
      </c>
      <c r="G41" s="73" t="str">
        <f t="shared" si="4"/>
        <v/>
      </c>
    </row>
    <row r="42" spans="1:7">
      <c r="A42" s="71" t="str">
        <f>IF('Informations About Genes'!A41="","",'Informations About Genes'!A41)</f>
        <v>D3</v>
      </c>
      <c r="B42" s="72" t="str">
        <f>IF('Informations About Genes'!D41="","",'Informations About Genes'!D41)</f>
        <v/>
      </c>
      <c r="C42" s="346"/>
      <c r="D42" s="346"/>
      <c r="E42" s="346"/>
      <c r="F42" s="73" t="str">
        <f t="shared" si="3"/>
        <v/>
      </c>
      <c r="G42" s="73" t="str">
        <f t="shared" si="4"/>
        <v/>
      </c>
    </row>
    <row r="43" spans="1:7">
      <c r="A43" s="71" t="str">
        <f>IF('Informations About Genes'!A42="","",'Informations About Genes'!A42)</f>
        <v>D4</v>
      </c>
      <c r="B43" s="72" t="str">
        <f>IF('Informations About Genes'!D42="","",'Informations About Genes'!D42)</f>
        <v/>
      </c>
      <c r="C43" s="346"/>
      <c r="D43" s="346"/>
      <c r="E43" s="346"/>
      <c r="F43" s="73" t="str">
        <f t="shared" si="3"/>
        <v/>
      </c>
      <c r="G43" s="73" t="str">
        <f t="shared" si="4"/>
        <v/>
      </c>
    </row>
    <row r="44" spans="1:7">
      <c r="A44" s="71" t="str">
        <f>IF('Informations About Genes'!A43="","",'Informations About Genes'!A43)</f>
        <v>D5</v>
      </c>
      <c r="B44" s="72" t="str">
        <f>IF('Informations About Genes'!D43="","",'Informations About Genes'!D43)</f>
        <v/>
      </c>
      <c r="C44" s="346"/>
      <c r="D44" s="346"/>
      <c r="E44" s="346"/>
      <c r="F44" s="73" t="str">
        <f t="shared" si="3"/>
        <v/>
      </c>
      <c r="G44" s="73" t="str">
        <f t="shared" si="4"/>
        <v/>
      </c>
    </row>
    <row r="45" spans="1:7">
      <c r="A45" s="71" t="str">
        <f>IF('Informations About Genes'!A44="","",'Informations About Genes'!A44)</f>
        <v>D6</v>
      </c>
      <c r="B45" s="72" t="str">
        <f>IF('Informations About Genes'!D44="","",'Informations About Genes'!D44)</f>
        <v/>
      </c>
      <c r="C45" s="346"/>
      <c r="D45" s="346"/>
      <c r="E45" s="346"/>
      <c r="F45" s="73" t="str">
        <f t="shared" si="3"/>
        <v/>
      </c>
      <c r="G45" s="73" t="str">
        <f t="shared" si="4"/>
        <v/>
      </c>
    </row>
    <row r="46" spans="1:7">
      <c r="A46" s="71" t="str">
        <f>IF('Informations About Genes'!A45="","",'Informations About Genes'!A45)</f>
        <v>D7</v>
      </c>
      <c r="B46" s="72" t="str">
        <f>IF('Informations About Genes'!D45="","",'Informations About Genes'!D45)</f>
        <v/>
      </c>
      <c r="C46" s="346"/>
      <c r="D46" s="346"/>
      <c r="E46" s="346"/>
      <c r="F46" s="73" t="str">
        <f t="shared" si="3"/>
        <v/>
      </c>
      <c r="G46" s="73" t="str">
        <f t="shared" si="4"/>
        <v/>
      </c>
    </row>
    <row r="47" spans="1:7">
      <c r="A47" s="71" t="str">
        <f>IF('Informations About Genes'!A46="","",'Informations About Genes'!A46)</f>
        <v>D8</v>
      </c>
      <c r="B47" s="72" t="str">
        <f>IF('Informations About Genes'!D46="","",'Informations About Genes'!D46)</f>
        <v/>
      </c>
      <c r="C47" s="346"/>
      <c r="D47" s="346"/>
      <c r="E47" s="346"/>
      <c r="F47" s="73" t="str">
        <f t="shared" si="3"/>
        <v/>
      </c>
      <c r="G47" s="73" t="str">
        <f t="shared" si="4"/>
        <v/>
      </c>
    </row>
    <row r="48" spans="1:7">
      <c r="A48" s="71" t="str">
        <f>IF('Informations About Genes'!A47="","",'Informations About Genes'!A47)</f>
        <v>D9</v>
      </c>
      <c r="B48" s="72" t="str">
        <f>IF('Informations About Genes'!D47="","",'Informations About Genes'!D47)</f>
        <v/>
      </c>
      <c r="C48" s="346"/>
      <c r="D48" s="346"/>
      <c r="E48" s="346"/>
      <c r="F48" s="73" t="str">
        <f t="shared" si="3"/>
        <v/>
      </c>
      <c r="G48" s="73" t="str">
        <f t="shared" si="4"/>
        <v/>
      </c>
    </row>
    <row r="49" spans="1:7">
      <c r="A49" s="71" t="str">
        <f>IF('Informations About Genes'!A48="","",'Informations About Genes'!A48)</f>
        <v>D10</v>
      </c>
      <c r="B49" s="72" t="str">
        <f>IF('Informations About Genes'!D48="","",'Informations About Genes'!D48)</f>
        <v/>
      </c>
      <c r="C49" s="346"/>
      <c r="D49" s="346"/>
      <c r="E49" s="346"/>
      <c r="F49" s="73" t="str">
        <f t="shared" si="3"/>
        <v/>
      </c>
      <c r="G49" s="73" t="str">
        <f t="shared" si="4"/>
        <v/>
      </c>
    </row>
    <row r="50" spans="1:7">
      <c r="A50" s="71" t="str">
        <f>IF('Informations About Genes'!A49="","",'Informations About Genes'!A49)</f>
        <v>D11</v>
      </c>
      <c r="B50" s="72" t="str">
        <f>IF('Informations About Genes'!D49="","",'Informations About Genes'!D49)</f>
        <v/>
      </c>
      <c r="C50" s="346"/>
      <c r="D50" s="346"/>
      <c r="E50" s="346"/>
      <c r="F50" s="73" t="str">
        <f t="shared" si="3"/>
        <v/>
      </c>
      <c r="G50" s="73" t="str">
        <f t="shared" si="4"/>
        <v/>
      </c>
    </row>
    <row r="51" spans="1:7">
      <c r="A51" s="71" t="str">
        <f>IF('Informations About Genes'!A50="","",'Informations About Genes'!A50)</f>
        <v>D12</v>
      </c>
      <c r="B51" s="72" t="str">
        <f>IF('Informations About Genes'!D50="","",'Informations About Genes'!D50)</f>
        <v/>
      </c>
      <c r="C51" s="346"/>
      <c r="D51" s="346"/>
      <c r="E51" s="346"/>
      <c r="F51" s="73" t="str">
        <f t="shared" si="3"/>
        <v/>
      </c>
      <c r="G51" s="73" t="str">
        <f t="shared" si="4"/>
        <v/>
      </c>
    </row>
    <row r="52" spans="1:7">
      <c r="A52" s="71" t="str">
        <f>IF('Informations About Genes'!A51="","",'Informations About Genes'!A51)</f>
        <v>E1</v>
      </c>
      <c r="B52" s="72" t="str">
        <f>IF('Informations About Genes'!D51="","",'Informations About Genes'!D51)</f>
        <v/>
      </c>
      <c r="C52" s="346"/>
      <c r="D52" s="346"/>
      <c r="E52" s="346"/>
      <c r="F52" s="73" t="str">
        <f t="shared" si="3"/>
        <v/>
      </c>
      <c r="G52" s="73" t="str">
        <f t="shared" si="4"/>
        <v/>
      </c>
    </row>
    <row r="53" spans="1:7">
      <c r="A53" s="71" t="str">
        <f>IF('Informations About Genes'!A52="","",'Informations About Genes'!A52)</f>
        <v>E2</v>
      </c>
      <c r="B53" s="72" t="str">
        <f>IF('Informations About Genes'!D52="","",'Informations About Genes'!D52)</f>
        <v/>
      </c>
      <c r="C53" s="346"/>
      <c r="D53" s="346"/>
      <c r="E53" s="346"/>
      <c r="F53" s="73" t="str">
        <f t="shared" si="3"/>
        <v/>
      </c>
      <c r="G53" s="73" t="str">
        <f t="shared" si="4"/>
        <v/>
      </c>
    </row>
    <row r="54" spans="1:7">
      <c r="A54" s="71" t="str">
        <f>IF('Informations About Genes'!A53="","",'Informations About Genes'!A53)</f>
        <v>E3</v>
      </c>
      <c r="B54" s="72" t="str">
        <f>IF('Informations About Genes'!D53="","",'Informations About Genes'!D53)</f>
        <v/>
      </c>
      <c r="C54" s="346"/>
      <c r="D54" s="346"/>
      <c r="E54" s="346"/>
      <c r="F54" s="73" t="str">
        <f t="shared" si="3"/>
        <v/>
      </c>
      <c r="G54" s="73" t="str">
        <f t="shared" si="4"/>
        <v/>
      </c>
    </row>
    <row r="55" spans="1:7">
      <c r="A55" s="71" t="str">
        <f>IF('Informations About Genes'!A54="","",'Informations About Genes'!A54)</f>
        <v>E4</v>
      </c>
      <c r="B55" s="72" t="str">
        <f>IF('Informations About Genes'!D54="","",'Informations About Genes'!D54)</f>
        <v/>
      </c>
      <c r="C55" s="346"/>
      <c r="D55" s="346"/>
      <c r="E55" s="346"/>
      <c r="F55" s="73" t="str">
        <f t="shared" si="3"/>
        <v/>
      </c>
      <c r="G55" s="73" t="str">
        <f t="shared" si="4"/>
        <v/>
      </c>
    </row>
    <row r="56" spans="1:7">
      <c r="A56" s="71" t="str">
        <f>IF('Informations About Genes'!A55="","",'Informations About Genes'!A55)</f>
        <v>E5</v>
      </c>
      <c r="B56" s="72" t="str">
        <f>IF('Informations About Genes'!D55="","",'Informations About Genes'!D55)</f>
        <v/>
      </c>
      <c r="C56" s="346"/>
      <c r="D56" s="346"/>
      <c r="E56" s="346"/>
      <c r="F56" s="73" t="str">
        <f t="shared" si="3"/>
        <v/>
      </c>
      <c r="G56" s="73" t="str">
        <f t="shared" si="4"/>
        <v/>
      </c>
    </row>
    <row r="57" spans="1:7">
      <c r="A57" s="71" t="str">
        <f>IF('Informations About Genes'!A56="","",'Informations About Genes'!A56)</f>
        <v>E6</v>
      </c>
      <c r="B57" s="72" t="str">
        <f>IF('Informations About Genes'!D56="","",'Informations About Genes'!D56)</f>
        <v/>
      </c>
      <c r="C57" s="346"/>
      <c r="D57" s="346"/>
      <c r="E57" s="346"/>
      <c r="F57" s="73" t="str">
        <f t="shared" si="3"/>
        <v/>
      </c>
      <c r="G57" s="73" t="str">
        <f t="shared" si="4"/>
        <v/>
      </c>
    </row>
    <row r="58" spans="1:7">
      <c r="A58" s="71" t="str">
        <f>IF('Informations About Genes'!A57="","",'Informations About Genes'!A57)</f>
        <v>E7</v>
      </c>
      <c r="B58" s="72" t="str">
        <f>IF('Informations About Genes'!D57="","",'Informations About Genes'!D57)</f>
        <v/>
      </c>
      <c r="C58" s="346"/>
      <c r="D58" s="346"/>
      <c r="E58" s="346"/>
      <c r="F58" s="73" t="str">
        <f t="shared" si="3"/>
        <v/>
      </c>
      <c r="G58" s="73" t="str">
        <f t="shared" si="4"/>
        <v/>
      </c>
    </row>
    <row r="59" spans="1:7">
      <c r="A59" s="71" t="str">
        <f>IF('Informations About Genes'!A58="","",'Informations About Genes'!A58)</f>
        <v>E8</v>
      </c>
      <c r="B59" s="72" t="str">
        <f>IF('Informations About Genes'!D58="","",'Informations About Genes'!D58)</f>
        <v/>
      </c>
      <c r="C59" s="346"/>
      <c r="D59" s="346"/>
      <c r="E59" s="346"/>
      <c r="F59" s="73" t="str">
        <f t="shared" si="3"/>
        <v/>
      </c>
      <c r="G59" s="73" t="str">
        <f t="shared" si="4"/>
        <v/>
      </c>
    </row>
    <row r="60" spans="1:7">
      <c r="A60" s="71" t="str">
        <f>IF('Informations About Genes'!A59="","",'Informations About Genes'!A59)</f>
        <v>E9</v>
      </c>
      <c r="B60" s="72" t="str">
        <f>IF('Informations About Genes'!D59="","",'Informations About Genes'!D59)</f>
        <v/>
      </c>
      <c r="C60" s="346"/>
      <c r="D60" s="346"/>
      <c r="E60" s="346"/>
      <c r="F60" s="73" t="str">
        <f t="shared" si="3"/>
        <v/>
      </c>
      <c r="G60" s="73" t="str">
        <f t="shared" si="4"/>
        <v/>
      </c>
    </row>
    <row r="61" spans="1:7">
      <c r="A61" s="71" t="str">
        <f>IF('Informations About Genes'!A60="","",'Informations About Genes'!A60)</f>
        <v>E10</v>
      </c>
      <c r="B61" s="72" t="str">
        <f>IF('Informations About Genes'!D60="","",'Informations About Genes'!D60)</f>
        <v/>
      </c>
      <c r="C61" s="346"/>
      <c r="D61" s="346"/>
      <c r="E61" s="346"/>
      <c r="F61" s="73" t="str">
        <f t="shared" si="3"/>
        <v/>
      </c>
      <c r="G61" s="73" t="str">
        <f t="shared" si="4"/>
        <v/>
      </c>
    </row>
    <row r="62" spans="1:7">
      <c r="A62" s="71" t="str">
        <f>IF('Informations About Genes'!A61="","",'Informations About Genes'!A61)</f>
        <v>E11</v>
      </c>
      <c r="B62" s="72" t="str">
        <f>IF('Informations About Genes'!D61="","",'Informations About Genes'!D61)</f>
        <v/>
      </c>
      <c r="C62" s="346"/>
      <c r="D62" s="346"/>
      <c r="E62" s="346"/>
      <c r="F62" s="73" t="str">
        <f t="shared" si="3"/>
        <v/>
      </c>
      <c r="G62" s="73" t="str">
        <f t="shared" si="4"/>
        <v/>
      </c>
    </row>
    <row r="63" spans="1:7">
      <c r="A63" s="71" t="str">
        <f>IF('Informations About Genes'!A62="","",'Informations About Genes'!A62)</f>
        <v>E12</v>
      </c>
      <c r="B63" s="72" t="str">
        <f>IF('Informations About Genes'!D62="","",'Informations About Genes'!D62)</f>
        <v/>
      </c>
      <c r="C63" s="346"/>
      <c r="D63" s="346"/>
      <c r="E63" s="346"/>
      <c r="F63" s="73" t="str">
        <f t="shared" si="3"/>
        <v/>
      </c>
      <c r="G63" s="73" t="str">
        <f t="shared" si="4"/>
        <v/>
      </c>
    </row>
    <row r="64" spans="1:7">
      <c r="A64" s="71" t="str">
        <f>IF('Informations About Genes'!A63="","",'Informations About Genes'!A63)</f>
        <v>F1</v>
      </c>
      <c r="B64" s="72" t="str">
        <f>IF('Informations About Genes'!D63="","",'Informations About Genes'!D63)</f>
        <v/>
      </c>
      <c r="C64" s="346"/>
      <c r="D64" s="346"/>
      <c r="E64" s="346"/>
      <c r="F64" s="73" t="str">
        <f t="shared" si="3"/>
        <v/>
      </c>
      <c r="G64" s="73" t="str">
        <f t="shared" si="4"/>
        <v/>
      </c>
    </row>
    <row r="65" spans="1:7">
      <c r="A65" s="71" t="str">
        <f>IF('Informations About Genes'!A64="","",'Informations About Genes'!A64)</f>
        <v>F2</v>
      </c>
      <c r="B65" s="72" t="str">
        <f>IF('Informations About Genes'!D64="","",'Informations About Genes'!D64)</f>
        <v/>
      </c>
      <c r="C65" s="346"/>
      <c r="D65" s="346"/>
      <c r="E65" s="346"/>
      <c r="F65" s="73" t="str">
        <f t="shared" si="3"/>
        <v/>
      </c>
      <c r="G65" s="73" t="str">
        <f t="shared" si="4"/>
        <v/>
      </c>
    </row>
    <row r="66" spans="1:7">
      <c r="A66" s="71" t="str">
        <f>IF('Informations About Genes'!A65="","",'Informations About Genes'!A65)</f>
        <v>F3</v>
      </c>
      <c r="B66" s="72" t="str">
        <f>IF('Informations About Genes'!D65="","",'Informations About Genes'!D65)</f>
        <v/>
      </c>
      <c r="C66" s="346"/>
      <c r="D66" s="346"/>
      <c r="E66" s="346"/>
      <c r="F66" s="73" t="str">
        <f t="shared" si="3"/>
        <v/>
      </c>
      <c r="G66" s="73" t="str">
        <f t="shared" si="4"/>
        <v/>
      </c>
    </row>
    <row r="67" spans="1:7">
      <c r="A67" s="71" t="str">
        <f>IF('Informations About Genes'!A66="","",'Informations About Genes'!A66)</f>
        <v>F4</v>
      </c>
      <c r="B67" s="72" t="str">
        <f>IF('Informations About Genes'!D66="","",'Informations About Genes'!D66)</f>
        <v/>
      </c>
      <c r="C67" s="346"/>
      <c r="D67" s="346"/>
      <c r="E67" s="346"/>
      <c r="F67" s="73" t="str">
        <f t="shared" si="3"/>
        <v/>
      </c>
      <c r="G67" s="73" t="str">
        <f t="shared" si="4"/>
        <v/>
      </c>
    </row>
    <row r="68" spans="1:7">
      <c r="A68" s="71" t="str">
        <f>IF('Informations About Genes'!A67="","",'Informations About Genes'!A67)</f>
        <v>F5</v>
      </c>
      <c r="B68" s="72" t="str">
        <f>IF('Informations About Genes'!D67="","",'Informations About Genes'!D67)</f>
        <v/>
      </c>
      <c r="C68" s="346"/>
      <c r="D68" s="346"/>
      <c r="E68" s="346"/>
      <c r="F68" s="73" t="str">
        <f t="shared" ref="F68:F99" si="5">IF(ISERROR(AVERAGE(C68:E68)),"",AVERAGE(C68:E68))</f>
        <v/>
      </c>
      <c r="G68" s="73" t="str">
        <f t="shared" ref="G68:G99" si="6">IF(ISERROR(STDEV(C68:E68)),"",IF(COUNT(C68:E68)&lt;3,"N/A",STDEV(C68:E68)))</f>
        <v/>
      </c>
    </row>
    <row r="69" spans="1:7">
      <c r="A69" s="71" t="str">
        <f>IF('Informations About Genes'!A68="","",'Informations About Genes'!A68)</f>
        <v>F6</v>
      </c>
      <c r="B69" s="72" t="str">
        <f>IF('Informations About Genes'!D68="","",'Informations About Genes'!D68)</f>
        <v/>
      </c>
      <c r="C69" s="346"/>
      <c r="D69" s="346"/>
      <c r="E69" s="346"/>
      <c r="F69" s="73" t="str">
        <f t="shared" si="5"/>
        <v/>
      </c>
      <c r="G69" s="73" t="str">
        <f t="shared" si="6"/>
        <v/>
      </c>
    </row>
    <row r="70" spans="1:7">
      <c r="A70" s="71" t="str">
        <f>IF('Informations About Genes'!A69="","",'Informations About Genes'!A69)</f>
        <v>F7</v>
      </c>
      <c r="B70" s="72" t="str">
        <f>IF('Informations About Genes'!D69="","",'Informations About Genes'!D69)</f>
        <v/>
      </c>
      <c r="C70" s="346"/>
      <c r="D70" s="346"/>
      <c r="E70" s="346"/>
      <c r="F70" s="73" t="str">
        <f t="shared" si="5"/>
        <v/>
      </c>
      <c r="G70" s="73" t="str">
        <f t="shared" si="6"/>
        <v/>
      </c>
    </row>
    <row r="71" spans="1:7">
      <c r="A71" s="71" t="str">
        <f>IF('Informations About Genes'!A70="","",'Informations About Genes'!A70)</f>
        <v>F8</v>
      </c>
      <c r="B71" s="72" t="str">
        <f>IF('Informations About Genes'!D70="","",'Informations About Genes'!D70)</f>
        <v/>
      </c>
      <c r="C71" s="346"/>
      <c r="D71" s="346"/>
      <c r="E71" s="346"/>
      <c r="F71" s="73" t="str">
        <f t="shared" si="5"/>
        <v/>
      </c>
      <c r="G71" s="73" t="str">
        <f t="shared" si="6"/>
        <v/>
      </c>
    </row>
    <row r="72" spans="1:7">
      <c r="A72" s="71" t="str">
        <f>IF('Informations About Genes'!A71="","",'Informations About Genes'!A71)</f>
        <v>F9</v>
      </c>
      <c r="B72" s="72" t="str">
        <f>IF('Informations About Genes'!D71="","",'Informations About Genes'!D71)</f>
        <v/>
      </c>
      <c r="C72" s="346"/>
      <c r="D72" s="346"/>
      <c r="E72" s="346"/>
      <c r="F72" s="73" t="str">
        <f t="shared" si="5"/>
        <v/>
      </c>
      <c r="G72" s="73" t="str">
        <f t="shared" si="6"/>
        <v/>
      </c>
    </row>
    <row r="73" spans="1:7">
      <c r="A73" s="71" t="str">
        <f>IF('Informations About Genes'!A72="","",'Informations About Genes'!A72)</f>
        <v>F10</v>
      </c>
      <c r="B73" s="72" t="str">
        <f>IF('Informations About Genes'!D72="","",'Informations About Genes'!D72)</f>
        <v/>
      </c>
      <c r="C73" s="346"/>
      <c r="D73" s="346"/>
      <c r="E73" s="346"/>
      <c r="F73" s="73" t="str">
        <f t="shared" si="5"/>
        <v/>
      </c>
      <c r="G73" s="73" t="str">
        <f t="shared" si="6"/>
        <v/>
      </c>
    </row>
    <row r="74" spans="1:7">
      <c r="A74" s="71" t="str">
        <f>IF('Informations About Genes'!A73="","",'Informations About Genes'!A73)</f>
        <v>F11</v>
      </c>
      <c r="B74" s="72" t="str">
        <f>IF('Informations About Genes'!D73="","",'Informations About Genes'!D73)</f>
        <v/>
      </c>
      <c r="C74" s="346"/>
      <c r="D74" s="346"/>
      <c r="E74" s="346"/>
      <c r="F74" s="73" t="str">
        <f t="shared" si="5"/>
        <v/>
      </c>
      <c r="G74" s="73" t="str">
        <f t="shared" si="6"/>
        <v/>
      </c>
    </row>
    <row r="75" spans="1:7">
      <c r="A75" s="71" t="str">
        <f>IF('Informations About Genes'!A74="","",'Informations About Genes'!A74)</f>
        <v>F12</v>
      </c>
      <c r="B75" s="72" t="str">
        <f>IF('Informations About Genes'!D74="","",'Informations About Genes'!D74)</f>
        <v/>
      </c>
      <c r="C75" s="346"/>
      <c r="D75" s="346"/>
      <c r="E75" s="346"/>
      <c r="F75" s="73" t="str">
        <f t="shared" si="5"/>
        <v/>
      </c>
      <c r="G75" s="73" t="str">
        <f t="shared" si="6"/>
        <v/>
      </c>
    </row>
    <row r="76" spans="1:7">
      <c r="A76" s="71" t="str">
        <f>IF('Informations About Genes'!A75="","",'Informations About Genes'!A75)</f>
        <v>G1</v>
      </c>
      <c r="B76" s="72" t="str">
        <f>IF('Informations About Genes'!D75="","",'Informations About Genes'!D75)</f>
        <v/>
      </c>
      <c r="C76" s="346"/>
      <c r="D76" s="346"/>
      <c r="E76" s="346"/>
      <c r="F76" s="73" t="str">
        <f t="shared" si="5"/>
        <v/>
      </c>
      <c r="G76" s="73" t="str">
        <f t="shared" si="6"/>
        <v/>
      </c>
    </row>
    <row r="77" spans="1:7">
      <c r="A77" s="71" t="str">
        <f>IF('Informations About Genes'!A76="","",'Informations About Genes'!A76)</f>
        <v>G2</v>
      </c>
      <c r="B77" s="72" t="str">
        <f>IF('Informations About Genes'!D76="","",'Informations About Genes'!D76)</f>
        <v/>
      </c>
      <c r="C77" s="346"/>
      <c r="D77" s="346"/>
      <c r="E77" s="346"/>
      <c r="F77" s="73" t="str">
        <f t="shared" si="5"/>
        <v/>
      </c>
      <c r="G77" s="73" t="str">
        <f t="shared" si="6"/>
        <v/>
      </c>
    </row>
    <row r="78" spans="1:7">
      <c r="A78" s="71" t="str">
        <f>IF('Informations About Genes'!A77="","",'Informations About Genes'!A77)</f>
        <v>G3</v>
      </c>
      <c r="B78" s="72" t="str">
        <f>IF('Informations About Genes'!D77="","",'Informations About Genes'!D77)</f>
        <v/>
      </c>
      <c r="C78" s="346"/>
      <c r="D78" s="346"/>
      <c r="E78" s="346"/>
      <c r="F78" s="73" t="str">
        <f t="shared" si="5"/>
        <v/>
      </c>
      <c r="G78" s="73" t="str">
        <f t="shared" si="6"/>
        <v/>
      </c>
    </row>
    <row r="79" spans="1:7">
      <c r="A79" s="71" t="str">
        <f>IF('Informations About Genes'!A78="","",'Informations About Genes'!A78)</f>
        <v>G4</v>
      </c>
      <c r="B79" s="72" t="str">
        <f>IF('Informations About Genes'!D78="","",'Informations About Genes'!D78)</f>
        <v/>
      </c>
      <c r="C79" s="346"/>
      <c r="D79" s="346"/>
      <c r="E79" s="346"/>
      <c r="F79" s="73" t="str">
        <f t="shared" si="5"/>
        <v/>
      </c>
      <c r="G79" s="73" t="str">
        <f t="shared" si="6"/>
        <v/>
      </c>
    </row>
    <row r="80" spans="1:7">
      <c r="A80" s="71" t="str">
        <f>IF('Informations About Genes'!A79="","",'Informations About Genes'!A79)</f>
        <v>G5</v>
      </c>
      <c r="B80" s="72" t="str">
        <f>IF('Informations About Genes'!D79="","",'Informations About Genes'!D79)</f>
        <v/>
      </c>
      <c r="C80" s="346"/>
      <c r="D80" s="346"/>
      <c r="E80" s="346"/>
      <c r="F80" s="73" t="str">
        <f t="shared" si="5"/>
        <v/>
      </c>
      <c r="G80" s="73" t="str">
        <f t="shared" si="6"/>
        <v/>
      </c>
    </row>
    <row r="81" spans="1:7">
      <c r="A81" s="71" t="str">
        <f>IF('Informations About Genes'!A80="","",'Informations About Genes'!A80)</f>
        <v>G6</v>
      </c>
      <c r="B81" s="72" t="str">
        <f>IF('Informations About Genes'!D80="","",'Informations About Genes'!D80)</f>
        <v/>
      </c>
      <c r="C81" s="346"/>
      <c r="D81" s="346"/>
      <c r="E81" s="346"/>
      <c r="F81" s="73" t="str">
        <f t="shared" si="5"/>
        <v/>
      </c>
      <c r="G81" s="73" t="str">
        <f t="shared" si="6"/>
        <v/>
      </c>
    </row>
    <row r="82" spans="1:7">
      <c r="A82" s="71" t="str">
        <f>IF('Informations About Genes'!A81="","",'Informations About Genes'!A81)</f>
        <v>G7</v>
      </c>
      <c r="B82" s="72" t="str">
        <f>IF('Informations About Genes'!D81="","",'Informations About Genes'!D81)</f>
        <v/>
      </c>
      <c r="C82" s="346"/>
      <c r="D82" s="346"/>
      <c r="E82" s="346"/>
      <c r="F82" s="73" t="str">
        <f t="shared" si="5"/>
        <v/>
      </c>
      <c r="G82" s="73" t="str">
        <f t="shared" si="6"/>
        <v/>
      </c>
    </row>
    <row r="83" spans="1:7">
      <c r="A83" s="71" t="str">
        <f>IF('Informations About Genes'!A82="","",'Informations About Genes'!A82)</f>
        <v>G8</v>
      </c>
      <c r="B83" s="72" t="str">
        <f>IF('Informations About Genes'!D82="","",'Informations About Genes'!D82)</f>
        <v/>
      </c>
      <c r="C83" s="346"/>
      <c r="D83" s="346"/>
      <c r="E83" s="346"/>
      <c r="F83" s="73" t="str">
        <f t="shared" si="5"/>
        <v/>
      </c>
      <c r="G83" s="73" t="str">
        <f t="shared" si="6"/>
        <v/>
      </c>
    </row>
    <row r="84" spans="1:7">
      <c r="A84" s="71" t="str">
        <f>IF('Informations About Genes'!A83="","",'Informations About Genes'!A83)</f>
        <v>G9</v>
      </c>
      <c r="B84" s="72" t="str">
        <f>IF('Informations About Genes'!D83="","",'Informations About Genes'!D83)</f>
        <v/>
      </c>
      <c r="C84" s="346"/>
      <c r="D84" s="346"/>
      <c r="E84" s="346"/>
      <c r="F84" s="73" t="str">
        <f t="shared" si="5"/>
        <v/>
      </c>
      <c r="G84" s="73" t="str">
        <f t="shared" si="6"/>
        <v/>
      </c>
    </row>
    <row r="85" spans="1:7">
      <c r="A85" s="71" t="str">
        <f>IF('Informations About Genes'!A84="","",'Informations About Genes'!A84)</f>
        <v>G10</v>
      </c>
      <c r="B85" s="72" t="str">
        <f>IF('Informations About Genes'!D84="","",'Informations About Genes'!D84)</f>
        <v/>
      </c>
      <c r="C85" s="346"/>
      <c r="D85" s="346"/>
      <c r="E85" s="346"/>
      <c r="F85" s="73" t="str">
        <f t="shared" si="5"/>
        <v/>
      </c>
      <c r="G85" s="73" t="str">
        <f t="shared" si="6"/>
        <v/>
      </c>
    </row>
    <row r="86" spans="1:7">
      <c r="A86" s="71" t="str">
        <f>IF('Informations About Genes'!A85="","",'Informations About Genes'!A85)</f>
        <v>G11</v>
      </c>
      <c r="B86" s="72" t="str">
        <f>IF('Informations About Genes'!D85="","",'Informations About Genes'!D85)</f>
        <v/>
      </c>
      <c r="C86" s="346"/>
      <c r="D86" s="346"/>
      <c r="E86" s="346"/>
      <c r="F86" s="73" t="str">
        <f t="shared" si="5"/>
        <v/>
      </c>
      <c r="G86" s="73" t="str">
        <f t="shared" si="6"/>
        <v/>
      </c>
    </row>
    <row r="87" spans="1:7">
      <c r="A87" s="71" t="str">
        <f>IF('Informations About Genes'!A86="","",'Informations About Genes'!A86)</f>
        <v>G12</v>
      </c>
      <c r="B87" s="72" t="str">
        <f>IF('Informations About Genes'!D86="","",'Informations About Genes'!D86)</f>
        <v/>
      </c>
      <c r="C87" s="346"/>
      <c r="D87" s="346"/>
      <c r="E87" s="346"/>
      <c r="F87" s="73" t="str">
        <f t="shared" si="5"/>
        <v/>
      </c>
      <c r="G87" s="73" t="str">
        <f t="shared" si="6"/>
        <v/>
      </c>
    </row>
    <row r="88" spans="1:7">
      <c r="A88" s="71" t="str">
        <f>IF('Informations About Genes'!A87="","",'Informations About Genes'!A87)</f>
        <v>H1</v>
      </c>
      <c r="B88" s="72" t="str">
        <f>IF('Informations About Genes'!D87="","",'Informations About Genes'!D87)</f>
        <v/>
      </c>
      <c r="C88" s="346"/>
      <c r="D88" s="346"/>
      <c r="E88" s="346"/>
      <c r="F88" s="73" t="str">
        <f t="shared" si="5"/>
        <v/>
      </c>
      <c r="G88" s="73" t="str">
        <f t="shared" si="6"/>
        <v/>
      </c>
    </row>
    <row r="89" spans="1:7">
      <c r="A89" s="71" t="str">
        <f>IF('Informations About Genes'!A88="","",'Informations About Genes'!A88)</f>
        <v>H2</v>
      </c>
      <c r="B89" s="72" t="str">
        <f>IF('Informations About Genes'!D88="","",'Informations About Genes'!D88)</f>
        <v/>
      </c>
      <c r="C89" s="346"/>
      <c r="D89" s="346"/>
      <c r="E89" s="346"/>
      <c r="F89" s="73" t="str">
        <f t="shared" si="5"/>
        <v/>
      </c>
      <c r="G89" s="73" t="str">
        <f t="shared" si="6"/>
        <v/>
      </c>
    </row>
    <row r="90" spans="1:7">
      <c r="A90" s="71" t="str">
        <f>IF('Informations About Genes'!A89="","",'Informations About Genes'!A89)</f>
        <v>H3</v>
      </c>
      <c r="B90" s="72" t="str">
        <f>IF('Informations About Genes'!D89="","",'Informations About Genes'!D89)</f>
        <v/>
      </c>
      <c r="C90" s="346"/>
      <c r="D90" s="346"/>
      <c r="E90" s="346"/>
      <c r="F90" s="73" t="str">
        <f t="shared" si="5"/>
        <v/>
      </c>
      <c r="G90" s="73" t="str">
        <f t="shared" si="6"/>
        <v/>
      </c>
    </row>
    <row r="91" spans="1:7">
      <c r="A91" s="71" t="str">
        <f>IF('Informations About Genes'!A90="","",'Informations About Genes'!A90)</f>
        <v>H4</v>
      </c>
      <c r="B91" s="72" t="str">
        <f>IF('Informations About Genes'!D90="","",'Informations About Genes'!D90)</f>
        <v/>
      </c>
      <c r="C91" s="346"/>
      <c r="D91" s="346"/>
      <c r="E91" s="346"/>
      <c r="F91" s="73" t="str">
        <f t="shared" si="5"/>
        <v/>
      </c>
      <c r="G91" s="73" t="str">
        <f t="shared" si="6"/>
        <v/>
      </c>
    </row>
    <row r="92" spans="1:7">
      <c r="A92" s="71" t="str">
        <f>IF('Informations About Genes'!A91="","",'Informations About Genes'!A91)</f>
        <v>H5</v>
      </c>
      <c r="B92" s="72" t="str">
        <f>IF('Informations About Genes'!D91="","",'Informations About Genes'!D91)</f>
        <v/>
      </c>
      <c r="C92" s="346"/>
      <c r="D92" s="346"/>
      <c r="E92" s="346"/>
      <c r="F92" s="73" t="str">
        <f t="shared" si="5"/>
        <v/>
      </c>
      <c r="G92" s="73" t="str">
        <f t="shared" si="6"/>
        <v/>
      </c>
    </row>
    <row r="93" spans="1:7">
      <c r="A93" s="71" t="str">
        <f>IF('Informations About Genes'!A92="","",'Informations About Genes'!A92)</f>
        <v>H6</v>
      </c>
      <c r="B93" s="72" t="str">
        <f>IF('Informations About Genes'!D92="","",'Informations About Genes'!D92)</f>
        <v/>
      </c>
      <c r="C93" s="346"/>
      <c r="D93" s="346"/>
      <c r="E93" s="346"/>
      <c r="F93" s="73" t="str">
        <f t="shared" si="5"/>
        <v/>
      </c>
      <c r="G93" s="73" t="str">
        <f t="shared" si="6"/>
        <v/>
      </c>
    </row>
    <row r="94" spans="1:7">
      <c r="A94" s="71" t="str">
        <f>IF('Informations About Genes'!A93="","",'Informations About Genes'!A93)</f>
        <v>H7</v>
      </c>
      <c r="B94" s="72" t="str">
        <f>IF('Informations About Genes'!D93="","",'Informations About Genes'!D93)</f>
        <v/>
      </c>
      <c r="C94" s="346"/>
      <c r="D94" s="346"/>
      <c r="E94" s="346"/>
      <c r="F94" s="73" t="str">
        <f t="shared" si="5"/>
        <v/>
      </c>
      <c r="G94" s="73" t="str">
        <f t="shared" si="6"/>
        <v/>
      </c>
    </row>
    <row r="95" spans="1:7">
      <c r="A95" s="71" t="str">
        <f>IF('Informations About Genes'!A94="","",'Informations About Genes'!A94)</f>
        <v>H8</v>
      </c>
      <c r="B95" s="72" t="str">
        <f>IF('Informations About Genes'!D94="","",'Informations About Genes'!D94)</f>
        <v/>
      </c>
      <c r="C95" s="346"/>
      <c r="D95" s="346"/>
      <c r="E95" s="346"/>
      <c r="F95" s="73" t="str">
        <f t="shared" si="5"/>
        <v/>
      </c>
      <c r="G95" s="73" t="str">
        <f t="shared" si="6"/>
        <v/>
      </c>
    </row>
    <row r="96" spans="1:7">
      <c r="A96" s="71" t="str">
        <f>IF('Informations About Genes'!A95="","",'Informations About Genes'!A95)</f>
        <v>H9</v>
      </c>
      <c r="B96" s="72" t="str">
        <f>IF('Informations About Genes'!D95="","",'Informations About Genes'!D95)</f>
        <v/>
      </c>
      <c r="C96" s="335"/>
      <c r="D96" s="335"/>
      <c r="E96" s="347"/>
      <c r="F96" s="73" t="str">
        <f t="shared" si="5"/>
        <v/>
      </c>
      <c r="G96" s="73" t="str">
        <f t="shared" si="6"/>
        <v/>
      </c>
    </row>
    <row r="97" spans="1:7">
      <c r="A97" s="71" t="str">
        <f>IF('Informations About Genes'!A96="","",'Informations About Genes'!A96)</f>
        <v>H10</v>
      </c>
      <c r="B97" s="72" t="str">
        <f>IF('Informations About Genes'!D96="","",'Informations About Genes'!D96)</f>
        <v/>
      </c>
      <c r="C97" s="347"/>
      <c r="D97" s="347"/>
      <c r="E97" s="347"/>
      <c r="F97" s="73" t="str">
        <f t="shared" si="5"/>
        <v/>
      </c>
      <c r="G97" s="73" t="str">
        <f t="shared" si="6"/>
        <v/>
      </c>
    </row>
    <row r="98" spans="1:7">
      <c r="A98" s="71" t="str">
        <f>IF('Informations About Genes'!A97="","",'Informations About Genes'!A97)</f>
        <v>H11</v>
      </c>
      <c r="B98" s="72" t="str">
        <f>IF('Informations About Genes'!D97="","",'Informations About Genes'!D97)</f>
        <v/>
      </c>
      <c r="C98" s="347"/>
      <c r="D98" s="347"/>
      <c r="E98" s="347"/>
      <c r="F98" s="73" t="str">
        <f t="shared" si="5"/>
        <v/>
      </c>
      <c r="G98" s="73" t="str">
        <f t="shared" si="6"/>
        <v/>
      </c>
    </row>
    <row r="99" spans="1:7" ht="15.75" thickBot="1">
      <c r="A99" s="88" t="str">
        <f>IF('Informations About Genes'!A98="","",'Informations About Genes'!A98)</f>
        <v>H12</v>
      </c>
      <c r="B99" s="89" t="str">
        <f>IF('Informations About Genes'!D98="","",'Informations About Genes'!D98)</f>
        <v/>
      </c>
      <c r="C99" s="348"/>
      <c r="D99" s="348"/>
      <c r="E99" s="348"/>
      <c r="F99" s="87" t="str">
        <f t="shared" si="5"/>
        <v/>
      </c>
      <c r="G99" s="87" t="str">
        <f t="shared" si="6"/>
        <v/>
      </c>
    </row>
    <row r="100" spans="1:7" ht="15.75" thickTop="1"/>
  </sheetData>
  <mergeCells count="13">
    <mergeCell ref="A1:A3"/>
    <mergeCell ref="B1:B3"/>
    <mergeCell ref="M1:M3"/>
    <mergeCell ref="N1:N3"/>
    <mergeCell ref="J8:L8"/>
    <mergeCell ref="M8:N8"/>
    <mergeCell ref="C1:E1"/>
    <mergeCell ref="F1:F3"/>
    <mergeCell ref="G1:G3"/>
    <mergeCell ref="I1:I3"/>
    <mergeCell ref="J1:L1"/>
    <mergeCell ref="C2:E2"/>
    <mergeCell ref="J2:L2"/>
  </mergeCells>
  <conditionalFormatting sqref="J4:L7 J9:L12">
    <cfRule type="cellIs" dxfId="737" priority="102" operator="equal">
      <formula>0</formula>
    </cfRule>
  </conditionalFormatting>
  <conditionalFormatting sqref="C4:E99">
    <cfRule type="cellIs" dxfId="736" priority="101" operator="greaterThan">
      <formula>34.999999</formula>
    </cfRule>
  </conditionalFormatting>
  <conditionalFormatting sqref="F4:F99">
    <cfRule type="cellIs" dxfId="735" priority="99" operator="greaterThan">
      <formula>34.999999</formula>
    </cfRule>
    <cfRule type="cellIs" dxfId="734" priority="100" operator="greaterThan">
      <formula>"34.99999999"</formula>
    </cfRule>
  </conditionalFormatting>
  <conditionalFormatting sqref="J4:L7">
    <cfRule type="cellIs" dxfId="733" priority="98" operator="equal">
      <formula>0</formula>
    </cfRule>
  </conditionalFormatting>
  <conditionalFormatting sqref="J9:L12">
    <cfRule type="cellIs" dxfId="732" priority="97" operator="equal">
      <formula>0</formula>
    </cfRule>
  </conditionalFormatting>
  <conditionalFormatting sqref="C4:E99">
    <cfRule type="cellIs" dxfId="731" priority="96" operator="greaterThan">
      <formula>34.999999</formula>
    </cfRule>
  </conditionalFormatting>
  <conditionalFormatting sqref="F4:F99">
    <cfRule type="cellIs" dxfId="730" priority="94" operator="greaterThan">
      <formula>34.999999</formula>
    </cfRule>
    <cfRule type="cellIs" dxfId="729" priority="95" operator="greaterThan">
      <formula>"34.99999999"</formula>
    </cfRule>
  </conditionalFormatting>
  <conditionalFormatting sqref="J4:L7 J9:L12">
    <cfRule type="cellIs" dxfId="728" priority="93" operator="equal">
      <formula>0</formula>
    </cfRule>
  </conditionalFormatting>
  <conditionalFormatting sqref="C4:E99">
    <cfRule type="cellIs" dxfId="727" priority="92" operator="greaterThan">
      <formula>34.999999</formula>
    </cfRule>
  </conditionalFormatting>
  <conditionalFormatting sqref="C4:E99">
    <cfRule type="cellIs" dxfId="726" priority="91" operator="greaterThan">
      <formula>34.999999</formula>
    </cfRule>
  </conditionalFormatting>
  <conditionalFormatting sqref="C4:E99">
    <cfRule type="cellIs" dxfId="725" priority="90" operator="greaterThan">
      <formula>34.999999</formula>
    </cfRule>
  </conditionalFormatting>
  <conditionalFormatting sqref="C4:E99">
    <cfRule type="cellIs" dxfId="724" priority="89" operator="greaterThan">
      <formula>34.999999</formula>
    </cfRule>
  </conditionalFormatting>
  <conditionalFormatting sqref="C4:E99">
    <cfRule type="cellIs" dxfId="723" priority="88" operator="greaterThan">
      <formula>34.999999</formula>
    </cfRule>
  </conditionalFormatting>
  <conditionalFormatting sqref="C4:E99">
    <cfRule type="cellIs" dxfId="722" priority="87" operator="greaterThan">
      <formula>34.999999</formula>
    </cfRule>
  </conditionalFormatting>
  <conditionalFormatting sqref="C4:E99">
    <cfRule type="cellIs" dxfId="721" priority="86" operator="greaterThan">
      <formula>34.999999</formula>
    </cfRule>
  </conditionalFormatting>
  <conditionalFormatting sqref="C4:E99">
    <cfRule type="cellIs" dxfId="720" priority="85" operator="greaterThan">
      <formula>34.999999</formula>
    </cfRule>
  </conditionalFormatting>
  <conditionalFormatting sqref="C4:E99">
    <cfRule type="cellIs" dxfId="719" priority="84" operator="greaterThan">
      <formula>34.999999</formula>
    </cfRule>
  </conditionalFormatting>
  <conditionalFormatting sqref="C4:E99">
    <cfRule type="cellIs" dxfId="718" priority="83" operator="greaterThan">
      <formula>34.999999</formula>
    </cfRule>
  </conditionalFormatting>
  <conditionalFormatting sqref="C4:E99">
    <cfRule type="cellIs" dxfId="717" priority="82" operator="greaterThan">
      <formula>34.999999</formula>
    </cfRule>
  </conditionalFormatting>
  <conditionalFormatting sqref="C4:E99">
    <cfRule type="cellIs" dxfId="716" priority="81" operator="greaterThan">
      <formula>34.999999</formula>
    </cfRule>
  </conditionalFormatting>
  <conditionalFormatting sqref="C4:E99">
    <cfRule type="cellIs" dxfId="715" priority="80" operator="greaterThan">
      <formula>34.999999</formula>
    </cfRule>
  </conditionalFormatting>
  <conditionalFormatting sqref="C4:E99">
    <cfRule type="cellIs" dxfId="714" priority="79" operator="greaterThan">
      <formula>34.999999</formula>
    </cfRule>
  </conditionalFormatting>
  <conditionalFormatting sqref="C4:E99">
    <cfRule type="cellIs" dxfId="713" priority="78" operator="greaterThan">
      <formula>34.999999</formula>
    </cfRule>
  </conditionalFormatting>
  <conditionalFormatting sqref="C4:E99">
    <cfRule type="cellIs" dxfId="712" priority="77" operator="greaterThan">
      <formula>34.999999</formula>
    </cfRule>
  </conditionalFormatting>
  <conditionalFormatting sqref="C4:E99">
    <cfRule type="cellIs" dxfId="711" priority="76" operator="greaterThan">
      <formula>34.999999</formula>
    </cfRule>
  </conditionalFormatting>
  <conditionalFormatting sqref="C4:E99">
    <cfRule type="cellIs" dxfId="710" priority="75" operator="greaterThan">
      <formula>34.999999</formula>
    </cfRule>
  </conditionalFormatting>
  <conditionalFormatting sqref="C4:E99">
    <cfRule type="cellIs" dxfId="709" priority="74" operator="greaterThan">
      <formula>34.999999</formula>
    </cfRule>
  </conditionalFormatting>
  <conditionalFormatting sqref="C4:E99">
    <cfRule type="cellIs" dxfId="708" priority="73" operator="greaterThan">
      <formula>34.999999</formula>
    </cfRule>
  </conditionalFormatting>
  <conditionalFormatting sqref="C4:E99">
    <cfRule type="cellIs" dxfId="707" priority="72" operator="greaterThan">
      <formula>34.999999</formula>
    </cfRule>
  </conditionalFormatting>
  <conditionalFormatting sqref="C4:E99">
    <cfRule type="cellIs" dxfId="706" priority="71" operator="greaterThan">
      <formula>34.999999</formula>
    </cfRule>
  </conditionalFormatting>
  <conditionalFormatting sqref="C4:E99">
    <cfRule type="cellIs" dxfId="705" priority="70" operator="greaterThan">
      <formula>34.999999</formula>
    </cfRule>
  </conditionalFormatting>
  <conditionalFormatting sqref="C4:E99">
    <cfRule type="cellIs" dxfId="704" priority="69" operator="greaterThan">
      <formula>34.999999</formula>
    </cfRule>
  </conditionalFormatting>
  <conditionalFormatting sqref="C4:E99">
    <cfRule type="cellIs" dxfId="703" priority="68" operator="greaterThan">
      <formula>34.999999</formula>
    </cfRule>
  </conditionalFormatting>
  <conditionalFormatting sqref="C4:E99">
    <cfRule type="cellIs" dxfId="702" priority="67" operator="greaterThan">
      <formula>34.999999</formula>
    </cfRule>
  </conditionalFormatting>
  <conditionalFormatting sqref="C4:E99">
    <cfRule type="cellIs" dxfId="701" priority="66" operator="greaterThan">
      <formula>34.999999</formula>
    </cfRule>
  </conditionalFormatting>
  <conditionalFormatting sqref="C4:E99">
    <cfRule type="cellIs" dxfId="700" priority="65" operator="greaterThan">
      <formula>34.999999</formula>
    </cfRule>
  </conditionalFormatting>
  <conditionalFormatting sqref="C4:E99">
    <cfRule type="cellIs" dxfId="699" priority="64" operator="greaterThan">
      <formula>34.999999</formula>
    </cfRule>
  </conditionalFormatting>
  <conditionalFormatting sqref="C4:E99">
    <cfRule type="cellIs" dxfId="698" priority="63" operator="greaterThan">
      <formula>34.999999</formula>
    </cfRule>
  </conditionalFormatting>
  <conditionalFormatting sqref="C4:E99">
    <cfRule type="cellIs" dxfId="697" priority="62" operator="greaterThan">
      <formula>34.999999</formula>
    </cfRule>
  </conditionalFormatting>
  <conditionalFormatting sqref="C4:E99">
    <cfRule type="cellIs" dxfId="696" priority="61" operator="greaterThan">
      <formula>34.999999</formula>
    </cfRule>
  </conditionalFormatting>
  <conditionalFormatting sqref="C4:E99">
    <cfRule type="cellIs" dxfId="695" priority="60" operator="greaterThan">
      <formula>34.999999</formula>
    </cfRule>
  </conditionalFormatting>
  <conditionalFormatting sqref="C4:E99">
    <cfRule type="cellIs" dxfId="694" priority="59" operator="greaterThan">
      <formula>34.999999</formula>
    </cfRule>
  </conditionalFormatting>
  <conditionalFormatting sqref="C4:E99">
    <cfRule type="cellIs" dxfId="693" priority="58" operator="greaterThan">
      <formula>34.999999</formula>
    </cfRule>
  </conditionalFormatting>
  <conditionalFormatting sqref="C4:E99">
    <cfRule type="cellIs" dxfId="692" priority="57" operator="greaterThan">
      <formula>34.999999</formula>
    </cfRule>
  </conditionalFormatting>
  <conditionalFormatting sqref="C4:E99">
    <cfRule type="cellIs" dxfId="691" priority="56" operator="greaterThan">
      <formula>34.999999</formula>
    </cfRule>
  </conditionalFormatting>
  <conditionalFormatting sqref="C4:E99">
    <cfRule type="cellIs" dxfId="690" priority="55" operator="greaterThan">
      <formula>34.999999</formula>
    </cfRule>
  </conditionalFormatting>
  <conditionalFormatting sqref="F4:F99">
    <cfRule type="cellIs" dxfId="689" priority="54" operator="greaterThan">
      <formula>34.999999</formula>
    </cfRule>
  </conditionalFormatting>
  <conditionalFormatting sqref="J4:L7">
    <cfRule type="cellIs" dxfId="688" priority="53" operator="equal">
      <formula>0</formula>
    </cfRule>
  </conditionalFormatting>
  <conditionalFormatting sqref="J9:L12">
    <cfRule type="cellIs" dxfId="687" priority="52" operator="equal">
      <formula>0</formula>
    </cfRule>
  </conditionalFormatting>
  <conditionalFormatting sqref="J4:L7 J9:L12">
    <cfRule type="cellIs" dxfId="686" priority="51" operator="equal">
      <formula>0</formula>
    </cfRule>
  </conditionalFormatting>
  <conditionalFormatting sqref="C4:E99">
    <cfRule type="cellIs" dxfId="685" priority="50" operator="greaterThan">
      <formula>34.999999</formula>
    </cfRule>
  </conditionalFormatting>
  <conditionalFormatting sqref="F4:F99">
    <cfRule type="cellIs" dxfId="684" priority="48" operator="greaterThan">
      <formula>34.999999</formula>
    </cfRule>
    <cfRule type="cellIs" dxfId="683" priority="49" operator="greaterThan">
      <formula>"34.99999999"</formula>
    </cfRule>
  </conditionalFormatting>
  <conditionalFormatting sqref="C4:E99">
    <cfRule type="cellIs" dxfId="682" priority="47" operator="greaterThan">
      <formula>34.999999</formula>
    </cfRule>
  </conditionalFormatting>
  <conditionalFormatting sqref="C4:E99">
    <cfRule type="cellIs" dxfId="681" priority="46" operator="greaterThan">
      <formula>34.999999</formula>
    </cfRule>
  </conditionalFormatting>
  <conditionalFormatting sqref="F4:F99">
    <cfRule type="cellIs" dxfId="680" priority="45" operator="greaterThan">
      <formula>34.999999</formula>
    </cfRule>
  </conditionalFormatting>
  <conditionalFormatting sqref="C4:E95">
    <cfRule type="cellIs" dxfId="679" priority="44" operator="greaterThan">
      <formula>34.999999</formula>
    </cfRule>
  </conditionalFormatting>
  <conditionalFormatting sqref="C4:E95">
    <cfRule type="cellIs" dxfId="678" priority="43" operator="greaterThan">
      <formula>34.999999</formula>
    </cfRule>
  </conditionalFormatting>
  <conditionalFormatting sqref="C4:E95">
    <cfRule type="cellIs" dxfId="677" priority="42" operator="greaterThan">
      <formula>34.999999</formula>
    </cfRule>
  </conditionalFormatting>
  <conditionalFormatting sqref="C4:E95">
    <cfRule type="cellIs" dxfId="676" priority="41" operator="greaterThan">
      <formula>34.999999</formula>
    </cfRule>
  </conditionalFormatting>
  <conditionalFormatting sqref="C4:E95">
    <cfRule type="cellIs" dxfId="675" priority="40" operator="greaterThan">
      <formula>34.999999</formula>
    </cfRule>
  </conditionalFormatting>
  <conditionalFormatting sqref="C4:E95">
    <cfRule type="cellIs" dxfId="674" priority="39" operator="greaterThan">
      <formula>34.999999</formula>
    </cfRule>
  </conditionalFormatting>
  <conditionalFormatting sqref="C4:E95">
    <cfRule type="cellIs" dxfId="673" priority="38" operator="greaterThan">
      <formula>34.999999</formula>
    </cfRule>
  </conditionalFormatting>
  <conditionalFormatting sqref="C4:E95">
    <cfRule type="cellIs" dxfId="672" priority="37" operator="greaterThan">
      <formula>34.999999</formula>
    </cfRule>
  </conditionalFormatting>
  <conditionalFormatting sqref="C4:E95">
    <cfRule type="cellIs" dxfId="671" priority="36" operator="greaterThan">
      <formula>34.999999</formula>
    </cfRule>
  </conditionalFormatting>
  <conditionalFormatting sqref="C4:E95">
    <cfRule type="cellIs" dxfId="670" priority="35" operator="greaterThan">
      <formula>34.999999</formula>
    </cfRule>
  </conditionalFormatting>
  <conditionalFormatting sqref="C4:E95">
    <cfRule type="cellIs" dxfId="669" priority="34" operator="greaterThan">
      <formula>34.999999</formula>
    </cfRule>
  </conditionalFormatting>
  <conditionalFormatting sqref="C4:E95">
    <cfRule type="cellIs" dxfId="668" priority="33" operator="greaterThan">
      <formula>34.999999</formula>
    </cfRule>
  </conditionalFormatting>
  <conditionalFormatting sqref="C4:E95">
    <cfRule type="cellIs" dxfId="667" priority="32" operator="greaterThan">
      <formula>34.999999</formula>
    </cfRule>
  </conditionalFormatting>
  <conditionalFormatting sqref="C4:E95">
    <cfRule type="cellIs" dxfId="666" priority="31" operator="greaterThan">
      <formula>34.999999</formula>
    </cfRule>
  </conditionalFormatting>
  <conditionalFormatting sqref="C4:E95">
    <cfRule type="cellIs" dxfId="665" priority="30" operator="greaterThan">
      <formula>34.999999</formula>
    </cfRule>
  </conditionalFormatting>
  <conditionalFormatting sqref="C4:E95">
    <cfRule type="cellIs" dxfId="664" priority="29" operator="greaterThan">
      <formula>34.999999</formula>
    </cfRule>
  </conditionalFormatting>
  <conditionalFormatting sqref="C4:E95">
    <cfRule type="cellIs" dxfId="663" priority="28" operator="greaterThan">
      <formula>34.999999</formula>
    </cfRule>
  </conditionalFormatting>
  <conditionalFormatting sqref="C4:E95">
    <cfRule type="cellIs" dxfId="662" priority="27" operator="greaterThan">
      <formula>34.999999</formula>
    </cfRule>
  </conditionalFormatting>
  <conditionalFormatting sqref="C4:E95">
    <cfRule type="cellIs" dxfId="661" priority="26" operator="greaterThan">
      <formula>34.999999</formula>
    </cfRule>
  </conditionalFormatting>
  <conditionalFormatting sqref="C4:E95">
    <cfRule type="cellIs" dxfId="660" priority="25" operator="greaterThan">
      <formula>34.999999</formula>
    </cfRule>
  </conditionalFormatting>
  <conditionalFormatting sqref="C4:E95">
    <cfRule type="cellIs" dxfId="659" priority="24" operator="greaterThan">
      <formula>34.999999</formula>
    </cfRule>
  </conditionalFormatting>
  <conditionalFormatting sqref="C4:E95">
    <cfRule type="cellIs" dxfId="658" priority="23" operator="greaterThan">
      <formula>34.999999</formula>
    </cfRule>
  </conditionalFormatting>
  <conditionalFormatting sqref="C4:E95">
    <cfRule type="cellIs" dxfId="657" priority="22" operator="greaterThan">
      <formula>34.999999</formula>
    </cfRule>
  </conditionalFormatting>
  <conditionalFormatting sqref="C4:E95">
    <cfRule type="cellIs" dxfId="656" priority="21" operator="greaterThan">
      <formula>34.999999</formula>
    </cfRule>
  </conditionalFormatting>
  <conditionalFormatting sqref="C4:E95">
    <cfRule type="cellIs" dxfId="655" priority="20" operator="greaterThan">
      <formula>34.999999</formula>
    </cfRule>
  </conditionalFormatting>
  <conditionalFormatting sqref="C4:E95">
    <cfRule type="cellIs" dxfId="654" priority="19" operator="greaterThan">
      <formula>34.999999</formula>
    </cfRule>
  </conditionalFormatting>
  <conditionalFormatting sqref="C4:E4">
    <cfRule type="cellIs" dxfId="653" priority="18" operator="greaterThan">
      <formula>34.999999</formula>
    </cfRule>
  </conditionalFormatting>
  <conditionalFormatting sqref="C4:E4">
    <cfRule type="cellIs" dxfId="652" priority="17" operator="greaterThan">
      <formula>34.999999</formula>
    </cfRule>
  </conditionalFormatting>
  <conditionalFormatting sqref="C4:E4">
    <cfRule type="cellIs" dxfId="651" priority="16" operator="greaterThan">
      <formula>34.999999</formula>
    </cfRule>
  </conditionalFormatting>
  <conditionalFormatting sqref="C4:E4">
    <cfRule type="cellIs" dxfId="650" priority="15" operator="greaterThan">
      <formula>34.999999</formula>
    </cfRule>
  </conditionalFormatting>
  <conditionalFormatting sqref="C4:E4">
    <cfRule type="cellIs" dxfId="649" priority="14" operator="greaterThan">
      <formula>34.999999</formula>
    </cfRule>
  </conditionalFormatting>
  <conditionalFormatting sqref="C4:E4">
    <cfRule type="cellIs" dxfId="648" priority="13" operator="greaterThan">
      <formula>34.999999</formula>
    </cfRule>
  </conditionalFormatting>
  <conditionalFormatting sqref="C4:E4">
    <cfRule type="cellIs" dxfId="647" priority="12" operator="greaterThan">
      <formula>34.999999</formula>
    </cfRule>
  </conditionalFormatting>
  <conditionalFormatting sqref="C4:E4">
    <cfRule type="cellIs" dxfId="646" priority="11" operator="greaterThan">
      <formula>34.999999</formula>
    </cfRule>
  </conditionalFormatting>
  <conditionalFormatting sqref="C4:E4">
    <cfRule type="cellIs" dxfId="645" priority="10" operator="greaterThan">
      <formula>34.999999</formula>
    </cfRule>
  </conditionalFormatting>
  <conditionalFormatting sqref="C4:E4">
    <cfRule type="cellIs" dxfId="644" priority="9" operator="greaterThan">
      <formula>34.999999</formula>
    </cfRule>
  </conditionalFormatting>
  <conditionalFormatting sqref="C4:E99">
    <cfRule type="cellIs" dxfId="643" priority="8" operator="greaterThan">
      <formula>34.999999</formula>
    </cfRule>
  </conditionalFormatting>
  <conditionalFormatting sqref="C4:E99">
    <cfRule type="cellIs" dxfId="642" priority="7" operator="greaterThan">
      <formula>34.999999</formula>
    </cfRule>
  </conditionalFormatting>
  <conditionalFormatting sqref="C4:E99">
    <cfRule type="cellIs" dxfId="641" priority="6" operator="greaterThan">
      <formula>34.999999</formula>
    </cfRule>
  </conditionalFormatting>
  <conditionalFormatting sqref="C4:E4">
    <cfRule type="cellIs" dxfId="640" priority="5" operator="greaterThan">
      <formula>34.999999</formula>
    </cfRule>
  </conditionalFormatting>
  <conditionalFormatting sqref="C96:E99">
    <cfRule type="cellIs" dxfId="639" priority="4" operator="greaterThan">
      <formula>34.999999</formula>
    </cfRule>
  </conditionalFormatting>
  <conditionalFormatting sqref="C4:E99">
    <cfRule type="cellIs" dxfId="638" priority="3" operator="greaterThan">
      <formula>34.999999</formula>
    </cfRule>
  </conditionalFormatting>
  <conditionalFormatting sqref="C4:E4">
    <cfRule type="cellIs" dxfId="637" priority="2" operator="greaterThan">
      <formula>34.999999</formula>
    </cfRule>
  </conditionalFormatting>
  <conditionalFormatting sqref="C96:E99">
    <cfRule type="cellIs" dxfId="636" priority="1" operator="greaterThan">
      <formula>34.999999</formula>
    </cfRule>
  </conditionalFormatting>
  <hyperlinks>
    <hyperlink ref="A1:A3" location="'User Guide'!A17" tooltip="Link to the User Guide" display="Link to the User Guide"/>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sheetPr codeName="Feuil26">
    <tabColor rgb="FF17F20C"/>
  </sheetPr>
  <dimension ref="A1:N129"/>
  <sheetViews>
    <sheetView workbookViewId="0">
      <selection activeCell="I1" sqref="I1:I3"/>
    </sheetView>
  </sheetViews>
  <sheetFormatPr baseColWidth="10" defaultRowHeight="15"/>
  <cols>
    <col min="1" max="1" width="11.42578125" style="23"/>
    <col min="2" max="2" width="14.42578125" style="23" bestFit="1" customWidth="1"/>
    <col min="3" max="5" width="9.7109375" style="23" customWidth="1"/>
    <col min="6" max="7" width="11.5703125" style="23" bestFit="1" customWidth="1"/>
    <col min="8" max="8" width="11.42578125" style="23"/>
    <col min="9" max="9" width="15.5703125" style="23" customWidth="1"/>
    <col min="10" max="12" width="9.7109375" style="23" customWidth="1"/>
    <col min="13" max="13" width="11.28515625" style="23" customWidth="1"/>
    <col min="14" max="14" width="12.85546875" style="23" customWidth="1"/>
    <col min="15" max="16384" width="11.42578125" style="23"/>
  </cols>
  <sheetData>
    <row r="1" spans="1:14" ht="15.75">
      <c r="A1" s="480" t="s">
        <v>257</v>
      </c>
      <c r="B1" s="478" t="s">
        <v>170</v>
      </c>
      <c r="C1" s="478" t="s">
        <v>186</v>
      </c>
      <c r="D1" s="478"/>
      <c r="E1" s="478"/>
      <c r="F1" s="478" t="s">
        <v>173</v>
      </c>
      <c r="G1" s="485" t="s">
        <v>174</v>
      </c>
      <c r="H1" s="201"/>
      <c r="I1" s="490" t="s">
        <v>361</v>
      </c>
      <c r="J1" s="488" t="s">
        <v>184</v>
      </c>
      <c r="K1" s="478"/>
      <c r="L1" s="489"/>
      <c r="M1" s="493" t="s">
        <v>173</v>
      </c>
      <c r="N1" s="485" t="s">
        <v>174</v>
      </c>
    </row>
    <row r="2" spans="1:14" ht="15.75">
      <c r="A2" s="481"/>
      <c r="B2" s="478"/>
      <c r="C2" s="471" t="s">
        <v>284</v>
      </c>
      <c r="D2" s="472"/>
      <c r="E2" s="473"/>
      <c r="F2" s="478"/>
      <c r="G2" s="486"/>
      <c r="H2" s="201"/>
      <c r="I2" s="491"/>
      <c r="J2" s="497" t="str">
        <f>C2</f>
        <v>Enter Sample Name</v>
      </c>
      <c r="K2" s="498"/>
      <c r="L2" s="499"/>
      <c r="M2" s="493"/>
      <c r="N2" s="486"/>
    </row>
    <row r="3" spans="1:14" ht="33" customHeight="1" thickBot="1">
      <c r="A3" s="502"/>
      <c r="B3" s="479"/>
      <c r="C3" s="141" t="s">
        <v>5</v>
      </c>
      <c r="D3" s="141" t="s">
        <v>6</v>
      </c>
      <c r="E3" s="141" t="s">
        <v>7</v>
      </c>
      <c r="F3" s="479"/>
      <c r="G3" s="487"/>
      <c r="H3" s="201"/>
      <c r="I3" s="492"/>
      <c r="J3" s="138" t="s">
        <v>5</v>
      </c>
      <c r="K3" s="139" t="s">
        <v>6</v>
      </c>
      <c r="L3" s="140" t="s">
        <v>7</v>
      </c>
      <c r="M3" s="494"/>
      <c r="N3" s="487"/>
    </row>
    <row r="4" spans="1:14" ht="15.75" thickTop="1">
      <c r="A4" s="64" t="str">
        <f>IF('Informations About Genes'!A3="","",'Informations About Genes'!A3)</f>
        <v>A1</v>
      </c>
      <c r="B4" s="65" t="str">
        <f>IF('Informations About Genes'!D3="","",'Informations About Genes'!D3)</f>
        <v/>
      </c>
      <c r="C4" s="349"/>
      <c r="D4" s="349"/>
      <c r="E4" s="349"/>
      <c r="F4" s="66" t="str">
        <f t="shared" ref="F4:F35" si="0">IF(ISERROR(AVERAGE(C4:E4)),"",AVERAGE(C4:E4))</f>
        <v/>
      </c>
      <c r="G4" s="66" t="str">
        <f t="shared" ref="G4:G35" si="1">IF(ISERROR(STDEV(C4:E4)),"",IF(COUNT(C4:E4)&lt;3,"N/A",STDEV(C4:E4)))</f>
        <v/>
      </c>
      <c r="H4" s="201"/>
      <c r="I4" s="67" t="s">
        <v>185</v>
      </c>
      <c r="J4" s="68" t="str">
        <f>IF(COUNTIF(C$4:C$99,"&lt;35")=0,"",COUNTIF(C$4:C$99, "&lt;25")-COUNTIF(C$4:C$99,"=0"))</f>
        <v/>
      </c>
      <c r="K4" s="65" t="str">
        <f>IF(COUNTIF(D$4:D$99,"&lt;35")=0,"",COUNTIF(D$4:D$99, "&lt;25")-COUNTIF(D$4:D$99,"=0"))</f>
        <v/>
      </c>
      <c r="L4" s="69" t="str">
        <f>IF(COUNTIF(E$4:E$99,"&lt;35")=0,"",COUNTIF(E$4:E$99, "&lt;25")-COUNTIF(E$4:E$99,"=0"))</f>
        <v/>
      </c>
      <c r="M4" s="70" t="str">
        <f>IF(ISERROR(AVERAGE(J4:L4)),"",AVERAGE(J4:L4))</f>
        <v/>
      </c>
      <c r="N4" s="66" t="str">
        <f>IF(ISERROR(STDEV(J4:L4)),"",STDEV(J4:L4))</f>
        <v/>
      </c>
    </row>
    <row r="5" spans="1:14">
      <c r="A5" s="71" t="str">
        <f>IF('Informations About Genes'!A4="","",'Informations About Genes'!A4)</f>
        <v>A2</v>
      </c>
      <c r="B5" s="72" t="str">
        <f>IF('Informations About Genes'!D4="","",'Informations About Genes'!D4)</f>
        <v/>
      </c>
      <c r="C5" s="346"/>
      <c r="D5" s="346"/>
      <c r="E5" s="346"/>
      <c r="F5" s="73" t="str">
        <f t="shared" si="0"/>
        <v/>
      </c>
      <c r="G5" s="73" t="str">
        <f t="shared" si="1"/>
        <v/>
      </c>
      <c r="H5" s="201"/>
      <c r="I5" s="74" t="s">
        <v>175</v>
      </c>
      <c r="J5" s="75" t="str">
        <f>IF(COUNTIF(C$4:C$99,"&lt;35")=0,"",COUNTIF(C$4:C$99,"&lt;30")-J4-COUNTIF(C$4:C$99,"=0"))</f>
        <v/>
      </c>
      <c r="K5" s="72" t="str">
        <f>IF(COUNTIF(D$4:D$99,"&lt;35")=0,"",COUNTIF(D$4:D$99,"&lt;30")-K4-COUNTIF(D$4:D$99,"=0"))</f>
        <v/>
      </c>
      <c r="L5" s="76" t="str">
        <f>IF(COUNTIF(E$4:E$99,"&lt;35")=0,"",COUNTIF(E$4:E$99,"&lt;30")-L4-COUNTIF(E$4:E$99,"=0"))</f>
        <v/>
      </c>
      <c r="M5" s="77" t="str">
        <f>IF(ISERROR(AVERAGE(J5:L5)),"",AVERAGE(J5:L5))</f>
        <v/>
      </c>
      <c r="N5" s="73" t="str">
        <f>IF(ISERROR(STDEV(J5:L5)),"",STDEV(J5:L5))</f>
        <v/>
      </c>
    </row>
    <row r="6" spans="1:14">
      <c r="A6" s="71" t="str">
        <f>IF('Informations About Genes'!A5="","",'Informations About Genes'!A5)</f>
        <v>A3</v>
      </c>
      <c r="B6" s="72" t="str">
        <f>IF('Informations About Genes'!D5="","",'Informations About Genes'!D5)</f>
        <v/>
      </c>
      <c r="C6" s="346"/>
      <c r="D6" s="346"/>
      <c r="E6" s="346"/>
      <c r="F6" s="73" t="str">
        <f t="shared" si="0"/>
        <v/>
      </c>
      <c r="G6" s="73" t="str">
        <f t="shared" si="1"/>
        <v/>
      </c>
      <c r="H6" s="201"/>
      <c r="I6" s="74" t="s">
        <v>176</v>
      </c>
      <c r="J6" s="75" t="str">
        <f>IF(COUNTIF(C$4:C$99,"&lt;35")=0,"",COUNTIF(C$4:C$99,"&lt;35")-J5-J4-COUNTIF(C$4:C$99,"=0"))</f>
        <v/>
      </c>
      <c r="K6" s="72" t="str">
        <f>IF(COUNTIF(D$4:D$99,"&lt;35")=0,"",COUNTIF(D$4:D$99,"&lt;35")-K5-K4-COUNTIF(D$4:D$99,"=0"))</f>
        <v/>
      </c>
      <c r="L6" s="76" t="str">
        <f>IF(COUNTIF(E$4:E$99,"&lt;35")=0,"",COUNTIF(E$4:E$99,"&lt;35")-L5-L4-COUNTIF(E$4:E$99,"=0"))</f>
        <v/>
      </c>
      <c r="M6" s="77" t="str">
        <f>IF(ISERROR(AVERAGE(J6:L6)),"",AVERAGE(J6:L6))</f>
        <v/>
      </c>
      <c r="N6" s="73" t="str">
        <f>IF(ISERROR(STDEV(J6:L6)),"",STDEV(J6:L6))</f>
        <v/>
      </c>
    </row>
    <row r="7" spans="1:14">
      <c r="A7" s="71" t="str">
        <f>IF('Informations About Genes'!A6="","",'Informations About Genes'!A6)</f>
        <v>A4</v>
      </c>
      <c r="B7" s="72" t="str">
        <f>IF('Informations About Genes'!D6="","",'Informations About Genes'!D6)</f>
        <v/>
      </c>
      <c r="C7" s="346"/>
      <c r="D7" s="346"/>
      <c r="E7" s="346"/>
      <c r="F7" s="73" t="str">
        <f t="shared" si="0"/>
        <v/>
      </c>
      <c r="G7" s="73" t="str">
        <f t="shared" si="1"/>
        <v/>
      </c>
      <c r="H7" s="201"/>
      <c r="I7" s="74" t="s">
        <v>177</v>
      </c>
      <c r="J7" s="75" t="str">
        <f>IF(COUNT(C$4:C$99)=0,"",COUNT(C$4:C$99)-SUM(J4:J6))</f>
        <v/>
      </c>
      <c r="K7" s="72" t="str">
        <f>IF(COUNT(D$4:D$99)=0,"",COUNT(D$4:D$99)-SUM(K4:K6))</f>
        <v/>
      </c>
      <c r="L7" s="76" t="str">
        <f>IF(COUNT(E$4:E$99)=0,"",COUNT(E$4:E$99)-SUM(L4:L6))</f>
        <v/>
      </c>
      <c r="M7" s="77" t="str">
        <f>IF(ISERROR(AVERAGE(J7:L7)),"",AVERAGE(J7:L7))</f>
        <v/>
      </c>
      <c r="N7" s="73" t="str">
        <f>IF(ISERROR(STDEV(J7:L7)),"",STDEV(J7:L7))</f>
        <v/>
      </c>
    </row>
    <row r="8" spans="1:14" ht="15.75">
      <c r="A8" s="71" t="str">
        <f>IF('Informations About Genes'!A7="","",'Informations About Genes'!A7)</f>
        <v>A5</v>
      </c>
      <c r="B8" s="72" t="str">
        <f>IF('Informations About Genes'!D7="","",'Informations About Genes'!D7)</f>
        <v/>
      </c>
      <c r="C8" s="346"/>
      <c r="D8" s="346"/>
      <c r="E8" s="346"/>
      <c r="F8" s="73" t="str">
        <f t="shared" si="0"/>
        <v/>
      </c>
      <c r="G8" s="73" t="str">
        <f t="shared" si="1"/>
        <v/>
      </c>
      <c r="H8" s="201"/>
      <c r="I8" s="74"/>
      <c r="J8" s="488" t="s">
        <v>283</v>
      </c>
      <c r="K8" s="478"/>
      <c r="L8" s="489"/>
      <c r="M8" s="495"/>
      <c r="N8" s="496"/>
    </row>
    <row r="9" spans="1:14">
      <c r="A9" s="71" t="str">
        <f>IF('Informations About Genes'!A8="","",'Informations About Genes'!A8)</f>
        <v>A6</v>
      </c>
      <c r="B9" s="72" t="str">
        <f>IF('Informations About Genes'!D8="","",'Informations About Genes'!D8)</f>
        <v/>
      </c>
      <c r="C9" s="346"/>
      <c r="D9" s="346"/>
      <c r="E9" s="346"/>
      <c r="F9" s="73" t="str">
        <f t="shared" si="0"/>
        <v/>
      </c>
      <c r="G9" s="73" t="str">
        <f t="shared" si="1"/>
        <v/>
      </c>
      <c r="H9" s="201"/>
      <c r="I9" s="74" t="s">
        <v>185</v>
      </c>
      <c r="J9" s="78" t="str">
        <f>IF(J4="","",J4/SUM(J$4:J$7))</f>
        <v/>
      </c>
      <c r="K9" s="79" t="str">
        <f>IF(K4="","",K4/SUM(K$4:K$7))</f>
        <v/>
      </c>
      <c r="L9" s="80" t="str">
        <f>IF(L4="","",L4/SUM(L$4:L$7))</f>
        <v/>
      </c>
      <c r="M9" s="81" t="str">
        <f>IF(ISERROR(AVERAGE(J9:L9)),"",AVERAGE(J9:L9))</f>
        <v/>
      </c>
      <c r="N9" s="73" t="str">
        <f>IF(ISERROR(STDEV(J9:L9)),"",STDEV(J9:L9))</f>
        <v/>
      </c>
    </row>
    <row r="10" spans="1:14">
      <c r="A10" s="71" t="str">
        <f>IF('Informations About Genes'!A9="","",'Informations About Genes'!A9)</f>
        <v>A7</v>
      </c>
      <c r="B10" s="72" t="str">
        <f>IF('Informations About Genes'!D9="","",'Informations About Genes'!D9)</f>
        <v/>
      </c>
      <c r="C10" s="346"/>
      <c r="D10" s="346"/>
      <c r="E10" s="346"/>
      <c r="F10" s="73" t="str">
        <f t="shared" si="0"/>
        <v/>
      </c>
      <c r="G10" s="73" t="str">
        <f t="shared" si="1"/>
        <v/>
      </c>
      <c r="H10" s="201"/>
      <c r="I10" s="74" t="s">
        <v>175</v>
      </c>
      <c r="J10" s="78" t="str">
        <f t="shared" ref="J10:L12" si="2">IF(J5="","",J5/SUM(J$4:J$7))</f>
        <v/>
      </c>
      <c r="K10" s="79" t="str">
        <f t="shared" si="2"/>
        <v/>
      </c>
      <c r="L10" s="80" t="str">
        <f t="shared" si="2"/>
        <v/>
      </c>
      <c r="M10" s="81" t="str">
        <f>IF(ISERROR(AVERAGE(J10:L10)),"",AVERAGE(J10:L10))</f>
        <v/>
      </c>
      <c r="N10" s="73" t="str">
        <f>IF(ISERROR(STDEV(J10:L10)),"",STDEV(J10:L10))</f>
        <v/>
      </c>
    </row>
    <row r="11" spans="1:14">
      <c r="A11" s="71" t="str">
        <f>IF('Informations About Genes'!A10="","",'Informations About Genes'!A10)</f>
        <v>A8</v>
      </c>
      <c r="B11" s="72" t="str">
        <f>IF('Informations About Genes'!D10="","",'Informations About Genes'!D10)</f>
        <v/>
      </c>
      <c r="C11" s="346"/>
      <c r="D11" s="346"/>
      <c r="E11" s="346"/>
      <c r="F11" s="73" t="str">
        <f t="shared" si="0"/>
        <v/>
      </c>
      <c r="G11" s="73" t="str">
        <f t="shared" si="1"/>
        <v/>
      </c>
      <c r="H11" s="201"/>
      <c r="I11" s="74" t="s">
        <v>176</v>
      </c>
      <c r="J11" s="78" t="str">
        <f t="shared" si="2"/>
        <v/>
      </c>
      <c r="K11" s="79" t="str">
        <f t="shared" si="2"/>
        <v/>
      </c>
      <c r="L11" s="80" t="str">
        <f t="shared" si="2"/>
        <v/>
      </c>
      <c r="M11" s="81" t="str">
        <f>IF(ISERROR(AVERAGE(J11:L11)),"",AVERAGE(J11:L11))</f>
        <v/>
      </c>
      <c r="N11" s="73" t="str">
        <f>IF(ISERROR(STDEV(J11:L11)),"",STDEV(J11:L11))</f>
        <v/>
      </c>
    </row>
    <row r="12" spans="1:14" ht="15.75" thickBot="1">
      <c r="A12" s="71" t="str">
        <f>IF('Informations About Genes'!A11="","",'Informations About Genes'!A11)</f>
        <v>A9</v>
      </c>
      <c r="B12" s="72" t="str">
        <f>IF('Informations About Genes'!D11="","",'Informations About Genes'!D11)</f>
        <v/>
      </c>
      <c r="C12" s="346"/>
      <c r="D12" s="346"/>
      <c r="E12" s="346"/>
      <c r="F12" s="73" t="str">
        <f t="shared" si="0"/>
        <v/>
      </c>
      <c r="G12" s="73" t="str">
        <f t="shared" si="1"/>
        <v/>
      </c>
      <c r="H12" s="201"/>
      <c r="I12" s="82" t="s">
        <v>177</v>
      </c>
      <c r="J12" s="83" t="str">
        <f t="shared" si="2"/>
        <v/>
      </c>
      <c r="K12" s="84" t="str">
        <f t="shared" si="2"/>
        <v/>
      </c>
      <c r="L12" s="85" t="str">
        <f t="shared" si="2"/>
        <v/>
      </c>
      <c r="M12" s="86" t="str">
        <f>IF(ISERROR(AVERAGE(J12:L12)),"",AVERAGE(J12:L12))</f>
        <v/>
      </c>
      <c r="N12" s="87" t="str">
        <f>IF(ISERROR(STDEV(J12:L12)),"",STDEV(J12:L12))</f>
        <v/>
      </c>
    </row>
    <row r="13" spans="1:14" ht="15.75" thickTop="1">
      <c r="A13" s="71" t="str">
        <f>IF('Informations About Genes'!A12="","",'Informations About Genes'!A12)</f>
        <v>A10</v>
      </c>
      <c r="B13" s="72" t="str">
        <f>IF('Informations About Genes'!D12="","",'Informations About Genes'!D12)</f>
        <v/>
      </c>
      <c r="C13" s="346"/>
      <c r="D13" s="346"/>
      <c r="E13" s="346"/>
      <c r="F13" s="73" t="str">
        <f t="shared" si="0"/>
        <v/>
      </c>
      <c r="G13" s="73" t="str">
        <f t="shared" si="1"/>
        <v/>
      </c>
      <c r="H13" s="201"/>
      <c r="I13" s="201"/>
      <c r="J13" s="201"/>
      <c r="K13" s="201"/>
      <c r="L13" s="201"/>
      <c r="M13" s="201"/>
      <c r="N13" s="201"/>
    </row>
    <row r="14" spans="1:14">
      <c r="A14" s="71" t="str">
        <f>IF('Informations About Genes'!A13="","",'Informations About Genes'!A13)</f>
        <v>A11</v>
      </c>
      <c r="B14" s="72" t="str">
        <f>IF('Informations About Genes'!D13="","",'Informations About Genes'!D13)</f>
        <v/>
      </c>
      <c r="C14" s="346"/>
      <c r="D14" s="346"/>
      <c r="E14" s="346"/>
      <c r="F14" s="73" t="str">
        <f t="shared" si="0"/>
        <v/>
      </c>
      <c r="G14" s="73" t="str">
        <f t="shared" si="1"/>
        <v/>
      </c>
      <c r="H14" s="201"/>
      <c r="I14" s="201"/>
      <c r="J14" s="201"/>
      <c r="K14" s="201"/>
      <c r="L14" s="201"/>
      <c r="M14" s="201"/>
      <c r="N14" s="201"/>
    </row>
    <row r="15" spans="1:14">
      <c r="A15" s="71" t="str">
        <f>IF('Informations About Genes'!A14="","",'Informations About Genes'!A14)</f>
        <v>A12</v>
      </c>
      <c r="B15" s="72" t="str">
        <f>IF('Informations About Genes'!D14="","",'Informations About Genes'!D14)</f>
        <v/>
      </c>
      <c r="C15" s="346"/>
      <c r="D15" s="346"/>
      <c r="E15" s="346"/>
      <c r="F15" s="73" t="str">
        <f t="shared" si="0"/>
        <v/>
      </c>
      <c r="G15" s="73" t="str">
        <f t="shared" si="1"/>
        <v/>
      </c>
      <c r="H15" s="201"/>
      <c r="I15" s="201"/>
      <c r="J15" s="201"/>
      <c r="K15" s="201"/>
      <c r="L15" s="201"/>
      <c r="M15" s="201"/>
      <c r="N15" s="201"/>
    </row>
    <row r="16" spans="1:14">
      <c r="A16" s="71" t="str">
        <f>IF('Informations About Genes'!A15="","",'Informations About Genes'!A15)</f>
        <v>B1</v>
      </c>
      <c r="B16" s="72" t="str">
        <f>IF('Informations About Genes'!D15="","",'Informations About Genes'!D15)</f>
        <v/>
      </c>
      <c r="C16" s="346"/>
      <c r="D16" s="346"/>
      <c r="E16" s="346"/>
      <c r="F16" s="73" t="str">
        <f t="shared" si="0"/>
        <v/>
      </c>
      <c r="G16" s="73" t="str">
        <f t="shared" si="1"/>
        <v/>
      </c>
      <c r="H16" s="201"/>
      <c r="I16" s="201"/>
      <c r="J16" s="201"/>
      <c r="K16" s="201"/>
      <c r="L16" s="201"/>
      <c r="M16" s="201"/>
      <c r="N16" s="201"/>
    </row>
    <row r="17" spans="1:14">
      <c r="A17" s="71" t="str">
        <f>IF('Informations About Genes'!A16="","",'Informations About Genes'!A16)</f>
        <v>B2</v>
      </c>
      <c r="B17" s="72" t="str">
        <f>IF('Informations About Genes'!D16="","",'Informations About Genes'!D16)</f>
        <v/>
      </c>
      <c r="C17" s="346"/>
      <c r="D17" s="346"/>
      <c r="E17" s="346"/>
      <c r="F17" s="73" t="str">
        <f t="shared" si="0"/>
        <v/>
      </c>
      <c r="G17" s="73" t="str">
        <f t="shared" si="1"/>
        <v/>
      </c>
      <c r="H17" s="201"/>
      <c r="I17" s="201"/>
      <c r="J17" s="201"/>
      <c r="K17" s="201"/>
      <c r="L17" s="201"/>
      <c r="M17" s="201"/>
      <c r="N17" s="201"/>
    </row>
    <row r="18" spans="1:14">
      <c r="A18" s="71" t="str">
        <f>IF('Informations About Genes'!A17="","",'Informations About Genes'!A17)</f>
        <v>B3</v>
      </c>
      <c r="B18" s="72" t="str">
        <f>IF('Informations About Genes'!D17="","",'Informations About Genes'!D17)</f>
        <v/>
      </c>
      <c r="C18" s="346"/>
      <c r="D18" s="346"/>
      <c r="E18" s="346"/>
      <c r="F18" s="73" t="str">
        <f t="shared" si="0"/>
        <v/>
      </c>
      <c r="G18" s="73" t="str">
        <f t="shared" si="1"/>
        <v/>
      </c>
      <c r="H18" s="201"/>
      <c r="I18" s="201"/>
      <c r="J18" s="201"/>
      <c r="K18" s="201"/>
      <c r="L18" s="201"/>
      <c r="M18" s="201"/>
      <c r="N18" s="201"/>
    </row>
    <row r="19" spans="1:14">
      <c r="A19" s="71" t="str">
        <f>IF('Informations About Genes'!A18="","",'Informations About Genes'!A18)</f>
        <v>B4</v>
      </c>
      <c r="B19" s="72" t="str">
        <f>IF('Informations About Genes'!D18="","",'Informations About Genes'!D18)</f>
        <v/>
      </c>
      <c r="C19" s="346"/>
      <c r="D19" s="346"/>
      <c r="E19" s="346"/>
      <c r="F19" s="73" t="str">
        <f t="shared" si="0"/>
        <v/>
      </c>
      <c r="G19" s="73" t="str">
        <f t="shared" si="1"/>
        <v/>
      </c>
      <c r="H19" s="201"/>
      <c r="I19" s="201"/>
      <c r="J19" s="201"/>
      <c r="K19" s="201"/>
      <c r="L19" s="201"/>
      <c r="M19" s="201"/>
      <c r="N19" s="201"/>
    </row>
    <row r="20" spans="1:14">
      <c r="A20" s="71" t="str">
        <f>IF('Informations About Genes'!A19="","",'Informations About Genes'!A19)</f>
        <v>B5</v>
      </c>
      <c r="B20" s="72" t="str">
        <f>IF('Informations About Genes'!D19="","",'Informations About Genes'!D19)</f>
        <v/>
      </c>
      <c r="C20" s="346"/>
      <c r="D20" s="346"/>
      <c r="E20" s="346"/>
      <c r="F20" s="73" t="str">
        <f t="shared" si="0"/>
        <v/>
      </c>
      <c r="G20" s="73" t="str">
        <f t="shared" si="1"/>
        <v/>
      </c>
      <c r="H20" s="201"/>
      <c r="I20" s="201"/>
      <c r="J20" s="201"/>
      <c r="K20" s="201"/>
      <c r="L20" s="201"/>
      <c r="M20" s="201"/>
      <c r="N20" s="201"/>
    </row>
    <row r="21" spans="1:14">
      <c r="A21" s="71" t="str">
        <f>IF('Informations About Genes'!A20="","",'Informations About Genes'!A20)</f>
        <v>B6</v>
      </c>
      <c r="B21" s="72" t="str">
        <f>IF('Informations About Genes'!D20="","",'Informations About Genes'!D20)</f>
        <v/>
      </c>
      <c r="C21" s="346"/>
      <c r="D21" s="346"/>
      <c r="E21" s="346"/>
      <c r="F21" s="73" t="str">
        <f t="shared" si="0"/>
        <v/>
      </c>
      <c r="G21" s="73" t="str">
        <f t="shared" si="1"/>
        <v/>
      </c>
      <c r="H21" s="201"/>
      <c r="I21" s="201"/>
      <c r="J21" s="201"/>
      <c r="K21" s="201"/>
      <c r="L21" s="201"/>
      <c r="M21" s="201"/>
      <c r="N21" s="201"/>
    </row>
    <row r="22" spans="1:14">
      <c r="A22" s="71" t="str">
        <f>IF('Informations About Genes'!A21="","",'Informations About Genes'!A21)</f>
        <v>B7</v>
      </c>
      <c r="B22" s="72" t="str">
        <f>IF('Informations About Genes'!D21="","",'Informations About Genes'!D21)</f>
        <v/>
      </c>
      <c r="C22" s="346"/>
      <c r="D22" s="346"/>
      <c r="E22" s="346"/>
      <c r="F22" s="73" t="str">
        <f t="shared" si="0"/>
        <v/>
      </c>
      <c r="G22" s="73" t="str">
        <f t="shared" si="1"/>
        <v/>
      </c>
      <c r="H22" s="201"/>
      <c r="I22" s="201"/>
      <c r="J22" s="201"/>
      <c r="K22" s="201"/>
      <c r="L22" s="201"/>
      <c r="M22" s="201"/>
      <c r="N22" s="201"/>
    </row>
    <row r="23" spans="1:14">
      <c r="A23" s="71" t="str">
        <f>IF('Informations About Genes'!A22="","",'Informations About Genes'!A22)</f>
        <v>B8</v>
      </c>
      <c r="B23" s="72" t="str">
        <f>IF('Informations About Genes'!D22="","",'Informations About Genes'!D22)</f>
        <v/>
      </c>
      <c r="C23" s="346"/>
      <c r="D23" s="346"/>
      <c r="E23" s="346"/>
      <c r="F23" s="73" t="str">
        <f t="shared" si="0"/>
        <v/>
      </c>
      <c r="G23" s="73" t="str">
        <f t="shared" si="1"/>
        <v/>
      </c>
      <c r="H23" s="201"/>
      <c r="I23" s="201"/>
      <c r="J23" s="201"/>
      <c r="K23" s="201"/>
      <c r="L23" s="201"/>
      <c r="M23" s="201"/>
      <c r="N23" s="201"/>
    </row>
    <row r="24" spans="1:14">
      <c r="A24" s="71" t="str">
        <f>IF('Informations About Genes'!A23="","",'Informations About Genes'!A23)</f>
        <v>B9</v>
      </c>
      <c r="B24" s="72" t="str">
        <f>IF('Informations About Genes'!D23="","",'Informations About Genes'!D23)</f>
        <v/>
      </c>
      <c r="C24" s="346"/>
      <c r="D24" s="346"/>
      <c r="E24" s="346"/>
      <c r="F24" s="73" t="str">
        <f t="shared" si="0"/>
        <v/>
      </c>
      <c r="G24" s="73" t="str">
        <f t="shared" si="1"/>
        <v/>
      </c>
      <c r="H24" s="201"/>
      <c r="I24" s="201"/>
      <c r="J24" s="201"/>
      <c r="K24" s="201"/>
      <c r="L24" s="201"/>
      <c r="M24" s="201"/>
      <c r="N24" s="201"/>
    </row>
    <row r="25" spans="1:14">
      <c r="A25" s="71" t="str">
        <f>IF('Informations About Genes'!A24="","",'Informations About Genes'!A24)</f>
        <v>B10</v>
      </c>
      <c r="B25" s="72" t="str">
        <f>IF('Informations About Genes'!D24="","",'Informations About Genes'!D24)</f>
        <v/>
      </c>
      <c r="C25" s="346"/>
      <c r="D25" s="346"/>
      <c r="E25" s="346"/>
      <c r="F25" s="73" t="str">
        <f t="shared" si="0"/>
        <v/>
      </c>
      <c r="G25" s="73" t="str">
        <f t="shared" si="1"/>
        <v/>
      </c>
      <c r="H25" s="201"/>
      <c r="I25" s="201"/>
      <c r="J25" s="201"/>
      <c r="K25" s="201"/>
      <c r="L25" s="201"/>
      <c r="M25" s="201"/>
      <c r="N25" s="201"/>
    </row>
    <row r="26" spans="1:14">
      <c r="A26" s="71" t="str">
        <f>IF('Informations About Genes'!A25="","",'Informations About Genes'!A25)</f>
        <v>B11</v>
      </c>
      <c r="B26" s="72" t="str">
        <f>IF('Informations About Genes'!D25="","",'Informations About Genes'!D25)</f>
        <v/>
      </c>
      <c r="C26" s="346"/>
      <c r="D26" s="346"/>
      <c r="E26" s="346"/>
      <c r="F26" s="73" t="str">
        <f t="shared" si="0"/>
        <v/>
      </c>
      <c r="G26" s="73" t="str">
        <f t="shared" si="1"/>
        <v/>
      </c>
      <c r="H26" s="201"/>
      <c r="I26" s="201"/>
      <c r="J26" s="201"/>
      <c r="K26" s="201"/>
      <c r="L26" s="201"/>
      <c r="M26" s="201"/>
      <c r="N26" s="201"/>
    </row>
    <row r="27" spans="1:14">
      <c r="A27" s="71" t="str">
        <f>IF('Informations About Genes'!A26="","",'Informations About Genes'!A26)</f>
        <v>B12</v>
      </c>
      <c r="B27" s="72" t="str">
        <f>IF('Informations About Genes'!D26="","",'Informations About Genes'!D26)</f>
        <v/>
      </c>
      <c r="C27" s="346"/>
      <c r="D27" s="346"/>
      <c r="E27" s="346"/>
      <c r="F27" s="73" t="str">
        <f t="shared" si="0"/>
        <v/>
      </c>
      <c r="G27" s="73" t="str">
        <f t="shared" si="1"/>
        <v/>
      </c>
      <c r="H27" s="201"/>
      <c r="I27" s="201"/>
      <c r="J27" s="201"/>
      <c r="K27" s="201"/>
      <c r="L27" s="201"/>
      <c r="M27" s="201"/>
      <c r="N27" s="201"/>
    </row>
    <row r="28" spans="1:14">
      <c r="A28" s="71" t="str">
        <f>IF('Informations About Genes'!A27="","",'Informations About Genes'!A27)</f>
        <v>C1</v>
      </c>
      <c r="B28" s="72" t="str">
        <f>IF('Informations About Genes'!D27="","",'Informations About Genes'!D27)</f>
        <v/>
      </c>
      <c r="C28" s="346"/>
      <c r="D28" s="346"/>
      <c r="E28" s="346"/>
      <c r="F28" s="73" t="str">
        <f t="shared" si="0"/>
        <v/>
      </c>
      <c r="G28" s="73" t="str">
        <f t="shared" si="1"/>
        <v/>
      </c>
      <c r="H28" s="201"/>
      <c r="I28" s="201"/>
      <c r="J28" s="201"/>
      <c r="K28" s="201"/>
      <c r="L28" s="201"/>
      <c r="M28" s="201"/>
      <c r="N28" s="201"/>
    </row>
    <row r="29" spans="1:14">
      <c r="A29" s="71" t="str">
        <f>IF('Informations About Genes'!A28="","",'Informations About Genes'!A28)</f>
        <v>C2</v>
      </c>
      <c r="B29" s="72" t="str">
        <f>IF('Informations About Genes'!D28="","",'Informations About Genes'!D28)</f>
        <v/>
      </c>
      <c r="C29" s="346"/>
      <c r="D29" s="346"/>
      <c r="E29" s="346"/>
      <c r="F29" s="73" t="str">
        <f t="shared" si="0"/>
        <v/>
      </c>
      <c r="G29" s="73" t="str">
        <f t="shared" si="1"/>
        <v/>
      </c>
      <c r="H29" s="201"/>
      <c r="I29" s="201"/>
      <c r="J29" s="201"/>
      <c r="K29" s="201"/>
      <c r="L29" s="201"/>
      <c r="M29" s="201"/>
      <c r="N29" s="201"/>
    </row>
    <row r="30" spans="1:14">
      <c r="A30" s="71" t="str">
        <f>IF('Informations About Genes'!A29="","",'Informations About Genes'!A29)</f>
        <v>C3</v>
      </c>
      <c r="B30" s="72" t="str">
        <f>IF('Informations About Genes'!D29="","",'Informations About Genes'!D29)</f>
        <v/>
      </c>
      <c r="C30" s="346"/>
      <c r="D30" s="346"/>
      <c r="E30" s="346"/>
      <c r="F30" s="73" t="str">
        <f t="shared" si="0"/>
        <v/>
      </c>
      <c r="G30" s="73" t="str">
        <f t="shared" si="1"/>
        <v/>
      </c>
      <c r="H30" s="201"/>
      <c r="I30" s="201"/>
      <c r="J30" s="201"/>
      <c r="K30" s="201"/>
      <c r="L30" s="201"/>
      <c r="M30" s="201"/>
      <c r="N30" s="201"/>
    </row>
    <row r="31" spans="1:14">
      <c r="A31" s="71" t="str">
        <f>IF('Informations About Genes'!A30="","",'Informations About Genes'!A30)</f>
        <v>C4</v>
      </c>
      <c r="B31" s="72" t="str">
        <f>IF('Informations About Genes'!D30="","",'Informations About Genes'!D30)</f>
        <v/>
      </c>
      <c r="C31" s="346"/>
      <c r="D31" s="346"/>
      <c r="E31" s="346"/>
      <c r="F31" s="73" t="str">
        <f t="shared" si="0"/>
        <v/>
      </c>
      <c r="G31" s="73" t="str">
        <f t="shared" si="1"/>
        <v/>
      </c>
      <c r="H31" s="201"/>
      <c r="I31" s="201"/>
      <c r="J31" s="201"/>
      <c r="K31" s="201"/>
      <c r="L31" s="201"/>
      <c r="M31" s="201"/>
      <c r="N31" s="201"/>
    </row>
    <row r="32" spans="1:14">
      <c r="A32" s="71" t="str">
        <f>IF('Informations About Genes'!A31="","",'Informations About Genes'!A31)</f>
        <v>C5</v>
      </c>
      <c r="B32" s="72" t="str">
        <f>IF('Informations About Genes'!D31="","",'Informations About Genes'!D31)</f>
        <v/>
      </c>
      <c r="C32" s="346"/>
      <c r="D32" s="346"/>
      <c r="E32" s="346"/>
      <c r="F32" s="73" t="str">
        <f t="shared" si="0"/>
        <v/>
      </c>
      <c r="G32" s="73" t="str">
        <f t="shared" si="1"/>
        <v/>
      </c>
      <c r="H32" s="201"/>
      <c r="I32" s="201"/>
      <c r="J32" s="201"/>
      <c r="K32" s="201"/>
      <c r="L32" s="201"/>
      <c r="M32" s="201"/>
      <c r="N32" s="201"/>
    </row>
    <row r="33" spans="1:14">
      <c r="A33" s="71" t="str">
        <f>IF('Informations About Genes'!A32="","",'Informations About Genes'!A32)</f>
        <v>C6</v>
      </c>
      <c r="B33" s="72" t="str">
        <f>IF('Informations About Genes'!D32="","",'Informations About Genes'!D32)</f>
        <v/>
      </c>
      <c r="C33" s="346"/>
      <c r="D33" s="346"/>
      <c r="E33" s="346"/>
      <c r="F33" s="73" t="str">
        <f t="shared" si="0"/>
        <v/>
      </c>
      <c r="G33" s="73" t="str">
        <f t="shared" si="1"/>
        <v/>
      </c>
      <c r="H33" s="201"/>
      <c r="I33" s="201"/>
      <c r="J33" s="201"/>
      <c r="K33" s="201"/>
      <c r="L33" s="201"/>
      <c r="M33" s="201"/>
      <c r="N33" s="201"/>
    </row>
    <row r="34" spans="1:14">
      <c r="A34" s="71" t="str">
        <f>IF('Informations About Genes'!A33="","",'Informations About Genes'!A33)</f>
        <v>C7</v>
      </c>
      <c r="B34" s="72" t="str">
        <f>IF('Informations About Genes'!D33="","",'Informations About Genes'!D33)</f>
        <v/>
      </c>
      <c r="C34" s="346"/>
      <c r="D34" s="346"/>
      <c r="E34" s="346"/>
      <c r="F34" s="73" t="str">
        <f t="shared" si="0"/>
        <v/>
      </c>
      <c r="G34" s="73" t="str">
        <f t="shared" si="1"/>
        <v/>
      </c>
      <c r="H34" s="201"/>
      <c r="I34" s="201"/>
      <c r="J34" s="201"/>
      <c r="K34" s="201"/>
      <c r="L34" s="201"/>
      <c r="M34" s="201"/>
      <c r="N34" s="201"/>
    </row>
    <row r="35" spans="1:14">
      <c r="A35" s="71" t="str">
        <f>IF('Informations About Genes'!A34="","",'Informations About Genes'!A34)</f>
        <v>C8</v>
      </c>
      <c r="B35" s="72" t="str">
        <f>IF('Informations About Genes'!D34="","",'Informations About Genes'!D34)</f>
        <v/>
      </c>
      <c r="C35" s="346"/>
      <c r="D35" s="346"/>
      <c r="E35" s="346"/>
      <c r="F35" s="73" t="str">
        <f t="shared" si="0"/>
        <v/>
      </c>
      <c r="G35" s="73" t="str">
        <f t="shared" si="1"/>
        <v/>
      </c>
      <c r="H35" s="201"/>
      <c r="I35" s="201"/>
      <c r="J35" s="201"/>
      <c r="K35" s="201"/>
      <c r="L35" s="201"/>
      <c r="M35" s="201"/>
      <c r="N35" s="201"/>
    </row>
    <row r="36" spans="1:14">
      <c r="A36" s="71" t="str">
        <f>IF('Informations About Genes'!A35="","",'Informations About Genes'!A35)</f>
        <v>C9</v>
      </c>
      <c r="B36" s="72" t="str">
        <f>IF('Informations About Genes'!D35="","",'Informations About Genes'!D35)</f>
        <v/>
      </c>
      <c r="C36" s="346"/>
      <c r="D36" s="346"/>
      <c r="E36" s="346"/>
      <c r="F36" s="73" t="str">
        <f t="shared" ref="F36:F67" si="3">IF(ISERROR(AVERAGE(C36:E36)),"",AVERAGE(C36:E36))</f>
        <v/>
      </c>
      <c r="G36" s="73" t="str">
        <f t="shared" ref="G36:G67" si="4">IF(ISERROR(STDEV(C36:E36)),"",IF(COUNT(C36:E36)&lt;3,"N/A",STDEV(C36:E36)))</f>
        <v/>
      </c>
      <c r="H36" s="201"/>
      <c r="I36" s="201"/>
      <c r="J36" s="201"/>
      <c r="K36" s="201"/>
      <c r="L36" s="201"/>
      <c r="M36" s="201"/>
      <c r="N36" s="201"/>
    </row>
    <row r="37" spans="1:14">
      <c r="A37" s="71" t="str">
        <f>IF('Informations About Genes'!A36="","",'Informations About Genes'!A36)</f>
        <v>C10</v>
      </c>
      <c r="B37" s="72" t="str">
        <f>IF('Informations About Genes'!D36="","",'Informations About Genes'!D36)</f>
        <v/>
      </c>
      <c r="C37" s="346"/>
      <c r="D37" s="346"/>
      <c r="E37" s="346"/>
      <c r="F37" s="73" t="str">
        <f t="shared" si="3"/>
        <v/>
      </c>
      <c r="G37" s="73" t="str">
        <f t="shared" si="4"/>
        <v/>
      </c>
      <c r="H37" s="201"/>
      <c r="I37" s="201"/>
      <c r="J37" s="201"/>
      <c r="K37" s="201"/>
      <c r="L37" s="201"/>
      <c r="M37" s="201"/>
      <c r="N37" s="201"/>
    </row>
    <row r="38" spans="1:14">
      <c r="A38" s="71" t="str">
        <f>IF('Informations About Genes'!A37="","",'Informations About Genes'!A37)</f>
        <v>C11</v>
      </c>
      <c r="B38" s="72" t="str">
        <f>IF('Informations About Genes'!D37="","",'Informations About Genes'!D37)</f>
        <v/>
      </c>
      <c r="C38" s="346"/>
      <c r="D38" s="346"/>
      <c r="E38" s="346"/>
      <c r="F38" s="73" t="str">
        <f t="shared" si="3"/>
        <v/>
      </c>
      <c r="G38" s="73" t="str">
        <f t="shared" si="4"/>
        <v/>
      </c>
      <c r="H38" s="201"/>
      <c r="I38" s="201"/>
      <c r="J38" s="201"/>
      <c r="K38" s="201"/>
      <c r="L38" s="201"/>
      <c r="M38" s="201"/>
      <c r="N38" s="201"/>
    </row>
    <row r="39" spans="1:14">
      <c r="A39" s="71" t="str">
        <f>IF('Informations About Genes'!A38="","",'Informations About Genes'!A38)</f>
        <v>C12</v>
      </c>
      <c r="B39" s="72" t="str">
        <f>IF('Informations About Genes'!D38="","",'Informations About Genes'!D38)</f>
        <v/>
      </c>
      <c r="C39" s="346"/>
      <c r="D39" s="346"/>
      <c r="E39" s="346"/>
      <c r="F39" s="73" t="str">
        <f t="shared" si="3"/>
        <v/>
      </c>
      <c r="G39" s="73" t="str">
        <f t="shared" si="4"/>
        <v/>
      </c>
      <c r="H39" s="201"/>
      <c r="I39" s="201"/>
      <c r="J39" s="201"/>
      <c r="K39" s="201"/>
      <c r="L39" s="201"/>
      <c r="M39" s="201"/>
      <c r="N39" s="201"/>
    </row>
    <row r="40" spans="1:14">
      <c r="A40" s="71" t="str">
        <f>IF('Informations About Genes'!A39="","",'Informations About Genes'!A39)</f>
        <v>D1</v>
      </c>
      <c r="B40" s="72" t="str">
        <f>IF('Informations About Genes'!D39="","",'Informations About Genes'!D39)</f>
        <v/>
      </c>
      <c r="C40" s="346"/>
      <c r="D40" s="346"/>
      <c r="E40" s="346"/>
      <c r="F40" s="73" t="str">
        <f t="shared" si="3"/>
        <v/>
      </c>
      <c r="G40" s="73" t="str">
        <f t="shared" si="4"/>
        <v/>
      </c>
      <c r="H40" s="201"/>
      <c r="I40" s="201"/>
      <c r="J40" s="201"/>
      <c r="K40" s="201"/>
      <c r="L40" s="201"/>
      <c r="M40" s="201"/>
      <c r="N40" s="201"/>
    </row>
    <row r="41" spans="1:14">
      <c r="A41" s="71" t="str">
        <f>IF('Informations About Genes'!A40="","",'Informations About Genes'!A40)</f>
        <v>D2</v>
      </c>
      <c r="B41" s="72" t="str">
        <f>IF('Informations About Genes'!D40="","",'Informations About Genes'!D40)</f>
        <v/>
      </c>
      <c r="C41" s="346"/>
      <c r="D41" s="346"/>
      <c r="E41" s="346"/>
      <c r="F41" s="73" t="str">
        <f t="shared" si="3"/>
        <v/>
      </c>
      <c r="G41" s="73" t="str">
        <f t="shared" si="4"/>
        <v/>
      </c>
      <c r="H41" s="201"/>
      <c r="I41" s="201"/>
      <c r="J41" s="201"/>
      <c r="K41" s="201"/>
      <c r="L41" s="201"/>
      <c r="M41" s="201"/>
      <c r="N41" s="201"/>
    </row>
    <row r="42" spans="1:14">
      <c r="A42" s="71" t="str">
        <f>IF('Informations About Genes'!A41="","",'Informations About Genes'!A41)</f>
        <v>D3</v>
      </c>
      <c r="B42" s="72" t="str">
        <f>IF('Informations About Genes'!D41="","",'Informations About Genes'!D41)</f>
        <v/>
      </c>
      <c r="C42" s="346"/>
      <c r="D42" s="346"/>
      <c r="E42" s="346"/>
      <c r="F42" s="73" t="str">
        <f t="shared" si="3"/>
        <v/>
      </c>
      <c r="G42" s="73" t="str">
        <f t="shared" si="4"/>
        <v/>
      </c>
      <c r="H42" s="201"/>
      <c r="I42" s="201"/>
      <c r="J42" s="201"/>
      <c r="K42" s="201"/>
      <c r="L42" s="201"/>
      <c r="M42" s="201"/>
      <c r="N42" s="201"/>
    </row>
    <row r="43" spans="1:14">
      <c r="A43" s="71" t="str">
        <f>IF('Informations About Genes'!A42="","",'Informations About Genes'!A42)</f>
        <v>D4</v>
      </c>
      <c r="B43" s="72" t="str">
        <f>IF('Informations About Genes'!D42="","",'Informations About Genes'!D42)</f>
        <v/>
      </c>
      <c r="C43" s="346"/>
      <c r="D43" s="346"/>
      <c r="E43" s="346"/>
      <c r="F43" s="73" t="str">
        <f t="shared" si="3"/>
        <v/>
      </c>
      <c r="G43" s="73" t="str">
        <f t="shared" si="4"/>
        <v/>
      </c>
      <c r="H43" s="201"/>
      <c r="I43" s="201"/>
      <c r="J43" s="201"/>
      <c r="K43" s="201"/>
      <c r="L43" s="201"/>
      <c r="M43" s="201"/>
      <c r="N43" s="201"/>
    </row>
    <row r="44" spans="1:14">
      <c r="A44" s="71" t="str">
        <f>IF('Informations About Genes'!A43="","",'Informations About Genes'!A43)</f>
        <v>D5</v>
      </c>
      <c r="B44" s="72" t="str">
        <f>IF('Informations About Genes'!D43="","",'Informations About Genes'!D43)</f>
        <v/>
      </c>
      <c r="C44" s="346"/>
      <c r="D44" s="346"/>
      <c r="E44" s="346"/>
      <c r="F44" s="73" t="str">
        <f t="shared" si="3"/>
        <v/>
      </c>
      <c r="G44" s="73" t="str">
        <f t="shared" si="4"/>
        <v/>
      </c>
      <c r="H44" s="201"/>
      <c r="I44" s="201"/>
      <c r="J44" s="201"/>
      <c r="K44" s="201"/>
      <c r="L44" s="201"/>
      <c r="M44" s="201"/>
      <c r="N44" s="201"/>
    </row>
    <row r="45" spans="1:14">
      <c r="A45" s="71" t="str">
        <f>IF('Informations About Genes'!A44="","",'Informations About Genes'!A44)</f>
        <v>D6</v>
      </c>
      <c r="B45" s="72" t="str">
        <f>IF('Informations About Genes'!D44="","",'Informations About Genes'!D44)</f>
        <v/>
      </c>
      <c r="C45" s="346"/>
      <c r="D45" s="346"/>
      <c r="E45" s="346"/>
      <c r="F45" s="73" t="str">
        <f t="shared" si="3"/>
        <v/>
      </c>
      <c r="G45" s="73" t="str">
        <f t="shared" si="4"/>
        <v/>
      </c>
      <c r="H45" s="201"/>
      <c r="I45" s="201"/>
      <c r="J45" s="201"/>
      <c r="K45" s="201"/>
      <c r="L45" s="201"/>
      <c r="M45" s="201"/>
      <c r="N45" s="201"/>
    </row>
    <row r="46" spans="1:14">
      <c r="A46" s="71" t="str">
        <f>IF('Informations About Genes'!A45="","",'Informations About Genes'!A45)</f>
        <v>D7</v>
      </c>
      <c r="B46" s="72" t="str">
        <f>IF('Informations About Genes'!D45="","",'Informations About Genes'!D45)</f>
        <v/>
      </c>
      <c r="C46" s="346"/>
      <c r="D46" s="346"/>
      <c r="E46" s="346"/>
      <c r="F46" s="73" t="str">
        <f t="shared" si="3"/>
        <v/>
      </c>
      <c r="G46" s="73" t="str">
        <f t="shared" si="4"/>
        <v/>
      </c>
      <c r="H46" s="201"/>
      <c r="I46" s="201"/>
      <c r="J46" s="201"/>
      <c r="K46" s="201"/>
      <c r="L46" s="201"/>
      <c r="M46" s="201"/>
      <c r="N46" s="201"/>
    </row>
    <row r="47" spans="1:14">
      <c r="A47" s="71" t="str">
        <f>IF('Informations About Genes'!A46="","",'Informations About Genes'!A46)</f>
        <v>D8</v>
      </c>
      <c r="B47" s="72" t="str">
        <f>IF('Informations About Genes'!D46="","",'Informations About Genes'!D46)</f>
        <v/>
      </c>
      <c r="C47" s="346"/>
      <c r="D47" s="346"/>
      <c r="E47" s="346"/>
      <c r="F47" s="73" t="str">
        <f t="shared" si="3"/>
        <v/>
      </c>
      <c r="G47" s="73" t="str">
        <f t="shared" si="4"/>
        <v/>
      </c>
      <c r="H47" s="201"/>
      <c r="I47" s="201"/>
      <c r="J47" s="201"/>
      <c r="K47" s="201"/>
      <c r="L47" s="201"/>
      <c r="M47" s="201"/>
      <c r="N47" s="201"/>
    </row>
    <row r="48" spans="1:14">
      <c r="A48" s="71" t="str">
        <f>IF('Informations About Genes'!A47="","",'Informations About Genes'!A47)</f>
        <v>D9</v>
      </c>
      <c r="B48" s="72" t="str">
        <f>IF('Informations About Genes'!D47="","",'Informations About Genes'!D47)</f>
        <v/>
      </c>
      <c r="C48" s="346"/>
      <c r="D48" s="346"/>
      <c r="E48" s="346"/>
      <c r="F48" s="73" t="str">
        <f t="shared" si="3"/>
        <v/>
      </c>
      <c r="G48" s="73" t="str">
        <f t="shared" si="4"/>
        <v/>
      </c>
      <c r="H48" s="201"/>
      <c r="I48" s="201"/>
      <c r="J48" s="201"/>
      <c r="K48" s="201"/>
      <c r="L48" s="201"/>
      <c r="M48" s="201"/>
      <c r="N48" s="201"/>
    </row>
    <row r="49" spans="1:14">
      <c r="A49" s="71" t="str">
        <f>IF('Informations About Genes'!A48="","",'Informations About Genes'!A48)</f>
        <v>D10</v>
      </c>
      <c r="B49" s="72" t="str">
        <f>IF('Informations About Genes'!D48="","",'Informations About Genes'!D48)</f>
        <v/>
      </c>
      <c r="C49" s="346"/>
      <c r="D49" s="346"/>
      <c r="E49" s="346"/>
      <c r="F49" s="73" t="str">
        <f t="shared" si="3"/>
        <v/>
      </c>
      <c r="G49" s="73" t="str">
        <f t="shared" si="4"/>
        <v/>
      </c>
      <c r="H49" s="201"/>
      <c r="I49" s="201"/>
      <c r="J49" s="201"/>
      <c r="K49" s="201"/>
      <c r="L49" s="201"/>
      <c r="M49" s="201"/>
      <c r="N49" s="201"/>
    </row>
    <row r="50" spans="1:14">
      <c r="A50" s="71" t="str">
        <f>IF('Informations About Genes'!A49="","",'Informations About Genes'!A49)</f>
        <v>D11</v>
      </c>
      <c r="B50" s="72" t="str">
        <f>IF('Informations About Genes'!D49="","",'Informations About Genes'!D49)</f>
        <v/>
      </c>
      <c r="C50" s="346"/>
      <c r="D50" s="346"/>
      <c r="E50" s="346"/>
      <c r="F50" s="73" t="str">
        <f t="shared" si="3"/>
        <v/>
      </c>
      <c r="G50" s="73" t="str">
        <f t="shared" si="4"/>
        <v/>
      </c>
      <c r="H50" s="201"/>
      <c r="I50" s="201"/>
      <c r="J50" s="201"/>
      <c r="K50" s="201"/>
      <c r="L50" s="201"/>
      <c r="M50" s="201"/>
      <c r="N50" s="201"/>
    </row>
    <row r="51" spans="1:14">
      <c r="A51" s="71" t="str">
        <f>IF('Informations About Genes'!A50="","",'Informations About Genes'!A50)</f>
        <v>D12</v>
      </c>
      <c r="B51" s="72" t="str">
        <f>IF('Informations About Genes'!D50="","",'Informations About Genes'!D50)</f>
        <v/>
      </c>
      <c r="C51" s="346"/>
      <c r="D51" s="346"/>
      <c r="E51" s="346"/>
      <c r="F51" s="73" t="str">
        <f t="shared" si="3"/>
        <v/>
      </c>
      <c r="G51" s="73" t="str">
        <f t="shared" si="4"/>
        <v/>
      </c>
      <c r="H51" s="201"/>
      <c r="I51" s="201"/>
      <c r="J51" s="201"/>
      <c r="K51" s="201"/>
      <c r="L51" s="201"/>
      <c r="M51" s="201"/>
      <c r="N51" s="201"/>
    </row>
    <row r="52" spans="1:14">
      <c r="A52" s="71" t="str">
        <f>IF('Informations About Genes'!A51="","",'Informations About Genes'!A51)</f>
        <v>E1</v>
      </c>
      <c r="B52" s="72" t="str">
        <f>IF('Informations About Genes'!D51="","",'Informations About Genes'!D51)</f>
        <v/>
      </c>
      <c r="C52" s="346"/>
      <c r="D52" s="346"/>
      <c r="E52" s="346"/>
      <c r="F52" s="73" t="str">
        <f t="shared" si="3"/>
        <v/>
      </c>
      <c r="G52" s="73" t="str">
        <f t="shared" si="4"/>
        <v/>
      </c>
      <c r="H52" s="201"/>
      <c r="I52" s="201"/>
      <c r="J52" s="201"/>
      <c r="K52" s="201"/>
      <c r="L52" s="201"/>
      <c r="M52" s="201"/>
      <c r="N52" s="201"/>
    </row>
    <row r="53" spans="1:14">
      <c r="A53" s="71" t="str">
        <f>IF('Informations About Genes'!A52="","",'Informations About Genes'!A52)</f>
        <v>E2</v>
      </c>
      <c r="B53" s="72" t="str">
        <f>IF('Informations About Genes'!D52="","",'Informations About Genes'!D52)</f>
        <v/>
      </c>
      <c r="C53" s="346"/>
      <c r="D53" s="346"/>
      <c r="E53" s="346"/>
      <c r="F53" s="73" t="str">
        <f t="shared" si="3"/>
        <v/>
      </c>
      <c r="G53" s="73" t="str">
        <f t="shared" si="4"/>
        <v/>
      </c>
      <c r="H53" s="201"/>
      <c r="I53" s="201"/>
      <c r="J53" s="201"/>
      <c r="K53" s="201"/>
      <c r="L53" s="201"/>
      <c r="M53" s="201"/>
      <c r="N53" s="201"/>
    </row>
    <row r="54" spans="1:14">
      <c r="A54" s="71" t="str">
        <f>IF('Informations About Genes'!A53="","",'Informations About Genes'!A53)</f>
        <v>E3</v>
      </c>
      <c r="B54" s="72" t="str">
        <f>IF('Informations About Genes'!D53="","",'Informations About Genes'!D53)</f>
        <v/>
      </c>
      <c r="C54" s="346"/>
      <c r="D54" s="346"/>
      <c r="E54" s="346"/>
      <c r="F54" s="73" t="str">
        <f t="shared" si="3"/>
        <v/>
      </c>
      <c r="G54" s="73" t="str">
        <f t="shared" si="4"/>
        <v/>
      </c>
      <c r="H54" s="201"/>
      <c r="I54" s="201"/>
      <c r="J54" s="201"/>
      <c r="K54" s="201"/>
      <c r="L54" s="201"/>
      <c r="M54" s="201"/>
      <c r="N54" s="201"/>
    </row>
    <row r="55" spans="1:14">
      <c r="A55" s="71" t="str">
        <f>IF('Informations About Genes'!A54="","",'Informations About Genes'!A54)</f>
        <v>E4</v>
      </c>
      <c r="B55" s="72" t="str">
        <f>IF('Informations About Genes'!D54="","",'Informations About Genes'!D54)</f>
        <v/>
      </c>
      <c r="C55" s="346"/>
      <c r="D55" s="346"/>
      <c r="E55" s="346"/>
      <c r="F55" s="73" t="str">
        <f t="shared" si="3"/>
        <v/>
      </c>
      <c r="G55" s="73" t="str">
        <f t="shared" si="4"/>
        <v/>
      </c>
      <c r="H55" s="201"/>
      <c r="I55" s="201"/>
      <c r="J55" s="201"/>
      <c r="K55" s="201"/>
      <c r="L55" s="201"/>
      <c r="M55" s="201"/>
      <c r="N55" s="201"/>
    </row>
    <row r="56" spans="1:14">
      <c r="A56" s="71" t="str">
        <f>IF('Informations About Genes'!A55="","",'Informations About Genes'!A55)</f>
        <v>E5</v>
      </c>
      <c r="B56" s="72" t="str">
        <f>IF('Informations About Genes'!D55="","",'Informations About Genes'!D55)</f>
        <v/>
      </c>
      <c r="C56" s="346"/>
      <c r="D56" s="346"/>
      <c r="E56" s="346"/>
      <c r="F56" s="73" t="str">
        <f t="shared" si="3"/>
        <v/>
      </c>
      <c r="G56" s="73" t="str">
        <f t="shared" si="4"/>
        <v/>
      </c>
      <c r="H56" s="201"/>
      <c r="I56" s="201"/>
      <c r="J56" s="201"/>
      <c r="K56" s="201"/>
      <c r="L56" s="201"/>
      <c r="M56" s="201"/>
      <c r="N56" s="201"/>
    </row>
    <row r="57" spans="1:14">
      <c r="A57" s="71" t="str">
        <f>IF('Informations About Genes'!A56="","",'Informations About Genes'!A56)</f>
        <v>E6</v>
      </c>
      <c r="B57" s="72" t="str">
        <f>IF('Informations About Genes'!D56="","",'Informations About Genes'!D56)</f>
        <v/>
      </c>
      <c r="C57" s="346"/>
      <c r="D57" s="346"/>
      <c r="E57" s="346"/>
      <c r="F57" s="73" t="str">
        <f t="shared" si="3"/>
        <v/>
      </c>
      <c r="G57" s="73" t="str">
        <f t="shared" si="4"/>
        <v/>
      </c>
      <c r="H57" s="201"/>
      <c r="I57" s="201"/>
      <c r="J57" s="201"/>
      <c r="K57" s="201"/>
      <c r="L57" s="201"/>
      <c r="M57" s="201"/>
      <c r="N57" s="201"/>
    </row>
    <row r="58" spans="1:14">
      <c r="A58" s="71" t="str">
        <f>IF('Informations About Genes'!A57="","",'Informations About Genes'!A57)</f>
        <v>E7</v>
      </c>
      <c r="B58" s="72" t="str">
        <f>IF('Informations About Genes'!D57="","",'Informations About Genes'!D57)</f>
        <v/>
      </c>
      <c r="C58" s="346"/>
      <c r="D58" s="346"/>
      <c r="E58" s="346"/>
      <c r="F58" s="73" t="str">
        <f t="shared" si="3"/>
        <v/>
      </c>
      <c r="G58" s="73" t="str">
        <f t="shared" si="4"/>
        <v/>
      </c>
      <c r="H58" s="201"/>
      <c r="I58" s="201"/>
      <c r="J58" s="201"/>
      <c r="K58" s="201"/>
      <c r="L58" s="201"/>
      <c r="M58" s="201"/>
      <c r="N58" s="201"/>
    </row>
    <row r="59" spans="1:14">
      <c r="A59" s="71" t="str">
        <f>IF('Informations About Genes'!A58="","",'Informations About Genes'!A58)</f>
        <v>E8</v>
      </c>
      <c r="B59" s="72" t="str">
        <f>IF('Informations About Genes'!D58="","",'Informations About Genes'!D58)</f>
        <v/>
      </c>
      <c r="C59" s="346"/>
      <c r="D59" s="346"/>
      <c r="E59" s="346"/>
      <c r="F59" s="73" t="str">
        <f t="shared" si="3"/>
        <v/>
      </c>
      <c r="G59" s="73" t="str">
        <f t="shared" si="4"/>
        <v/>
      </c>
      <c r="H59" s="201"/>
      <c r="I59" s="201"/>
      <c r="J59" s="201"/>
      <c r="K59" s="201"/>
      <c r="L59" s="201"/>
      <c r="M59" s="201"/>
      <c r="N59" s="201"/>
    </row>
    <row r="60" spans="1:14">
      <c r="A60" s="71" t="str">
        <f>IF('Informations About Genes'!A59="","",'Informations About Genes'!A59)</f>
        <v>E9</v>
      </c>
      <c r="B60" s="72" t="str">
        <f>IF('Informations About Genes'!D59="","",'Informations About Genes'!D59)</f>
        <v/>
      </c>
      <c r="C60" s="346"/>
      <c r="D60" s="346"/>
      <c r="E60" s="346"/>
      <c r="F60" s="73" t="str">
        <f t="shared" si="3"/>
        <v/>
      </c>
      <c r="G60" s="73" t="str">
        <f t="shared" si="4"/>
        <v/>
      </c>
      <c r="H60" s="201"/>
      <c r="I60" s="201"/>
      <c r="J60" s="201"/>
      <c r="K60" s="201"/>
      <c r="L60" s="201"/>
      <c r="M60" s="201"/>
      <c r="N60" s="201"/>
    </row>
    <row r="61" spans="1:14">
      <c r="A61" s="71" t="str">
        <f>IF('Informations About Genes'!A60="","",'Informations About Genes'!A60)</f>
        <v>E10</v>
      </c>
      <c r="B61" s="72" t="str">
        <f>IF('Informations About Genes'!D60="","",'Informations About Genes'!D60)</f>
        <v/>
      </c>
      <c r="C61" s="346"/>
      <c r="D61" s="346"/>
      <c r="E61" s="346"/>
      <c r="F61" s="73" t="str">
        <f t="shared" si="3"/>
        <v/>
      </c>
      <c r="G61" s="73" t="str">
        <f t="shared" si="4"/>
        <v/>
      </c>
      <c r="H61" s="201"/>
      <c r="I61" s="201"/>
      <c r="J61" s="201"/>
      <c r="K61" s="201"/>
      <c r="L61" s="201"/>
      <c r="M61" s="201"/>
      <c r="N61" s="201"/>
    </row>
    <row r="62" spans="1:14">
      <c r="A62" s="71" t="str">
        <f>IF('Informations About Genes'!A61="","",'Informations About Genes'!A61)</f>
        <v>E11</v>
      </c>
      <c r="B62" s="72" t="str">
        <f>IF('Informations About Genes'!D61="","",'Informations About Genes'!D61)</f>
        <v/>
      </c>
      <c r="C62" s="346"/>
      <c r="D62" s="346"/>
      <c r="E62" s="346"/>
      <c r="F62" s="73" t="str">
        <f t="shared" si="3"/>
        <v/>
      </c>
      <c r="G62" s="73" t="str">
        <f t="shared" si="4"/>
        <v/>
      </c>
      <c r="H62" s="201"/>
      <c r="I62" s="201"/>
      <c r="J62" s="201"/>
      <c r="K62" s="201"/>
      <c r="L62" s="201"/>
      <c r="M62" s="201"/>
      <c r="N62" s="201"/>
    </row>
    <row r="63" spans="1:14">
      <c r="A63" s="71" t="str">
        <f>IF('Informations About Genes'!A62="","",'Informations About Genes'!A62)</f>
        <v>E12</v>
      </c>
      <c r="B63" s="72" t="str">
        <f>IF('Informations About Genes'!D62="","",'Informations About Genes'!D62)</f>
        <v/>
      </c>
      <c r="C63" s="346"/>
      <c r="D63" s="346"/>
      <c r="E63" s="346"/>
      <c r="F63" s="73" t="str">
        <f t="shared" si="3"/>
        <v/>
      </c>
      <c r="G63" s="73" t="str">
        <f t="shared" si="4"/>
        <v/>
      </c>
      <c r="H63" s="201"/>
      <c r="I63" s="201"/>
      <c r="J63" s="201"/>
      <c r="K63" s="201"/>
      <c r="L63" s="201"/>
      <c r="M63" s="201"/>
      <c r="N63" s="201"/>
    </row>
    <row r="64" spans="1:14">
      <c r="A64" s="71" t="str">
        <f>IF('Informations About Genes'!A63="","",'Informations About Genes'!A63)</f>
        <v>F1</v>
      </c>
      <c r="B64" s="72" t="str">
        <f>IF('Informations About Genes'!D63="","",'Informations About Genes'!D63)</f>
        <v/>
      </c>
      <c r="C64" s="346"/>
      <c r="D64" s="346"/>
      <c r="E64" s="346"/>
      <c r="F64" s="73" t="str">
        <f t="shared" si="3"/>
        <v/>
      </c>
      <c r="G64" s="73" t="str">
        <f t="shared" si="4"/>
        <v/>
      </c>
      <c r="H64" s="201"/>
      <c r="I64" s="201"/>
      <c r="J64" s="201"/>
      <c r="K64" s="201"/>
      <c r="L64" s="201"/>
      <c r="M64" s="201"/>
      <c r="N64" s="201"/>
    </row>
    <row r="65" spans="1:14">
      <c r="A65" s="71" t="str">
        <f>IF('Informations About Genes'!A64="","",'Informations About Genes'!A64)</f>
        <v>F2</v>
      </c>
      <c r="B65" s="72" t="str">
        <f>IF('Informations About Genes'!D64="","",'Informations About Genes'!D64)</f>
        <v/>
      </c>
      <c r="C65" s="346"/>
      <c r="D65" s="346"/>
      <c r="E65" s="346"/>
      <c r="F65" s="73" t="str">
        <f t="shared" si="3"/>
        <v/>
      </c>
      <c r="G65" s="73" t="str">
        <f t="shared" si="4"/>
        <v/>
      </c>
      <c r="H65" s="201"/>
      <c r="I65" s="201"/>
      <c r="J65" s="201"/>
      <c r="K65" s="201"/>
      <c r="L65" s="201"/>
      <c r="M65" s="201"/>
      <c r="N65" s="201"/>
    </row>
    <row r="66" spans="1:14">
      <c r="A66" s="71" t="str">
        <f>IF('Informations About Genes'!A65="","",'Informations About Genes'!A65)</f>
        <v>F3</v>
      </c>
      <c r="B66" s="72" t="str">
        <f>IF('Informations About Genes'!D65="","",'Informations About Genes'!D65)</f>
        <v/>
      </c>
      <c r="C66" s="346"/>
      <c r="D66" s="346"/>
      <c r="E66" s="346"/>
      <c r="F66" s="73" t="str">
        <f t="shared" si="3"/>
        <v/>
      </c>
      <c r="G66" s="73" t="str">
        <f t="shared" si="4"/>
        <v/>
      </c>
      <c r="H66" s="201"/>
      <c r="I66" s="201"/>
      <c r="J66" s="201"/>
      <c r="K66" s="201"/>
      <c r="L66" s="201"/>
      <c r="M66" s="201"/>
      <c r="N66" s="201"/>
    </row>
    <row r="67" spans="1:14">
      <c r="A67" s="71" t="str">
        <f>IF('Informations About Genes'!A66="","",'Informations About Genes'!A66)</f>
        <v>F4</v>
      </c>
      <c r="B67" s="72" t="str">
        <f>IF('Informations About Genes'!D66="","",'Informations About Genes'!D66)</f>
        <v/>
      </c>
      <c r="C67" s="346"/>
      <c r="D67" s="346"/>
      <c r="E67" s="346"/>
      <c r="F67" s="73" t="str">
        <f t="shared" si="3"/>
        <v/>
      </c>
      <c r="G67" s="73" t="str">
        <f t="shared" si="4"/>
        <v/>
      </c>
      <c r="H67" s="201"/>
      <c r="I67" s="201"/>
      <c r="J67" s="201"/>
      <c r="K67" s="201"/>
      <c r="L67" s="201"/>
      <c r="M67" s="201"/>
      <c r="N67" s="201"/>
    </row>
    <row r="68" spans="1:14">
      <c r="A68" s="71" t="str">
        <f>IF('Informations About Genes'!A67="","",'Informations About Genes'!A67)</f>
        <v>F5</v>
      </c>
      <c r="B68" s="72" t="str">
        <f>IF('Informations About Genes'!D67="","",'Informations About Genes'!D67)</f>
        <v/>
      </c>
      <c r="C68" s="346"/>
      <c r="D68" s="346"/>
      <c r="E68" s="346"/>
      <c r="F68" s="73" t="str">
        <f t="shared" ref="F68:F99" si="5">IF(ISERROR(AVERAGE(C68:E68)),"",AVERAGE(C68:E68))</f>
        <v/>
      </c>
      <c r="G68" s="73" t="str">
        <f t="shared" ref="G68:G99" si="6">IF(ISERROR(STDEV(C68:E68)),"",IF(COUNT(C68:E68)&lt;3,"N/A",STDEV(C68:E68)))</f>
        <v/>
      </c>
      <c r="H68" s="201"/>
      <c r="I68" s="201"/>
      <c r="J68" s="201"/>
      <c r="K68" s="201"/>
      <c r="L68" s="201"/>
      <c r="M68" s="201"/>
      <c r="N68" s="201"/>
    </row>
    <row r="69" spans="1:14">
      <c r="A69" s="71" t="str">
        <f>IF('Informations About Genes'!A68="","",'Informations About Genes'!A68)</f>
        <v>F6</v>
      </c>
      <c r="B69" s="72" t="str">
        <f>IF('Informations About Genes'!D68="","",'Informations About Genes'!D68)</f>
        <v/>
      </c>
      <c r="C69" s="346"/>
      <c r="D69" s="346"/>
      <c r="E69" s="346"/>
      <c r="F69" s="73" t="str">
        <f t="shared" si="5"/>
        <v/>
      </c>
      <c r="G69" s="73" t="str">
        <f t="shared" si="6"/>
        <v/>
      </c>
      <c r="H69" s="201"/>
      <c r="I69" s="201"/>
      <c r="J69" s="201"/>
      <c r="K69" s="201"/>
      <c r="L69" s="201"/>
      <c r="M69" s="201"/>
      <c r="N69" s="201"/>
    </row>
    <row r="70" spans="1:14">
      <c r="A70" s="71" t="str">
        <f>IF('Informations About Genes'!A69="","",'Informations About Genes'!A69)</f>
        <v>F7</v>
      </c>
      <c r="B70" s="72" t="str">
        <f>IF('Informations About Genes'!D69="","",'Informations About Genes'!D69)</f>
        <v/>
      </c>
      <c r="C70" s="346"/>
      <c r="D70" s="346"/>
      <c r="E70" s="346"/>
      <c r="F70" s="73" t="str">
        <f t="shared" si="5"/>
        <v/>
      </c>
      <c r="G70" s="73" t="str">
        <f t="shared" si="6"/>
        <v/>
      </c>
      <c r="H70" s="201"/>
      <c r="I70" s="201"/>
      <c r="J70" s="201"/>
      <c r="K70" s="201"/>
      <c r="L70" s="201"/>
      <c r="M70" s="201"/>
      <c r="N70" s="201"/>
    </row>
    <row r="71" spans="1:14">
      <c r="A71" s="71" t="str">
        <f>IF('Informations About Genes'!A70="","",'Informations About Genes'!A70)</f>
        <v>F8</v>
      </c>
      <c r="B71" s="72" t="str">
        <f>IF('Informations About Genes'!D70="","",'Informations About Genes'!D70)</f>
        <v/>
      </c>
      <c r="C71" s="346"/>
      <c r="D71" s="346"/>
      <c r="E71" s="346"/>
      <c r="F71" s="73" t="str">
        <f t="shared" si="5"/>
        <v/>
      </c>
      <c r="G71" s="73" t="str">
        <f t="shared" si="6"/>
        <v/>
      </c>
      <c r="H71" s="201"/>
      <c r="I71" s="201"/>
      <c r="J71" s="201"/>
      <c r="K71" s="201"/>
      <c r="L71" s="201"/>
      <c r="M71" s="201"/>
      <c r="N71" s="201"/>
    </row>
    <row r="72" spans="1:14">
      <c r="A72" s="71" t="str">
        <f>IF('Informations About Genes'!A71="","",'Informations About Genes'!A71)</f>
        <v>F9</v>
      </c>
      <c r="B72" s="72" t="str">
        <f>IF('Informations About Genes'!D71="","",'Informations About Genes'!D71)</f>
        <v/>
      </c>
      <c r="C72" s="346"/>
      <c r="D72" s="346"/>
      <c r="E72" s="346"/>
      <c r="F72" s="73" t="str">
        <f t="shared" si="5"/>
        <v/>
      </c>
      <c r="G72" s="73" t="str">
        <f t="shared" si="6"/>
        <v/>
      </c>
      <c r="H72" s="201"/>
      <c r="I72" s="201"/>
      <c r="J72" s="201"/>
      <c r="K72" s="201"/>
      <c r="L72" s="201"/>
      <c r="M72" s="201"/>
      <c r="N72" s="201"/>
    </row>
    <row r="73" spans="1:14">
      <c r="A73" s="71" t="str">
        <f>IF('Informations About Genes'!A72="","",'Informations About Genes'!A72)</f>
        <v>F10</v>
      </c>
      <c r="B73" s="72" t="str">
        <f>IF('Informations About Genes'!D72="","",'Informations About Genes'!D72)</f>
        <v/>
      </c>
      <c r="C73" s="346"/>
      <c r="D73" s="346"/>
      <c r="E73" s="346"/>
      <c r="F73" s="73" t="str">
        <f t="shared" si="5"/>
        <v/>
      </c>
      <c r="G73" s="73" t="str">
        <f t="shared" si="6"/>
        <v/>
      </c>
      <c r="H73" s="201"/>
      <c r="I73" s="201"/>
      <c r="J73" s="201"/>
      <c r="K73" s="201"/>
      <c r="L73" s="201"/>
      <c r="M73" s="201"/>
      <c r="N73" s="201"/>
    </row>
    <row r="74" spans="1:14">
      <c r="A74" s="71" t="str">
        <f>IF('Informations About Genes'!A73="","",'Informations About Genes'!A73)</f>
        <v>F11</v>
      </c>
      <c r="B74" s="72" t="str">
        <f>IF('Informations About Genes'!D73="","",'Informations About Genes'!D73)</f>
        <v/>
      </c>
      <c r="C74" s="346"/>
      <c r="D74" s="346"/>
      <c r="E74" s="346"/>
      <c r="F74" s="73" t="str">
        <f t="shared" si="5"/>
        <v/>
      </c>
      <c r="G74" s="73" t="str">
        <f t="shared" si="6"/>
        <v/>
      </c>
      <c r="H74" s="201"/>
      <c r="I74" s="201"/>
      <c r="J74" s="201"/>
      <c r="K74" s="201"/>
      <c r="L74" s="201"/>
      <c r="M74" s="201"/>
      <c r="N74" s="201"/>
    </row>
    <row r="75" spans="1:14">
      <c r="A75" s="71" t="str">
        <f>IF('Informations About Genes'!A74="","",'Informations About Genes'!A74)</f>
        <v>F12</v>
      </c>
      <c r="B75" s="72" t="str">
        <f>IF('Informations About Genes'!D74="","",'Informations About Genes'!D74)</f>
        <v/>
      </c>
      <c r="C75" s="346"/>
      <c r="D75" s="346"/>
      <c r="E75" s="346"/>
      <c r="F75" s="73" t="str">
        <f t="shared" si="5"/>
        <v/>
      </c>
      <c r="G75" s="73" t="str">
        <f t="shared" si="6"/>
        <v/>
      </c>
      <c r="H75" s="201"/>
      <c r="I75" s="201"/>
      <c r="J75" s="201"/>
      <c r="K75" s="201"/>
      <c r="L75" s="201"/>
      <c r="M75" s="201"/>
      <c r="N75" s="201"/>
    </row>
    <row r="76" spans="1:14">
      <c r="A76" s="71" t="str">
        <f>IF('Informations About Genes'!A75="","",'Informations About Genes'!A75)</f>
        <v>G1</v>
      </c>
      <c r="B76" s="72" t="str">
        <f>IF('Informations About Genes'!D75="","",'Informations About Genes'!D75)</f>
        <v/>
      </c>
      <c r="C76" s="346"/>
      <c r="D76" s="346"/>
      <c r="E76" s="346"/>
      <c r="F76" s="73" t="str">
        <f t="shared" si="5"/>
        <v/>
      </c>
      <c r="G76" s="73" t="str">
        <f t="shared" si="6"/>
        <v/>
      </c>
      <c r="H76" s="201"/>
      <c r="I76" s="201"/>
      <c r="J76" s="201"/>
      <c r="K76" s="201"/>
      <c r="L76" s="201"/>
      <c r="M76" s="201"/>
      <c r="N76" s="201"/>
    </row>
    <row r="77" spans="1:14">
      <c r="A77" s="71" t="str">
        <f>IF('Informations About Genes'!A76="","",'Informations About Genes'!A76)</f>
        <v>G2</v>
      </c>
      <c r="B77" s="72" t="str">
        <f>IF('Informations About Genes'!D76="","",'Informations About Genes'!D76)</f>
        <v/>
      </c>
      <c r="C77" s="346"/>
      <c r="D77" s="346"/>
      <c r="E77" s="346"/>
      <c r="F77" s="73" t="str">
        <f t="shared" si="5"/>
        <v/>
      </c>
      <c r="G77" s="73" t="str">
        <f t="shared" si="6"/>
        <v/>
      </c>
      <c r="H77" s="201"/>
      <c r="I77" s="201"/>
      <c r="J77" s="201"/>
      <c r="K77" s="201"/>
      <c r="L77" s="201"/>
      <c r="M77" s="201"/>
      <c r="N77" s="201"/>
    </row>
    <row r="78" spans="1:14">
      <c r="A78" s="71" t="str">
        <f>IF('Informations About Genes'!A77="","",'Informations About Genes'!A77)</f>
        <v>G3</v>
      </c>
      <c r="B78" s="72" t="str">
        <f>IF('Informations About Genes'!D77="","",'Informations About Genes'!D77)</f>
        <v/>
      </c>
      <c r="C78" s="346"/>
      <c r="D78" s="346"/>
      <c r="E78" s="346"/>
      <c r="F78" s="73" t="str">
        <f t="shared" si="5"/>
        <v/>
      </c>
      <c r="G78" s="73" t="str">
        <f t="shared" si="6"/>
        <v/>
      </c>
      <c r="H78" s="201"/>
      <c r="I78" s="201"/>
      <c r="J78" s="201"/>
      <c r="K78" s="201"/>
      <c r="L78" s="201"/>
      <c r="M78" s="201"/>
      <c r="N78" s="201"/>
    </row>
    <row r="79" spans="1:14">
      <c r="A79" s="71" t="str">
        <f>IF('Informations About Genes'!A78="","",'Informations About Genes'!A78)</f>
        <v>G4</v>
      </c>
      <c r="B79" s="72" t="str">
        <f>IF('Informations About Genes'!D78="","",'Informations About Genes'!D78)</f>
        <v/>
      </c>
      <c r="C79" s="346"/>
      <c r="D79" s="346"/>
      <c r="E79" s="346"/>
      <c r="F79" s="73" t="str">
        <f t="shared" si="5"/>
        <v/>
      </c>
      <c r="G79" s="73" t="str">
        <f t="shared" si="6"/>
        <v/>
      </c>
      <c r="H79" s="201"/>
      <c r="I79" s="201"/>
      <c r="J79" s="201"/>
      <c r="K79" s="201"/>
      <c r="L79" s="201"/>
      <c r="M79" s="201"/>
      <c r="N79" s="201"/>
    </row>
    <row r="80" spans="1:14">
      <c r="A80" s="71" t="str">
        <f>IF('Informations About Genes'!A79="","",'Informations About Genes'!A79)</f>
        <v>G5</v>
      </c>
      <c r="B80" s="72" t="str">
        <f>IF('Informations About Genes'!D79="","",'Informations About Genes'!D79)</f>
        <v/>
      </c>
      <c r="C80" s="346"/>
      <c r="D80" s="346"/>
      <c r="E80" s="346"/>
      <c r="F80" s="73" t="str">
        <f t="shared" si="5"/>
        <v/>
      </c>
      <c r="G80" s="73" t="str">
        <f t="shared" si="6"/>
        <v/>
      </c>
      <c r="H80" s="201"/>
      <c r="I80" s="201"/>
      <c r="J80" s="201"/>
      <c r="K80" s="201"/>
      <c r="L80" s="201"/>
      <c r="M80" s="201"/>
      <c r="N80" s="201"/>
    </row>
    <row r="81" spans="1:14">
      <c r="A81" s="71" t="str">
        <f>IF('Informations About Genes'!A80="","",'Informations About Genes'!A80)</f>
        <v>G6</v>
      </c>
      <c r="B81" s="72" t="str">
        <f>IF('Informations About Genes'!D80="","",'Informations About Genes'!D80)</f>
        <v/>
      </c>
      <c r="C81" s="346"/>
      <c r="D81" s="346"/>
      <c r="E81" s="346"/>
      <c r="F81" s="73" t="str">
        <f t="shared" si="5"/>
        <v/>
      </c>
      <c r="G81" s="73" t="str">
        <f t="shared" si="6"/>
        <v/>
      </c>
      <c r="H81" s="201"/>
      <c r="I81" s="201"/>
      <c r="J81" s="201"/>
      <c r="K81" s="201"/>
      <c r="L81" s="201"/>
      <c r="M81" s="201"/>
      <c r="N81" s="201"/>
    </row>
    <row r="82" spans="1:14">
      <c r="A82" s="71" t="str">
        <f>IF('Informations About Genes'!A81="","",'Informations About Genes'!A81)</f>
        <v>G7</v>
      </c>
      <c r="B82" s="72" t="str">
        <f>IF('Informations About Genes'!D81="","",'Informations About Genes'!D81)</f>
        <v/>
      </c>
      <c r="C82" s="346"/>
      <c r="D82" s="346"/>
      <c r="E82" s="346"/>
      <c r="F82" s="73" t="str">
        <f t="shared" si="5"/>
        <v/>
      </c>
      <c r="G82" s="73" t="str">
        <f t="shared" si="6"/>
        <v/>
      </c>
      <c r="H82" s="201"/>
      <c r="I82" s="201"/>
      <c r="J82" s="201"/>
      <c r="K82" s="201"/>
      <c r="L82" s="201"/>
      <c r="M82" s="201"/>
      <c r="N82" s="201"/>
    </row>
    <row r="83" spans="1:14">
      <c r="A83" s="71" t="str">
        <f>IF('Informations About Genes'!A82="","",'Informations About Genes'!A82)</f>
        <v>G8</v>
      </c>
      <c r="B83" s="72" t="str">
        <f>IF('Informations About Genes'!D82="","",'Informations About Genes'!D82)</f>
        <v/>
      </c>
      <c r="C83" s="346"/>
      <c r="D83" s="346"/>
      <c r="E83" s="346"/>
      <c r="F83" s="73" t="str">
        <f t="shared" si="5"/>
        <v/>
      </c>
      <c r="G83" s="73" t="str">
        <f t="shared" si="6"/>
        <v/>
      </c>
      <c r="H83" s="201"/>
      <c r="I83" s="201"/>
      <c r="J83" s="201"/>
      <c r="K83" s="201"/>
      <c r="L83" s="201"/>
      <c r="M83" s="201"/>
      <c r="N83" s="201"/>
    </row>
    <row r="84" spans="1:14">
      <c r="A84" s="71" t="str">
        <f>IF('Informations About Genes'!A83="","",'Informations About Genes'!A83)</f>
        <v>G9</v>
      </c>
      <c r="B84" s="72" t="str">
        <f>IF('Informations About Genes'!D83="","",'Informations About Genes'!D83)</f>
        <v/>
      </c>
      <c r="C84" s="346"/>
      <c r="D84" s="346"/>
      <c r="E84" s="346"/>
      <c r="F84" s="73" t="str">
        <f t="shared" si="5"/>
        <v/>
      </c>
      <c r="G84" s="73" t="str">
        <f t="shared" si="6"/>
        <v/>
      </c>
      <c r="H84" s="201"/>
      <c r="I84" s="201"/>
      <c r="J84" s="201"/>
      <c r="K84" s="201"/>
      <c r="L84" s="201"/>
      <c r="M84" s="201"/>
      <c r="N84" s="201"/>
    </row>
    <row r="85" spans="1:14">
      <c r="A85" s="71" t="str">
        <f>IF('Informations About Genes'!A84="","",'Informations About Genes'!A84)</f>
        <v>G10</v>
      </c>
      <c r="B85" s="72" t="str">
        <f>IF('Informations About Genes'!D84="","",'Informations About Genes'!D84)</f>
        <v/>
      </c>
      <c r="C85" s="346"/>
      <c r="D85" s="346"/>
      <c r="E85" s="346"/>
      <c r="F85" s="73" t="str">
        <f t="shared" si="5"/>
        <v/>
      </c>
      <c r="G85" s="73" t="str">
        <f t="shared" si="6"/>
        <v/>
      </c>
      <c r="H85" s="201"/>
      <c r="I85" s="201"/>
      <c r="J85" s="201"/>
      <c r="K85" s="201"/>
      <c r="L85" s="201"/>
      <c r="M85" s="201"/>
      <c r="N85" s="201"/>
    </row>
    <row r="86" spans="1:14">
      <c r="A86" s="71" t="str">
        <f>IF('Informations About Genes'!A85="","",'Informations About Genes'!A85)</f>
        <v>G11</v>
      </c>
      <c r="B86" s="72" t="str">
        <f>IF('Informations About Genes'!D85="","",'Informations About Genes'!D85)</f>
        <v/>
      </c>
      <c r="C86" s="346"/>
      <c r="D86" s="346"/>
      <c r="E86" s="346"/>
      <c r="F86" s="73" t="str">
        <f t="shared" si="5"/>
        <v/>
      </c>
      <c r="G86" s="73" t="str">
        <f t="shared" si="6"/>
        <v/>
      </c>
      <c r="H86" s="201"/>
      <c r="I86" s="201"/>
      <c r="J86" s="201"/>
      <c r="K86" s="201"/>
      <c r="L86" s="201"/>
      <c r="M86" s="201"/>
      <c r="N86" s="201"/>
    </row>
    <row r="87" spans="1:14">
      <c r="A87" s="71" t="str">
        <f>IF('Informations About Genes'!A86="","",'Informations About Genes'!A86)</f>
        <v>G12</v>
      </c>
      <c r="B87" s="72" t="str">
        <f>IF('Informations About Genes'!D86="","",'Informations About Genes'!D86)</f>
        <v/>
      </c>
      <c r="C87" s="346"/>
      <c r="D87" s="346"/>
      <c r="E87" s="346"/>
      <c r="F87" s="73" t="str">
        <f t="shared" si="5"/>
        <v/>
      </c>
      <c r="G87" s="73" t="str">
        <f t="shared" si="6"/>
        <v/>
      </c>
      <c r="H87" s="201"/>
      <c r="I87" s="201"/>
      <c r="J87" s="201"/>
      <c r="K87" s="201"/>
      <c r="L87" s="201"/>
      <c r="M87" s="201"/>
      <c r="N87" s="201"/>
    </row>
    <row r="88" spans="1:14">
      <c r="A88" s="71" t="str">
        <f>IF('Informations About Genes'!A87="","",'Informations About Genes'!A87)</f>
        <v>H1</v>
      </c>
      <c r="B88" s="72" t="str">
        <f>IF('Informations About Genes'!D87="","",'Informations About Genes'!D87)</f>
        <v/>
      </c>
      <c r="C88" s="346"/>
      <c r="D88" s="346"/>
      <c r="E88" s="346"/>
      <c r="F88" s="73" t="str">
        <f t="shared" si="5"/>
        <v/>
      </c>
      <c r="G88" s="73" t="str">
        <f t="shared" si="6"/>
        <v/>
      </c>
      <c r="H88" s="201"/>
      <c r="I88" s="201"/>
      <c r="J88" s="201"/>
      <c r="K88" s="201"/>
      <c r="L88" s="201"/>
      <c r="M88" s="201"/>
      <c r="N88" s="201"/>
    </row>
    <row r="89" spans="1:14">
      <c r="A89" s="71" t="str">
        <f>IF('Informations About Genes'!A88="","",'Informations About Genes'!A88)</f>
        <v>H2</v>
      </c>
      <c r="B89" s="72" t="str">
        <f>IF('Informations About Genes'!D88="","",'Informations About Genes'!D88)</f>
        <v/>
      </c>
      <c r="C89" s="346"/>
      <c r="D89" s="346"/>
      <c r="E89" s="346"/>
      <c r="F89" s="73" t="str">
        <f t="shared" si="5"/>
        <v/>
      </c>
      <c r="G89" s="73" t="str">
        <f t="shared" si="6"/>
        <v/>
      </c>
      <c r="H89" s="201"/>
      <c r="I89" s="201"/>
      <c r="J89" s="201"/>
      <c r="K89" s="201"/>
      <c r="L89" s="201"/>
      <c r="M89" s="201"/>
      <c r="N89" s="201"/>
    </row>
    <row r="90" spans="1:14">
      <c r="A90" s="71" t="str">
        <f>IF('Informations About Genes'!A89="","",'Informations About Genes'!A89)</f>
        <v>H3</v>
      </c>
      <c r="B90" s="72" t="str">
        <f>IF('Informations About Genes'!D89="","",'Informations About Genes'!D89)</f>
        <v/>
      </c>
      <c r="C90" s="346"/>
      <c r="D90" s="346"/>
      <c r="E90" s="346"/>
      <c r="F90" s="73" t="str">
        <f t="shared" si="5"/>
        <v/>
      </c>
      <c r="G90" s="73" t="str">
        <f t="shared" si="6"/>
        <v/>
      </c>
      <c r="H90" s="201"/>
      <c r="I90" s="201"/>
      <c r="J90" s="201"/>
      <c r="K90" s="201"/>
      <c r="L90" s="201"/>
      <c r="M90" s="201"/>
      <c r="N90" s="201"/>
    </row>
    <row r="91" spans="1:14">
      <c r="A91" s="71" t="str">
        <f>IF('Informations About Genes'!A90="","",'Informations About Genes'!A90)</f>
        <v>H4</v>
      </c>
      <c r="B91" s="72" t="str">
        <f>IF('Informations About Genes'!D90="","",'Informations About Genes'!D90)</f>
        <v/>
      </c>
      <c r="C91" s="346"/>
      <c r="D91" s="346"/>
      <c r="E91" s="346"/>
      <c r="F91" s="73" t="str">
        <f t="shared" si="5"/>
        <v/>
      </c>
      <c r="G91" s="73" t="str">
        <f t="shared" si="6"/>
        <v/>
      </c>
      <c r="H91" s="201"/>
      <c r="I91" s="201"/>
      <c r="J91" s="201"/>
      <c r="K91" s="201"/>
      <c r="L91" s="201"/>
      <c r="M91" s="201"/>
      <c r="N91" s="201"/>
    </row>
    <row r="92" spans="1:14">
      <c r="A92" s="71" t="str">
        <f>IF('Informations About Genes'!A91="","",'Informations About Genes'!A91)</f>
        <v>H5</v>
      </c>
      <c r="B92" s="72" t="str">
        <f>IF('Informations About Genes'!D91="","",'Informations About Genes'!D91)</f>
        <v/>
      </c>
      <c r="C92" s="346"/>
      <c r="D92" s="346"/>
      <c r="E92" s="346"/>
      <c r="F92" s="73" t="str">
        <f t="shared" si="5"/>
        <v/>
      </c>
      <c r="G92" s="73" t="str">
        <f t="shared" si="6"/>
        <v/>
      </c>
      <c r="H92" s="201"/>
      <c r="I92" s="201"/>
      <c r="J92" s="201"/>
      <c r="K92" s="201"/>
      <c r="L92" s="201"/>
      <c r="M92" s="201"/>
      <c r="N92" s="201"/>
    </row>
    <row r="93" spans="1:14">
      <c r="A93" s="71" t="str">
        <f>IF('Informations About Genes'!A92="","",'Informations About Genes'!A92)</f>
        <v>H6</v>
      </c>
      <c r="B93" s="72" t="str">
        <f>IF('Informations About Genes'!D92="","",'Informations About Genes'!D92)</f>
        <v/>
      </c>
      <c r="C93" s="346"/>
      <c r="D93" s="346"/>
      <c r="E93" s="346"/>
      <c r="F93" s="73" t="str">
        <f t="shared" si="5"/>
        <v/>
      </c>
      <c r="G93" s="73" t="str">
        <f t="shared" si="6"/>
        <v/>
      </c>
      <c r="H93" s="201"/>
      <c r="I93" s="201"/>
      <c r="J93" s="201"/>
      <c r="K93" s="201"/>
      <c r="L93" s="201"/>
      <c r="M93" s="201"/>
      <c r="N93" s="201"/>
    </row>
    <row r="94" spans="1:14">
      <c r="A94" s="71" t="str">
        <f>IF('Informations About Genes'!A93="","",'Informations About Genes'!A93)</f>
        <v>H7</v>
      </c>
      <c r="B94" s="72" t="str">
        <f>IF('Informations About Genes'!D93="","",'Informations About Genes'!D93)</f>
        <v/>
      </c>
      <c r="C94" s="346"/>
      <c r="D94" s="346"/>
      <c r="E94" s="346"/>
      <c r="F94" s="73" t="str">
        <f t="shared" si="5"/>
        <v/>
      </c>
      <c r="G94" s="73" t="str">
        <f t="shared" si="6"/>
        <v/>
      </c>
      <c r="H94" s="201"/>
      <c r="I94" s="201"/>
      <c r="J94" s="201"/>
      <c r="K94" s="201"/>
      <c r="L94" s="201"/>
      <c r="M94" s="201"/>
      <c r="N94" s="201"/>
    </row>
    <row r="95" spans="1:14">
      <c r="A95" s="71" t="str">
        <f>IF('Informations About Genes'!A94="","",'Informations About Genes'!A94)</f>
        <v>H8</v>
      </c>
      <c r="B95" s="72" t="str">
        <f>IF('Informations About Genes'!D94="","",'Informations About Genes'!D94)</f>
        <v/>
      </c>
      <c r="C95" s="346"/>
      <c r="D95" s="346"/>
      <c r="E95" s="346"/>
      <c r="F95" s="73" t="str">
        <f t="shared" si="5"/>
        <v/>
      </c>
      <c r="G95" s="73" t="str">
        <f t="shared" si="6"/>
        <v/>
      </c>
      <c r="H95" s="201"/>
      <c r="I95" s="201"/>
      <c r="J95" s="201"/>
      <c r="K95" s="201"/>
      <c r="L95" s="201"/>
      <c r="M95" s="201"/>
      <c r="N95" s="201"/>
    </row>
    <row r="96" spans="1:14">
      <c r="A96" s="71" t="str">
        <f>IF('Informations About Genes'!A95="","",'Informations About Genes'!A95)</f>
        <v>H9</v>
      </c>
      <c r="B96" s="72" t="str">
        <f>IF('Informations About Genes'!D95="","",'Informations About Genes'!D95)</f>
        <v/>
      </c>
      <c r="C96" s="335"/>
      <c r="D96" s="335"/>
      <c r="E96" s="347"/>
      <c r="F96" s="73" t="str">
        <f t="shared" si="5"/>
        <v/>
      </c>
      <c r="G96" s="73" t="str">
        <f t="shared" si="6"/>
        <v/>
      </c>
      <c r="H96" s="201"/>
      <c r="I96" s="201"/>
      <c r="J96" s="201"/>
      <c r="K96" s="201"/>
      <c r="L96" s="201"/>
      <c r="M96" s="201"/>
      <c r="N96" s="201"/>
    </row>
    <row r="97" spans="1:14">
      <c r="A97" s="71" t="str">
        <f>IF('Informations About Genes'!A96="","",'Informations About Genes'!A96)</f>
        <v>H10</v>
      </c>
      <c r="B97" s="72" t="str">
        <f>IF('Informations About Genes'!D96="","",'Informations About Genes'!D96)</f>
        <v/>
      </c>
      <c r="C97" s="347"/>
      <c r="D97" s="347"/>
      <c r="E97" s="347"/>
      <c r="F97" s="73" t="str">
        <f t="shared" si="5"/>
        <v/>
      </c>
      <c r="G97" s="73" t="str">
        <f t="shared" si="6"/>
        <v/>
      </c>
      <c r="H97" s="201"/>
      <c r="I97" s="201"/>
      <c r="J97" s="201"/>
      <c r="K97" s="201"/>
      <c r="L97" s="201"/>
      <c r="M97" s="201"/>
      <c r="N97" s="201"/>
    </row>
    <row r="98" spans="1:14">
      <c r="A98" s="71" t="str">
        <f>IF('Informations About Genes'!A97="","",'Informations About Genes'!A97)</f>
        <v>H11</v>
      </c>
      <c r="B98" s="72" t="str">
        <f>IF('Informations About Genes'!D97="","",'Informations About Genes'!D97)</f>
        <v/>
      </c>
      <c r="C98" s="347"/>
      <c r="D98" s="347"/>
      <c r="E98" s="347"/>
      <c r="F98" s="73" t="str">
        <f t="shared" si="5"/>
        <v/>
      </c>
      <c r="G98" s="73" t="str">
        <f t="shared" si="6"/>
        <v/>
      </c>
      <c r="H98" s="201"/>
      <c r="I98" s="201"/>
      <c r="J98" s="201"/>
      <c r="K98" s="201"/>
      <c r="L98" s="201"/>
      <c r="M98" s="201"/>
      <c r="N98" s="201"/>
    </row>
    <row r="99" spans="1:14" ht="15.75" thickBot="1">
      <c r="A99" s="88" t="str">
        <f>IF('Informations About Genes'!A98="","",'Informations About Genes'!A98)</f>
        <v>H12</v>
      </c>
      <c r="B99" s="89" t="str">
        <f>IF('Informations About Genes'!D98="","",'Informations About Genes'!D98)</f>
        <v/>
      </c>
      <c r="C99" s="348"/>
      <c r="D99" s="348"/>
      <c r="E99" s="348"/>
      <c r="F99" s="87" t="str">
        <f t="shared" si="5"/>
        <v/>
      </c>
      <c r="G99" s="87" t="str">
        <f t="shared" si="6"/>
        <v/>
      </c>
      <c r="H99" s="201"/>
      <c r="I99" s="201"/>
      <c r="J99" s="201"/>
      <c r="K99" s="201"/>
      <c r="L99" s="201"/>
      <c r="M99" s="201"/>
      <c r="N99" s="201"/>
    </row>
    <row r="100" spans="1:14" ht="15.75" thickTop="1">
      <c r="A100" s="201"/>
      <c r="B100" s="201"/>
      <c r="C100" s="201"/>
      <c r="D100" s="201"/>
      <c r="E100" s="201"/>
      <c r="F100" s="201"/>
      <c r="G100" s="201"/>
      <c r="H100" s="201"/>
      <c r="I100" s="201"/>
      <c r="J100" s="201"/>
      <c r="K100" s="201"/>
      <c r="L100" s="201"/>
      <c r="M100" s="201"/>
      <c r="N100" s="201"/>
    </row>
    <row r="101" spans="1:14">
      <c r="A101" s="201"/>
      <c r="B101" s="201"/>
      <c r="C101" s="201"/>
      <c r="D101" s="201"/>
      <c r="E101" s="201"/>
      <c r="F101" s="201"/>
      <c r="G101" s="201"/>
      <c r="H101" s="201"/>
      <c r="I101" s="201"/>
      <c r="J101" s="201"/>
      <c r="K101" s="201"/>
      <c r="L101" s="201"/>
      <c r="M101" s="201"/>
      <c r="N101" s="201"/>
    </row>
    <row r="102" spans="1:14">
      <c r="A102" s="201"/>
      <c r="B102" s="201"/>
      <c r="C102" s="201"/>
      <c r="D102" s="201"/>
      <c r="E102" s="201"/>
      <c r="F102" s="201"/>
      <c r="G102" s="201"/>
      <c r="H102" s="201"/>
      <c r="I102" s="201"/>
      <c r="J102" s="201"/>
      <c r="K102" s="201"/>
      <c r="L102" s="201"/>
      <c r="M102" s="201"/>
      <c r="N102" s="201"/>
    </row>
    <row r="103" spans="1:14">
      <c r="A103" s="201"/>
      <c r="B103" s="201"/>
      <c r="C103" s="201"/>
      <c r="D103" s="201"/>
      <c r="E103" s="201"/>
      <c r="F103" s="201"/>
      <c r="G103" s="201"/>
      <c r="H103" s="201"/>
      <c r="I103" s="201"/>
      <c r="J103" s="201"/>
      <c r="K103" s="201"/>
      <c r="L103" s="201"/>
      <c r="M103" s="201"/>
      <c r="N103" s="201"/>
    </row>
    <row r="104" spans="1:14">
      <c r="A104" s="201"/>
      <c r="B104" s="201"/>
      <c r="C104" s="201"/>
      <c r="D104" s="201"/>
      <c r="E104" s="201"/>
      <c r="F104" s="201"/>
      <c r="G104" s="201"/>
      <c r="H104" s="201"/>
      <c r="I104" s="201"/>
      <c r="J104" s="201"/>
      <c r="K104" s="201"/>
      <c r="L104" s="201"/>
      <c r="M104" s="201"/>
      <c r="N104" s="201"/>
    </row>
    <row r="105" spans="1:14">
      <c r="A105" s="201"/>
      <c r="B105" s="201"/>
      <c r="C105" s="201"/>
      <c r="D105" s="201"/>
      <c r="E105" s="201"/>
      <c r="F105" s="201"/>
      <c r="G105" s="201"/>
      <c r="H105" s="201"/>
      <c r="I105" s="201"/>
      <c r="J105" s="201"/>
      <c r="K105" s="201"/>
      <c r="L105" s="201"/>
      <c r="M105" s="201"/>
      <c r="N105" s="201"/>
    </row>
    <row r="106" spans="1:14">
      <c r="A106" s="201"/>
      <c r="B106" s="201"/>
      <c r="C106" s="201"/>
      <c r="D106" s="201"/>
      <c r="E106" s="201"/>
      <c r="F106" s="201"/>
      <c r="G106" s="201"/>
      <c r="H106" s="201"/>
      <c r="I106" s="201"/>
      <c r="J106" s="201"/>
      <c r="K106" s="201"/>
      <c r="L106" s="201"/>
      <c r="M106" s="201"/>
      <c r="N106" s="201"/>
    </row>
    <row r="107" spans="1:14">
      <c r="A107" s="201"/>
      <c r="B107" s="201"/>
      <c r="C107" s="201"/>
      <c r="D107" s="201"/>
      <c r="E107" s="201"/>
      <c r="F107" s="201"/>
      <c r="G107" s="201"/>
      <c r="H107" s="201"/>
      <c r="I107" s="201"/>
      <c r="J107" s="201"/>
      <c r="K107" s="201"/>
      <c r="L107" s="201"/>
      <c r="M107" s="201"/>
      <c r="N107" s="201"/>
    </row>
    <row r="108" spans="1:14">
      <c r="A108" s="201"/>
      <c r="B108" s="201"/>
      <c r="C108" s="201"/>
      <c r="D108" s="201"/>
      <c r="E108" s="201"/>
      <c r="F108" s="201"/>
      <c r="G108" s="201"/>
      <c r="H108" s="201"/>
      <c r="I108" s="201"/>
      <c r="J108" s="201"/>
      <c r="K108" s="201"/>
      <c r="L108" s="201"/>
      <c r="M108" s="201"/>
      <c r="N108" s="201"/>
    </row>
    <row r="109" spans="1:14">
      <c r="A109" s="201"/>
      <c r="B109" s="201"/>
      <c r="C109" s="201"/>
      <c r="D109" s="201"/>
      <c r="E109" s="201"/>
      <c r="F109" s="201"/>
      <c r="G109" s="201"/>
      <c r="H109" s="201"/>
      <c r="I109" s="201"/>
      <c r="J109" s="201"/>
      <c r="K109" s="201"/>
      <c r="L109" s="201"/>
      <c r="M109" s="201"/>
      <c r="N109" s="201"/>
    </row>
    <row r="110" spans="1:14">
      <c r="A110" s="201"/>
      <c r="B110" s="201"/>
      <c r="C110" s="201"/>
      <c r="D110" s="201"/>
      <c r="E110" s="201"/>
      <c r="F110" s="201"/>
      <c r="G110" s="201"/>
      <c r="H110" s="201"/>
      <c r="I110" s="201"/>
      <c r="J110" s="201"/>
      <c r="K110" s="201"/>
      <c r="L110" s="201"/>
      <c r="M110" s="201"/>
      <c r="N110" s="201"/>
    </row>
    <row r="111" spans="1:14">
      <c r="A111" s="201"/>
      <c r="B111" s="201"/>
      <c r="C111" s="201"/>
      <c r="D111" s="201"/>
      <c r="E111" s="201"/>
      <c r="F111" s="201"/>
      <c r="G111" s="201"/>
      <c r="H111" s="201"/>
      <c r="I111" s="201"/>
      <c r="J111" s="201"/>
      <c r="K111" s="201"/>
      <c r="L111" s="201"/>
      <c r="M111" s="201"/>
      <c r="N111" s="201"/>
    </row>
    <row r="112" spans="1:14">
      <c r="A112" s="201"/>
      <c r="B112" s="201"/>
      <c r="C112" s="201"/>
      <c r="D112" s="201"/>
      <c r="E112" s="201"/>
      <c r="F112" s="201"/>
      <c r="G112" s="201"/>
      <c r="H112" s="201"/>
      <c r="I112" s="201"/>
      <c r="J112" s="201"/>
      <c r="K112" s="201"/>
      <c r="L112" s="201"/>
      <c r="M112" s="201"/>
      <c r="N112" s="201"/>
    </row>
    <row r="113" spans="1:14">
      <c r="A113" s="201"/>
      <c r="B113" s="201"/>
      <c r="C113" s="201"/>
      <c r="D113" s="201"/>
      <c r="E113" s="201"/>
      <c r="F113" s="201"/>
      <c r="G113" s="201"/>
      <c r="H113" s="201"/>
      <c r="I113" s="201"/>
      <c r="J113" s="201"/>
      <c r="K113" s="201"/>
      <c r="L113" s="201"/>
      <c r="M113" s="201"/>
      <c r="N113" s="201"/>
    </row>
    <row r="114" spans="1:14">
      <c r="A114" s="201"/>
      <c r="B114" s="201"/>
      <c r="C114" s="201"/>
      <c r="D114" s="201"/>
      <c r="E114" s="201"/>
      <c r="F114" s="201"/>
      <c r="G114" s="201"/>
      <c r="H114" s="201"/>
      <c r="I114" s="201"/>
      <c r="J114" s="201"/>
      <c r="K114" s="201"/>
      <c r="L114" s="201"/>
      <c r="M114" s="201"/>
      <c r="N114" s="201"/>
    </row>
    <row r="115" spans="1:14">
      <c r="A115" s="201"/>
      <c r="B115" s="201"/>
      <c r="C115" s="201"/>
      <c r="D115" s="201"/>
      <c r="E115" s="201"/>
      <c r="F115" s="201"/>
      <c r="G115" s="201"/>
      <c r="H115" s="201"/>
      <c r="I115" s="201"/>
      <c r="J115" s="201"/>
      <c r="K115" s="201"/>
      <c r="L115" s="201"/>
      <c r="M115" s="201"/>
      <c r="N115" s="201"/>
    </row>
    <row r="116" spans="1:14">
      <c r="A116" s="201"/>
      <c r="B116" s="201"/>
      <c r="C116" s="201"/>
      <c r="D116" s="201"/>
      <c r="E116" s="201"/>
      <c r="F116" s="201"/>
      <c r="G116" s="201"/>
      <c r="H116" s="201"/>
      <c r="I116" s="201"/>
      <c r="J116" s="201"/>
      <c r="K116" s="201"/>
      <c r="L116" s="201"/>
      <c r="M116" s="201"/>
      <c r="N116" s="201"/>
    </row>
    <row r="117" spans="1:14">
      <c r="A117" s="201"/>
      <c r="B117" s="201"/>
      <c r="C117" s="201"/>
      <c r="D117" s="201"/>
      <c r="E117" s="201"/>
      <c r="F117" s="201"/>
      <c r="G117" s="201"/>
      <c r="H117" s="201"/>
      <c r="I117" s="201"/>
      <c r="J117" s="201"/>
      <c r="K117" s="201"/>
      <c r="L117" s="201"/>
      <c r="M117" s="201"/>
      <c r="N117" s="201"/>
    </row>
    <row r="118" spans="1:14">
      <c r="H118" s="201"/>
      <c r="I118" s="201"/>
      <c r="J118" s="201"/>
      <c r="K118" s="201"/>
      <c r="L118" s="201"/>
      <c r="M118" s="201"/>
      <c r="N118" s="201"/>
    </row>
    <row r="119" spans="1:14">
      <c r="H119" s="201"/>
      <c r="I119" s="201"/>
      <c r="J119" s="201"/>
      <c r="K119" s="201"/>
      <c r="L119" s="201"/>
      <c r="M119" s="201"/>
      <c r="N119" s="201"/>
    </row>
    <row r="120" spans="1:14">
      <c r="H120" s="201"/>
    </row>
    <row r="121" spans="1:14">
      <c r="H121" s="201"/>
    </row>
    <row r="122" spans="1:14">
      <c r="H122" s="201"/>
    </row>
    <row r="123" spans="1:14">
      <c r="H123" s="201"/>
    </row>
    <row r="124" spans="1:14">
      <c r="H124" s="201"/>
    </row>
    <row r="125" spans="1:14">
      <c r="H125" s="201"/>
    </row>
    <row r="126" spans="1:14">
      <c r="H126" s="201"/>
    </row>
    <row r="127" spans="1:14">
      <c r="H127" s="201"/>
    </row>
    <row r="128" spans="1:14">
      <c r="H128" s="201"/>
    </row>
    <row r="129" spans="8:8">
      <c r="H129" s="201"/>
    </row>
  </sheetData>
  <mergeCells count="13">
    <mergeCell ref="A1:A3"/>
    <mergeCell ref="B1:B3"/>
    <mergeCell ref="M1:M3"/>
    <mergeCell ref="N1:N3"/>
    <mergeCell ref="J8:L8"/>
    <mergeCell ref="M8:N8"/>
    <mergeCell ref="C1:E1"/>
    <mergeCell ref="F1:F3"/>
    <mergeCell ref="G1:G3"/>
    <mergeCell ref="I1:I3"/>
    <mergeCell ref="J1:L1"/>
    <mergeCell ref="C2:E2"/>
    <mergeCell ref="J2:L2"/>
  </mergeCells>
  <conditionalFormatting sqref="J4:L7 J9:L12">
    <cfRule type="cellIs" dxfId="635" priority="117" operator="equal">
      <formula>0</formula>
    </cfRule>
  </conditionalFormatting>
  <conditionalFormatting sqref="C4:E99">
    <cfRule type="cellIs" dxfId="634" priority="116" operator="greaterThan">
      <formula>34.999999</formula>
    </cfRule>
  </conditionalFormatting>
  <conditionalFormatting sqref="F4:F99">
    <cfRule type="cellIs" dxfId="633" priority="114" operator="greaterThan">
      <formula>34.999999</formula>
    </cfRule>
    <cfRule type="cellIs" dxfId="632" priority="115" operator="greaterThan">
      <formula>"34.99999999"</formula>
    </cfRule>
  </conditionalFormatting>
  <conditionalFormatting sqref="J4:L7 J9:L12">
    <cfRule type="cellIs" dxfId="631" priority="113" operator="equal">
      <formula>0</formula>
    </cfRule>
  </conditionalFormatting>
  <conditionalFormatting sqref="C4:E99">
    <cfRule type="cellIs" dxfId="630" priority="112" operator="greaterThan">
      <formula>34.999999</formula>
    </cfRule>
  </conditionalFormatting>
  <conditionalFormatting sqref="F4:F99">
    <cfRule type="cellIs" dxfId="629" priority="110" operator="greaterThan">
      <formula>34.999999</formula>
    </cfRule>
    <cfRule type="cellIs" dxfId="628" priority="111" operator="greaterThan">
      <formula>"34.99999999"</formula>
    </cfRule>
  </conditionalFormatting>
  <conditionalFormatting sqref="J4:L7 J9:L12">
    <cfRule type="cellIs" dxfId="627" priority="109" operator="equal">
      <formula>0</formula>
    </cfRule>
  </conditionalFormatting>
  <conditionalFormatting sqref="C4:E99">
    <cfRule type="cellIs" dxfId="626" priority="108" operator="greaterThan">
      <formula>34.999999</formula>
    </cfRule>
  </conditionalFormatting>
  <conditionalFormatting sqref="F4:F99">
    <cfRule type="cellIs" dxfId="625" priority="106" operator="greaterThan">
      <formula>34.999999</formula>
    </cfRule>
    <cfRule type="cellIs" dxfId="624" priority="107" operator="greaterThan">
      <formula>"34.99999999"</formula>
    </cfRule>
  </conditionalFormatting>
  <conditionalFormatting sqref="J4:L7">
    <cfRule type="cellIs" dxfId="623" priority="105" operator="equal">
      <formula>0</formula>
    </cfRule>
  </conditionalFormatting>
  <conditionalFormatting sqref="J9:L12">
    <cfRule type="cellIs" dxfId="622" priority="104" operator="equal">
      <formula>0</formula>
    </cfRule>
  </conditionalFormatting>
  <conditionalFormatting sqref="C4:E99">
    <cfRule type="cellIs" dxfId="621" priority="103" operator="greaterThan">
      <formula>34.999999</formula>
    </cfRule>
  </conditionalFormatting>
  <conditionalFormatting sqref="F4:F99">
    <cfRule type="cellIs" dxfId="620" priority="101" operator="greaterThan">
      <formula>34.999999</formula>
    </cfRule>
    <cfRule type="cellIs" dxfId="619" priority="102" operator="greaterThan">
      <formula>"34.99999999"</formula>
    </cfRule>
  </conditionalFormatting>
  <conditionalFormatting sqref="J4:L7 J9:L12">
    <cfRule type="cellIs" dxfId="618" priority="100" operator="equal">
      <formula>0</formula>
    </cfRule>
  </conditionalFormatting>
  <conditionalFormatting sqref="C4:E99">
    <cfRule type="cellIs" dxfId="617" priority="99" operator="greaterThan">
      <formula>34.999999</formula>
    </cfRule>
  </conditionalFormatting>
  <conditionalFormatting sqref="C4:E99">
    <cfRule type="cellIs" dxfId="616" priority="98" operator="greaterThan">
      <formula>34.999999</formula>
    </cfRule>
  </conditionalFormatting>
  <conditionalFormatting sqref="C4:E99">
    <cfRule type="cellIs" dxfId="615" priority="97" operator="greaterThan">
      <formula>34.999999</formula>
    </cfRule>
  </conditionalFormatting>
  <conditionalFormatting sqref="C4:E99">
    <cfRule type="cellIs" dxfId="614" priority="96" operator="greaterThan">
      <formula>34.999999</formula>
    </cfRule>
  </conditionalFormatting>
  <conditionalFormatting sqref="C4:E99">
    <cfRule type="cellIs" dxfId="613" priority="95" operator="greaterThan">
      <formula>34.999999</formula>
    </cfRule>
  </conditionalFormatting>
  <conditionalFormatting sqref="C4:E99">
    <cfRule type="cellIs" dxfId="612" priority="94" operator="greaterThan">
      <formula>34.999999</formula>
    </cfRule>
  </conditionalFormatting>
  <conditionalFormatting sqref="C4:E99">
    <cfRule type="cellIs" dxfId="611" priority="93" operator="greaterThan">
      <formula>34.999999</formula>
    </cfRule>
  </conditionalFormatting>
  <conditionalFormatting sqref="C4:E99">
    <cfRule type="cellIs" dxfId="610" priority="92" operator="greaterThan">
      <formula>34.999999</formula>
    </cfRule>
  </conditionalFormatting>
  <conditionalFormatting sqref="C4:E99">
    <cfRule type="cellIs" dxfId="609" priority="91" operator="greaterThan">
      <formula>34.999999</formula>
    </cfRule>
  </conditionalFormatting>
  <conditionalFormatting sqref="C4:E99">
    <cfRule type="cellIs" dxfId="608" priority="90" operator="greaterThan">
      <formula>34.999999</formula>
    </cfRule>
  </conditionalFormatting>
  <conditionalFormatting sqref="C4:E99">
    <cfRule type="cellIs" dxfId="607" priority="89" operator="greaterThan">
      <formula>34.999999</formula>
    </cfRule>
  </conditionalFormatting>
  <conditionalFormatting sqref="C4:E99">
    <cfRule type="cellIs" dxfId="606" priority="88" operator="greaterThan">
      <formula>34.999999</formula>
    </cfRule>
  </conditionalFormatting>
  <conditionalFormatting sqref="C4:E99">
    <cfRule type="cellIs" dxfId="605" priority="87" operator="greaterThan">
      <formula>34.999999</formula>
    </cfRule>
  </conditionalFormatting>
  <conditionalFormatting sqref="C4:E99">
    <cfRule type="cellIs" dxfId="604" priority="86" operator="greaterThan">
      <formula>34.999999</formula>
    </cfRule>
  </conditionalFormatting>
  <conditionalFormatting sqref="C4:E99">
    <cfRule type="cellIs" dxfId="603" priority="85" operator="greaterThan">
      <formula>34.999999</formula>
    </cfRule>
  </conditionalFormatting>
  <conditionalFormatting sqref="C4:E99">
    <cfRule type="cellIs" dxfId="602" priority="84" operator="greaterThan">
      <formula>34.999999</formula>
    </cfRule>
  </conditionalFormatting>
  <conditionalFormatting sqref="C4:E99">
    <cfRule type="cellIs" dxfId="601" priority="83" operator="greaterThan">
      <formula>34.999999</formula>
    </cfRule>
  </conditionalFormatting>
  <conditionalFormatting sqref="C4:E99">
    <cfRule type="cellIs" dxfId="600" priority="82" operator="greaterThan">
      <formula>34.999999</formula>
    </cfRule>
  </conditionalFormatting>
  <conditionalFormatting sqref="C4:E99">
    <cfRule type="cellIs" dxfId="599" priority="81" operator="greaterThan">
      <formula>34.999999</formula>
    </cfRule>
  </conditionalFormatting>
  <conditionalFormatting sqref="C4:E99">
    <cfRule type="cellIs" dxfId="598" priority="80" operator="greaterThan">
      <formula>34.999999</formula>
    </cfRule>
  </conditionalFormatting>
  <conditionalFormatting sqref="C4:E99">
    <cfRule type="cellIs" dxfId="597" priority="79" operator="greaterThan">
      <formula>34.999999</formula>
    </cfRule>
  </conditionalFormatting>
  <conditionalFormatting sqref="C4:E99">
    <cfRule type="cellIs" dxfId="596" priority="78" operator="greaterThan">
      <formula>34.999999</formula>
    </cfRule>
  </conditionalFormatting>
  <conditionalFormatting sqref="C4:E99">
    <cfRule type="cellIs" dxfId="595" priority="77" operator="greaterThan">
      <formula>34.999999</formula>
    </cfRule>
  </conditionalFormatting>
  <conditionalFormatting sqref="C4:E99">
    <cfRule type="cellIs" dxfId="594" priority="76" operator="greaterThan">
      <formula>34.999999</formula>
    </cfRule>
  </conditionalFormatting>
  <conditionalFormatting sqref="C4:E99">
    <cfRule type="cellIs" dxfId="593" priority="75" operator="greaterThan">
      <formula>34.999999</formula>
    </cfRule>
  </conditionalFormatting>
  <conditionalFormatting sqref="C4:E99">
    <cfRule type="cellIs" dxfId="592" priority="74" operator="greaterThan">
      <formula>34.999999</formula>
    </cfRule>
  </conditionalFormatting>
  <conditionalFormatting sqref="C4:E99">
    <cfRule type="cellIs" dxfId="591" priority="73" operator="greaterThan">
      <formula>34.999999</formula>
    </cfRule>
  </conditionalFormatting>
  <conditionalFormatting sqref="C4:E99">
    <cfRule type="cellIs" dxfId="590" priority="72" operator="greaterThan">
      <formula>34.999999</formula>
    </cfRule>
  </conditionalFormatting>
  <conditionalFormatting sqref="C4:E99">
    <cfRule type="cellIs" dxfId="589" priority="71" operator="greaterThan">
      <formula>34.999999</formula>
    </cfRule>
  </conditionalFormatting>
  <conditionalFormatting sqref="C4:E99">
    <cfRule type="cellIs" dxfId="588" priority="70" operator="greaterThan">
      <formula>34.999999</formula>
    </cfRule>
  </conditionalFormatting>
  <conditionalFormatting sqref="C4:E99">
    <cfRule type="cellIs" dxfId="587" priority="69" operator="greaterThan">
      <formula>34.999999</formula>
    </cfRule>
  </conditionalFormatting>
  <conditionalFormatting sqref="C4:E99">
    <cfRule type="cellIs" dxfId="586" priority="68" operator="greaterThan">
      <formula>34.999999</formula>
    </cfRule>
  </conditionalFormatting>
  <conditionalFormatting sqref="C4:E99">
    <cfRule type="cellIs" dxfId="585" priority="67" operator="greaterThan">
      <formula>34.999999</formula>
    </cfRule>
  </conditionalFormatting>
  <conditionalFormatting sqref="C4:E99">
    <cfRule type="cellIs" dxfId="584" priority="66" operator="greaterThan">
      <formula>34.999999</formula>
    </cfRule>
  </conditionalFormatting>
  <conditionalFormatting sqref="C4:E99">
    <cfRule type="cellIs" dxfId="583" priority="65" operator="greaterThan">
      <formula>34.999999</formula>
    </cfRule>
  </conditionalFormatting>
  <conditionalFormatting sqref="C4:E99">
    <cfRule type="cellIs" dxfId="582" priority="64" operator="greaterThan">
      <formula>34.999999</formula>
    </cfRule>
  </conditionalFormatting>
  <conditionalFormatting sqref="C4:E99">
    <cfRule type="cellIs" dxfId="581" priority="63" operator="greaterThan">
      <formula>34.999999</formula>
    </cfRule>
  </conditionalFormatting>
  <conditionalFormatting sqref="C4:E99">
    <cfRule type="cellIs" dxfId="580" priority="62" operator="greaterThan">
      <formula>34.999999</formula>
    </cfRule>
  </conditionalFormatting>
  <conditionalFormatting sqref="C4:E99">
    <cfRule type="cellIs" dxfId="579" priority="61" operator="greaterThan">
      <formula>34.999999</formula>
    </cfRule>
  </conditionalFormatting>
  <conditionalFormatting sqref="C4:E99">
    <cfRule type="cellIs" dxfId="578" priority="60" operator="greaterThan">
      <formula>34.999999</formula>
    </cfRule>
  </conditionalFormatting>
  <conditionalFormatting sqref="C4:E99">
    <cfRule type="cellIs" dxfId="577" priority="59" operator="greaterThan">
      <formula>34.999999</formula>
    </cfRule>
  </conditionalFormatting>
  <conditionalFormatting sqref="C4:E99">
    <cfRule type="cellIs" dxfId="576" priority="58" operator="greaterThan">
      <formula>34.999999</formula>
    </cfRule>
  </conditionalFormatting>
  <conditionalFormatting sqref="C4:E99">
    <cfRule type="cellIs" dxfId="575" priority="57" operator="greaterThan">
      <formula>34.999999</formula>
    </cfRule>
  </conditionalFormatting>
  <conditionalFormatting sqref="C4:E99">
    <cfRule type="cellIs" dxfId="574" priority="56" operator="greaterThan">
      <formula>34.999999</formula>
    </cfRule>
  </conditionalFormatting>
  <conditionalFormatting sqref="C4:E99">
    <cfRule type="cellIs" dxfId="573" priority="55" operator="greaterThan">
      <formula>34.999999</formula>
    </cfRule>
  </conditionalFormatting>
  <conditionalFormatting sqref="C4:E99">
    <cfRule type="cellIs" dxfId="572" priority="54" operator="greaterThan">
      <formula>34.999999</formula>
    </cfRule>
  </conditionalFormatting>
  <conditionalFormatting sqref="C4:E99">
    <cfRule type="cellIs" dxfId="571" priority="53" operator="greaterThan">
      <formula>34.999999</formula>
    </cfRule>
  </conditionalFormatting>
  <conditionalFormatting sqref="C4:E99">
    <cfRule type="cellIs" dxfId="570" priority="52" operator="greaterThan">
      <formula>34.999999</formula>
    </cfRule>
  </conditionalFormatting>
  <conditionalFormatting sqref="C4:E99">
    <cfRule type="cellIs" dxfId="569" priority="51" operator="greaterThan">
      <formula>34.999999</formula>
    </cfRule>
  </conditionalFormatting>
  <conditionalFormatting sqref="C4:E99">
    <cfRule type="cellIs" dxfId="568" priority="50" operator="greaterThan">
      <formula>34.999999</formula>
    </cfRule>
  </conditionalFormatting>
  <conditionalFormatting sqref="C4:E99">
    <cfRule type="cellIs" dxfId="567" priority="49" operator="greaterThan">
      <formula>34.999999</formula>
    </cfRule>
  </conditionalFormatting>
  <conditionalFormatting sqref="C4:E99">
    <cfRule type="cellIs" dxfId="566" priority="48" operator="greaterThan">
      <formula>34.999999</formula>
    </cfRule>
  </conditionalFormatting>
  <conditionalFormatting sqref="F4:F99">
    <cfRule type="cellIs" dxfId="565" priority="47" operator="greaterThan">
      <formula>34.999999</formula>
    </cfRule>
  </conditionalFormatting>
  <conditionalFormatting sqref="C4:E99">
    <cfRule type="cellIs" dxfId="564" priority="46" operator="greaterThan">
      <formula>34.999999</formula>
    </cfRule>
  </conditionalFormatting>
  <conditionalFormatting sqref="F4:F99">
    <cfRule type="cellIs" dxfId="563" priority="45" operator="greaterThan">
      <formula>34.999999</formula>
    </cfRule>
  </conditionalFormatting>
  <conditionalFormatting sqref="J4:L7">
    <cfRule type="cellIs" dxfId="562" priority="44" operator="equal">
      <formula>0</formula>
    </cfRule>
  </conditionalFormatting>
  <conditionalFormatting sqref="J9:L12">
    <cfRule type="cellIs" dxfId="561" priority="43" operator="equal">
      <formula>0</formula>
    </cfRule>
  </conditionalFormatting>
  <conditionalFormatting sqref="J4:L7 J9:L12">
    <cfRule type="cellIs" dxfId="560" priority="42" operator="equal">
      <formula>0</formula>
    </cfRule>
  </conditionalFormatting>
  <conditionalFormatting sqref="C4:E99">
    <cfRule type="cellIs" dxfId="559" priority="41" operator="greaterThan">
      <formula>34.999999</formula>
    </cfRule>
  </conditionalFormatting>
  <conditionalFormatting sqref="F4:F99">
    <cfRule type="cellIs" dxfId="558" priority="39" operator="greaterThan">
      <formula>34.999999</formula>
    </cfRule>
    <cfRule type="cellIs" dxfId="557" priority="40" operator="greaterThan">
      <formula>"34.99999999"</formula>
    </cfRule>
  </conditionalFormatting>
  <conditionalFormatting sqref="C4:E99">
    <cfRule type="cellIs" dxfId="556" priority="38" operator="greaterThan">
      <formula>34.999999</formula>
    </cfRule>
  </conditionalFormatting>
  <conditionalFormatting sqref="C4:E99">
    <cfRule type="cellIs" dxfId="555" priority="37" operator="greaterThan">
      <formula>34.999999</formula>
    </cfRule>
  </conditionalFormatting>
  <conditionalFormatting sqref="F4:F99">
    <cfRule type="cellIs" dxfId="554" priority="36" operator="greaterThan">
      <formula>34.999999</formula>
    </cfRule>
  </conditionalFormatting>
  <conditionalFormatting sqref="C4:E95">
    <cfRule type="cellIs" dxfId="553" priority="35" operator="greaterThan">
      <formula>34.999999</formula>
    </cfRule>
  </conditionalFormatting>
  <conditionalFormatting sqref="C4:E95">
    <cfRule type="cellIs" dxfId="552" priority="34" operator="greaterThan">
      <formula>34.999999</formula>
    </cfRule>
  </conditionalFormatting>
  <conditionalFormatting sqref="C4:E95">
    <cfRule type="cellIs" dxfId="551" priority="33" operator="greaterThan">
      <formula>34.999999</formula>
    </cfRule>
  </conditionalFormatting>
  <conditionalFormatting sqref="C4:E95">
    <cfRule type="cellIs" dxfId="550" priority="32" operator="greaterThan">
      <formula>34.999999</formula>
    </cfRule>
  </conditionalFormatting>
  <conditionalFormatting sqref="C4:E95">
    <cfRule type="cellIs" dxfId="549" priority="31" operator="greaterThan">
      <formula>34.999999</formula>
    </cfRule>
  </conditionalFormatting>
  <conditionalFormatting sqref="C4:E95">
    <cfRule type="cellIs" dxfId="548" priority="30" operator="greaterThan">
      <formula>34.999999</formula>
    </cfRule>
  </conditionalFormatting>
  <conditionalFormatting sqref="C4:E95">
    <cfRule type="cellIs" dxfId="547" priority="29" operator="greaterThan">
      <formula>34.999999</formula>
    </cfRule>
  </conditionalFormatting>
  <conditionalFormatting sqref="C4:E95">
    <cfRule type="cellIs" dxfId="546" priority="28" operator="greaterThan">
      <formula>34.999999</formula>
    </cfRule>
  </conditionalFormatting>
  <conditionalFormatting sqref="C4:E95">
    <cfRule type="cellIs" dxfId="545" priority="27" operator="greaterThan">
      <formula>34.999999</formula>
    </cfRule>
  </conditionalFormatting>
  <conditionalFormatting sqref="C4:E95">
    <cfRule type="cellIs" dxfId="544" priority="26" operator="greaterThan">
      <formula>34.999999</formula>
    </cfRule>
  </conditionalFormatting>
  <conditionalFormatting sqref="C4:E95">
    <cfRule type="cellIs" dxfId="543" priority="25" operator="greaterThan">
      <formula>34.999999</formula>
    </cfRule>
  </conditionalFormatting>
  <conditionalFormatting sqref="C4:E95">
    <cfRule type="cellIs" dxfId="542" priority="24" operator="greaterThan">
      <formula>34.999999</formula>
    </cfRule>
  </conditionalFormatting>
  <conditionalFormatting sqref="C4:E95">
    <cfRule type="cellIs" dxfId="541" priority="23" operator="greaterThan">
      <formula>34.999999</formula>
    </cfRule>
  </conditionalFormatting>
  <conditionalFormatting sqref="C4:E95">
    <cfRule type="cellIs" dxfId="540" priority="22" operator="greaterThan">
      <formula>34.999999</formula>
    </cfRule>
  </conditionalFormatting>
  <conditionalFormatting sqref="C4:E95">
    <cfRule type="cellIs" dxfId="539" priority="21" operator="greaterThan">
      <formula>34.999999</formula>
    </cfRule>
  </conditionalFormatting>
  <conditionalFormatting sqref="C4:E95">
    <cfRule type="cellIs" dxfId="538" priority="20" operator="greaterThan">
      <formula>34.999999</formula>
    </cfRule>
  </conditionalFormatting>
  <conditionalFormatting sqref="C4:E95">
    <cfRule type="cellIs" dxfId="537" priority="19" operator="greaterThan">
      <formula>34.999999</formula>
    </cfRule>
  </conditionalFormatting>
  <conditionalFormatting sqref="C4:E4">
    <cfRule type="cellIs" dxfId="536" priority="18" operator="greaterThan">
      <formula>34.999999</formula>
    </cfRule>
  </conditionalFormatting>
  <conditionalFormatting sqref="C4:E4">
    <cfRule type="cellIs" dxfId="535" priority="17" operator="greaterThan">
      <formula>34.999999</formula>
    </cfRule>
  </conditionalFormatting>
  <conditionalFormatting sqref="C4:E4">
    <cfRule type="cellIs" dxfId="534" priority="16" operator="greaterThan">
      <formula>34.999999</formula>
    </cfRule>
  </conditionalFormatting>
  <conditionalFormatting sqref="C4:E4">
    <cfRule type="cellIs" dxfId="533" priority="15" operator="greaterThan">
      <formula>34.999999</formula>
    </cfRule>
  </conditionalFormatting>
  <conditionalFormatting sqref="C4:E4">
    <cfRule type="cellIs" dxfId="532" priority="14" operator="greaterThan">
      <formula>34.999999</formula>
    </cfRule>
  </conditionalFormatting>
  <conditionalFormatting sqref="C4:E4">
    <cfRule type="cellIs" dxfId="531" priority="13" operator="greaterThan">
      <formula>34.999999</formula>
    </cfRule>
  </conditionalFormatting>
  <conditionalFormatting sqref="C4:E4">
    <cfRule type="cellIs" dxfId="530" priority="12" operator="greaterThan">
      <formula>34.999999</formula>
    </cfRule>
  </conditionalFormatting>
  <conditionalFormatting sqref="C4:E4">
    <cfRule type="cellIs" dxfId="529" priority="11" operator="greaterThan">
      <formula>34.999999</formula>
    </cfRule>
  </conditionalFormatting>
  <conditionalFormatting sqref="C4:E4">
    <cfRule type="cellIs" dxfId="528" priority="10" operator="greaterThan">
      <formula>34.999999</formula>
    </cfRule>
  </conditionalFormatting>
  <conditionalFormatting sqref="C4:E4">
    <cfRule type="cellIs" dxfId="527" priority="9" operator="greaterThan">
      <formula>34.999999</formula>
    </cfRule>
  </conditionalFormatting>
  <conditionalFormatting sqref="C4:E99">
    <cfRule type="cellIs" dxfId="526" priority="8" operator="greaterThan">
      <formula>34.999999</formula>
    </cfRule>
  </conditionalFormatting>
  <conditionalFormatting sqref="C4:E99">
    <cfRule type="cellIs" dxfId="525" priority="7" operator="greaterThan">
      <formula>34.999999</formula>
    </cfRule>
  </conditionalFormatting>
  <conditionalFormatting sqref="C4:E99">
    <cfRule type="cellIs" dxfId="524" priority="6" operator="greaterThan">
      <formula>34.999999</formula>
    </cfRule>
  </conditionalFormatting>
  <conditionalFormatting sqref="C4:E4">
    <cfRule type="cellIs" dxfId="523" priority="5" operator="greaterThan">
      <formula>34.999999</formula>
    </cfRule>
  </conditionalFormatting>
  <conditionalFormatting sqref="C96:E99">
    <cfRule type="cellIs" dxfId="522" priority="4" operator="greaterThan">
      <formula>34.999999</formula>
    </cfRule>
  </conditionalFormatting>
  <conditionalFormatting sqref="C4:E99">
    <cfRule type="cellIs" dxfId="521" priority="3" operator="greaterThan">
      <formula>34.999999</formula>
    </cfRule>
  </conditionalFormatting>
  <conditionalFormatting sqref="C4:E4">
    <cfRule type="cellIs" dxfId="520" priority="2" operator="greaterThan">
      <formula>34.999999</formula>
    </cfRule>
  </conditionalFormatting>
  <conditionalFormatting sqref="C96:E99">
    <cfRule type="cellIs" dxfId="519" priority="1" operator="greaterThan">
      <formula>34.999999</formula>
    </cfRule>
  </conditionalFormatting>
  <hyperlinks>
    <hyperlink ref="A1:A3" location="'User Guide'!A17" tooltip="Link to the User Guide" display="Link to the User Guide"/>
  </hyperlinks>
  <pageMargins left="0.7" right="0.7" top="0.75" bottom="0.75" header="0.3" footer="0.3"/>
  <pageSetup paperSize="9" orientation="portrait" horizontalDpi="4294967293" verticalDpi="4294967293" r:id="rId1"/>
  <drawing r:id="rId2"/>
</worksheet>
</file>

<file path=xl/worksheets/sheet14.xml><?xml version="1.0" encoding="utf-8"?>
<worksheet xmlns="http://schemas.openxmlformats.org/spreadsheetml/2006/main" xmlns:r="http://schemas.openxmlformats.org/officeDocument/2006/relationships">
  <sheetPr codeName="Feuil27">
    <tabColor rgb="FF17F20C"/>
  </sheetPr>
  <dimension ref="A1:T112"/>
  <sheetViews>
    <sheetView workbookViewId="0">
      <selection activeCell="I1" sqref="I1:I3"/>
    </sheetView>
  </sheetViews>
  <sheetFormatPr baseColWidth="10" defaultRowHeight="15"/>
  <cols>
    <col min="1" max="1" width="11.42578125" style="23"/>
    <col min="2" max="2" width="14.42578125" style="23" bestFit="1" customWidth="1"/>
    <col min="3" max="5" width="9.7109375" style="23" customWidth="1"/>
    <col min="6" max="7" width="11.5703125" style="23" bestFit="1" customWidth="1"/>
    <col min="8" max="8" width="11.42578125" style="23"/>
    <col min="9" max="9" width="15.5703125" style="23" customWidth="1"/>
    <col min="10" max="12" width="9.7109375" style="23" customWidth="1"/>
    <col min="13" max="13" width="11.28515625" style="23" customWidth="1"/>
    <col min="14" max="14" width="12.85546875" style="23" customWidth="1"/>
    <col min="15" max="16384" width="11.42578125" style="23"/>
  </cols>
  <sheetData>
    <row r="1" spans="1:18" ht="15.75">
      <c r="A1" s="480" t="s">
        <v>257</v>
      </c>
      <c r="B1" s="478" t="s">
        <v>170</v>
      </c>
      <c r="C1" s="478" t="s">
        <v>186</v>
      </c>
      <c r="D1" s="478"/>
      <c r="E1" s="478"/>
      <c r="F1" s="478" t="s">
        <v>173</v>
      </c>
      <c r="G1" s="485" t="s">
        <v>174</v>
      </c>
      <c r="H1" s="201"/>
      <c r="I1" s="490" t="s">
        <v>361</v>
      </c>
      <c r="J1" s="497" t="s">
        <v>184</v>
      </c>
      <c r="K1" s="498"/>
      <c r="L1" s="499"/>
      <c r="M1" s="493" t="s">
        <v>173</v>
      </c>
      <c r="N1" s="485" t="s">
        <v>174</v>
      </c>
      <c r="O1" s="201"/>
      <c r="P1" s="201"/>
      <c r="Q1" s="201"/>
    </row>
    <row r="2" spans="1:18" ht="15.75">
      <c r="A2" s="481"/>
      <c r="B2" s="478"/>
      <c r="C2" s="471" t="s">
        <v>284</v>
      </c>
      <c r="D2" s="472"/>
      <c r="E2" s="473"/>
      <c r="F2" s="478"/>
      <c r="G2" s="486"/>
      <c r="H2" s="201"/>
      <c r="I2" s="491"/>
      <c r="J2" s="497" t="str">
        <f>C2</f>
        <v>Enter Sample Name</v>
      </c>
      <c r="K2" s="498"/>
      <c r="L2" s="499"/>
      <c r="M2" s="493"/>
      <c r="N2" s="486"/>
      <c r="O2" s="201"/>
      <c r="P2" s="201"/>
      <c r="Q2" s="201"/>
    </row>
    <row r="3" spans="1:18" ht="33" customHeight="1" thickBot="1">
      <c r="A3" s="502"/>
      <c r="B3" s="479"/>
      <c r="C3" s="141" t="s">
        <v>5</v>
      </c>
      <c r="D3" s="141" t="s">
        <v>6</v>
      </c>
      <c r="E3" s="141" t="s">
        <v>7</v>
      </c>
      <c r="F3" s="479"/>
      <c r="G3" s="487"/>
      <c r="H3" s="201"/>
      <c r="I3" s="492"/>
      <c r="J3" s="138" t="s">
        <v>5</v>
      </c>
      <c r="K3" s="139" t="s">
        <v>6</v>
      </c>
      <c r="L3" s="140" t="s">
        <v>7</v>
      </c>
      <c r="M3" s="494"/>
      <c r="N3" s="487"/>
      <c r="O3" s="201"/>
      <c r="P3" s="201"/>
      <c r="Q3" s="201"/>
    </row>
    <row r="4" spans="1:18" ht="15.75" thickTop="1">
      <c r="A4" s="64" t="str">
        <f>IF('Informations About Genes'!A3="","",'Informations About Genes'!A3)</f>
        <v>A1</v>
      </c>
      <c r="B4" s="65" t="str">
        <f>IF('Informations About Genes'!D3="","",'Informations About Genes'!D3)</f>
        <v/>
      </c>
      <c r="C4" s="349"/>
      <c r="D4" s="349"/>
      <c r="E4" s="349"/>
      <c r="F4" s="66" t="str">
        <f t="shared" ref="F4:F35" si="0">IF(ISERROR(AVERAGE(C4:E4)),"",AVERAGE(C4:E4))</f>
        <v/>
      </c>
      <c r="G4" s="66" t="str">
        <f t="shared" ref="G4:G35" si="1">IF(ISERROR(STDEV(C4:E4)),"",IF(COUNT(C4:E4)&lt;3,"N/A",STDEV(C4:E4)))</f>
        <v/>
      </c>
      <c r="H4" s="201"/>
      <c r="I4" s="67" t="s">
        <v>185</v>
      </c>
      <c r="J4" s="68" t="str">
        <f>IF(COUNTIF(C$4:C$99,"&lt;35")=0,"",COUNTIF(C$4:C$99, "&lt;25")-COUNTIF(C$4:C$99,"=0"))</f>
        <v/>
      </c>
      <c r="K4" s="65" t="str">
        <f>IF(COUNTIF(D$4:D$99,"&lt;35")=0,"",COUNTIF(D$4:D$99, "&lt;25")-COUNTIF(D$4:D$99,"=0"))</f>
        <v/>
      </c>
      <c r="L4" s="69" t="str">
        <f>IF(COUNTIF(E$4:E$99,"&lt;35")=0,"",COUNTIF(E$4:E$99, "&lt;25")-COUNTIF(E$4:E$99,"=0"))</f>
        <v/>
      </c>
      <c r="M4" s="70" t="str">
        <f>IF(ISERROR(AVERAGE(J4:L4)),"",AVERAGE(J4:L4))</f>
        <v/>
      </c>
      <c r="N4" s="66" t="str">
        <f>IF(ISERROR(STDEV(J4:L4)),"",STDEV(J4:L4))</f>
        <v/>
      </c>
      <c r="O4" s="201"/>
      <c r="P4" s="201"/>
      <c r="Q4" s="201"/>
    </row>
    <row r="5" spans="1:18">
      <c r="A5" s="71" t="str">
        <f>IF('Informations About Genes'!A4="","",'Informations About Genes'!A4)</f>
        <v>A2</v>
      </c>
      <c r="B5" s="72" t="str">
        <f>IF('Informations About Genes'!D4="","",'Informations About Genes'!D4)</f>
        <v/>
      </c>
      <c r="C5" s="346"/>
      <c r="D5" s="346"/>
      <c r="E5" s="346"/>
      <c r="F5" s="73" t="str">
        <f t="shared" si="0"/>
        <v/>
      </c>
      <c r="G5" s="73" t="str">
        <f t="shared" si="1"/>
        <v/>
      </c>
      <c r="H5" s="201"/>
      <c r="I5" s="74" t="s">
        <v>175</v>
      </c>
      <c r="J5" s="75" t="str">
        <f>IF(COUNTIF(C$4:C$99,"&lt;35")=0,"",COUNTIF(C$4:C$99,"&lt;30")-J4-COUNTIF(C$4:C$99,"=0"))</f>
        <v/>
      </c>
      <c r="K5" s="72" t="str">
        <f>IF(COUNTIF(D$4:D$99,"&lt;35")=0,"",COUNTIF(D$4:D$99,"&lt;30")-K4-COUNTIF(D$4:D$99,"=0"))</f>
        <v/>
      </c>
      <c r="L5" s="76" t="str">
        <f>IF(COUNTIF(E$4:E$99,"&lt;35")=0,"",COUNTIF(E$4:E$99,"&lt;30")-L4-COUNTIF(E$4:E$99,"=0"))</f>
        <v/>
      </c>
      <c r="M5" s="77" t="str">
        <f>IF(ISERROR(AVERAGE(J5:L5)),"",AVERAGE(J5:L5))</f>
        <v/>
      </c>
      <c r="N5" s="73" t="str">
        <f>IF(ISERROR(STDEV(J5:L5)),"",STDEV(J5:L5))</f>
        <v/>
      </c>
      <c r="O5" s="201"/>
      <c r="P5" s="201"/>
      <c r="Q5" s="201"/>
    </row>
    <row r="6" spans="1:18">
      <c r="A6" s="71" t="str">
        <f>IF('Informations About Genes'!A5="","",'Informations About Genes'!A5)</f>
        <v>A3</v>
      </c>
      <c r="B6" s="72" t="str">
        <f>IF('Informations About Genes'!D5="","",'Informations About Genes'!D5)</f>
        <v/>
      </c>
      <c r="C6" s="346"/>
      <c r="D6" s="346"/>
      <c r="E6" s="346"/>
      <c r="F6" s="73" t="str">
        <f t="shared" si="0"/>
        <v/>
      </c>
      <c r="G6" s="73" t="str">
        <f t="shared" si="1"/>
        <v/>
      </c>
      <c r="H6" s="201"/>
      <c r="I6" s="74" t="s">
        <v>176</v>
      </c>
      <c r="J6" s="75" t="str">
        <f>IF(COUNTIF(C$4:C$99,"&lt;35")=0,"",COUNTIF(C$4:C$99,"&lt;35")-J5-J4-COUNTIF(C$4:C$99,"=0"))</f>
        <v/>
      </c>
      <c r="K6" s="72" t="str">
        <f>IF(COUNTIF(D$4:D$99,"&lt;35")=0,"",COUNTIF(D$4:D$99,"&lt;35")-K5-K4-COUNTIF(D$4:D$99,"=0"))</f>
        <v/>
      </c>
      <c r="L6" s="76" t="str">
        <f>IF(COUNTIF(E$4:E$99,"&lt;35")=0,"",COUNTIF(E$4:E$99,"&lt;35")-L5-L4-COUNTIF(E$4:E$99,"=0"))</f>
        <v/>
      </c>
      <c r="M6" s="77" t="str">
        <f>IF(ISERROR(AVERAGE(J6:L6)),"",AVERAGE(J6:L6))</f>
        <v/>
      </c>
      <c r="N6" s="73" t="str">
        <f>IF(ISERROR(STDEV(J6:L6)),"",STDEV(J6:L6))</f>
        <v/>
      </c>
      <c r="O6" s="201"/>
      <c r="P6" s="201"/>
      <c r="Q6" s="201"/>
    </row>
    <row r="7" spans="1:18">
      <c r="A7" s="71" t="str">
        <f>IF('Informations About Genes'!A6="","",'Informations About Genes'!A6)</f>
        <v>A4</v>
      </c>
      <c r="B7" s="72" t="str">
        <f>IF('Informations About Genes'!D6="","",'Informations About Genes'!D6)</f>
        <v/>
      </c>
      <c r="C7" s="346"/>
      <c r="D7" s="346"/>
      <c r="E7" s="346"/>
      <c r="F7" s="73" t="str">
        <f t="shared" si="0"/>
        <v/>
      </c>
      <c r="G7" s="73" t="str">
        <f t="shared" si="1"/>
        <v/>
      </c>
      <c r="H7" s="201"/>
      <c r="I7" s="74" t="s">
        <v>177</v>
      </c>
      <c r="J7" s="75" t="str">
        <f>IF(COUNT(C$4:C$99)=0,"",COUNT(C$4:C$99)-SUM(J4:J6))</f>
        <v/>
      </c>
      <c r="K7" s="72" t="str">
        <f>IF(COUNT(D$4:D$99)=0,"",COUNT(D$4:D$99)-SUM(K4:K6))</f>
        <v/>
      </c>
      <c r="L7" s="76" t="str">
        <f>IF(COUNT(E$4:E$99)=0,"",COUNT(E$4:E$99)-SUM(L4:L6))</f>
        <v/>
      </c>
      <c r="M7" s="77" t="str">
        <f>IF(ISERROR(AVERAGE(J7:L7)),"",AVERAGE(J7:L7))</f>
        <v/>
      </c>
      <c r="N7" s="73" t="str">
        <f>IF(ISERROR(STDEV(J7:L7)),"",STDEV(J7:L7))</f>
        <v/>
      </c>
      <c r="O7" s="201"/>
      <c r="P7" s="201"/>
      <c r="Q7" s="201"/>
    </row>
    <row r="8" spans="1:18" ht="15.75">
      <c r="A8" s="71" t="str">
        <f>IF('Informations About Genes'!A7="","",'Informations About Genes'!A7)</f>
        <v>A5</v>
      </c>
      <c r="B8" s="72" t="str">
        <f>IF('Informations About Genes'!D7="","",'Informations About Genes'!D7)</f>
        <v/>
      </c>
      <c r="C8" s="346"/>
      <c r="D8" s="346"/>
      <c r="E8" s="346"/>
      <c r="F8" s="73" t="str">
        <f t="shared" si="0"/>
        <v/>
      </c>
      <c r="G8" s="73" t="str">
        <f t="shared" si="1"/>
        <v/>
      </c>
      <c r="H8" s="201"/>
      <c r="I8" s="74"/>
      <c r="J8" s="488" t="s">
        <v>283</v>
      </c>
      <c r="K8" s="478"/>
      <c r="L8" s="489"/>
      <c r="M8" s="495"/>
      <c r="N8" s="496"/>
      <c r="O8" s="201"/>
      <c r="P8" s="201"/>
      <c r="Q8" s="201"/>
    </row>
    <row r="9" spans="1:18">
      <c r="A9" s="71" t="str">
        <f>IF('Informations About Genes'!A8="","",'Informations About Genes'!A8)</f>
        <v>A6</v>
      </c>
      <c r="B9" s="72" t="str">
        <f>IF('Informations About Genes'!D8="","",'Informations About Genes'!D8)</f>
        <v/>
      </c>
      <c r="C9" s="346"/>
      <c r="D9" s="346"/>
      <c r="E9" s="346"/>
      <c r="F9" s="73" t="str">
        <f t="shared" si="0"/>
        <v/>
      </c>
      <c r="G9" s="73" t="str">
        <f t="shared" si="1"/>
        <v/>
      </c>
      <c r="H9" s="201"/>
      <c r="I9" s="74" t="s">
        <v>185</v>
      </c>
      <c r="J9" s="78" t="str">
        <f>IF(J4="","",J4/SUM(J$4:J$7))</f>
        <v/>
      </c>
      <c r="K9" s="79" t="str">
        <f>IF(K4="","",K4/SUM(K$4:K$7))</f>
        <v/>
      </c>
      <c r="L9" s="80" t="str">
        <f>IF(L4="","",L4/SUM(L$4:L$7))</f>
        <v/>
      </c>
      <c r="M9" s="81" t="str">
        <f>IF(ISERROR(AVERAGE(J9:L9)),"",AVERAGE(J9:L9))</f>
        <v/>
      </c>
      <c r="N9" s="73" t="str">
        <f>IF(ISERROR(STDEV(J9:L9)),"",STDEV(J9:L9))</f>
        <v/>
      </c>
      <c r="O9" s="201"/>
      <c r="P9" s="201"/>
      <c r="Q9" s="201"/>
    </row>
    <row r="10" spans="1:18">
      <c r="A10" s="71" t="str">
        <f>IF('Informations About Genes'!A9="","",'Informations About Genes'!A9)</f>
        <v>A7</v>
      </c>
      <c r="B10" s="72" t="str">
        <f>IF('Informations About Genes'!D9="","",'Informations About Genes'!D9)</f>
        <v/>
      </c>
      <c r="C10" s="346"/>
      <c r="D10" s="346"/>
      <c r="E10" s="346"/>
      <c r="F10" s="73" t="str">
        <f t="shared" si="0"/>
        <v/>
      </c>
      <c r="G10" s="73" t="str">
        <f t="shared" si="1"/>
        <v/>
      </c>
      <c r="H10" s="201"/>
      <c r="I10" s="74" t="s">
        <v>175</v>
      </c>
      <c r="J10" s="78" t="str">
        <f t="shared" ref="J10:L12" si="2">IF(J5="","",J5/SUM(J$4:J$7))</f>
        <v/>
      </c>
      <c r="K10" s="79" t="str">
        <f t="shared" si="2"/>
        <v/>
      </c>
      <c r="L10" s="80" t="str">
        <f t="shared" si="2"/>
        <v/>
      </c>
      <c r="M10" s="81" t="str">
        <f>IF(ISERROR(AVERAGE(J10:L10)),"",AVERAGE(J10:L10))</f>
        <v/>
      </c>
      <c r="N10" s="73" t="str">
        <f>IF(ISERROR(STDEV(J10:L10)),"",STDEV(J10:L10))</f>
        <v/>
      </c>
      <c r="O10" s="201"/>
      <c r="P10" s="201"/>
      <c r="Q10" s="201"/>
    </row>
    <row r="11" spans="1:18">
      <c r="A11" s="71" t="str">
        <f>IF('Informations About Genes'!A10="","",'Informations About Genes'!A10)</f>
        <v>A8</v>
      </c>
      <c r="B11" s="72" t="str">
        <f>IF('Informations About Genes'!D10="","",'Informations About Genes'!D10)</f>
        <v/>
      </c>
      <c r="C11" s="346"/>
      <c r="D11" s="346"/>
      <c r="E11" s="346"/>
      <c r="F11" s="73" t="str">
        <f t="shared" si="0"/>
        <v/>
      </c>
      <c r="G11" s="73" t="str">
        <f t="shared" si="1"/>
        <v/>
      </c>
      <c r="H11" s="201"/>
      <c r="I11" s="74" t="s">
        <v>176</v>
      </c>
      <c r="J11" s="78" t="str">
        <f t="shared" si="2"/>
        <v/>
      </c>
      <c r="K11" s="79" t="str">
        <f t="shared" si="2"/>
        <v/>
      </c>
      <c r="L11" s="80" t="str">
        <f t="shared" si="2"/>
        <v/>
      </c>
      <c r="M11" s="81" t="str">
        <f>IF(ISERROR(AVERAGE(J11:L11)),"",AVERAGE(J11:L11))</f>
        <v/>
      </c>
      <c r="N11" s="73" t="str">
        <f>IF(ISERROR(STDEV(J11:L11)),"",STDEV(J11:L11))</f>
        <v/>
      </c>
      <c r="O11" s="201"/>
      <c r="P11" s="201"/>
      <c r="Q11" s="201"/>
    </row>
    <row r="12" spans="1:18" ht="15.75" thickBot="1">
      <c r="A12" s="71" t="str">
        <f>IF('Informations About Genes'!A11="","",'Informations About Genes'!A11)</f>
        <v>A9</v>
      </c>
      <c r="B12" s="72" t="str">
        <f>IF('Informations About Genes'!D11="","",'Informations About Genes'!D11)</f>
        <v/>
      </c>
      <c r="C12" s="346"/>
      <c r="D12" s="346"/>
      <c r="E12" s="346"/>
      <c r="F12" s="73" t="str">
        <f t="shared" si="0"/>
        <v/>
      </c>
      <c r="G12" s="73" t="str">
        <f t="shared" si="1"/>
        <v/>
      </c>
      <c r="H12" s="201"/>
      <c r="I12" s="82" t="s">
        <v>177</v>
      </c>
      <c r="J12" s="83" t="str">
        <f t="shared" si="2"/>
        <v/>
      </c>
      <c r="K12" s="84" t="str">
        <f t="shared" si="2"/>
        <v/>
      </c>
      <c r="L12" s="85" t="str">
        <f t="shared" si="2"/>
        <v/>
      </c>
      <c r="M12" s="86" t="str">
        <f>IF(ISERROR(AVERAGE(J12:L12)),"",AVERAGE(J12:L12))</f>
        <v/>
      </c>
      <c r="N12" s="87" t="str">
        <f>IF(ISERROR(STDEV(J12:L12)),"",STDEV(J12:L12))</f>
        <v/>
      </c>
      <c r="O12" s="201"/>
      <c r="P12" s="201"/>
      <c r="Q12" s="201"/>
    </row>
    <row r="13" spans="1:18" ht="15.75" thickTop="1">
      <c r="A13" s="71" t="str">
        <f>IF('Informations About Genes'!A12="","",'Informations About Genes'!A12)</f>
        <v>A10</v>
      </c>
      <c r="B13" s="72" t="str">
        <f>IF('Informations About Genes'!D12="","",'Informations About Genes'!D12)</f>
        <v/>
      </c>
      <c r="C13" s="346"/>
      <c r="D13" s="346"/>
      <c r="E13" s="346"/>
      <c r="F13" s="73" t="str">
        <f t="shared" si="0"/>
        <v/>
      </c>
      <c r="G13" s="73" t="str">
        <f t="shared" si="1"/>
        <v/>
      </c>
      <c r="H13" s="201"/>
      <c r="I13" s="201"/>
      <c r="J13" s="201"/>
      <c r="K13" s="201"/>
      <c r="L13" s="201"/>
      <c r="M13" s="201"/>
      <c r="N13" s="201"/>
      <c r="O13" s="201"/>
      <c r="P13" s="201"/>
      <c r="Q13" s="201"/>
      <c r="R13" s="201"/>
    </row>
    <row r="14" spans="1:18">
      <c r="A14" s="71" t="str">
        <f>IF('Informations About Genes'!A13="","",'Informations About Genes'!A13)</f>
        <v>A11</v>
      </c>
      <c r="B14" s="72" t="str">
        <f>IF('Informations About Genes'!D13="","",'Informations About Genes'!D13)</f>
        <v/>
      </c>
      <c r="C14" s="346"/>
      <c r="D14" s="346"/>
      <c r="E14" s="346"/>
      <c r="F14" s="73" t="str">
        <f t="shared" si="0"/>
        <v/>
      </c>
      <c r="G14" s="73" t="str">
        <f t="shared" si="1"/>
        <v/>
      </c>
      <c r="H14" s="201"/>
      <c r="I14" s="201"/>
      <c r="J14" s="201"/>
      <c r="K14" s="201"/>
      <c r="L14" s="201"/>
      <c r="M14" s="201"/>
      <c r="N14" s="201"/>
      <c r="O14" s="201"/>
      <c r="P14" s="201"/>
      <c r="Q14" s="201"/>
      <c r="R14" s="201"/>
    </row>
    <row r="15" spans="1:18">
      <c r="A15" s="71" t="str">
        <f>IF('Informations About Genes'!A14="","",'Informations About Genes'!A14)</f>
        <v>A12</v>
      </c>
      <c r="B15" s="72" t="str">
        <f>IF('Informations About Genes'!D14="","",'Informations About Genes'!D14)</f>
        <v/>
      </c>
      <c r="C15" s="346"/>
      <c r="D15" s="346"/>
      <c r="E15" s="346"/>
      <c r="F15" s="73" t="str">
        <f t="shared" si="0"/>
        <v/>
      </c>
      <c r="G15" s="73" t="str">
        <f t="shared" si="1"/>
        <v/>
      </c>
      <c r="H15" s="201"/>
      <c r="I15" s="201"/>
      <c r="J15" s="201"/>
      <c r="K15" s="201"/>
      <c r="L15" s="201"/>
      <c r="M15" s="201"/>
      <c r="N15" s="201"/>
      <c r="O15" s="201"/>
      <c r="P15" s="201"/>
      <c r="Q15" s="201"/>
      <c r="R15" s="201"/>
    </row>
    <row r="16" spans="1:18">
      <c r="A16" s="71" t="str">
        <f>IF('Informations About Genes'!A15="","",'Informations About Genes'!A15)</f>
        <v>B1</v>
      </c>
      <c r="B16" s="72" t="str">
        <f>IF('Informations About Genes'!D15="","",'Informations About Genes'!D15)</f>
        <v/>
      </c>
      <c r="C16" s="346"/>
      <c r="D16" s="346"/>
      <c r="E16" s="346"/>
      <c r="F16" s="73" t="str">
        <f t="shared" si="0"/>
        <v/>
      </c>
      <c r="G16" s="73" t="str">
        <f t="shared" si="1"/>
        <v/>
      </c>
      <c r="H16" s="201"/>
      <c r="I16" s="201"/>
      <c r="J16" s="201"/>
      <c r="K16" s="201"/>
      <c r="L16" s="201"/>
      <c r="M16" s="201"/>
      <c r="N16" s="201"/>
      <c r="O16" s="201"/>
      <c r="P16" s="201"/>
      <c r="Q16" s="201"/>
      <c r="R16" s="201"/>
    </row>
    <row r="17" spans="1:18">
      <c r="A17" s="71" t="str">
        <f>IF('Informations About Genes'!A16="","",'Informations About Genes'!A16)</f>
        <v>B2</v>
      </c>
      <c r="B17" s="72" t="str">
        <f>IF('Informations About Genes'!D16="","",'Informations About Genes'!D16)</f>
        <v/>
      </c>
      <c r="C17" s="346"/>
      <c r="D17" s="346"/>
      <c r="E17" s="346"/>
      <c r="F17" s="73" t="str">
        <f t="shared" si="0"/>
        <v/>
      </c>
      <c r="G17" s="73" t="str">
        <f t="shared" si="1"/>
        <v/>
      </c>
      <c r="H17" s="201"/>
      <c r="I17" s="201"/>
      <c r="J17" s="201"/>
      <c r="K17" s="201"/>
      <c r="L17" s="201"/>
      <c r="M17" s="201"/>
      <c r="N17" s="201"/>
      <c r="O17" s="201"/>
      <c r="P17" s="201"/>
      <c r="Q17" s="201"/>
      <c r="R17" s="201"/>
    </row>
    <row r="18" spans="1:18">
      <c r="A18" s="71" t="str">
        <f>IF('Informations About Genes'!A17="","",'Informations About Genes'!A17)</f>
        <v>B3</v>
      </c>
      <c r="B18" s="72" t="str">
        <f>IF('Informations About Genes'!D17="","",'Informations About Genes'!D17)</f>
        <v/>
      </c>
      <c r="C18" s="346"/>
      <c r="D18" s="346"/>
      <c r="E18" s="346"/>
      <c r="F18" s="73" t="str">
        <f t="shared" si="0"/>
        <v/>
      </c>
      <c r="G18" s="73" t="str">
        <f t="shared" si="1"/>
        <v/>
      </c>
      <c r="H18" s="201"/>
      <c r="I18" s="201"/>
      <c r="J18" s="201"/>
      <c r="K18" s="201"/>
      <c r="L18" s="201"/>
      <c r="M18" s="201"/>
      <c r="N18" s="201"/>
      <c r="O18" s="201"/>
      <c r="P18" s="201"/>
      <c r="Q18" s="201"/>
      <c r="R18" s="201"/>
    </row>
    <row r="19" spans="1:18">
      <c r="A19" s="71" t="str">
        <f>IF('Informations About Genes'!A18="","",'Informations About Genes'!A18)</f>
        <v>B4</v>
      </c>
      <c r="B19" s="72" t="str">
        <f>IF('Informations About Genes'!D18="","",'Informations About Genes'!D18)</f>
        <v/>
      </c>
      <c r="C19" s="346"/>
      <c r="D19" s="346"/>
      <c r="E19" s="346"/>
      <c r="F19" s="73" t="str">
        <f t="shared" si="0"/>
        <v/>
      </c>
      <c r="G19" s="73" t="str">
        <f t="shared" si="1"/>
        <v/>
      </c>
      <c r="H19" s="201"/>
      <c r="I19" s="201"/>
      <c r="J19" s="201"/>
      <c r="K19" s="201"/>
      <c r="L19" s="201"/>
      <c r="M19" s="201"/>
      <c r="N19" s="201"/>
      <c r="O19" s="201"/>
      <c r="P19" s="201"/>
      <c r="Q19" s="201"/>
      <c r="R19" s="201"/>
    </row>
    <row r="20" spans="1:18">
      <c r="A20" s="71" t="str">
        <f>IF('Informations About Genes'!A19="","",'Informations About Genes'!A19)</f>
        <v>B5</v>
      </c>
      <c r="B20" s="72" t="str">
        <f>IF('Informations About Genes'!D19="","",'Informations About Genes'!D19)</f>
        <v/>
      </c>
      <c r="C20" s="346"/>
      <c r="D20" s="346"/>
      <c r="E20" s="346"/>
      <c r="F20" s="73" t="str">
        <f t="shared" si="0"/>
        <v/>
      </c>
      <c r="G20" s="73" t="str">
        <f t="shared" si="1"/>
        <v/>
      </c>
      <c r="H20" s="201"/>
      <c r="I20" s="201"/>
      <c r="J20" s="201"/>
      <c r="K20" s="201"/>
      <c r="L20" s="201"/>
      <c r="M20" s="201"/>
      <c r="N20" s="201"/>
      <c r="O20" s="201"/>
      <c r="P20" s="201"/>
      <c r="Q20" s="201"/>
      <c r="R20" s="201"/>
    </row>
    <row r="21" spans="1:18">
      <c r="A21" s="71" t="str">
        <f>IF('Informations About Genes'!A20="","",'Informations About Genes'!A20)</f>
        <v>B6</v>
      </c>
      <c r="B21" s="72" t="str">
        <f>IF('Informations About Genes'!D20="","",'Informations About Genes'!D20)</f>
        <v/>
      </c>
      <c r="C21" s="346"/>
      <c r="D21" s="346"/>
      <c r="E21" s="346"/>
      <c r="F21" s="73" t="str">
        <f t="shared" si="0"/>
        <v/>
      </c>
      <c r="G21" s="73" t="str">
        <f t="shared" si="1"/>
        <v/>
      </c>
      <c r="H21" s="201"/>
      <c r="I21" s="201"/>
      <c r="J21" s="201"/>
      <c r="K21" s="201"/>
      <c r="L21" s="201"/>
      <c r="M21" s="201"/>
      <c r="N21" s="201"/>
      <c r="O21" s="201"/>
      <c r="P21" s="201"/>
      <c r="Q21" s="201"/>
      <c r="R21" s="201"/>
    </row>
    <row r="22" spans="1:18">
      <c r="A22" s="71" t="str">
        <f>IF('Informations About Genes'!A21="","",'Informations About Genes'!A21)</f>
        <v>B7</v>
      </c>
      <c r="B22" s="72" t="str">
        <f>IF('Informations About Genes'!D21="","",'Informations About Genes'!D21)</f>
        <v/>
      </c>
      <c r="C22" s="346"/>
      <c r="D22" s="346"/>
      <c r="E22" s="346"/>
      <c r="F22" s="73" t="str">
        <f t="shared" si="0"/>
        <v/>
      </c>
      <c r="G22" s="73" t="str">
        <f t="shared" si="1"/>
        <v/>
      </c>
      <c r="H22" s="201"/>
      <c r="I22" s="201"/>
      <c r="J22" s="201"/>
      <c r="K22" s="201"/>
      <c r="L22" s="201"/>
      <c r="M22" s="201"/>
      <c r="N22" s="201"/>
      <c r="O22" s="201"/>
      <c r="P22" s="201"/>
      <c r="Q22" s="201"/>
      <c r="R22" s="201"/>
    </row>
    <row r="23" spans="1:18">
      <c r="A23" s="71" t="str">
        <f>IF('Informations About Genes'!A22="","",'Informations About Genes'!A22)</f>
        <v>B8</v>
      </c>
      <c r="B23" s="72" t="str">
        <f>IF('Informations About Genes'!D22="","",'Informations About Genes'!D22)</f>
        <v/>
      </c>
      <c r="C23" s="346"/>
      <c r="D23" s="346"/>
      <c r="E23" s="346"/>
      <c r="F23" s="73" t="str">
        <f t="shared" si="0"/>
        <v/>
      </c>
      <c r="G23" s="73" t="str">
        <f t="shared" si="1"/>
        <v/>
      </c>
      <c r="H23" s="201"/>
      <c r="I23" s="201"/>
      <c r="J23" s="201"/>
      <c r="K23" s="201"/>
      <c r="L23" s="201"/>
      <c r="M23" s="201"/>
      <c r="N23" s="201"/>
      <c r="O23" s="201"/>
      <c r="P23" s="201"/>
      <c r="Q23" s="201"/>
      <c r="R23" s="201"/>
    </row>
    <row r="24" spans="1:18">
      <c r="A24" s="71" t="str">
        <f>IF('Informations About Genes'!A23="","",'Informations About Genes'!A23)</f>
        <v>B9</v>
      </c>
      <c r="B24" s="72" t="str">
        <f>IF('Informations About Genes'!D23="","",'Informations About Genes'!D23)</f>
        <v/>
      </c>
      <c r="C24" s="346"/>
      <c r="D24" s="346"/>
      <c r="E24" s="346"/>
      <c r="F24" s="73" t="str">
        <f t="shared" si="0"/>
        <v/>
      </c>
      <c r="G24" s="73" t="str">
        <f t="shared" si="1"/>
        <v/>
      </c>
      <c r="H24" s="201"/>
      <c r="I24" s="201"/>
      <c r="J24" s="201"/>
      <c r="K24" s="201"/>
      <c r="L24" s="201"/>
      <c r="M24" s="201"/>
      <c r="N24" s="201"/>
      <c r="O24" s="201"/>
      <c r="P24" s="201"/>
      <c r="Q24" s="201"/>
      <c r="R24" s="201"/>
    </row>
    <row r="25" spans="1:18">
      <c r="A25" s="71" t="str">
        <f>IF('Informations About Genes'!A24="","",'Informations About Genes'!A24)</f>
        <v>B10</v>
      </c>
      <c r="B25" s="72" t="str">
        <f>IF('Informations About Genes'!D24="","",'Informations About Genes'!D24)</f>
        <v/>
      </c>
      <c r="C25" s="346"/>
      <c r="D25" s="346"/>
      <c r="E25" s="346"/>
      <c r="F25" s="73" t="str">
        <f t="shared" si="0"/>
        <v/>
      </c>
      <c r="G25" s="73" t="str">
        <f t="shared" si="1"/>
        <v/>
      </c>
      <c r="H25" s="201"/>
      <c r="I25" s="201"/>
      <c r="J25" s="201"/>
      <c r="K25" s="201"/>
      <c r="L25" s="201"/>
      <c r="M25" s="201"/>
      <c r="N25" s="201"/>
      <c r="O25" s="201"/>
      <c r="P25" s="201"/>
      <c r="Q25" s="201"/>
      <c r="R25" s="201"/>
    </row>
    <row r="26" spans="1:18">
      <c r="A26" s="71" t="str">
        <f>IF('Informations About Genes'!A25="","",'Informations About Genes'!A25)</f>
        <v>B11</v>
      </c>
      <c r="B26" s="72" t="str">
        <f>IF('Informations About Genes'!D25="","",'Informations About Genes'!D25)</f>
        <v/>
      </c>
      <c r="C26" s="346"/>
      <c r="D26" s="346"/>
      <c r="E26" s="346"/>
      <c r="F26" s="73" t="str">
        <f t="shared" si="0"/>
        <v/>
      </c>
      <c r="G26" s="73" t="str">
        <f t="shared" si="1"/>
        <v/>
      </c>
      <c r="H26" s="201"/>
      <c r="I26" s="201"/>
      <c r="J26" s="201"/>
      <c r="K26" s="201"/>
      <c r="L26" s="201"/>
      <c r="M26" s="201"/>
      <c r="N26" s="201"/>
      <c r="O26" s="201"/>
      <c r="P26" s="201"/>
      <c r="Q26" s="201"/>
      <c r="R26" s="201"/>
    </row>
    <row r="27" spans="1:18">
      <c r="A27" s="71" t="str">
        <f>IF('Informations About Genes'!A26="","",'Informations About Genes'!A26)</f>
        <v>B12</v>
      </c>
      <c r="B27" s="72" t="str">
        <f>IF('Informations About Genes'!D26="","",'Informations About Genes'!D26)</f>
        <v/>
      </c>
      <c r="C27" s="346"/>
      <c r="D27" s="346"/>
      <c r="E27" s="346"/>
      <c r="F27" s="73" t="str">
        <f t="shared" si="0"/>
        <v/>
      </c>
      <c r="G27" s="73" t="str">
        <f t="shared" si="1"/>
        <v/>
      </c>
      <c r="H27" s="201"/>
      <c r="I27" s="201"/>
      <c r="J27" s="201"/>
      <c r="K27" s="201"/>
      <c r="L27" s="201"/>
      <c r="M27" s="201"/>
      <c r="N27" s="201"/>
      <c r="O27" s="201"/>
      <c r="P27" s="201"/>
      <c r="Q27" s="201"/>
      <c r="R27" s="201"/>
    </row>
    <row r="28" spans="1:18">
      <c r="A28" s="71" t="str">
        <f>IF('Informations About Genes'!A27="","",'Informations About Genes'!A27)</f>
        <v>C1</v>
      </c>
      <c r="B28" s="72" t="str">
        <f>IF('Informations About Genes'!D27="","",'Informations About Genes'!D27)</f>
        <v/>
      </c>
      <c r="C28" s="346"/>
      <c r="D28" s="346"/>
      <c r="E28" s="346"/>
      <c r="F28" s="73" t="str">
        <f t="shared" si="0"/>
        <v/>
      </c>
      <c r="G28" s="73" t="str">
        <f t="shared" si="1"/>
        <v/>
      </c>
      <c r="H28" s="201"/>
      <c r="I28" s="201"/>
      <c r="J28" s="201"/>
      <c r="K28" s="201"/>
      <c r="L28" s="201"/>
      <c r="M28" s="201"/>
      <c r="N28" s="201"/>
      <c r="O28" s="201"/>
      <c r="P28" s="201"/>
      <c r="Q28" s="201"/>
      <c r="R28" s="201"/>
    </row>
    <row r="29" spans="1:18">
      <c r="A29" s="71" t="str">
        <f>IF('Informations About Genes'!A28="","",'Informations About Genes'!A28)</f>
        <v>C2</v>
      </c>
      <c r="B29" s="72" t="str">
        <f>IF('Informations About Genes'!D28="","",'Informations About Genes'!D28)</f>
        <v/>
      </c>
      <c r="C29" s="346"/>
      <c r="D29" s="346"/>
      <c r="E29" s="346"/>
      <c r="F29" s="73" t="str">
        <f t="shared" si="0"/>
        <v/>
      </c>
      <c r="G29" s="73" t="str">
        <f t="shared" si="1"/>
        <v/>
      </c>
      <c r="H29" s="201"/>
      <c r="I29" s="201"/>
      <c r="J29" s="201"/>
      <c r="K29" s="201"/>
      <c r="L29" s="201"/>
      <c r="M29" s="201"/>
      <c r="N29" s="201"/>
      <c r="O29" s="201"/>
      <c r="P29" s="201"/>
      <c r="Q29" s="201"/>
      <c r="R29" s="201"/>
    </row>
    <row r="30" spans="1:18">
      <c r="A30" s="71" t="str">
        <f>IF('Informations About Genes'!A29="","",'Informations About Genes'!A29)</f>
        <v>C3</v>
      </c>
      <c r="B30" s="72" t="str">
        <f>IF('Informations About Genes'!D29="","",'Informations About Genes'!D29)</f>
        <v/>
      </c>
      <c r="C30" s="346"/>
      <c r="D30" s="346"/>
      <c r="E30" s="346"/>
      <c r="F30" s="73" t="str">
        <f t="shared" si="0"/>
        <v/>
      </c>
      <c r="G30" s="73" t="str">
        <f t="shared" si="1"/>
        <v/>
      </c>
      <c r="H30" s="201"/>
      <c r="I30" s="201"/>
      <c r="J30" s="201"/>
      <c r="K30" s="201"/>
      <c r="L30" s="201"/>
      <c r="M30" s="201"/>
      <c r="N30" s="201"/>
      <c r="O30" s="201"/>
      <c r="P30" s="201"/>
      <c r="Q30" s="201"/>
      <c r="R30" s="201"/>
    </row>
    <row r="31" spans="1:18">
      <c r="A31" s="71" t="str">
        <f>IF('Informations About Genes'!A30="","",'Informations About Genes'!A30)</f>
        <v>C4</v>
      </c>
      <c r="B31" s="72" t="str">
        <f>IF('Informations About Genes'!D30="","",'Informations About Genes'!D30)</f>
        <v/>
      </c>
      <c r="C31" s="346"/>
      <c r="D31" s="346"/>
      <c r="E31" s="346"/>
      <c r="F31" s="73" t="str">
        <f t="shared" si="0"/>
        <v/>
      </c>
      <c r="G31" s="73" t="str">
        <f t="shared" si="1"/>
        <v/>
      </c>
      <c r="H31" s="201"/>
      <c r="I31" s="201"/>
      <c r="J31" s="201"/>
      <c r="K31" s="201"/>
      <c r="L31" s="201"/>
      <c r="M31" s="201"/>
      <c r="N31" s="201"/>
      <c r="O31" s="201"/>
      <c r="P31" s="201"/>
      <c r="Q31" s="201"/>
      <c r="R31" s="201"/>
    </row>
    <row r="32" spans="1:18">
      <c r="A32" s="71" t="str">
        <f>IF('Informations About Genes'!A31="","",'Informations About Genes'!A31)</f>
        <v>C5</v>
      </c>
      <c r="B32" s="72" t="str">
        <f>IF('Informations About Genes'!D31="","",'Informations About Genes'!D31)</f>
        <v/>
      </c>
      <c r="C32" s="346"/>
      <c r="D32" s="346"/>
      <c r="E32" s="346"/>
      <c r="F32" s="73" t="str">
        <f t="shared" si="0"/>
        <v/>
      </c>
      <c r="G32" s="73" t="str">
        <f t="shared" si="1"/>
        <v/>
      </c>
      <c r="H32" s="201"/>
      <c r="I32" s="201"/>
      <c r="J32" s="201"/>
      <c r="K32" s="201"/>
      <c r="L32" s="201"/>
      <c r="M32" s="201"/>
      <c r="N32" s="201"/>
      <c r="O32" s="201"/>
      <c r="P32" s="201"/>
      <c r="Q32" s="201"/>
      <c r="R32" s="201"/>
    </row>
    <row r="33" spans="1:18">
      <c r="A33" s="71" t="str">
        <f>IF('Informations About Genes'!A32="","",'Informations About Genes'!A32)</f>
        <v>C6</v>
      </c>
      <c r="B33" s="72" t="str">
        <f>IF('Informations About Genes'!D32="","",'Informations About Genes'!D32)</f>
        <v/>
      </c>
      <c r="C33" s="346"/>
      <c r="D33" s="346"/>
      <c r="E33" s="346"/>
      <c r="F33" s="73" t="str">
        <f t="shared" si="0"/>
        <v/>
      </c>
      <c r="G33" s="73" t="str">
        <f t="shared" si="1"/>
        <v/>
      </c>
      <c r="H33" s="201"/>
      <c r="I33" s="201"/>
      <c r="J33" s="201"/>
      <c r="K33" s="201"/>
      <c r="L33" s="201"/>
      <c r="M33" s="201"/>
      <c r="N33" s="201"/>
      <c r="O33" s="201"/>
      <c r="P33" s="201"/>
      <c r="Q33" s="201"/>
      <c r="R33" s="201"/>
    </row>
    <row r="34" spans="1:18">
      <c r="A34" s="71" t="str">
        <f>IF('Informations About Genes'!A33="","",'Informations About Genes'!A33)</f>
        <v>C7</v>
      </c>
      <c r="B34" s="72" t="str">
        <f>IF('Informations About Genes'!D33="","",'Informations About Genes'!D33)</f>
        <v/>
      </c>
      <c r="C34" s="346"/>
      <c r="D34" s="346"/>
      <c r="E34" s="346"/>
      <c r="F34" s="73" t="str">
        <f t="shared" si="0"/>
        <v/>
      </c>
      <c r="G34" s="73" t="str">
        <f t="shared" si="1"/>
        <v/>
      </c>
      <c r="H34" s="201"/>
      <c r="I34" s="201"/>
      <c r="J34" s="201"/>
      <c r="K34" s="201"/>
      <c r="L34" s="201"/>
      <c r="M34" s="201"/>
      <c r="N34" s="201"/>
      <c r="O34" s="201"/>
      <c r="P34" s="201"/>
      <c r="Q34" s="201"/>
      <c r="R34" s="201"/>
    </row>
    <row r="35" spans="1:18">
      <c r="A35" s="71" t="str">
        <f>IF('Informations About Genes'!A34="","",'Informations About Genes'!A34)</f>
        <v>C8</v>
      </c>
      <c r="B35" s="72" t="str">
        <f>IF('Informations About Genes'!D34="","",'Informations About Genes'!D34)</f>
        <v/>
      </c>
      <c r="C35" s="346"/>
      <c r="D35" s="346"/>
      <c r="E35" s="346"/>
      <c r="F35" s="73" t="str">
        <f t="shared" si="0"/>
        <v/>
      </c>
      <c r="G35" s="73" t="str">
        <f t="shared" si="1"/>
        <v/>
      </c>
      <c r="H35" s="201"/>
      <c r="I35" s="201"/>
      <c r="J35" s="201"/>
      <c r="K35" s="201"/>
      <c r="L35" s="201"/>
      <c r="M35" s="201"/>
      <c r="N35" s="201"/>
      <c r="O35" s="201"/>
      <c r="P35" s="201"/>
      <c r="Q35" s="201"/>
      <c r="R35" s="201"/>
    </row>
    <row r="36" spans="1:18">
      <c r="A36" s="71" t="str">
        <f>IF('Informations About Genes'!A35="","",'Informations About Genes'!A35)</f>
        <v>C9</v>
      </c>
      <c r="B36" s="72" t="str">
        <f>IF('Informations About Genes'!D35="","",'Informations About Genes'!D35)</f>
        <v/>
      </c>
      <c r="C36" s="346"/>
      <c r="D36" s="346"/>
      <c r="E36" s="346"/>
      <c r="F36" s="73" t="str">
        <f t="shared" ref="F36:F67" si="3">IF(ISERROR(AVERAGE(C36:E36)),"",AVERAGE(C36:E36))</f>
        <v/>
      </c>
      <c r="G36" s="73" t="str">
        <f t="shared" ref="G36:G67" si="4">IF(ISERROR(STDEV(C36:E36)),"",IF(COUNT(C36:E36)&lt;3,"N/A",STDEV(C36:E36)))</f>
        <v/>
      </c>
      <c r="H36" s="201"/>
      <c r="I36" s="201"/>
      <c r="J36" s="201"/>
      <c r="K36" s="201"/>
      <c r="L36" s="201"/>
      <c r="M36" s="201"/>
      <c r="N36" s="201"/>
      <c r="O36" s="201"/>
      <c r="P36" s="201"/>
      <c r="Q36" s="201"/>
      <c r="R36" s="201"/>
    </row>
    <row r="37" spans="1:18">
      <c r="A37" s="71" t="str">
        <f>IF('Informations About Genes'!A36="","",'Informations About Genes'!A36)</f>
        <v>C10</v>
      </c>
      <c r="B37" s="72" t="str">
        <f>IF('Informations About Genes'!D36="","",'Informations About Genes'!D36)</f>
        <v/>
      </c>
      <c r="C37" s="346"/>
      <c r="D37" s="346"/>
      <c r="E37" s="346"/>
      <c r="F37" s="73" t="str">
        <f t="shared" si="3"/>
        <v/>
      </c>
      <c r="G37" s="73" t="str">
        <f t="shared" si="4"/>
        <v/>
      </c>
      <c r="H37" s="201"/>
      <c r="I37" s="201"/>
      <c r="J37" s="201"/>
      <c r="K37" s="201"/>
      <c r="L37" s="201"/>
      <c r="M37" s="201"/>
      <c r="N37" s="201"/>
      <c r="O37" s="201"/>
      <c r="P37" s="201"/>
      <c r="Q37" s="201"/>
    </row>
    <row r="38" spans="1:18">
      <c r="A38" s="71" t="str">
        <f>IF('Informations About Genes'!A37="","",'Informations About Genes'!A37)</f>
        <v>C11</v>
      </c>
      <c r="B38" s="72" t="str">
        <f>IF('Informations About Genes'!D37="","",'Informations About Genes'!D37)</f>
        <v/>
      </c>
      <c r="C38" s="346"/>
      <c r="D38" s="346"/>
      <c r="E38" s="346"/>
      <c r="F38" s="73" t="str">
        <f t="shared" si="3"/>
        <v/>
      </c>
      <c r="G38" s="73" t="str">
        <f t="shared" si="4"/>
        <v/>
      </c>
      <c r="H38" s="201"/>
      <c r="I38" s="201"/>
      <c r="J38" s="201"/>
      <c r="K38" s="201"/>
      <c r="L38" s="201"/>
      <c r="M38" s="201"/>
      <c r="N38" s="201"/>
      <c r="O38" s="201"/>
      <c r="P38" s="201"/>
      <c r="Q38" s="201"/>
    </row>
    <row r="39" spans="1:18">
      <c r="A39" s="71" t="str">
        <f>IF('Informations About Genes'!A38="","",'Informations About Genes'!A38)</f>
        <v>C12</v>
      </c>
      <c r="B39" s="72" t="str">
        <f>IF('Informations About Genes'!D38="","",'Informations About Genes'!D38)</f>
        <v/>
      </c>
      <c r="C39" s="346"/>
      <c r="D39" s="346"/>
      <c r="E39" s="346"/>
      <c r="F39" s="73" t="str">
        <f t="shared" si="3"/>
        <v/>
      </c>
      <c r="G39" s="73" t="str">
        <f t="shared" si="4"/>
        <v/>
      </c>
      <c r="H39" s="201"/>
      <c r="I39" s="201"/>
      <c r="J39" s="201"/>
      <c r="K39" s="201"/>
      <c r="L39" s="201"/>
      <c r="M39" s="201"/>
      <c r="N39" s="201"/>
      <c r="O39" s="201"/>
      <c r="P39" s="201"/>
      <c r="Q39" s="201"/>
    </row>
    <row r="40" spans="1:18">
      <c r="A40" s="71" t="str">
        <f>IF('Informations About Genes'!A39="","",'Informations About Genes'!A39)</f>
        <v>D1</v>
      </c>
      <c r="B40" s="72" t="str">
        <f>IF('Informations About Genes'!D39="","",'Informations About Genes'!D39)</f>
        <v/>
      </c>
      <c r="C40" s="346"/>
      <c r="D40" s="346"/>
      <c r="E40" s="346"/>
      <c r="F40" s="73" t="str">
        <f t="shared" si="3"/>
        <v/>
      </c>
      <c r="G40" s="73" t="str">
        <f t="shared" si="4"/>
        <v/>
      </c>
      <c r="H40" s="201"/>
      <c r="I40" s="201"/>
      <c r="J40" s="201"/>
      <c r="K40" s="201"/>
      <c r="L40" s="201"/>
      <c r="M40" s="201"/>
      <c r="N40" s="201"/>
      <c r="O40" s="201"/>
      <c r="P40" s="201"/>
      <c r="Q40" s="201"/>
    </row>
    <row r="41" spans="1:18">
      <c r="A41" s="71" t="str">
        <f>IF('Informations About Genes'!A40="","",'Informations About Genes'!A40)</f>
        <v>D2</v>
      </c>
      <c r="B41" s="72" t="str">
        <f>IF('Informations About Genes'!D40="","",'Informations About Genes'!D40)</f>
        <v/>
      </c>
      <c r="C41" s="346"/>
      <c r="D41" s="346"/>
      <c r="E41" s="346"/>
      <c r="F41" s="73" t="str">
        <f t="shared" si="3"/>
        <v/>
      </c>
      <c r="G41" s="73" t="str">
        <f t="shared" si="4"/>
        <v/>
      </c>
      <c r="H41" s="201"/>
      <c r="I41" s="201"/>
      <c r="J41" s="201"/>
      <c r="K41" s="201"/>
      <c r="L41" s="201"/>
      <c r="M41" s="201"/>
      <c r="N41" s="201"/>
      <c r="O41" s="201"/>
      <c r="P41" s="201"/>
      <c r="Q41" s="201"/>
    </row>
    <row r="42" spans="1:18">
      <c r="A42" s="71" t="str">
        <f>IF('Informations About Genes'!A41="","",'Informations About Genes'!A41)</f>
        <v>D3</v>
      </c>
      <c r="B42" s="72" t="str">
        <f>IF('Informations About Genes'!D41="","",'Informations About Genes'!D41)</f>
        <v/>
      </c>
      <c r="C42" s="346"/>
      <c r="D42" s="346"/>
      <c r="E42" s="346"/>
      <c r="F42" s="73" t="str">
        <f t="shared" si="3"/>
        <v/>
      </c>
      <c r="G42" s="73" t="str">
        <f t="shared" si="4"/>
        <v/>
      </c>
      <c r="H42" s="201"/>
      <c r="I42" s="201"/>
      <c r="J42" s="201"/>
      <c r="K42" s="201"/>
      <c r="L42" s="201"/>
      <c r="M42" s="201"/>
      <c r="N42" s="201"/>
      <c r="O42" s="201"/>
      <c r="P42" s="201"/>
      <c r="Q42" s="201"/>
    </row>
    <row r="43" spans="1:18">
      <c r="A43" s="71" t="str">
        <f>IF('Informations About Genes'!A42="","",'Informations About Genes'!A42)</f>
        <v>D4</v>
      </c>
      <c r="B43" s="72" t="str">
        <f>IF('Informations About Genes'!D42="","",'Informations About Genes'!D42)</f>
        <v/>
      </c>
      <c r="C43" s="346"/>
      <c r="D43" s="346"/>
      <c r="E43" s="346"/>
      <c r="F43" s="73" t="str">
        <f t="shared" si="3"/>
        <v/>
      </c>
      <c r="G43" s="73" t="str">
        <f t="shared" si="4"/>
        <v/>
      </c>
      <c r="H43" s="201"/>
      <c r="I43" s="201"/>
      <c r="J43" s="201"/>
      <c r="K43" s="201"/>
      <c r="L43" s="201"/>
      <c r="M43" s="201"/>
      <c r="N43" s="201"/>
      <c r="O43" s="201"/>
      <c r="P43" s="201"/>
      <c r="Q43" s="201"/>
    </row>
    <row r="44" spans="1:18">
      <c r="A44" s="71" t="str">
        <f>IF('Informations About Genes'!A43="","",'Informations About Genes'!A43)</f>
        <v>D5</v>
      </c>
      <c r="B44" s="72" t="str">
        <f>IF('Informations About Genes'!D43="","",'Informations About Genes'!D43)</f>
        <v/>
      </c>
      <c r="C44" s="346"/>
      <c r="D44" s="346"/>
      <c r="E44" s="346"/>
      <c r="F44" s="73" t="str">
        <f t="shared" si="3"/>
        <v/>
      </c>
      <c r="G44" s="73" t="str">
        <f t="shared" si="4"/>
        <v/>
      </c>
      <c r="H44" s="201"/>
      <c r="I44" s="201"/>
      <c r="J44" s="201"/>
      <c r="K44" s="201"/>
      <c r="L44" s="201"/>
      <c r="M44" s="201"/>
      <c r="N44" s="201"/>
      <c r="O44" s="201"/>
      <c r="P44" s="201"/>
      <c r="Q44" s="201"/>
    </row>
    <row r="45" spans="1:18">
      <c r="A45" s="71" t="str">
        <f>IF('Informations About Genes'!A44="","",'Informations About Genes'!A44)</f>
        <v>D6</v>
      </c>
      <c r="B45" s="72" t="str">
        <f>IF('Informations About Genes'!D44="","",'Informations About Genes'!D44)</f>
        <v/>
      </c>
      <c r="C45" s="346"/>
      <c r="D45" s="346"/>
      <c r="E45" s="346"/>
      <c r="F45" s="73" t="str">
        <f t="shared" si="3"/>
        <v/>
      </c>
      <c r="G45" s="73" t="str">
        <f t="shared" si="4"/>
        <v/>
      </c>
      <c r="H45" s="201"/>
      <c r="I45" s="201"/>
      <c r="J45" s="201"/>
      <c r="K45" s="201"/>
      <c r="L45" s="201"/>
      <c r="M45" s="201"/>
      <c r="N45" s="201"/>
      <c r="O45" s="201"/>
      <c r="P45" s="201"/>
      <c r="Q45" s="201"/>
    </row>
    <row r="46" spans="1:18">
      <c r="A46" s="71" t="str">
        <f>IF('Informations About Genes'!A45="","",'Informations About Genes'!A45)</f>
        <v>D7</v>
      </c>
      <c r="B46" s="72" t="str">
        <f>IF('Informations About Genes'!D45="","",'Informations About Genes'!D45)</f>
        <v/>
      </c>
      <c r="C46" s="346"/>
      <c r="D46" s="346"/>
      <c r="E46" s="346"/>
      <c r="F46" s="73" t="str">
        <f t="shared" si="3"/>
        <v/>
      </c>
      <c r="G46" s="73" t="str">
        <f t="shared" si="4"/>
        <v/>
      </c>
      <c r="H46" s="201"/>
      <c r="I46" s="201"/>
      <c r="J46" s="201"/>
      <c r="K46" s="201"/>
      <c r="L46" s="201"/>
      <c r="M46" s="201"/>
      <c r="N46" s="201"/>
      <c r="O46" s="201"/>
      <c r="P46" s="201"/>
      <c r="Q46" s="201"/>
    </row>
    <row r="47" spans="1:18">
      <c r="A47" s="71" t="str">
        <f>IF('Informations About Genes'!A46="","",'Informations About Genes'!A46)</f>
        <v>D8</v>
      </c>
      <c r="B47" s="72" t="str">
        <f>IF('Informations About Genes'!D46="","",'Informations About Genes'!D46)</f>
        <v/>
      </c>
      <c r="C47" s="346"/>
      <c r="D47" s="346"/>
      <c r="E47" s="346"/>
      <c r="F47" s="73" t="str">
        <f t="shared" si="3"/>
        <v/>
      </c>
      <c r="G47" s="73" t="str">
        <f t="shared" si="4"/>
        <v/>
      </c>
      <c r="H47" s="201"/>
      <c r="I47" s="201"/>
      <c r="J47" s="201"/>
      <c r="K47" s="201"/>
      <c r="L47" s="201"/>
      <c r="M47" s="201"/>
      <c r="N47" s="201"/>
      <c r="O47" s="201"/>
      <c r="P47" s="201"/>
      <c r="Q47" s="201"/>
    </row>
    <row r="48" spans="1:18">
      <c r="A48" s="71" t="str">
        <f>IF('Informations About Genes'!A47="","",'Informations About Genes'!A47)</f>
        <v>D9</v>
      </c>
      <c r="B48" s="72" t="str">
        <f>IF('Informations About Genes'!D47="","",'Informations About Genes'!D47)</f>
        <v/>
      </c>
      <c r="C48" s="346"/>
      <c r="D48" s="346"/>
      <c r="E48" s="346"/>
      <c r="F48" s="73" t="str">
        <f t="shared" si="3"/>
        <v/>
      </c>
      <c r="G48" s="73" t="str">
        <f t="shared" si="4"/>
        <v/>
      </c>
      <c r="H48" s="201"/>
      <c r="I48" s="201"/>
      <c r="J48" s="201"/>
      <c r="K48" s="201"/>
      <c r="L48" s="201"/>
      <c r="M48" s="201"/>
      <c r="N48" s="201"/>
      <c r="O48" s="201"/>
      <c r="P48" s="201"/>
      <c r="Q48" s="201"/>
    </row>
    <row r="49" spans="1:20">
      <c r="A49" s="71" t="str">
        <f>IF('Informations About Genes'!A48="","",'Informations About Genes'!A48)</f>
        <v>D10</v>
      </c>
      <c r="B49" s="72" t="str">
        <f>IF('Informations About Genes'!D48="","",'Informations About Genes'!D48)</f>
        <v/>
      </c>
      <c r="C49" s="346"/>
      <c r="D49" s="346"/>
      <c r="E49" s="346"/>
      <c r="F49" s="73" t="str">
        <f t="shared" si="3"/>
        <v/>
      </c>
      <c r="G49" s="73" t="str">
        <f t="shared" si="4"/>
        <v/>
      </c>
      <c r="H49" s="201"/>
      <c r="I49" s="201"/>
      <c r="J49" s="201"/>
      <c r="K49" s="201"/>
      <c r="L49" s="201"/>
      <c r="M49" s="201"/>
      <c r="N49" s="201"/>
      <c r="O49" s="201"/>
      <c r="P49" s="201"/>
      <c r="Q49" s="201"/>
    </row>
    <row r="50" spans="1:20">
      <c r="A50" s="71" t="str">
        <f>IF('Informations About Genes'!A49="","",'Informations About Genes'!A49)</f>
        <v>D11</v>
      </c>
      <c r="B50" s="72" t="str">
        <f>IF('Informations About Genes'!D49="","",'Informations About Genes'!D49)</f>
        <v/>
      </c>
      <c r="C50" s="346"/>
      <c r="D50" s="346"/>
      <c r="E50" s="346"/>
      <c r="F50" s="73" t="str">
        <f t="shared" si="3"/>
        <v/>
      </c>
      <c r="G50" s="73" t="str">
        <f t="shared" si="4"/>
        <v/>
      </c>
      <c r="H50" s="201"/>
      <c r="I50" s="201"/>
      <c r="J50" s="201"/>
      <c r="K50" s="201"/>
      <c r="L50" s="201"/>
      <c r="M50" s="201"/>
      <c r="N50" s="201"/>
      <c r="O50" s="201"/>
      <c r="P50" s="201"/>
      <c r="Q50" s="201"/>
    </row>
    <row r="51" spans="1:20">
      <c r="A51" s="71" t="str">
        <f>IF('Informations About Genes'!A50="","",'Informations About Genes'!A50)</f>
        <v>D12</v>
      </c>
      <c r="B51" s="72" t="str">
        <f>IF('Informations About Genes'!D50="","",'Informations About Genes'!D50)</f>
        <v/>
      </c>
      <c r="C51" s="346"/>
      <c r="D51" s="346"/>
      <c r="E51" s="346"/>
      <c r="F51" s="73" t="str">
        <f t="shared" si="3"/>
        <v/>
      </c>
      <c r="G51" s="73" t="str">
        <f t="shared" si="4"/>
        <v/>
      </c>
      <c r="H51" s="201"/>
      <c r="I51" s="201"/>
      <c r="J51" s="201"/>
      <c r="K51" s="201"/>
      <c r="L51" s="201"/>
      <c r="M51" s="201"/>
      <c r="N51" s="201"/>
      <c r="O51" s="201"/>
      <c r="P51" s="201"/>
      <c r="Q51" s="201"/>
    </row>
    <row r="52" spans="1:20">
      <c r="A52" s="71" t="str">
        <f>IF('Informations About Genes'!A51="","",'Informations About Genes'!A51)</f>
        <v>E1</v>
      </c>
      <c r="B52" s="72" t="str">
        <f>IF('Informations About Genes'!D51="","",'Informations About Genes'!D51)</f>
        <v/>
      </c>
      <c r="C52" s="346"/>
      <c r="D52" s="346"/>
      <c r="E52" s="346"/>
      <c r="F52" s="73" t="str">
        <f t="shared" si="3"/>
        <v/>
      </c>
      <c r="G52" s="73" t="str">
        <f t="shared" si="4"/>
        <v/>
      </c>
      <c r="H52" s="201"/>
      <c r="I52" s="201"/>
      <c r="J52" s="201"/>
      <c r="K52" s="201"/>
      <c r="L52" s="201"/>
      <c r="M52" s="201"/>
      <c r="N52" s="201"/>
      <c r="O52" s="201"/>
      <c r="P52" s="201"/>
      <c r="Q52" s="201"/>
    </row>
    <row r="53" spans="1:20">
      <c r="A53" s="71" t="str">
        <f>IF('Informations About Genes'!A52="","",'Informations About Genes'!A52)</f>
        <v>E2</v>
      </c>
      <c r="B53" s="72" t="str">
        <f>IF('Informations About Genes'!D52="","",'Informations About Genes'!D52)</f>
        <v/>
      </c>
      <c r="C53" s="346"/>
      <c r="D53" s="346"/>
      <c r="E53" s="346"/>
      <c r="F53" s="73" t="str">
        <f t="shared" si="3"/>
        <v/>
      </c>
      <c r="G53" s="73" t="str">
        <f t="shared" si="4"/>
        <v/>
      </c>
      <c r="H53" s="201"/>
      <c r="I53" s="201"/>
      <c r="J53" s="201"/>
      <c r="K53" s="201"/>
      <c r="L53" s="201"/>
      <c r="M53" s="201"/>
      <c r="N53" s="201"/>
      <c r="O53" s="201"/>
      <c r="P53" s="201"/>
      <c r="Q53" s="201"/>
    </row>
    <row r="54" spans="1:20">
      <c r="A54" s="71" t="str">
        <f>IF('Informations About Genes'!A53="","",'Informations About Genes'!A53)</f>
        <v>E3</v>
      </c>
      <c r="B54" s="72" t="str">
        <f>IF('Informations About Genes'!D53="","",'Informations About Genes'!D53)</f>
        <v/>
      </c>
      <c r="C54" s="346"/>
      <c r="D54" s="346"/>
      <c r="E54" s="346"/>
      <c r="F54" s="73" t="str">
        <f t="shared" si="3"/>
        <v/>
      </c>
      <c r="G54" s="73" t="str">
        <f t="shared" si="4"/>
        <v/>
      </c>
      <c r="H54" s="201"/>
      <c r="I54" s="201"/>
      <c r="J54" s="201"/>
      <c r="K54" s="201"/>
      <c r="L54" s="201"/>
      <c r="M54" s="201"/>
      <c r="N54" s="201"/>
      <c r="O54" s="201"/>
      <c r="P54" s="201"/>
      <c r="Q54" s="201"/>
    </row>
    <row r="55" spans="1:20">
      <c r="A55" s="71" t="str">
        <f>IF('Informations About Genes'!A54="","",'Informations About Genes'!A54)</f>
        <v>E4</v>
      </c>
      <c r="B55" s="72" t="str">
        <f>IF('Informations About Genes'!D54="","",'Informations About Genes'!D54)</f>
        <v/>
      </c>
      <c r="C55" s="346"/>
      <c r="D55" s="346"/>
      <c r="E55" s="346"/>
      <c r="F55" s="73" t="str">
        <f t="shared" si="3"/>
        <v/>
      </c>
      <c r="G55" s="73" t="str">
        <f t="shared" si="4"/>
        <v/>
      </c>
      <c r="H55" s="201"/>
      <c r="I55" s="201"/>
      <c r="J55" s="201"/>
      <c r="K55" s="201"/>
      <c r="L55" s="201"/>
      <c r="M55" s="201"/>
      <c r="N55" s="201"/>
      <c r="O55" s="201"/>
      <c r="P55" s="201"/>
      <c r="Q55" s="201"/>
    </row>
    <row r="56" spans="1:20">
      <c r="A56" s="71" t="str">
        <f>IF('Informations About Genes'!A55="","",'Informations About Genes'!A55)</f>
        <v>E5</v>
      </c>
      <c r="B56" s="72" t="str">
        <f>IF('Informations About Genes'!D55="","",'Informations About Genes'!D55)</f>
        <v/>
      </c>
      <c r="C56" s="346"/>
      <c r="D56" s="346"/>
      <c r="E56" s="346"/>
      <c r="F56" s="73" t="str">
        <f t="shared" si="3"/>
        <v/>
      </c>
      <c r="G56" s="73" t="str">
        <f t="shared" si="4"/>
        <v/>
      </c>
      <c r="H56" s="201"/>
      <c r="I56" s="201"/>
      <c r="J56" s="201"/>
      <c r="K56" s="201"/>
      <c r="L56" s="201"/>
      <c r="M56" s="201"/>
      <c r="N56" s="201"/>
      <c r="O56" s="201"/>
      <c r="P56" s="201"/>
      <c r="Q56" s="201"/>
      <c r="R56" s="201"/>
      <c r="S56" s="201"/>
      <c r="T56" s="201"/>
    </row>
    <row r="57" spans="1:20">
      <c r="A57" s="71" t="str">
        <f>IF('Informations About Genes'!A56="","",'Informations About Genes'!A56)</f>
        <v>E6</v>
      </c>
      <c r="B57" s="72" t="str">
        <f>IF('Informations About Genes'!D56="","",'Informations About Genes'!D56)</f>
        <v/>
      </c>
      <c r="C57" s="346"/>
      <c r="D57" s="346"/>
      <c r="E57" s="346"/>
      <c r="F57" s="73" t="str">
        <f t="shared" si="3"/>
        <v/>
      </c>
      <c r="G57" s="73" t="str">
        <f t="shared" si="4"/>
        <v/>
      </c>
      <c r="H57" s="201"/>
      <c r="I57" s="201"/>
      <c r="J57" s="201"/>
      <c r="K57" s="201"/>
      <c r="L57" s="201"/>
      <c r="M57" s="201"/>
      <c r="N57" s="201"/>
      <c r="O57" s="201"/>
      <c r="P57" s="201"/>
      <c r="Q57" s="201"/>
      <c r="R57" s="201"/>
      <c r="S57" s="201"/>
      <c r="T57" s="201"/>
    </row>
    <row r="58" spans="1:20">
      <c r="A58" s="71" t="str">
        <f>IF('Informations About Genes'!A57="","",'Informations About Genes'!A57)</f>
        <v>E7</v>
      </c>
      <c r="B58" s="72" t="str">
        <f>IF('Informations About Genes'!D57="","",'Informations About Genes'!D57)</f>
        <v/>
      </c>
      <c r="C58" s="346"/>
      <c r="D58" s="346"/>
      <c r="E58" s="346"/>
      <c r="F58" s="73" t="str">
        <f t="shared" si="3"/>
        <v/>
      </c>
      <c r="G58" s="73" t="str">
        <f t="shared" si="4"/>
        <v/>
      </c>
      <c r="H58" s="201"/>
      <c r="I58" s="201"/>
      <c r="J58" s="201"/>
      <c r="K58" s="201"/>
      <c r="L58" s="201"/>
      <c r="M58" s="201"/>
      <c r="N58" s="201"/>
      <c r="O58" s="201"/>
      <c r="P58" s="201"/>
      <c r="Q58" s="201"/>
      <c r="R58" s="201"/>
      <c r="S58" s="201"/>
      <c r="T58" s="201"/>
    </row>
    <row r="59" spans="1:20">
      <c r="A59" s="71" t="str">
        <f>IF('Informations About Genes'!A58="","",'Informations About Genes'!A58)</f>
        <v>E8</v>
      </c>
      <c r="B59" s="72" t="str">
        <f>IF('Informations About Genes'!D58="","",'Informations About Genes'!D58)</f>
        <v/>
      </c>
      <c r="C59" s="346"/>
      <c r="D59" s="346"/>
      <c r="E59" s="346"/>
      <c r="F59" s="73" t="str">
        <f t="shared" si="3"/>
        <v/>
      </c>
      <c r="G59" s="73" t="str">
        <f t="shared" si="4"/>
        <v/>
      </c>
      <c r="H59" s="201"/>
      <c r="I59" s="201"/>
      <c r="J59" s="201"/>
      <c r="K59" s="201"/>
      <c r="L59" s="201"/>
      <c r="M59" s="201"/>
      <c r="N59" s="201"/>
      <c r="O59" s="201"/>
      <c r="P59" s="201"/>
      <c r="Q59" s="201"/>
      <c r="R59" s="201"/>
      <c r="S59" s="201"/>
      <c r="T59" s="201"/>
    </row>
    <row r="60" spans="1:20">
      <c r="A60" s="71" t="str">
        <f>IF('Informations About Genes'!A59="","",'Informations About Genes'!A59)</f>
        <v>E9</v>
      </c>
      <c r="B60" s="72" t="str">
        <f>IF('Informations About Genes'!D59="","",'Informations About Genes'!D59)</f>
        <v/>
      </c>
      <c r="C60" s="346"/>
      <c r="D60" s="346"/>
      <c r="E60" s="346"/>
      <c r="F60" s="73" t="str">
        <f t="shared" si="3"/>
        <v/>
      </c>
      <c r="G60" s="73" t="str">
        <f t="shared" si="4"/>
        <v/>
      </c>
      <c r="H60" s="201"/>
      <c r="I60" s="201"/>
      <c r="J60" s="201"/>
      <c r="K60" s="201"/>
      <c r="L60" s="201"/>
      <c r="M60" s="201"/>
      <c r="N60" s="201"/>
      <c r="O60" s="201"/>
      <c r="P60" s="201"/>
      <c r="Q60" s="201"/>
      <c r="R60" s="201"/>
      <c r="S60" s="201"/>
      <c r="T60" s="201"/>
    </row>
    <row r="61" spans="1:20">
      <c r="A61" s="71" t="str">
        <f>IF('Informations About Genes'!A60="","",'Informations About Genes'!A60)</f>
        <v>E10</v>
      </c>
      <c r="B61" s="72" t="str">
        <f>IF('Informations About Genes'!D60="","",'Informations About Genes'!D60)</f>
        <v/>
      </c>
      <c r="C61" s="346"/>
      <c r="D61" s="346"/>
      <c r="E61" s="346"/>
      <c r="F61" s="73" t="str">
        <f t="shared" si="3"/>
        <v/>
      </c>
      <c r="G61" s="73" t="str">
        <f t="shared" si="4"/>
        <v/>
      </c>
      <c r="H61" s="201"/>
      <c r="I61" s="201"/>
      <c r="J61" s="201"/>
      <c r="K61" s="201"/>
      <c r="L61" s="201"/>
      <c r="M61" s="201"/>
      <c r="N61" s="201"/>
      <c r="O61" s="201"/>
      <c r="P61" s="201"/>
      <c r="Q61" s="201"/>
      <c r="R61" s="201"/>
      <c r="S61" s="201"/>
      <c r="T61" s="201"/>
    </row>
    <row r="62" spans="1:20">
      <c r="A62" s="71" t="str">
        <f>IF('Informations About Genes'!A61="","",'Informations About Genes'!A61)</f>
        <v>E11</v>
      </c>
      <c r="B62" s="72" t="str">
        <f>IF('Informations About Genes'!D61="","",'Informations About Genes'!D61)</f>
        <v/>
      </c>
      <c r="C62" s="346"/>
      <c r="D62" s="346"/>
      <c r="E62" s="346"/>
      <c r="F62" s="73" t="str">
        <f t="shared" si="3"/>
        <v/>
      </c>
      <c r="G62" s="73" t="str">
        <f t="shared" si="4"/>
        <v/>
      </c>
      <c r="H62" s="201"/>
      <c r="I62" s="201"/>
      <c r="J62" s="201"/>
      <c r="K62" s="201"/>
      <c r="L62" s="201"/>
      <c r="M62" s="201"/>
      <c r="N62" s="201"/>
      <c r="O62" s="201"/>
      <c r="P62" s="201"/>
      <c r="Q62" s="201"/>
      <c r="R62" s="201"/>
      <c r="S62" s="201"/>
      <c r="T62" s="201"/>
    </row>
    <row r="63" spans="1:20">
      <c r="A63" s="71" t="str">
        <f>IF('Informations About Genes'!A62="","",'Informations About Genes'!A62)</f>
        <v>E12</v>
      </c>
      <c r="B63" s="72" t="str">
        <f>IF('Informations About Genes'!D62="","",'Informations About Genes'!D62)</f>
        <v/>
      </c>
      <c r="C63" s="346"/>
      <c r="D63" s="346"/>
      <c r="E63" s="346"/>
      <c r="F63" s="73" t="str">
        <f t="shared" si="3"/>
        <v/>
      </c>
      <c r="G63" s="73" t="str">
        <f t="shared" si="4"/>
        <v/>
      </c>
      <c r="H63" s="201"/>
      <c r="I63" s="201"/>
      <c r="J63" s="201"/>
      <c r="K63" s="201"/>
      <c r="L63" s="201"/>
      <c r="M63" s="201"/>
      <c r="N63" s="201"/>
      <c r="O63" s="201"/>
      <c r="P63" s="201"/>
      <c r="Q63" s="201"/>
      <c r="R63" s="201"/>
      <c r="S63" s="201"/>
      <c r="T63" s="201"/>
    </row>
    <row r="64" spans="1:20">
      <c r="A64" s="71" t="str">
        <f>IF('Informations About Genes'!A63="","",'Informations About Genes'!A63)</f>
        <v>F1</v>
      </c>
      <c r="B64" s="72" t="str">
        <f>IF('Informations About Genes'!D63="","",'Informations About Genes'!D63)</f>
        <v/>
      </c>
      <c r="C64" s="346"/>
      <c r="D64" s="346"/>
      <c r="E64" s="346"/>
      <c r="F64" s="73" t="str">
        <f t="shared" si="3"/>
        <v/>
      </c>
      <c r="G64" s="73" t="str">
        <f t="shared" si="4"/>
        <v/>
      </c>
      <c r="H64" s="201"/>
      <c r="I64" s="201"/>
      <c r="J64" s="201"/>
      <c r="K64" s="201"/>
      <c r="L64" s="201"/>
      <c r="M64" s="201"/>
      <c r="N64" s="201"/>
      <c r="O64" s="201"/>
      <c r="P64" s="201"/>
      <c r="Q64" s="201"/>
      <c r="R64" s="201"/>
      <c r="S64" s="201"/>
      <c r="T64" s="201"/>
    </row>
    <row r="65" spans="1:20">
      <c r="A65" s="71" t="str">
        <f>IF('Informations About Genes'!A64="","",'Informations About Genes'!A64)</f>
        <v>F2</v>
      </c>
      <c r="B65" s="72" t="str">
        <f>IF('Informations About Genes'!D64="","",'Informations About Genes'!D64)</f>
        <v/>
      </c>
      <c r="C65" s="346"/>
      <c r="D65" s="346"/>
      <c r="E65" s="346"/>
      <c r="F65" s="73" t="str">
        <f t="shared" si="3"/>
        <v/>
      </c>
      <c r="G65" s="73" t="str">
        <f t="shared" si="4"/>
        <v/>
      </c>
      <c r="H65" s="201"/>
      <c r="I65" s="201"/>
      <c r="J65" s="201"/>
      <c r="K65" s="201"/>
      <c r="L65" s="201"/>
      <c r="M65" s="201"/>
      <c r="N65" s="201"/>
      <c r="O65" s="201"/>
      <c r="P65" s="201"/>
      <c r="Q65" s="201"/>
      <c r="R65" s="201"/>
      <c r="S65" s="201"/>
      <c r="T65" s="201"/>
    </row>
    <row r="66" spans="1:20">
      <c r="A66" s="71" t="str">
        <f>IF('Informations About Genes'!A65="","",'Informations About Genes'!A65)</f>
        <v>F3</v>
      </c>
      <c r="B66" s="72" t="str">
        <f>IF('Informations About Genes'!D65="","",'Informations About Genes'!D65)</f>
        <v/>
      </c>
      <c r="C66" s="346"/>
      <c r="D66" s="346"/>
      <c r="E66" s="346"/>
      <c r="F66" s="73" t="str">
        <f t="shared" si="3"/>
        <v/>
      </c>
      <c r="G66" s="73" t="str">
        <f t="shared" si="4"/>
        <v/>
      </c>
      <c r="H66" s="201"/>
      <c r="I66" s="201"/>
      <c r="J66" s="201"/>
      <c r="K66" s="201"/>
      <c r="L66" s="201"/>
      <c r="M66" s="201"/>
      <c r="N66" s="201"/>
      <c r="O66" s="201"/>
      <c r="P66" s="201"/>
      <c r="Q66" s="201"/>
      <c r="R66" s="201"/>
      <c r="S66" s="201"/>
      <c r="T66" s="201"/>
    </row>
    <row r="67" spans="1:20">
      <c r="A67" s="71" t="str">
        <f>IF('Informations About Genes'!A66="","",'Informations About Genes'!A66)</f>
        <v>F4</v>
      </c>
      <c r="B67" s="72" t="str">
        <f>IF('Informations About Genes'!D66="","",'Informations About Genes'!D66)</f>
        <v/>
      </c>
      <c r="C67" s="346"/>
      <c r="D67" s="346"/>
      <c r="E67" s="346"/>
      <c r="F67" s="73" t="str">
        <f t="shared" si="3"/>
        <v/>
      </c>
      <c r="G67" s="73" t="str">
        <f t="shared" si="4"/>
        <v/>
      </c>
      <c r="H67" s="201"/>
      <c r="I67" s="201"/>
      <c r="J67" s="201"/>
      <c r="K67" s="201"/>
      <c r="L67" s="201"/>
      <c r="M67" s="201"/>
      <c r="N67" s="201"/>
      <c r="O67" s="201"/>
      <c r="P67" s="201"/>
      <c r="Q67" s="201"/>
      <c r="R67" s="201"/>
      <c r="S67" s="201"/>
      <c r="T67" s="201"/>
    </row>
    <row r="68" spans="1:20">
      <c r="A68" s="71" t="str">
        <f>IF('Informations About Genes'!A67="","",'Informations About Genes'!A67)</f>
        <v>F5</v>
      </c>
      <c r="B68" s="72" t="str">
        <f>IF('Informations About Genes'!D67="","",'Informations About Genes'!D67)</f>
        <v/>
      </c>
      <c r="C68" s="346"/>
      <c r="D68" s="346"/>
      <c r="E68" s="346"/>
      <c r="F68" s="73" t="str">
        <f t="shared" ref="F68:F99" si="5">IF(ISERROR(AVERAGE(C68:E68)),"",AVERAGE(C68:E68))</f>
        <v/>
      </c>
      <c r="G68" s="73" t="str">
        <f t="shared" ref="G68:G99" si="6">IF(ISERROR(STDEV(C68:E68)),"",IF(COUNT(C68:E68)&lt;3,"N/A",STDEV(C68:E68)))</f>
        <v/>
      </c>
      <c r="H68" s="201"/>
      <c r="I68" s="201"/>
      <c r="J68" s="201"/>
      <c r="K68" s="201"/>
      <c r="L68" s="201"/>
      <c r="M68" s="201"/>
      <c r="N68" s="201"/>
      <c r="O68" s="201"/>
      <c r="P68" s="201"/>
      <c r="Q68" s="201"/>
      <c r="R68" s="201"/>
      <c r="S68" s="201"/>
      <c r="T68" s="201"/>
    </row>
    <row r="69" spans="1:20">
      <c r="A69" s="71" t="str">
        <f>IF('Informations About Genes'!A68="","",'Informations About Genes'!A68)</f>
        <v>F6</v>
      </c>
      <c r="B69" s="72" t="str">
        <f>IF('Informations About Genes'!D68="","",'Informations About Genes'!D68)</f>
        <v/>
      </c>
      <c r="C69" s="346"/>
      <c r="D69" s="346"/>
      <c r="E69" s="346"/>
      <c r="F69" s="73" t="str">
        <f t="shared" si="5"/>
        <v/>
      </c>
      <c r="G69" s="73" t="str">
        <f t="shared" si="6"/>
        <v/>
      </c>
      <c r="H69" s="201"/>
      <c r="I69" s="201"/>
      <c r="J69" s="201"/>
      <c r="K69" s="201"/>
      <c r="L69" s="201"/>
      <c r="M69" s="201"/>
      <c r="N69" s="201"/>
      <c r="O69" s="201"/>
      <c r="P69" s="201"/>
      <c r="Q69" s="201"/>
      <c r="R69" s="201"/>
      <c r="S69" s="201"/>
      <c r="T69" s="201"/>
    </row>
    <row r="70" spans="1:20">
      <c r="A70" s="71" t="str">
        <f>IF('Informations About Genes'!A69="","",'Informations About Genes'!A69)</f>
        <v>F7</v>
      </c>
      <c r="B70" s="72" t="str">
        <f>IF('Informations About Genes'!D69="","",'Informations About Genes'!D69)</f>
        <v/>
      </c>
      <c r="C70" s="346"/>
      <c r="D70" s="346"/>
      <c r="E70" s="346"/>
      <c r="F70" s="73" t="str">
        <f t="shared" si="5"/>
        <v/>
      </c>
      <c r="G70" s="73" t="str">
        <f t="shared" si="6"/>
        <v/>
      </c>
      <c r="H70" s="201"/>
      <c r="I70" s="201"/>
      <c r="J70" s="201"/>
      <c r="K70" s="201"/>
      <c r="L70" s="201"/>
      <c r="M70" s="201"/>
      <c r="N70" s="201"/>
      <c r="O70" s="201"/>
      <c r="P70" s="201"/>
      <c r="Q70" s="201"/>
      <c r="R70" s="201"/>
      <c r="S70" s="201"/>
      <c r="T70" s="201"/>
    </row>
    <row r="71" spans="1:20">
      <c r="A71" s="71" t="str">
        <f>IF('Informations About Genes'!A70="","",'Informations About Genes'!A70)</f>
        <v>F8</v>
      </c>
      <c r="B71" s="72" t="str">
        <f>IF('Informations About Genes'!D70="","",'Informations About Genes'!D70)</f>
        <v/>
      </c>
      <c r="C71" s="346"/>
      <c r="D71" s="346"/>
      <c r="E71" s="346"/>
      <c r="F71" s="73" t="str">
        <f t="shared" si="5"/>
        <v/>
      </c>
      <c r="G71" s="73" t="str">
        <f t="shared" si="6"/>
        <v/>
      </c>
      <c r="H71" s="201"/>
      <c r="I71" s="201"/>
      <c r="J71" s="201"/>
      <c r="K71" s="201"/>
      <c r="L71" s="201"/>
      <c r="M71" s="201"/>
      <c r="N71" s="201"/>
      <c r="O71" s="201"/>
      <c r="P71" s="201"/>
      <c r="Q71" s="201"/>
      <c r="R71" s="201"/>
      <c r="S71" s="201"/>
      <c r="T71" s="201"/>
    </row>
    <row r="72" spans="1:20">
      <c r="A72" s="71" t="str">
        <f>IF('Informations About Genes'!A71="","",'Informations About Genes'!A71)</f>
        <v>F9</v>
      </c>
      <c r="B72" s="72" t="str">
        <f>IF('Informations About Genes'!D71="","",'Informations About Genes'!D71)</f>
        <v/>
      </c>
      <c r="C72" s="346"/>
      <c r="D72" s="346"/>
      <c r="E72" s="346"/>
      <c r="F72" s="73" t="str">
        <f t="shared" si="5"/>
        <v/>
      </c>
      <c r="G72" s="73" t="str">
        <f t="shared" si="6"/>
        <v/>
      </c>
      <c r="H72" s="201"/>
      <c r="I72" s="201"/>
      <c r="J72" s="201"/>
      <c r="K72" s="201"/>
      <c r="L72" s="201"/>
      <c r="M72" s="201"/>
      <c r="N72" s="201"/>
      <c r="O72" s="201"/>
      <c r="P72" s="201"/>
      <c r="Q72" s="201"/>
      <c r="R72" s="201"/>
      <c r="S72" s="201"/>
      <c r="T72" s="201"/>
    </row>
    <row r="73" spans="1:20">
      <c r="A73" s="71" t="str">
        <f>IF('Informations About Genes'!A72="","",'Informations About Genes'!A72)</f>
        <v>F10</v>
      </c>
      <c r="B73" s="72" t="str">
        <f>IF('Informations About Genes'!D72="","",'Informations About Genes'!D72)</f>
        <v/>
      </c>
      <c r="C73" s="346"/>
      <c r="D73" s="346"/>
      <c r="E73" s="346"/>
      <c r="F73" s="73" t="str">
        <f t="shared" si="5"/>
        <v/>
      </c>
      <c r="G73" s="73" t="str">
        <f t="shared" si="6"/>
        <v/>
      </c>
      <c r="H73" s="201"/>
      <c r="I73" s="201"/>
      <c r="J73" s="201"/>
      <c r="K73" s="201"/>
      <c r="L73" s="201"/>
      <c r="M73" s="201"/>
      <c r="N73" s="201"/>
      <c r="O73" s="201"/>
      <c r="P73" s="201"/>
      <c r="Q73" s="201"/>
      <c r="R73" s="201"/>
      <c r="S73" s="201"/>
      <c r="T73" s="201"/>
    </row>
    <row r="74" spans="1:20">
      <c r="A74" s="71" t="str">
        <f>IF('Informations About Genes'!A73="","",'Informations About Genes'!A73)</f>
        <v>F11</v>
      </c>
      <c r="B74" s="72" t="str">
        <f>IF('Informations About Genes'!D73="","",'Informations About Genes'!D73)</f>
        <v/>
      </c>
      <c r="C74" s="346"/>
      <c r="D74" s="346"/>
      <c r="E74" s="346"/>
      <c r="F74" s="73" t="str">
        <f t="shared" si="5"/>
        <v/>
      </c>
      <c r="G74" s="73" t="str">
        <f t="shared" si="6"/>
        <v/>
      </c>
      <c r="H74" s="201"/>
      <c r="I74" s="201"/>
      <c r="J74" s="201"/>
      <c r="K74" s="201"/>
      <c r="L74" s="201"/>
      <c r="M74" s="201"/>
      <c r="N74" s="201"/>
      <c r="O74" s="201"/>
      <c r="P74" s="201"/>
      <c r="Q74" s="201"/>
      <c r="R74" s="201"/>
      <c r="S74" s="201"/>
      <c r="T74" s="201"/>
    </row>
    <row r="75" spans="1:20">
      <c r="A75" s="71" t="str">
        <f>IF('Informations About Genes'!A74="","",'Informations About Genes'!A74)</f>
        <v>F12</v>
      </c>
      <c r="B75" s="72" t="str">
        <f>IF('Informations About Genes'!D74="","",'Informations About Genes'!D74)</f>
        <v/>
      </c>
      <c r="C75" s="346"/>
      <c r="D75" s="346"/>
      <c r="E75" s="346"/>
      <c r="F75" s="73" t="str">
        <f t="shared" si="5"/>
        <v/>
      </c>
      <c r="G75" s="73" t="str">
        <f t="shared" si="6"/>
        <v/>
      </c>
      <c r="H75" s="201"/>
      <c r="I75" s="201"/>
      <c r="J75" s="201"/>
      <c r="K75" s="201"/>
      <c r="L75" s="201"/>
      <c r="M75" s="201"/>
      <c r="N75" s="201"/>
      <c r="O75" s="201"/>
      <c r="P75" s="201"/>
      <c r="Q75" s="201"/>
      <c r="R75" s="201"/>
      <c r="S75" s="201"/>
      <c r="T75" s="201"/>
    </row>
    <row r="76" spans="1:20">
      <c r="A76" s="71" t="str">
        <f>IF('Informations About Genes'!A75="","",'Informations About Genes'!A75)</f>
        <v>G1</v>
      </c>
      <c r="B76" s="72" t="str">
        <f>IF('Informations About Genes'!D75="","",'Informations About Genes'!D75)</f>
        <v/>
      </c>
      <c r="C76" s="346"/>
      <c r="D76" s="346"/>
      <c r="E76" s="346"/>
      <c r="F76" s="73" t="str">
        <f t="shared" si="5"/>
        <v/>
      </c>
      <c r="G76" s="73" t="str">
        <f t="shared" si="6"/>
        <v/>
      </c>
      <c r="H76" s="201"/>
      <c r="I76" s="201"/>
      <c r="J76" s="201"/>
      <c r="K76" s="201"/>
      <c r="L76" s="201"/>
      <c r="M76" s="201"/>
      <c r="N76" s="201"/>
      <c r="O76" s="201"/>
      <c r="P76" s="201"/>
      <c r="Q76" s="201"/>
      <c r="R76" s="201"/>
    </row>
    <row r="77" spans="1:20">
      <c r="A77" s="71" t="str">
        <f>IF('Informations About Genes'!A76="","",'Informations About Genes'!A76)</f>
        <v>G2</v>
      </c>
      <c r="B77" s="72" t="str">
        <f>IF('Informations About Genes'!D76="","",'Informations About Genes'!D76)</f>
        <v/>
      </c>
      <c r="C77" s="346"/>
      <c r="D77" s="346"/>
      <c r="E77" s="346"/>
      <c r="F77" s="73" t="str">
        <f t="shared" si="5"/>
        <v/>
      </c>
      <c r="G77" s="73" t="str">
        <f t="shared" si="6"/>
        <v/>
      </c>
      <c r="H77" s="201"/>
      <c r="I77" s="201"/>
      <c r="J77" s="201"/>
      <c r="K77" s="201"/>
      <c r="L77" s="201"/>
      <c r="M77" s="201"/>
      <c r="N77" s="201"/>
      <c r="O77" s="201"/>
      <c r="P77" s="201"/>
      <c r="Q77" s="201"/>
      <c r="R77" s="201"/>
    </row>
    <row r="78" spans="1:20">
      <c r="A78" s="71" t="str">
        <f>IF('Informations About Genes'!A77="","",'Informations About Genes'!A77)</f>
        <v>G3</v>
      </c>
      <c r="B78" s="72" t="str">
        <f>IF('Informations About Genes'!D77="","",'Informations About Genes'!D77)</f>
        <v/>
      </c>
      <c r="C78" s="346"/>
      <c r="D78" s="346"/>
      <c r="E78" s="346"/>
      <c r="F78" s="73" t="str">
        <f t="shared" si="5"/>
        <v/>
      </c>
      <c r="G78" s="73" t="str">
        <f t="shared" si="6"/>
        <v/>
      </c>
      <c r="H78" s="201"/>
      <c r="I78" s="201"/>
      <c r="J78" s="201"/>
      <c r="K78" s="201"/>
      <c r="L78" s="201"/>
      <c r="M78" s="201"/>
      <c r="N78" s="201"/>
      <c r="O78" s="201"/>
      <c r="P78" s="201"/>
      <c r="Q78" s="201"/>
      <c r="R78" s="201"/>
    </row>
    <row r="79" spans="1:20">
      <c r="A79" s="71" t="str">
        <f>IF('Informations About Genes'!A78="","",'Informations About Genes'!A78)</f>
        <v>G4</v>
      </c>
      <c r="B79" s="72" t="str">
        <f>IF('Informations About Genes'!D78="","",'Informations About Genes'!D78)</f>
        <v/>
      </c>
      <c r="C79" s="346"/>
      <c r="D79" s="346"/>
      <c r="E79" s="346"/>
      <c r="F79" s="73" t="str">
        <f t="shared" si="5"/>
        <v/>
      </c>
      <c r="G79" s="73" t="str">
        <f t="shared" si="6"/>
        <v/>
      </c>
      <c r="H79" s="201"/>
      <c r="I79" s="201"/>
      <c r="J79" s="201"/>
      <c r="K79" s="201"/>
      <c r="L79" s="201"/>
      <c r="M79" s="201"/>
      <c r="N79" s="201"/>
      <c r="O79" s="201"/>
      <c r="P79" s="201"/>
      <c r="Q79" s="201"/>
      <c r="R79" s="201"/>
    </row>
    <row r="80" spans="1:20">
      <c r="A80" s="71" t="str">
        <f>IF('Informations About Genes'!A79="","",'Informations About Genes'!A79)</f>
        <v>G5</v>
      </c>
      <c r="B80" s="72" t="str">
        <f>IF('Informations About Genes'!D79="","",'Informations About Genes'!D79)</f>
        <v/>
      </c>
      <c r="C80" s="346"/>
      <c r="D80" s="346"/>
      <c r="E80" s="346"/>
      <c r="F80" s="73" t="str">
        <f t="shared" si="5"/>
        <v/>
      </c>
      <c r="G80" s="73" t="str">
        <f t="shared" si="6"/>
        <v/>
      </c>
      <c r="H80" s="201"/>
      <c r="I80" s="201"/>
      <c r="J80" s="201"/>
      <c r="K80" s="201"/>
      <c r="L80" s="201"/>
      <c r="M80" s="201"/>
      <c r="N80" s="201"/>
      <c r="O80" s="201"/>
      <c r="P80" s="201"/>
      <c r="Q80" s="201"/>
      <c r="R80" s="201"/>
    </row>
    <row r="81" spans="1:19">
      <c r="A81" s="71" t="str">
        <f>IF('Informations About Genes'!A80="","",'Informations About Genes'!A80)</f>
        <v>G6</v>
      </c>
      <c r="B81" s="72" t="str">
        <f>IF('Informations About Genes'!D80="","",'Informations About Genes'!D80)</f>
        <v/>
      </c>
      <c r="C81" s="346"/>
      <c r="D81" s="346"/>
      <c r="E81" s="346"/>
      <c r="F81" s="73" t="str">
        <f t="shared" si="5"/>
        <v/>
      </c>
      <c r="G81" s="73" t="str">
        <f t="shared" si="6"/>
        <v/>
      </c>
      <c r="H81" s="201"/>
      <c r="I81" s="201"/>
      <c r="J81" s="201"/>
      <c r="K81" s="201"/>
      <c r="L81" s="201"/>
      <c r="M81" s="201"/>
      <c r="N81" s="201"/>
      <c r="O81" s="201"/>
      <c r="P81" s="201"/>
      <c r="Q81" s="201"/>
      <c r="R81" s="201"/>
    </row>
    <row r="82" spans="1:19">
      <c r="A82" s="71" t="str">
        <f>IF('Informations About Genes'!A81="","",'Informations About Genes'!A81)</f>
        <v>G7</v>
      </c>
      <c r="B82" s="72" t="str">
        <f>IF('Informations About Genes'!D81="","",'Informations About Genes'!D81)</f>
        <v/>
      </c>
      <c r="C82" s="346"/>
      <c r="D82" s="346"/>
      <c r="E82" s="346"/>
      <c r="F82" s="73" t="str">
        <f t="shared" si="5"/>
        <v/>
      </c>
      <c r="G82" s="73" t="str">
        <f t="shared" si="6"/>
        <v/>
      </c>
      <c r="H82" s="201"/>
      <c r="I82" s="201"/>
      <c r="J82" s="201"/>
      <c r="K82" s="201"/>
      <c r="L82" s="201"/>
      <c r="M82" s="201"/>
      <c r="N82" s="201"/>
      <c r="O82" s="201"/>
      <c r="P82" s="201"/>
      <c r="Q82" s="201"/>
      <c r="R82" s="201"/>
    </row>
    <row r="83" spans="1:19">
      <c r="A83" s="71" t="str">
        <f>IF('Informations About Genes'!A82="","",'Informations About Genes'!A82)</f>
        <v>G8</v>
      </c>
      <c r="B83" s="72" t="str">
        <f>IF('Informations About Genes'!D82="","",'Informations About Genes'!D82)</f>
        <v/>
      </c>
      <c r="C83" s="346"/>
      <c r="D83" s="346"/>
      <c r="E83" s="346"/>
      <c r="F83" s="73" t="str">
        <f t="shared" si="5"/>
        <v/>
      </c>
      <c r="G83" s="73" t="str">
        <f t="shared" si="6"/>
        <v/>
      </c>
      <c r="H83" s="201"/>
      <c r="I83" s="201"/>
      <c r="J83" s="201"/>
      <c r="K83" s="201"/>
      <c r="L83" s="201"/>
      <c r="M83" s="201"/>
      <c r="N83" s="201"/>
      <c r="O83" s="201"/>
      <c r="P83" s="201"/>
      <c r="Q83" s="201"/>
      <c r="R83" s="201"/>
    </row>
    <row r="84" spans="1:19">
      <c r="A84" s="71" t="str">
        <f>IF('Informations About Genes'!A83="","",'Informations About Genes'!A83)</f>
        <v>G9</v>
      </c>
      <c r="B84" s="72" t="str">
        <f>IF('Informations About Genes'!D83="","",'Informations About Genes'!D83)</f>
        <v/>
      </c>
      <c r="C84" s="346"/>
      <c r="D84" s="346"/>
      <c r="E84" s="346"/>
      <c r="F84" s="73" t="str">
        <f t="shared" si="5"/>
        <v/>
      </c>
      <c r="G84" s="73" t="str">
        <f t="shared" si="6"/>
        <v/>
      </c>
      <c r="H84" s="201"/>
      <c r="I84" s="201"/>
      <c r="J84" s="201"/>
      <c r="K84" s="201"/>
      <c r="L84" s="201"/>
      <c r="M84" s="201"/>
      <c r="N84" s="201"/>
      <c r="O84" s="201"/>
      <c r="P84" s="201"/>
      <c r="Q84" s="201"/>
      <c r="R84" s="201"/>
      <c r="S84" s="201"/>
    </row>
    <row r="85" spans="1:19">
      <c r="A85" s="71" t="str">
        <f>IF('Informations About Genes'!A84="","",'Informations About Genes'!A84)</f>
        <v>G10</v>
      </c>
      <c r="B85" s="72" t="str">
        <f>IF('Informations About Genes'!D84="","",'Informations About Genes'!D84)</f>
        <v/>
      </c>
      <c r="C85" s="346"/>
      <c r="D85" s="346"/>
      <c r="E85" s="346"/>
      <c r="F85" s="73" t="str">
        <f t="shared" si="5"/>
        <v/>
      </c>
      <c r="G85" s="73" t="str">
        <f t="shared" si="6"/>
        <v/>
      </c>
      <c r="H85" s="201"/>
      <c r="I85" s="201"/>
      <c r="J85" s="201"/>
      <c r="K85" s="201"/>
      <c r="L85" s="201"/>
      <c r="M85" s="201"/>
      <c r="N85" s="201"/>
      <c r="O85" s="201"/>
      <c r="P85" s="201"/>
      <c r="Q85" s="201"/>
      <c r="R85" s="201"/>
      <c r="S85" s="201"/>
    </row>
    <row r="86" spans="1:19">
      <c r="A86" s="71" t="str">
        <f>IF('Informations About Genes'!A85="","",'Informations About Genes'!A85)</f>
        <v>G11</v>
      </c>
      <c r="B86" s="72" t="str">
        <f>IF('Informations About Genes'!D85="","",'Informations About Genes'!D85)</f>
        <v/>
      </c>
      <c r="C86" s="346"/>
      <c r="D86" s="346"/>
      <c r="E86" s="346"/>
      <c r="F86" s="73" t="str">
        <f t="shared" si="5"/>
        <v/>
      </c>
      <c r="G86" s="73" t="str">
        <f t="shared" si="6"/>
        <v/>
      </c>
      <c r="H86" s="201"/>
      <c r="I86" s="201"/>
      <c r="J86" s="201"/>
      <c r="K86" s="201"/>
      <c r="L86" s="201"/>
      <c r="M86" s="201"/>
      <c r="N86" s="201"/>
      <c r="O86" s="201"/>
      <c r="P86" s="201"/>
      <c r="Q86" s="201"/>
      <c r="R86" s="201"/>
      <c r="S86" s="201"/>
    </row>
    <row r="87" spans="1:19">
      <c r="A87" s="71" t="str">
        <f>IF('Informations About Genes'!A86="","",'Informations About Genes'!A86)</f>
        <v>G12</v>
      </c>
      <c r="B87" s="72" t="str">
        <f>IF('Informations About Genes'!D86="","",'Informations About Genes'!D86)</f>
        <v/>
      </c>
      <c r="C87" s="346"/>
      <c r="D87" s="346"/>
      <c r="E87" s="346"/>
      <c r="F87" s="73" t="str">
        <f t="shared" si="5"/>
        <v/>
      </c>
      <c r="G87" s="73" t="str">
        <f t="shared" si="6"/>
        <v/>
      </c>
      <c r="H87" s="201"/>
      <c r="I87" s="201"/>
      <c r="J87" s="201"/>
      <c r="K87" s="201"/>
      <c r="L87" s="201"/>
      <c r="M87" s="201"/>
      <c r="N87" s="201"/>
      <c r="O87" s="201"/>
      <c r="P87" s="201"/>
      <c r="Q87" s="201"/>
      <c r="R87" s="201"/>
      <c r="S87" s="201"/>
    </row>
    <row r="88" spans="1:19">
      <c r="A88" s="71" t="str">
        <f>IF('Informations About Genes'!A87="","",'Informations About Genes'!A87)</f>
        <v>H1</v>
      </c>
      <c r="B88" s="72" t="str">
        <f>IF('Informations About Genes'!D87="","",'Informations About Genes'!D87)</f>
        <v/>
      </c>
      <c r="C88" s="346"/>
      <c r="D88" s="346"/>
      <c r="E88" s="346"/>
      <c r="F88" s="73" t="str">
        <f t="shared" si="5"/>
        <v/>
      </c>
      <c r="G88" s="73" t="str">
        <f t="shared" si="6"/>
        <v/>
      </c>
      <c r="H88" s="201"/>
      <c r="I88" s="201"/>
      <c r="J88" s="201"/>
      <c r="K88" s="201"/>
      <c r="L88" s="201"/>
      <c r="M88" s="201"/>
      <c r="N88" s="201"/>
      <c r="O88" s="201"/>
      <c r="P88" s="201"/>
      <c r="Q88" s="201"/>
      <c r="R88" s="201"/>
      <c r="S88" s="201"/>
    </row>
    <row r="89" spans="1:19">
      <c r="A89" s="71" t="str">
        <f>IF('Informations About Genes'!A88="","",'Informations About Genes'!A88)</f>
        <v>H2</v>
      </c>
      <c r="B89" s="72" t="str">
        <f>IF('Informations About Genes'!D88="","",'Informations About Genes'!D88)</f>
        <v/>
      </c>
      <c r="C89" s="346"/>
      <c r="D89" s="346"/>
      <c r="E89" s="346"/>
      <c r="F89" s="73" t="str">
        <f t="shared" si="5"/>
        <v/>
      </c>
      <c r="G89" s="73" t="str">
        <f t="shared" si="6"/>
        <v/>
      </c>
      <c r="H89" s="201"/>
      <c r="I89" s="201"/>
      <c r="J89" s="201"/>
      <c r="K89" s="201"/>
      <c r="L89" s="201"/>
      <c r="M89" s="201"/>
      <c r="N89" s="201"/>
      <c r="O89" s="201"/>
      <c r="P89" s="201"/>
      <c r="Q89" s="201"/>
      <c r="R89" s="201"/>
      <c r="S89" s="201"/>
    </row>
    <row r="90" spans="1:19">
      <c r="A90" s="71" t="str">
        <f>IF('Informations About Genes'!A89="","",'Informations About Genes'!A89)</f>
        <v>H3</v>
      </c>
      <c r="B90" s="72" t="str">
        <f>IF('Informations About Genes'!D89="","",'Informations About Genes'!D89)</f>
        <v/>
      </c>
      <c r="C90" s="346"/>
      <c r="D90" s="346"/>
      <c r="E90" s="346"/>
      <c r="F90" s="73" t="str">
        <f t="shared" si="5"/>
        <v/>
      </c>
      <c r="G90" s="73" t="str">
        <f t="shared" si="6"/>
        <v/>
      </c>
      <c r="H90" s="201"/>
      <c r="I90" s="201"/>
      <c r="J90" s="201"/>
      <c r="K90" s="201"/>
      <c r="L90" s="201"/>
      <c r="M90" s="201"/>
      <c r="N90" s="201"/>
      <c r="O90" s="201"/>
      <c r="P90" s="201"/>
      <c r="Q90" s="201"/>
      <c r="R90" s="201"/>
      <c r="S90" s="201"/>
    </row>
    <row r="91" spans="1:19">
      <c r="A91" s="71" t="str">
        <f>IF('Informations About Genes'!A90="","",'Informations About Genes'!A90)</f>
        <v>H4</v>
      </c>
      <c r="B91" s="72" t="str">
        <f>IF('Informations About Genes'!D90="","",'Informations About Genes'!D90)</f>
        <v/>
      </c>
      <c r="C91" s="346"/>
      <c r="D91" s="346"/>
      <c r="E91" s="346"/>
      <c r="F91" s="73" t="str">
        <f t="shared" si="5"/>
        <v/>
      </c>
      <c r="G91" s="73" t="str">
        <f t="shared" si="6"/>
        <v/>
      </c>
      <c r="H91" s="201"/>
      <c r="I91" s="201"/>
      <c r="J91" s="201"/>
      <c r="K91" s="201"/>
      <c r="L91" s="201"/>
      <c r="M91" s="201"/>
      <c r="N91" s="201"/>
      <c r="O91" s="201"/>
      <c r="P91" s="201"/>
      <c r="Q91" s="201"/>
      <c r="R91" s="201"/>
      <c r="S91" s="201"/>
    </row>
    <row r="92" spans="1:19">
      <c r="A92" s="71" t="str">
        <f>IF('Informations About Genes'!A91="","",'Informations About Genes'!A91)</f>
        <v>H5</v>
      </c>
      <c r="B92" s="72" t="str">
        <f>IF('Informations About Genes'!D91="","",'Informations About Genes'!D91)</f>
        <v/>
      </c>
      <c r="C92" s="346"/>
      <c r="D92" s="346"/>
      <c r="E92" s="346"/>
      <c r="F92" s="73" t="str">
        <f t="shared" si="5"/>
        <v/>
      </c>
      <c r="G92" s="73" t="str">
        <f t="shared" si="6"/>
        <v/>
      </c>
      <c r="H92" s="201"/>
      <c r="I92" s="201"/>
      <c r="J92" s="201"/>
      <c r="K92" s="201"/>
      <c r="L92" s="201"/>
      <c r="M92" s="201"/>
      <c r="N92" s="201"/>
      <c r="O92" s="201"/>
      <c r="P92" s="201"/>
      <c r="Q92" s="201"/>
      <c r="R92" s="201"/>
      <c r="S92" s="201"/>
    </row>
    <row r="93" spans="1:19">
      <c r="A93" s="71" t="str">
        <f>IF('Informations About Genes'!A92="","",'Informations About Genes'!A92)</f>
        <v>H6</v>
      </c>
      <c r="B93" s="72" t="str">
        <f>IF('Informations About Genes'!D92="","",'Informations About Genes'!D92)</f>
        <v/>
      </c>
      <c r="C93" s="346"/>
      <c r="D93" s="346"/>
      <c r="E93" s="346"/>
      <c r="F93" s="73" t="str">
        <f t="shared" si="5"/>
        <v/>
      </c>
      <c r="G93" s="73" t="str">
        <f t="shared" si="6"/>
        <v/>
      </c>
      <c r="H93" s="201"/>
      <c r="I93" s="201"/>
      <c r="J93" s="201"/>
      <c r="K93" s="201"/>
      <c r="L93" s="201"/>
      <c r="M93" s="201"/>
      <c r="N93" s="201"/>
      <c r="O93" s="201"/>
      <c r="P93" s="201"/>
      <c r="Q93" s="201"/>
      <c r="R93" s="201"/>
      <c r="S93" s="201"/>
    </row>
    <row r="94" spans="1:19">
      <c r="A94" s="71" t="str">
        <f>IF('Informations About Genes'!A93="","",'Informations About Genes'!A93)</f>
        <v>H7</v>
      </c>
      <c r="B94" s="72" t="str">
        <f>IF('Informations About Genes'!D93="","",'Informations About Genes'!D93)</f>
        <v/>
      </c>
      <c r="C94" s="346"/>
      <c r="D94" s="346"/>
      <c r="E94" s="346"/>
      <c r="F94" s="73" t="str">
        <f t="shared" si="5"/>
        <v/>
      </c>
      <c r="G94" s="73" t="str">
        <f t="shared" si="6"/>
        <v/>
      </c>
      <c r="H94" s="201"/>
      <c r="I94" s="201"/>
      <c r="J94" s="201"/>
      <c r="K94" s="201"/>
      <c r="L94" s="201"/>
      <c r="M94" s="201"/>
      <c r="N94" s="201"/>
      <c r="O94" s="201"/>
      <c r="P94" s="201"/>
      <c r="Q94" s="201"/>
      <c r="R94" s="201"/>
      <c r="S94" s="201"/>
    </row>
    <row r="95" spans="1:19">
      <c r="A95" s="71" t="str">
        <f>IF('Informations About Genes'!A94="","",'Informations About Genes'!A94)</f>
        <v>H8</v>
      </c>
      <c r="B95" s="72" t="str">
        <f>IF('Informations About Genes'!D94="","",'Informations About Genes'!D94)</f>
        <v/>
      </c>
      <c r="C95" s="346"/>
      <c r="D95" s="346"/>
      <c r="E95" s="346"/>
      <c r="F95" s="73" t="str">
        <f t="shared" si="5"/>
        <v/>
      </c>
      <c r="G95" s="73" t="str">
        <f t="shared" si="6"/>
        <v/>
      </c>
      <c r="H95" s="201"/>
      <c r="I95" s="201"/>
      <c r="J95" s="201"/>
      <c r="K95" s="201"/>
      <c r="L95" s="201"/>
      <c r="M95" s="201"/>
      <c r="N95" s="201"/>
      <c r="O95" s="201"/>
      <c r="P95" s="201"/>
      <c r="Q95" s="201"/>
      <c r="R95" s="201"/>
      <c r="S95" s="201"/>
    </row>
    <row r="96" spans="1:19">
      <c r="A96" s="71" t="str">
        <f>IF('Informations About Genes'!A95="","",'Informations About Genes'!A95)</f>
        <v>H9</v>
      </c>
      <c r="B96" s="72" t="str">
        <f>IF('Informations About Genes'!D95="","",'Informations About Genes'!D95)</f>
        <v/>
      </c>
      <c r="C96" s="335"/>
      <c r="D96" s="335"/>
      <c r="E96" s="347"/>
      <c r="F96" s="73" t="str">
        <f t="shared" si="5"/>
        <v/>
      </c>
      <c r="G96" s="73" t="str">
        <f t="shared" si="6"/>
        <v/>
      </c>
      <c r="H96" s="201"/>
      <c r="I96" s="201"/>
      <c r="J96" s="201"/>
      <c r="K96" s="201"/>
      <c r="L96" s="201"/>
      <c r="M96" s="201"/>
      <c r="N96" s="201"/>
      <c r="O96" s="201"/>
      <c r="P96" s="201"/>
      <c r="Q96" s="201"/>
      <c r="R96" s="201"/>
      <c r="S96" s="201"/>
    </row>
    <row r="97" spans="1:19">
      <c r="A97" s="71" t="str">
        <f>IF('Informations About Genes'!A96="","",'Informations About Genes'!A96)</f>
        <v>H10</v>
      </c>
      <c r="B97" s="72" t="str">
        <f>IF('Informations About Genes'!D96="","",'Informations About Genes'!D96)</f>
        <v/>
      </c>
      <c r="C97" s="347"/>
      <c r="D97" s="347"/>
      <c r="E97" s="347"/>
      <c r="F97" s="73" t="str">
        <f t="shared" si="5"/>
        <v/>
      </c>
      <c r="G97" s="73" t="str">
        <f t="shared" si="6"/>
        <v/>
      </c>
      <c r="H97" s="201"/>
      <c r="I97" s="201"/>
      <c r="J97" s="201"/>
      <c r="K97" s="201"/>
      <c r="L97" s="201"/>
      <c r="M97" s="201"/>
      <c r="N97" s="201"/>
      <c r="O97" s="201"/>
      <c r="P97" s="201"/>
      <c r="Q97" s="201"/>
      <c r="R97" s="201"/>
      <c r="S97" s="201"/>
    </row>
    <row r="98" spans="1:19">
      <c r="A98" s="71" t="str">
        <f>IF('Informations About Genes'!A97="","",'Informations About Genes'!A97)</f>
        <v>H11</v>
      </c>
      <c r="B98" s="72" t="str">
        <f>IF('Informations About Genes'!D97="","",'Informations About Genes'!D97)</f>
        <v/>
      </c>
      <c r="C98" s="347"/>
      <c r="D98" s="347"/>
      <c r="E98" s="347"/>
      <c r="F98" s="73" t="str">
        <f t="shared" si="5"/>
        <v/>
      </c>
      <c r="G98" s="73" t="str">
        <f t="shared" si="6"/>
        <v/>
      </c>
      <c r="H98" s="201"/>
      <c r="I98" s="201"/>
      <c r="J98" s="201"/>
      <c r="K98" s="201"/>
      <c r="L98" s="201"/>
      <c r="M98" s="201"/>
      <c r="N98" s="201"/>
      <c r="O98" s="201"/>
      <c r="P98" s="201"/>
      <c r="Q98" s="201"/>
      <c r="R98" s="201"/>
      <c r="S98" s="201"/>
    </row>
    <row r="99" spans="1:19" ht="15.75" thickBot="1">
      <c r="A99" s="88" t="str">
        <f>IF('Informations About Genes'!A98="","",'Informations About Genes'!A98)</f>
        <v>H12</v>
      </c>
      <c r="B99" s="89" t="str">
        <f>IF('Informations About Genes'!D98="","",'Informations About Genes'!D98)</f>
        <v/>
      </c>
      <c r="C99" s="348"/>
      <c r="D99" s="348"/>
      <c r="E99" s="348"/>
      <c r="F99" s="87" t="str">
        <f t="shared" si="5"/>
        <v/>
      </c>
      <c r="G99" s="87" t="str">
        <f t="shared" si="6"/>
        <v/>
      </c>
      <c r="H99" s="201"/>
      <c r="I99" s="201"/>
      <c r="J99" s="201"/>
      <c r="K99" s="201"/>
      <c r="L99" s="201"/>
      <c r="M99" s="201"/>
      <c r="N99" s="201"/>
      <c r="O99" s="201"/>
      <c r="P99" s="201"/>
      <c r="Q99" s="201"/>
      <c r="R99" s="201"/>
      <c r="S99" s="201"/>
    </row>
    <row r="100" spans="1:19" ht="15.75" thickTop="1">
      <c r="A100" s="201"/>
      <c r="B100" s="201"/>
      <c r="C100" s="201"/>
      <c r="D100" s="201"/>
      <c r="E100" s="201"/>
      <c r="F100" s="201"/>
      <c r="G100" s="201"/>
      <c r="H100" s="201"/>
      <c r="I100" s="201"/>
      <c r="J100" s="201"/>
      <c r="K100" s="201"/>
      <c r="L100" s="201"/>
      <c r="M100" s="201"/>
      <c r="N100" s="201"/>
      <c r="O100" s="201"/>
      <c r="P100" s="201"/>
      <c r="Q100" s="201"/>
      <c r="R100" s="201"/>
      <c r="S100" s="201"/>
    </row>
    <row r="101" spans="1:19">
      <c r="A101" s="201"/>
      <c r="B101" s="201"/>
      <c r="C101" s="201"/>
      <c r="D101" s="201"/>
      <c r="E101" s="201"/>
      <c r="F101" s="201"/>
      <c r="G101" s="201"/>
      <c r="H101" s="201"/>
      <c r="I101" s="201"/>
      <c r="J101" s="201"/>
      <c r="K101" s="201"/>
      <c r="L101" s="201"/>
      <c r="M101" s="201"/>
      <c r="N101" s="201"/>
      <c r="O101" s="201"/>
      <c r="P101" s="201"/>
      <c r="Q101" s="201"/>
      <c r="R101" s="201"/>
      <c r="S101" s="201"/>
    </row>
    <row r="102" spans="1:19">
      <c r="A102" s="201"/>
      <c r="B102" s="201"/>
      <c r="C102" s="201"/>
      <c r="D102" s="201"/>
      <c r="E102" s="201"/>
      <c r="F102" s="201"/>
      <c r="G102" s="201"/>
      <c r="H102" s="201"/>
      <c r="I102" s="201"/>
      <c r="J102" s="201"/>
      <c r="K102" s="201"/>
      <c r="L102" s="201"/>
      <c r="M102" s="201"/>
      <c r="N102" s="201"/>
      <c r="O102" s="201"/>
      <c r="P102" s="201"/>
      <c r="Q102" s="201"/>
      <c r="R102" s="201"/>
      <c r="S102" s="201"/>
    </row>
    <row r="103" spans="1:19">
      <c r="A103" s="201"/>
      <c r="B103" s="201"/>
      <c r="C103" s="201"/>
      <c r="D103" s="201"/>
      <c r="E103" s="201"/>
      <c r="F103" s="201"/>
      <c r="G103" s="201"/>
      <c r="H103" s="201"/>
      <c r="I103" s="201"/>
      <c r="J103" s="201"/>
      <c r="K103" s="201"/>
      <c r="L103" s="201"/>
      <c r="M103" s="201"/>
      <c r="N103" s="201"/>
      <c r="O103" s="201"/>
      <c r="P103" s="201"/>
      <c r="Q103" s="201"/>
      <c r="R103" s="201"/>
      <c r="S103" s="201"/>
    </row>
    <row r="104" spans="1:19">
      <c r="A104" s="201"/>
      <c r="B104" s="201"/>
      <c r="C104" s="201"/>
      <c r="D104" s="201"/>
      <c r="E104" s="201"/>
      <c r="F104" s="201"/>
      <c r="G104" s="201"/>
      <c r="H104" s="201"/>
      <c r="I104" s="201"/>
      <c r="J104" s="201"/>
      <c r="K104" s="201"/>
      <c r="L104" s="201"/>
      <c r="M104" s="201"/>
      <c r="N104" s="201"/>
      <c r="O104" s="201"/>
      <c r="P104" s="201"/>
      <c r="Q104" s="201"/>
      <c r="R104" s="201"/>
      <c r="S104" s="201"/>
    </row>
    <row r="105" spans="1:19">
      <c r="A105" s="201"/>
      <c r="B105" s="201"/>
      <c r="C105" s="201"/>
      <c r="D105" s="201"/>
      <c r="E105" s="201"/>
      <c r="F105" s="201"/>
      <c r="G105" s="201"/>
      <c r="H105" s="201"/>
      <c r="I105" s="201"/>
      <c r="J105" s="201"/>
      <c r="K105" s="201"/>
      <c r="L105" s="201"/>
      <c r="M105" s="201"/>
      <c r="N105" s="201"/>
      <c r="O105" s="201"/>
      <c r="P105" s="201"/>
      <c r="Q105" s="201"/>
      <c r="R105" s="201"/>
      <c r="S105" s="201"/>
    </row>
    <row r="106" spans="1:19">
      <c r="A106" s="201"/>
      <c r="B106" s="201"/>
      <c r="C106" s="201"/>
      <c r="D106" s="201"/>
      <c r="E106" s="201"/>
      <c r="F106" s="201"/>
      <c r="G106" s="201"/>
      <c r="H106" s="201"/>
      <c r="I106" s="201"/>
      <c r="J106" s="201"/>
      <c r="K106" s="201"/>
      <c r="L106" s="201"/>
      <c r="M106" s="201"/>
      <c r="N106" s="201"/>
      <c r="O106" s="201"/>
      <c r="P106" s="201"/>
      <c r="Q106" s="201"/>
      <c r="R106" s="201"/>
      <c r="S106" s="201"/>
    </row>
    <row r="107" spans="1:19">
      <c r="A107" s="201"/>
      <c r="B107" s="201"/>
      <c r="C107" s="201"/>
      <c r="D107" s="201"/>
      <c r="E107" s="201"/>
      <c r="F107" s="201"/>
      <c r="G107" s="201"/>
      <c r="H107" s="201"/>
      <c r="I107" s="201"/>
      <c r="J107" s="201"/>
      <c r="K107" s="201"/>
      <c r="L107" s="201"/>
      <c r="M107" s="201"/>
      <c r="N107" s="201"/>
      <c r="O107" s="201"/>
      <c r="P107" s="201"/>
      <c r="Q107" s="201"/>
      <c r="R107" s="201"/>
      <c r="S107" s="201"/>
    </row>
    <row r="108" spans="1:19">
      <c r="A108" s="201"/>
      <c r="B108" s="201"/>
      <c r="C108" s="201"/>
      <c r="D108" s="201"/>
      <c r="E108" s="201"/>
      <c r="F108" s="201"/>
      <c r="G108" s="201"/>
      <c r="H108" s="201"/>
      <c r="I108" s="201"/>
      <c r="J108" s="201"/>
      <c r="K108" s="201"/>
      <c r="L108" s="201"/>
      <c r="M108" s="201"/>
      <c r="N108" s="201"/>
      <c r="O108" s="201"/>
      <c r="P108" s="201"/>
      <c r="Q108" s="201"/>
      <c r="R108" s="201"/>
      <c r="S108" s="201"/>
    </row>
    <row r="109" spans="1:19">
      <c r="A109" s="201"/>
      <c r="B109" s="201"/>
      <c r="C109" s="201"/>
      <c r="D109" s="201"/>
      <c r="E109" s="201"/>
      <c r="F109" s="201"/>
      <c r="G109" s="201"/>
      <c r="H109" s="201"/>
      <c r="I109" s="201"/>
      <c r="J109" s="201"/>
      <c r="K109" s="201"/>
      <c r="L109" s="201"/>
      <c r="M109" s="201"/>
      <c r="N109" s="201"/>
      <c r="O109" s="201"/>
      <c r="P109" s="201"/>
      <c r="Q109" s="201"/>
      <c r="R109" s="201"/>
      <c r="S109" s="201"/>
    </row>
    <row r="110" spans="1:19">
      <c r="A110" s="201"/>
      <c r="B110" s="201"/>
      <c r="C110" s="201"/>
      <c r="D110" s="201"/>
      <c r="E110" s="201"/>
      <c r="F110" s="201"/>
      <c r="G110" s="201"/>
      <c r="H110" s="201"/>
      <c r="I110" s="201"/>
      <c r="J110" s="201"/>
      <c r="K110" s="201"/>
      <c r="L110" s="201"/>
      <c r="M110" s="201"/>
      <c r="N110" s="201"/>
      <c r="O110" s="201"/>
      <c r="P110" s="201"/>
      <c r="Q110" s="201"/>
      <c r="R110" s="201"/>
      <c r="S110" s="201"/>
    </row>
    <row r="111" spans="1:19">
      <c r="A111" s="201"/>
      <c r="B111" s="201"/>
      <c r="C111" s="201"/>
      <c r="D111" s="201"/>
      <c r="E111" s="201"/>
      <c r="F111" s="201"/>
      <c r="G111" s="201"/>
      <c r="H111" s="201"/>
      <c r="I111" s="201"/>
      <c r="J111" s="201"/>
      <c r="K111" s="201"/>
      <c r="L111" s="201"/>
      <c r="M111" s="201"/>
      <c r="N111" s="201"/>
      <c r="O111" s="201"/>
      <c r="P111" s="201"/>
      <c r="Q111" s="201"/>
      <c r="R111" s="201"/>
      <c r="S111" s="201"/>
    </row>
    <row r="112" spans="1:19">
      <c r="A112" s="201"/>
      <c r="B112" s="201"/>
      <c r="C112" s="201"/>
      <c r="D112" s="201"/>
      <c r="E112" s="201"/>
      <c r="F112" s="201"/>
      <c r="G112" s="201"/>
      <c r="H112" s="201"/>
      <c r="I112" s="201"/>
      <c r="J112" s="201"/>
      <c r="K112" s="201"/>
      <c r="L112" s="201"/>
      <c r="M112" s="201"/>
      <c r="N112" s="201"/>
      <c r="O112" s="201"/>
      <c r="P112" s="201"/>
      <c r="Q112" s="201"/>
      <c r="R112" s="201"/>
      <c r="S112" s="201"/>
    </row>
  </sheetData>
  <mergeCells count="13">
    <mergeCell ref="A1:A3"/>
    <mergeCell ref="B1:B3"/>
    <mergeCell ref="M1:M3"/>
    <mergeCell ref="N1:N3"/>
    <mergeCell ref="J8:L8"/>
    <mergeCell ref="M8:N8"/>
    <mergeCell ref="C1:E1"/>
    <mergeCell ref="F1:F3"/>
    <mergeCell ref="G1:G3"/>
    <mergeCell ref="I1:I3"/>
    <mergeCell ref="J1:L1"/>
    <mergeCell ref="C2:E2"/>
    <mergeCell ref="J2:L2"/>
  </mergeCells>
  <conditionalFormatting sqref="J4:L7 J9:L12">
    <cfRule type="cellIs" dxfId="518" priority="169" operator="equal">
      <formula>0</formula>
    </cfRule>
  </conditionalFormatting>
  <conditionalFormatting sqref="C4:E99">
    <cfRule type="cellIs" dxfId="517" priority="168" operator="greaterThan">
      <formula>34.999999</formula>
    </cfRule>
  </conditionalFormatting>
  <conditionalFormatting sqref="F4:F99">
    <cfRule type="cellIs" dxfId="516" priority="166" operator="greaterThan">
      <formula>34.999999</formula>
    </cfRule>
    <cfRule type="cellIs" dxfId="515" priority="167" operator="greaterThan">
      <formula>"34.99999999"</formula>
    </cfRule>
  </conditionalFormatting>
  <conditionalFormatting sqref="J4:L7 J9:L12">
    <cfRule type="cellIs" dxfId="514" priority="165" operator="equal">
      <formula>0</formula>
    </cfRule>
  </conditionalFormatting>
  <conditionalFormatting sqref="C4:E99">
    <cfRule type="cellIs" dxfId="513" priority="164" operator="greaterThan">
      <formula>34.999999</formula>
    </cfRule>
  </conditionalFormatting>
  <conditionalFormatting sqref="F4:F99">
    <cfRule type="cellIs" dxfId="512" priority="162" operator="greaterThan">
      <formula>34.999999</formula>
    </cfRule>
    <cfRule type="cellIs" dxfId="511" priority="163" operator="greaterThan">
      <formula>"34.99999999"</formula>
    </cfRule>
  </conditionalFormatting>
  <conditionalFormatting sqref="J4:L7 J9:L12">
    <cfRule type="cellIs" dxfId="510" priority="161" operator="equal">
      <formula>0</formula>
    </cfRule>
  </conditionalFormatting>
  <conditionalFormatting sqref="C4:E99">
    <cfRule type="cellIs" dxfId="509" priority="160" operator="greaterThan">
      <formula>34.999999</formula>
    </cfRule>
  </conditionalFormatting>
  <conditionalFormatting sqref="F4:F99">
    <cfRule type="cellIs" dxfId="508" priority="158" operator="greaterThan">
      <formula>34.999999</formula>
    </cfRule>
    <cfRule type="cellIs" dxfId="507" priority="159" operator="greaterThan">
      <formula>"34.99999999"</formula>
    </cfRule>
  </conditionalFormatting>
  <conditionalFormatting sqref="J4:L7 J9:L12">
    <cfRule type="cellIs" dxfId="506" priority="157" operator="equal">
      <formula>0</formula>
    </cfRule>
  </conditionalFormatting>
  <conditionalFormatting sqref="C4:E99">
    <cfRule type="cellIs" dxfId="505" priority="156" operator="greaterThan">
      <formula>34.999999</formula>
    </cfRule>
  </conditionalFormatting>
  <conditionalFormatting sqref="F4:F99">
    <cfRule type="cellIs" dxfId="504" priority="154" operator="greaterThan">
      <formula>34.999999</formula>
    </cfRule>
    <cfRule type="cellIs" dxfId="503" priority="155" operator="greaterThan">
      <formula>"34.99999999"</formula>
    </cfRule>
  </conditionalFormatting>
  <conditionalFormatting sqref="J4:L7">
    <cfRule type="cellIs" dxfId="502" priority="153" operator="equal">
      <formula>0</formula>
    </cfRule>
  </conditionalFormatting>
  <conditionalFormatting sqref="J9:L12">
    <cfRule type="cellIs" dxfId="501" priority="152" operator="equal">
      <formula>0</formula>
    </cfRule>
  </conditionalFormatting>
  <conditionalFormatting sqref="C4:E99">
    <cfRule type="cellIs" dxfId="500" priority="151" operator="greaterThan">
      <formula>34.999999</formula>
    </cfRule>
  </conditionalFormatting>
  <conditionalFormatting sqref="F4:F99">
    <cfRule type="cellIs" dxfId="499" priority="149" operator="greaterThan">
      <formula>34.999999</formula>
    </cfRule>
    <cfRule type="cellIs" dxfId="498" priority="150" operator="greaterThan">
      <formula>"34.99999999"</formula>
    </cfRule>
  </conditionalFormatting>
  <conditionalFormatting sqref="J4:L7 J9:L12">
    <cfRule type="cellIs" dxfId="497" priority="148" operator="equal">
      <formula>0</formula>
    </cfRule>
  </conditionalFormatting>
  <conditionalFormatting sqref="C4:E99">
    <cfRule type="cellIs" dxfId="496" priority="147" operator="greaterThan">
      <formula>34.999999</formula>
    </cfRule>
  </conditionalFormatting>
  <conditionalFormatting sqref="C4:E99">
    <cfRule type="cellIs" dxfId="495" priority="146" operator="greaterThan">
      <formula>34.999999</formula>
    </cfRule>
  </conditionalFormatting>
  <conditionalFormatting sqref="C4:E99">
    <cfRule type="cellIs" dxfId="494" priority="145" operator="greaterThan">
      <formula>34.999999</formula>
    </cfRule>
  </conditionalFormatting>
  <conditionalFormatting sqref="C4:E99">
    <cfRule type="cellIs" dxfId="493" priority="144" operator="greaterThan">
      <formula>34.999999</formula>
    </cfRule>
  </conditionalFormatting>
  <conditionalFormatting sqref="C4:E99">
    <cfRule type="cellIs" dxfId="492" priority="143" operator="greaterThan">
      <formula>34.999999</formula>
    </cfRule>
  </conditionalFormatting>
  <conditionalFormatting sqref="C4:E99">
    <cfRule type="cellIs" dxfId="491" priority="142" operator="greaterThan">
      <formula>34.999999</formula>
    </cfRule>
  </conditionalFormatting>
  <conditionalFormatting sqref="C4:E99">
    <cfRule type="cellIs" dxfId="490" priority="141" operator="greaterThan">
      <formula>34.999999</formula>
    </cfRule>
  </conditionalFormatting>
  <conditionalFormatting sqref="C4:E99">
    <cfRule type="cellIs" dxfId="489" priority="140" operator="greaterThan">
      <formula>34.999999</formula>
    </cfRule>
  </conditionalFormatting>
  <conditionalFormatting sqref="C4:E99">
    <cfRule type="cellIs" dxfId="488" priority="139" operator="greaterThan">
      <formula>34.999999</formula>
    </cfRule>
  </conditionalFormatting>
  <conditionalFormatting sqref="C4:E99">
    <cfRule type="cellIs" dxfId="487" priority="138" operator="greaterThan">
      <formula>34.999999</formula>
    </cfRule>
  </conditionalFormatting>
  <conditionalFormatting sqref="C4:E99">
    <cfRule type="cellIs" dxfId="486" priority="137" operator="greaterThan">
      <formula>34.999999</formula>
    </cfRule>
  </conditionalFormatting>
  <conditionalFormatting sqref="C4:E99">
    <cfRule type="cellIs" dxfId="485" priority="136" operator="greaterThan">
      <formula>34.999999</formula>
    </cfRule>
  </conditionalFormatting>
  <conditionalFormatting sqref="C4:E99">
    <cfRule type="cellIs" dxfId="484" priority="135" operator="greaterThan">
      <formula>34.999999</formula>
    </cfRule>
  </conditionalFormatting>
  <conditionalFormatting sqref="C4:E99">
    <cfRule type="cellIs" dxfId="483" priority="134" operator="greaterThan">
      <formula>34.999999</formula>
    </cfRule>
  </conditionalFormatting>
  <conditionalFormatting sqref="C4:E99">
    <cfRule type="cellIs" dxfId="482" priority="133" operator="greaterThan">
      <formula>34.999999</formula>
    </cfRule>
  </conditionalFormatting>
  <conditionalFormatting sqref="C4:E99">
    <cfRule type="cellIs" dxfId="481" priority="132" operator="greaterThan">
      <formula>34.999999</formula>
    </cfRule>
  </conditionalFormatting>
  <conditionalFormatting sqref="C4:E99">
    <cfRule type="cellIs" dxfId="480" priority="131" operator="greaterThan">
      <formula>34.999999</formula>
    </cfRule>
  </conditionalFormatting>
  <conditionalFormatting sqref="C4:E99">
    <cfRule type="cellIs" dxfId="479" priority="130" operator="greaterThan">
      <formula>34.999999</formula>
    </cfRule>
  </conditionalFormatting>
  <conditionalFormatting sqref="C4:E99">
    <cfRule type="cellIs" dxfId="478" priority="129" operator="greaterThan">
      <formula>34.999999</formula>
    </cfRule>
  </conditionalFormatting>
  <conditionalFormatting sqref="C4:E99">
    <cfRule type="cellIs" dxfId="477" priority="128" operator="greaterThan">
      <formula>34.999999</formula>
    </cfRule>
  </conditionalFormatting>
  <conditionalFormatting sqref="C4:E99">
    <cfRule type="cellIs" dxfId="476" priority="127" operator="greaterThan">
      <formula>34.999999</formula>
    </cfRule>
  </conditionalFormatting>
  <conditionalFormatting sqref="C4:E99">
    <cfRule type="cellIs" dxfId="475" priority="126" operator="greaterThan">
      <formula>34.999999</formula>
    </cfRule>
  </conditionalFormatting>
  <conditionalFormatting sqref="C4:E99">
    <cfRule type="cellIs" dxfId="474" priority="125" operator="greaterThan">
      <formula>34.999999</formula>
    </cfRule>
  </conditionalFormatting>
  <conditionalFormatting sqref="C4:E99">
    <cfRule type="cellIs" dxfId="473" priority="124" operator="greaterThan">
      <formula>34.999999</formula>
    </cfRule>
  </conditionalFormatting>
  <conditionalFormatting sqref="C4:E99">
    <cfRule type="cellIs" dxfId="472" priority="123" operator="greaterThan">
      <formula>34.999999</formula>
    </cfRule>
  </conditionalFormatting>
  <conditionalFormatting sqref="C4:E99">
    <cfRule type="cellIs" dxfId="471" priority="122" operator="greaterThan">
      <formula>34.999999</formula>
    </cfRule>
  </conditionalFormatting>
  <conditionalFormatting sqref="C4:E99">
    <cfRule type="cellIs" dxfId="470" priority="121" operator="greaterThan">
      <formula>34.999999</formula>
    </cfRule>
  </conditionalFormatting>
  <conditionalFormatting sqref="C4:E99">
    <cfRule type="cellIs" dxfId="469" priority="120" operator="greaterThan">
      <formula>34.999999</formula>
    </cfRule>
  </conditionalFormatting>
  <conditionalFormatting sqref="C4:E99">
    <cfRule type="cellIs" dxfId="468" priority="119" operator="greaterThan">
      <formula>34.999999</formula>
    </cfRule>
  </conditionalFormatting>
  <conditionalFormatting sqref="C4:E99">
    <cfRule type="cellIs" dxfId="467" priority="118" operator="greaterThan">
      <formula>34.999999</formula>
    </cfRule>
  </conditionalFormatting>
  <conditionalFormatting sqref="C4:E99">
    <cfRule type="cellIs" dxfId="466" priority="117" operator="greaterThan">
      <formula>34.999999</formula>
    </cfRule>
  </conditionalFormatting>
  <conditionalFormatting sqref="C4:E99">
    <cfRule type="cellIs" dxfId="465" priority="116" operator="greaterThan">
      <formula>34.999999</formula>
    </cfRule>
  </conditionalFormatting>
  <conditionalFormatting sqref="C4:E99">
    <cfRule type="cellIs" dxfId="464" priority="115" operator="greaterThan">
      <formula>34.999999</formula>
    </cfRule>
  </conditionalFormatting>
  <conditionalFormatting sqref="C4:E99">
    <cfRule type="cellIs" dxfId="463" priority="114" operator="greaterThan">
      <formula>34.999999</formula>
    </cfRule>
  </conditionalFormatting>
  <conditionalFormatting sqref="C4:E99">
    <cfRule type="cellIs" dxfId="462" priority="113" operator="greaterThan">
      <formula>34.999999</formula>
    </cfRule>
  </conditionalFormatting>
  <conditionalFormatting sqref="C4:E99">
    <cfRule type="cellIs" dxfId="461" priority="112" operator="greaterThan">
      <formula>34.999999</formula>
    </cfRule>
  </conditionalFormatting>
  <conditionalFormatting sqref="C4:E99">
    <cfRule type="cellIs" dxfId="460" priority="111" operator="greaterThan">
      <formula>34.999999</formula>
    </cfRule>
  </conditionalFormatting>
  <conditionalFormatting sqref="C4:E99">
    <cfRule type="cellIs" dxfId="459" priority="110" operator="greaterThan">
      <formula>34.999999</formula>
    </cfRule>
  </conditionalFormatting>
  <conditionalFormatting sqref="C4:E99">
    <cfRule type="cellIs" dxfId="458" priority="109" operator="greaterThan">
      <formula>34.999999</formula>
    </cfRule>
  </conditionalFormatting>
  <conditionalFormatting sqref="C4:E99">
    <cfRule type="cellIs" dxfId="457" priority="108" operator="greaterThan">
      <formula>34.999999</formula>
    </cfRule>
  </conditionalFormatting>
  <conditionalFormatting sqref="C4:E99">
    <cfRule type="cellIs" dxfId="456" priority="107" operator="greaterThan">
      <formula>34.999999</formula>
    </cfRule>
  </conditionalFormatting>
  <conditionalFormatting sqref="C4:E99">
    <cfRule type="cellIs" dxfId="455" priority="106" operator="greaterThan">
      <formula>34.999999</formula>
    </cfRule>
  </conditionalFormatting>
  <conditionalFormatting sqref="C4:E99">
    <cfRule type="cellIs" dxfId="454" priority="105" operator="greaterThan">
      <formula>34.999999</formula>
    </cfRule>
  </conditionalFormatting>
  <conditionalFormatting sqref="C4:E99">
    <cfRule type="cellIs" dxfId="453" priority="104" operator="greaterThan">
      <formula>34.999999</formula>
    </cfRule>
  </conditionalFormatting>
  <conditionalFormatting sqref="C4:E99">
    <cfRule type="cellIs" dxfId="452" priority="103" operator="greaterThan">
      <formula>34.999999</formula>
    </cfRule>
  </conditionalFormatting>
  <conditionalFormatting sqref="C4:E99">
    <cfRule type="cellIs" dxfId="451" priority="102" operator="greaterThan">
      <formula>34.999999</formula>
    </cfRule>
  </conditionalFormatting>
  <conditionalFormatting sqref="C4:E99">
    <cfRule type="cellIs" dxfId="450" priority="101" operator="greaterThan">
      <formula>34.999999</formula>
    </cfRule>
  </conditionalFormatting>
  <conditionalFormatting sqref="C4:E99">
    <cfRule type="cellIs" dxfId="449" priority="100" operator="greaterThan">
      <formula>34.999999</formula>
    </cfRule>
  </conditionalFormatting>
  <conditionalFormatting sqref="C4:E99">
    <cfRule type="cellIs" dxfId="448" priority="99" operator="greaterThan">
      <formula>34.999999</formula>
    </cfRule>
  </conditionalFormatting>
  <conditionalFormatting sqref="C4:E99">
    <cfRule type="cellIs" dxfId="447" priority="98" operator="greaterThan">
      <formula>34.999999</formula>
    </cfRule>
  </conditionalFormatting>
  <conditionalFormatting sqref="C4:E99">
    <cfRule type="cellIs" dxfId="446" priority="97" operator="greaterThan">
      <formula>34.999999</formula>
    </cfRule>
  </conditionalFormatting>
  <conditionalFormatting sqref="C4:E99">
    <cfRule type="cellIs" dxfId="445" priority="96" operator="greaterThan">
      <formula>34.999999</formula>
    </cfRule>
  </conditionalFormatting>
  <conditionalFormatting sqref="C4:E99">
    <cfRule type="cellIs" dxfId="444" priority="95" operator="greaterThan">
      <formula>34.999999</formula>
    </cfRule>
  </conditionalFormatting>
  <conditionalFormatting sqref="C4:E99">
    <cfRule type="cellIs" dxfId="443" priority="94" operator="greaterThan">
      <formula>34.999999</formula>
    </cfRule>
  </conditionalFormatting>
  <conditionalFormatting sqref="C4:E99">
    <cfRule type="cellIs" dxfId="442" priority="93" operator="greaterThan">
      <formula>34.999999</formula>
    </cfRule>
  </conditionalFormatting>
  <conditionalFormatting sqref="C4:E99">
    <cfRule type="cellIs" dxfId="441" priority="92" operator="greaterThan">
      <formula>34.999999</formula>
    </cfRule>
  </conditionalFormatting>
  <conditionalFormatting sqref="C4:E99">
    <cfRule type="cellIs" dxfId="440" priority="91" operator="greaterThan">
      <formula>34.999999</formula>
    </cfRule>
  </conditionalFormatting>
  <conditionalFormatting sqref="C4:E99">
    <cfRule type="cellIs" dxfId="439" priority="90" operator="greaterThan">
      <formula>34.999999</formula>
    </cfRule>
  </conditionalFormatting>
  <conditionalFormatting sqref="C4:E99">
    <cfRule type="cellIs" dxfId="438" priority="89" operator="greaterThan">
      <formula>34.999999</formula>
    </cfRule>
  </conditionalFormatting>
  <conditionalFormatting sqref="C4:E99">
    <cfRule type="cellIs" dxfId="437" priority="88" operator="greaterThan">
      <formula>34.999999</formula>
    </cfRule>
  </conditionalFormatting>
  <conditionalFormatting sqref="C4:E99">
    <cfRule type="cellIs" dxfId="436" priority="87" operator="greaterThan">
      <formula>34.999999</formula>
    </cfRule>
  </conditionalFormatting>
  <conditionalFormatting sqref="C4:E99">
    <cfRule type="cellIs" dxfId="435" priority="86" operator="greaterThan">
      <formula>34.999999</formula>
    </cfRule>
  </conditionalFormatting>
  <conditionalFormatting sqref="C4:E99">
    <cfRule type="cellIs" dxfId="434" priority="85" operator="greaterThan">
      <formula>34.999999</formula>
    </cfRule>
  </conditionalFormatting>
  <conditionalFormatting sqref="C4:E99">
    <cfRule type="cellIs" dxfId="433" priority="84" operator="greaterThan">
      <formula>34.999999</formula>
    </cfRule>
  </conditionalFormatting>
  <conditionalFormatting sqref="C4:E99">
    <cfRule type="cellIs" dxfId="432" priority="83" operator="greaterThan">
      <formula>34.999999</formula>
    </cfRule>
  </conditionalFormatting>
  <conditionalFormatting sqref="C4:E99">
    <cfRule type="cellIs" dxfId="431" priority="82" operator="greaterThan">
      <formula>34.999999</formula>
    </cfRule>
  </conditionalFormatting>
  <conditionalFormatting sqref="C4:E99">
    <cfRule type="cellIs" dxfId="430" priority="81" operator="greaterThan">
      <formula>34.999999</formula>
    </cfRule>
  </conditionalFormatting>
  <conditionalFormatting sqref="C4:E99">
    <cfRule type="cellIs" dxfId="429" priority="80" operator="greaterThan">
      <formula>34.999999</formula>
    </cfRule>
  </conditionalFormatting>
  <conditionalFormatting sqref="C4:E99">
    <cfRule type="cellIs" dxfId="428" priority="79" operator="greaterThan">
      <formula>34.999999</formula>
    </cfRule>
  </conditionalFormatting>
  <conditionalFormatting sqref="C4:E99">
    <cfRule type="cellIs" dxfId="427" priority="78" operator="greaterThan">
      <formula>34.999999</formula>
    </cfRule>
  </conditionalFormatting>
  <conditionalFormatting sqref="C4:E99">
    <cfRule type="cellIs" dxfId="426" priority="77" operator="greaterThan">
      <formula>34.999999</formula>
    </cfRule>
  </conditionalFormatting>
  <conditionalFormatting sqref="C4:E99">
    <cfRule type="cellIs" dxfId="425" priority="76" operator="greaterThan">
      <formula>34.999999</formula>
    </cfRule>
  </conditionalFormatting>
  <conditionalFormatting sqref="C4:E99">
    <cfRule type="cellIs" dxfId="424" priority="75" operator="greaterThan">
      <formula>34.999999</formula>
    </cfRule>
  </conditionalFormatting>
  <conditionalFormatting sqref="C4:E99">
    <cfRule type="cellIs" dxfId="423" priority="74" operator="greaterThan">
      <formula>34.999999</formula>
    </cfRule>
  </conditionalFormatting>
  <conditionalFormatting sqref="C4:E99">
    <cfRule type="cellIs" dxfId="422" priority="73" operator="greaterThan">
      <formula>34.999999</formula>
    </cfRule>
  </conditionalFormatting>
  <conditionalFormatting sqref="C4:E99">
    <cfRule type="cellIs" dxfId="421" priority="72" operator="greaterThan">
      <formula>34.999999</formula>
    </cfRule>
  </conditionalFormatting>
  <conditionalFormatting sqref="C4:E99">
    <cfRule type="cellIs" dxfId="420" priority="71" operator="greaterThan">
      <formula>34.999999</formula>
    </cfRule>
  </conditionalFormatting>
  <conditionalFormatting sqref="C4:E99">
    <cfRule type="cellIs" dxfId="419" priority="70" operator="greaterThan">
      <formula>34.999999</formula>
    </cfRule>
  </conditionalFormatting>
  <conditionalFormatting sqref="C4:E99">
    <cfRule type="cellIs" dxfId="418" priority="69" operator="greaterThan">
      <formula>34.999999</formula>
    </cfRule>
  </conditionalFormatting>
  <conditionalFormatting sqref="C4:E99">
    <cfRule type="cellIs" dxfId="417" priority="68" operator="greaterThan">
      <formula>34.999999</formula>
    </cfRule>
  </conditionalFormatting>
  <conditionalFormatting sqref="C4:E99">
    <cfRule type="cellIs" dxfId="416" priority="67" operator="greaterThan">
      <formula>34.999999</formula>
    </cfRule>
  </conditionalFormatting>
  <conditionalFormatting sqref="C4:E99">
    <cfRule type="cellIs" dxfId="415" priority="66" operator="greaterThan">
      <formula>34.999999</formula>
    </cfRule>
  </conditionalFormatting>
  <conditionalFormatting sqref="C4:E99">
    <cfRule type="cellIs" dxfId="414" priority="65" operator="greaterThan">
      <formula>34.999999</formula>
    </cfRule>
  </conditionalFormatting>
  <conditionalFormatting sqref="C4:E99">
    <cfRule type="cellIs" dxfId="413" priority="64" operator="greaterThan">
      <formula>34.999999</formula>
    </cfRule>
  </conditionalFormatting>
  <conditionalFormatting sqref="C4:E99">
    <cfRule type="cellIs" dxfId="412" priority="63" operator="greaterThan">
      <formula>34.999999</formula>
    </cfRule>
  </conditionalFormatting>
  <conditionalFormatting sqref="C4:E99">
    <cfRule type="cellIs" dxfId="411" priority="62" operator="greaterThan">
      <formula>34.999999</formula>
    </cfRule>
  </conditionalFormatting>
  <conditionalFormatting sqref="C4:E99">
    <cfRule type="cellIs" dxfId="410" priority="61" operator="greaterThan">
      <formula>34.999999</formula>
    </cfRule>
  </conditionalFormatting>
  <conditionalFormatting sqref="C4:E99">
    <cfRule type="cellIs" dxfId="409" priority="60" operator="greaterThan">
      <formula>34.999999</formula>
    </cfRule>
  </conditionalFormatting>
  <conditionalFormatting sqref="C4:E99">
    <cfRule type="cellIs" dxfId="408" priority="59" operator="greaterThan">
      <formula>34.999999</formula>
    </cfRule>
  </conditionalFormatting>
  <conditionalFormatting sqref="C4:E99">
    <cfRule type="cellIs" dxfId="407" priority="58" operator="greaterThan">
      <formula>34.999999</formula>
    </cfRule>
  </conditionalFormatting>
  <conditionalFormatting sqref="C4:E99">
    <cfRule type="cellIs" dxfId="406" priority="57" operator="greaterThan">
      <formula>34.999999</formula>
    </cfRule>
  </conditionalFormatting>
  <conditionalFormatting sqref="C4:E99">
    <cfRule type="cellIs" dxfId="405" priority="56" operator="greaterThan">
      <formula>34.999999</formula>
    </cfRule>
  </conditionalFormatting>
  <conditionalFormatting sqref="C4:E99">
    <cfRule type="cellIs" dxfId="404" priority="55" operator="greaterThan">
      <formula>34.999999</formula>
    </cfRule>
  </conditionalFormatting>
  <conditionalFormatting sqref="C4:E99">
    <cfRule type="cellIs" dxfId="403" priority="54" operator="greaterThan">
      <formula>34.999999</formula>
    </cfRule>
  </conditionalFormatting>
  <conditionalFormatting sqref="C4:E99">
    <cfRule type="cellIs" dxfId="402" priority="53" operator="greaterThan">
      <formula>34.999999</formula>
    </cfRule>
  </conditionalFormatting>
  <conditionalFormatting sqref="C4:E99">
    <cfRule type="cellIs" dxfId="401" priority="52" operator="greaterThan">
      <formula>34.999999</formula>
    </cfRule>
  </conditionalFormatting>
  <conditionalFormatting sqref="C4:E99">
    <cfRule type="cellIs" dxfId="400" priority="51" operator="greaterThan">
      <formula>34.999999</formula>
    </cfRule>
  </conditionalFormatting>
  <conditionalFormatting sqref="C4:E99">
    <cfRule type="cellIs" dxfId="399" priority="50" operator="greaterThan">
      <formula>34.999999</formula>
    </cfRule>
  </conditionalFormatting>
  <conditionalFormatting sqref="C4:E99">
    <cfRule type="cellIs" dxfId="398" priority="49" operator="greaterThan">
      <formula>34.999999</formula>
    </cfRule>
  </conditionalFormatting>
  <conditionalFormatting sqref="C4:E99">
    <cfRule type="cellIs" dxfId="397" priority="48" operator="greaterThan">
      <formula>34.999999</formula>
    </cfRule>
  </conditionalFormatting>
  <conditionalFormatting sqref="C4:E99">
    <cfRule type="cellIs" dxfId="396" priority="47" operator="greaterThan">
      <formula>34.999999</formula>
    </cfRule>
  </conditionalFormatting>
  <conditionalFormatting sqref="C4:E99">
    <cfRule type="cellIs" dxfId="395" priority="46" operator="greaterThan">
      <formula>34.999999</formula>
    </cfRule>
  </conditionalFormatting>
  <conditionalFormatting sqref="F4:F99">
    <cfRule type="cellIs" dxfId="394" priority="45" operator="greaterThan">
      <formula>34.999999</formula>
    </cfRule>
  </conditionalFormatting>
  <conditionalFormatting sqref="J4:L7">
    <cfRule type="cellIs" dxfId="393" priority="44" operator="equal">
      <formula>0</formula>
    </cfRule>
  </conditionalFormatting>
  <conditionalFormatting sqref="J9:L12">
    <cfRule type="cellIs" dxfId="392" priority="43" operator="equal">
      <formula>0</formula>
    </cfRule>
  </conditionalFormatting>
  <conditionalFormatting sqref="J4:L7 J9:L12">
    <cfRule type="cellIs" dxfId="391" priority="42" operator="equal">
      <formula>0</formula>
    </cfRule>
  </conditionalFormatting>
  <conditionalFormatting sqref="C4:E99">
    <cfRule type="cellIs" dxfId="390" priority="41" operator="greaterThan">
      <formula>34.999999</formula>
    </cfRule>
  </conditionalFormatting>
  <conditionalFormatting sqref="F4:F99">
    <cfRule type="cellIs" dxfId="389" priority="39" operator="greaterThan">
      <formula>34.999999</formula>
    </cfRule>
    <cfRule type="cellIs" dxfId="388" priority="40" operator="greaterThan">
      <formula>"34.99999999"</formula>
    </cfRule>
  </conditionalFormatting>
  <conditionalFormatting sqref="C4:E99">
    <cfRule type="cellIs" dxfId="387" priority="38" operator="greaterThan">
      <formula>34.999999</formula>
    </cfRule>
  </conditionalFormatting>
  <conditionalFormatting sqref="C4:E99">
    <cfRule type="cellIs" dxfId="386" priority="37" operator="greaterThan">
      <formula>34.999999</formula>
    </cfRule>
  </conditionalFormatting>
  <conditionalFormatting sqref="F4:F99">
    <cfRule type="cellIs" dxfId="385" priority="36" operator="greaterThan">
      <formula>34.999999</formula>
    </cfRule>
  </conditionalFormatting>
  <conditionalFormatting sqref="C4:E95">
    <cfRule type="cellIs" dxfId="384" priority="35" operator="greaterThan">
      <formula>34.999999</formula>
    </cfRule>
  </conditionalFormatting>
  <conditionalFormatting sqref="C4:E95">
    <cfRule type="cellIs" dxfId="383" priority="34" operator="greaterThan">
      <formula>34.999999</formula>
    </cfRule>
  </conditionalFormatting>
  <conditionalFormatting sqref="C4:E95">
    <cfRule type="cellIs" dxfId="382" priority="33" operator="greaterThan">
      <formula>34.999999</formula>
    </cfRule>
  </conditionalFormatting>
  <conditionalFormatting sqref="C4:E95">
    <cfRule type="cellIs" dxfId="381" priority="32" operator="greaterThan">
      <formula>34.999999</formula>
    </cfRule>
  </conditionalFormatting>
  <conditionalFormatting sqref="C4:E95">
    <cfRule type="cellIs" dxfId="380" priority="31" operator="greaterThan">
      <formula>34.999999</formula>
    </cfRule>
  </conditionalFormatting>
  <conditionalFormatting sqref="C4:E95">
    <cfRule type="cellIs" dxfId="379" priority="30" operator="greaterThan">
      <formula>34.999999</formula>
    </cfRule>
  </conditionalFormatting>
  <conditionalFormatting sqref="C4:E95">
    <cfRule type="cellIs" dxfId="378" priority="29" operator="greaterThan">
      <formula>34.999999</formula>
    </cfRule>
  </conditionalFormatting>
  <conditionalFormatting sqref="C4:E95">
    <cfRule type="cellIs" dxfId="377" priority="28" operator="greaterThan">
      <formula>34.999999</formula>
    </cfRule>
  </conditionalFormatting>
  <conditionalFormatting sqref="C4:E95">
    <cfRule type="cellIs" dxfId="376" priority="27" operator="greaterThan">
      <formula>34.999999</formula>
    </cfRule>
  </conditionalFormatting>
  <conditionalFormatting sqref="C4:E95">
    <cfRule type="cellIs" dxfId="375" priority="26" operator="greaterThan">
      <formula>34.999999</formula>
    </cfRule>
  </conditionalFormatting>
  <conditionalFormatting sqref="C4:E95">
    <cfRule type="cellIs" dxfId="374" priority="25" operator="greaterThan">
      <formula>34.999999</formula>
    </cfRule>
  </conditionalFormatting>
  <conditionalFormatting sqref="C4:E95">
    <cfRule type="cellIs" dxfId="373" priority="24" operator="greaterThan">
      <formula>34.999999</formula>
    </cfRule>
  </conditionalFormatting>
  <conditionalFormatting sqref="C4:E95">
    <cfRule type="cellIs" dxfId="372" priority="23" operator="greaterThan">
      <formula>34.999999</formula>
    </cfRule>
  </conditionalFormatting>
  <conditionalFormatting sqref="C4:E95">
    <cfRule type="cellIs" dxfId="371" priority="22" operator="greaterThan">
      <formula>34.999999</formula>
    </cfRule>
  </conditionalFormatting>
  <conditionalFormatting sqref="C4:E95">
    <cfRule type="cellIs" dxfId="370" priority="21" operator="greaterThan">
      <formula>34.999999</formula>
    </cfRule>
  </conditionalFormatting>
  <conditionalFormatting sqref="C4:E95">
    <cfRule type="cellIs" dxfId="369" priority="20" operator="greaterThan">
      <formula>34.999999</formula>
    </cfRule>
  </conditionalFormatting>
  <conditionalFormatting sqref="C4:E95">
    <cfRule type="cellIs" dxfId="368" priority="19" operator="greaterThan">
      <formula>34.999999</formula>
    </cfRule>
  </conditionalFormatting>
  <conditionalFormatting sqref="C4:E4">
    <cfRule type="cellIs" dxfId="367" priority="18" operator="greaterThan">
      <formula>34.999999</formula>
    </cfRule>
  </conditionalFormatting>
  <conditionalFormatting sqref="C4:E4">
    <cfRule type="cellIs" dxfId="366" priority="17" operator="greaterThan">
      <formula>34.999999</formula>
    </cfRule>
  </conditionalFormatting>
  <conditionalFormatting sqref="C4:E4">
    <cfRule type="cellIs" dxfId="365" priority="16" operator="greaterThan">
      <formula>34.999999</formula>
    </cfRule>
  </conditionalFormatting>
  <conditionalFormatting sqref="C4:E4">
    <cfRule type="cellIs" dxfId="364" priority="15" operator="greaterThan">
      <formula>34.999999</formula>
    </cfRule>
  </conditionalFormatting>
  <conditionalFormatting sqref="C4:E4">
    <cfRule type="cellIs" dxfId="363" priority="14" operator="greaterThan">
      <formula>34.999999</formula>
    </cfRule>
  </conditionalFormatting>
  <conditionalFormatting sqref="C4:E4">
    <cfRule type="cellIs" dxfId="362" priority="13" operator="greaterThan">
      <formula>34.999999</formula>
    </cfRule>
  </conditionalFormatting>
  <conditionalFormatting sqref="C4:E4">
    <cfRule type="cellIs" dxfId="361" priority="12" operator="greaterThan">
      <formula>34.999999</formula>
    </cfRule>
  </conditionalFormatting>
  <conditionalFormatting sqref="C4:E4">
    <cfRule type="cellIs" dxfId="360" priority="11" operator="greaterThan">
      <formula>34.999999</formula>
    </cfRule>
  </conditionalFormatting>
  <conditionalFormatting sqref="C4:E4">
    <cfRule type="cellIs" dxfId="359" priority="10" operator="greaterThan">
      <formula>34.999999</formula>
    </cfRule>
  </conditionalFormatting>
  <conditionalFormatting sqref="C4:E4">
    <cfRule type="cellIs" dxfId="358" priority="9" operator="greaterThan">
      <formula>34.999999</formula>
    </cfRule>
  </conditionalFormatting>
  <conditionalFormatting sqref="C4:E99">
    <cfRule type="cellIs" dxfId="357" priority="8" operator="greaterThan">
      <formula>34.999999</formula>
    </cfRule>
  </conditionalFormatting>
  <conditionalFormatting sqref="C4:E99">
    <cfRule type="cellIs" dxfId="356" priority="7" operator="greaterThan">
      <formula>34.999999</formula>
    </cfRule>
  </conditionalFormatting>
  <conditionalFormatting sqref="C4:E99">
    <cfRule type="cellIs" dxfId="355" priority="6" operator="greaterThan">
      <formula>34.999999</formula>
    </cfRule>
  </conditionalFormatting>
  <conditionalFormatting sqref="C4:E4">
    <cfRule type="cellIs" dxfId="354" priority="5" operator="greaterThan">
      <formula>34.999999</formula>
    </cfRule>
  </conditionalFormatting>
  <conditionalFormatting sqref="C96:E99">
    <cfRule type="cellIs" dxfId="353" priority="4" operator="greaterThan">
      <formula>34.999999</formula>
    </cfRule>
  </conditionalFormatting>
  <conditionalFormatting sqref="C4:E99">
    <cfRule type="cellIs" dxfId="352" priority="3" operator="greaterThan">
      <formula>34.999999</formula>
    </cfRule>
  </conditionalFormatting>
  <conditionalFormatting sqref="C4:E4">
    <cfRule type="cellIs" dxfId="351" priority="2" operator="greaterThan">
      <formula>34.999999</formula>
    </cfRule>
  </conditionalFormatting>
  <conditionalFormatting sqref="C96:E99">
    <cfRule type="cellIs" dxfId="350" priority="1" operator="greaterThan">
      <formula>34.999999</formula>
    </cfRule>
  </conditionalFormatting>
  <hyperlinks>
    <hyperlink ref="A1:A3" location="'User Guide'!A17" tooltip="Link to the User Guide" display="Link to the User Guide"/>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sheetPr codeName="Feuil28">
    <tabColor rgb="FF17F20C"/>
  </sheetPr>
  <dimension ref="A1:R115"/>
  <sheetViews>
    <sheetView workbookViewId="0">
      <selection activeCell="I1" sqref="I1:I3"/>
    </sheetView>
  </sheetViews>
  <sheetFormatPr baseColWidth="10" defaultRowHeight="15"/>
  <cols>
    <col min="1" max="1" width="11.42578125" style="23"/>
    <col min="2" max="2" width="14.42578125" style="23" bestFit="1" customWidth="1"/>
    <col min="3" max="5" width="9.7109375" style="23" customWidth="1"/>
    <col min="6" max="7" width="11.5703125" style="23" bestFit="1" customWidth="1"/>
    <col min="8" max="8" width="11.42578125" style="23"/>
    <col min="9" max="9" width="15.5703125" style="23" customWidth="1"/>
    <col min="10" max="12" width="9.7109375" style="23" customWidth="1"/>
    <col min="13" max="13" width="11.28515625" style="23" customWidth="1"/>
    <col min="14" max="14" width="12.85546875" style="23" customWidth="1"/>
    <col min="15" max="16384" width="11.42578125" style="23"/>
  </cols>
  <sheetData>
    <row r="1" spans="1:18" ht="15.75">
      <c r="A1" s="480" t="s">
        <v>257</v>
      </c>
      <c r="B1" s="478" t="s">
        <v>170</v>
      </c>
      <c r="C1" s="478" t="s">
        <v>186</v>
      </c>
      <c r="D1" s="478"/>
      <c r="E1" s="478"/>
      <c r="F1" s="478" t="s">
        <v>173</v>
      </c>
      <c r="G1" s="485" t="s">
        <v>174</v>
      </c>
      <c r="H1" s="201"/>
      <c r="I1" s="490" t="s">
        <v>361</v>
      </c>
      <c r="J1" s="488" t="s">
        <v>184</v>
      </c>
      <c r="K1" s="478"/>
      <c r="L1" s="489"/>
      <c r="M1" s="493" t="s">
        <v>173</v>
      </c>
      <c r="N1" s="485" t="s">
        <v>174</v>
      </c>
      <c r="O1" s="201"/>
      <c r="P1" s="201"/>
      <c r="Q1" s="201"/>
      <c r="R1" s="201"/>
    </row>
    <row r="2" spans="1:18" ht="15.75">
      <c r="A2" s="481"/>
      <c r="B2" s="478"/>
      <c r="C2" s="471" t="s">
        <v>284</v>
      </c>
      <c r="D2" s="472"/>
      <c r="E2" s="473"/>
      <c r="F2" s="478"/>
      <c r="G2" s="486"/>
      <c r="H2" s="201"/>
      <c r="I2" s="491"/>
      <c r="J2" s="497" t="str">
        <f>C2</f>
        <v>Enter Sample Name</v>
      </c>
      <c r="K2" s="498"/>
      <c r="L2" s="499"/>
      <c r="M2" s="493"/>
      <c r="N2" s="486"/>
      <c r="O2" s="201"/>
      <c r="P2" s="201"/>
      <c r="Q2" s="201"/>
      <c r="R2" s="201"/>
    </row>
    <row r="3" spans="1:18" ht="33" customHeight="1" thickBot="1">
      <c r="A3" s="502"/>
      <c r="B3" s="479"/>
      <c r="C3" s="141" t="s">
        <v>5</v>
      </c>
      <c r="D3" s="141" t="s">
        <v>6</v>
      </c>
      <c r="E3" s="141" t="s">
        <v>7</v>
      </c>
      <c r="F3" s="479"/>
      <c r="G3" s="487"/>
      <c r="H3" s="201"/>
      <c r="I3" s="492"/>
      <c r="J3" s="138" t="s">
        <v>5</v>
      </c>
      <c r="K3" s="139" t="s">
        <v>6</v>
      </c>
      <c r="L3" s="140" t="s">
        <v>7</v>
      </c>
      <c r="M3" s="494"/>
      <c r="N3" s="487"/>
      <c r="O3" s="201"/>
      <c r="P3" s="201"/>
      <c r="Q3" s="201"/>
      <c r="R3" s="201"/>
    </row>
    <row r="4" spans="1:18" ht="15.75" thickTop="1">
      <c r="A4" s="64" t="str">
        <f>IF('Informations About Genes'!A3="","",'Informations About Genes'!A3)</f>
        <v>A1</v>
      </c>
      <c r="B4" s="65" t="str">
        <f>IF('Informations About Genes'!D3="","",'Informations About Genes'!D3)</f>
        <v/>
      </c>
      <c r="C4" s="349"/>
      <c r="D4" s="349"/>
      <c r="E4" s="349"/>
      <c r="F4" s="66" t="str">
        <f t="shared" ref="F4:F35" si="0">IF(ISERROR(AVERAGE(C4:E4)),"",AVERAGE(C4:E4))</f>
        <v/>
      </c>
      <c r="G4" s="66" t="str">
        <f t="shared" ref="G4:G35" si="1">IF(ISERROR(STDEV(C4:E4)),"",IF(COUNT(C4:E4)&lt;3,"N/A",STDEV(C4:E4)))</f>
        <v/>
      </c>
      <c r="H4" s="201"/>
      <c r="I4" s="67" t="s">
        <v>185</v>
      </c>
      <c r="J4" s="68" t="str">
        <f>IF(COUNTIF(C$4:C$99,"&lt;35")=0,"",COUNTIF(C$4:C$99, "&lt;25")-COUNTIF(C$4:C$99,"=0"))</f>
        <v/>
      </c>
      <c r="K4" s="65" t="str">
        <f>IF(COUNTIF(D$4:D$99,"&lt;35")=0,"",COUNTIF(D$4:D$99, "&lt;25")-COUNTIF(D$4:D$99,"=0"))</f>
        <v/>
      </c>
      <c r="L4" s="69" t="str">
        <f>IF(COUNTIF(E$4:E$99,"&lt;35")=0,"",COUNTIF(E$4:E$99, "&lt;25")-COUNTIF(E$4:E$99,"=0"))</f>
        <v/>
      </c>
      <c r="M4" s="70" t="str">
        <f>IF(ISERROR(AVERAGE(J4:L4)),"",AVERAGE(J4:L4))</f>
        <v/>
      </c>
      <c r="N4" s="66" t="str">
        <f>IF(ISERROR(STDEV(J4:L4)),"",STDEV(J4:L4))</f>
        <v/>
      </c>
      <c r="O4" s="201"/>
      <c r="P4" s="201"/>
      <c r="Q4" s="201"/>
      <c r="R4" s="201"/>
    </row>
    <row r="5" spans="1:18">
      <c r="A5" s="71" t="str">
        <f>IF('Informations About Genes'!A4="","",'Informations About Genes'!A4)</f>
        <v>A2</v>
      </c>
      <c r="B5" s="72" t="str">
        <f>IF('Informations About Genes'!D4="","",'Informations About Genes'!D4)</f>
        <v/>
      </c>
      <c r="C5" s="346"/>
      <c r="D5" s="346"/>
      <c r="E5" s="346"/>
      <c r="F5" s="73" t="str">
        <f t="shared" si="0"/>
        <v/>
      </c>
      <c r="G5" s="73" t="str">
        <f t="shared" si="1"/>
        <v/>
      </c>
      <c r="H5" s="201"/>
      <c r="I5" s="74" t="s">
        <v>175</v>
      </c>
      <c r="J5" s="75" t="str">
        <f>IF(COUNTIF(C$4:C$99,"&lt;35")=0,"",COUNTIF(C$4:C$99,"&lt;30")-J4-COUNTIF(C$4:C$99,"=0"))</f>
        <v/>
      </c>
      <c r="K5" s="72" t="str">
        <f>IF(COUNTIF(D$4:D$99,"&lt;35")=0,"",COUNTIF(D$4:D$99,"&lt;30")-K4-COUNTIF(D$4:D$99,"=0"))</f>
        <v/>
      </c>
      <c r="L5" s="76" t="str">
        <f>IF(COUNTIF(E$4:E$99,"&lt;35")=0,"",COUNTIF(E$4:E$99,"&lt;30")-L4-COUNTIF(E$4:E$99,"=0"))</f>
        <v/>
      </c>
      <c r="M5" s="77" t="str">
        <f>IF(ISERROR(AVERAGE(J5:L5)),"",AVERAGE(J5:L5))</f>
        <v/>
      </c>
      <c r="N5" s="73" t="str">
        <f>IF(ISERROR(STDEV(J5:L5)),"",STDEV(J5:L5))</f>
        <v/>
      </c>
      <c r="O5" s="201"/>
      <c r="P5" s="201"/>
      <c r="Q5" s="201"/>
      <c r="R5" s="201"/>
    </row>
    <row r="6" spans="1:18">
      <c r="A6" s="71" t="str">
        <f>IF('Informations About Genes'!A5="","",'Informations About Genes'!A5)</f>
        <v>A3</v>
      </c>
      <c r="B6" s="72" t="str">
        <f>IF('Informations About Genes'!D5="","",'Informations About Genes'!D5)</f>
        <v/>
      </c>
      <c r="C6" s="346"/>
      <c r="D6" s="346"/>
      <c r="E6" s="346"/>
      <c r="F6" s="73" t="str">
        <f t="shared" si="0"/>
        <v/>
      </c>
      <c r="G6" s="73" t="str">
        <f t="shared" si="1"/>
        <v/>
      </c>
      <c r="H6" s="201"/>
      <c r="I6" s="74" t="s">
        <v>176</v>
      </c>
      <c r="J6" s="75" t="str">
        <f>IF(COUNTIF(C$4:C$99,"&lt;35")=0,"",COUNTIF(C$4:C$99,"&lt;35")-J5-J4-COUNTIF(C$4:C$99,"=0"))</f>
        <v/>
      </c>
      <c r="K6" s="72" t="str">
        <f>IF(COUNTIF(D$4:D$99,"&lt;35")=0,"",COUNTIF(D$4:D$99,"&lt;35")-K5-K4-COUNTIF(D$4:D$99,"=0"))</f>
        <v/>
      </c>
      <c r="L6" s="76" t="str">
        <f>IF(COUNTIF(E$4:E$99,"&lt;35")=0,"",COUNTIF(E$4:E$99,"&lt;35")-L5-L4-COUNTIF(E$4:E$99,"=0"))</f>
        <v/>
      </c>
      <c r="M6" s="77" t="str">
        <f>IF(ISERROR(AVERAGE(J6:L6)),"",AVERAGE(J6:L6))</f>
        <v/>
      </c>
      <c r="N6" s="73" t="str">
        <f>IF(ISERROR(STDEV(J6:L6)),"",STDEV(J6:L6))</f>
        <v/>
      </c>
      <c r="O6" s="201"/>
      <c r="P6" s="201"/>
      <c r="Q6" s="201"/>
      <c r="R6" s="201"/>
    </row>
    <row r="7" spans="1:18">
      <c r="A7" s="71" t="str">
        <f>IF('Informations About Genes'!A6="","",'Informations About Genes'!A6)</f>
        <v>A4</v>
      </c>
      <c r="B7" s="72" t="str">
        <f>IF('Informations About Genes'!D6="","",'Informations About Genes'!D6)</f>
        <v/>
      </c>
      <c r="C7" s="346"/>
      <c r="D7" s="346"/>
      <c r="E7" s="346"/>
      <c r="F7" s="73" t="str">
        <f t="shared" si="0"/>
        <v/>
      </c>
      <c r="G7" s="73" t="str">
        <f t="shared" si="1"/>
        <v/>
      </c>
      <c r="H7" s="201"/>
      <c r="I7" s="74" t="s">
        <v>177</v>
      </c>
      <c r="J7" s="75" t="str">
        <f>IF(COUNT(C$4:C$99)=0,"",COUNT(C$4:C$99)-SUM(J4:J6))</f>
        <v/>
      </c>
      <c r="K7" s="72" t="str">
        <f>IF(COUNT(D$4:D$99)=0,"",COUNT(D$4:D$99)-SUM(K4:K6))</f>
        <v/>
      </c>
      <c r="L7" s="76" t="str">
        <f>IF(COUNT(E$4:E$99)=0,"",COUNT(E$4:E$99)-SUM(L4:L6))</f>
        <v/>
      </c>
      <c r="M7" s="77" t="str">
        <f>IF(ISERROR(AVERAGE(J7:L7)),"",AVERAGE(J7:L7))</f>
        <v/>
      </c>
      <c r="N7" s="73" t="str">
        <f>IF(ISERROR(STDEV(J7:L7)),"",STDEV(J7:L7))</f>
        <v/>
      </c>
      <c r="O7" s="201"/>
      <c r="P7" s="201"/>
      <c r="Q7" s="201"/>
      <c r="R7" s="201"/>
    </row>
    <row r="8" spans="1:18" ht="15.75">
      <c r="A8" s="71" t="str">
        <f>IF('Informations About Genes'!A7="","",'Informations About Genes'!A7)</f>
        <v>A5</v>
      </c>
      <c r="B8" s="72" t="str">
        <f>IF('Informations About Genes'!D7="","",'Informations About Genes'!D7)</f>
        <v/>
      </c>
      <c r="C8" s="346"/>
      <c r="D8" s="346"/>
      <c r="E8" s="346"/>
      <c r="F8" s="73" t="str">
        <f t="shared" si="0"/>
        <v/>
      </c>
      <c r="G8" s="73" t="str">
        <f t="shared" si="1"/>
        <v/>
      </c>
      <c r="H8" s="201"/>
      <c r="I8" s="74"/>
      <c r="J8" s="488" t="s">
        <v>283</v>
      </c>
      <c r="K8" s="478"/>
      <c r="L8" s="489"/>
      <c r="M8" s="495"/>
      <c r="N8" s="496"/>
      <c r="O8" s="201"/>
      <c r="P8" s="201"/>
      <c r="Q8" s="201"/>
      <c r="R8" s="201"/>
    </row>
    <row r="9" spans="1:18">
      <c r="A9" s="71" t="str">
        <f>IF('Informations About Genes'!A8="","",'Informations About Genes'!A8)</f>
        <v>A6</v>
      </c>
      <c r="B9" s="72" t="str">
        <f>IF('Informations About Genes'!D8="","",'Informations About Genes'!D8)</f>
        <v/>
      </c>
      <c r="C9" s="346"/>
      <c r="D9" s="346"/>
      <c r="E9" s="346"/>
      <c r="F9" s="73" t="str">
        <f t="shared" si="0"/>
        <v/>
      </c>
      <c r="G9" s="73" t="str">
        <f t="shared" si="1"/>
        <v/>
      </c>
      <c r="H9" s="201"/>
      <c r="I9" s="74" t="s">
        <v>185</v>
      </c>
      <c r="J9" s="78" t="str">
        <f>IF(J4="","",J4/SUM(J$4:J$7))</f>
        <v/>
      </c>
      <c r="K9" s="79" t="str">
        <f>IF(K4="","",K4/SUM(K$4:K$7))</f>
        <v/>
      </c>
      <c r="L9" s="80" t="str">
        <f>IF(L4="","",L4/SUM(L$4:L$7))</f>
        <v/>
      </c>
      <c r="M9" s="81" t="str">
        <f>IF(ISERROR(AVERAGE(J9:L9)),"",AVERAGE(J9:L9))</f>
        <v/>
      </c>
      <c r="N9" s="73" t="str">
        <f>IF(ISERROR(STDEV(J9:L9)),"",STDEV(J9:L9))</f>
        <v/>
      </c>
      <c r="O9" s="201"/>
      <c r="P9" s="201"/>
      <c r="Q9" s="201"/>
      <c r="R9" s="201"/>
    </row>
    <row r="10" spans="1:18">
      <c r="A10" s="71" t="str">
        <f>IF('Informations About Genes'!A9="","",'Informations About Genes'!A9)</f>
        <v>A7</v>
      </c>
      <c r="B10" s="72" t="str">
        <f>IF('Informations About Genes'!D9="","",'Informations About Genes'!D9)</f>
        <v/>
      </c>
      <c r="C10" s="346"/>
      <c r="D10" s="346"/>
      <c r="E10" s="346"/>
      <c r="F10" s="73" t="str">
        <f t="shared" si="0"/>
        <v/>
      </c>
      <c r="G10" s="73" t="str">
        <f t="shared" si="1"/>
        <v/>
      </c>
      <c r="H10" s="201"/>
      <c r="I10" s="74" t="s">
        <v>175</v>
      </c>
      <c r="J10" s="78" t="str">
        <f t="shared" ref="J10:L12" si="2">IF(J5="","",J5/SUM(J$4:J$7))</f>
        <v/>
      </c>
      <c r="K10" s="79" t="str">
        <f t="shared" si="2"/>
        <v/>
      </c>
      <c r="L10" s="80" t="str">
        <f t="shared" si="2"/>
        <v/>
      </c>
      <c r="M10" s="81" t="str">
        <f>IF(ISERROR(AVERAGE(J10:L10)),"",AVERAGE(J10:L10))</f>
        <v/>
      </c>
      <c r="N10" s="73" t="str">
        <f>IF(ISERROR(STDEV(J10:L10)),"",STDEV(J10:L10))</f>
        <v/>
      </c>
      <c r="O10" s="201"/>
      <c r="P10" s="201"/>
      <c r="Q10" s="201"/>
      <c r="R10" s="201"/>
    </row>
    <row r="11" spans="1:18">
      <c r="A11" s="71" t="str">
        <f>IF('Informations About Genes'!A10="","",'Informations About Genes'!A10)</f>
        <v>A8</v>
      </c>
      <c r="B11" s="72" t="str">
        <f>IF('Informations About Genes'!D10="","",'Informations About Genes'!D10)</f>
        <v/>
      </c>
      <c r="C11" s="346"/>
      <c r="D11" s="346"/>
      <c r="E11" s="346"/>
      <c r="F11" s="73" t="str">
        <f t="shared" si="0"/>
        <v/>
      </c>
      <c r="G11" s="73" t="str">
        <f t="shared" si="1"/>
        <v/>
      </c>
      <c r="H11" s="201"/>
      <c r="I11" s="74" t="s">
        <v>176</v>
      </c>
      <c r="J11" s="78" t="str">
        <f t="shared" si="2"/>
        <v/>
      </c>
      <c r="K11" s="79" t="str">
        <f t="shared" si="2"/>
        <v/>
      </c>
      <c r="L11" s="80" t="str">
        <f t="shared" si="2"/>
        <v/>
      </c>
      <c r="M11" s="81" t="str">
        <f>IF(ISERROR(AVERAGE(J11:L11)),"",AVERAGE(J11:L11))</f>
        <v/>
      </c>
      <c r="N11" s="73" t="str">
        <f>IF(ISERROR(STDEV(J11:L11)),"",STDEV(J11:L11))</f>
        <v/>
      </c>
      <c r="O11" s="201"/>
      <c r="P11" s="201"/>
      <c r="Q11" s="201"/>
      <c r="R11" s="201"/>
    </row>
    <row r="12" spans="1:18" ht="15.75" thickBot="1">
      <c r="A12" s="71" t="str">
        <f>IF('Informations About Genes'!A11="","",'Informations About Genes'!A11)</f>
        <v>A9</v>
      </c>
      <c r="B12" s="72" t="str">
        <f>IF('Informations About Genes'!D11="","",'Informations About Genes'!D11)</f>
        <v/>
      </c>
      <c r="C12" s="346"/>
      <c r="D12" s="346"/>
      <c r="E12" s="346"/>
      <c r="F12" s="73" t="str">
        <f t="shared" si="0"/>
        <v/>
      </c>
      <c r="G12" s="73" t="str">
        <f t="shared" si="1"/>
        <v/>
      </c>
      <c r="H12" s="201"/>
      <c r="I12" s="82" t="s">
        <v>177</v>
      </c>
      <c r="J12" s="83" t="str">
        <f t="shared" si="2"/>
        <v/>
      </c>
      <c r="K12" s="84" t="str">
        <f t="shared" si="2"/>
        <v/>
      </c>
      <c r="L12" s="85" t="str">
        <f t="shared" si="2"/>
        <v/>
      </c>
      <c r="M12" s="86" t="str">
        <f>IF(ISERROR(AVERAGE(J12:L12)),"",AVERAGE(J12:L12))</f>
        <v/>
      </c>
      <c r="N12" s="87" t="str">
        <f>IF(ISERROR(STDEV(J12:L12)),"",STDEV(J12:L12))</f>
        <v/>
      </c>
      <c r="O12" s="201"/>
      <c r="P12" s="201"/>
      <c r="Q12" s="201"/>
      <c r="R12" s="201"/>
    </row>
    <row r="13" spans="1:18" ht="15.75" thickTop="1">
      <c r="A13" s="71" t="str">
        <f>IF('Informations About Genes'!A12="","",'Informations About Genes'!A12)</f>
        <v>A10</v>
      </c>
      <c r="B13" s="72" t="str">
        <f>IF('Informations About Genes'!D12="","",'Informations About Genes'!D12)</f>
        <v/>
      </c>
      <c r="C13" s="346"/>
      <c r="D13" s="346"/>
      <c r="E13" s="346"/>
      <c r="F13" s="73" t="str">
        <f t="shared" si="0"/>
        <v/>
      </c>
      <c r="G13" s="73" t="str">
        <f t="shared" si="1"/>
        <v/>
      </c>
      <c r="H13" s="201"/>
      <c r="I13" s="201"/>
      <c r="J13" s="201"/>
      <c r="K13" s="201"/>
      <c r="L13" s="201"/>
      <c r="M13" s="201"/>
      <c r="N13" s="201"/>
      <c r="O13" s="201"/>
      <c r="P13" s="201"/>
      <c r="Q13" s="201"/>
      <c r="R13" s="201"/>
    </row>
    <row r="14" spans="1:18">
      <c r="A14" s="71" t="str">
        <f>IF('Informations About Genes'!A13="","",'Informations About Genes'!A13)</f>
        <v>A11</v>
      </c>
      <c r="B14" s="72" t="str">
        <f>IF('Informations About Genes'!D13="","",'Informations About Genes'!D13)</f>
        <v/>
      </c>
      <c r="C14" s="346"/>
      <c r="D14" s="346"/>
      <c r="E14" s="346"/>
      <c r="F14" s="73" t="str">
        <f t="shared" si="0"/>
        <v/>
      </c>
      <c r="G14" s="73" t="str">
        <f t="shared" si="1"/>
        <v/>
      </c>
      <c r="H14" s="201"/>
      <c r="I14" s="201"/>
      <c r="J14" s="201"/>
      <c r="K14" s="201"/>
      <c r="L14" s="201"/>
      <c r="M14" s="201"/>
      <c r="N14" s="201"/>
      <c r="O14" s="201"/>
      <c r="P14" s="201"/>
      <c r="Q14" s="201"/>
      <c r="R14" s="201"/>
    </row>
    <row r="15" spans="1:18">
      <c r="A15" s="71" t="str">
        <f>IF('Informations About Genes'!A14="","",'Informations About Genes'!A14)</f>
        <v>A12</v>
      </c>
      <c r="B15" s="72" t="str">
        <f>IF('Informations About Genes'!D14="","",'Informations About Genes'!D14)</f>
        <v/>
      </c>
      <c r="C15" s="346"/>
      <c r="D15" s="346"/>
      <c r="E15" s="346"/>
      <c r="F15" s="73" t="str">
        <f t="shared" si="0"/>
        <v/>
      </c>
      <c r="G15" s="73" t="str">
        <f t="shared" si="1"/>
        <v/>
      </c>
      <c r="H15" s="201"/>
      <c r="I15" s="201"/>
      <c r="J15" s="201"/>
      <c r="K15" s="201"/>
      <c r="L15" s="201"/>
      <c r="M15" s="201"/>
      <c r="N15" s="201"/>
      <c r="O15" s="201"/>
      <c r="P15" s="201"/>
      <c r="Q15" s="201"/>
      <c r="R15" s="201"/>
    </row>
    <row r="16" spans="1:18">
      <c r="A16" s="71" t="str">
        <f>IF('Informations About Genes'!A15="","",'Informations About Genes'!A15)</f>
        <v>B1</v>
      </c>
      <c r="B16" s="72" t="str">
        <f>IF('Informations About Genes'!D15="","",'Informations About Genes'!D15)</f>
        <v/>
      </c>
      <c r="C16" s="346"/>
      <c r="D16" s="346"/>
      <c r="E16" s="346"/>
      <c r="F16" s="73" t="str">
        <f t="shared" si="0"/>
        <v/>
      </c>
      <c r="G16" s="73" t="str">
        <f t="shared" si="1"/>
        <v/>
      </c>
      <c r="H16" s="201"/>
      <c r="I16" s="201"/>
      <c r="J16" s="201"/>
      <c r="K16" s="201"/>
      <c r="L16" s="201"/>
      <c r="M16" s="201"/>
      <c r="N16" s="201"/>
      <c r="O16" s="201"/>
      <c r="P16" s="201"/>
      <c r="Q16" s="201"/>
      <c r="R16" s="201"/>
    </row>
    <row r="17" spans="1:18">
      <c r="A17" s="71" t="str">
        <f>IF('Informations About Genes'!A16="","",'Informations About Genes'!A16)</f>
        <v>B2</v>
      </c>
      <c r="B17" s="72" t="str">
        <f>IF('Informations About Genes'!D16="","",'Informations About Genes'!D16)</f>
        <v/>
      </c>
      <c r="C17" s="346"/>
      <c r="D17" s="346"/>
      <c r="E17" s="346"/>
      <c r="F17" s="73" t="str">
        <f t="shared" si="0"/>
        <v/>
      </c>
      <c r="G17" s="73" t="str">
        <f t="shared" si="1"/>
        <v/>
      </c>
      <c r="H17" s="201"/>
      <c r="I17" s="201"/>
      <c r="J17" s="201"/>
      <c r="K17" s="201"/>
      <c r="L17" s="201"/>
      <c r="M17" s="201"/>
      <c r="N17" s="201"/>
      <c r="O17" s="201"/>
      <c r="P17" s="201"/>
      <c r="Q17" s="201"/>
      <c r="R17" s="201"/>
    </row>
    <row r="18" spans="1:18">
      <c r="A18" s="71" t="str">
        <f>IF('Informations About Genes'!A17="","",'Informations About Genes'!A17)</f>
        <v>B3</v>
      </c>
      <c r="B18" s="72" t="str">
        <f>IF('Informations About Genes'!D17="","",'Informations About Genes'!D17)</f>
        <v/>
      </c>
      <c r="C18" s="346"/>
      <c r="D18" s="346"/>
      <c r="E18" s="346"/>
      <c r="F18" s="73" t="str">
        <f t="shared" si="0"/>
        <v/>
      </c>
      <c r="G18" s="73" t="str">
        <f t="shared" si="1"/>
        <v/>
      </c>
      <c r="H18" s="201"/>
      <c r="I18" s="201"/>
      <c r="J18" s="201"/>
      <c r="K18" s="201"/>
      <c r="L18" s="201"/>
      <c r="M18" s="201"/>
      <c r="N18" s="201"/>
      <c r="O18" s="201"/>
      <c r="P18" s="201"/>
      <c r="Q18" s="201"/>
      <c r="R18" s="201"/>
    </row>
    <row r="19" spans="1:18">
      <c r="A19" s="71" t="str">
        <f>IF('Informations About Genes'!A18="","",'Informations About Genes'!A18)</f>
        <v>B4</v>
      </c>
      <c r="B19" s="72" t="str">
        <f>IF('Informations About Genes'!D18="","",'Informations About Genes'!D18)</f>
        <v/>
      </c>
      <c r="C19" s="346"/>
      <c r="D19" s="346"/>
      <c r="E19" s="346"/>
      <c r="F19" s="73" t="str">
        <f t="shared" si="0"/>
        <v/>
      </c>
      <c r="G19" s="73" t="str">
        <f t="shared" si="1"/>
        <v/>
      </c>
      <c r="H19" s="201"/>
      <c r="I19" s="201"/>
      <c r="J19" s="201"/>
      <c r="K19" s="201"/>
      <c r="L19" s="201"/>
      <c r="M19" s="201"/>
      <c r="N19" s="201"/>
      <c r="O19" s="201"/>
      <c r="P19" s="201"/>
      <c r="Q19" s="201"/>
      <c r="R19" s="201"/>
    </row>
    <row r="20" spans="1:18">
      <c r="A20" s="71" t="str">
        <f>IF('Informations About Genes'!A19="","",'Informations About Genes'!A19)</f>
        <v>B5</v>
      </c>
      <c r="B20" s="72" t="str">
        <f>IF('Informations About Genes'!D19="","",'Informations About Genes'!D19)</f>
        <v/>
      </c>
      <c r="C20" s="346"/>
      <c r="D20" s="346"/>
      <c r="E20" s="346"/>
      <c r="F20" s="73" t="str">
        <f t="shared" si="0"/>
        <v/>
      </c>
      <c r="G20" s="73" t="str">
        <f t="shared" si="1"/>
        <v/>
      </c>
      <c r="H20" s="201"/>
      <c r="I20" s="201"/>
      <c r="J20" s="201"/>
      <c r="K20" s="201"/>
      <c r="L20" s="201"/>
      <c r="M20" s="201"/>
      <c r="N20" s="201"/>
      <c r="O20" s="201"/>
      <c r="P20" s="201"/>
      <c r="Q20" s="201"/>
      <c r="R20" s="201"/>
    </row>
    <row r="21" spans="1:18">
      <c r="A21" s="71" t="str">
        <f>IF('Informations About Genes'!A20="","",'Informations About Genes'!A20)</f>
        <v>B6</v>
      </c>
      <c r="B21" s="72" t="str">
        <f>IF('Informations About Genes'!D20="","",'Informations About Genes'!D20)</f>
        <v/>
      </c>
      <c r="C21" s="346"/>
      <c r="D21" s="346"/>
      <c r="E21" s="346"/>
      <c r="F21" s="73" t="str">
        <f t="shared" si="0"/>
        <v/>
      </c>
      <c r="G21" s="73" t="str">
        <f t="shared" si="1"/>
        <v/>
      </c>
      <c r="H21" s="201"/>
      <c r="I21" s="201"/>
      <c r="J21" s="201"/>
      <c r="K21" s="201"/>
      <c r="L21" s="201"/>
      <c r="M21" s="201"/>
      <c r="N21" s="201"/>
      <c r="O21" s="201"/>
      <c r="P21" s="201"/>
      <c r="Q21" s="201"/>
      <c r="R21" s="201"/>
    </row>
    <row r="22" spans="1:18">
      <c r="A22" s="71" t="str">
        <f>IF('Informations About Genes'!A21="","",'Informations About Genes'!A21)</f>
        <v>B7</v>
      </c>
      <c r="B22" s="72" t="str">
        <f>IF('Informations About Genes'!D21="","",'Informations About Genes'!D21)</f>
        <v/>
      </c>
      <c r="C22" s="346"/>
      <c r="D22" s="346"/>
      <c r="E22" s="346"/>
      <c r="F22" s="73" t="str">
        <f t="shared" si="0"/>
        <v/>
      </c>
      <c r="G22" s="73" t="str">
        <f t="shared" si="1"/>
        <v/>
      </c>
      <c r="H22" s="201"/>
      <c r="I22" s="201"/>
      <c r="J22" s="201"/>
      <c r="K22" s="201"/>
      <c r="L22" s="201"/>
      <c r="M22" s="201"/>
      <c r="N22" s="201"/>
      <c r="O22" s="201"/>
      <c r="P22" s="201"/>
      <c r="Q22" s="201"/>
      <c r="R22" s="201"/>
    </row>
    <row r="23" spans="1:18">
      <c r="A23" s="71" t="str">
        <f>IF('Informations About Genes'!A22="","",'Informations About Genes'!A22)</f>
        <v>B8</v>
      </c>
      <c r="B23" s="72" t="str">
        <f>IF('Informations About Genes'!D22="","",'Informations About Genes'!D22)</f>
        <v/>
      </c>
      <c r="C23" s="346"/>
      <c r="D23" s="346"/>
      <c r="E23" s="346"/>
      <c r="F23" s="73" t="str">
        <f t="shared" si="0"/>
        <v/>
      </c>
      <c r="G23" s="73" t="str">
        <f t="shared" si="1"/>
        <v/>
      </c>
      <c r="H23" s="201"/>
      <c r="I23" s="201"/>
      <c r="J23" s="201"/>
      <c r="K23" s="201"/>
      <c r="L23" s="201"/>
      <c r="M23" s="201"/>
      <c r="N23" s="201"/>
      <c r="O23" s="201"/>
      <c r="P23" s="201"/>
      <c r="Q23" s="201"/>
      <c r="R23" s="201"/>
    </row>
    <row r="24" spans="1:18">
      <c r="A24" s="71" t="str">
        <f>IF('Informations About Genes'!A23="","",'Informations About Genes'!A23)</f>
        <v>B9</v>
      </c>
      <c r="B24" s="72" t="str">
        <f>IF('Informations About Genes'!D23="","",'Informations About Genes'!D23)</f>
        <v/>
      </c>
      <c r="C24" s="346"/>
      <c r="D24" s="346"/>
      <c r="E24" s="346"/>
      <c r="F24" s="73" t="str">
        <f t="shared" si="0"/>
        <v/>
      </c>
      <c r="G24" s="73" t="str">
        <f t="shared" si="1"/>
        <v/>
      </c>
      <c r="H24" s="201"/>
      <c r="I24" s="201"/>
      <c r="J24" s="201"/>
      <c r="K24" s="201"/>
      <c r="L24" s="201"/>
      <c r="M24" s="201"/>
      <c r="N24" s="201"/>
      <c r="O24" s="201"/>
      <c r="P24" s="201"/>
      <c r="Q24" s="201"/>
      <c r="R24" s="201"/>
    </row>
    <row r="25" spans="1:18">
      <c r="A25" s="71" t="str">
        <f>IF('Informations About Genes'!A24="","",'Informations About Genes'!A24)</f>
        <v>B10</v>
      </c>
      <c r="B25" s="72" t="str">
        <f>IF('Informations About Genes'!D24="","",'Informations About Genes'!D24)</f>
        <v/>
      </c>
      <c r="C25" s="346"/>
      <c r="D25" s="346"/>
      <c r="E25" s="346"/>
      <c r="F25" s="73" t="str">
        <f t="shared" si="0"/>
        <v/>
      </c>
      <c r="G25" s="73" t="str">
        <f t="shared" si="1"/>
        <v/>
      </c>
      <c r="H25" s="201"/>
      <c r="I25" s="201"/>
      <c r="J25" s="201"/>
      <c r="K25" s="201"/>
      <c r="L25" s="201"/>
      <c r="M25" s="201"/>
      <c r="N25" s="201"/>
      <c r="O25" s="201"/>
      <c r="P25" s="201"/>
      <c r="Q25" s="201"/>
      <c r="R25" s="201"/>
    </row>
    <row r="26" spans="1:18">
      <c r="A26" s="71" t="str">
        <f>IF('Informations About Genes'!A25="","",'Informations About Genes'!A25)</f>
        <v>B11</v>
      </c>
      <c r="B26" s="72" t="str">
        <f>IF('Informations About Genes'!D25="","",'Informations About Genes'!D25)</f>
        <v/>
      </c>
      <c r="C26" s="346"/>
      <c r="D26" s="346"/>
      <c r="E26" s="346"/>
      <c r="F26" s="73" t="str">
        <f t="shared" si="0"/>
        <v/>
      </c>
      <c r="G26" s="73" t="str">
        <f t="shared" si="1"/>
        <v/>
      </c>
      <c r="H26" s="201"/>
      <c r="I26" s="201"/>
      <c r="J26" s="201"/>
      <c r="K26" s="201"/>
      <c r="L26" s="201"/>
      <c r="M26" s="201"/>
      <c r="N26" s="201"/>
      <c r="O26" s="201"/>
      <c r="P26" s="201"/>
      <c r="Q26" s="201"/>
      <c r="R26" s="201"/>
    </row>
    <row r="27" spans="1:18">
      <c r="A27" s="71" t="str">
        <f>IF('Informations About Genes'!A26="","",'Informations About Genes'!A26)</f>
        <v>B12</v>
      </c>
      <c r="B27" s="72" t="str">
        <f>IF('Informations About Genes'!D26="","",'Informations About Genes'!D26)</f>
        <v/>
      </c>
      <c r="C27" s="346"/>
      <c r="D27" s="346"/>
      <c r="E27" s="346"/>
      <c r="F27" s="73" t="str">
        <f t="shared" si="0"/>
        <v/>
      </c>
      <c r="G27" s="73" t="str">
        <f t="shared" si="1"/>
        <v/>
      </c>
      <c r="H27" s="201"/>
      <c r="I27" s="201"/>
      <c r="J27" s="201"/>
      <c r="K27" s="201"/>
      <c r="L27" s="201"/>
      <c r="M27" s="201"/>
      <c r="N27" s="201"/>
      <c r="O27" s="201"/>
      <c r="P27" s="201"/>
      <c r="Q27" s="201"/>
      <c r="R27" s="201"/>
    </row>
    <row r="28" spans="1:18">
      <c r="A28" s="71" t="str">
        <f>IF('Informations About Genes'!A27="","",'Informations About Genes'!A27)</f>
        <v>C1</v>
      </c>
      <c r="B28" s="72" t="str">
        <f>IF('Informations About Genes'!D27="","",'Informations About Genes'!D27)</f>
        <v/>
      </c>
      <c r="C28" s="346"/>
      <c r="D28" s="346"/>
      <c r="E28" s="346"/>
      <c r="F28" s="73" t="str">
        <f t="shared" si="0"/>
        <v/>
      </c>
      <c r="G28" s="73" t="str">
        <f t="shared" si="1"/>
        <v/>
      </c>
      <c r="H28" s="201"/>
      <c r="I28" s="201"/>
      <c r="J28" s="201"/>
      <c r="K28" s="201"/>
      <c r="L28" s="201"/>
      <c r="M28" s="201"/>
      <c r="N28" s="201"/>
      <c r="O28" s="201"/>
      <c r="P28" s="201"/>
      <c r="Q28" s="201"/>
      <c r="R28" s="201"/>
    </row>
    <row r="29" spans="1:18">
      <c r="A29" s="71" t="str">
        <f>IF('Informations About Genes'!A28="","",'Informations About Genes'!A28)</f>
        <v>C2</v>
      </c>
      <c r="B29" s="72" t="str">
        <f>IF('Informations About Genes'!D28="","",'Informations About Genes'!D28)</f>
        <v/>
      </c>
      <c r="C29" s="346"/>
      <c r="D29" s="346"/>
      <c r="E29" s="346"/>
      <c r="F29" s="73" t="str">
        <f t="shared" si="0"/>
        <v/>
      </c>
      <c r="G29" s="73" t="str">
        <f t="shared" si="1"/>
        <v/>
      </c>
      <c r="H29" s="201"/>
      <c r="I29" s="201"/>
      <c r="J29" s="201"/>
      <c r="K29" s="201"/>
      <c r="L29" s="201"/>
      <c r="M29" s="201"/>
      <c r="N29" s="201"/>
      <c r="O29" s="201"/>
      <c r="P29" s="201"/>
      <c r="Q29" s="201"/>
      <c r="R29" s="201"/>
    </row>
    <row r="30" spans="1:18">
      <c r="A30" s="71" t="str">
        <f>IF('Informations About Genes'!A29="","",'Informations About Genes'!A29)</f>
        <v>C3</v>
      </c>
      <c r="B30" s="72" t="str">
        <f>IF('Informations About Genes'!D29="","",'Informations About Genes'!D29)</f>
        <v/>
      </c>
      <c r="C30" s="346"/>
      <c r="D30" s="346"/>
      <c r="E30" s="346"/>
      <c r="F30" s="73" t="str">
        <f t="shared" si="0"/>
        <v/>
      </c>
      <c r="G30" s="73" t="str">
        <f t="shared" si="1"/>
        <v/>
      </c>
      <c r="H30" s="201"/>
      <c r="I30" s="201"/>
      <c r="J30" s="201"/>
      <c r="K30" s="201"/>
      <c r="L30" s="201"/>
      <c r="M30" s="201"/>
      <c r="N30" s="201"/>
      <c r="O30" s="201"/>
      <c r="P30" s="201"/>
      <c r="Q30" s="201"/>
      <c r="R30" s="201"/>
    </row>
    <row r="31" spans="1:18">
      <c r="A31" s="71" t="str">
        <f>IF('Informations About Genes'!A30="","",'Informations About Genes'!A30)</f>
        <v>C4</v>
      </c>
      <c r="B31" s="72" t="str">
        <f>IF('Informations About Genes'!D30="","",'Informations About Genes'!D30)</f>
        <v/>
      </c>
      <c r="C31" s="346"/>
      <c r="D31" s="346"/>
      <c r="E31" s="346"/>
      <c r="F31" s="73" t="str">
        <f t="shared" si="0"/>
        <v/>
      </c>
      <c r="G31" s="73" t="str">
        <f t="shared" si="1"/>
        <v/>
      </c>
      <c r="H31" s="201"/>
      <c r="I31" s="201"/>
      <c r="J31" s="201"/>
      <c r="K31" s="201"/>
      <c r="L31" s="201"/>
      <c r="M31" s="201"/>
      <c r="N31" s="201"/>
      <c r="O31" s="201"/>
      <c r="P31" s="201"/>
      <c r="Q31" s="201"/>
      <c r="R31" s="201"/>
    </row>
    <row r="32" spans="1:18">
      <c r="A32" s="71" t="str">
        <f>IF('Informations About Genes'!A31="","",'Informations About Genes'!A31)</f>
        <v>C5</v>
      </c>
      <c r="B32" s="72" t="str">
        <f>IF('Informations About Genes'!D31="","",'Informations About Genes'!D31)</f>
        <v/>
      </c>
      <c r="C32" s="346"/>
      <c r="D32" s="346"/>
      <c r="E32" s="346"/>
      <c r="F32" s="73" t="str">
        <f t="shared" si="0"/>
        <v/>
      </c>
      <c r="G32" s="73" t="str">
        <f t="shared" si="1"/>
        <v/>
      </c>
      <c r="H32" s="201"/>
      <c r="I32" s="201"/>
      <c r="J32" s="201"/>
      <c r="K32" s="201"/>
      <c r="L32" s="201"/>
      <c r="M32" s="201"/>
      <c r="N32" s="201"/>
      <c r="O32" s="201"/>
      <c r="P32" s="201"/>
      <c r="Q32" s="201"/>
      <c r="R32" s="201"/>
    </row>
    <row r="33" spans="1:18">
      <c r="A33" s="71" t="str">
        <f>IF('Informations About Genes'!A32="","",'Informations About Genes'!A32)</f>
        <v>C6</v>
      </c>
      <c r="B33" s="72" t="str">
        <f>IF('Informations About Genes'!D32="","",'Informations About Genes'!D32)</f>
        <v/>
      </c>
      <c r="C33" s="346"/>
      <c r="D33" s="346"/>
      <c r="E33" s="346"/>
      <c r="F33" s="73" t="str">
        <f t="shared" si="0"/>
        <v/>
      </c>
      <c r="G33" s="73" t="str">
        <f t="shared" si="1"/>
        <v/>
      </c>
      <c r="H33" s="201"/>
      <c r="I33" s="201"/>
      <c r="J33" s="201"/>
      <c r="K33" s="201"/>
      <c r="L33" s="201"/>
      <c r="M33" s="201"/>
      <c r="N33" s="201"/>
      <c r="O33" s="201"/>
      <c r="P33" s="201"/>
      <c r="Q33" s="201"/>
      <c r="R33" s="201"/>
    </row>
    <row r="34" spans="1:18">
      <c r="A34" s="71" t="str">
        <f>IF('Informations About Genes'!A33="","",'Informations About Genes'!A33)</f>
        <v>C7</v>
      </c>
      <c r="B34" s="72" t="str">
        <f>IF('Informations About Genes'!D33="","",'Informations About Genes'!D33)</f>
        <v/>
      </c>
      <c r="C34" s="346"/>
      <c r="D34" s="346"/>
      <c r="E34" s="346"/>
      <c r="F34" s="73" t="str">
        <f t="shared" si="0"/>
        <v/>
      </c>
      <c r="G34" s="73" t="str">
        <f t="shared" si="1"/>
        <v/>
      </c>
      <c r="H34" s="201"/>
      <c r="I34" s="201"/>
      <c r="J34" s="201"/>
      <c r="K34" s="201"/>
      <c r="L34" s="201"/>
      <c r="M34" s="201"/>
      <c r="N34" s="201"/>
      <c r="O34" s="201"/>
      <c r="P34" s="201"/>
      <c r="Q34" s="201"/>
      <c r="R34" s="201"/>
    </row>
    <row r="35" spans="1:18">
      <c r="A35" s="71" t="str">
        <f>IF('Informations About Genes'!A34="","",'Informations About Genes'!A34)</f>
        <v>C8</v>
      </c>
      <c r="B35" s="72" t="str">
        <f>IF('Informations About Genes'!D34="","",'Informations About Genes'!D34)</f>
        <v/>
      </c>
      <c r="C35" s="346"/>
      <c r="D35" s="346"/>
      <c r="E35" s="346"/>
      <c r="F35" s="73" t="str">
        <f t="shared" si="0"/>
        <v/>
      </c>
      <c r="G35" s="73" t="str">
        <f t="shared" si="1"/>
        <v/>
      </c>
      <c r="H35" s="201"/>
      <c r="I35" s="201"/>
      <c r="J35" s="201"/>
      <c r="K35" s="201"/>
      <c r="L35" s="201"/>
      <c r="M35" s="201"/>
      <c r="N35" s="201"/>
      <c r="O35" s="201"/>
      <c r="P35" s="201"/>
      <c r="Q35" s="201"/>
      <c r="R35" s="201"/>
    </row>
    <row r="36" spans="1:18">
      <c r="A36" s="71" t="str">
        <f>IF('Informations About Genes'!A35="","",'Informations About Genes'!A35)</f>
        <v>C9</v>
      </c>
      <c r="B36" s="72" t="str">
        <f>IF('Informations About Genes'!D35="","",'Informations About Genes'!D35)</f>
        <v/>
      </c>
      <c r="C36" s="346"/>
      <c r="D36" s="346"/>
      <c r="E36" s="346"/>
      <c r="F36" s="73" t="str">
        <f t="shared" ref="F36:F67" si="3">IF(ISERROR(AVERAGE(C36:E36)),"",AVERAGE(C36:E36))</f>
        <v/>
      </c>
      <c r="G36" s="73" t="str">
        <f t="shared" ref="G36:G67" si="4">IF(ISERROR(STDEV(C36:E36)),"",IF(COUNT(C36:E36)&lt;3,"N/A",STDEV(C36:E36)))</f>
        <v/>
      </c>
      <c r="H36" s="201"/>
      <c r="I36" s="201"/>
      <c r="J36" s="201"/>
      <c r="K36" s="201"/>
      <c r="L36" s="201"/>
      <c r="M36" s="201"/>
      <c r="N36" s="201"/>
      <c r="O36" s="201"/>
      <c r="P36" s="201"/>
      <c r="Q36" s="201"/>
      <c r="R36" s="201"/>
    </row>
    <row r="37" spans="1:18">
      <c r="A37" s="71" t="str">
        <f>IF('Informations About Genes'!A36="","",'Informations About Genes'!A36)</f>
        <v>C10</v>
      </c>
      <c r="B37" s="72" t="str">
        <f>IF('Informations About Genes'!D36="","",'Informations About Genes'!D36)</f>
        <v/>
      </c>
      <c r="C37" s="346"/>
      <c r="D37" s="346"/>
      <c r="E37" s="346"/>
      <c r="F37" s="73" t="str">
        <f t="shared" si="3"/>
        <v/>
      </c>
      <c r="G37" s="73" t="str">
        <f t="shared" si="4"/>
        <v/>
      </c>
      <c r="H37" s="201"/>
      <c r="I37" s="201"/>
      <c r="J37" s="201"/>
      <c r="K37" s="201"/>
      <c r="L37" s="201"/>
      <c r="M37" s="201"/>
      <c r="N37" s="201"/>
      <c r="O37" s="201"/>
      <c r="P37" s="201"/>
      <c r="Q37" s="201"/>
      <c r="R37" s="201"/>
    </row>
    <row r="38" spans="1:18">
      <c r="A38" s="71" t="str">
        <f>IF('Informations About Genes'!A37="","",'Informations About Genes'!A37)</f>
        <v>C11</v>
      </c>
      <c r="B38" s="72" t="str">
        <f>IF('Informations About Genes'!D37="","",'Informations About Genes'!D37)</f>
        <v/>
      </c>
      <c r="C38" s="346"/>
      <c r="D38" s="346"/>
      <c r="E38" s="346"/>
      <c r="F38" s="73" t="str">
        <f t="shared" si="3"/>
        <v/>
      </c>
      <c r="G38" s="73" t="str">
        <f t="shared" si="4"/>
        <v/>
      </c>
      <c r="H38" s="201"/>
      <c r="I38" s="201"/>
      <c r="J38" s="201"/>
      <c r="K38" s="201"/>
      <c r="L38" s="201"/>
      <c r="M38" s="201"/>
      <c r="N38" s="201"/>
      <c r="O38" s="201"/>
      <c r="P38" s="201"/>
      <c r="Q38" s="201"/>
      <c r="R38" s="201"/>
    </row>
    <row r="39" spans="1:18">
      <c r="A39" s="71" t="str">
        <f>IF('Informations About Genes'!A38="","",'Informations About Genes'!A38)</f>
        <v>C12</v>
      </c>
      <c r="B39" s="72" t="str">
        <f>IF('Informations About Genes'!D38="","",'Informations About Genes'!D38)</f>
        <v/>
      </c>
      <c r="C39" s="346"/>
      <c r="D39" s="346"/>
      <c r="E39" s="346"/>
      <c r="F39" s="73" t="str">
        <f t="shared" si="3"/>
        <v/>
      </c>
      <c r="G39" s="73" t="str">
        <f t="shared" si="4"/>
        <v/>
      </c>
      <c r="H39" s="201"/>
      <c r="I39" s="201"/>
      <c r="J39" s="201"/>
      <c r="K39" s="201"/>
      <c r="L39" s="201"/>
      <c r="M39" s="201"/>
      <c r="N39" s="201"/>
      <c r="O39" s="201"/>
      <c r="P39" s="201"/>
      <c r="Q39" s="201"/>
      <c r="R39" s="201"/>
    </row>
    <row r="40" spans="1:18">
      <c r="A40" s="71" t="str">
        <f>IF('Informations About Genes'!A39="","",'Informations About Genes'!A39)</f>
        <v>D1</v>
      </c>
      <c r="B40" s="72" t="str">
        <f>IF('Informations About Genes'!D39="","",'Informations About Genes'!D39)</f>
        <v/>
      </c>
      <c r="C40" s="346"/>
      <c r="D40" s="346"/>
      <c r="E40" s="346"/>
      <c r="F40" s="73" t="str">
        <f t="shared" si="3"/>
        <v/>
      </c>
      <c r="G40" s="73" t="str">
        <f t="shared" si="4"/>
        <v/>
      </c>
      <c r="H40" s="201"/>
      <c r="I40" s="201"/>
      <c r="J40" s="201"/>
      <c r="K40" s="201"/>
      <c r="L40" s="201"/>
      <c r="M40" s="201"/>
      <c r="N40" s="201"/>
      <c r="O40" s="201"/>
      <c r="P40" s="201"/>
      <c r="Q40" s="201"/>
      <c r="R40" s="201"/>
    </row>
    <row r="41" spans="1:18">
      <c r="A41" s="71" t="str">
        <f>IF('Informations About Genes'!A40="","",'Informations About Genes'!A40)</f>
        <v>D2</v>
      </c>
      <c r="B41" s="72" t="str">
        <f>IF('Informations About Genes'!D40="","",'Informations About Genes'!D40)</f>
        <v/>
      </c>
      <c r="C41" s="346"/>
      <c r="D41" s="346"/>
      <c r="E41" s="346"/>
      <c r="F41" s="73" t="str">
        <f t="shared" si="3"/>
        <v/>
      </c>
      <c r="G41" s="73" t="str">
        <f t="shared" si="4"/>
        <v/>
      </c>
      <c r="H41" s="201"/>
      <c r="I41" s="201"/>
      <c r="J41" s="201"/>
      <c r="K41" s="201"/>
      <c r="L41" s="201"/>
      <c r="M41" s="201"/>
      <c r="N41" s="201"/>
      <c r="O41" s="201"/>
      <c r="P41" s="201"/>
      <c r="Q41" s="201"/>
      <c r="R41" s="201"/>
    </row>
    <row r="42" spans="1:18">
      <c r="A42" s="71" t="str">
        <f>IF('Informations About Genes'!A41="","",'Informations About Genes'!A41)</f>
        <v>D3</v>
      </c>
      <c r="B42" s="72" t="str">
        <f>IF('Informations About Genes'!D41="","",'Informations About Genes'!D41)</f>
        <v/>
      </c>
      <c r="C42" s="346"/>
      <c r="D42" s="346"/>
      <c r="E42" s="346"/>
      <c r="F42" s="73" t="str">
        <f t="shared" si="3"/>
        <v/>
      </c>
      <c r="G42" s="73" t="str">
        <f t="shared" si="4"/>
        <v/>
      </c>
      <c r="H42" s="201"/>
      <c r="I42" s="201"/>
      <c r="J42" s="201"/>
      <c r="K42" s="201"/>
      <c r="L42" s="201"/>
      <c r="M42" s="201"/>
      <c r="N42" s="201"/>
      <c r="O42" s="201"/>
      <c r="P42" s="201"/>
      <c r="Q42" s="201"/>
      <c r="R42" s="201"/>
    </row>
    <row r="43" spans="1:18">
      <c r="A43" s="71" t="str">
        <f>IF('Informations About Genes'!A42="","",'Informations About Genes'!A42)</f>
        <v>D4</v>
      </c>
      <c r="B43" s="72" t="str">
        <f>IF('Informations About Genes'!D42="","",'Informations About Genes'!D42)</f>
        <v/>
      </c>
      <c r="C43" s="346"/>
      <c r="D43" s="346"/>
      <c r="E43" s="346"/>
      <c r="F43" s="73" t="str">
        <f t="shared" si="3"/>
        <v/>
      </c>
      <c r="G43" s="73" t="str">
        <f t="shared" si="4"/>
        <v/>
      </c>
      <c r="H43" s="201"/>
      <c r="I43" s="201"/>
      <c r="J43" s="201"/>
      <c r="K43" s="201"/>
      <c r="L43" s="201"/>
      <c r="M43" s="201"/>
      <c r="N43" s="201"/>
      <c r="O43" s="201"/>
      <c r="P43" s="201"/>
      <c r="Q43" s="201"/>
      <c r="R43" s="201"/>
    </row>
    <row r="44" spans="1:18">
      <c r="A44" s="71" t="str">
        <f>IF('Informations About Genes'!A43="","",'Informations About Genes'!A43)</f>
        <v>D5</v>
      </c>
      <c r="B44" s="72" t="str">
        <f>IF('Informations About Genes'!D43="","",'Informations About Genes'!D43)</f>
        <v/>
      </c>
      <c r="C44" s="346"/>
      <c r="D44" s="346"/>
      <c r="E44" s="346"/>
      <c r="F44" s="73" t="str">
        <f t="shared" si="3"/>
        <v/>
      </c>
      <c r="G44" s="73" t="str">
        <f t="shared" si="4"/>
        <v/>
      </c>
      <c r="H44" s="201"/>
      <c r="I44" s="201"/>
      <c r="J44" s="201"/>
      <c r="K44" s="201"/>
      <c r="L44" s="201"/>
      <c r="M44" s="201"/>
      <c r="N44" s="201"/>
      <c r="O44" s="201"/>
      <c r="P44" s="201"/>
      <c r="Q44" s="201"/>
      <c r="R44" s="201"/>
    </row>
    <row r="45" spans="1:18">
      <c r="A45" s="71" t="str">
        <f>IF('Informations About Genes'!A44="","",'Informations About Genes'!A44)</f>
        <v>D6</v>
      </c>
      <c r="B45" s="72" t="str">
        <f>IF('Informations About Genes'!D44="","",'Informations About Genes'!D44)</f>
        <v/>
      </c>
      <c r="C45" s="346"/>
      <c r="D45" s="346"/>
      <c r="E45" s="346"/>
      <c r="F45" s="73" t="str">
        <f t="shared" si="3"/>
        <v/>
      </c>
      <c r="G45" s="73" t="str">
        <f t="shared" si="4"/>
        <v/>
      </c>
      <c r="H45" s="201"/>
      <c r="I45" s="201"/>
      <c r="J45" s="201"/>
      <c r="K45" s="201"/>
      <c r="L45" s="201"/>
      <c r="M45" s="201"/>
      <c r="N45" s="201"/>
      <c r="O45" s="201"/>
      <c r="P45" s="201"/>
      <c r="Q45" s="201"/>
      <c r="R45" s="201"/>
    </row>
    <row r="46" spans="1:18">
      <c r="A46" s="71" t="str">
        <f>IF('Informations About Genes'!A45="","",'Informations About Genes'!A45)</f>
        <v>D7</v>
      </c>
      <c r="B46" s="72" t="str">
        <f>IF('Informations About Genes'!D45="","",'Informations About Genes'!D45)</f>
        <v/>
      </c>
      <c r="C46" s="346"/>
      <c r="D46" s="346"/>
      <c r="E46" s="346"/>
      <c r="F46" s="73" t="str">
        <f t="shared" si="3"/>
        <v/>
      </c>
      <c r="G46" s="73" t="str">
        <f t="shared" si="4"/>
        <v/>
      </c>
      <c r="H46" s="201"/>
      <c r="I46" s="201"/>
      <c r="J46" s="201"/>
      <c r="K46" s="201"/>
      <c r="L46" s="201"/>
      <c r="M46" s="201"/>
      <c r="N46" s="201"/>
      <c r="O46" s="201"/>
      <c r="P46" s="201"/>
      <c r="Q46" s="201"/>
      <c r="R46" s="201"/>
    </row>
    <row r="47" spans="1:18">
      <c r="A47" s="71" t="str">
        <f>IF('Informations About Genes'!A46="","",'Informations About Genes'!A46)</f>
        <v>D8</v>
      </c>
      <c r="B47" s="72" t="str">
        <f>IF('Informations About Genes'!D46="","",'Informations About Genes'!D46)</f>
        <v/>
      </c>
      <c r="C47" s="346"/>
      <c r="D47" s="346"/>
      <c r="E47" s="346"/>
      <c r="F47" s="73" t="str">
        <f t="shared" si="3"/>
        <v/>
      </c>
      <c r="G47" s="73" t="str">
        <f t="shared" si="4"/>
        <v/>
      </c>
      <c r="H47" s="201"/>
      <c r="I47" s="201"/>
      <c r="J47" s="201"/>
      <c r="K47" s="201"/>
      <c r="L47" s="201"/>
      <c r="M47" s="201"/>
      <c r="N47" s="201"/>
      <c r="O47" s="201"/>
      <c r="P47" s="201"/>
      <c r="Q47" s="201"/>
      <c r="R47" s="201"/>
    </row>
    <row r="48" spans="1:18">
      <c r="A48" s="71" t="str">
        <f>IF('Informations About Genes'!A47="","",'Informations About Genes'!A47)</f>
        <v>D9</v>
      </c>
      <c r="B48" s="72" t="str">
        <f>IF('Informations About Genes'!D47="","",'Informations About Genes'!D47)</f>
        <v/>
      </c>
      <c r="C48" s="346"/>
      <c r="D48" s="346"/>
      <c r="E48" s="346"/>
      <c r="F48" s="73" t="str">
        <f t="shared" si="3"/>
        <v/>
      </c>
      <c r="G48" s="73" t="str">
        <f t="shared" si="4"/>
        <v/>
      </c>
      <c r="H48" s="201"/>
      <c r="I48" s="201"/>
      <c r="J48" s="201"/>
      <c r="K48" s="201"/>
      <c r="L48" s="201"/>
      <c r="M48" s="201"/>
      <c r="N48" s="201"/>
      <c r="O48" s="201"/>
      <c r="P48" s="201"/>
      <c r="Q48" s="201"/>
      <c r="R48" s="201"/>
    </row>
    <row r="49" spans="1:18">
      <c r="A49" s="71" t="str">
        <f>IF('Informations About Genes'!A48="","",'Informations About Genes'!A48)</f>
        <v>D10</v>
      </c>
      <c r="B49" s="72" t="str">
        <f>IF('Informations About Genes'!D48="","",'Informations About Genes'!D48)</f>
        <v/>
      </c>
      <c r="C49" s="346"/>
      <c r="D49" s="346"/>
      <c r="E49" s="346"/>
      <c r="F49" s="73" t="str">
        <f t="shared" si="3"/>
        <v/>
      </c>
      <c r="G49" s="73" t="str">
        <f t="shared" si="4"/>
        <v/>
      </c>
      <c r="H49" s="201"/>
      <c r="I49" s="201"/>
      <c r="J49" s="201"/>
      <c r="K49" s="201"/>
      <c r="L49" s="201"/>
      <c r="M49" s="201"/>
      <c r="N49" s="201"/>
      <c r="O49" s="201"/>
      <c r="P49" s="201"/>
      <c r="Q49" s="201"/>
      <c r="R49" s="201"/>
    </row>
    <row r="50" spans="1:18">
      <c r="A50" s="71" t="str">
        <f>IF('Informations About Genes'!A49="","",'Informations About Genes'!A49)</f>
        <v>D11</v>
      </c>
      <c r="B50" s="72" t="str">
        <f>IF('Informations About Genes'!D49="","",'Informations About Genes'!D49)</f>
        <v/>
      </c>
      <c r="C50" s="346"/>
      <c r="D50" s="346"/>
      <c r="E50" s="346"/>
      <c r="F50" s="73" t="str">
        <f t="shared" si="3"/>
        <v/>
      </c>
      <c r="G50" s="73" t="str">
        <f t="shared" si="4"/>
        <v/>
      </c>
      <c r="H50" s="201"/>
      <c r="I50" s="201"/>
      <c r="J50" s="201"/>
      <c r="K50" s="201"/>
      <c r="L50" s="201"/>
      <c r="M50" s="201"/>
      <c r="N50" s="201"/>
      <c r="O50" s="201"/>
      <c r="P50" s="201"/>
      <c r="Q50" s="201"/>
      <c r="R50" s="201"/>
    </row>
    <row r="51" spans="1:18">
      <c r="A51" s="71" t="str">
        <f>IF('Informations About Genes'!A50="","",'Informations About Genes'!A50)</f>
        <v>D12</v>
      </c>
      <c r="B51" s="72" t="str">
        <f>IF('Informations About Genes'!D50="","",'Informations About Genes'!D50)</f>
        <v/>
      </c>
      <c r="C51" s="346"/>
      <c r="D51" s="346"/>
      <c r="E51" s="346"/>
      <c r="F51" s="73" t="str">
        <f t="shared" si="3"/>
        <v/>
      </c>
      <c r="G51" s="73" t="str">
        <f t="shared" si="4"/>
        <v/>
      </c>
      <c r="H51" s="201"/>
      <c r="I51" s="201"/>
      <c r="J51" s="201"/>
      <c r="K51" s="201"/>
      <c r="L51" s="201"/>
      <c r="M51" s="201"/>
      <c r="N51" s="201"/>
      <c r="O51" s="201"/>
      <c r="P51" s="201"/>
      <c r="Q51" s="201"/>
      <c r="R51" s="201"/>
    </row>
    <row r="52" spans="1:18">
      <c r="A52" s="71" t="str">
        <f>IF('Informations About Genes'!A51="","",'Informations About Genes'!A51)</f>
        <v>E1</v>
      </c>
      <c r="B52" s="72" t="str">
        <f>IF('Informations About Genes'!D51="","",'Informations About Genes'!D51)</f>
        <v/>
      </c>
      <c r="C52" s="346"/>
      <c r="D52" s="346"/>
      <c r="E52" s="346"/>
      <c r="F52" s="73" t="str">
        <f t="shared" si="3"/>
        <v/>
      </c>
      <c r="G52" s="73" t="str">
        <f t="shared" si="4"/>
        <v/>
      </c>
      <c r="H52" s="201"/>
      <c r="I52" s="201"/>
      <c r="J52" s="201"/>
      <c r="K52" s="201"/>
      <c r="L52" s="201"/>
      <c r="M52" s="201"/>
      <c r="N52" s="201"/>
      <c r="O52" s="201"/>
      <c r="P52" s="201"/>
      <c r="Q52" s="201"/>
      <c r="R52" s="201"/>
    </row>
    <row r="53" spans="1:18">
      <c r="A53" s="71" t="str">
        <f>IF('Informations About Genes'!A52="","",'Informations About Genes'!A52)</f>
        <v>E2</v>
      </c>
      <c r="B53" s="72" t="str">
        <f>IF('Informations About Genes'!D52="","",'Informations About Genes'!D52)</f>
        <v/>
      </c>
      <c r="C53" s="346"/>
      <c r="D53" s="346"/>
      <c r="E53" s="346"/>
      <c r="F53" s="73" t="str">
        <f t="shared" si="3"/>
        <v/>
      </c>
      <c r="G53" s="73" t="str">
        <f t="shared" si="4"/>
        <v/>
      </c>
      <c r="H53" s="201"/>
      <c r="I53" s="201"/>
      <c r="J53" s="201"/>
      <c r="K53" s="201"/>
      <c r="L53" s="201"/>
      <c r="M53" s="201"/>
      <c r="N53" s="201"/>
      <c r="O53" s="201"/>
      <c r="P53" s="201"/>
      <c r="Q53" s="201"/>
      <c r="R53" s="201"/>
    </row>
    <row r="54" spans="1:18">
      <c r="A54" s="71" t="str">
        <f>IF('Informations About Genes'!A53="","",'Informations About Genes'!A53)</f>
        <v>E3</v>
      </c>
      <c r="B54" s="72" t="str">
        <f>IF('Informations About Genes'!D53="","",'Informations About Genes'!D53)</f>
        <v/>
      </c>
      <c r="C54" s="346"/>
      <c r="D54" s="346"/>
      <c r="E54" s="346"/>
      <c r="F54" s="73" t="str">
        <f t="shared" si="3"/>
        <v/>
      </c>
      <c r="G54" s="73" t="str">
        <f t="shared" si="4"/>
        <v/>
      </c>
      <c r="H54" s="201"/>
      <c r="I54" s="201"/>
      <c r="J54" s="201"/>
      <c r="K54" s="201"/>
      <c r="L54" s="201"/>
      <c r="M54" s="201"/>
      <c r="N54" s="201"/>
      <c r="O54" s="201"/>
      <c r="P54" s="201"/>
      <c r="Q54" s="201"/>
      <c r="R54" s="201"/>
    </row>
    <row r="55" spans="1:18">
      <c r="A55" s="71" t="str">
        <f>IF('Informations About Genes'!A54="","",'Informations About Genes'!A54)</f>
        <v>E4</v>
      </c>
      <c r="B55" s="72" t="str">
        <f>IF('Informations About Genes'!D54="","",'Informations About Genes'!D54)</f>
        <v/>
      </c>
      <c r="C55" s="346"/>
      <c r="D55" s="346"/>
      <c r="E55" s="346"/>
      <c r="F55" s="73" t="str">
        <f t="shared" si="3"/>
        <v/>
      </c>
      <c r="G55" s="73" t="str">
        <f t="shared" si="4"/>
        <v/>
      </c>
      <c r="H55" s="201"/>
      <c r="I55" s="201"/>
      <c r="J55" s="201"/>
      <c r="K55" s="201"/>
      <c r="L55" s="201"/>
      <c r="M55" s="201"/>
      <c r="N55" s="201"/>
      <c r="O55" s="201"/>
      <c r="P55" s="201"/>
      <c r="Q55" s="201"/>
      <c r="R55" s="201"/>
    </row>
    <row r="56" spans="1:18">
      <c r="A56" s="71" t="str">
        <f>IF('Informations About Genes'!A55="","",'Informations About Genes'!A55)</f>
        <v>E5</v>
      </c>
      <c r="B56" s="72" t="str">
        <f>IF('Informations About Genes'!D55="","",'Informations About Genes'!D55)</f>
        <v/>
      </c>
      <c r="C56" s="346"/>
      <c r="D56" s="346"/>
      <c r="E56" s="346"/>
      <c r="F56" s="73" t="str">
        <f t="shared" si="3"/>
        <v/>
      </c>
      <c r="G56" s="73" t="str">
        <f t="shared" si="4"/>
        <v/>
      </c>
      <c r="H56" s="201"/>
      <c r="I56" s="201"/>
      <c r="J56" s="201"/>
      <c r="K56" s="201"/>
      <c r="L56" s="201"/>
      <c r="M56" s="201"/>
      <c r="N56" s="201"/>
      <c r="O56" s="201"/>
      <c r="P56" s="201"/>
      <c r="Q56" s="201"/>
      <c r="R56" s="201"/>
    </row>
    <row r="57" spans="1:18">
      <c r="A57" s="71" t="str">
        <f>IF('Informations About Genes'!A56="","",'Informations About Genes'!A56)</f>
        <v>E6</v>
      </c>
      <c r="B57" s="72" t="str">
        <f>IF('Informations About Genes'!D56="","",'Informations About Genes'!D56)</f>
        <v/>
      </c>
      <c r="C57" s="346"/>
      <c r="D57" s="346"/>
      <c r="E57" s="346"/>
      <c r="F57" s="73" t="str">
        <f t="shared" si="3"/>
        <v/>
      </c>
      <c r="G57" s="73" t="str">
        <f t="shared" si="4"/>
        <v/>
      </c>
      <c r="H57" s="201"/>
      <c r="I57" s="201"/>
      <c r="J57" s="201"/>
      <c r="K57" s="201"/>
      <c r="L57" s="201"/>
      <c r="M57" s="201"/>
      <c r="N57" s="201"/>
      <c r="O57" s="201"/>
      <c r="P57" s="201"/>
      <c r="Q57" s="201"/>
      <c r="R57" s="201"/>
    </row>
    <row r="58" spans="1:18">
      <c r="A58" s="71" t="str">
        <f>IF('Informations About Genes'!A57="","",'Informations About Genes'!A57)</f>
        <v>E7</v>
      </c>
      <c r="B58" s="72" t="str">
        <f>IF('Informations About Genes'!D57="","",'Informations About Genes'!D57)</f>
        <v/>
      </c>
      <c r="C58" s="346"/>
      <c r="D58" s="346"/>
      <c r="E58" s="346"/>
      <c r="F58" s="73" t="str">
        <f t="shared" si="3"/>
        <v/>
      </c>
      <c r="G58" s="73" t="str">
        <f t="shared" si="4"/>
        <v/>
      </c>
      <c r="H58" s="201"/>
      <c r="I58" s="201"/>
      <c r="J58" s="201"/>
      <c r="K58" s="201"/>
      <c r="L58" s="201"/>
      <c r="M58" s="201"/>
      <c r="N58" s="201"/>
      <c r="O58" s="201"/>
      <c r="P58" s="201"/>
      <c r="Q58" s="201"/>
      <c r="R58" s="201"/>
    </row>
    <row r="59" spans="1:18">
      <c r="A59" s="71" t="str">
        <f>IF('Informations About Genes'!A58="","",'Informations About Genes'!A58)</f>
        <v>E8</v>
      </c>
      <c r="B59" s="72" t="str">
        <f>IF('Informations About Genes'!D58="","",'Informations About Genes'!D58)</f>
        <v/>
      </c>
      <c r="C59" s="346"/>
      <c r="D59" s="346"/>
      <c r="E59" s="346"/>
      <c r="F59" s="73" t="str">
        <f t="shared" si="3"/>
        <v/>
      </c>
      <c r="G59" s="73" t="str">
        <f t="shared" si="4"/>
        <v/>
      </c>
      <c r="H59" s="201"/>
      <c r="I59" s="201"/>
      <c r="J59" s="201"/>
      <c r="K59" s="201"/>
      <c r="L59" s="201"/>
      <c r="M59" s="201"/>
      <c r="N59" s="201"/>
      <c r="O59" s="201"/>
      <c r="P59" s="201"/>
      <c r="Q59" s="201"/>
      <c r="R59" s="201"/>
    </row>
    <row r="60" spans="1:18">
      <c r="A60" s="71" t="str">
        <f>IF('Informations About Genes'!A59="","",'Informations About Genes'!A59)</f>
        <v>E9</v>
      </c>
      <c r="B60" s="72" t="str">
        <f>IF('Informations About Genes'!D59="","",'Informations About Genes'!D59)</f>
        <v/>
      </c>
      <c r="C60" s="346"/>
      <c r="D60" s="346"/>
      <c r="E60" s="346"/>
      <c r="F60" s="73" t="str">
        <f t="shared" si="3"/>
        <v/>
      </c>
      <c r="G60" s="73" t="str">
        <f t="shared" si="4"/>
        <v/>
      </c>
      <c r="H60" s="201"/>
      <c r="I60" s="201"/>
      <c r="J60" s="201"/>
      <c r="K60" s="201"/>
      <c r="L60" s="201"/>
      <c r="M60" s="201"/>
      <c r="N60" s="201"/>
      <c r="O60" s="201"/>
      <c r="P60" s="201"/>
      <c r="Q60" s="201"/>
      <c r="R60" s="201"/>
    </row>
    <row r="61" spans="1:18">
      <c r="A61" s="71" t="str">
        <f>IF('Informations About Genes'!A60="","",'Informations About Genes'!A60)</f>
        <v>E10</v>
      </c>
      <c r="B61" s="72" t="str">
        <f>IF('Informations About Genes'!D60="","",'Informations About Genes'!D60)</f>
        <v/>
      </c>
      <c r="C61" s="346"/>
      <c r="D61" s="346"/>
      <c r="E61" s="346"/>
      <c r="F61" s="73" t="str">
        <f t="shared" si="3"/>
        <v/>
      </c>
      <c r="G61" s="73" t="str">
        <f t="shared" si="4"/>
        <v/>
      </c>
      <c r="H61" s="201"/>
      <c r="I61" s="201"/>
      <c r="J61" s="201"/>
      <c r="K61" s="201"/>
      <c r="L61" s="201"/>
      <c r="M61" s="201"/>
      <c r="N61" s="201"/>
      <c r="O61" s="201"/>
      <c r="P61" s="201"/>
      <c r="Q61" s="201"/>
      <c r="R61" s="201"/>
    </row>
    <row r="62" spans="1:18">
      <c r="A62" s="71" t="str">
        <f>IF('Informations About Genes'!A61="","",'Informations About Genes'!A61)</f>
        <v>E11</v>
      </c>
      <c r="B62" s="72" t="str">
        <f>IF('Informations About Genes'!D61="","",'Informations About Genes'!D61)</f>
        <v/>
      </c>
      <c r="C62" s="346"/>
      <c r="D62" s="346"/>
      <c r="E62" s="346"/>
      <c r="F62" s="73" t="str">
        <f t="shared" si="3"/>
        <v/>
      </c>
      <c r="G62" s="73" t="str">
        <f t="shared" si="4"/>
        <v/>
      </c>
      <c r="H62" s="201"/>
      <c r="I62" s="201"/>
      <c r="J62" s="201"/>
      <c r="K62" s="201"/>
      <c r="L62" s="201"/>
      <c r="M62" s="201"/>
      <c r="N62" s="201"/>
      <c r="O62" s="201"/>
      <c r="P62" s="201"/>
      <c r="Q62" s="201"/>
      <c r="R62" s="201"/>
    </row>
    <row r="63" spans="1:18">
      <c r="A63" s="71" t="str">
        <f>IF('Informations About Genes'!A62="","",'Informations About Genes'!A62)</f>
        <v>E12</v>
      </c>
      <c r="B63" s="72" t="str">
        <f>IF('Informations About Genes'!D62="","",'Informations About Genes'!D62)</f>
        <v/>
      </c>
      <c r="C63" s="346"/>
      <c r="D63" s="346"/>
      <c r="E63" s="346"/>
      <c r="F63" s="73" t="str">
        <f t="shared" si="3"/>
        <v/>
      </c>
      <c r="G63" s="73" t="str">
        <f t="shared" si="4"/>
        <v/>
      </c>
      <c r="H63" s="201"/>
      <c r="I63" s="201"/>
      <c r="J63" s="201"/>
      <c r="K63" s="201"/>
      <c r="L63" s="201"/>
      <c r="M63" s="201"/>
      <c r="N63" s="201"/>
      <c r="O63" s="201"/>
      <c r="P63" s="201"/>
      <c r="Q63" s="201"/>
      <c r="R63" s="201"/>
    </row>
    <row r="64" spans="1:18">
      <c r="A64" s="71" t="str">
        <f>IF('Informations About Genes'!A63="","",'Informations About Genes'!A63)</f>
        <v>F1</v>
      </c>
      <c r="B64" s="72" t="str">
        <f>IF('Informations About Genes'!D63="","",'Informations About Genes'!D63)</f>
        <v/>
      </c>
      <c r="C64" s="346"/>
      <c r="D64" s="346"/>
      <c r="E64" s="346"/>
      <c r="F64" s="73" t="str">
        <f t="shared" si="3"/>
        <v/>
      </c>
      <c r="G64" s="73" t="str">
        <f t="shared" si="4"/>
        <v/>
      </c>
      <c r="H64" s="201"/>
      <c r="I64" s="201"/>
      <c r="J64" s="201"/>
      <c r="K64" s="201"/>
      <c r="L64" s="201"/>
      <c r="M64" s="201"/>
      <c r="N64" s="201"/>
      <c r="O64" s="201"/>
      <c r="P64" s="201"/>
      <c r="Q64" s="201"/>
      <c r="R64" s="201"/>
    </row>
    <row r="65" spans="1:18">
      <c r="A65" s="71" t="str">
        <f>IF('Informations About Genes'!A64="","",'Informations About Genes'!A64)</f>
        <v>F2</v>
      </c>
      <c r="B65" s="72" t="str">
        <f>IF('Informations About Genes'!D64="","",'Informations About Genes'!D64)</f>
        <v/>
      </c>
      <c r="C65" s="346"/>
      <c r="D65" s="346"/>
      <c r="E65" s="346"/>
      <c r="F65" s="73" t="str">
        <f t="shared" si="3"/>
        <v/>
      </c>
      <c r="G65" s="73" t="str">
        <f t="shared" si="4"/>
        <v/>
      </c>
      <c r="H65" s="201"/>
      <c r="I65" s="201"/>
      <c r="J65" s="201"/>
      <c r="K65" s="201"/>
      <c r="L65" s="201"/>
      <c r="M65" s="201"/>
      <c r="N65" s="201"/>
      <c r="O65" s="201"/>
      <c r="P65" s="201"/>
      <c r="Q65" s="201"/>
      <c r="R65" s="201"/>
    </row>
    <row r="66" spans="1:18">
      <c r="A66" s="71" t="str">
        <f>IF('Informations About Genes'!A65="","",'Informations About Genes'!A65)</f>
        <v>F3</v>
      </c>
      <c r="B66" s="72" t="str">
        <f>IF('Informations About Genes'!D65="","",'Informations About Genes'!D65)</f>
        <v/>
      </c>
      <c r="C66" s="346"/>
      <c r="D66" s="346"/>
      <c r="E66" s="346"/>
      <c r="F66" s="73" t="str">
        <f t="shared" si="3"/>
        <v/>
      </c>
      <c r="G66" s="73" t="str">
        <f t="shared" si="4"/>
        <v/>
      </c>
      <c r="H66" s="201"/>
      <c r="I66" s="201"/>
      <c r="J66" s="201"/>
      <c r="K66" s="201"/>
      <c r="L66" s="201"/>
      <c r="M66" s="201"/>
      <c r="N66" s="201"/>
      <c r="O66" s="201"/>
      <c r="P66" s="201"/>
      <c r="Q66" s="201"/>
      <c r="R66" s="201"/>
    </row>
    <row r="67" spans="1:18">
      <c r="A67" s="71" t="str">
        <f>IF('Informations About Genes'!A66="","",'Informations About Genes'!A66)</f>
        <v>F4</v>
      </c>
      <c r="B67" s="72" t="str">
        <f>IF('Informations About Genes'!D66="","",'Informations About Genes'!D66)</f>
        <v/>
      </c>
      <c r="C67" s="346"/>
      <c r="D67" s="346"/>
      <c r="E67" s="346"/>
      <c r="F67" s="73" t="str">
        <f t="shared" si="3"/>
        <v/>
      </c>
      <c r="G67" s="73" t="str">
        <f t="shared" si="4"/>
        <v/>
      </c>
      <c r="H67" s="201"/>
      <c r="I67" s="201"/>
      <c r="J67" s="201"/>
      <c r="K67" s="201"/>
      <c r="L67" s="201"/>
      <c r="M67" s="201"/>
      <c r="N67" s="201"/>
      <c r="O67" s="201"/>
      <c r="P67" s="201"/>
      <c r="Q67" s="201"/>
      <c r="R67" s="201"/>
    </row>
    <row r="68" spans="1:18">
      <c r="A68" s="71" t="str">
        <f>IF('Informations About Genes'!A67="","",'Informations About Genes'!A67)</f>
        <v>F5</v>
      </c>
      <c r="B68" s="72" t="str">
        <f>IF('Informations About Genes'!D67="","",'Informations About Genes'!D67)</f>
        <v/>
      </c>
      <c r="C68" s="346"/>
      <c r="D68" s="346"/>
      <c r="E68" s="346"/>
      <c r="F68" s="73" t="str">
        <f t="shared" ref="F68:F99" si="5">IF(ISERROR(AVERAGE(C68:E68)),"",AVERAGE(C68:E68))</f>
        <v/>
      </c>
      <c r="G68" s="73" t="str">
        <f t="shared" ref="G68:G99" si="6">IF(ISERROR(STDEV(C68:E68)),"",IF(COUNT(C68:E68)&lt;3,"N/A",STDEV(C68:E68)))</f>
        <v/>
      </c>
      <c r="H68" s="201"/>
      <c r="I68" s="201"/>
      <c r="J68" s="201"/>
      <c r="K68" s="201"/>
      <c r="L68" s="201"/>
      <c r="M68" s="201"/>
      <c r="N68" s="201"/>
      <c r="O68" s="201"/>
      <c r="P68" s="201"/>
      <c r="Q68" s="201"/>
      <c r="R68" s="201"/>
    </row>
    <row r="69" spans="1:18">
      <c r="A69" s="71" t="str">
        <f>IF('Informations About Genes'!A68="","",'Informations About Genes'!A68)</f>
        <v>F6</v>
      </c>
      <c r="B69" s="72" t="str">
        <f>IF('Informations About Genes'!D68="","",'Informations About Genes'!D68)</f>
        <v/>
      </c>
      <c r="C69" s="346"/>
      <c r="D69" s="346"/>
      <c r="E69" s="346"/>
      <c r="F69" s="73" t="str">
        <f t="shared" si="5"/>
        <v/>
      </c>
      <c r="G69" s="73" t="str">
        <f t="shared" si="6"/>
        <v/>
      </c>
      <c r="H69" s="201"/>
      <c r="I69" s="201"/>
      <c r="J69" s="201"/>
      <c r="K69" s="201"/>
      <c r="L69" s="201"/>
      <c r="M69" s="201"/>
      <c r="N69" s="201"/>
      <c r="O69" s="201"/>
      <c r="P69" s="201"/>
      <c r="Q69" s="201"/>
      <c r="R69" s="201"/>
    </row>
    <row r="70" spans="1:18">
      <c r="A70" s="71" t="str">
        <f>IF('Informations About Genes'!A69="","",'Informations About Genes'!A69)</f>
        <v>F7</v>
      </c>
      <c r="B70" s="72" t="str">
        <f>IF('Informations About Genes'!D69="","",'Informations About Genes'!D69)</f>
        <v/>
      </c>
      <c r="C70" s="346"/>
      <c r="D70" s="346"/>
      <c r="E70" s="346"/>
      <c r="F70" s="73" t="str">
        <f t="shared" si="5"/>
        <v/>
      </c>
      <c r="G70" s="73" t="str">
        <f t="shared" si="6"/>
        <v/>
      </c>
      <c r="H70" s="201"/>
      <c r="I70" s="201"/>
      <c r="J70" s="201"/>
      <c r="K70" s="201"/>
      <c r="L70" s="201"/>
      <c r="M70" s="201"/>
      <c r="N70" s="201"/>
      <c r="O70" s="201"/>
      <c r="P70" s="201"/>
      <c r="Q70" s="201"/>
      <c r="R70" s="201"/>
    </row>
    <row r="71" spans="1:18">
      <c r="A71" s="71" t="str">
        <f>IF('Informations About Genes'!A70="","",'Informations About Genes'!A70)</f>
        <v>F8</v>
      </c>
      <c r="B71" s="72" t="str">
        <f>IF('Informations About Genes'!D70="","",'Informations About Genes'!D70)</f>
        <v/>
      </c>
      <c r="C71" s="346"/>
      <c r="D71" s="346"/>
      <c r="E71" s="346"/>
      <c r="F71" s="73" t="str">
        <f t="shared" si="5"/>
        <v/>
      </c>
      <c r="G71" s="73" t="str">
        <f t="shared" si="6"/>
        <v/>
      </c>
      <c r="H71" s="201"/>
      <c r="I71" s="201"/>
      <c r="J71" s="201"/>
      <c r="K71" s="201"/>
      <c r="L71" s="201"/>
      <c r="M71" s="201"/>
      <c r="N71" s="201"/>
      <c r="O71" s="201"/>
      <c r="P71" s="201"/>
      <c r="Q71" s="201"/>
      <c r="R71" s="201"/>
    </row>
    <row r="72" spans="1:18">
      <c r="A72" s="71" t="str">
        <f>IF('Informations About Genes'!A71="","",'Informations About Genes'!A71)</f>
        <v>F9</v>
      </c>
      <c r="B72" s="72" t="str">
        <f>IF('Informations About Genes'!D71="","",'Informations About Genes'!D71)</f>
        <v/>
      </c>
      <c r="C72" s="346"/>
      <c r="D72" s="346"/>
      <c r="E72" s="346"/>
      <c r="F72" s="73" t="str">
        <f t="shared" si="5"/>
        <v/>
      </c>
      <c r="G72" s="73" t="str">
        <f t="shared" si="6"/>
        <v/>
      </c>
      <c r="H72" s="201"/>
      <c r="I72" s="201"/>
      <c r="J72" s="201"/>
      <c r="K72" s="201"/>
      <c r="L72" s="201"/>
      <c r="M72" s="201"/>
      <c r="N72" s="201"/>
      <c r="O72" s="201"/>
      <c r="P72" s="201"/>
      <c r="Q72" s="201"/>
      <c r="R72" s="201"/>
    </row>
    <row r="73" spans="1:18">
      <c r="A73" s="71" t="str">
        <f>IF('Informations About Genes'!A72="","",'Informations About Genes'!A72)</f>
        <v>F10</v>
      </c>
      <c r="B73" s="72" t="str">
        <f>IF('Informations About Genes'!D72="","",'Informations About Genes'!D72)</f>
        <v/>
      </c>
      <c r="C73" s="346"/>
      <c r="D73" s="346"/>
      <c r="E73" s="346"/>
      <c r="F73" s="73" t="str">
        <f t="shared" si="5"/>
        <v/>
      </c>
      <c r="G73" s="73" t="str">
        <f t="shared" si="6"/>
        <v/>
      </c>
      <c r="H73" s="201"/>
      <c r="I73" s="201"/>
      <c r="J73" s="201"/>
      <c r="K73" s="201"/>
      <c r="L73" s="201"/>
      <c r="M73" s="201"/>
      <c r="N73" s="201"/>
      <c r="O73" s="201"/>
      <c r="P73" s="201"/>
      <c r="Q73" s="201"/>
      <c r="R73" s="201"/>
    </row>
    <row r="74" spans="1:18">
      <c r="A74" s="71" t="str">
        <f>IF('Informations About Genes'!A73="","",'Informations About Genes'!A73)</f>
        <v>F11</v>
      </c>
      <c r="B74" s="72" t="str">
        <f>IF('Informations About Genes'!D73="","",'Informations About Genes'!D73)</f>
        <v/>
      </c>
      <c r="C74" s="346"/>
      <c r="D74" s="346"/>
      <c r="E74" s="346"/>
      <c r="F74" s="73" t="str">
        <f t="shared" si="5"/>
        <v/>
      </c>
      <c r="G74" s="73" t="str">
        <f t="shared" si="6"/>
        <v/>
      </c>
      <c r="H74" s="201"/>
      <c r="I74" s="201"/>
      <c r="J74" s="201"/>
      <c r="K74" s="201"/>
      <c r="L74" s="201"/>
      <c r="M74" s="201"/>
      <c r="N74" s="201"/>
      <c r="O74" s="201"/>
      <c r="P74" s="201"/>
      <c r="Q74" s="201"/>
      <c r="R74" s="201"/>
    </row>
    <row r="75" spans="1:18">
      <c r="A75" s="71" t="str">
        <f>IF('Informations About Genes'!A74="","",'Informations About Genes'!A74)</f>
        <v>F12</v>
      </c>
      <c r="B75" s="72" t="str">
        <f>IF('Informations About Genes'!D74="","",'Informations About Genes'!D74)</f>
        <v/>
      </c>
      <c r="C75" s="346"/>
      <c r="D75" s="346"/>
      <c r="E75" s="346"/>
      <c r="F75" s="73" t="str">
        <f t="shared" si="5"/>
        <v/>
      </c>
      <c r="G75" s="73" t="str">
        <f t="shared" si="6"/>
        <v/>
      </c>
      <c r="H75" s="201"/>
      <c r="I75" s="201"/>
      <c r="J75" s="201"/>
      <c r="K75" s="201"/>
      <c r="L75" s="201"/>
      <c r="M75" s="201"/>
      <c r="N75" s="201"/>
      <c r="O75" s="201"/>
      <c r="P75" s="201"/>
      <c r="Q75" s="201"/>
      <c r="R75" s="201"/>
    </row>
    <row r="76" spans="1:18">
      <c r="A76" s="71" t="str">
        <f>IF('Informations About Genes'!A75="","",'Informations About Genes'!A75)</f>
        <v>G1</v>
      </c>
      <c r="B76" s="72" t="str">
        <f>IF('Informations About Genes'!D75="","",'Informations About Genes'!D75)</f>
        <v/>
      </c>
      <c r="C76" s="346"/>
      <c r="D76" s="346"/>
      <c r="E76" s="346"/>
      <c r="F76" s="73" t="str">
        <f t="shared" si="5"/>
        <v/>
      </c>
      <c r="G76" s="73" t="str">
        <f t="shared" si="6"/>
        <v/>
      </c>
      <c r="H76" s="201"/>
      <c r="I76" s="201"/>
      <c r="J76" s="201"/>
      <c r="K76" s="201"/>
      <c r="L76" s="201"/>
      <c r="M76" s="201"/>
      <c r="N76" s="201"/>
      <c r="O76" s="201"/>
      <c r="P76" s="201"/>
      <c r="Q76" s="201"/>
      <c r="R76" s="201"/>
    </row>
    <row r="77" spans="1:18">
      <c r="A77" s="71" t="str">
        <f>IF('Informations About Genes'!A76="","",'Informations About Genes'!A76)</f>
        <v>G2</v>
      </c>
      <c r="B77" s="72" t="str">
        <f>IF('Informations About Genes'!D76="","",'Informations About Genes'!D76)</f>
        <v/>
      </c>
      <c r="C77" s="346"/>
      <c r="D77" s="346"/>
      <c r="E77" s="346"/>
      <c r="F77" s="73" t="str">
        <f t="shared" si="5"/>
        <v/>
      </c>
      <c r="G77" s="73" t="str">
        <f t="shared" si="6"/>
        <v/>
      </c>
      <c r="H77" s="201"/>
      <c r="I77" s="201"/>
      <c r="J77" s="201"/>
      <c r="K77" s="201"/>
      <c r="L77" s="201"/>
      <c r="M77" s="201"/>
      <c r="N77" s="201"/>
      <c r="O77" s="201"/>
      <c r="P77" s="201"/>
      <c r="Q77" s="201"/>
      <c r="R77" s="201"/>
    </row>
    <row r="78" spans="1:18">
      <c r="A78" s="71" t="str">
        <f>IF('Informations About Genes'!A77="","",'Informations About Genes'!A77)</f>
        <v>G3</v>
      </c>
      <c r="B78" s="72" t="str">
        <f>IF('Informations About Genes'!D77="","",'Informations About Genes'!D77)</f>
        <v/>
      </c>
      <c r="C78" s="346"/>
      <c r="D78" s="346"/>
      <c r="E78" s="346"/>
      <c r="F78" s="73" t="str">
        <f t="shared" si="5"/>
        <v/>
      </c>
      <c r="G78" s="73" t="str">
        <f t="shared" si="6"/>
        <v/>
      </c>
      <c r="H78" s="201"/>
      <c r="I78" s="201"/>
      <c r="J78" s="201"/>
      <c r="K78" s="201"/>
      <c r="L78" s="201"/>
      <c r="M78" s="201"/>
      <c r="N78" s="201"/>
      <c r="O78" s="201"/>
      <c r="P78" s="201"/>
      <c r="Q78" s="201"/>
      <c r="R78" s="201"/>
    </row>
    <row r="79" spans="1:18">
      <c r="A79" s="71" t="str">
        <f>IF('Informations About Genes'!A78="","",'Informations About Genes'!A78)</f>
        <v>G4</v>
      </c>
      <c r="B79" s="72" t="str">
        <f>IF('Informations About Genes'!D78="","",'Informations About Genes'!D78)</f>
        <v/>
      </c>
      <c r="C79" s="346"/>
      <c r="D79" s="346"/>
      <c r="E79" s="346"/>
      <c r="F79" s="73" t="str">
        <f t="shared" si="5"/>
        <v/>
      </c>
      <c r="G79" s="73" t="str">
        <f t="shared" si="6"/>
        <v/>
      </c>
      <c r="H79" s="201"/>
      <c r="I79" s="201"/>
      <c r="J79" s="201"/>
      <c r="K79" s="201"/>
      <c r="L79" s="201"/>
      <c r="M79" s="201"/>
      <c r="N79" s="201"/>
      <c r="O79" s="201"/>
      <c r="P79" s="201"/>
      <c r="Q79" s="201"/>
      <c r="R79" s="201"/>
    </row>
    <row r="80" spans="1:18">
      <c r="A80" s="71" t="str">
        <f>IF('Informations About Genes'!A79="","",'Informations About Genes'!A79)</f>
        <v>G5</v>
      </c>
      <c r="B80" s="72" t="str">
        <f>IF('Informations About Genes'!D79="","",'Informations About Genes'!D79)</f>
        <v/>
      </c>
      <c r="C80" s="346"/>
      <c r="D80" s="346"/>
      <c r="E80" s="346"/>
      <c r="F80" s="73" t="str">
        <f t="shared" si="5"/>
        <v/>
      </c>
      <c r="G80" s="73" t="str">
        <f t="shared" si="6"/>
        <v/>
      </c>
      <c r="H80" s="201"/>
      <c r="I80" s="201"/>
      <c r="J80" s="201"/>
      <c r="K80" s="201"/>
      <c r="L80" s="201"/>
      <c r="M80" s="201"/>
      <c r="N80" s="201"/>
      <c r="O80" s="201"/>
      <c r="P80" s="201"/>
      <c r="Q80" s="201"/>
      <c r="R80" s="201"/>
    </row>
    <row r="81" spans="1:18">
      <c r="A81" s="71" t="str">
        <f>IF('Informations About Genes'!A80="","",'Informations About Genes'!A80)</f>
        <v>G6</v>
      </c>
      <c r="B81" s="72" t="str">
        <f>IF('Informations About Genes'!D80="","",'Informations About Genes'!D80)</f>
        <v/>
      </c>
      <c r="C81" s="346"/>
      <c r="D81" s="346"/>
      <c r="E81" s="346"/>
      <c r="F81" s="73" t="str">
        <f t="shared" si="5"/>
        <v/>
      </c>
      <c r="G81" s="73" t="str">
        <f t="shared" si="6"/>
        <v/>
      </c>
      <c r="H81" s="201"/>
      <c r="I81" s="201"/>
      <c r="J81" s="201"/>
      <c r="K81" s="201"/>
      <c r="L81" s="201"/>
      <c r="M81" s="201"/>
      <c r="N81" s="201"/>
      <c r="O81" s="201"/>
      <c r="P81" s="201"/>
      <c r="Q81" s="201"/>
      <c r="R81" s="201"/>
    </row>
    <row r="82" spans="1:18">
      <c r="A82" s="71" t="str">
        <f>IF('Informations About Genes'!A81="","",'Informations About Genes'!A81)</f>
        <v>G7</v>
      </c>
      <c r="B82" s="72" t="str">
        <f>IF('Informations About Genes'!D81="","",'Informations About Genes'!D81)</f>
        <v/>
      </c>
      <c r="C82" s="346"/>
      <c r="D82" s="346"/>
      <c r="E82" s="346"/>
      <c r="F82" s="73" t="str">
        <f t="shared" si="5"/>
        <v/>
      </c>
      <c r="G82" s="73" t="str">
        <f t="shared" si="6"/>
        <v/>
      </c>
      <c r="H82" s="201"/>
      <c r="I82" s="201"/>
      <c r="J82" s="201"/>
      <c r="K82" s="201"/>
      <c r="L82" s="201"/>
      <c r="M82" s="201"/>
      <c r="N82" s="201"/>
      <c r="O82" s="201"/>
      <c r="P82" s="201"/>
      <c r="Q82" s="201"/>
      <c r="R82" s="201"/>
    </row>
    <row r="83" spans="1:18">
      <c r="A83" s="71" t="str">
        <f>IF('Informations About Genes'!A82="","",'Informations About Genes'!A82)</f>
        <v>G8</v>
      </c>
      <c r="B83" s="72" t="str">
        <f>IF('Informations About Genes'!D82="","",'Informations About Genes'!D82)</f>
        <v/>
      </c>
      <c r="C83" s="346"/>
      <c r="D83" s="346"/>
      <c r="E83" s="346"/>
      <c r="F83" s="73" t="str">
        <f t="shared" si="5"/>
        <v/>
      </c>
      <c r="G83" s="73" t="str">
        <f t="shared" si="6"/>
        <v/>
      </c>
      <c r="H83" s="201"/>
      <c r="I83" s="201"/>
      <c r="J83" s="201"/>
      <c r="K83" s="201"/>
      <c r="L83" s="201"/>
      <c r="M83" s="201"/>
      <c r="N83" s="201"/>
      <c r="O83" s="201"/>
      <c r="P83" s="201"/>
      <c r="Q83" s="201"/>
      <c r="R83" s="201"/>
    </row>
    <row r="84" spans="1:18">
      <c r="A84" s="71" t="str">
        <f>IF('Informations About Genes'!A83="","",'Informations About Genes'!A83)</f>
        <v>G9</v>
      </c>
      <c r="B84" s="72" t="str">
        <f>IF('Informations About Genes'!D83="","",'Informations About Genes'!D83)</f>
        <v/>
      </c>
      <c r="C84" s="346"/>
      <c r="D84" s="346"/>
      <c r="E84" s="346"/>
      <c r="F84" s="73" t="str">
        <f t="shared" si="5"/>
        <v/>
      </c>
      <c r="G84" s="73" t="str">
        <f t="shared" si="6"/>
        <v/>
      </c>
      <c r="H84" s="201"/>
      <c r="I84" s="201"/>
      <c r="J84" s="201"/>
      <c r="K84" s="201"/>
      <c r="L84" s="201"/>
      <c r="M84" s="201"/>
      <c r="N84" s="201"/>
      <c r="O84" s="201"/>
      <c r="P84" s="201"/>
      <c r="Q84" s="201"/>
      <c r="R84" s="201"/>
    </row>
    <row r="85" spans="1:18">
      <c r="A85" s="71" t="str">
        <f>IF('Informations About Genes'!A84="","",'Informations About Genes'!A84)</f>
        <v>G10</v>
      </c>
      <c r="B85" s="72" t="str">
        <f>IF('Informations About Genes'!D84="","",'Informations About Genes'!D84)</f>
        <v/>
      </c>
      <c r="C85" s="346"/>
      <c r="D85" s="346"/>
      <c r="E85" s="346"/>
      <c r="F85" s="73" t="str">
        <f t="shared" si="5"/>
        <v/>
      </c>
      <c r="G85" s="73" t="str">
        <f t="shared" si="6"/>
        <v/>
      </c>
      <c r="H85" s="201"/>
      <c r="I85" s="201"/>
      <c r="J85" s="201"/>
      <c r="K85" s="201"/>
      <c r="L85" s="201"/>
      <c r="M85" s="201"/>
      <c r="N85" s="201"/>
      <c r="O85" s="201"/>
      <c r="P85" s="201"/>
      <c r="Q85" s="201"/>
      <c r="R85" s="201"/>
    </row>
    <row r="86" spans="1:18">
      <c r="A86" s="71" t="str">
        <f>IF('Informations About Genes'!A85="","",'Informations About Genes'!A85)</f>
        <v>G11</v>
      </c>
      <c r="B86" s="72" t="str">
        <f>IF('Informations About Genes'!D85="","",'Informations About Genes'!D85)</f>
        <v/>
      </c>
      <c r="C86" s="346"/>
      <c r="D86" s="346"/>
      <c r="E86" s="346"/>
      <c r="F86" s="73" t="str">
        <f t="shared" si="5"/>
        <v/>
      </c>
      <c r="G86" s="73" t="str">
        <f t="shared" si="6"/>
        <v/>
      </c>
      <c r="H86" s="201"/>
      <c r="I86" s="201"/>
      <c r="J86" s="201"/>
      <c r="K86" s="201"/>
      <c r="L86" s="201"/>
      <c r="M86" s="201"/>
      <c r="N86" s="201"/>
      <c r="O86" s="201"/>
      <c r="P86" s="201"/>
      <c r="Q86" s="201"/>
      <c r="R86" s="201"/>
    </row>
    <row r="87" spans="1:18">
      <c r="A87" s="71" t="str">
        <f>IF('Informations About Genes'!A86="","",'Informations About Genes'!A86)</f>
        <v>G12</v>
      </c>
      <c r="B87" s="72" t="str">
        <f>IF('Informations About Genes'!D86="","",'Informations About Genes'!D86)</f>
        <v/>
      </c>
      <c r="C87" s="346"/>
      <c r="D87" s="346"/>
      <c r="E87" s="346"/>
      <c r="F87" s="73" t="str">
        <f t="shared" si="5"/>
        <v/>
      </c>
      <c r="G87" s="73" t="str">
        <f t="shared" si="6"/>
        <v/>
      </c>
      <c r="H87" s="201"/>
      <c r="I87" s="201"/>
      <c r="J87" s="201"/>
      <c r="K87" s="201"/>
      <c r="L87" s="201"/>
      <c r="M87" s="201"/>
      <c r="N87" s="201"/>
      <c r="O87" s="201"/>
      <c r="P87" s="201"/>
      <c r="Q87" s="201"/>
      <c r="R87" s="201"/>
    </row>
    <row r="88" spans="1:18">
      <c r="A88" s="71" t="str">
        <f>IF('Informations About Genes'!A87="","",'Informations About Genes'!A87)</f>
        <v>H1</v>
      </c>
      <c r="B88" s="72" t="str">
        <f>IF('Informations About Genes'!D87="","",'Informations About Genes'!D87)</f>
        <v/>
      </c>
      <c r="C88" s="346"/>
      <c r="D88" s="346"/>
      <c r="E88" s="346"/>
      <c r="F88" s="73" t="str">
        <f t="shared" si="5"/>
        <v/>
      </c>
      <c r="G88" s="73" t="str">
        <f t="shared" si="6"/>
        <v/>
      </c>
      <c r="H88" s="201"/>
      <c r="I88" s="201"/>
      <c r="J88" s="201"/>
      <c r="K88" s="201"/>
      <c r="L88" s="201"/>
      <c r="M88" s="201"/>
      <c r="N88" s="201"/>
      <c r="O88" s="201"/>
      <c r="P88" s="201"/>
      <c r="Q88" s="201"/>
      <c r="R88" s="201"/>
    </row>
    <row r="89" spans="1:18">
      <c r="A89" s="71" t="str">
        <f>IF('Informations About Genes'!A88="","",'Informations About Genes'!A88)</f>
        <v>H2</v>
      </c>
      <c r="B89" s="72" t="str">
        <f>IF('Informations About Genes'!D88="","",'Informations About Genes'!D88)</f>
        <v/>
      </c>
      <c r="C89" s="346"/>
      <c r="D89" s="346"/>
      <c r="E89" s="346"/>
      <c r="F89" s="73" t="str">
        <f t="shared" si="5"/>
        <v/>
      </c>
      <c r="G89" s="73" t="str">
        <f t="shared" si="6"/>
        <v/>
      </c>
      <c r="H89" s="201"/>
      <c r="I89" s="201"/>
      <c r="J89" s="201"/>
      <c r="K89" s="201"/>
      <c r="L89" s="201"/>
      <c r="M89" s="201"/>
      <c r="N89" s="201"/>
      <c r="O89" s="201"/>
      <c r="P89" s="201"/>
      <c r="Q89" s="201"/>
      <c r="R89" s="201"/>
    </row>
    <row r="90" spans="1:18">
      <c r="A90" s="71" t="str">
        <f>IF('Informations About Genes'!A89="","",'Informations About Genes'!A89)</f>
        <v>H3</v>
      </c>
      <c r="B90" s="72" t="str">
        <f>IF('Informations About Genes'!D89="","",'Informations About Genes'!D89)</f>
        <v/>
      </c>
      <c r="C90" s="346"/>
      <c r="D90" s="346"/>
      <c r="E90" s="346"/>
      <c r="F90" s="73" t="str">
        <f t="shared" si="5"/>
        <v/>
      </c>
      <c r="G90" s="73" t="str">
        <f t="shared" si="6"/>
        <v/>
      </c>
      <c r="H90" s="201"/>
      <c r="I90" s="201"/>
      <c r="J90" s="201"/>
      <c r="K90" s="201"/>
      <c r="L90" s="201"/>
      <c r="M90" s="201"/>
      <c r="N90" s="201"/>
      <c r="O90" s="201"/>
      <c r="P90" s="201"/>
      <c r="Q90" s="201"/>
      <c r="R90" s="201"/>
    </row>
    <row r="91" spans="1:18">
      <c r="A91" s="71" t="str">
        <f>IF('Informations About Genes'!A90="","",'Informations About Genes'!A90)</f>
        <v>H4</v>
      </c>
      <c r="B91" s="72" t="str">
        <f>IF('Informations About Genes'!D90="","",'Informations About Genes'!D90)</f>
        <v/>
      </c>
      <c r="C91" s="346"/>
      <c r="D91" s="346"/>
      <c r="E91" s="346"/>
      <c r="F91" s="73" t="str">
        <f t="shared" si="5"/>
        <v/>
      </c>
      <c r="G91" s="73" t="str">
        <f t="shared" si="6"/>
        <v/>
      </c>
      <c r="H91" s="201"/>
      <c r="I91" s="201"/>
      <c r="J91" s="201"/>
      <c r="K91" s="201"/>
      <c r="L91" s="201"/>
      <c r="M91" s="201"/>
      <c r="N91" s="201"/>
      <c r="O91" s="201"/>
      <c r="P91" s="201"/>
      <c r="Q91" s="201"/>
      <c r="R91" s="201"/>
    </row>
    <row r="92" spans="1:18">
      <c r="A92" s="71" t="str">
        <f>IF('Informations About Genes'!A91="","",'Informations About Genes'!A91)</f>
        <v>H5</v>
      </c>
      <c r="B92" s="72" t="str">
        <f>IF('Informations About Genes'!D91="","",'Informations About Genes'!D91)</f>
        <v/>
      </c>
      <c r="C92" s="346"/>
      <c r="D92" s="346"/>
      <c r="E92" s="346"/>
      <c r="F92" s="73" t="str">
        <f t="shared" si="5"/>
        <v/>
      </c>
      <c r="G92" s="73" t="str">
        <f t="shared" si="6"/>
        <v/>
      </c>
      <c r="H92" s="201"/>
      <c r="I92" s="201"/>
      <c r="J92" s="201"/>
      <c r="K92" s="201"/>
      <c r="L92" s="201"/>
      <c r="M92" s="201"/>
      <c r="N92" s="201"/>
      <c r="O92" s="201"/>
      <c r="P92" s="201"/>
      <c r="Q92" s="201"/>
      <c r="R92" s="201"/>
    </row>
    <row r="93" spans="1:18">
      <c r="A93" s="71" t="str">
        <f>IF('Informations About Genes'!A92="","",'Informations About Genes'!A92)</f>
        <v>H6</v>
      </c>
      <c r="B93" s="72" t="str">
        <f>IF('Informations About Genes'!D92="","",'Informations About Genes'!D92)</f>
        <v/>
      </c>
      <c r="C93" s="346"/>
      <c r="D93" s="346"/>
      <c r="E93" s="346"/>
      <c r="F93" s="73" t="str">
        <f t="shared" si="5"/>
        <v/>
      </c>
      <c r="G93" s="73" t="str">
        <f t="shared" si="6"/>
        <v/>
      </c>
      <c r="H93" s="201"/>
      <c r="I93" s="201"/>
      <c r="J93" s="201"/>
      <c r="K93" s="201"/>
      <c r="L93" s="201"/>
      <c r="M93" s="201"/>
      <c r="N93" s="201"/>
      <c r="O93" s="201"/>
      <c r="P93" s="201"/>
      <c r="Q93" s="201"/>
      <c r="R93" s="201"/>
    </row>
    <row r="94" spans="1:18">
      <c r="A94" s="71" t="str">
        <f>IF('Informations About Genes'!A93="","",'Informations About Genes'!A93)</f>
        <v>H7</v>
      </c>
      <c r="B94" s="72" t="str">
        <f>IF('Informations About Genes'!D93="","",'Informations About Genes'!D93)</f>
        <v/>
      </c>
      <c r="C94" s="346"/>
      <c r="D94" s="346"/>
      <c r="E94" s="346"/>
      <c r="F94" s="73" t="str">
        <f t="shared" si="5"/>
        <v/>
      </c>
      <c r="G94" s="73" t="str">
        <f t="shared" si="6"/>
        <v/>
      </c>
      <c r="H94" s="201"/>
      <c r="I94" s="201"/>
      <c r="J94" s="201"/>
      <c r="K94" s="201"/>
      <c r="L94" s="201"/>
      <c r="M94" s="201"/>
      <c r="N94" s="201"/>
      <c r="O94" s="201"/>
      <c r="P94" s="201"/>
      <c r="Q94" s="201"/>
      <c r="R94" s="201"/>
    </row>
    <row r="95" spans="1:18">
      <c r="A95" s="71" t="str">
        <f>IF('Informations About Genes'!A94="","",'Informations About Genes'!A94)</f>
        <v>H8</v>
      </c>
      <c r="B95" s="72" t="str">
        <f>IF('Informations About Genes'!D94="","",'Informations About Genes'!D94)</f>
        <v/>
      </c>
      <c r="C95" s="346"/>
      <c r="D95" s="346"/>
      <c r="E95" s="346"/>
      <c r="F95" s="73" t="str">
        <f t="shared" si="5"/>
        <v/>
      </c>
      <c r="G95" s="73" t="str">
        <f t="shared" si="6"/>
        <v/>
      </c>
      <c r="H95" s="201"/>
      <c r="I95" s="201"/>
      <c r="J95" s="201"/>
      <c r="K95" s="201"/>
      <c r="L95" s="201"/>
      <c r="M95" s="201"/>
      <c r="N95" s="201"/>
      <c r="O95" s="201"/>
      <c r="P95" s="201"/>
      <c r="Q95" s="201"/>
      <c r="R95" s="201"/>
    </row>
    <row r="96" spans="1:18">
      <c r="A96" s="71" t="str">
        <f>IF('Informations About Genes'!A95="","",'Informations About Genes'!A95)</f>
        <v>H9</v>
      </c>
      <c r="B96" s="72" t="str">
        <f>IF('Informations About Genes'!D95="","",'Informations About Genes'!D95)</f>
        <v/>
      </c>
      <c r="C96" s="335"/>
      <c r="D96" s="335"/>
      <c r="E96" s="347"/>
      <c r="F96" s="73" t="str">
        <f t="shared" si="5"/>
        <v/>
      </c>
      <c r="G96" s="73" t="str">
        <f t="shared" si="6"/>
        <v/>
      </c>
      <c r="H96" s="201"/>
      <c r="I96" s="201"/>
      <c r="J96" s="201"/>
      <c r="K96" s="201"/>
      <c r="L96" s="201"/>
      <c r="M96" s="201"/>
      <c r="N96" s="201"/>
      <c r="O96" s="201"/>
      <c r="P96" s="201"/>
      <c r="Q96" s="201"/>
      <c r="R96" s="201"/>
    </row>
    <row r="97" spans="1:18">
      <c r="A97" s="71" t="str">
        <f>IF('Informations About Genes'!A96="","",'Informations About Genes'!A96)</f>
        <v>H10</v>
      </c>
      <c r="B97" s="72" t="str">
        <f>IF('Informations About Genes'!D96="","",'Informations About Genes'!D96)</f>
        <v/>
      </c>
      <c r="C97" s="347"/>
      <c r="D97" s="347"/>
      <c r="E97" s="347"/>
      <c r="F97" s="73" t="str">
        <f t="shared" si="5"/>
        <v/>
      </c>
      <c r="G97" s="73" t="str">
        <f t="shared" si="6"/>
        <v/>
      </c>
      <c r="H97" s="201"/>
      <c r="I97" s="201"/>
      <c r="J97" s="201"/>
      <c r="K97" s="201"/>
      <c r="L97" s="201"/>
      <c r="M97" s="201"/>
      <c r="N97" s="201"/>
      <c r="O97" s="201"/>
      <c r="P97" s="201"/>
      <c r="Q97" s="201"/>
      <c r="R97" s="201"/>
    </row>
    <row r="98" spans="1:18">
      <c r="A98" s="71" t="str">
        <f>IF('Informations About Genes'!A97="","",'Informations About Genes'!A97)</f>
        <v>H11</v>
      </c>
      <c r="B98" s="72" t="str">
        <f>IF('Informations About Genes'!D97="","",'Informations About Genes'!D97)</f>
        <v/>
      </c>
      <c r="C98" s="347"/>
      <c r="D98" s="347"/>
      <c r="E98" s="347"/>
      <c r="F98" s="73" t="str">
        <f t="shared" si="5"/>
        <v/>
      </c>
      <c r="G98" s="73" t="str">
        <f t="shared" si="6"/>
        <v/>
      </c>
      <c r="H98" s="201"/>
      <c r="I98" s="201"/>
      <c r="J98" s="201"/>
      <c r="K98" s="201"/>
      <c r="L98" s="201"/>
      <c r="M98" s="201"/>
      <c r="N98" s="201"/>
      <c r="O98" s="201"/>
      <c r="P98" s="201"/>
      <c r="Q98" s="201"/>
      <c r="R98" s="201"/>
    </row>
    <row r="99" spans="1:18" ht="15.75" thickBot="1">
      <c r="A99" s="88" t="str">
        <f>IF('Informations About Genes'!A98="","",'Informations About Genes'!A98)</f>
        <v>H12</v>
      </c>
      <c r="B99" s="89" t="str">
        <f>IF('Informations About Genes'!D98="","",'Informations About Genes'!D98)</f>
        <v/>
      </c>
      <c r="C99" s="348"/>
      <c r="D99" s="348"/>
      <c r="E99" s="348"/>
      <c r="F99" s="87" t="str">
        <f t="shared" si="5"/>
        <v/>
      </c>
      <c r="G99" s="87" t="str">
        <f t="shared" si="6"/>
        <v/>
      </c>
      <c r="H99" s="201"/>
      <c r="I99" s="201"/>
      <c r="J99" s="201"/>
      <c r="K99" s="201"/>
      <c r="L99" s="201"/>
      <c r="M99" s="201"/>
      <c r="N99" s="201"/>
      <c r="O99" s="201"/>
      <c r="P99" s="201"/>
      <c r="Q99" s="201"/>
      <c r="R99" s="201"/>
    </row>
    <row r="100" spans="1:18" ht="15.75" thickTop="1">
      <c r="A100" s="201"/>
      <c r="B100" s="201"/>
      <c r="C100" s="201"/>
      <c r="D100" s="201"/>
      <c r="E100" s="201"/>
      <c r="F100" s="201"/>
      <c r="G100" s="201"/>
      <c r="H100" s="201"/>
      <c r="I100" s="201"/>
      <c r="J100" s="201"/>
      <c r="K100" s="201"/>
      <c r="L100" s="201"/>
      <c r="M100" s="201"/>
      <c r="N100" s="201"/>
      <c r="O100" s="201"/>
      <c r="P100" s="201"/>
      <c r="Q100" s="201"/>
      <c r="R100" s="201"/>
    </row>
    <row r="101" spans="1:18">
      <c r="A101" s="201"/>
      <c r="B101" s="201"/>
      <c r="C101" s="201"/>
      <c r="D101" s="201"/>
      <c r="E101" s="201"/>
      <c r="F101" s="201"/>
      <c r="G101" s="201"/>
      <c r="H101" s="201"/>
      <c r="I101" s="201"/>
      <c r="J101" s="201"/>
      <c r="K101" s="201"/>
      <c r="L101" s="201"/>
      <c r="M101" s="201"/>
      <c r="N101" s="201"/>
      <c r="O101" s="201"/>
      <c r="P101" s="201"/>
      <c r="Q101" s="201"/>
      <c r="R101" s="201"/>
    </row>
    <row r="102" spans="1:18">
      <c r="A102" s="201"/>
      <c r="B102" s="201"/>
      <c r="C102" s="201"/>
      <c r="D102" s="201"/>
      <c r="E102" s="201"/>
      <c r="F102" s="201"/>
      <c r="G102" s="201"/>
      <c r="H102" s="201"/>
      <c r="I102" s="201"/>
      <c r="J102" s="201"/>
      <c r="K102" s="201"/>
      <c r="L102" s="201"/>
      <c r="M102" s="201"/>
      <c r="N102" s="201"/>
      <c r="O102" s="201"/>
      <c r="P102" s="201"/>
      <c r="Q102" s="201"/>
      <c r="R102" s="201"/>
    </row>
    <row r="103" spans="1:18">
      <c r="A103" s="201"/>
      <c r="B103" s="201"/>
      <c r="C103" s="201"/>
      <c r="D103" s="201"/>
      <c r="E103" s="201"/>
      <c r="F103" s="201"/>
      <c r="G103" s="201"/>
      <c r="H103" s="201"/>
      <c r="I103" s="201"/>
      <c r="J103" s="201"/>
      <c r="K103" s="201"/>
      <c r="L103" s="201"/>
      <c r="M103" s="201"/>
      <c r="N103" s="201"/>
      <c r="O103" s="201"/>
      <c r="P103" s="201"/>
      <c r="Q103" s="201"/>
      <c r="R103" s="201"/>
    </row>
    <row r="104" spans="1:18">
      <c r="A104" s="201"/>
      <c r="B104" s="201"/>
      <c r="C104" s="201"/>
      <c r="D104" s="201"/>
      <c r="E104" s="201"/>
      <c r="F104" s="201"/>
      <c r="G104" s="201"/>
      <c r="H104" s="201"/>
      <c r="I104" s="201"/>
      <c r="J104" s="201"/>
      <c r="K104" s="201"/>
      <c r="L104" s="201"/>
      <c r="M104" s="201"/>
      <c r="N104" s="201"/>
      <c r="O104" s="201"/>
      <c r="P104" s="201"/>
      <c r="Q104" s="201"/>
      <c r="R104" s="201"/>
    </row>
    <row r="105" spans="1:18">
      <c r="A105" s="201"/>
      <c r="B105" s="201"/>
      <c r="C105" s="201"/>
      <c r="D105" s="201"/>
      <c r="E105" s="201"/>
      <c r="F105" s="201"/>
      <c r="G105" s="201"/>
      <c r="H105" s="201"/>
      <c r="I105" s="201"/>
      <c r="J105" s="201"/>
      <c r="K105" s="201"/>
      <c r="L105" s="201"/>
      <c r="M105" s="201"/>
      <c r="N105" s="201"/>
      <c r="O105" s="201"/>
      <c r="P105" s="201"/>
      <c r="Q105" s="201"/>
      <c r="R105" s="201"/>
    </row>
    <row r="106" spans="1:18">
      <c r="A106" s="201"/>
      <c r="B106" s="201"/>
      <c r="C106" s="201"/>
      <c r="D106" s="201"/>
      <c r="E106" s="201"/>
      <c r="F106" s="201"/>
      <c r="G106" s="201"/>
      <c r="H106" s="201"/>
      <c r="I106" s="201"/>
      <c r="J106" s="201"/>
      <c r="K106" s="201"/>
      <c r="L106" s="201"/>
      <c r="M106" s="201"/>
      <c r="N106" s="201"/>
      <c r="O106" s="201"/>
      <c r="P106" s="201"/>
      <c r="Q106" s="201"/>
      <c r="R106" s="201"/>
    </row>
    <row r="107" spans="1:18">
      <c r="A107" s="201"/>
      <c r="B107" s="201"/>
      <c r="C107" s="201"/>
      <c r="D107" s="201"/>
      <c r="E107" s="201"/>
      <c r="F107" s="201"/>
      <c r="G107" s="201"/>
      <c r="H107" s="201"/>
      <c r="I107" s="201"/>
      <c r="J107" s="201"/>
      <c r="K107" s="201"/>
      <c r="L107" s="201"/>
      <c r="M107" s="201"/>
      <c r="N107" s="201"/>
      <c r="O107" s="201"/>
      <c r="P107" s="201"/>
      <c r="Q107" s="201"/>
      <c r="R107" s="201"/>
    </row>
    <row r="108" spans="1:18">
      <c r="A108" s="201"/>
      <c r="B108" s="201"/>
      <c r="C108" s="201"/>
      <c r="D108" s="201"/>
      <c r="E108" s="201"/>
      <c r="F108" s="201"/>
      <c r="G108" s="201"/>
      <c r="H108" s="201"/>
      <c r="I108" s="201"/>
      <c r="J108" s="201"/>
      <c r="K108" s="201"/>
      <c r="L108" s="201"/>
      <c r="M108" s="201"/>
      <c r="N108" s="201"/>
      <c r="O108" s="201"/>
      <c r="P108" s="201"/>
      <c r="Q108" s="201"/>
      <c r="R108" s="201"/>
    </row>
    <row r="109" spans="1:18">
      <c r="A109" s="201"/>
      <c r="B109" s="201"/>
      <c r="C109" s="201"/>
      <c r="D109" s="201"/>
      <c r="E109" s="201"/>
      <c r="F109" s="201"/>
      <c r="G109" s="201"/>
      <c r="H109" s="201"/>
      <c r="I109" s="201"/>
      <c r="J109" s="201"/>
      <c r="K109" s="201"/>
      <c r="L109" s="201"/>
      <c r="M109" s="201"/>
      <c r="N109" s="201"/>
      <c r="O109" s="201"/>
      <c r="P109" s="201"/>
      <c r="Q109" s="201"/>
      <c r="R109" s="201"/>
    </row>
    <row r="110" spans="1:18">
      <c r="A110" s="201"/>
      <c r="B110" s="201"/>
      <c r="C110" s="201"/>
      <c r="D110" s="201"/>
      <c r="E110" s="201"/>
      <c r="F110" s="201"/>
      <c r="G110" s="201"/>
      <c r="H110" s="201"/>
      <c r="I110" s="201"/>
      <c r="J110" s="201"/>
      <c r="K110" s="201"/>
      <c r="L110" s="201"/>
      <c r="M110" s="201"/>
      <c r="N110" s="201"/>
      <c r="O110" s="201"/>
      <c r="P110" s="201"/>
      <c r="Q110" s="201"/>
      <c r="R110" s="201"/>
    </row>
    <row r="111" spans="1:18">
      <c r="A111" s="201"/>
      <c r="B111" s="201"/>
      <c r="C111" s="201"/>
      <c r="D111" s="201"/>
      <c r="E111" s="201"/>
      <c r="F111" s="201"/>
      <c r="G111" s="201"/>
      <c r="H111" s="201"/>
      <c r="I111" s="201"/>
      <c r="J111" s="201"/>
      <c r="K111" s="201"/>
      <c r="L111" s="201"/>
      <c r="M111" s="201"/>
      <c r="N111" s="201"/>
      <c r="O111" s="201"/>
      <c r="P111" s="201"/>
      <c r="Q111" s="201"/>
      <c r="R111" s="201"/>
    </row>
    <row r="112" spans="1:18">
      <c r="A112" s="201"/>
      <c r="B112" s="201"/>
      <c r="C112" s="201"/>
      <c r="D112" s="201"/>
      <c r="E112" s="201"/>
      <c r="F112" s="201"/>
      <c r="G112" s="201"/>
      <c r="H112" s="201"/>
      <c r="I112" s="201"/>
      <c r="J112" s="201"/>
      <c r="K112" s="201"/>
      <c r="L112" s="201"/>
      <c r="M112" s="201"/>
      <c r="N112" s="201"/>
    </row>
    <row r="113" spans="8:14">
      <c r="H113" s="201"/>
      <c r="I113" s="201"/>
      <c r="J113" s="201"/>
      <c r="K113" s="201"/>
      <c r="L113" s="201"/>
      <c r="M113" s="201"/>
      <c r="N113" s="201"/>
    </row>
    <row r="114" spans="8:14">
      <c r="H114" s="201"/>
    </row>
    <row r="115" spans="8:14">
      <c r="H115" s="201"/>
    </row>
  </sheetData>
  <mergeCells count="13">
    <mergeCell ref="J1:L1"/>
    <mergeCell ref="M1:M3"/>
    <mergeCell ref="N1:N3"/>
    <mergeCell ref="J8:L8"/>
    <mergeCell ref="M8:N8"/>
    <mergeCell ref="J2:L2"/>
    <mergeCell ref="I1:I3"/>
    <mergeCell ref="A1:A3"/>
    <mergeCell ref="B1:B3"/>
    <mergeCell ref="C1:E1"/>
    <mergeCell ref="F1:F3"/>
    <mergeCell ref="G1:G3"/>
    <mergeCell ref="C2:E2"/>
  </mergeCells>
  <conditionalFormatting sqref="J4:L7 J9:L12">
    <cfRule type="cellIs" dxfId="349" priority="274" operator="equal">
      <formula>0</formula>
    </cfRule>
  </conditionalFormatting>
  <conditionalFormatting sqref="C4:E99">
    <cfRule type="cellIs" dxfId="348" priority="273" operator="greaterThan">
      <formula>34.999999</formula>
    </cfRule>
  </conditionalFormatting>
  <conditionalFormatting sqref="F4:F99">
    <cfRule type="cellIs" dxfId="347" priority="271" operator="greaterThan">
      <formula>34.999999</formula>
    </cfRule>
    <cfRule type="cellIs" dxfId="346" priority="272" operator="greaterThan">
      <formula>"34.99999999"</formula>
    </cfRule>
  </conditionalFormatting>
  <conditionalFormatting sqref="J4:L7 J9:L12">
    <cfRule type="cellIs" dxfId="345" priority="270" operator="equal">
      <formula>0</formula>
    </cfRule>
  </conditionalFormatting>
  <conditionalFormatting sqref="C4:E99">
    <cfRule type="cellIs" dxfId="344" priority="269" operator="greaterThan">
      <formula>34.999999</formula>
    </cfRule>
  </conditionalFormatting>
  <conditionalFormatting sqref="F4:F99">
    <cfRule type="cellIs" dxfId="343" priority="267" operator="greaterThan">
      <formula>34.999999</formula>
    </cfRule>
    <cfRule type="cellIs" dxfId="342" priority="268" operator="greaterThan">
      <formula>"34.99999999"</formula>
    </cfRule>
  </conditionalFormatting>
  <conditionalFormatting sqref="J4:L7 J9:L12">
    <cfRule type="cellIs" dxfId="341" priority="266" operator="equal">
      <formula>0</formula>
    </cfRule>
  </conditionalFormatting>
  <conditionalFormatting sqref="C4:E99">
    <cfRule type="cellIs" dxfId="340" priority="265" operator="greaterThan">
      <formula>34.999999</formula>
    </cfRule>
  </conditionalFormatting>
  <conditionalFormatting sqref="F4:F99">
    <cfRule type="cellIs" dxfId="339" priority="263" operator="greaterThan">
      <formula>34.999999</formula>
    </cfRule>
    <cfRule type="cellIs" dxfId="338" priority="264" operator="greaterThan">
      <formula>"34.99999999"</formula>
    </cfRule>
  </conditionalFormatting>
  <conditionalFormatting sqref="J4:L7 J9:L12">
    <cfRule type="cellIs" dxfId="337" priority="262" operator="equal">
      <formula>0</formula>
    </cfRule>
  </conditionalFormatting>
  <conditionalFormatting sqref="C4:E99">
    <cfRule type="cellIs" dxfId="336" priority="261" operator="greaterThan">
      <formula>34.999999</formula>
    </cfRule>
  </conditionalFormatting>
  <conditionalFormatting sqref="F4:F99">
    <cfRule type="cellIs" dxfId="335" priority="259" operator="greaterThan">
      <formula>34.999999</formula>
    </cfRule>
    <cfRule type="cellIs" dxfId="334" priority="260" operator="greaterThan">
      <formula>"34.99999999"</formula>
    </cfRule>
  </conditionalFormatting>
  <conditionalFormatting sqref="J4:L7 J9:L12">
    <cfRule type="cellIs" dxfId="333" priority="258" operator="equal">
      <formula>0</formula>
    </cfRule>
  </conditionalFormatting>
  <conditionalFormatting sqref="C4:E99">
    <cfRule type="cellIs" dxfId="332" priority="257" operator="greaterThan">
      <formula>34.999999</formula>
    </cfRule>
  </conditionalFormatting>
  <conditionalFormatting sqref="F4:F99">
    <cfRule type="cellIs" dxfId="331" priority="255" operator="greaterThan">
      <formula>34.999999</formula>
    </cfRule>
    <cfRule type="cellIs" dxfId="330" priority="256" operator="greaterThan">
      <formula>"34.99999999"</formula>
    </cfRule>
  </conditionalFormatting>
  <conditionalFormatting sqref="J4:L7">
    <cfRule type="cellIs" dxfId="329" priority="254" operator="equal">
      <formula>0</formula>
    </cfRule>
  </conditionalFormatting>
  <conditionalFormatting sqref="J9:L12">
    <cfRule type="cellIs" dxfId="328" priority="253" operator="equal">
      <formula>0</formula>
    </cfRule>
  </conditionalFormatting>
  <conditionalFormatting sqref="C4:E99">
    <cfRule type="cellIs" dxfId="327" priority="252" operator="greaterThan">
      <formula>34.999999</formula>
    </cfRule>
  </conditionalFormatting>
  <conditionalFormatting sqref="F4:F99">
    <cfRule type="cellIs" dxfId="326" priority="250" operator="greaterThan">
      <formula>34.999999</formula>
    </cfRule>
    <cfRule type="cellIs" dxfId="325" priority="251" operator="greaterThan">
      <formula>"34.99999999"</formula>
    </cfRule>
  </conditionalFormatting>
  <conditionalFormatting sqref="J4:L7 J9:L12">
    <cfRule type="cellIs" dxfId="324" priority="249" operator="equal">
      <formula>0</formula>
    </cfRule>
  </conditionalFormatting>
  <conditionalFormatting sqref="C4:E99">
    <cfRule type="cellIs" dxfId="323" priority="248" operator="greaterThan">
      <formula>34.999999</formula>
    </cfRule>
  </conditionalFormatting>
  <conditionalFormatting sqref="C4:E99">
    <cfRule type="cellIs" dxfId="322" priority="247" operator="greaterThan">
      <formula>34.999999</formula>
    </cfRule>
  </conditionalFormatting>
  <conditionalFormatting sqref="C4:E99">
    <cfRule type="cellIs" dxfId="321" priority="246" operator="greaterThan">
      <formula>34.999999</formula>
    </cfRule>
  </conditionalFormatting>
  <conditionalFormatting sqref="C4:E99">
    <cfRule type="cellIs" dxfId="320" priority="245" operator="greaterThan">
      <formula>34.999999</formula>
    </cfRule>
  </conditionalFormatting>
  <conditionalFormatting sqref="C4:E99">
    <cfRule type="cellIs" dxfId="319" priority="244" operator="greaterThan">
      <formula>34.999999</formula>
    </cfRule>
  </conditionalFormatting>
  <conditionalFormatting sqref="C4:E99">
    <cfRule type="cellIs" dxfId="318" priority="243" operator="greaterThan">
      <formula>34.999999</formula>
    </cfRule>
  </conditionalFormatting>
  <conditionalFormatting sqref="C4:E99">
    <cfRule type="cellIs" dxfId="317" priority="242" operator="greaterThan">
      <formula>34.999999</formula>
    </cfRule>
  </conditionalFormatting>
  <conditionalFormatting sqref="C4:E99">
    <cfRule type="cellIs" dxfId="316" priority="241" operator="greaterThan">
      <formula>34.999999</formula>
    </cfRule>
  </conditionalFormatting>
  <conditionalFormatting sqref="C4:E99">
    <cfRule type="cellIs" dxfId="315" priority="240" operator="greaterThan">
      <formula>34.999999</formula>
    </cfRule>
  </conditionalFormatting>
  <conditionalFormatting sqref="C4:E99">
    <cfRule type="cellIs" dxfId="314" priority="239" operator="greaterThan">
      <formula>34.999999</formula>
    </cfRule>
  </conditionalFormatting>
  <conditionalFormatting sqref="C4:E99">
    <cfRule type="cellIs" dxfId="313" priority="238" operator="greaterThan">
      <formula>34.999999</formula>
    </cfRule>
  </conditionalFormatting>
  <conditionalFormatting sqref="C4:E99">
    <cfRule type="cellIs" dxfId="312" priority="237" operator="greaterThan">
      <formula>34.999999</formula>
    </cfRule>
  </conditionalFormatting>
  <conditionalFormatting sqref="C4:E99">
    <cfRule type="cellIs" dxfId="311" priority="236" operator="greaterThan">
      <formula>34.999999</formula>
    </cfRule>
  </conditionalFormatting>
  <conditionalFormatting sqref="C4:E99">
    <cfRule type="cellIs" dxfId="310" priority="235" operator="greaterThan">
      <formula>34.999999</formula>
    </cfRule>
  </conditionalFormatting>
  <conditionalFormatting sqref="C4:E99">
    <cfRule type="cellIs" dxfId="309" priority="234" operator="greaterThan">
      <formula>34.999999</formula>
    </cfRule>
  </conditionalFormatting>
  <conditionalFormatting sqref="C4:E99">
    <cfRule type="cellIs" dxfId="308" priority="233" operator="greaterThan">
      <formula>34.999999</formula>
    </cfRule>
  </conditionalFormatting>
  <conditionalFormatting sqref="C4:E99">
    <cfRule type="cellIs" dxfId="307" priority="232" operator="greaterThan">
      <formula>34.999999</formula>
    </cfRule>
  </conditionalFormatting>
  <conditionalFormatting sqref="C4:E99">
    <cfRule type="cellIs" dxfId="306" priority="231" operator="greaterThan">
      <formula>34.999999</formula>
    </cfRule>
  </conditionalFormatting>
  <conditionalFormatting sqref="C4:E99">
    <cfRule type="cellIs" dxfId="305" priority="230" operator="greaterThan">
      <formula>34.999999</formula>
    </cfRule>
  </conditionalFormatting>
  <conditionalFormatting sqref="C4:E99">
    <cfRule type="cellIs" dxfId="304" priority="229" operator="greaterThan">
      <formula>34.999999</formula>
    </cfRule>
  </conditionalFormatting>
  <conditionalFormatting sqref="C4:E99">
    <cfRule type="cellIs" dxfId="303" priority="228" operator="greaterThan">
      <formula>34.999999</formula>
    </cfRule>
  </conditionalFormatting>
  <conditionalFormatting sqref="C4:E99">
    <cfRule type="cellIs" dxfId="302" priority="227" operator="greaterThan">
      <formula>34.999999</formula>
    </cfRule>
  </conditionalFormatting>
  <conditionalFormatting sqref="C4:E99">
    <cfRule type="cellIs" dxfId="301" priority="226" operator="greaterThan">
      <formula>34.999999</formula>
    </cfRule>
  </conditionalFormatting>
  <conditionalFormatting sqref="C4:E99">
    <cfRule type="cellIs" dxfId="300" priority="225" operator="greaterThan">
      <formula>34.999999</formula>
    </cfRule>
  </conditionalFormatting>
  <conditionalFormatting sqref="C4:E99">
    <cfRule type="cellIs" dxfId="299" priority="224" operator="greaterThan">
      <formula>34.999999</formula>
    </cfRule>
  </conditionalFormatting>
  <conditionalFormatting sqref="C4:E99">
    <cfRule type="cellIs" dxfId="298" priority="223" operator="greaterThan">
      <formula>34.999999</formula>
    </cfRule>
  </conditionalFormatting>
  <conditionalFormatting sqref="C4:E99">
    <cfRule type="cellIs" dxfId="297" priority="222" operator="greaterThan">
      <formula>34.999999</formula>
    </cfRule>
  </conditionalFormatting>
  <conditionalFormatting sqref="C4:E99">
    <cfRule type="cellIs" dxfId="296" priority="221" operator="greaterThan">
      <formula>34.999999</formula>
    </cfRule>
  </conditionalFormatting>
  <conditionalFormatting sqref="C4:E99">
    <cfRule type="cellIs" dxfId="295" priority="220" operator="greaterThan">
      <formula>34.999999</formula>
    </cfRule>
  </conditionalFormatting>
  <conditionalFormatting sqref="C4:E99">
    <cfRule type="cellIs" dxfId="294" priority="219" operator="greaterThan">
      <formula>34.999999</formula>
    </cfRule>
  </conditionalFormatting>
  <conditionalFormatting sqref="C4:E99">
    <cfRule type="cellIs" dxfId="293" priority="218" operator="greaterThan">
      <formula>34.999999</formula>
    </cfRule>
  </conditionalFormatting>
  <conditionalFormatting sqref="C4:E99">
    <cfRule type="cellIs" dxfId="292" priority="217" operator="greaterThan">
      <formula>34.999999</formula>
    </cfRule>
  </conditionalFormatting>
  <conditionalFormatting sqref="C4:E99">
    <cfRule type="cellIs" dxfId="291" priority="216" operator="greaterThan">
      <formula>34.999999</formula>
    </cfRule>
  </conditionalFormatting>
  <conditionalFormatting sqref="C4:E99">
    <cfRule type="cellIs" dxfId="290" priority="215" operator="greaterThan">
      <formula>34.999999</formula>
    </cfRule>
  </conditionalFormatting>
  <conditionalFormatting sqref="C4:E99">
    <cfRule type="cellIs" dxfId="289" priority="214" operator="greaterThan">
      <formula>34.999999</formula>
    </cfRule>
  </conditionalFormatting>
  <conditionalFormatting sqref="C4:E99">
    <cfRule type="cellIs" dxfId="288" priority="213" operator="greaterThan">
      <formula>34.999999</formula>
    </cfRule>
  </conditionalFormatting>
  <conditionalFormatting sqref="C4:E99">
    <cfRule type="cellIs" dxfId="287" priority="212" operator="greaterThan">
      <formula>34.999999</formula>
    </cfRule>
  </conditionalFormatting>
  <conditionalFormatting sqref="C4:E99">
    <cfRule type="cellIs" dxfId="286" priority="211" operator="greaterThan">
      <formula>34.999999</formula>
    </cfRule>
  </conditionalFormatting>
  <conditionalFormatting sqref="C4:E99">
    <cfRule type="cellIs" dxfId="285" priority="210" operator="greaterThan">
      <formula>34.999999</formula>
    </cfRule>
  </conditionalFormatting>
  <conditionalFormatting sqref="C4:E99">
    <cfRule type="cellIs" dxfId="284" priority="209" operator="greaterThan">
      <formula>34.999999</formula>
    </cfRule>
  </conditionalFormatting>
  <conditionalFormatting sqref="C4:E99">
    <cfRule type="cellIs" dxfId="283" priority="208" operator="greaterThan">
      <formula>34.999999</formula>
    </cfRule>
  </conditionalFormatting>
  <conditionalFormatting sqref="C4:E99">
    <cfRule type="cellIs" dxfId="282" priority="207" operator="greaterThan">
      <formula>34.999999</formula>
    </cfRule>
  </conditionalFormatting>
  <conditionalFormatting sqref="C4:E99">
    <cfRule type="cellIs" dxfId="281" priority="206" operator="greaterThan">
      <formula>34.999999</formula>
    </cfRule>
  </conditionalFormatting>
  <conditionalFormatting sqref="C4:E99">
    <cfRule type="cellIs" dxfId="280" priority="205" operator="greaterThan">
      <formula>34.999999</formula>
    </cfRule>
  </conditionalFormatting>
  <conditionalFormatting sqref="C4:E99">
    <cfRule type="cellIs" dxfId="279" priority="204" operator="greaterThan">
      <formula>34.999999</formula>
    </cfRule>
  </conditionalFormatting>
  <conditionalFormatting sqref="C4:E99">
    <cfRule type="cellIs" dxfId="278" priority="203" operator="greaterThan">
      <formula>34.999999</formula>
    </cfRule>
  </conditionalFormatting>
  <conditionalFormatting sqref="C4:E99">
    <cfRule type="cellIs" dxfId="277" priority="202" operator="greaterThan">
      <formula>34.999999</formula>
    </cfRule>
  </conditionalFormatting>
  <conditionalFormatting sqref="C4:E99">
    <cfRule type="cellIs" dxfId="276" priority="201" operator="greaterThan">
      <formula>34.999999</formula>
    </cfRule>
  </conditionalFormatting>
  <conditionalFormatting sqref="C4:E99">
    <cfRule type="cellIs" dxfId="275" priority="200" operator="greaterThan">
      <formula>34.999999</formula>
    </cfRule>
  </conditionalFormatting>
  <conditionalFormatting sqref="C4:E99">
    <cfRule type="cellIs" dxfId="274" priority="199" operator="greaterThan">
      <formula>34.999999</formula>
    </cfRule>
  </conditionalFormatting>
  <conditionalFormatting sqref="C4:E99">
    <cfRule type="cellIs" dxfId="273" priority="198" operator="greaterThan">
      <formula>34.999999</formula>
    </cfRule>
  </conditionalFormatting>
  <conditionalFormatting sqref="C4:E99">
    <cfRule type="cellIs" dxfId="272" priority="197" operator="greaterThan">
      <formula>34.999999</formula>
    </cfRule>
  </conditionalFormatting>
  <conditionalFormatting sqref="C4:E99">
    <cfRule type="cellIs" dxfId="271" priority="196" operator="greaterThan">
      <formula>34.999999</formula>
    </cfRule>
  </conditionalFormatting>
  <conditionalFormatting sqref="C4:E99">
    <cfRule type="cellIs" dxfId="270" priority="195" operator="greaterThan">
      <formula>34.999999</formula>
    </cfRule>
  </conditionalFormatting>
  <conditionalFormatting sqref="C4:E99">
    <cfRule type="cellIs" dxfId="269" priority="194" operator="greaterThan">
      <formula>34.999999</formula>
    </cfRule>
  </conditionalFormatting>
  <conditionalFormatting sqref="C4:E99">
    <cfRule type="cellIs" dxfId="268" priority="193" operator="greaterThan">
      <formula>34.999999</formula>
    </cfRule>
  </conditionalFormatting>
  <conditionalFormatting sqref="C4:E99">
    <cfRule type="cellIs" dxfId="267" priority="192" operator="greaterThan">
      <formula>34.999999</formula>
    </cfRule>
  </conditionalFormatting>
  <conditionalFormatting sqref="C4:E99">
    <cfRule type="cellIs" dxfId="266" priority="191" operator="greaterThan">
      <formula>34.999999</formula>
    </cfRule>
  </conditionalFormatting>
  <conditionalFormatting sqref="C4:E99">
    <cfRule type="cellIs" dxfId="265" priority="190" operator="greaterThan">
      <formula>34.999999</formula>
    </cfRule>
  </conditionalFormatting>
  <conditionalFormatting sqref="C4:E99">
    <cfRule type="cellIs" dxfId="264" priority="189" operator="greaterThan">
      <formula>34.999999</formula>
    </cfRule>
  </conditionalFormatting>
  <conditionalFormatting sqref="C4:E99">
    <cfRule type="cellIs" dxfId="263" priority="188" operator="greaterThan">
      <formula>34.999999</formula>
    </cfRule>
  </conditionalFormatting>
  <conditionalFormatting sqref="C4:E99">
    <cfRule type="cellIs" dxfId="262" priority="187" operator="greaterThan">
      <formula>34.999999</formula>
    </cfRule>
  </conditionalFormatting>
  <conditionalFormatting sqref="C4:E99">
    <cfRule type="cellIs" dxfId="261" priority="186" operator="greaterThan">
      <formula>34.999999</formula>
    </cfRule>
  </conditionalFormatting>
  <conditionalFormatting sqref="C4:E99">
    <cfRule type="cellIs" dxfId="260" priority="185" operator="greaterThan">
      <formula>34.999999</formula>
    </cfRule>
  </conditionalFormatting>
  <conditionalFormatting sqref="C4:E99">
    <cfRule type="cellIs" dxfId="259" priority="184" operator="greaterThan">
      <formula>34.999999</formula>
    </cfRule>
  </conditionalFormatting>
  <conditionalFormatting sqref="C4:E99">
    <cfRule type="cellIs" dxfId="258" priority="183" operator="greaterThan">
      <formula>34.999999</formula>
    </cfRule>
  </conditionalFormatting>
  <conditionalFormatting sqref="C4:E99">
    <cfRule type="cellIs" dxfId="257" priority="182" operator="greaterThan">
      <formula>34.999999</formula>
    </cfRule>
  </conditionalFormatting>
  <conditionalFormatting sqref="C4:E99">
    <cfRule type="cellIs" dxfId="256" priority="181" operator="greaterThan">
      <formula>34.999999</formula>
    </cfRule>
  </conditionalFormatting>
  <conditionalFormatting sqref="C4:E99">
    <cfRule type="cellIs" dxfId="255" priority="180" operator="greaterThan">
      <formula>34.999999</formula>
    </cfRule>
  </conditionalFormatting>
  <conditionalFormatting sqref="C4:E99">
    <cfRule type="cellIs" dxfId="254" priority="179" operator="greaterThan">
      <formula>34.999999</formula>
    </cfRule>
  </conditionalFormatting>
  <conditionalFormatting sqref="C4:E99">
    <cfRule type="cellIs" dxfId="253" priority="178" operator="greaterThan">
      <formula>34.999999</formula>
    </cfRule>
  </conditionalFormatting>
  <conditionalFormatting sqref="C4:E99">
    <cfRule type="cellIs" dxfId="252" priority="177" operator="greaterThan">
      <formula>34.999999</formula>
    </cfRule>
  </conditionalFormatting>
  <conditionalFormatting sqref="C4:E99">
    <cfRule type="cellIs" dxfId="251" priority="176" operator="greaterThan">
      <formula>34.999999</formula>
    </cfRule>
  </conditionalFormatting>
  <conditionalFormatting sqref="C4:E99">
    <cfRule type="cellIs" dxfId="250" priority="175" operator="greaterThan">
      <formula>34.999999</formula>
    </cfRule>
  </conditionalFormatting>
  <conditionalFormatting sqref="C4:E99">
    <cfRule type="cellIs" dxfId="249" priority="174" operator="greaterThan">
      <formula>34.999999</formula>
    </cfRule>
  </conditionalFormatting>
  <conditionalFormatting sqref="C4:E99">
    <cfRule type="cellIs" dxfId="248" priority="173" operator="greaterThan">
      <formula>34.999999</formula>
    </cfRule>
  </conditionalFormatting>
  <conditionalFormatting sqref="C4:E99">
    <cfRule type="cellIs" dxfId="247" priority="172" operator="greaterThan">
      <formula>34.999999</formula>
    </cfRule>
  </conditionalFormatting>
  <conditionalFormatting sqref="C4:E99">
    <cfRule type="cellIs" dxfId="246" priority="171" operator="greaterThan">
      <formula>34.999999</formula>
    </cfRule>
  </conditionalFormatting>
  <conditionalFormatting sqref="C4:E99">
    <cfRule type="cellIs" dxfId="245" priority="170" operator="greaterThan">
      <formula>34.999999</formula>
    </cfRule>
  </conditionalFormatting>
  <conditionalFormatting sqref="C4:E99">
    <cfRule type="cellIs" dxfId="244" priority="169" operator="greaterThan">
      <formula>34.999999</formula>
    </cfRule>
  </conditionalFormatting>
  <conditionalFormatting sqref="C4:E99">
    <cfRule type="cellIs" dxfId="243" priority="168" operator="greaterThan">
      <formula>34.999999</formula>
    </cfRule>
  </conditionalFormatting>
  <conditionalFormatting sqref="C4:E99">
    <cfRule type="cellIs" dxfId="242" priority="167" operator="greaterThan">
      <formula>34.999999</formula>
    </cfRule>
  </conditionalFormatting>
  <conditionalFormatting sqref="C4:E99">
    <cfRule type="cellIs" dxfId="241" priority="166" operator="greaterThan">
      <formula>34.999999</formula>
    </cfRule>
  </conditionalFormatting>
  <conditionalFormatting sqref="C4:E99">
    <cfRule type="cellIs" dxfId="240" priority="165" operator="greaterThan">
      <formula>34.999999</formula>
    </cfRule>
  </conditionalFormatting>
  <conditionalFormatting sqref="C4:E99">
    <cfRule type="cellIs" dxfId="239" priority="164" operator="greaterThan">
      <formula>34.999999</formula>
    </cfRule>
  </conditionalFormatting>
  <conditionalFormatting sqref="C4:E99">
    <cfRule type="cellIs" dxfId="238" priority="163" operator="greaterThan">
      <formula>34.999999</formula>
    </cfRule>
  </conditionalFormatting>
  <conditionalFormatting sqref="C4:E99">
    <cfRule type="cellIs" dxfId="237" priority="162" operator="greaterThan">
      <formula>34.999999</formula>
    </cfRule>
  </conditionalFormatting>
  <conditionalFormatting sqref="C4:E99">
    <cfRule type="cellIs" dxfId="236" priority="161" operator="greaterThan">
      <formula>34.999999</formula>
    </cfRule>
  </conditionalFormatting>
  <conditionalFormatting sqref="C4:E99">
    <cfRule type="cellIs" dxfId="235" priority="160" operator="greaterThan">
      <formula>34.999999</formula>
    </cfRule>
  </conditionalFormatting>
  <conditionalFormatting sqref="C4:E99">
    <cfRule type="cellIs" dxfId="234" priority="159" operator="greaterThan">
      <formula>34.999999</formula>
    </cfRule>
  </conditionalFormatting>
  <conditionalFormatting sqref="C4:E99">
    <cfRule type="cellIs" dxfId="233" priority="158" operator="greaterThan">
      <formula>34.999999</formula>
    </cfRule>
  </conditionalFormatting>
  <conditionalFormatting sqref="C4:E99">
    <cfRule type="cellIs" dxfId="232" priority="157" operator="greaterThan">
      <formula>34.999999</formula>
    </cfRule>
  </conditionalFormatting>
  <conditionalFormatting sqref="C4:E99">
    <cfRule type="cellIs" dxfId="231" priority="156" operator="greaterThan">
      <formula>34.999999</formula>
    </cfRule>
  </conditionalFormatting>
  <conditionalFormatting sqref="C4:E99">
    <cfRule type="cellIs" dxfId="230" priority="155" operator="greaterThan">
      <formula>34.999999</formula>
    </cfRule>
  </conditionalFormatting>
  <conditionalFormatting sqref="C4:E99">
    <cfRule type="cellIs" dxfId="229" priority="154" operator="greaterThan">
      <formula>34.999999</formula>
    </cfRule>
  </conditionalFormatting>
  <conditionalFormatting sqref="C4:E99">
    <cfRule type="cellIs" dxfId="228" priority="153" operator="greaterThan">
      <formula>34.999999</formula>
    </cfRule>
  </conditionalFormatting>
  <conditionalFormatting sqref="C4:E99">
    <cfRule type="cellIs" dxfId="227" priority="152" operator="greaterThan">
      <formula>34.999999</formula>
    </cfRule>
  </conditionalFormatting>
  <conditionalFormatting sqref="C4:E99">
    <cfRule type="cellIs" dxfId="226" priority="151" operator="greaterThan">
      <formula>34.999999</formula>
    </cfRule>
  </conditionalFormatting>
  <conditionalFormatting sqref="C4:E99">
    <cfRule type="cellIs" dxfId="225" priority="150" operator="greaterThan">
      <formula>34.999999</formula>
    </cfRule>
  </conditionalFormatting>
  <conditionalFormatting sqref="C4:E99">
    <cfRule type="cellIs" dxfId="224" priority="149" operator="greaterThan">
      <formula>34.999999</formula>
    </cfRule>
  </conditionalFormatting>
  <conditionalFormatting sqref="C4:E99">
    <cfRule type="cellIs" dxfId="223" priority="148" operator="greaterThan">
      <formula>34.999999</formula>
    </cfRule>
  </conditionalFormatting>
  <conditionalFormatting sqref="C4:E99">
    <cfRule type="cellIs" dxfId="222" priority="147" operator="greaterThan">
      <formula>34.999999</formula>
    </cfRule>
  </conditionalFormatting>
  <conditionalFormatting sqref="C4:E99">
    <cfRule type="cellIs" dxfId="221" priority="146" operator="greaterThan">
      <formula>34.999999</formula>
    </cfRule>
  </conditionalFormatting>
  <conditionalFormatting sqref="C4:E99">
    <cfRule type="cellIs" dxfId="220" priority="145" operator="greaterThan">
      <formula>34.999999</formula>
    </cfRule>
  </conditionalFormatting>
  <conditionalFormatting sqref="C4:E99">
    <cfRule type="cellIs" dxfId="219" priority="144" operator="greaterThan">
      <formula>34.999999</formula>
    </cfRule>
  </conditionalFormatting>
  <conditionalFormatting sqref="C4:E99">
    <cfRule type="cellIs" dxfId="218" priority="143" operator="greaterThan">
      <formula>34.999999</formula>
    </cfRule>
  </conditionalFormatting>
  <conditionalFormatting sqref="C4:E99">
    <cfRule type="cellIs" dxfId="217" priority="142" operator="greaterThan">
      <formula>34.999999</formula>
    </cfRule>
  </conditionalFormatting>
  <conditionalFormatting sqref="C4:E99">
    <cfRule type="cellIs" dxfId="216" priority="141" operator="greaterThan">
      <formula>34.999999</formula>
    </cfRule>
  </conditionalFormatting>
  <conditionalFormatting sqref="C4:E99">
    <cfRule type="cellIs" dxfId="215" priority="140" operator="greaterThan">
      <formula>34.999999</formula>
    </cfRule>
  </conditionalFormatting>
  <conditionalFormatting sqref="C4:E99">
    <cfRule type="cellIs" dxfId="214" priority="139" operator="greaterThan">
      <formula>34.999999</formula>
    </cfRule>
  </conditionalFormatting>
  <conditionalFormatting sqref="C4:E99">
    <cfRule type="cellIs" dxfId="213" priority="138" operator="greaterThan">
      <formula>34.999999</formula>
    </cfRule>
  </conditionalFormatting>
  <conditionalFormatting sqref="C4:E99">
    <cfRule type="cellIs" dxfId="212" priority="137" operator="greaterThan">
      <formula>34.999999</formula>
    </cfRule>
  </conditionalFormatting>
  <conditionalFormatting sqref="C4:E99">
    <cfRule type="cellIs" dxfId="211" priority="136" operator="greaterThan">
      <formula>34.999999</formula>
    </cfRule>
  </conditionalFormatting>
  <conditionalFormatting sqref="C4:E99">
    <cfRule type="cellIs" dxfId="210" priority="135" operator="greaterThan">
      <formula>34.999999</formula>
    </cfRule>
  </conditionalFormatting>
  <conditionalFormatting sqref="C4:E99">
    <cfRule type="cellIs" dxfId="209" priority="134" operator="greaterThan">
      <formula>34.999999</formula>
    </cfRule>
  </conditionalFormatting>
  <conditionalFormatting sqref="C4:E99">
    <cfRule type="cellIs" dxfId="208" priority="133" operator="greaterThan">
      <formula>34.999999</formula>
    </cfRule>
  </conditionalFormatting>
  <conditionalFormatting sqref="C4:E99">
    <cfRule type="cellIs" dxfId="207" priority="132" operator="greaterThan">
      <formula>34.999999</formula>
    </cfRule>
  </conditionalFormatting>
  <conditionalFormatting sqref="C4:E99">
    <cfRule type="cellIs" dxfId="206" priority="131" operator="greaterThan">
      <formula>34.999999</formula>
    </cfRule>
  </conditionalFormatting>
  <conditionalFormatting sqref="C4:E99">
    <cfRule type="cellIs" dxfId="205" priority="130" operator="greaterThan">
      <formula>34.999999</formula>
    </cfRule>
  </conditionalFormatting>
  <conditionalFormatting sqref="C4:E99">
    <cfRule type="cellIs" dxfId="204" priority="129" operator="greaterThan">
      <formula>34.999999</formula>
    </cfRule>
  </conditionalFormatting>
  <conditionalFormatting sqref="C4:E99">
    <cfRule type="cellIs" dxfId="203" priority="128" operator="greaterThan">
      <formula>34.999999</formula>
    </cfRule>
  </conditionalFormatting>
  <conditionalFormatting sqref="C4:E99">
    <cfRule type="cellIs" dxfId="202" priority="127" operator="greaterThan">
      <formula>34.999999</formula>
    </cfRule>
  </conditionalFormatting>
  <conditionalFormatting sqref="C4:E99">
    <cfRule type="cellIs" dxfId="201" priority="126" operator="greaterThan">
      <formula>34.999999</formula>
    </cfRule>
  </conditionalFormatting>
  <conditionalFormatting sqref="C4:E99">
    <cfRule type="cellIs" dxfId="200" priority="125" operator="greaterThan">
      <formula>34.999999</formula>
    </cfRule>
  </conditionalFormatting>
  <conditionalFormatting sqref="C4:E99">
    <cfRule type="cellIs" dxfId="199" priority="124" operator="greaterThan">
      <formula>34.999999</formula>
    </cfRule>
  </conditionalFormatting>
  <conditionalFormatting sqref="C4:E99">
    <cfRule type="cellIs" dxfId="198" priority="123" operator="greaterThan">
      <formula>34.999999</formula>
    </cfRule>
  </conditionalFormatting>
  <conditionalFormatting sqref="C4:E99">
    <cfRule type="cellIs" dxfId="197" priority="122" operator="greaterThan">
      <formula>34.999999</formula>
    </cfRule>
  </conditionalFormatting>
  <conditionalFormatting sqref="C4:E99">
    <cfRule type="cellIs" dxfId="196" priority="121" operator="greaterThan">
      <formula>34.999999</formula>
    </cfRule>
  </conditionalFormatting>
  <conditionalFormatting sqref="C4:E99">
    <cfRule type="cellIs" dxfId="195" priority="120" operator="greaterThan">
      <formula>34.999999</formula>
    </cfRule>
  </conditionalFormatting>
  <conditionalFormatting sqref="C4:E99">
    <cfRule type="cellIs" dxfId="194" priority="119" operator="greaterThan">
      <formula>34.999999</formula>
    </cfRule>
  </conditionalFormatting>
  <conditionalFormatting sqref="C4:E99">
    <cfRule type="cellIs" dxfId="193" priority="118" operator="greaterThan">
      <formula>34.999999</formula>
    </cfRule>
  </conditionalFormatting>
  <conditionalFormatting sqref="C4:E99">
    <cfRule type="cellIs" dxfId="192" priority="117" operator="greaterThan">
      <formula>34.999999</formula>
    </cfRule>
  </conditionalFormatting>
  <conditionalFormatting sqref="C4:E99">
    <cfRule type="cellIs" dxfId="191" priority="116" operator="greaterThan">
      <formula>34.999999</formula>
    </cfRule>
  </conditionalFormatting>
  <conditionalFormatting sqref="C4:E99">
    <cfRule type="cellIs" dxfId="190" priority="115" operator="greaterThan">
      <formula>34.999999</formula>
    </cfRule>
  </conditionalFormatting>
  <conditionalFormatting sqref="C4:E99">
    <cfRule type="cellIs" dxfId="189" priority="114" operator="greaterThan">
      <formula>34.999999</formula>
    </cfRule>
  </conditionalFormatting>
  <conditionalFormatting sqref="C4:E99">
    <cfRule type="cellIs" dxfId="188" priority="113" operator="greaterThan">
      <formula>34.999999</formula>
    </cfRule>
  </conditionalFormatting>
  <conditionalFormatting sqref="C4:E99">
    <cfRule type="cellIs" dxfId="187" priority="112" operator="greaterThan">
      <formula>34.999999</formula>
    </cfRule>
  </conditionalFormatting>
  <conditionalFormatting sqref="C4:E99">
    <cfRule type="cellIs" dxfId="186" priority="111" operator="greaterThan">
      <formula>34.999999</formula>
    </cfRule>
  </conditionalFormatting>
  <conditionalFormatting sqref="C4:E99">
    <cfRule type="cellIs" dxfId="185" priority="110" operator="greaterThan">
      <formula>34.999999</formula>
    </cfRule>
  </conditionalFormatting>
  <conditionalFormatting sqref="C4:E99">
    <cfRule type="cellIs" dxfId="184" priority="109" operator="greaterThan">
      <formula>34.999999</formula>
    </cfRule>
  </conditionalFormatting>
  <conditionalFormatting sqref="C4:E99">
    <cfRule type="cellIs" dxfId="183" priority="108" operator="greaterThan">
      <formula>34.999999</formula>
    </cfRule>
  </conditionalFormatting>
  <conditionalFormatting sqref="C4:E99">
    <cfRule type="cellIs" dxfId="182" priority="107" operator="greaterThan">
      <formula>34.999999</formula>
    </cfRule>
  </conditionalFormatting>
  <conditionalFormatting sqref="C4:E99">
    <cfRule type="cellIs" dxfId="181" priority="106" operator="greaterThan">
      <formula>34.999999</formula>
    </cfRule>
  </conditionalFormatting>
  <conditionalFormatting sqref="C4:E99">
    <cfRule type="cellIs" dxfId="180" priority="105" operator="greaterThan">
      <formula>34.999999</formula>
    </cfRule>
  </conditionalFormatting>
  <conditionalFormatting sqref="C4:E99">
    <cfRule type="cellIs" dxfId="179" priority="104" operator="greaterThan">
      <formula>34.999999</formula>
    </cfRule>
  </conditionalFormatting>
  <conditionalFormatting sqref="C4:E99">
    <cfRule type="cellIs" dxfId="178" priority="103" operator="greaterThan">
      <formula>34.999999</formula>
    </cfRule>
  </conditionalFormatting>
  <conditionalFormatting sqref="C4:E99">
    <cfRule type="cellIs" dxfId="177" priority="102" operator="greaterThan">
      <formula>34.999999</formula>
    </cfRule>
  </conditionalFormatting>
  <conditionalFormatting sqref="C4:E99">
    <cfRule type="cellIs" dxfId="176" priority="101" operator="greaterThan">
      <formula>34.999999</formula>
    </cfRule>
  </conditionalFormatting>
  <conditionalFormatting sqref="C4:E99">
    <cfRule type="cellIs" dxfId="175" priority="100" operator="greaterThan">
      <formula>34.999999</formula>
    </cfRule>
  </conditionalFormatting>
  <conditionalFormatting sqref="C4:E99">
    <cfRule type="cellIs" dxfId="174" priority="99" operator="greaterThan">
      <formula>34.999999</formula>
    </cfRule>
  </conditionalFormatting>
  <conditionalFormatting sqref="C4:E99">
    <cfRule type="cellIs" dxfId="173" priority="98" operator="greaterThan">
      <formula>34.999999</formula>
    </cfRule>
  </conditionalFormatting>
  <conditionalFormatting sqref="C4:E99">
    <cfRule type="cellIs" dxfId="172" priority="97" operator="greaterThan">
      <formula>34.999999</formula>
    </cfRule>
  </conditionalFormatting>
  <conditionalFormatting sqref="C4:E99">
    <cfRule type="cellIs" dxfId="171" priority="96" operator="greaterThan">
      <formula>34.999999</formula>
    </cfRule>
  </conditionalFormatting>
  <conditionalFormatting sqref="C4:E99">
    <cfRule type="cellIs" dxfId="170" priority="95" operator="greaterThan">
      <formula>34.999999</formula>
    </cfRule>
  </conditionalFormatting>
  <conditionalFormatting sqref="C4:E99">
    <cfRule type="cellIs" dxfId="169" priority="94" operator="greaterThan">
      <formula>34.999999</formula>
    </cfRule>
  </conditionalFormatting>
  <conditionalFormatting sqref="C4:E99">
    <cfRule type="cellIs" dxfId="168" priority="93" operator="greaterThan">
      <formula>34.999999</formula>
    </cfRule>
  </conditionalFormatting>
  <conditionalFormatting sqref="C4:E99">
    <cfRule type="cellIs" dxfId="167" priority="92" operator="greaterThan">
      <formula>34.999999</formula>
    </cfRule>
  </conditionalFormatting>
  <conditionalFormatting sqref="C4:E99">
    <cfRule type="cellIs" dxfId="166" priority="91" operator="greaterThan">
      <formula>34.999999</formula>
    </cfRule>
  </conditionalFormatting>
  <conditionalFormatting sqref="C4:E99">
    <cfRule type="cellIs" dxfId="165" priority="90" operator="greaterThan">
      <formula>34.999999</formula>
    </cfRule>
  </conditionalFormatting>
  <conditionalFormatting sqref="C4:E99">
    <cfRule type="cellIs" dxfId="164" priority="89" operator="greaterThan">
      <formula>34.999999</formula>
    </cfRule>
  </conditionalFormatting>
  <conditionalFormatting sqref="C4:E99">
    <cfRule type="cellIs" dxfId="163" priority="88" operator="greaterThan">
      <formula>34.999999</formula>
    </cfRule>
  </conditionalFormatting>
  <conditionalFormatting sqref="C4:E99">
    <cfRule type="cellIs" dxfId="162" priority="87" operator="greaterThan">
      <formula>34.999999</formula>
    </cfRule>
  </conditionalFormatting>
  <conditionalFormatting sqref="C4:E99">
    <cfRule type="cellIs" dxfId="161" priority="86" operator="greaterThan">
      <formula>34.999999</formula>
    </cfRule>
  </conditionalFormatting>
  <conditionalFormatting sqref="C4:E99">
    <cfRule type="cellIs" dxfId="160" priority="85" operator="greaterThan">
      <formula>34.999999</formula>
    </cfRule>
  </conditionalFormatting>
  <conditionalFormatting sqref="C4:E99">
    <cfRule type="cellIs" dxfId="159" priority="84" operator="greaterThan">
      <formula>34.999999</formula>
    </cfRule>
  </conditionalFormatting>
  <conditionalFormatting sqref="C4:E99">
    <cfRule type="cellIs" dxfId="158" priority="83" operator="greaterThan">
      <formula>34.999999</formula>
    </cfRule>
  </conditionalFormatting>
  <conditionalFormatting sqref="C4:E99">
    <cfRule type="cellIs" dxfId="157" priority="82" operator="greaterThan">
      <formula>34.999999</formula>
    </cfRule>
  </conditionalFormatting>
  <conditionalFormatting sqref="C4:E99">
    <cfRule type="cellIs" dxfId="156" priority="81" operator="greaterThan">
      <formula>34.999999</formula>
    </cfRule>
  </conditionalFormatting>
  <conditionalFormatting sqref="C4:E99">
    <cfRule type="cellIs" dxfId="155" priority="80" operator="greaterThan">
      <formula>34.999999</formula>
    </cfRule>
  </conditionalFormatting>
  <conditionalFormatting sqref="C4:E99">
    <cfRule type="cellIs" dxfId="154" priority="79" operator="greaterThan">
      <formula>34.999999</formula>
    </cfRule>
  </conditionalFormatting>
  <conditionalFormatting sqref="C4:E99">
    <cfRule type="cellIs" dxfId="153" priority="78" operator="greaterThan">
      <formula>34.999999</formula>
    </cfRule>
  </conditionalFormatting>
  <conditionalFormatting sqref="C4:E99">
    <cfRule type="cellIs" dxfId="152" priority="77" operator="greaterThan">
      <formula>34.999999</formula>
    </cfRule>
  </conditionalFormatting>
  <conditionalFormatting sqref="C4:E99">
    <cfRule type="cellIs" dxfId="151" priority="76" operator="greaterThan">
      <formula>34.999999</formula>
    </cfRule>
  </conditionalFormatting>
  <conditionalFormatting sqref="C4:E99">
    <cfRule type="cellIs" dxfId="150" priority="75" operator="greaterThan">
      <formula>34.999999</formula>
    </cfRule>
  </conditionalFormatting>
  <conditionalFormatting sqref="C4:E99">
    <cfRule type="cellIs" dxfId="149" priority="74" operator="greaterThan">
      <formula>34.999999</formula>
    </cfRule>
  </conditionalFormatting>
  <conditionalFormatting sqref="C4:E99">
    <cfRule type="cellIs" dxfId="148" priority="73" operator="greaterThan">
      <formula>34.999999</formula>
    </cfRule>
  </conditionalFormatting>
  <conditionalFormatting sqref="C4:E99">
    <cfRule type="cellIs" dxfId="147" priority="72" operator="greaterThan">
      <formula>34.999999</formula>
    </cfRule>
  </conditionalFormatting>
  <conditionalFormatting sqref="C4:E99">
    <cfRule type="cellIs" dxfId="146" priority="71" operator="greaterThan">
      <formula>34.999999</formula>
    </cfRule>
  </conditionalFormatting>
  <conditionalFormatting sqref="C4:E99">
    <cfRule type="cellIs" dxfId="145" priority="70" operator="greaterThan">
      <formula>34.999999</formula>
    </cfRule>
  </conditionalFormatting>
  <conditionalFormatting sqref="C4:E99">
    <cfRule type="cellIs" dxfId="144" priority="69" operator="greaterThan">
      <formula>34.999999</formula>
    </cfRule>
  </conditionalFormatting>
  <conditionalFormatting sqref="C4:E99">
    <cfRule type="cellIs" dxfId="143" priority="68" operator="greaterThan">
      <formula>34.999999</formula>
    </cfRule>
  </conditionalFormatting>
  <conditionalFormatting sqref="C4:E99">
    <cfRule type="cellIs" dxfId="142" priority="67" operator="greaterThan">
      <formula>34.999999</formula>
    </cfRule>
  </conditionalFormatting>
  <conditionalFormatting sqref="C4:E99">
    <cfRule type="cellIs" dxfId="141" priority="66" operator="greaterThan">
      <formula>34.999999</formula>
    </cfRule>
  </conditionalFormatting>
  <conditionalFormatting sqref="C4:E99">
    <cfRule type="cellIs" dxfId="140" priority="65" operator="greaterThan">
      <formula>34.999999</formula>
    </cfRule>
  </conditionalFormatting>
  <conditionalFormatting sqref="C4:E99">
    <cfRule type="cellIs" dxfId="139" priority="64" operator="greaterThan">
      <formula>34.999999</formula>
    </cfRule>
  </conditionalFormatting>
  <conditionalFormatting sqref="C4:E99">
    <cfRule type="cellIs" dxfId="138" priority="63" operator="greaterThan">
      <formula>34.999999</formula>
    </cfRule>
  </conditionalFormatting>
  <conditionalFormatting sqref="C4:E99">
    <cfRule type="cellIs" dxfId="137" priority="62" operator="greaterThan">
      <formula>34.999999</formula>
    </cfRule>
  </conditionalFormatting>
  <conditionalFormatting sqref="C4:E99">
    <cfRule type="cellIs" dxfId="136" priority="61" operator="greaterThan">
      <formula>34.999999</formula>
    </cfRule>
  </conditionalFormatting>
  <conditionalFormatting sqref="C4:E99">
    <cfRule type="cellIs" dxfId="135" priority="60" operator="greaterThan">
      <formula>34.999999</formula>
    </cfRule>
  </conditionalFormatting>
  <conditionalFormatting sqref="C4:E99">
    <cfRule type="cellIs" dxfId="134" priority="59" operator="greaterThan">
      <formula>34.999999</formula>
    </cfRule>
  </conditionalFormatting>
  <conditionalFormatting sqref="C4:E99">
    <cfRule type="cellIs" dxfId="133" priority="58" operator="greaterThan">
      <formula>34.999999</formula>
    </cfRule>
  </conditionalFormatting>
  <conditionalFormatting sqref="C4:E99">
    <cfRule type="cellIs" dxfId="132" priority="57" operator="greaterThan">
      <formula>34.999999</formula>
    </cfRule>
  </conditionalFormatting>
  <conditionalFormatting sqref="C4:E99">
    <cfRule type="cellIs" dxfId="131" priority="56" operator="greaterThan">
      <formula>34.999999</formula>
    </cfRule>
  </conditionalFormatting>
  <conditionalFormatting sqref="C4:E99">
    <cfRule type="cellIs" dxfId="130" priority="55" operator="greaterThan">
      <formula>34.999999</formula>
    </cfRule>
  </conditionalFormatting>
  <conditionalFormatting sqref="C4:E99">
    <cfRule type="cellIs" dxfId="129" priority="54" operator="greaterThan">
      <formula>34.999999</formula>
    </cfRule>
  </conditionalFormatting>
  <conditionalFormatting sqref="C4:E99">
    <cfRule type="cellIs" dxfId="128" priority="53" operator="greaterThan">
      <formula>34.999999</formula>
    </cfRule>
  </conditionalFormatting>
  <conditionalFormatting sqref="C4:E99">
    <cfRule type="cellIs" dxfId="127" priority="52" operator="greaterThan">
      <formula>34.999999</formula>
    </cfRule>
  </conditionalFormatting>
  <conditionalFormatting sqref="C4:E99">
    <cfRule type="cellIs" dxfId="126" priority="51" operator="greaterThan">
      <formula>34.999999</formula>
    </cfRule>
  </conditionalFormatting>
  <conditionalFormatting sqref="C4:E99">
    <cfRule type="cellIs" dxfId="125" priority="50" operator="greaterThan">
      <formula>34.999999</formula>
    </cfRule>
  </conditionalFormatting>
  <conditionalFormatting sqref="C4:E99">
    <cfRule type="cellIs" dxfId="124" priority="49" operator="greaterThan">
      <formula>34.999999</formula>
    </cfRule>
  </conditionalFormatting>
  <conditionalFormatting sqref="C4:E99">
    <cfRule type="cellIs" dxfId="123" priority="48" operator="greaterThan">
      <formula>34.999999</formula>
    </cfRule>
  </conditionalFormatting>
  <conditionalFormatting sqref="C4:E99">
    <cfRule type="cellIs" dxfId="122" priority="47" operator="greaterThan">
      <formula>34.999999</formula>
    </cfRule>
  </conditionalFormatting>
  <conditionalFormatting sqref="C4:E99">
    <cfRule type="cellIs" dxfId="121" priority="46" operator="greaterThan">
      <formula>34.999999</formula>
    </cfRule>
  </conditionalFormatting>
  <conditionalFormatting sqref="F4:F99">
    <cfRule type="cellIs" dxfId="120" priority="45" operator="greaterThan">
      <formula>34.999999</formula>
    </cfRule>
  </conditionalFormatting>
  <conditionalFormatting sqref="J4:L7">
    <cfRule type="cellIs" dxfId="119" priority="44" operator="equal">
      <formula>0</formula>
    </cfRule>
  </conditionalFormatting>
  <conditionalFormatting sqref="J9:L12">
    <cfRule type="cellIs" dxfId="118" priority="43" operator="equal">
      <formula>0</formula>
    </cfRule>
  </conditionalFormatting>
  <conditionalFormatting sqref="J4:L7 J9:L12">
    <cfRule type="cellIs" dxfId="117" priority="42" operator="equal">
      <formula>0</formula>
    </cfRule>
  </conditionalFormatting>
  <conditionalFormatting sqref="C4:E99">
    <cfRule type="cellIs" dxfId="116" priority="41" operator="greaterThan">
      <formula>34.999999</formula>
    </cfRule>
  </conditionalFormatting>
  <conditionalFormatting sqref="F4:F99">
    <cfRule type="cellIs" dxfId="115" priority="39" operator="greaterThan">
      <formula>34.999999</formula>
    </cfRule>
    <cfRule type="cellIs" dxfId="114" priority="40" operator="greaterThan">
      <formula>"34.99999999"</formula>
    </cfRule>
  </conditionalFormatting>
  <conditionalFormatting sqref="C4:E99">
    <cfRule type="cellIs" dxfId="113" priority="38" operator="greaterThan">
      <formula>34.999999</formula>
    </cfRule>
  </conditionalFormatting>
  <conditionalFormatting sqref="C4:E99">
    <cfRule type="cellIs" dxfId="112" priority="37" operator="greaterThan">
      <formula>34.999999</formula>
    </cfRule>
  </conditionalFormatting>
  <conditionalFormatting sqref="F4:F99">
    <cfRule type="cellIs" dxfId="111" priority="36" operator="greaterThan">
      <formula>34.999999</formula>
    </cfRule>
  </conditionalFormatting>
  <conditionalFormatting sqref="C4:E95">
    <cfRule type="cellIs" dxfId="110" priority="35" operator="greaterThan">
      <formula>34.999999</formula>
    </cfRule>
  </conditionalFormatting>
  <conditionalFormatting sqref="C4:E95">
    <cfRule type="cellIs" dxfId="109" priority="34" operator="greaterThan">
      <formula>34.999999</formula>
    </cfRule>
  </conditionalFormatting>
  <conditionalFormatting sqref="C4:E95">
    <cfRule type="cellIs" dxfId="108" priority="33" operator="greaterThan">
      <formula>34.999999</formula>
    </cfRule>
  </conditionalFormatting>
  <conditionalFormatting sqref="C4:E95">
    <cfRule type="cellIs" dxfId="107" priority="32" operator="greaterThan">
      <formula>34.999999</formula>
    </cfRule>
  </conditionalFormatting>
  <conditionalFormatting sqref="C4:E95">
    <cfRule type="cellIs" dxfId="106" priority="31" operator="greaterThan">
      <formula>34.999999</formula>
    </cfRule>
  </conditionalFormatting>
  <conditionalFormatting sqref="C4:E95">
    <cfRule type="cellIs" dxfId="105" priority="30" operator="greaterThan">
      <formula>34.999999</formula>
    </cfRule>
  </conditionalFormatting>
  <conditionalFormatting sqref="C4:E95">
    <cfRule type="cellIs" dxfId="104" priority="29" operator="greaterThan">
      <formula>34.999999</formula>
    </cfRule>
  </conditionalFormatting>
  <conditionalFormatting sqref="C4:E95">
    <cfRule type="cellIs" dxfId="103" priority="28" operator="greaterThan">
      <formula>34.999999</formula>
    </cfRule>
  </conditionalFormatting>
  <conditionalFormatting sqref="C4:E95">
    <cfRule type="cellIs" dxfId="102" priority="27" operator="greaterThan">
      <formula>34.999999</formula>
    </cfRule>
  </conditionalFormatting>
  <conditionalFormatting sqref="C4:E95">
    <cfRule type="cellIs" dxfId="101" priority="26" operator="greaterThan">
      <formula>34.999999</formula>
    </cfRule>
  </conditionalFormatting>
  <conditionalFormatting sqref="C4:E95">
    <cfRule type="cellIs" dxfId="100" priority="25" operator="greaterThan">
      <formula>34.999999</formula>
    </cfRule>
  </conditionalFormatting>
  <conditionalFormatting sqref="C4:E95">
    <cfRule type="cellIs" dxfId="99" priority="24" operator="greaterThan">
      <formula>34.999999</formula>
    </cfRule>
  </conditionalFormatting>
  <conditionalFormatting sqref="C4:E95">
    <cfRule type="cellIs" dxfId="98" priority="23" operator="greaterThan">
      <formula>34.999999</formula>
    </cfRule>
  </conditionalFormatting>
  <conditionalFormatting sqref="C4:E95">
    <cfRule type="cellIs" dxfId="97" priority="22" operator="greaterThan">
      <formula>34.999999</formula>
    </cfRule>
  </conditionalFormatting>
  <conditionalFormatting sqref="C4:E95">
    <cfRule type="cellIs" dxfId="96" priority="21" operator="greaterThan">
      <formula>34.999999</formula>
    </cfRule>
  </conditionalFormatting>
  <conditionalFormatting sqref="C4:E95">
    <cfRule type="cellIs" dxfId="95" priority="20" operator="greaterThan">
      <formula>34.999999</formula>
    </cfRule>
  </conditionalFormatting>
  <conditionalFormatting sqref="C4:E95">
    <cfRule type="cellIs" dxfId="94" priority="19" operator="greaterThan">
      <formula>34.999999</formula>
    </cfRule>
  </conditionalFormatting>
  <conditionalFormatting sqref="C4:E4">
    <cfRule type="cellIs" dxfId="93" priority="18" operator="greaterThan">
      <formula>34.999999</formula>
    </cfRule>
  </conditionalFormatting>
  <conditionalFormatting sqref="C4:E4">
    <cfRule type="cellIs" dxfId="92" priority="17" operator="greaterThan">
      <formula>34.999999</formula>
    </cfRule>
  </conditionalFormatting>
  <conditionalFormatting sqref="C4:E4">
    <cfRule type="cellIs" dxfId="91" priority="16" operator="greaterThan">
      <formula>34.999999</formula>
    </cfRule>
  </conditionalFormatting>
  <conditionalFormatting sqref="C4:E4">
    <cfRule type="cellIs" dxfId="90" priority="15" operator="greaterThan">
      <formula>34.999999</formula>
    </cfRule>
  </conditionalFormatting>
  <conditionalFormatting sqref="C4:E4">
    <cfRule type="cellIs" dxfId="89" priority="14" operator="greaterThan">
      <formula>34.999999</formula>
    </cfRule>
  </conditionalFormatting>
  <conditionalFormatting sqref="C4:E4">
    <cfRule type="cellIs" dxfId="88" priority="13" operator="greaterThan">
      <formula>34.999999</formula>
    </cfRule>
  </conditionalFormatting>
  <conditionalFormatting sqref="C4:E4">
    <cfRule type="cellIs" dxfId="87" priority="12" operator="greaterThan">
      <formula>34.999999</formula>
    </cfRule>
  </conditionalFormatting>
  <conditionalFormatting sqref="C4:E4">
    <cfRule type="cellIs" dxfId="86" priority="11" operator="greaterThan">
      <formula>34.999999</formula>
    </cfRule>
  </conditionalFormatting>
  <conditionalFormatting sqref="C4:E4">
    <cfRule type="cellIs" dxfId="85" priority="10" operator="greaterThan">
      <formula>34.999999</formula>
    </cfRule>
  </conditionalFormatting>
  <conditionalFormatting sqref="C4:E4">
    <cfRule type="cellIs" dxfId="84" priority="9" operator="greaterThan">
      <formula>34.999999</formula>
    </cfRule>
  </conditionalFormatting>
  <conditionalFormatting sqref="C4:E99">
    <cfRule type="cellIs" dxfId="83" priority="8" operator="greaterThan">
      <formula>34.999999</formula>
    </cfRule>
  </conditionalFormatting>
  <conditionalFormatting sqref="C4:E99">
    <cfRule type="cellIs" dxfId="82" priority="7" operator="greaterThan">
      <formula>34.999999</formula>
    </cfRule>
  </conditionalFormatting>
  <conditionalFormatting sqref="C4:E99">
    <cfRule type="cellIs" dxfId="81" priority="6" operator="greaterThan">
      <formula>34.999999</formula>
    </cfRule>
  </conditionalFormatting>
  <conditionalFormatting sqref="C4:E4">
    <cfRule type="cellIs" dxfId="80" priority="5" operator="greaterThan">
      <formula>34.999999</formula>
    </cfRule>
  </conditionalFormatting>
  <conditionalFormatting sqref="C96:E99">
    <cfRule type="cellIs" dxfId="79" priority="4" operator="greaterThan">
      <formula>34.999999</formula>
    </cfRule>
  </conditionalFormatting>
  <conditionalFormatting sqref="C4:E99">
    <cfRule type="cellIs" dxfId="78" priority="3" operator="greaterThan">
      <formula>34.999999</formula>
    </cfRule>
  </conditionalFormatting>
  <conditionalFormatting sqref="C4:E4">
    <cfRule type="cellIs" dxfId="77" priority="2" operator="greaterThan">
      <formula>34.999999</formula>
    </cfRule>
  </conditionalFormatting>
  <conditionalFormatting sqref="C96:E99">
    <cfRule type="cellIs" dxfId="76" priority="1" operator="greaterThan">
      <formula>34.999999</formula>
    </cfRule>
  </conditionalFormatting>
  <hyperlinks>
    <hyperlink ref="A1:A3" location="'User Guide'!A17" tooltip="Link to the User Guide" display="Link to the User Guide"/>
  </hyperlink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sheetPr codeName="Feuil4">
    <tabColor rgb="FF17F20C"/>
  </sheetPr>
  <dimension ref="A1:BJ37"/>
  <sheetViews>
    <sheetView workbookViewId="0">
      <selection activeCell="N31" sqref="N31"/>
    </sheetView>
  </sheetViews>
  <sheetFormatPr baseColWidth="10" defaultRowHeight="15"/>
  <cols>
    <col min="1" max="1" width="16.7109375" style="111" customWidth="1"/>
    <col min="2" max="2" width="12.28515625" style="111" customWidth="1"/>
    <col min="3" max="5" width="7.28515625" style="111" customWidth="1"/>
    <col min="6" max="7" width="9.7109375" style="111" customWidth="1"/>
    <col min="8" max="10" width="7.28515625" style="111" customWidth="1"/>
    <col min="11" max="12" width="9.7109375" style="111" customWidth="1"/>
    <col min="13" max="15" width="6.7109375" style="111" customWidth="1"/>
    <col min="16" max="17" width="9.7109375" style="111" customWidth="1"/>
    <col min="18" max="20" width="6.7109375" style="111" customWidth="1"/>
    <col min="21" max="22" width="9.7109375" style="111" customWidth="1"/>
    <col min="23" max="25" width="6.7109375" style="111" customWidth="1"/>
    <col min="26" max="27" width="9.7109375" style="111" customWidth="1"/>
    <col min="28" max="30" width="6.7109375" style="111" customWidth="1"/>
    <col min="31" max="32" width="9.7109375" style="111" customWidth="1"/>
    <col min="33" max="35" width="6.7109375" style="111" customWidth="1"/>
    <col min="36" max="37" width="9.7109375" style="111" customWidth="1"/>
    <col min="38" max="40" width="6.7109375" style="111" customWidth="1"/>
    <col min="41" max="42" width="9.7109375" style="111" customWidth="1"/>
    <col min="43" max="45" width="6.7109375" style="111" customWidth="1"/>
    <col min="46" max="47" width="9.7109375" style="111" customWidth="1"/>
    <col min="48" max="50" width="6.7109375" style="111" customWidth="1"/>
    <col min="51" max="52" width="9.7109375" style="111" customWidth="1"/>
    <col min="53" max="55" width="6.7109375" style="111" customWidth="1"/>
    <col min="56" max="57" width="9.7109375" style="111" customWidth="1"/>
    <col min="58" max="16384" width="11.42578125" style="111"/>
  </cols>
  <sheetData>
    <row r="1" spans="1:62" ht="15" customHeight="1">
      <c r="A1" s="510" t="s">
        <v>301</v>
      </c>
      <c r="B1" s="201"/>
      <c r="C1" s="507" t="s">
        <v>183</v>
      </c>
      <c r="D1" s="505"/>
      <c r="E1" s="505"/>
      <c r="F1" s="505" t="str">
        <f>'Control Sample Data'!C2</f>
        <v>Enter Sample Name</v>
      </c>
      <c r="G1" s="506"/>
      <c r="H1" s="507" t="s">
        <v>183</v>
      </c>
      <c r="I1" s="505"/>
      <c r="J1" s="505"/>
      <c r="K1" s="505" t="str">
        <f>'Sample 1 Data'!C2</f>
        <v>Enter Sample Name</v>
      </c>
      <c r="L1" s="506"/>
      <c r="M1" s="507" t="s">
        <v>183</v>
      </c>
      <c r="N1" s="505"/>
      <c r="O1" s="505"/>
      <c r="P1" s="505" t="str">
        <f>'Sample 2 Data'!C2</f>
        <v>Enter Sample Name</v>
      </c>
      <c r="Q1" s="506"/>
      <c r="R1" s="507" t="s">
        <v>183</v>
      </c>
      <c r="S1" s="505"/>
      <c r="T1" s="505"/>
      <c r="U1" s="505" t="str">
        <f>'Sample 3 Data'!C2</f>
        <v>Enter Sample Name</v>
      </c>
      <c r="V1" s="506"/>
      <c r="W1" s="507" t="s">
        <v>183</v>
      </c>
      <c r="X1" s="505"/>
      <c r="Y1" s="505"/>
      <c r="Z1" s="505" t="str">
        <f>'Sample 4 Data'!C2</f>
        <v>Enter Sample Name</v>
      </c>
      <c r="AA1" s="506"/>
      <c r="AB1" s="507" t="s">
        <v>183</v>
      </c>
      <c r="AC1" s="505"/>
      <c r="AD1" s="505"/>
      <c r="AE1" s="505" t="str">
        <f>'Sample 5 Data'!C2</f>
        <v>Enter Sample Name</v>
      </c>
      <c r="AF1" s="506"/>
      <c r="AG1" s="507" t="s">
        <v>183</v>
      </c>
      <c r="AH1" s="505"/>
      <c r="AI1" s="505"/>
      <c r="AJ1" s="505" t="str">
        <f>'Sample 6 Data'!C2</f>
        <v>Enter Sample Name</v>
      </c>
      <c r="AK1" s="506"/>
      <c r="AL1" s="507" t="s">
        <v>183</v>
      </c>
      <c r="AM1" s="505"/>
      <c r="AN1" s="505"/>
      <c r="AO1" s="505" t="str">
        <f>'Sample 7 Data'!C2</f>
        <v>Enter Sample Name</v>
      </c>
      <c r="AP1" s="506"/>
      <c r="AQ1" s="507" t="s">
        <v>183</v>
      </c>
      <c r="AR1" s="505"/>
      <c r="AS1" s="505"/>
      <c r="AT1" s="505" t="str">
        <f>'Sample 8 Data'!C2</f>
        <v>Enter Sample Name</v>
      </c>
      <c r="AU1" s="506"/>
      <c r="AV1" s="507" t="s">
        <v>183</v>
      </c>
      <c r="AW1" s="505"/>
      <c r="AX1" s="505"/>
      <c r="AY1" s="505" t="str">
        <f>'Sample 9 Data'!C2</f>
        <v>Enter Sample Name</v>
      </c>
      <c r="AZ1" s="506"/>
      <c r="BA1" s="507" t="s">
        <v>183</v>
      </c>
      <c r="BB1" s="505"/>
      <c r="BC1" s="505"/>
      <c r="BD1" s="505" t="str">
        <f>'Sample 10 Data'!C2</f>
        <v>Enter Sample Name</v>
      </c>
      <c r="BE1" s="506"/>
      <c r="BF1" s="201"/>
      <c r="BG1" s="201"/>
      <c r="BH1" s="201"/>
    </row>
    <row r="2" spans="1:62" ht="15" customHeight="1">
      <c r="A2" s="510"/>
      <c r="B2" s="201"/>
      <c r="C2" s="151" t="s">
        <v>5</v>
      </c>
      <c r="D2" s="142" t="s">
        <v>6</v>
      </c>
      <c r="E2" s="142" t="s">
        <v>7</v>
      </c>
      <c r="F2" s="142" t="s">
        <v>173</v>
      </c>
      <c r="G2" s="152" t="s">
        <v>181</v>
      </c>
      <c r="H2" s="151" t="s">
        <v>5</v>
      </c>
      <c r="I2" s="142" t="s">
        <v>6</v>
      </c>
      <c r="J2" s="142" t="s">
        <v>7</v>
      </c>
      <c r="K2" s="142" t="s">
        <v>173</v>
      </c>
      <c r="L2" s="152" t="s">
        <v>181</v>
      </c>
      <c r="M2" s="151" t="s">
        <v>5</v>
      </c>
      <c r="N2" s="142" t="s">
        <v>6</v>
      </c>
      <c r="O2" s="142" t="s">
        <v>7</v>
      </c>
      <c r="P2" s="142" t="s">
        <v>173</v>
      </c>
      <c r="Q2" s="152" t="s">
        <v>181</v>
      </c>
      <c r="R2" s="151" t="s">
        <v>5</v>
      </c>
      <c r="S2" s="142" t="s">
        <v>6</v>
      </c>
      <c r="T2" s="142" t="s">
        <v>7</v>
      </c>
      <c r="U2" s="142" t="s">
        <v>173</v>
      </c>
      <c r="V2" s="152" t="s">
        <v>181</v>
      </c>
      <c r="W2" s="151" t="s">
        <v>5</v>
      </c>
      <c r="X2" s="142" t="s">
        <v>6</v>
      </c>
      <c r="Y2" s="142" t="s">
        <v>7</v>
      </c>
      <c r="Z2" s="142" t="s">
        <v>173</v>
      </c>
      <c r="AA2" s="152" t="s">
        <v>181</v>
      </c>
      <c r="AB2" s="151" t="s">
        <v>5</v>
      </c>
      <c r="AC2" s="142" t="s">
        <v>6</v>
      </c>
      <c r="AD2" s="142" t="s">
        <v>7</v>
      </c>
      <c r="AE2" s="142" t="s">
        <v>173</v>
      </c>
      <c r="AF2" s="152" t="s">
        <v>181</v>
      </c>
      <c r="AG2" s="151" t="s">
        <v>5</v>
      </c>
      <c r="AH2" s="142" t="s">
        <v>6</v>
      </c>
      <c r="AI2" s="142" t="s">
        <v>7</v>
      </c>
      <c r="AJ2" s="142" t="s">
        <v>173</v>
      </c>
      <c r="AK2" s="152" t="s">
        <v>181</v>
      </c>
      <c r="AL2" s="151" t="s">
        <v>5</v>
      </c>
      <c r="AM2" s="142" t="s">
        <v>6</v>
      </c>
      <c r="AN2" s="142" t="s">
        <v>7</v>
      </c>
      <c r="AO2" s="142" t="s">
        <v>173</v>
      </c>
      <c r="AP2" s="152" t="s">
        <v>181</v>
      </c>
      <c r="AQ2" s="151" t="s">
        <v>5</v>
      </c>
      <c r="AR2" s="142" t="s">
        <v>6</v>
      </c>
      <c r="AS2" s="142" t="s">
        <v>7</v>
      </c>
      <c r="AT2" s="142" t="s">
        <v>173</v>
      </c>
      <c r="AU2" s="152" t="s">
        <v>181</v>
      </c>
      <c r="AV2" s="151" t="s">
        <v>5</v>
      </c>
      <c r="AW2" s="142" t="s">
        <v>6</v>
      </c>
      <c r="AX2" s="142" t="s">
        <v>7</v>
      </c>
      <c r="AY2" s="142" t="s">
        <v>173</v>
      </c>
      <c r="AZ2" s="152" t="s">
        <v>181</v>
      </c>
      <c r="BA2" s="151" t="s">
        <v>5</v>
      </c>
      <c r="BB2" s="142" t="s">
        <v>6</v>
      </c>
      <c r="BC2" s="142" t="s">
        <v>7</v>
      </c>
      <c r="BD2" s="142" t="s">
        <v>173</v>
      </c>
      <c r="BE2" s="152" t="s">
        <v>181</v>
      </c>
      <c r="BF2" s="201"/>
      <c r="BG2" s="201"/>
      <c r="BH2" s="201"/>
    </row>
    <row r="3" spans="1:62">
      <c r="A3" s="175"/>
      <c r="B3" s="201"/>
      <c r="C3" s="38" t="str">
        <f>IF(OR($A3="",'Informations About Genes'!$D$3="", ISERROR(VLOOKUP(UPPER($A3),'Control Sample Data'!$B$4:$E$99,2,FALSE))),"",IF(VLOOKUP(UPPER($A3),'Control Sample Data'!$B$4:$E$99,2,FALSE)=0,"",(VLOOKUP(UPPER($A3),'Control Sample Data'!$B$4:$E$99,2,FALSE))))</f>
        <v/>
      </c>
      <c r="D3" s="39" t="str">
        <f>IF(OR($A3="",'Informations About Genes'!$D$3="", ISERROR(VLOOKUP(UPPER($A3),'Control Sample Data'!$B$4:$E$99,3,FALSE))),"",IF(VLOOKUP(UPPER($A3),'Control Sample Data'!$B$4:$E$99,3,FALSE)=0,"",(VLOOKUP(UPPER($A3),'Control Sample Data'!$B$4:$E$99,3,FALSE))))</f>
        <v/>
      </c>
      <c r="E3" s="39" t="str">
        <f>IF(OR($A3="",'Informations About Genes'!$D$3="", ISERROR(VLOOKUP(UPPER($A3),'Control Sample Data'!$B$4:$E$99,4,FALSE))),"",IF(VLOOKUP(UPPER($A3),'Control Sample Data'!$B$4:$E$99,4,FALSE)=0,"",(VLOOKUP(UPPER($A3),'Control Sample Data'!$B$4:$E$99,4,FALSE))))</f>
        <v/>
      </c>
      <c r="F3" s="39" t="str">
        <f>IF(ISERROR(AVERAGE(C3:E3)),"",AVERAGE(C3:E3))</f>
        <v/>
      </c>
      <c r="G3" s="40" t="str">
        <f t="shared" ref="G3:G10" si="0">IF(OR(A3="",ISERROR(STDEV(C3:E3))),"",STDEV(C3:E3))</f>
        <v/>
      </c>
      <c r="H3" s="38" t="str">
        <f>IF(OR($A3="",'Informations About Genes'!$D$3="", ISERROR(VLOOKUP(UPPER($A3),'Sample 1 Data'!$B$4:$E$99,2,FALSE))),"",IF(VLOOKUP(UPPER($A3),'Sample 1 Data'!$B$4:$E$99,2,FALSE)=0,"",(VLOOKUP(UPPER($A3),'Sample 1 Data'!$B$4:$E$99,2,FALSE))))</f>
        <v/>
      </c>
      <c r="I3" s="39" t="str">
        <f>IF(OR($A3="",'Informations About Genes'!$D$3="", ISERROR(VLOOKUP(UPPER($A3),'Sample 1 Data'!$B$4:$E$99,3,FALSE))),"",IF(VLOOKUP(UPPER($A3),'Sample 1 Data'!$B$4:$E$99,3,FALSE)=0,"",(VLOOKUP(UPPER($A3),'Sample 1 Data'!$B$4:$E$99,3,FALSE))))</f>
        <v/>
      </c>
      <c r="J3" s="39" t="str">
        <f>IF(OR($A3="",'Informations About Genes'!$D$3="", ISERROR(VLOOKUP(UPPER($A3),'Sample 1 Data'!$B$4:$E$99,4,FALSE))),"",IF(VLOOKUP(UPPER($A3),'Sample 1 Data'!$B$4:$E$99,4,FALSE)=0,"",(VLOOKUP(UPPER($A3),'Sample 1 Data'!$B$4:$E$99,4,FALSE))))</f>
        <v/>
      </c>
      <c r="K3" s="39" t="str">
        <f>IF(ISERROR(AVERAGE(H3:J3)),"",AVERAGE(H3:J3))</f>
        <v/>
      </c>
      <c r="L3" s="40" t="str">
        <f t="shared" ref="L3:L10" si="1">IF(OR(A3="",ISERROR(STDEV(H3:J3))),"",STDEV(H3:J3))</f>
        <v/>
      </c>
      <c r="M3" s="38" t="str">
        <f>IF(OR($A3="",'Informations About Genes'!$D$3="", ISERROR(VLOOKUP(UPPER($A3),'Sample 2 Data'!$B$4:$E$99,2,FALSE))),"",IF(VLOOKUP(UPPER($A3),'Sample 2 Data'!$B$4:$E$99,2,FALSE)=0,"",(VLOOKUP(UPPER($A3),'Sample 2 Data'!$B$4:$E$99,2,FALSE))))</f>
        <v/>
      </c>
      <c r="N3" s="39" t="str">
        <f>IF(OR($A3="",'Informations About Genes'!$D$3="", ISERROR(VLOOKUP(UPPER($A3),'Sample 2 Data'!$B$4:$E$99,3,FALSE))),"",IF(VLOOKUP(UPPER($A3),'Sample 2 Data'!$B$4:$E$99,3,FALSE)=0,"",(VLOOKUP(UPPER($A3),'Sample 2 Data'!$B$4:$E$99,3,FALSE))))</f>
        <v/>
      </c>
      <c r="O3" s="39" t="str">
        <f>IF(OR($A3="",'Informations About Genes'!$D$3="", ISERROR(VLOOKUP(UPPER($A3),'Sample 2 Data'!$B$4:$E$99,4,FALSE))),"",IF(VLOOKUP(UPPER($A3),'Sample 2 Data'!$B$4:$E$99,4,FALSE)=0,"",(VLOOKUP(UPPER($A3),'Sample 2 Data'!$B$4:$E$99,4,FALSE))))</f>
        <v/>
      </c>
      <c r="P3" s="39" t="str">
        <f>IF(ISERROR(AVERAGE(M3:O3)),"",AVERAGE(M3:O3))</f>
        <v/>
      </c>
      <c r="Q3" s="40" t="str">
        <f t="shared" ref="Q3:Q10" si="2">IF(OR(A3="",ISERROR(STDEV(M3:O3))),"",STDEV(M3:O3))</f>
        <v/>
      </c>
      <c r="R3" s="38" t="str">
        <f>IF(OR($A3="",'Informations About Genes'!$D$3="", ISERROR(VLOOKUP(UPPER($A3),'Sample 3 Data'!$B$4:$E$99,2,FALSE))),"",IF(VLOOKUP(UPPER($A3),'Sample 3 Data'!$B$4:$E$99,2,FALSE)=0,"",(VLOOKUP(UPPER($A3),'Sample 3 Data'!$B$4:$E$99,2,FALSE))))</f>
        <v/>
      </c>
      <c r="S3" s="39" t="str">
        <f>IF(OR($A3="",'Informations About Genes'!$D$3="", ISERROR(VLOOKUP(UPPER($A3),'Sample 3 Data'!$B$4:$E$99,3,FALSE))),"",IF(VLOOKUP(UPPER($A3),'Sample 3 Data'!$B$4:$E$99,3,FALSE)=0,"",(VLOOKUP(UPPER($A3),'Sample 3 Data'!$B$4:$E$99,3,FALSE))))</f>
        <v/>
      </c>
      <c r="T3" s="39" t="str">
        <f>IF(OR($A3="",'Informations About Genes'!$D$3="", ISERROR(VLOOKUP(UPPER($A3),'Sample 3 Data'!$B$4:$E$99,4,FALSE))),"",IF(VLOOKUP(UPPER($A3),'Sample 3 Data'!$B$4:$E$99,4,FALSE)=0,"",(VLOOKUP(UPPER($A3),'Sample 3 Data'!$B$4:$E$99,4,FALSE))))</f>
        <v/>
      </c>
      <c r="U3" s="39" t="str">
        <f>IF(ISERROR(AVERAGE(R3:T3)),"",AVERAGE(R3:T3))</f>
        <v/>
      </c>
      <c r="V3" s="40" t="str">
        <f t="shared" ref="V3:V10" si="3">IF(OR(A3="",ISERROR(STDEV(R3:T3))),"",STDEV(R3:T3))</f>
        <v/>
      </c>
      <c r="W3" s="38" t="str">
        <f>IF(OR($A3="",'Informations About Genes'!$D$3="", ISERROR(VLOOKUP(UPPER($A3),'Sample 4 Data'!$B$4:$E$99,2,FALSE))),"",IF(VLOOKUP(UPPER($A3),'Sample 4 Data'!$B$4:$E$99,2,FALSE)=0,"",(VLOOKUP(UPPER($A3),'Sample 4 Data'!$B$4:$E$99,2,FALSE))))</f>
        <v/>
      </c>
      <c r="X3" s="39" t="str">
        <f>IF(OR($A3="",'Informations About Genes'!$D$3="", ISERROR(VLOOKUP(UPPER($A3),'Sample 4 Data'!$B$4:$E$99,3,FALSE))),"",IF(VLOOKUP(UPPER($A3),'Sample 4 Data'!$B$4:$E$99,3,FALSE)=0,"",(VLOOKUP(UPPER($A3),'Sample 4 Data'!$B$4:$E$99,3,FALSE))))</f>
        <v/>
      </c>
      <c r="Y3" s="39" t="str">
        <f>IF(OR($A3="",'Informations About Genes'!$D$3="", ISERROR(VLOOKUP(UPPER($A3),'Sample 4 Data'!$B$4:$E$99,4,FALSE))),"",IF(VLOOKUP(UPPER($A3),'Sample 4 Data'!$B$4:$E$99,4,FALSE)=0,"",(VLOOKUP(UPPER($A3),'Sample 4 Data'!$B$4:$E$99,4,FALSE))))</f>
        <v/>
      </c>
      <c r="Z3" s="39" t="str">
        <f>IF(ISERROR(AVERAGE(W3:Y3)),"",AVERAGE(W3:Y3))</f>
        <v/>
      </c>
      <c r="AA3" s="40" t="str">
        <f t="shared" ref="AA3:AA10" si="4">IF(OR(U3="",ISERROR(STDEV(W3:Y3))),"",STDEV(W3:Y3))</f>
        <v/>
      </c>
      <c r="AB3" s="38" t="str">
        <f>IF(OR($A3="",'Informations About Genes'!$D$3="", ISERROR(VLOOKUP(UPPER($A3),'Sample 5 Data'!$B$4:$E$99,2,FALSE))),"",IF(VLOOKUP(UPPER($A3),'Sample 5 Data'!$B$4:$E$99,2,FALSE)=0,"",(VLOOKUP(UPPER($A3),'Sample 5 Data'!$B$4:$E$99,2,FALSE))))</f>
        <v/>
      </c>
      <c r="AC3" s="39" t="str">
        <f>IF(OR($A3="",'Informations About Genes'!$D$3="", ISERROR(VLOOKUP(UPPER($A3),'Sample 5 Data'!$B$4:$E$99,3,FALSE))),"",IF(VLOOKUP(UPPER($A3),'Sample 5 Data'!$B$4:$E$99,3,FALSE)=0,"",(VLOOKUP(UPPER($A3),'Sample 5 Data'!$B$4:$E$99,3,FALSE))))</f>
        <v/>
      </c>
      <c r="AD3" s="39" t="str">
        <f>IF(OR($A3="",'Informations About Genes'!$D$3="", ISERROR(VLOOKUP(UPPER($A3),'Sample 5 Data'!$B$4:$E$99,4,FALSE))),"",IF(VLOOKUP(UPPER($A3),'Sample 5 Data'!$B$4:$E$99,4,FALSE)=0,"",(VLOOKUP(UPPER($A3),'Sample 5 Data'!$B$4:$E$99,4,FALSE))))</f>
        <v/>
      </c>
      <c r="AE3" s="39" t="str">
        <f>IF(ISERROR(AVERAGE(AB3:AD3)),"",AVERAGE(AB3:AD3))</f>
        <v/>
      </c>
      <c r="AF3" s="40" t="str">
        <f t="shared" ref="AF3:AF10" si="5">IF(OR(U3="",ISERROR(STDEV(AB3:AD3))),"",STDEV(AB3:AD3))</f>
        <v/>
      </c>
      <c r="AG3" s="38" t="str">
        <f>IF(OR($A3="",'Informations About Genes'!$D$3="", ISERROR(VLOOKUP(UPPER($A3),'Sample 6 Data'!$B$4:$E$99,2,FALSE))),"",IF(VLOOKUP(UPPER($A3),'Sample 6 Data'!$B$4:$E$99,2,FALSE)=0,"",(VLOOKUP(UPPER($A3),'Sample 6 Data'!$B$4:$E$99,2,FALSE))))</f>
        <v/>
      </c>
      <c r="AH3" s="39" t="str">
        <f>IF(OR($A3="",'Informations About Genes'!$D$3="", ISERROR(VLOOKUP(UPPER($A3),'Sample 6 Data'!$B$4:$E$99,3,FALSE))),"",IF(VLOOKUP(UPPER($A3),'Sample 6 Data'!$B$4:$E$99,3,FALSE)=0,"",(VLOOKUP(UPPER($A3),'Sample 6 Data'!$B$4:$E$99,3,FALSE))))</f>
        <v/>
      </c>
      <c r="AI3" s="39" t="str">
        <f>IF(OR($A3="",'Informations About Genes'!$D$3="", ISERROR(VLOOKUP(UPPER($A3),'Sample 6 Data'!$B$4:$E$99,4,FALSE))),"",IF(VLOOKUP(UPPER($A3),'Sample 6 Data'!$B$4:$E$99,4,FALSE)=0,"",(VLOOKUP(UPPER($A3),'Sample 6 Data'!$B$4:$E$99,4,FALSE))))</f>
        <v/>
      </c>
      <c r="AJ3" s="39" t="str">
        <f>IF(ISERROR(AVERAGE(AG3:AI3)),"",AVERAGE(AG3:AI3))</f>
        <v/>
      </c>
      <c r="AK3" s="40" t="str">
        <f t="shared" ref="AK3:AK10" si="6">IF(OR(U3="",ISERROR(STDEV(AG3:AI3))),"",STDEV(AG3:AI3))</f>
        <v/>
      </c>
      <c r="AL3" s="38" t="str">
        <f>IF(OR($A3="",'Informations About Genes'!$D$3="", ISERROR(VLOOKUP(UPPER($A3),'Sample 7 Data'!$B$4:$E$99,2,FALSE))),"",IF(VLOOKUP(UPPER($A3),'Sample 7 Data'!$B$4:$E$99,2,FALSE)=0,"",(VLOOKUP(UPPER($A3),'Sample 7 Data'!$B$4:$E$99,2,FALSE))))</f>
        <v/>
      </c>
      <c r="AM3" s="39" t="str">
        <f>IF(OR($A3="",'Informations About Genes'!$D$3="", ISERROR(VLOOKUP(UPPER($A3),'Sample 7 Data'!$B$4:$E$99,3,FALSE))),"",IF(VLOOKUP(UPPER($A3),'Sample 7 Data'!$B$4:$E$99,3,FALSE)=0,"",(VLOOKUP(UPPER($A3),'Sample 7 Data'!$B$4:$E$99,3,FALSE))))</f>
        <v/>
      </c>
      <c r="AN3" s="39" t="str">
        <f>IF(OR($A3="",'Informations About Genes'!$D$3="", ISERROR(VLOOKUP(UPPER($A3),'Sample 7 Data'!$B$4:$E$99,4,FALSE))),"",IF(VLOOKUP(UPPER($A3),'Sample 7 Data'!$B$4:$E$99,4,FALSE)=0,"",(VLOOKUP(UPPER($A3),'Sample 7 Data'!$B$4:$E$99,4,FALSE))))</f>
        <v/>
      </c>
      <c r="AO3" s="39" t="str">
        <f>IF(ISERROR(AVERAGE(AL3:AN3)),"",AVERAGE(AL3:AN3))</f>
        <v/>
      </c>
      <c r="AP3" s="40" t="str">
        <f t="shared" ref="AP3:AP10" si="7">IF(OR(U3="",ISERROR(STDEV(AL3:AN3))),"",STDEV(AL3:AN3))</f>
        <v/>
      </c>
      <c r="AQ3" s="38" t="str">
        <f>IF(OR($A3="",'Informations About Genes'!$D$3="", ISERROR(VLOOKUP(UPPER($A3),'Sample 8 Data'!$B$4:$E$99,2,FALSE))),"",IF(VLOOKUP(UPPER($A3),'Sample 8 Data'!$B$4:$E$99,2,FALSE)=0,"",(VLOOKUP(UPPER($A3),'Sample 8 Data'!$B$4:$E$99,2,FALSE))))</f>
        <v/>
      </c>
      <c r="AR3" s="39" t="str">
        <f>IF(OR($A3="",'Informations About Genes'!$D$3="", ISERROR(VLOOKUP(UPPER($A3),'Sample 8 Data'!$B$4:$E$99,3,FALSE))),"",IF(VLOOKUP(UPPER($A3),'Sample 8 Data'!$B$4:$E$99,3,FALSE)=0,"",(VLOOKUP(UPPER($A3),'Sample 8 Data'!$B$4:$E$99,3,FALSE))))</f>
        <v/>
      </c>
      <c r="AS3" s="39" t="str">
        <f>IF(OR($A3="",'Informations About Genes'!$D$3="", ISERROR(VLOOKUP(UPPER($A3),'Sample 8 Data'!$B$4:$E$99,4,FALSE))),"",IF(VLOOKUP(UPPER($A3),'Sample 8 Data'!$B$4:$E$99,4,FALSE)=0,"",(VLOOKUP(UPPER($A3),'Sample 8 Data'!$B$4:$E$99,4,FALSE))))</f>
        <v/>
      </c>
      <c r="AT3" s="39" t="str">
        <f>IF(ISERROR(AVERAGE(AQ3:AS3)),"",AVERAGE(AQ3:AS3))</f>
        <v/>
      </c>
      <c r="AU3" s="40" t="str">
        <f t="shared" ref="AU3:AU10" si="8">IF(OR(AO3="",ISERROR(STDEV(AQ3:AS3))),"",STDEV(AQ3:AS3))</f>
        <v/>
      </c>
      <c r="AV3" s="38" t="str">
        <f>IF(OR($A3="",'Informations About Genes'!$D$3="", ISERROR(VLOOKUP(UPPER($A3),'Sample 9 Data'!$B$4:$E$99,2,FALSE))),"",IF(VLOOKUP(UPPER($A3),'Sample 9 Data'!$B$4:$E$99,2,FALSE)=0,"",(VLOOKUP(UPPER($A3),'Sample 9 Data'!$B$4:$E$99,2,FALSE))))</f>
        <v/>
      </c>
      <c r="AW3" s="39" t="str">
        <f>IF(OR($A3="",'Informations About Genes'!$D$3="", ISERROR(VLOOKUP(UPPER($A3),'Sample 9 Data'!$B$4:$E$99,3,FALSE))),"",IF(VLOOKUP(UPPER($A3),'Sample 9 Data'!$B$4:$E$99,3,FALSE)=0,"",(VLOOKUP(UPPER($A3),'Sample 9 Data'!$B$4:$E$99,3,FALSE))))</f>
        <v/>
      </c>
      <c r="AX3" s="39" t="str">
        <f>IF(OR($A3="",'Informations About Genes'!$D$3="", ISERROR(VLOOKUP(UPPER($A3),'Sample 9 Data'!$B$4:$E$99,4,FALSE))),"",IF(VLOOKUP(UPPER($A3),'Sample 9 Data'!$B$4:$E$99,4,FALSE)=0,"",(VLOOKUP(UPPER($A3),'Sample 9 Data'!$B$4:$E$99,4,FALSE))))</f>
        <v/>
      </c>
      <c r="AY3" s="39" t="str">
        <f>IF(ISERROR(AVERAGE(AV3:AX3)),"",AVERAGE(AV3:AX3))</f>
        <v/>
      </c>
      <c r="AZ3" s="40" t="str">
        <f t="shared" ref="AZ3:AZ10" si="9">IF(OR(AO3="",ISERROR(STDEV(AV3:AX3))),"",STDEV(AV3:AX3))</f>
        <v/>
      </c>
      <c r="BA3" s="38" t="str">
        <f>IF(OR($A3="",'Informations About Genes'!$D$3="", ISERROR(VLOOKUP(UPPER($A3),'Sample 10 Data'!$B$4:$E$99,2,FALSE))),"",IF(VLOOKUP(UPPER($A3),'Sample 10 Data'!$B$4:$E$99,2,FALSE)=0,"",(VLOOKUP(UPPER($A3),'Sample 10 Data'!$B$4:$E$99,2,FALSE))))</f>
        <v/>
      </c>
      <c r="BB3" s="39" t="str">
        <f>IF(OR($A3="",'Informations About Genes'!$D$3="", ISERROR(VLOOKUP(UPPER($A3),'Sample 10 Data'!$B$4:$E$99,3,FALSE))),"",IF(VLOOKUP(UPPER($A3),'Sample 10 Data'!$B$4:$E$99,3,FALSE)=0,"",(VLOOKUP(UPPER($A3),'Sample 10 Data'!$B$4:$E$99,3,FALSE))))</f>
        <v/>
      </c>
      <c r="BC3" s="39" t="str">
        <f>IF(OR($A3="",'Informations About Genes'!$D$3="", ISERROR(VLOOKUP(UPPER($A3),'Sample 10 Data'!$B$4:$E$99,4,FALSE))),"",IF(VLOOKUP(UPPER($A3),'Sample 10 Data'!$B$4:$E$99,4,FALSE)=0,"",(VLOOKUP(UPPER($A3),'Sample 10 Data'!$B$4:$E$99,4,FALSE))))</f>
        <v/>
      </c>
      <c r="BD3" s="39" t="str">
        <f>IF(ISERROR(AVERAGE(BA3:BC3)),"",AVERAGE(BA3:BC3))</f>
        <v/>
      </c>
      <c r="BE3" s="40" t="str">
        <f>IF(OR(AT3="",ISERROR(STDEV(BA3:BC3))),"",STDEV(BA3:BC3))</f>
        <v/>
      </c>
      <c r="BF3" s="201"/>
      <c r="BG3" s="201"/>
      <c r="BH3" s="201"/>
    </row>
    <row r="4" spans="1:62">
      <c r="A4" s="175"/>
      <c r="B4" s="201"/>
      <c r="C4" s="38" t="str">
        <f>IF(OR($A4="",'Informations About Genes'!$D$3="", ISERROR(VLOOKUP(UPPER($A4),'Control Sample Data'!$B$4:$E$99,2,FALSE))),"",IF(VLOOKUP(UPPER($A4),'Control Sample Data'!$B$4:$E$99,2,FALSE)=0,"",(VLOOKUP(UPPER($A4),'Control Sample Data'!$B$4:$E$99,2,FALSE))))</f>
        <v/>
      </c>
      <c r="D4" s="39" t="str">
        <f>IF(OR($A4="",'Informations About Genes'!$D$3="", ISERROR(VLOOKUP(UPPER($A4),'Control Sample Data'!$B$4:$E$99,3,FALSE))),"",IF(VLOOKUP(UPPER($A4),'Control Sample Data'!$B$4:$E$99,3,FALSE)=0,"",(VLOOKUP(UPPER($A4),'Control Sample Data'!$B$4:$E$99,3,FALSE))))</f>
        <v/>
      </c>
      <c r="E4" s="39" t="str">
        <f>IF(OR($A4="",'Informations About Genes'!$D$3="", ISERROR(VLOOKUP(UPPER($A4),'Control Sample Data'!$B$4:$E$99,4,FALSE))),"",IF(VLOOKUP(UPPER($A4),'Control Sample Data'!$B$4:$E$99,4,FALSE)=0,"",(VLOOKUP(UPPER($A4),'Control Sample Data'!$B$4:$E$99,4,FALSE))))</f>
        <v/>
      </c>
      <c r="F4" s="39" t="str">
        <f t="shared" ref="F4:F11" si="10">IF(ISERROR(AVERAGE(C4:E4)),"",AVERAGE(C4:E4))</f>
        <v/>
      </c>
      <c r="G4" s="40" t="str">
        <f t="shared" si="0"/>
        <v/>
      </c>
      <c r="H4" s="38" t="str">
        <f>IF(OR($A4="",'Informations About Genes'!$D$3="", ISERROR(VLOOKUP(UPPER($A4),'Sample 1 Data'!$B$4:$E$99,2,FALSE))),"",IF(VLOOKUP(UPPER($A4),'Sample 1 Data'!$B$4:$E$99,2,FALSE)=0,"",(VLOOKUP(UPPER($A4),'Sample 1 Data'!$B$4:$E$99,2,FALSE))))</f>
        <v/>
      </c>
      <c r="I4" s="39" t="str">
        <f>IF(OR($A4="",'Informations About Genes'!$D$3="", ISERROR(VLOOKUP(UPPER($A4),'Sample 1 Data'!$B$4:$E$99,3,FALSE))),"",IF(VLOOKUP(UPPER($A4),'Sample 1 Data'!$B$4:$E$99,3,FALSE)=0,"",(VLOOKUP(UPPER($A4),'Sample 1 Data'!$B$4:$E$99,3,FALSE))))</f>
        <v/>
      </c>
      <c r="J4" s="39" t="str">
        <f>IF(OR($A4="",'Informations About Genes'!$D$3="", ISERROR(VLOOKUP(UPPER($A4),'Sample 1 Data'!$B$4:$E$99,4,FALSE))),"",IF(VLOOKUP(UPPER($A4),'Sample 1 Data'!$B$4:$E$99,4,FALSE)=0,"",(VLOOKUP(UPPER($A4),'Sample 1 Data'!$B$4:$E$99,4,FALSE))))</f>
        <v/>
      </c>
      <c r="K4" s="39" t="str">
        <f t="shared" ref="K4:K11" si="11">IF(ISERROR(AVERAGE(H4:J4)),"",AVERAGE(H4:J4))</f>
        <v/>
      </c>
      <c r="L4" s="40" t="str">
        <f t="shared" si="1"/>
        <v/>
      </c>
      <c r="M4" s="38" t="str">
        <f>IF(OR($A4="",'Informations About Genes'!$D$3="", ISERROR(VLOOKUP(UPPER($A4),'Sample 2 Data'!$B$4:$E$99,2,FALSE))),"",IF(VLOOKUP(UPPER($A4),'Sample 2 Data'!$B$4:$E$99,2,FALSE)=0,"",(VLOOKUP(UPPER($A4),'Sample 2 Data'!$B$4:$E$99,2,FALSE))))</f>
        <v/>
      </c>
      <c r="N4" s="39" t="str">
        <f>IF(OR($A4="",'Informations About Genes'!$D$3="", ISERROR(VLOOKUP(UPPER($A4),'Sample 2 Data'!$B$4:$E$99,3,FALSE))),"",IF(VLOOKUP(UPPER($A4),'Sample 2 Data'!$B$4:$E$99,3,FALSE)=0,"",(VLOOKUP(UPPER($A4),'Sample 2 Data'!$B$4:$E$99,3,FALSE))))</f>
        <v/>
      </c>
      <c r="O4" s="39" t="str">
        <f>IF(OR($A4="",'Informations About Genes'!$D$3="", ISERROR(VLOOKUP(UPPER($A4),'Sample 2 Data'!$B$4:$E$99,4,FALSE))),"",IF(VLOOKUP(UPPER($A4),'Sample 2 Data'!$B$4:$E$99,4,FALSE)=0,"",(VLOOKUP(UPPER($A4),'Sample 2 Data'!$B$4:$E$99,4,FALSE))))</f>
        <v/>
      </c>
      <c r="P4" s="39" t="str">
        <f t="shared" ref="P4:P11" si="12">IF(ISERROR(AVERAGE(M4:O4)),"",AVERAGE(M4:O4))</f>
        <v/>
      </c>
      <c r="Q4" s="40" t="str">
        <f t="shared" si="2"/>
        <v/>
      </c>
      <c r="R4" s="38" t="str">
        <f>IF(OR($A4="",'Informations About Genes'!$D$3="", ISERROR(VLOOKUP(UPPER($A4),'Sample 3 Data'!$B$4:$E$99,2,FALSE))),"",IF(VLOOKUP(UPPER($A4),'Sample 3 Data'!$B$4:$E$99,2,FALSE)=0,"",(VLOOKUP(UPPER($A4),'Sample 3 Data'!$B$4:$E$99,2,FALSE))))</f>
        <v/>
      </c>
      <c r="S4" s="39" t="str">
        <f>IF(OR($A4="",'Informations About Genes'!$D$3="", ISERROR(VLOOKUP(UPPER($A4),'Sample 3 Data'!$B$4:$E$99,3,FALSE))),"",IF(VLOOKUP(UPPER($A4),'Sample 3 Data'!$B$4:$E$99,3,FALSE)=0,"",(VLOOKUP(UPPER($A4),'Sample 3 Data'!$B$4:$E$99,3,FALSE))))</f>
        <v/>
      </c>
      <c r="T4" s="39" t="str">
        <f>IF(OR($A4="",'Informations About Genes'!$D$3="", ISERROR(VLOOKUP(UPPER($A4),'Sample 3 Data'!$B$4:$E$99,4,FALSE))),"",IF(VLOOKUP(UPPER($A4),'Sample 3 Data'!$B$4:$E$99,4,FALSE)=0,"",(VLOOKUP(UPPER($A4),'Sample 3 Data'!$B$4:$E$99,4,FALSE))))</f>
        <v/>
      </c>
      <c r="U4" s="39" t="str">
        <f t="shared" ref="U4:U11" si="13">IF(ISERROR(AVERAGE(R4:T4)),"",AVERAGE(R4:T4))</f>
        <v/>
      </c>
      <c r="V4" s="40" t="str">
        <f t="shared" si="3"/>
        <v/>
      </c>
      <c r="W4" s="38" t="str">
        <f>IF(OR($A4="",'Informations About Genes'!$D$3="", ISERROR(VLOOKUP(UPPER($A4),'Sample 4 Data'!$B$4:$E$99,2,FALSE))),"",IF(VLOOKUP(UPPER($A4),'Sample 4 Data'!$B$4:$E$99,2,FALSE)=0,"",(VLOOKUP(UPPER($A4),'Sample 4 Data'!$B$4:$E$99,2,FALSE))))</f>
        <v/>
      </c>
      <c r="X4" s="39" t="str">
        <f>IF(OR($A4="",'Informations About Genes'!$D$3="", ISERROR(VLOOKUP(UPPER($A4),'Sample 4 Data'!$B$4:$E$99,3,FALSE))),"",IF(VLOOKUP(UPPER($A4),'Sample 4 Data'!$B$4:$E$99,3,FALSE)=0,"",(VLOOKUP(UPPER($A4),'Sample 4 Data'!$B$4:$E$99,3,FALSE))))</f>
        <v/>
      </c>
      <c r="Y4" s="39" t="str">
        <f>IF(OR($A4="",'Informations About Genes'!$D$3="", ISERROR(VLOOKUP(UPPER($A4),'Sample 4 Data'!$B$4:$E$99,4,FALSE))),"",IF(VLOOKUP(UPPER($A4),'Sample 4 Data'!$B$4:$E$99,4,FALSE)=0,"",(VLOOKUP(UPPER($A4),'Sample 4 Data'!$B$4:$E$99,4,FALSE))))</f>
        <v/>
      </c>
      <c r="Z4" s="39" t="str">
        <f t="shared" ref="Z4:Z11" si="14">IF(ISERROR(AVERAGE(W4:Y4)),"",AVERAGE(W4:Y4))</f>
        <v/>
      </c>
      <c r="AA4" s="40" t="str">
        <f t="shared" si="4"/>
        <v/>
      </c>
      <c r="AB4" s="38" t="str">
        <f>IF(OR($A4="",'Informations About Genes'!$D$3="", ISERROR(VLOOKUP(UPPER($A4),'Sample 5 Data'!$B$4:$E$99,2,FALSE))),"",IF(VLOOKUP(UPPER($A4),'Sample 5 Data'!$B$4:$E$99,2,FALSE)=0,"",(VLOOKUP(UPPER($A4),'Sample 5 Data'!$B$4:$E$99,2,FALSE))))</f>
        <v/>
      </c>
      <c r="AC4" s="39" t="str">
        <f>IF(OR($A4="",'Informations About Genes'!$D$3="", ISERROR(VLOOKUP(UPPER($A4),'Sample 5 Data'!$B$4:$E$99,3,FALSE))),"",IF(VLOOKUP(UPPER($A4),'Sample 5 Data'!$B$4:$E$99,3,FALSE)=0,"",(VLOOKUP(UPPER($A4),'Sample 5 Data'!$B$4:$E$99,3,FALSE))))</f>
        <v/>
      </c>
      <c r="AD4" s="39" t="str">
        <f>IF(OR($A4="",'Informations About Genes'!$D$3="", ISERROR(VLOOKUP(UPPER($A4),'Sample 5 Data'!$B$4:$E$99,4,FALSE))),"",IF(VLOOKUP(UPPER($A4),'Sample 5 Data'!$B$4:$E$99,4,FALSE)=0,"",(VLOOKUP(UPPER($A4),'Sample 5 Data'!$B$4:$E$99,4,FALSE))))</f>
        <v/>
      </c>
      <c r="AE4" s="39" t="str">
        <f t="shared" ref="AE4:AE11" si="15">IF(ISERROR(AVERAGE(AB4:AD4)),"",AVERAGE(AB4:AD4))</f>
        <v/>
      </c>
      <c r="AF4" s="40" t="str">
        <f t="shared" si="5"/>
        <v/>
      </c>
      <c r="AG4" s="38" t="str">
        <f>IF(OR($A4="",'Informations About Genes'!$D$3="", ISERROR(VLOOKUP(UPPER($A4),'Sample 6 Data'!$B$4:$E$99,2,FALSE))),"",IF(VLOOKUP(UPPER($A4),'Sample 6 Data'!$B$4:$E$99,2,FALSE)=0,"",(VLOOKUP(UPPER($A4),'Sample 6 Data'!$B$4:$E$99,2,FALSE))))</f>
        <v/>
      </c>
      <c r="AH4" s="39" t="str">
        <f>IF(OR($A4="",'Informations About Genes'!$D$3="", ISERROR(VLOOKUP(UPPER($A4),'Sample 6 Data'!$B$4:$E$99,3,FALSE))),"",IF(VLOOKUP(UPPER($A4),'Sample 6 Data'!$B$4:$E$99,3,FALSE)=0,"",(VLOOKUP(UPPER($A4),'Sample 6 Data'!$B$4:$E$99,3,FALSE))))</f>
        <v/>
      </c>
      <c r="AI4" s="39" t="str">
        <f>IF(OR($A4="",'Informations About Genes'!$D$3="", ISERROR(VLOOKUP(UPPER($A4),'Sample 6 Data'!$B$4:$E$99,4,FALSE))),"",IF(VLOOKUP(UPPER($A4),'Sample 6 Data'!$B$4:$E$99,4,FALSE)=0,"",(VLOOKUP(UPPER($A4),'Sample 6 Data'!$B$4:$E$99,4,FALSE))))</f>
        <v/>
      </c>
      <c r="AJ4" s="39" t="str">
        <f t="shared" ref="AJ4:AJ11" si="16">IF(ISERROR(AVERAGE(AG4:AI4)),"",AVERAGE(AG4:AI4))</f>
        <v/>
      </c>
      <c r="AK4" s="40" t="str">
        <f t="shared" si="6"/>
        <v/>
      </c>
      <c r="AL4" s="38" t="str">
        <f>IF(OR($A4="",'Informations About Genes'!$D$3="", ISERROR(VLOOKUP(UPPER($A4),'Sample 7 Data'!$B$4:$E$99,2,FALSE))),"",IF(VLOOKUP(UPPER($A4),'Sample 7 Data'!$B$4:$E$99,2,FALSE)=0,"",(VLOOKUP(UPPER($A4),'Sample 7 Data'!$B$4:$E$99,2,FALSE))))</f>
        <v/>
      </c>
      <c r="AM4" s="39" t="str">
        <f>IF(OR($A4="",'Informations About Genes'!$D$3="", ISERROR(VLOOKUP(UPPER($A4),'Sample 7 Data'!$B$4:$E$99,3,FALSE))),"",IF(VLOOKUP(UPPER($A4),'Sample 7 Data'!$B$4:$E$99,3,FALSE)=0,"",(VLOOKUP(UPPER($A4),'Sample 7 Data'!$B$4:$E$99,3,FALSE))))</f>
        <v/>
      </c>
      <c r="AN4" s="39" t="str">
        <f>IF(OR($A4="",'Informations About Genes'!$D$3="", ISERROR(VLOOKUP(UPPER($A4),'Sample 7 Data'!$B$4:$E$99,4,FALSE))),"",IF(VLOOKUP(UPPER($A4),'Sample 7 Data'!$B$4:$E$99,4,FALSE)=0,"",(VLOOKUP(UPPER($A4),'Sample 7 Data'!$B$4:$E$99,4,FALSE))))</f>
        <v/>
      </c>
      <c r="AO4" s="39" t="str">
        <f t="shared" ref="AO4:AO11" si="17">IF(ISERROR(AVERAGE(AL4:AN4)),"",AVERAGE(AL4:AN4))</f>
        <v/>
      </c>
      <c r="AP4" s="40" t="str">
        <f t="shared" si="7"/>
        <v/>
      </c>
      <c r="AQ4" s="38" t="str">
        <f>IF(OR($A4="",'Informations About Genes'!$D$3="", ISERROR(VLOOKUP(UPPER($A4),'Sample 8 Data'!$B$4:$E$99,2,FALSE))),"",IF(VLOOKUP(UPPER($A4),'Sample 8 Data'!$B$4:$E$99,2,FALSE)=0,"",(VLOOKUP(UPPER($A4),'Sample 8 Data'!$B$4:$E$99,2,FALSE))))</f>
        <v/>
      </c>
      <c r="AR4" s="39" t="str">
        <f>IF(OR($A4="",'Informations About Genes'!$D$3="", ISERROR(VLOOKUP(UPPER($A4),'Sample 8 Data'!$B$4:$E$99,3,FALSE))),"",IF(VLOOKUP(UPPER($A4),'Sample 8 Data'!$B$4:$E$99,3,FALSE)=0,"",(VLOOKUP(UPPER($A4),'Sample 8 Data'!$B$4:$E$99,3,FALSE))))</f>
        <v/>
      </c>
      <c r="AS4" s="39" t="str">
        <f>IF(OR($A4="",'Informations About Genes'!$D$3="", ISERROR(VLOOKUP(UPPER($A4),'Sample 8 Data'!$B$4:$E$99,4,FALSE))),"",IF(VLOOKUP(UPPER($A4),'Sample 8 Data'!$B$4:$E$99,4,FALSE)=0,"",(VLOOKUP(UPPER($A4),'Sample 8 Data'!$B$4:$E$99,4,FALSE))))</f>
        <v/>
      </c>
      <c r="AT4" s="39" t="str">
        <f t="shared" ref="AT4:AT11" si="18">IF(ISERROR(AVERAGE(AQ4:AS4)),"",AVERAGE(AQ4:AS4))</f>
        <v/>
      </c>
      <c r="AU4" s="40" t="str">
        <f t="shared" si="8"/>
        <v/>
      </c>
      <c r="AV4" s="38" t="str">
        <f>IF(OR($A4="",'Informations About Genes'!$D$3="", ISERROR(VLOOKUP(UPPER($A4),'Sample 9 Data'!$B$4:$E$99,2,FALSE))),"",IF(VLOOKUP(UPPER($A4),'Sample 9 Data'!$B$4:$E$99,2,FALSE)=0,"",(VLOOKUP(UPPER($A4),'Sample 9 Data'!$B$4:$E$99,2,FALSE))))</f>
        <v/>
      </c>
      <c r="AW4" s="39" t="str">
        <f>IF(OR($A4="",'Informations About Genes'!$D$3="", ISERROR(VLOOKUP(UPPER($A4),'Sample 9 Data'!$B$4:$E$99,3,FALSE))),"",IF(VLOOKUP(UPPER($A4),'Sample 9 Data'!$B$4:$E$99,3,FALSE)=0,"",(VLOOKUP(UPPER($A4),'Sample 9 Data'!$B$4:$E$99,3,FALSE))))</f>
        <v/>
      </c>
      <c r="AX4" s="39" t="str">
        <f>IF(OR($A4="",'Informations About Genes'!$D$3="", ISERROR(VLOOKUP(UPPER($A4),'Sample 9 Data'!$B$4:$E$99,4,FALSE))),"",IF(VLOOKUP(UPPER($A4),'Sample 9 Data'!$B$4:$E$99,4,FALSE)=0,"",(VLOOKUP(UPPER($A4),'Sample 9 Data'!$B$4:$E$99,4,FALSE))))</f>
        <v/>
      </c>
      <c r="AY4" s="39" t="str">
        <f t="shared" ref="AY4:AY11" si="19">IF(ISERROR(AVERAGE(AV4:AX4)),"",AVERAGE(AV4:AX4))</f>
        <v/>
      </c>
      <c r="AZ4" s="40" t="str">
        <f t="shared" si="9"/>
        <v/>
      </c>
      <c r="BA4" s="38" t="str">
        <f>IF(OR($A4="",'Informations About Genes'!$D$3="", ISERROR(VLOOKUP(UPPER($A4),'Sample 10 Data'!$B$4:$E$99,2,FALSE))),"",IF(VLOOKUP(UPPER($A4),'Sample 10 Data'!$B$4:$E$99,2,FALSE)=0,"",(VLOOKUP(UPPER($A4),'Sample 10 Data'!$B$4:$E$99,2,FALSE))))</f>
        <v/>
      </c>
      <c r="BB4" s="39" t="str">
        <f>IF(OR($A4="",'Informations About Genes'!$D$3="", ISERROR(VLOOKUP(UPPER($A4),'Sample 10 Data'!$B$4:$E$99,3,FALSE))),"",IF(VLOOKUP(UPPER($A4),'Sample 10 Data'!$B$4:$E$99,3,FALSE)=0,"",(VLOOKUP(UPPER($A4),'Sample 10 Data'!$B$4:$E$99,3,FALSE))))</f>
        <v/>
      </c>
      <c r="BC4" s="39" t="str">
        <f>IF(OR($A4="",'Informations About Genes'!$D$3="", ISERROR(VLOOKUP(UPPER($A4),'Sample 10 Data'!$B$4:$E$99,4,FALSE))),"",IF(VLOOKUP(UPPER($A4),'Sample 10 Data'!$B$4:$E$99,4,FALSE)=0,"",(VLOOKUP(UPPER($A4),'Sample 10 Data'!$B$4:$E$99,4,FALSE))))</f>
        <v/>
      </c>
      <c r="BD4" s="39" t="str">
        <f t="shared" ref="BD4:BD11" si="20">IF(ISERROR(AVERAGE(BA4:BC4)),"",AVERAGE(BA4:BC4))</f>
        <v/>
      </c>
      <c r="BE4" s="40" t="str">
        <f t="shared" ref="BE4:BE10" si="21">IF(OR(AT4="",ISERROR(STDEV(BA4:BC4))),"",STDEV(BA4:BC4))</f>
        <v/>
      </c>
      <c r="BF4" s="201"/>
      <c r="BG4" s="201"/>
      <c r="BH4" s="201"/>
    </row>
    <row r="5" spans="1:62">
      <c r="A5" s="175"/>
      <c r="B5" s="201"/>
      <c r="C5" s="38" t="str">
        <f>IF(OR($A5="",'Informations About Genes'!$D$3="", ISERROR(VLOOKUP(UPPER($A5),'Control Sample Data'!$B$4:$E$99,2,FALSE))),"",IF(VLOOKUP(UPPER($A5),'Control Sample Data'!$B$4:$E$99,2,FALSE)=0,"",(VLOOKUP(UPPER($A5),'Control Sample Data'!$B$4:$E$99,2,FALSE))))</f>
        <v/>
      </c>
      <c r="D5" s="39" t="str">
        <f>IF(OR($A5="",'Informations About Genes'!$D$3="", ISERROR(VLOOKUP(UPPER($A5),'Control Sample Data'!$B$4:$E$99,3,FALSE))),"",IF(VLOOKUP(UPPER($A5),'Control Sample Data'!$B$4:$E$99,3,FALSE)=0,"",(VLOOKUP(UPPER($A5),'Control Sample Data'!$B$4:$E$99,3,FALSE))))</f>
        <v/>
      </c>
      <c r="E5" s="39" t="str">
        <f>IF(OR($A5="",'Informations About Genes'!$D$3="", ISERROR(VLOOKUP(UPPER($A5),'Control Sample Data'!$B$4:$E$99,4,FALSE))),"",IF(VLOOKUP(UPPER($A5),'Control Sample Data'!$B$4:$E$99,4,FALSE)=0,"",(VLOOKUP(UPPER($A5),'Control Sample Data'!$B$4:$E$99,4,FALSE))))</f>
        <v/>
      </c>
      <c r="F5" s="39" t="str">
        <f t="shared" si="10"/>
        <v/>
      </c>
      <c r="G5" s="40" t="str">
        <f t="shared" si="0"/>
        <v/>
      </c>
      <c r="H5" s="38" t="str">
        <f>IF(OR($A5="",'Informations About Genes'!$D$3="", ISERROR(VLOOKUP(UPPER($A5),'Sample 1 Data'!$B$4:$E$99,2,FALSE))),"",IF(VLOOKUP(UPPER($A5),'Sample 1 Data'!$B$4:$E$99,2,FALSE)=0,"",(VLOOKUP(UPPER($A5),'Sample 1 Data'!$B$4:$E$99,2,FALSE))))</f>
        <v/>
      </c>
      <c r="I5" s="39" t="str">
        <f>IF(OR($A5="",'Informations About Genes'!$D$3="", ISERROR(VLOOKUP(UPPER($A5),'Sample 1 Data'!$B$4:$E$99,3,FALSE))),"",IF(VLOOKUP(UPPER($A5),'Sample 1 Data'!$B$4:$E$99,3,FALSE)=0,"",(VLOOKUP(UPPER($A5),'Sample 1 Data'!$B$4:$E$99,3,FALSE))))</f>
        <v/>
      </c>
      <c r="J5" s="39" t="str">
        <f>IF(OR($A5="",'Informations About Genes'!$D$3="", ISERROR(VLOOKUP(UPPER($A5),'Sample 1 Data'!$B$4:$E$99,4,FALSE))),"",IF(VLOOKUP(UPPER($A5),'Sample 1 Data'!$B$4:$E$99,4,FALSE)=0,"",(VLOOKUP(UPPER($A5),'Sample 1 Data'!$B$4:$E$99,4,FALSE))))</f>
        <v/>
      </c>
      <c r="K5" s="39" t="str">
        <f t="shared" si="11"/>
        <v/>
      </c>
      <c r="L5" s="40" t="str">
        <f t="shared" si="1"/>
        <v/>
      </c>
      <c r="M5" s="38" t="str">
        <f>IF(OR($A5="",'Informations About Genes'!$D$3="", ISERROR(VLOOKUP(UPPER($A5),'Sample 2 Data'!$B$4:$E$99,2,FALSE))),"",IF(VLOOKUP(UPPER($A5),'Sample 2 Data'!$B$4:$E$99,2,FALSE)=0,"",(VLOOKUP(UPPER($A5),'Sample 2 Data'!$B$4:$E$99,2,FALSE))))</f>
        <v/>
      </c>
      <c r="N5" s="39" t="str">
        <f>IF(OR($A5="",'Informations About Genes'!$D$3="", ISERROR(VLOOKUP(UPPER($A5),'Sample 2 Data'!$B$4:$E$99,3,FALSE))),"",IF(VLOOKUP(UPPER($A5),'Sample 2 Data'!$B$4:$E$99,3,FALSE)=0,"",(VLOOKUP(UPPER($A5),'Sample 2 Data'!$B$4:$E$99,3,FALSE))))</f>
        <v/>
      </c>
      <c r="O5" s="39" t="str">
        <f>IF(OR($A5="",'Informations About Genes'!$D$3="", ISERROR(VLOOKUP(UPPER($A5),'Sample 2 Data'!$B$4:$E$99,4,FALSE))),"",IF(VLOOKUP(UPPER($A5),'Sample 2 Data'!$B$4:$E$99,4,FALSE)=0,"",(VLOOKUP(UPPER($A5),'Sample 2 Data'!$B$4:$E$99,4,FALSE))))</f>
        <v/>
      </c>
      <c r="P5" s="39" t="str">
        <f t="shared" si="12"/>
        <v/>
      </c>
      <c r="Q5" s="40" t="str">
        <f t="shared" si="2"/>
        <v/>
      </c>
      <c r="R5" s="38" t="str">
        <f>IF(OR($A5="",'Informations About Genes'!$D$3="", ISERROR(VLOOKUP(UPPER($A5),'Sample 3 Data'!$B$4:$E$99,2,FALSE))),"",IF(VLOOKUP(UPPER($A5),'Sample 3 Data'!$B$4:$E$99,2,FALSE)=0,"",(VLOOKUP(UPPER($A5),'Sample 3 Data'!$B$4:$E$99,2,FALSE))))</f>
        <v/>
      </c>
      <c r="S5" s="39" t="str">
        <f>IF(OR($A5="",'Informations About Genes'!$D$3="", ISERROR(VLOOKUP(UPPER($A5),'Sample 3 Data'!$B$4:$E$99,3,FALSE))),"",IF(VLOOKUP(UPPER($A5),'Sample 3 Data'!$B$4:$E$99,3,FALSE)=0,"",(VLOOKUP(UPPER($A5),'Sample 3 Data'!$B$4:$E$99,3,FALSE))))</f>
        <v/>
      </c>
      <c r="T5" s="39" t="str">
        <f>IF(OR($A5="",'Informations About Genes'!$D$3="", ISERROR(VLOOKUP(UPPER($A5),'Sample 3 Data'!$B$4:$E$99,4,FALSE))),"",IF(VLOOKUP(UPPER($A5),'Sample 3 Data'!$B$4:$E$99,4,FALSE)=0,"",(VLOOKUP(UPPER($A5),'Sample 3 Data'!$B$4:$E$99,4,FALSE))))</f>
        <v/>
      </c>
      <c r="U5" s="39" t="str">
        <f t="shared" si="13"/>
        <v/>
      </c>
      <c r="V5" s="40" t="str">
        <f t="shared" si="3"/>
        <v/>
      </c>
      <c r="W5" s="38" t="str">
        <f>IF(OR($A5="",'Informations About Genes'!$D$3="", ISERROR(VLOOKUP(UPPER($A5),'Sample 4 Data'!$B$4:$E$99,2,FALSE))),"",IF(VLOOKUP(UPPER($A5),'Sample 4 Data'!$B$4:$E$99,2,FALSE)=0,"",(VLOOKUP(UPPER($A5),'Sample 4 Data'!$B$4:$E$99,2,FALSE))))</f>
        <v/>
      </c>
      <c r="X5" s="39" t="str">
        <f>IF(OR($A5="",'Informations About Genes'!$D$3="", ISERROR(VLOOKUP(UPPER($A5),'Sample 4 Data'!$B$4:$E$99,3,FALSE))),"",IF(VLOOKUP(UPPER($A5),'Sample 4 Data'!$B$4:$E$99,3,FALSE)=0,"",(VLOOKUP(UPPER($A5),'Sample 4 Data'!$B$4:$E$99,3,FALSE))))</f>
        <v/>
      </c>
      <c r="Y5" s="39" t="str">
        <f>IF(OR($A5="",'Informations About Genes'!$D$3="", ISERROR(VLOOKUP(UPPER($A5),'Sample 4 Data'!$B$4:$E$99,4,FALSE))),"",IF(VLOOKUP(UPPER($A5),'Sample 4 Data'!$B$4:$E$99,4,FALSE)=0,"",(VLOOKUP(UPPER($A5),'Sample 4 Data'!$B$4:$E$99,4,FALSE))))</f>
        <v/>
      </c>
      <c r="Z5" s="39" t="str">
        <f t="shared" si="14"/>
        <v/>
      </c>
      <c r="AA5" s="40" t="str">
        <f t="shared" si="4"/>
        <v/>
      </c>
      <c r="AB5" s="38" t="str">
        <f>IF(OR($A5="",'Informations About Genes'!$D$3="", ISERROR(VLOOKUP(UPPER($A5),'Sample 5 Data'!$B$4:$E$99,2,FALSE))),"",IF(VLOOKUP(UPPER($A5),'Sample 5 Data'!$B$4:$E$99,2,FALSE)=0,"",(VLOOKUP(UPPER($A5),'Sample 5 Data'!$B$4:$E$99,2,FALSE))))</f>
        <v/>
      </c>
      <c r="AC5" s="39" t="str">
        <f>IF(OR($A5="",'Informations About Genes'!$D$3="", ISERROR(VLOOKUP(UPPER($A5),'Sample 5 Data'!$B$4:$E$99,3,FALSE))),"",IF(VLOOKUP(UPPER($A5),'Sample 5 Data'!$B$4:$E$99,3,FALSE)=0,"",(VLOOKUP(UPPER($A5),'Sample 5 Data'!$B$4:$E$99,3,FALSE))))</f>
        <v/>
      </c>
      <c r="AD5" s="39" t="str">
        <f>IF(OR($A5="",'Informations About Genes'!$D$3="", ISERROR(VLOOKUP(UPPER($A5),'Sample 5 Data'!$B$4:$E$99,4,FALSE))),"",IF(VLOOKUP(UPPER($A5),'Sample 5 Data'!$B$4:$E$99,4,FALSE)=0,"",(VLOOKUP(UPPER($A5),'Sample 5 Data'!$B$4:$E$99,4,FALSE))))</f>
        <v/>
      </c>
      <c r="AE5" s="39" t="str">
        <f t="shared" si="15"/>
        <v/>
      </c>
      <c r="AF5" s="40" t="str">
        <f t="shared" si="5"/>
        <v/>
      </c>
      <c r="AG5" s="38" t="str">
        <f>IF(OR($A5="",'Informations About Genes'!$D$3="", ISERROR(VLOOKUP(UPPER($A5),'Sample 6 Data'!$B$4:$E$99,2,FALSE))),"",IF(VLOOKUP(UPPER($A5),'Sample 6 Data'!$B$4:$E$99,2,FALSE)=0,"",(VLOOKUP(UPPER($A5),'Sample 6 Data'!$B$4:$E$99,2,FALSE))))</f>
        <v/>
      </c>
      <c r="AH5" s="39" t="str">
        <f>IF(OR($A5="",'Informations About Genes'!$D$3="", ISERROR(VLOOKUP(UPPER($A5),'Sample 6 Data'!$B$4:$E$99,3,FALSE))),"",IF(VLOOKUP(UPPER($A5),'Sample 6 Data'!$B$4:$E$99,3,FALSE)=0,"",(VLOOKUP(UPPER($A5),'Sample 6 Data'!$B$4:$E$99,3,FALSE))))</f>
        <v/>
      </c>
      <c r="AI5" s="39" t="str">
        <f>IF(OR($A5="",'Informations About Genes'!$D$3="", ISERROR(VLOOKUP(UPPER($A5),'Sample 6 Data'!$B$4:$E$99,4,FALSE))),"",IF(VLOOKUP(UPPER($A5),'Sample 6 Data'!$B$4:$E$99,4,FALSE)=0,"",(VLOOKUP(UPPER($A5),'Sample 6 Data'!$B$4:$E$99,4,FALSE))))</f>
        <v/>
      </c>
      <c r="AJ5" s="39" t="str">
        <f t="shared" si="16"/>
        <v/>
      </c>
      <c r="AK5" s="40" t="str">
        <f t="shared" si="6"/>
        <v/>
      </c>
      <c r="AL5" s="38" t="str">
        <f>IF(OR($A5="",'Informations About Genes'!$D$3="", ISERROR(VLOOKUP(UPPER($A5),'Sample 7 Data'!$B$4:$E$99,2,FALSE))),"",IF(VLOOKUP(UPPER($A5),'Sample 7 Data'!$B$4:$E$99,2,FALSE)=0,"",(VLOOKUP(UPPER($A5),'Sample 7 Data'!$B$4:$E$99,2,FALSE))))</f>
        <v/>
      </c>
      <c r="AM5" s="39" t="str">
        <f>IF(OR($A5="",'Informations About Genes'!$D$3="", ISERROR(VLOOKUP(UPPER($A5),'Sample 7 Data'!$B$4:$E$99,3,FALSE))),"",IF(VLOOKUP(UPPER($A5),'Sample 7 Data'!$B$4:$E$99,3,FALSE)=0,"",(VLOOKUP(UPPER($A5),'Sample 7 Data'!$B$4:$E$99,3,FALSE))))</f>
        <v/>
      </c>
      <c r="AN5" s="39" t="str">
        <f>IF(OR($A5="",'Informations About Genes'!$D$3="", ISERROR(VLOOKUP(UPPER($A5),'Sample 7 Data'!$B$4:$E$99,4,FALSE))),"",IF(VLOOKUP(UPPER($A5),'Sample 7 Data'!$B$4:$E$99,4,FALSE)=0,"",(VLOOKUP(UPPER($A5),'Sample 7 Data'!$B$4:$E$99,4,FALSE))))</f>
        <v/>
      </c>
      <c r="AO5" s="39" t="str">
        <f t="shared" si="17"/>
        <v/>
      </c>
      <c r="AP5" s="40" t="str">
        <f t="shared" si="7"/>
        <v/>
      </c>
      <c r="AQ5" s="38" t="str">
        <f>IF(OR($A5="",'Informations About Genes'!$D$3="", ISERROR(VLOOKUP(UPPER($A5),'Sample 8 Data'!$B$4:$E$99,2,FALSE))),"",IF(VLOOKUP(UPPER($A5),'Sample 8 Data'!$B$4:$E$99,2,FALSE)=0,"",(VLOOKUP(UPPER($A5),'Sample 8 Data'!$B$4:$E$99,2,FALSE))))</f>
        <v/>
      </c>
      <c r="AR5" s="39" t="str">
        <f>IF(OR($A5="",'Informations About Genes'!$D$3="", ISERROR(VLOOKUP(UPPER($A5),'Sample 8 Data'!$B$4:$E$99,3,FALSE))),"",IF(VLOOKUP(UPPER($A5),'Sample 8 Data'!$B$4:$E$99,3,FALSE)=0,"",(VLOOKUP(UPPER($A5),'Sample 8 Data'!$B$4:$E$99,3,FALSE))))</f>
        <v/>
      </c>
      <c r="AS5" s="39" t="str">
        <f>IF(OR($A5="",'Informations About Genes'!$D$3="", ISERROR(VLOOKUP(UPPER($A5),'Sample 8 Data'!$B$4:$E$99,4,FALSE))),"",IF(VLOOKUP(UPPER($A5),'Sample 8 Data'!$B$4:$E$99,4,FALSE)=0,"",(VLOOKUP(UPPER($A5),'Sample 8 Data'!$B$4:$E$99,4,FALSE))))</f>
        <v/>
      </c>
      <c r="AT5" s="39" t="str">
        <f t="shared" si="18"/>
        <v/>
      </c>
      <c r="AU5" s="40" t="str">
        <f t="shared" si="8"/>
        <v/>
      </c>
      <c r="AV5" s="38" t="str">
        <f>IF(OR($A5="",'Informations About Genes'!$D$3="", ISERROR(VLOOKUP(UPPER($A5),'Sample 9 Data'!$B$4:$E$99,2,FALSE))),"",IF(VLOOKUP(UPPER($A5),'Sample 9 Data'!$B$4:$E$99,2,FALSE)=0,"",(VLOOKUP(UPPER($A5),'Sample 9 Data'!$B$4:$E$99,2,FALSE))))</f>
        <v/>
      </c>
      <c r="AW5" s="39" t="str">
        <f>IF(OR($A5="",'Informations About Genes'!$D$3="", ISERROR(VLOOKUP(UPPER($A5),'Sample 9 Data'!$B$4:$E$99,3,FALSE))),"",IF(VLOOKUP(UPPER($A5),'Sample 9 Data'!$B$4:$E$99,3,FALSE)=0,"",(VLOOKUP(UPPER($A5),'Sample 9 Data'!$B$4:$E$99,3,FALSE))))</f>
        <v/>
      </c>
      <c r="AX5" s="39" t="str">
        <f>IF(OR($A5="",'Informations About Genes'!$D$3="", ISERROR(VLOOKUP(UPPER($A5),'Sample 9 Data'!$B$4:$E$99,4,FALSE))),"",IF(VLOOKUP(UPPER($A5),'Sample 9 Data'!$B$4:$E$99,4,FALSE)=0,"",(VLOOKUP(UPPER($A5),'Sample 9 Data'!$B$4:$E$99,4,FALSE))))</f>
        <v/>
      </c>
      <c r="AY5" s="39" t="str">
        <f t="shared" si="19"/>
        <v/>
      </c>
      <c r="AZ5" s="40" t="str">
        <f t="shared" si="9"/>
        <v/>
      </c>
      <c r="BA5" s="38" t="str">
        <f>IF(OR($A5="",'Informations About Genes'!$D$3="", ISERROR(VLOOKUP(UPPER($A5),'Sample 10 Data'!$B$4:$E$99,2,FALSE))),"",IF(VLOOKUP(UPPER($A5),'Sample 10 Data'!$B$4:$E$99,2,FALSE)=0,"",(VLOOKUP(UPPER($A5),'Sample 10 Data'!$B$4:$E$99,2,FALSE))))</f>
        <v/>
      </c>
      <c r="BB5" s="39" t="str">
        <f>IF(OR($A5="",'Informations About Genes'!$D$3="", ISERROR(VLOOKUP(UPPER($A5),'Sample 10 Data'!$B$4:$E$99,3,FALSE))),"",IF(VLOOKUP(UPPER($A5),'Sample 10 Data'!$B$4:$E$99,3,FALSE)=0,"",(VLOOKUP(UPPER($A5),'Sample 10 Data'!$B$4:$E$99,3,FALSE))))</f>
        <v/>
      </c>
      <c r="BC5" s="39" t="str">
        <f>IF(OR($A5="",'Informations About Genes'!$D$3="", ISERROR(VLOOKUP(UPPER($A5),'Sample 10 Data'!$B$4:$E$99,4,FALSE))),"",IF(VLOOKUP(UPPER($A5),'Sample 10 Data'!$B$4:$E$99,4,FALSE)=0,"",(VLOOKUP(UPPER($A5),'Sample 10 Data'!$B$4:$E$99,4,FALSE))))</f>
        <v/>
      </c>
      <c r="BD5" s="39" t="str">
        <f t="shared" si="20"/>
        <v/>
      </c>
      <c r="BE5" s="40" t="str">
        <f t="shared" si="21"/>
        <v/>
      </c>
      <c r="BF5" s="201"/>
      <c r="BG5" s="201"/>
      <c r="BH5" s="201"/>
    </row>
    <row r="6" spans="1:62">
      <c r="A6" s="175"/>
      <c r="B6" s="201"/>
      <c r="C6" s="38" t="str">
        <f>IF(OR($A6="",'Informations About Genes'!$D$3="", ISERROR(VLOOKUP(UPPER($A6),'Control Sample Data'!$B$4:$E$99,2,FALSE))),"",IF(VLOOKUP(UPPER($A6),'Control Sample Data'!$B$4:$E$99,2,FALSE)=0,"",(VLOOKUP(UPPER($A6),'Control Sample Data'!$B$4:$E$99,2,FALSE))))</f>
        <v/>
      </c>
      <c r="D6" s="39" t="str">
        <f>IF(OR($A6="",'Informations About Genes'!$D$3="", ISERROR(VLOOKUP(UPPER($A6),'Control Sample Data'!$B$4:$E$99,3,FALSE))),"",IF(VLOOKUP(UPPER($A6),'Control Sample Data'!$B$4:$E$99,3,FALSE)=0,"",(VLOOKUP(UPPER($A6),'Control Sample Data'!$B$4:$E$99,3,FALSE))))</f>
        <v/>
      </c>
      <c r="E6" s="39" t="str">
        <f>IF(OR($A6="",'Informations About Genes'!$D$3="", ISERROR(VLOOKUP(UPPER($A6),'Control Sample Data'!$B$4:$E$99,4,FALSE))),"",IF(VLOOKUP(UPPER($A6),'Control Sample Data'!$B$4:$E$99,4,FALSE)=0,"",(VLOOKUP(UPPER($A6),'Control Sample Data'!$B$4:$E$99,4,FALSE))))</f>
        <v/>
      </c>
      <c r="F6" s="39" t="str">
        <f t="shared" si="10"/>
        <v/>
      </c>
      <c r="G6" s="40" t="str">
        <f t="shared" si="0"/>
        <v/>
      </c>
      <c r="H6" s="38" t="str">
        <f>IF(OR($A6="",'Informations About Genes'!$D$3="", ISERROR(VLOOKUP(UPPER($A6),'Sample 1 Data'!$B$4:$E$99,2,FALSE))),"",IF(VLOOKUP(UPPER($A6),'Sample 1 Data'!$B$4:$E$99,2,FALSE)=0,"",(VLOOKUP(UPPER($A6),'Sample 1 Data'!$B$4:$E$99,2,FALSE))))</f>
        <v/>
      </c>
      <c r="I6" s="39" t="str">
        <f>IF(OR($A6="",'Informations About Genes'!$D$3="", ISERROR(VLOOKUP(UPPER($A6),'Sample 1 Data'!$B$4:$E$99,3,FALSE))),"",IF(VLOOKUP(UPPER($A6),'Sample 1 Data'!$B$4:$E$99,3,FALSE)=0,"",(VLOOKUP(UPPER($A6),'Sample 1 Data'!$B$4:$E$99,3,FALSE))))</f>
        <v/>
      </c>
      <c r="J6" s="39" t="str">
        <f>IF(OR($A6="",'Informations About Genes'!$D$3="", ISERROR(VLOOKUP(UPPER($A6),'Sample 1 Data'!$B$4:$E$99,4,FALSE))),"",IF(VLOOKUP(UPPER($A6),'Sample 1 Data'!$B$4:$E$99,4,FALSE)=0,"",(VLOOKUP(UPPER($A6),'Sample 1 Data'!$B$4:$E$99,4,FALSE))))</f>
        <v/>
      </c>
      <c r="K6" s="39" t="str">
        <f t="shared" si="11"/>
        <v/>
      </c>
      <c r="L6" s="40" t="str">
        <f t="shared" si="1"/>
        <v/>
      </c>
      <c r="M6" s="38" t="str">
        <f>IF(OR($A6="",'Informations About Genes'!$D$3="", ISERROR(VLOOKUP(UPPER($A6),'Sample 2 Data'!$B$4:$E$99,2,FALSE))),"",IF(VLOOKUP(UPPER($A6),'Sample 2 Data'!$B$4:$E$99,2,FALSE)=0,"",(VLOOKUP(UPPER($A6),'Sample 2 Data'!$B$4:$E$99,2,FALSE))))</f>
        <v/>
      </c>
      <c r="N6" s="39" t="str">
        <f>IF(OR($A6="",'Informations About Genes'!$D$3="", ISERROR(VLOOKUP(UPPER($A6),'Sample 2 Data'!$B$4:$E$99,3,FALSE))),"",IF(VLOOKUP(UPPER($A6),'Sample 2 Data'!$B$4:$E$99,3,FALSE)=0,"",(VLOOKUP(UPPER($A6),'Sample 2 Data'!$B$4:$E$99,3,FALSE))))</f>
        <v/>
      </c>
      <c r="O6" s="39" t="str">
        <f>IF(OR($A6="",'Informations About Genes'!$D$3="", ISERROR(VLOOKUP(UPPER($A6),'Sample 2 Data'!$B$4:$E$99,4,FALSE))),"",IF(VLOOKUP(UPPER($A6),'Sample 2 Data'!$B$4:$E$99,4,FALSE)=0,"",(VLOOKUP(UPPER($A6),'Sample 2 Data'!$B$4:$E$99,4,FALSE))))</f>
        <v/>
      </c>
      <c r="P6" s="39" t="str">
        <f t="shared" si="12"/>
        <v/>
      </c>
      <c r="Q6" s="40" t="str">
        <f t="shared" si="2"/>
        <v/>
      </c>
      <c r="R6" s="38" t="str">
        <f>IF(OR($A6="",'Informations About Genes'!$D$3="", ISERROR(VLOOKUP(UPPER($A6),'Sample 3 Data'!$B$4:$E$99,2,FALSE))),"",IF(VLOOKUP(UPPER($A6),'Sample 3 Data'!$B$4:$E$99,2,FALSE)=0,"",(VLOOKUP(UPPER($A6),'Sample 3 Data'!$B$4:$E$99,2,FALSE))))</f>
        <v/>
      </c>
      <c r="S6" s="39" t="str">
        <f>IF(OR($A6="",'Informations About Genes'!$D$3="", ISERROR(VLOOKUP(UPPER($A6),'Sample 3 Data'!$B$4:$E$99,3,FALSE))),"",IF(VLOOKUP(UPPER($A6),'Sample 3 Data'!$B$4:$E$99,3,FALSE)=0,"",(VLOOKUP(UPPER($A6),'Sample 3 Data'!$B$4:$E$99,3,FALSE))))</f>
        <v/>
      </c>
      <c r="T6" s="39" t="str">
        <f>IF(OR($A6="",'Informations About Genes'!$D$3="", ISERROR(VLOOKUP(UPPER($A6),'Sample 3 Data'!$B$4:$E$99,4,FALSE))),"",IF(VLOOKUP(UPPER($A6),'Sample 3 Data'!$B$4:$E$99,4,FALSE)=0,"",(VLOOKUP(UPPER($A6),'Sample 3 Data'!$B$4:$E$99,4,FALSE))))</f>
        <v/>
      </c>
      <c r="U6" s="39" t="str">
        <f t="shared" si="13"/>
        <v/>
      </c>
      <c r="V6" s="40" t="str">
        <f t="shared" si="3"/>
        <v/>
      </c>
      <c r="W6" s="38" t="str">
        <f>IF(OR($A6="",'Informations About Genes'!$D$3="", ISERROR(VLOOKUP(UPPER($A6),'Sample 4 Data'!$B$4:$E$99,2,FALSE))),"",IF(VLOOKUP(UPPER($A6),'Sample 4 Data'!$B$4:$E$99,2,FALSE)=0,"",(VLOOKUP(UPPER($A6),'Sample 4 Data'!$B$4:$E$99,2,FALSE))))</f>
        <v/>
      </c>
      <c r="X6" s="39" t="str">
        <f>IF(OR($A6="",'Informations About Genes'!$D$3="", ISERROR(VLOOKUP(UPPER($A6),'Sample 4 Data'!$B$4:$E$99,3,FALSE))),"",IF(VLOOKUP(UPPER($A6),'Sample 4 Data'!$B$4:$E$99,3,FALSE)=0,"",(VLOOKUP(UPPER($A6),'Sample 4 Data'!$B$4:$E$99,3,FALSE))))</f>
        <v/>
      </c>
      <c r="Y6" s="39" t="str">
        <f>IF(OR($A6="",'Informations About Genes'!$D$3="", ISERROR(VLOOKUP(UPPER($A6),'Sample 4 Data'!$B$4:$E$99,4,FALSE))),"",IF(VLOOKUP(UPPER($A6),'Sample 4 Data'!$B$4:$E$99,4,FALSE)=0,"",(VLOOKUP(UPPER($A6),'Sample 4 Data'!$B$4:$E$99,4,FALSE))))</f>
        <v/>
      </c>
      <c r="Z6" s="39" t="str">
        <f t="shared" si="14"/>
        <v/>
      </c>
      <c r="AA6" s="40" t="str">
        <f t="shared" si="4"/>
        <v/>
      </c>
      <c r="AB6" s="38" t="str">
        <f>IF(OR($A6="",'Informations About Genes'!$D$3="", ISERROR(VLOOKUP(UPPER($A6),'Sample 5 Data'!$B$4:$E$99,2,FALSE))),"",IF(VLOOKUP(UPPER($A6),'Sample 5 Data'!$B$4:$E$99,2,FALSE)=0,"",(VLOOKUP(UPPER($A6),'Sample 5 Data'!$B$4:$E$99,2,FALSE))))</f>
        <v/>
      </c>
      <c r="AC6" s="39" t="str">
        <f>IF(OR($A6="",'Informations About Genes'!$D$3="", ISERROR(VLOOKUP(UPPER($A6),'Sample 5 Data'!$B$4:$E$99,3,FALSE))),"",IF(VLOOKUP(UPPER($A6),'Sample 5 Data'!$B$4:$E$99,3,FALSE)=0,"",(VLOOKUP(UPPER($A6),'Sample 5 Data'!$B$4:$E$99,3,FALSE))))</f>
        <v/>
      </c>
      <c r="AD6" s="39" t="str">
        <f>IF(OR($A6="",'Informations About Genes'!$D$3="", ISERROR(VLOOKUP(UPPER($A6),'Sample 5 Data'!$B$4:$E$99,4,FALSE))),"",IF(VLOOKUP(UPPER($A6),'Sample 5 Data'!$B$4:$E$99,4,FALSE)=0,"",(VLOOKUP(UPPER($A6),'Sample 5 Data'!$B$4:$E$99,4,FALSE))))</f>
        <v/>
      </c>
      <c r="AE6" s="39" t="str">
        <f t="shared" si="15"/>
        <v/>
      </c>
      <c r="AF6" s="40" t="str">
        <f t="shared" si="5"/>
        <v/>
      </c>
      <c r="AG6" s="38" t="str">
        <f>IF(OR($A6="",'Informations About Genes'!$D$3="", ISERROR(VLOOKUP(UPPER($A6),'Sample 6 Data'!$B$4:$E$99,2,FALSE))),"",IF(VLOOKUP(UPPER($A6),'Sample 6 Data'!$B$4:$E$99,2,FALSE)=0,"",(VLOOKUP(UPPER($A6),'Sample 6 Data'!$B$4:$E$99,2,FALSE))))</f>
        <v/>
      </c>
      <c r="AH6" s="39" t="str">
        <f>IF(OR($A6="",'Informations About Genes'!$D$3="", ISERROR(VLOOKUP(UPPER($A6),'Sample 6 Data'!$B$4:$E$99,3,FALSE))),"",IF(VLOOKUP(UPPER($A6),'Sample 6 Data'!$B$4:$E$99,3,FALSE)=0,"",(VLOOKUP(UPPER($A6),'Sample 6 Data'!$B$4:$E$99,3,FALSE))))</f>
        <v/>
      </c>
      <c r="AI6" s="39" t="str">
        <f>IF(OR($A6="",'Informations About Genes'!$D$3="", ISERROR(VLOOKUP(UPPER($A6),'Sample 6 Data'!$B$4:$E$99,4,FALSE))),"",IF(VLOOKUP(UPPER($A6),'Sample 6 Data'!$B$4:$E$99,4,FALSE)=0,"",(VLOOKUP(UPPER($A6),'Sample 6 Data'!$B$4:$E$99,4,FALSE))))</f>
        <v/>
      </c>
      <c r="AJ6" s="39" t="str">
        <f t="shared" si="16"/>
        <v/>
      </c>
      <c r="AK6" s="40" t="str">
        <f t="shared" si="6"/>
        <v/>
      </c>
      <c r="AL6" s="38" t="str">
        <f>IF(OR($A6="",'Informations About Genes'!$D$3="", ISERROR(VLOOKUP(UPPER($A6),'Sample 7 Data'!$B$4:$E$99,2,FALSE))),"",IF(VLOOKUP(UPPER($A6),'Sample 7 Data'!$B$4:$E$99,2,FALSE)=0,"",(VLOOKUP(UPPER($A6),'Sample 7 Data'!$B$4:$E$99,2,FALSE))))</f>
        <v/>
      </c>
      <c r="AM6" s="39" t="str">
        <f>IF(OR($A6="",'Informations About Genes'!$D$3="", ISERROR(VLOOKUP(UPPER($A6),'Sample 7 Data'!$B$4:$E$99,3,FALSE))),"",IF(VLOOKUP(UPPER($A6),'Sample 7 Data'!$B$4:$E$99,3,FALSE)=0,"",(VLOOKUP(UPPER($A6),'Sample 7 Data'!$B$4:$E$99,3,FALSE))))</f>
        <v/>
      </c>
      <c r="AN6" s="39" t="str">
        <f>IF(OR($A6="",'Informations About Genes'!$D$3="", ISERROR(VLOOKUP(UPPER($A6),'Sample 7 Data'!$B$4:$E$99,4,FALSE))),"",IF(VLOOKUP(UPPER($A6),'Sample 7 Data'!$B$4:$E$99,4,FALSE)=0,"",(VLOOKUP(UPPER($A6),'Sample 7 Data'!$B$4:$E$99,4,FALSE))))</f>
        <v/>
      </c>
      <c r="AO6" s="39" t="str">
        <f t="shared" si="17"/>
        <v/>
      </c>
      <c r="AP6" s="40" t="str">
        <f t="shared" si="7"/>
        <v/>
      </c>
      <c r="AQ6" s="38" t="str">
        <f>IF(OR($A6="",'Informations About Genes'!$D$3="", ISERROR(VLOOKUP(UPPER($A6),'Sample 8 Data'!$B$4:$E$99,2,FALSE))),"",IF(VLOOKUP(UPPER($A6),'Sample 8 Data'!$B$4:$E$99,2,FALSE)=0,"",(VLOOKUP(UPPER($A6),'Sample 8 Data'!$B$4:$E$99,2,FALSE))))</f>
        <v/>
      </c>
      <c r="AR6" s="39" t="str">
        <f>IF(OR($A6="",'Informations About Genes'!$D$3="", ISERROR(VLOOKUP(UPPER($A6),'Sample 8 Data'!$B$4:$E$99,3,FALSE))),"",IF(VLOOKUP(UPPER($A6),'Sample 8 Data'!$B$4:$E$99,3,FALSE)=0,"",(VLOOKUP(UPPER($A6),'Sample 8 Data'!$B$4:$E$99,3,FALSE))))</f>
        <v/>
      </c>
      <c r="AS6" s="39" t="str">
        <f>IF(OR($A6="",'Informations About Genes'!$D$3="", ISERROR(VLOOKUP(UPPER($A6),'Sample 8 Data'!$B$4:$E$99,4,FALSE))),"",IF(VLOOKUP(UPPER($A6),'Sample 8 Data'!$B$4:$E$99,4,FALSE)=0,"",(VLOOKUP(UPPER($A6),'Sample 8 Data'!$B$4:$E$99,4,FALSE))))</f>
        <v/>
      </c>
      <c r="AT6" s="39" t="str">
        <f t="shared" si="18"/>
        <v/>
      </c>
      <c r="AU6" s="40" t="str">
        <f t="shared" si="8"/>
        <v/>
      </c>
      <c r="AV6" s="38" t="str">
        <f>IF(OR($A6="",'Informations About Genes'!$D$3="", ISERROR(VLOOKUP(UPPER($A6),'Sample 9 Data'!$B$4:$E$99,2,FALSE))),"",IF(VLOOKUP(UPPER($A6),'Sample 9 Data'!$B$4:$E$99,2,FALSE)=0,"",(VLOOKUP(UPPER($A6),'Sample 9 Data'!$B$4:$E$99,2,FALSE))))</f>
        <v/>
      </c>
      <c r="AW6" s="39" t="str">
        <f>IF(OR($A6="",'Informations About Genes'!$D$3="", ISERROR(VLOOKUP(UPPER($A6),'Sample 9 Data'!$B$4:$E$99,3,FALSE))),"",IF(VLOOKUP(UPPER($A6),'Sample 9 Data'!$B$4:$E$99,3,FALSE)=0,"",(VLOOKUP(UPPER($A6),'Sample 9 Data'!$B$4:$E$99,3,FALSE))))</f>
        <v/>
      </c>
      <c r="AX6" s="39" t="str">
        <f>IF(OR($A6="",'Informations About Genes'!$D$3="", ISERROR(VLOOKUP(UPPER($A6),'Sample 9 Data'!$B$4:$E$99,4,FALSE))),"",IF(VLOOKUP(UPPER($A6),'Sample 9 Data'!$B$4:$E$99,4,FALSE)=0,"",(VLOOKUP(UPPER($A6),'Sample 9 Data'!$B$4:$E$99,4,FALSE))))</f>
        <v/>
      </c>
      <c r="AY6" s="39" t="str">
        <f t="shared" si="19"/>
        <v/>
      </c>
      <c r="AZ6" s="40" t="str">
        <f t="shared" si="9"/>
        <v/>
      </c>
      <c r="BA6" s="38" t="str">
        <f>IF(OR($A6="",'Informations About Genes'!$D$3="", ISERROR(VLOOKUP(UPPER($A6),'Sample 10 Data'!$B$4:$E$99,2,FALSE))),"",IF(VLOOKUP(UPPER($A6),'Sample 10 Data'!$B$4:$E$99,2,FALSE)=0,"",(VLOOKUP(UPPER($A6),'Sample 10 Data'!$B$4:$E$99,2,FALSE))))</f>
        <v/>
      </c>
      <c r="BB6" s="39" t="str">
        <f>IF(OR($A6="",'Informations About Genes'!$D$3="", ISERROR(VLOOKUP(UPPER($A6),'Sample 10 Data'!$B$4:$E$99,3,FALSE))),"",IF(VLOOKUP(UPPER($A6),'Sample 10 Data'!$B$4:$E$99,3,FALSE)=0,"",(VLOOKUP(UPPER($A6),'Sample 10 Data'!$B$4:$E$99,3,FALSE))))</f>
        <v/>
      </c>
      <c r="BC6" s="39" t="str">
        <f>IF(OR($A6="",'Informations About Genes'!$D$3="", ISERROR(VLOOKUP(UPPER($A6),'Sample 10 Data'!$B$4:$E$99,4,FALSE))),"",IF(VLOOKUP(UPPER($A6),'Sample 10 Data'!$B$4:$E$99,4,FALSE)=0,"",(VLOOKUP(UPPER($A6),'Sample 10 Data'!$B$4:$E$99,4,FALSE))))</f>
        <v/>
      </c>
      <c r="BD6" s="39" t="str">
        <f t="shared" si="20"/>
        <v/>
      </c>
      <c r="BE6" s="40" t="str">
        <f t="shared" si="21"/>
        <v/>
      </c>
      <c r="BF6" s="201"/>
      <c r="BG6" s="201"/>
      <c r="BH6" s="201"/>
    </row>
    <row r="7" spans="1:62">
      <c r="A7" s="175"/>
      <c r="B7" s="201"/>
      <c r="C7" s="38" t="str">
        <f>IF(OR($A7="",'Informations About Genes'!$D$3="", ISERROR(VLOOKUP(UPPER($A7),'Control Sample Data'!$B$4:$E$99,2,FALSE))),"",IF(VLOOKUP(UPPER($A7),'Control Sample Data'!$B$4:$E$99,2,FALSE)=0,"",(VLOOKUP(UPPER($A7),'Control Sample Data'!$B$4:$E$99,2,FALSE))))</f>
        <v/>
      </c>
      <c r="D7" s="39" t="str">
        <f>IF(OR($A7="",'Informations About Genes'!$D$3="", ISERROR(VLOOKUP(UPPER($A7),'Control Sample Data'!$B$4:$E$99,3,FALSE))),"",IF(VLOOKUP(UPPER($A7),'Control Sample Data'!$B$4:$E$99,3,FALSE)=0,"",(VLOOKUP(UPPER($A7),'Control Sample Data'!$B$4:$E$99,3,FALSE))))</f>
        <v/>
      </c>
      <c r="E7" s="39" t="str">
        <f>IF(OR($A7="",'Informations About Genes'!$D$3="", ISERROR(VLOOKUP(UPPER($A7),'Control Sample Data'!$B$4:$E$99,4,FALSE))),"",IF(VLOOKUP(UPPER($A7),'Control Sample Data'!$B$4:$E$99,4,FALSE)=0,"",(VLOOKUP(UPPER($A7),'Control Sample Data'!$B$4:$E$99,4,FALSE))))</f>
        <v/>
      </c>
      <c r="F7" s="39" t="str">
        <f t="shared" si="10"/>
        <v/>
      </c>
      <c r="G7" s="40" t="str">
        <f t="shared" si="0"/>
        <v/>
      </c>
      <c r="H7" s="38" t="str">
        <f>IF(OR($A7="",'Informations About Genes'!$D$3="", ISERROR(VLOOKUP(UPPER($A7),'Sample 1 Data'!$B$4:$E$99,2,FALSE))),"",IF(VLOOKUP(UPPER($A7),'Sample 1 Data'!$B$4:$E$99,2,FALSE)=0,"",(VLOOKUP(UPPER($A7),'Sample 1 Data'!$B$4:$E$99,2,FALSE))))</f>
        <v/>
      </c>
      <c r="I7" s="39" t="str">
        <f>IF(OR($A7="",'Informations About Genes'!$D$3="", ISERROR(VLOOKUP(UPPER($A7),'Sample 1 Data'!$B$4:$E$99,3,FALSE))),"",IF(VLOOKUP(UPPER($A7),'Sample 1 Data'!$B$4:$E$99,3,FALSE)=0,"",(VLOOKUP(UPPER($A7),'Sample 1 Data'!$B$4:$E$99,3,FALSE))))</f>
        <v/>
      </c>
      <c r="J7" s="39" t="str">
        <f>IF(OR($A7="",'Informations About Genes'!$D$3="", ISERROR(VLOOKUP(UPPER($A7),'Sample 1 Data'!$B$4:$E$99,4,FALSE))),"",IF(VLOOKUP(UPPER($A7),'Sample 1 Data'!$B$4:$E$99,4,FALSE)=0,"",(VLOOKUP(UPPER($A7),'Sample 1 Data'!$B$4:$E$99,4,FALSE))))</f>
        <v/>
      </c>
      <c r="K7" s="39" t="str">
        <f t="shared" si="11"/>
        <v/>
      </c>
      <c r="L7" s="40" t="str">
        <f t="shared" si="1"/>
        <v/>
      </c>
      <c r="M7" s="38" t="str">
        <f>IF(OR($A7="",'Informations About Genes'!$D$3="", ISERROR(VLOOKUP(UPPER($A7),'Sample 2 Data'!$B$4:$E$99,2,FALSE))),"",IF(VLOOKUP(UPPER($A7),'Sample 2 Data'!$B$4:$E$99,2,FALSE)=0,"",(VLOOKUP(UPPER($A7),'Sample 2 Data'!$B$4:$E$99,2,FALSE))))</f>
        <v/>
      </c>
      <c r="N7" s="39" t="str">
        <f>IF(OR($A7="",'Informations About Genes'!$D$3="", ISERROR(VLOOKUP(UPPER($A7),'Sample 2 Data'!$B$4:$E$99,3,FALSE))),"",IF(VLOOKUP(UPPER($A7),'Sample 2 Data'!$B$4:$E$99,3,FALSE)=0,"",(VLOOKUP(UPPER($A7),'Sample 2 Data'!$B$4:$E$99,3,FALSE))))</f>
        <v/>
      </c>
      <c r="O7" s="39" t="str">
        <f>IF(OR($A7="",'Informations About Genes'!$D$3="", ISERROR(VLOOKUP(UPPER($A7),'Sample 2 Data'!$B$4:$E$99,4,FALSE))),"",IF(VLOOKUP(UPPER($A7),'Sample 2 Data'!$B$4:$E$99,4,FALSE)=0,"",(VLOOKUP(UPPER($A7),'Sample 2 Data'!$B$4:$E$99,4,FALSE))))</f>
        <v/>
      </c>
      <c r="P7" s="39" t="str">
        <f t="shared" si="12"/>
        <v/>
      </c>
      <c r="Q7" s="40" t="str">
        <f t="shared" si="2"/>
        <v/>
      </c>
      <c r="R7" s="38" t="str">
        <f>IF(OR($A7="",'Informations About Genes'!$D$3="", ISERROR(VLOOKUP(UPPER($A7),'Sample 3 Data'!$B$4:$E$99,2,FALSE))),"",IF(VLOOKUP(UPPER($A7),'Sample 3 Data'!$B$4:$E$99,2,FALSE)=0,"",(VLOOKUP(UPPER($A7),'Sample 3 Data'!$B$4:$E$99,2,FALSE))))</f>
        <v/>
      </c>
      <c r="S7" s="39" t="str">
        <f>IF(OR($A7="",'Informations About Genes'!$D$3="", ISERROR(VLOOKUP(UPPER($A7),'Sample 3 Data'!$B$4:$E$99,3,FALSE))),"",IF(VLOOKUP(UPPER($A7),'Sample 3 Data'!$B$4:$E$99,3,FALSE)=0,"",(VLOOKUP(UPPER($A7),'Sample 3 Data'!$B$4:$E$99,3,FALSE))))</f>
        <v/>
      </c>
      <c r="T7" s="39" t="str">
        <f>IF(OR($A7="",'Informations About Genes'!$D$3="", ISERROR(VLOOKUP(UPPER($A7),'Sample 3 Data'!$B$4:$E$99,4,FALSE))),"",IF(VLOOKUP(UPPER($A7),'Sample 3 Data'!$B$4:$E$99,4,FALSE)=0,"",(VLOOKUP(UPPER($A7),'Sample 3 Data'!$B$4:$E$99,4,FALSE))))</f>
        <v/>
      </c>
      <c r="U7" s="39" t="str">
        <f t="shared" si="13"/>
        <v/>
      </c>
      <c r="V7" s="40" t="str">
        <f t="shared" si="3"/>
        <v/>
      </c>
      <c r="W7" s="38" t="str">
        <f>IF(OR($A7="",'Informations About Genes'!$D$3="", ISERROR(VLOOKUP(UPPER($A7),'Sample 4 Data'!$B$4:$E$99,2,FALSE))),"",IF(VLOOKUP(UPPER($A7),'Sample 4 Data'!$B$4:$E$99,2,FALSE)=0,"",(VLOOKUP(UPPER($A7),'Sample 4 Data'!$B$4:$E$99,2,FALSE))))</f>
        <v/>
      </c>
      <c r="X7" s="39" t="str">
        <f>IF(OR($A7="",'Informations About Genes'!$D$3="", ISERROR(VLOOKUP(UPPER($A7),'Sample 4 Data'!$B$4:$E$99,3,FALSE))),"",IF(VLOOKUP(UPPER($A7),'Sample 4 Data'!$B$4:$E$99,3,FALSE)=0,"",(VLOOKUP(UPPER($A7),'Sample 4 Data'!$B$4:$E$99,3,FALSE))))</f>
        <v/>
      </c>
      <c r="Y7" s="39" t="str">
        <f>IF(OR($A7="",'Informations About Genes'!$D$3="", ISERROR(VLOOKUP(UPPER($A7),'Sample 4 Data'!$B$4:$E$99,4,FALSE))),"",IF(VLOOKUP(UPPER($A7),'Sample 4 Data'!$B$4:$E$99,4,FALSE)=0,"",(VLOOKUP(UPPER($A7),'Sample 4 Data'!$B$4:$E$99,4,FALSE))))</f>
        <v/>
      </c>
      <c r="Z7" s="39" t="str">
        <f t="shared" si="14"/>
        <v/>
      </c>
      <c r="AA7" s="40" t="str">
        <f t="shared" si="4"/>
        <v/>
      </c>
      <c r="AB7" s="38" t="str">
        <f>IF(OR($A7="",'Informations About Genes'!$D$3="", ISERROR(VLOOKUP(UPPER($A7),'Sample 5 Data'!$B$4:$E$99,2,FALSE))),"",IF(VLOOKUP(UPPER($A7),'Sample 5 Data'!$B$4:$E$99,2,FALSE)=0,"",(VLOOKUP(UPPER($A7),'Sample 5 Data'!$B$4:$E$99,2,FALSE))))</f>
        <v/>
      </c>
      <c r="AC7" s="39" t="str">
        <f>IF(OR($A7="",'Informations About Genes'!$D$3="", ISERROR(VLOOKUP(UPPER($A7),'Sample 5 Data'!$B$4:$E$99,3,FALSE))),"",IF(VLOOKUP(UPPER($A7),'Sample 5 Data'!$B$4:$E$99,3,FALSE)=0,"",(VLOOKUP(UPPER($A7),'Sample 5 Data'!$B$4:$E$99,3,FALSE))))</f>
        <v/>
      </c>
      <c r="AD7" s="39" t="str">
        <f>IF(OR($A7="",'Informations About Genes'!$D$3="", ISERROR(VLOOKUP(UPPER($A7),'Sample 5 Data'!$B$4:$E$99,4,FALSE))),"",IF(VLOOKUP(UPPER($A7),'Sample 5 Data'!$B$4:$E$99,4,FALSE)=0,"",(VLOOKUP(UPPER($A7),'Sample 5 Data'!$B$4:$E$99,4,FALSE))))</f>
        <v/>
      </c>
      <c r="AE7" s="39" t="str">
        <f t="shared" si="15"/>
        <v/>
      </c>
      <c r="AF7" s="40" t="str">
        <f t="shared" si="5"/>
        <v/>
      </c>
      <c r="AG7" s="38" t="str">
        <f>IF(OR($A7="",'Informations About Genes'!$D$3="", ISERROR(VLOOKUP(UPPER($A7),'Sample 6 Data'!$B$4:$E$99,2,FALSE))),"",IF(VLOOKUP(UPPER($A7),'Sample 6 Data'!$B$4:$E$99,2,FALSE)=0,"",(VLOOKUP(UPPER($A7),'Sample 6 Data'!$B$4:$E$99,2,FALSE))))</f>
        <v/>
      </c>
      <c r="AH7" s="39" t="str">
        <f>IF(OR($A7="",'Informations About Genes'!$D$3="", ISERROR(VLOOKUP(UPPER($A7),'Sample 6 Data'!$B$4:$E$99,3,FALSE))),"",IF(VLOOKUP(UPPER($A7),'Sample 6 Data'!$B$4:$E$99,3,FALSE)=0,"",(VLOOKUP(UPPER($A7),'Sample 6 Data'!$B$4:$E$99,3,FALSE))))</f>
        <v/>
      </c>
      <c r="AI7" s="39" t="str">
        <f>IF(OR($A7="",'Informations About Genes'!$D$3="", ISERROR(VLOOKUP(UPPER($A7),'Sample 6 Data'!$B$4:$E$99,4,FALSE))),"",IF(VLOOKUP(UPPER($A7),'Sample 6 Data'!$B$4:$E$99,4,FALSE)=0,"",(VLOOKUP(UPPER($A7),'Sample 6 Data'!$B$4:$E$99,4,FALSE))))</f>
        <v/>
      </c>
      <c r="AJ7" s="39" t="str">
        <f t="shared" si="16"/>
        <v/>
      </c>
      <c r="AK7" s="40" t="str">
        <f t="shared" si="6"/>
        <v/>
      </c>
      <c r="AL7" s="38" t="str">
        <f>IF(OR($A7="",'Informations About Genes'!$D$3="", ISERROR(VLOOKUP(UPPER($A7),'Sample 7 Data'!$B$4:$E$99,2,FALSE))),"",IF(VLOOKUP(UPPER($A7),'Sample 7 Data'!$B$4:$E$99,2,FALSE)=0,"",(VLOOKUP(UPPER($A7),'Sample 7 Data'!$B$4:$E$99,2,FALSE))))</f>
        <v/>
      </c>
      <c r="AM7" s="39" t="str">
        <f>IF(OR($A7="",'Informations About Genes'!$D$3="", ISERROR(VLOOKUP(UPPER($A7),'Sample 7 Data'!$B$4:$E$99,3,FALSE))),"",IF(VLOOKUP(UPPER($A7),'Sample 7 Data'!$B$4:$E$99,3,FALSE)=0,"",(VLOOKUP(UPPER($A7),'Sample 7 Data'!$B$4:$E$99,3,FALSE))))</f>
        <v/>
      </c>
      <c r="AN7" s="39" t="str">
        <f>IF(OR($A7="",'Informations About Genes'!$D$3="", ISERROR(VLOOKUP(UPPER($A7),'Sample 7 Data'!$B$4:$E$99,4,FALSE))),"",IF(VLOOKUP(UPPER($A7),'Sample 7 Data'!$B$4:$E$99,4,FALSE)=0,"",(VLOOKUP(UPPER($A7),'Sample 7 Data'!$B$4:$E$99,4,FALSE))))</f>
        <v/>
      </c>
      <c r="AO7" s="39" t="str">
        <f t="shared" si="17"/>
        <v/>
      </c>
      <c r="AP7" s="40" t="str">
        <f t="shared" si="7"/>
        <v/>
      </c>
      <c r="AQ7" s="38" t="str">
        <f>IF(OR($A7="",'Informations About Genes'!$D$3="", ISERROR(VLOOKUP(UPPER($A7),'Sample 8 Data'!$B$4:$E$99,2,FALSE))),"",IF(VLOOKUP(UPPER($A7),'Sample 8 Data'!$B$4:$E$99,2,FALSE)=0,"",(VLOOKUP(UPPER($A7),'Sample 8 Data'!$B$4:$E$99,2,FALSE))))</f>
        <v/>
      </c>
      <c r="AR7" s="39" t="str">
        <f>IF(OR($A7="",'Informations About Genes'!$D$3="", ISERROR(VLOOKUP(UPPER($A7),'Sample 8 Data'!$B$4:$E$99,3,FALSE))),"",IF(VLOOKUP(UPPER($A7),'Sample 8 Data'!$B$4:$E$99,3,FALSE)=0,"",(VLOOKUP(UPPER($A7),'Sample 8 Data'!$B$4:$E$99,3,FALSE))))</f>
        <v/>
      </c>
      <c r="AS7" s="39" t="str">
        <f>IF(OR($A7="",'Informations About Genes'!$D$3="", ISERROR(VLOOKUP(UPPER($A7),'Sample 8 Data'!$B$4:$E$99,4,FALSE))),"",IF(VLOOKUP(UPPER($A7),'Sample 8 Data'!$B$4:$E$99,4,FALSE)=0,"",(VLOOKUP(UPPER($A7),'Sample 8 Data'!$B$4:$E$99,4,FALSE))))</f>
        <v/>
      </c>
      <c r="AT7" s="39" t="str">
        <f t="shared" si="18"/>
        <v/>
      </c>
      <c r="AU7" s="40" t="str">
        <f t="shared" si="8"/>
        <v/>
      </c>
      <c r="AV7" s="38" t="str">
        <f>IF(OR($A7="",'Informations About Genes'!$D$3="", ISERROR(VLOOKUP(UPPER($A7),'Sample 9 Data'!$B$4:$E$99,2,FALSE))),"",IF(VLOOKUP(UPPER($A7),'Sample 9 Data'!$B$4:$E$99,2,FALSE)=0,"",(VLOOKUP(UPPER($A7),'Sample 9 Data'!$B$4:$E$99,2,FALSE))))</f>
        <v/>
      </c>
      <c r="AW7" s="39" t="str">
        <f>IF(OR($A7="",'Informations About Genes'!$D$3="", ISERROR(VLOOKUP(UPPER($A7),'Sample 9 Data'!$B$4:$E$99,3,FALSE))),"",IF(VLOOKUP(UPPER($A7),'Sample 9 Data'!$B$4:$E$99,3,FALSE)=0,"",(VLOOKUP(UPPER($A7),'Sample 9 Data'!$B$4:$E$99,3,FALSE))))</f>
        <v/>
      </c>
      <c r="AX7" s="39" t="str">
        <f>IF(OR($A7="",'Informations About Genes'!$D$3="", ISERROR(VLOOKUP(UPPER($A7),'Sample 9 Data'!$B$4:$E$99,4,FALSE))),"",IF(VLOOKUP(UPPER($A7),'Sample 9 Data'!$B$4:$E$99,4,FALSE)=0,"",(VLOOKUP(UPPER($A7),'Sample 9 Data'!$B$4:$E$99,4,FALSE))))</f>
        <v/>
      </c>
      <c r="AY7" s="39" t="str">
        <f t="shared" si="19"/>
        <v/>
      </c>
      <c r="AZ7" s="40" t="str">
        <f t="shared" si="9"/>
        <v/>
      </c>
      <c r="BA7" s="38" t="str">
        <f>IF(OR($A7="",'Informations About Genes'!$D$3="", ISERROR(VLOOKUP(UPPER($A7),'Sample 10 Data'!$B$4:$E$99,2,FALSE))),"",IF(VLOOKUP(UPPER($A7),'Sample 10 Data'!$B$4:$E$99,2,FALSE)=0,"",(VLOOKUP(UPPER($A7),'Sample 10 Data'!$B$4:$E$99,2,FALSE))))</f>
        <v/>
      </c>
      <c r="BB7" s="39" t="str">
        <f>IF(OR($A7="",'Informations About Genes'!$D$3="", ISERROR(VLOOKUP(UPPER($A7),'Sample 10 Data'!$B$4:$E$99,3,FALSE))),"",IF(VLOOKUP(UPPER($A7),'Sample 10 Data'!$B$4:$E$99,3,FALSE)=0,"",(VLOOKUP(UPPER($A7),'Sample 10 Data'!$B$4:$E$99,3,FALSE))))</f>
        <v/>
      </c>
      <c r="BC7" s="39" t="str">
        <f>IF(OR($A7="",'Informations About Genes'!$D$3="", ISERROR(VLOOKUP(UPPER($A7),'Sample 10 Data'!$B$4:$E$99,4,FALSE))),"",IF(VLOOKUP(UPPER($A7),'Sample 10 Data'!$B$4:$E$99,4,FALSE)=0,"",(VLOOKUP(UPPER($A7),'Sample 10 Data'!$B$4:$E$99,4,FALSE))))</f>
        <v/>
      </c>
      <c r="BD7" s="39" t="str">
        <f t="shared" si="20"/>
        <v/>
      </c>
      <c r="BE7" s="40" t="str">
        <f t="shared" si="21"/>
        <v/>
      </c>
      <c r="BF7" s="201"/>
      <c r="BG7" s="201"/>
      <c r="BH7" s="201"/>
    </row>
    <row r="8" spans="1:62">
      <c r="A8" s="175"/>
      <c r="B8" s="201"/>
      <c r="C8" s="38" t="str">
        <f>IF(OR($A8="",'Informations About Genes'!$D$3="", ISERROR(VLOOKUP(UPPER($A8),'Control Sample Data'!$B$4:$E$99,2,FALSE))),"",IF(VLOOKUP(UPPER($A8),'Control Sample Data'!$B$4:$E$99,2,FALSE)=0,"",(VLOOKUP(UPPER($A8),'Control Sample Data'!$B$4:$E$99,2,FALSE))))</f>
        <v/>
      </c>
      <c r="D8" s="39" t="str">
        <f>IF(OR($A8="",'Informations About Genes'!$D$3="", ISERROR(VLOOKUP(UPPER($A8),'Control Sample Data'!$B$4:$E$99,3,FALSE))),"",IF(VLOOKUP(UPPER($A8),'Control Sample Data'!$B$4:$E$99,3,FALSE)=0,"",(VLOOKUP(UPPER($A8),'Control Sample Data'!$B$4:$E$99,3,FALSE))))</f>
        <v/>
      </c>
      <c r="E8" s="39" t="str">
        <f>IF(OR($A8="",'Informations About Genes'!$D$3="", ISERROR(VLOOKUP(UPPER($A8),'Control Sample Data'!$B$4:$E$99,4,FALSE))),"",IF(VLOOKUP(UPPER($A8),'Control Sample Data'!$B$4:$E$99,4,FALSE)=0,"",(VLOOKUP(UPPER($A8),'Control Sample Data'!$B$4:$E$99,4,FALSE))))</f>
        <v/>
      </c>
      <c r="F8" s="39" t="str">
        <f t="shared" si="10"/>
        <v/>
      </c>
      <c r="G8" s="40" t="str">
        <f t="shared" si="0"/>
        <v/>
      </c>
      <c r="H8" s="38" t="str">
        <f>IF(OR($A8="",'Informations About Genes'!$D$3="", ISERROR(VLOOKUP(UPPER($A8),'Sample 1 Data'!$B$4:$E$99,2,FALSE))),"",IF(VLOOKUP(UPPER($A8),'Sample 1 Data'!$B$4:$E$99,2,FALSE)=0,"",(VLOOKUP(UPPER($A8),'Sample 1 Data'!$B$4:$E$99,2,FALSE))))</f>
        <v/>
      </c>
      <c r="I8" s="39" t="str">
        <f>IF(OR($A8="",'Informations About Genes'!$D$3="", ISERROR(VLOOKUP(UPPER($A8),'Sample 1 Data'!$B$4:$E$99,3,FALSE))),"",IF(VLOOKUP(UPPER($A8),'Sample 1 Data'!$B$4:$E$99,3,FALSE)=0,"",(VLOOKUP(UPPER($A8),'Sample 1 Data'!$B$4:$E$99,3,FALSE))))</f>
        <v/>
      </c>
      <c r="J8" s="39" t="str">
        <f>IF(OR($A8="",'Informations About Genes'!$D$3="", ISERROR(VLOOKUP(UPPER($A8),'Sample 1 Data'!$B$4:$E$99,4,FALSE))),"",IF(VLOOKUP(UPPER($A8),'Sample 1 Data'!$B$4:$E$99,4,FALSE)=0,"",(VLOOKUP(UPPER($A8),'Sample 1 Data'!$B$4:$E$99,4,FALSE))))</f>
        <v/>
      </c>
      <c r="K8" s="39" t="str">
        <f t="shared" si="11"/>
        <v/>
      </c>
      <c r="L8" s="40" t="str">
        <f t="shared" si="1"/>
        <v/>
      </c>
      <c r="M8" s="38" t="str">
        <f>IF(OR($A8="",'Informations About Genes'!$D$3="", ISERROR(VLOOKUP(UPPER($A8),'Sample 2 Data'!$B$4:$E$99,2,FALSE))),"",IF(VLOOKUP(UPPER($A8),'Sample 2 Data'!$B$4:$E$99,2,FALSE)=0,"",(VLOOKUP(UPPER($A8),'Sample 2 Data'!$B$4:$E$99,2,FALSE))))</f>
        <v/>
      </c>
      <c r="N8" s="39" t="str">
        <f>IF(OR($A8="",'Informations About Genes'!$D$3="", ISERROR(VLOOKUP(UPPER($A8),'Sample 2 Data'!$B$4:$E$99,3,FALSE))),"",IF(VLOOKUP(UPPER($A8),'Sample 2 Data'!$B$4:$E$99,3,FALSE)=0,"",(VLOOKUP(UPPER($A8),'Sample 2 Data'!$B$4:$E$99,3,FALSE))))</f>
        <v/>
      </c>
      <c r="O8" s="39" t="str">
        <f>IF(OR($A8="",'Informations About Genes'!$D$3="", ISERROR(VLOOKUP(UPPER($A8),'Sample 2 Data'!$B$4:$E$99,4,FALSE))),"",IF(VLOOKUP(UPPER($A8),'Sample 2 Data'!$B$4:$E$99,4,FALSE)=0,"",(VLOOKUP(UPPER($A8),'Sample 2 Data'!$B$4:$E$99,4,FALSE))))</f>
        <v/>
      </c>
      <c r="P8" s="39" t="str">
        <f t="shared" si="12"/>
        <v/>
      </c>
      <c r="Q8" s="40" t="str">
        <f t="shared" si="2"/>
        <v/>
      </c>
      <c r="R8" s="38" t="str">
        <f>IF(OR($A8="",'Informations About Genes'!$D$3="", ISERROR(VLOOKUP(UPPER($A8),'Sample 3 Data'!$B$4:$E$99,2,FALSE))),"",IF(VLOOKUP(UPPER($A8),'Sample 3 Data'!$B$4:$E$99,2,FALSE)=0,"",(VLOOKUP(UPPER($A8),'Sample 3 Data'!$B$4:$E$99,2,FALSE))))</f>
        <v/>
      </c>
      <c r="S8" s="39" t="str">
        <f>IF(OR($A8="",'Informations About Genes'!$D$3="", ISERROR(VLOOKUP(UPPER($A8),'Sample 3 Data'!$B$4:$E$99,3,FALSE))),"",IF(VLOOKUP(UPPER($A8),'Sample 3 Data'!$B$4:$E$99,3,FALSE)=0,"",(VLOOKUP(UPPER($A8),'Sample 3 Data'!$B$4:$E$99,3,FALSE))))</f>
        <v/>
      </c>
      <c r="T8" s="39" t="str">
        <f>IF(OR($A8="",'Informations About Genes'!$D$3="", ISERROR(VLOOKUP(UPPER($A8),'Sample 3 Data'!$B$4:$E$99,4,FALSE))),"",IF(VLOOKUP(UPPER($A8),'Sample 3 Data'!$B$4:$E$99,4,FALSE)=0,"",(VLOOKUP(UPPER($A8),'Sample 3 Data'!$B$4:$E$99,4,FALSE))))</f>
        <v/>
      </c>
      <c r="U8" s="39" t="str">
        <f t="shared" si="13"/>
        <v/>
      </c>
      <c r="V8" s="40" t="str">
        <f t="shared" si="3"/>
        <v/>
      </c>
      <c r="W8" s="38" t="str">
        <f>IF(OR($A8="",'Informations About Genes'!$D$3="", ISERROR(VLOOKUP(UPPER($A8),'Sample 4 Data'!$B$4:$E$99,2,FALSE))),"",IF(VLOOKUP(UPPER($A8),'Sample 4 Data'!$B$4:$E$99,2,FALSE)=0,"",(VLOOKUP(UPPER($A8),'Sample 4 Data'!$B$4:$E$99,2,FALSE))))</f>
        <v/>
      </c>
      <c r="X8" s="39" t="str">
        <f>IF(OR($A8="",'Informations About Genes'!$D$3="", ISERROR(VLOOKUP(UPPER($A8),'Sample 4 Data'!$B$4:$E$99,3,FALSE))),"",IF(VLOOKUP(UPPER($A8),'Sample 4 Data'!$B$4:$E$99,3,FALSE)=0,"",(VLOOKUP(UPPER($A8),'Sample 4 Data'!$B$4:$E$99,3,FALSE))))</f>
        <v/>
      </c>
      <c r="Y8" s="39" t="str">
        <f>IF(OR($A8="",'Informations About Genes'!$D$3="", ISERROR(VLOOKUP(UPPER($A8),'Sample 4 Data'!$B$4:$E$99,4,FALSE))),"",IF(VLOOKUP(UPPER($A8),'Sample 4 Data'!$B$4:$E$99,4,FALSE)=0,"",(VLOOKUP(UPPER($A8),'Sample 4 Data'!$B$4:$E$99,4,FALSE))))</f>
        <v/>
      </c>
      <c r="Z8" s="39" t="str">
        <f t="shared" si="14"/>
        <v/>
      </c>
      <c r="AA8" s="40" t="str">
        <f t="shared" si="4"/>
        <v/>
      </c>
      <c r="AB8" s="38" t="str">
        <f>IF(OR($A8="",'Informations About Genes'!$D$3="", ISERROR(VLOOKUP(UPPER($A8),'Sample 5 Data'!$B$4:$E$99,2,FALSE))),"",IF(VLOOKUP(UPPER($A8),'Sample 5 Data'!$B$4:$E$99,2,FALSE)=0,"",(VLOOKUP(UPPER($A8),'Sample 5 Data'!$B$4:$E$99,2,FALSE))))</f>
        <v/>
      </c>
      <c r="AC8" s="39" t="str">
        <f>IF(OR($A8="",'Informations About Genes'!$D$3="", ISERROR(VLOOKUP(UPPER($A8),'Sample 5 Data'!$B$4:$E$99,3,FALSE))),"",IF(VLOOKUP(UPPER($A8),'Sample 5 Data'!$B$4:$E$99,3,FALSE)=0,"",(VLOOKUP(UPPER($A8),'Sample 5 Data'!$B$4:$E$99,3,FALSE))))</f>
        <v/>
      </c>
      <c r="AD8" s="39" t="str">
        <f>IF(OR($A8="",'Informations About Genes'!$D$3="", ISERROR(VLOOKUP(UPPER($A8),'Sample 5 Data'!$B$4:$E$99,4,FALSE))),"",IF(VLOOKUP(UPPER($A8),'Sample 5 Data'!$B$4:$E$99,4,FALSE)=0,"",(VLOOKUP(UPPER($A8),'Sample 5 Data'!$B$4:$E$99,4,FALSE))))</f>
        <v/>
      </c>
      <c r="AE8" s="39" t="str">
        <f t="shared" si="15"/>
        <v/>
      </c>
      <c r="AF8" s="40" t="str">
        <f t="shared" si="5"/>
        <v/>
      </c>
      <c r="AG8" s="38" t="str">
        <f>IF(OR($A8="",'Informations About Genes'!$D$3="", ISERROR(VLOOKUP(UPPER($A8),'Sample 6 Data'!$B$4:$E$99,2,FALSE))),"",IF(VLOOKUP(UPPER($A8),'Sample 6 Data'!$B$4:$E$99,2,FALSE)=0,"",(VLOOKUP(UPPER($A8),'Sample 6 Data'!$B$4:$E$99,2,FALSE))))</f>
        <v/>
      </c>
      <c r="AH8" s="39" t="str">
        <f>IF(OR($A8="",'Informations About Genes'!$D$3="", ISERROR(VLOOKUP(UPPER($A8),'Sample 6 Data'!$B$4:$E$99,3,FALSE))),"",IF(VLOOKUP(UPPER($A8),'Sample 6 Data'!$B$4:$E$99,3,FALSE)=0,"",(VLOOKUP(UPPER($A8),'Sample 6 Data'!$B$4:$E$99,3,FALSE))))</f>
        <v/>
      </c>
      <c r="AI8" s="39" t="str">
        <f>IF(OR($A8="",'Informations About Genes'!$D$3="", ISERROR(VLOOKUP(UPPER($A8),'Sample 6 Data'!$B$4:$E$99,4,FALSE))),"",IF(VLOOKUP(UPPER($A8),'Sample 6 Data'!$B$4:$E$99,4,FALSE)=0,"",(VLOOKUP(UPPER($A8),'Sample 6 Data'!$B$4:$E$99,4,FALSE))))</f>
        <v/>
      </c>
      <c r="AJ8" s="39" t="str">
        <f t="shared" si="16"/>
        <v/>
      </c>
      <c r="AK8" s="40" t="str">
        <f t="shared" si="6"/>
        <v/>
      </c>
      <c r="AL8" s="38" t="str">
        <f>IF(OR($A8="",'Informations About Genes'!$D$3="", ISERROR(VLOOKUP(UPPER($A8),'Sample 7 Data'!$B$4:$E$99,2,FALSE))),"",IF(VLOOKUP(UPPER($A8),'Sample 7 Data'!$B$4:$E$99,2,FALSE)=0,"",(VLOOKUP(UPPER($A8),'Sample 7 Data'!$B$4:$E$99,2,FALSE))))</f>
        <v/>
      </c>
      <c r="AM8" s="39" t="str">
        <f>IF(OR($A8="",'Informations About Genes'!$D$3="", ISERROR(VLOOKUP(UPPER($A8),'Sample 7 Data'!$B$4:$E$99,3,FALSE))),"",IF(VLOOKUP(UPPER($A8),'Sample 7 Data'!$B$4:$E$99,3,FALSE)=0,"",(VLOOKUP(UPPER($A8),'Sample 7 Data'!$B$4:$E$99,3,FALSE))))</f>
        <v/>
      </c>
      <c r="AN8" s="39" t="str">
        <f>IF(OR($A8="",'Informations About Genes'!$D$3="", ISERROR(VLOOKUP(UPPER($A8),'Sample 7 Data'!$B$4:$E$99,4,FALSE))),"",IF(VLOOKUP(UPPER($A8),'Sample 7 Data'!$B$4:$E$99,4,FALSE)=0,"",(VLOOKUP(UPPER($A8),'Sample 7 Data'!$B$4:$E$99,4,FALSE))))</f>
        <v/>
      </c>
      <c r="AO8" s="39" t="str">
        <f t="shared" si="17"/>
        <v/>
      </c>
      <c r="AP8" s="40" t="str">
        <f t="shared" si="7"/>
        <v/>
      </c>
      <c r="AQ8" s="38" t="str">
        <f>IF(OR($A8="",'Informations About Genes'!$D$3="", ISERROR(VLOOKUP(UPPER($A8),'Sample 8 Data'!$B$4:$E$99,2,FALSE))),"",IF(VLOOKUP(UPPER($A8),'Sample 8 Data'!$B$4:$E$99,2,FALSE)=0,"",(VLOOKUP(UPPER($A8),'Sample 8 Data'!$B$4:$E$99,2,FALSE))))</f>
        <v/>
      </c>
      <c r="AR8" s="39" t="str">
        <f>IF(OR($A8="",'Informations About Genes'!$D$3="", ISERROR(VLOOKUP(UPPER($A8),'Sample 8 Data'!$B$4:$E$99,3,FALSE))),"",IF(VLOOKUP(UPPER($A8),'Sample 8 Data'!$B$4:$E$99,3,FALSE)=0,"",(VLOOKUP(UPPER($A8),'Sample 8 Data'!$B$4:$E$99,3,FALSE))))</f>
        <v/>
      </c>
      <c r="AS8" s="39" t="str">
        <f>IF(OR($A8="",'Informations About Genes'!$D$3="", ISERROR(VLOOKUP(UPPER($A8),'Sample 8 Data'!$B$4:$E$99,4,FALSE))),"",IF(VLOOKUP(UPPER($A8),'Sample 8 Data'!$B$4:$E$99,4,FALSE)=0,"",(VLOOKUP(UPPER($A8),'Sample 8 Data'!$B$4:$E$99,4,FALSE))))</f>
        <v/>
      </c>
      <c r="AT8" s="39" t="str">
        <f t="shared" si="18"/>
        <v/>
      </c>
      <c r="AU8" s="40" t="str">
        <f t="shared" si="8"/>
        <v/>
      </c>
      <c r="AV8" s="38" t="str">
        <f>IF(OR($A8="",'Informations About Genes'!$D$3="", ISERROR(VLOOKUP(UPPER($A8),'Sample 9 Data'!$B$4:$E$99,2,FALSE))),"",IF(VLOOKUP(UPPER($A8),'Sample 9 Data'!$B$4:$E$99,2,FALSE)=0,"",(VLOOKUP(UPPER($A8),'Sample 9 Data'!$B$4:$E$99,2,FALSE))))</f>
        <v/>
      </c>
      <c r="AW8" s="39" t="str">
        <f>IF(OR($A8="",'Informations About Genes'!$D$3="", ISERROR(VLOOKUP(UPPER($A8),'Sample 9 Data'!$B$4:$E$99,3,FALSE))),"",IF(VLOOKUP(UPPER($A8),'Sample 9 Data'!$B$4:$E$99,3,FALSE)=0,"",(VLOOKUP(UPPER($A8),'Sample 9 Data'!$B$4:$E$99,3,FALSE))))</f>
        <v/>
      </c>
      <c r="AX8" s="39" t="str">
        <f>IF(OR($A8="",'Informations About Genes'!$D$3="", ISERROR(VLOOKUP(UPPER($A8),'Sample 9 Data'!$B$4:$E$99,4,FALSE))),"",IF(VLOOKUP(UPPER($A8),'Sample 9 Data'!$B$4:$E$99,4,FALSE)=0,"",(VLOOKUP(UPPER($A8),'Sample 9 Data'!$B$4:$E$99,4,FALSE))))</f>
        <v/>
      </c>
      <c r="AY8" s="39" t="str">
        <f t="shared" si="19"/>
        <v/>
      </c>
      <c r="AZ8" s="40" t="str">
        <f t="shared" si="9"/>
        <v/>
      </c>
      <c r="BA8" s="38" t="str">
        <f>IF(OR($A8="",'Informations About Genes'!$D$3="", ISERROR(VLOOKUP(UPPER($A8),'Sample 10 Data'!$B$4:$E$99,2,FALSE))),"",IF(VLOOKUP(UPPER($A8),'Sample 10 Data'!$B$4:$E$99,2,FALSE)=0,"",(VLOOKUP(UPPER($A8),'Sample 10 Data'!$B$4:$E$99,2,FALSE))))</f>
        <v/>
      </c>
      <c r="BB8" s="39" t="str">
        <f>IF(OR($A8="",'Informations About Genes'!$D$3="", ISERROR(VLOOKUP(UPPER($A8),'Sample 10 Data'!$B$4:$E$99,3,FALSE))),"",IF(VLOOKUP(UPPER($A8),'Sample 10 Data'!$B$4:$E$99,3,FALSE)=0,"",(VLOOKUP(UPPER($A8),'Sample 10 Data'!$B$4:$E$99,3,FALSE))))</f>
        <v/>
      </c>
      <c r="BC8" s="39" t="str">
        <f>IF(OR($A8="",'Informations About Genes'!$D$3="", ISERROR(VLOOKUP(UPPER($A8),'Sample 10 Data'!$B$4:$E$99,4,FALSE))),"",IF(VLOOKUP(UPPER($A8),'Sample 10 Data'!$B$4:$E$99,4,FALSE)=0,"",(VLOOKUP(UPPER($A8),'Sample 10 Data'!$B$4:$E$99,4,FALSE))))</f>
        <v/>
      </c>
      <c r="BD8" s="39" t="str">
        <f t="shared" si="20"/>
        <v/>
      </c>
      <c r="BE8" s="40" t="str">
        <f t="shared" si="21"/>
        <v/>
      </c>
      <c r="BF8" s="201"/>
      <c r="BG8" s="201"/>
      <c r="BH8" s="201"/>
    </row>
    <row r="9" spans="1:62">
      <c r="A9" s="175"/>
      <c r="B9" s="201"/>
      <c r="C9" s="38" t="str">
        <f>IF(OR($A9="",'Informations About Genes'!$D$3="", ISERROR(VLOOKUP(UPPER($A9),'Control Sample Data'!$B$4:$E$99,2,FALSE))),"",IF(VLOOKUP(UPPER($A9),'Control Sample Data'!$B$4:$E$99,2,FALSE)=0,"",(VLOOKUP(UPPER($A9),'Control Sample Data'!$B$4:$E$99,2,FALSE))))</f>
        <v/>
      </c>
      <c r="D9" s="39" t="str">
        <f>IF(OR($A9="",'Informations About Genes'!$D$3="", ISERROR(VLOOKUP(UPPER($A9),'Control Sample Data'!$B$4:$E$99,3,FALSE))),"",IF(VLOOKUP(UPPER($A9),'Control Sample Data'!$B$4:$E$99,3,FALSE)=0,"",(VLOOKUP(UPPER($A9),'Control Sample Data'!$B$4:$E$99,3,FALSE))))</f>
        <v/>
      </c>
      <c r="E9" s="39" t="str">
        <f>IF(OR($A9="",'Informations About Genes'!$D$3="", ISERROR(VLOOKUP(UPPER($A9),'Control Sample Data'!$B$4:$E$99,4,FALSE))),"",IF(VLOOKUP(UPPER($A9),'Control Sample Data'!$B$4:$E$99,4,FALSE)=0,"",(VLOOKUP(UPPER($A9),'Control Sample Data'!$B$4:$E$99,4,FALSE))))</f>
        <v/>
      </c>
      <c r="F9" s="39" t="str">
        <f t="shared" si="10"/>
        <v/>
      </c>
      <c r="G9" s="40" t="str">
        <f t="shared" si="0"/>
        <v/>
      </c>
      <c r="H9" s="38" t="str">
        <f>IF(OR($A9="",'Informations About Genes'!$D$3="", ISERROR(VLOOKUP(UPPER($A9),'Sample 1 Data'!$B$4:$E$99,2,FALSE))),"",IF(VLOOKUP(UPPER($A9),'Sample 1 Data'!$B$4:$E$99,2,FALSE)=0,"",(VLOOKUP(UPPER($A9),'Sample 1 Data'!$B$4:$E$99,2,FALSE))))</f>
        <v/>
      </c>
      <c r="I9" s="39" t="str">
        <f>IF(OR($A9="",'Informations About Genes'!$D$3="", ISERROR(VLOOKUP(UPPER($A9),'Sample 1 Data'!$B$4:$E$99,3,FALSE))),"",IF(VLOOKUP(UPPER($A9),'Sample 1 Data'!$B$4:$E$99,3,FALSE)=0,"",(VLOOKUP(UPPER($A9),'Sample 1 Data'!$B$4:$E$99,3,FALSE))))</f>
        <v/>
      </c>
      <c r="J9" s="39" t="str">
        <f>IF(OR($A9="",'Informations About Genes'!$D$3="", ISERROR(VLOOKUP(UPPER($A9),'Sample 1 Data'!$B$4:$E$99,4,FALSE))),"",IF(VLOOKUP(UPPER($A9),'Sample 1 Data'!$B$4:$E$99,4,FALSE)=0,"",(VLOOKUP(UPPER($A9),'Sample 1 Data'!$B$4:$E$99,4,FALSE))))</f>
        <v/>
      </c>
      <c r="K9" s="39" t="str">
        <f t="shared" si="11"/>
        <v/>
      </c>
      <c r="L9" s="40" t="str">
        <f t="shared" si="1"/>
        <v/>
      </c>
      <c r="M9" s="38" t="str">
        <f>IF(OR($A9="",'Informations About Genes'!$D$3="", ISERROR(VLOOKUP(UPPER($A9),'Sample 2 Data'!$B$4:$E$99,2,FALSE))),"",IF(VLOOKUP(UPPER($A9),'Sample 2 Data'!$B$4:$E$99,2,FALSE)=0,"",(VLOOKUP(UPPER($A9),'Sample 2 Data'!$B$4:$E$99,2,FALSE))))</f>
        <v/>
      </c>
      <c r="N9" s="39" t="str">
        <f>IF(OR($A9="",'Informations About Genes'!$D$3="", ISERROR(VLOOKUP(UPPER($A9),'Sample 2 Data'!$B$4:$E$99,3,FALSE))),"",IF(VLOOKUP(UPPER($A9),'Sample 2 Data'!$B$4:$E$99,3,FALSE)=0,"",(VLOOKUP(UPPER($A9),'Sample 2 Data'!$B$4:$E$99,3,FALSE))))</f>
        <v/>
      </c>
      <c r="O9" s="39" t="str">
        <f>IF(OR($A9="",'Informations About Genes'!$D$3="", ISERROR(VLOOKUP(UPPER($A9),'Sample 2 Data'!$B$4:$E$99,4,FALSE))),"",IF(VLOOKUP(UPPER($A9),'Sample 2 Data'!$B$4:$E$99,4,FALSE)=0,"",(VLOOKUP(UPPER($A9),'Sample 2 Data'!$B$4:$E$99,4,FALSE))))</f>
        <v/>
      </c>
      <c r="P9" s="39" t="str">
        <f t="shared" si="12"/>
        <v/>
      </c>
      <c r="Q9" s="40" t="str">
        <f t="shared" si="2"/>
        <v/>
      </c>
      <c r="R9" s="38" t="str">
        <f>IF(OR($A9="",'Informations About Genes'!$D$3="", ISERROR(VLOOKUP(UPPER($A9),'Sample 3 Data'!$B$4:$E$99,2,FALSE))),"",IF(VLOOKUP(UPPER($A9),'Sample 3 Data'!$B$4:$E$99,2,FALSE)=0,"",(VLOOKUP(UPPER($A9),'Sample 3 Data'!$B$4:$E$99,2,FALSE))))</f>
        <v/>
      </c>
      <c r="S9" s="39" t="str">
        <f>IF(OR($A9="",'Informations About Genes'!$D$3="", ISERROR(VLOOKUP(UPPER($A9),'Sample 3 Data'!$B$4:$E$99,3,FALSE))),"",IF(VLOOKUP(UPPER($A9),'Sample 3 Data'!$B$4:$E$99,3,FALSE)=0,"",(VLOOKUP(UPPER($A9),'Sample 3 Data'!$B$4:$E$99,3,FALSE))))</f>
        <v/>
      </c>
      <c r="T9" s="39" t="str">
        <f>IF(OR($A9="",'Informations About Genes'!$D$3="", ISERROR(VLOOKUP(UPPER($A9),'Sample 3 Data'!$B$4:$E$99,4,FALSE))),"",IF(VLOOKUP(UPPER($A9),'Sample 3 Data'!$B$4:$E$99,4,FALSE)=0,"",(VLOOKUP(UPPER($A9),'Sample 3 Data'!$B$4:$E$99,4,FALSE))))</f>
        <v/>
      </c>
      <c r="U9" s="39" t="str">
        <f t="shared" si="13"/>
        <v/>
      </c>
      <c r="V9" s="40" t="str">
        <f t="shared" si="3"/>
        <v/>
      </c>
      <c r="W9" s="38" t="str">
        <f>IF(OR($A9="",'Informations About Genes'!$D$3="", ISERROR(VLOOKUP(UPPER($A9),'Sample 4 Data'!$B$4:$E$99,2,FALSE))),"",IF(VLOOKUP(UPPER($A9),'Sample 4 Data'!$B$4:$E$99,2,FALSE)=0,"",(VLOOKUP(UPPER($A9),'Sample 4 Data'!$B$4:$E$99,2,FALSE))))</f>
        <v/>
      </c>
      <c r="X9" s="39" t="str">
        <f>IF(OR($A9="",'Informations About Genes'!$D$3="", ISERROR(VLOOKUP(UPPER($A9),'Sample 4 Data'!$B$4:$E$99,3,FALSE))),"",IF(VLOOKUP(UPPER($A9),'Sample 4 Data'!$B$4:$E$99,3,FALSE)=0,"",(VLOOKUP(UPPER($A9),'Sample 4 Data'!$B$4:$E$99,3,FALSE))))</f>
        <v/>
      </c>
      <c r="Y9" s="39" t="str">
        <f>IF(OR($A9="",'Informations About Genes'!$D$3="", ISERROR(VLOOKUP(UPPER($A9),'Sample 4 Data'!$B$4:$E$99,4,FALSE))),"",IF(VLOOKUP(UPPER($A9),'Sample 4 Data'!$B$4:$E$99,4,FALSE)=0,"",(VLOOKUP(UPPER($A9),'Sample 4 Data'!$B$4:$E$99,4,FALSE))))</f>
        <v/>
      </c>
      <c r="Z9" s="39" t="str">
        <f t="shared" si="14"/>
        <v/>
      </c>
      <c r="AA9" s="40" t="str">
        <f t="shared" si="4"/>
        <v/>
      </c>
      <c r="AB9" s="38" t="str">
        <f>IF(OR($A9="",'Informations About Genes'!$D$3="", ISERROR(VLOOKUP(UPPER($A9),'Sample 5 Data'!$B$4:$E$99,2,FALSE))),"",IF(VLOOKUP(UPPER($A9),'Sample 5 Data'!$B$4:$E$99,2,FALSE)=0,"",(VLOOKUP(UPPER($A9),'Sample 5 Data'!$B$4:$E$99,2,FALSE))))</f>
        <v/>
      </c>
      <c r="AC9" s="39" t="str">
        <f>IF(OR($A9="",'Informations About Genes'!$D$3="", ISERROR(VLOOKUP(UPPER($A9),'Sample 5 Data'!$B$4:$E$99,3,FALSE))),"",IF(VLOOKUP(UPPER($A9),'Sample 5 Data'!$B$4:$E$99,3,FALSE)=0,"",(VLOOKUP(UPPER($A9),'Sample 5 Data'!$B$4:$E$99,3,FALSE))))</f>
        <v/>
      </c>
      <c r="AD9" s="39" t="str">
        <f>IF(OR($A9="",'Informations About Genes'!$D$3="", ISERROR(VLOOKUP(UPPER($A9),'Sample 5 Data'!$B$4:$E$99,4,FALSE))),"",IF(VLOOKUP(UPPER($A9),'Sample 5 Data'!$B$4:$E$99,4,FALSE)=0,"",(VLOOKUP(UPPER($A9),'Sample 5 Data'!$B$4:$E$99,4,FALSE))))</f>
        <v/>
      </c>
      <c r="AE9" s="39" t="str">
        <f t="shared" si="15"/>
        <v/>
      </c>
      <c r="AF9" s="40" t="str">
        <f t="shared" si="5"/>
        <v/>
      </c>
      <c r="AG9" s="38" t="str">
        <f>IF(OR($A9="",'Informations About Genes'!$D$3="", ISERROR(VLOOKUP(UPPER($A9),'Sample 6 Data'!$B$4:$E$99,2,FALSE))),"",IF(VLOOKUP(UPPER($A9),'Sample 6 Data'!$B$4:$E$99,2,FALSE)=0,"",(VLOOKUP(UPPER($A9),'Sample 6 Data'!$B$4:$E$99,2,FALSE))))</f>
        <v/>
      </c>
      <c r="AH9" s="39" t="str">
        <f>IF(OR($A9="",'Informations About Genes'!$D$3="", ISERROR(VLOOKUP(UPPER($A9),'Sample 6 Data'!$B$4:$E$99,3,FALSE))),"",IF(VLOOKUP(UPPER($A9),'Sample 6 Data'!$B$4:$E$99,3,FALSE)=0,"",(VLOOKUP(UPPER($A9),'Sample 6 Data'!$B$4:$E$99,3,FALSE))))</f>
        <v/>
      </c>
      <c r="AI9" s="39" t="str">
        <f>IF(OR($A9="",'Informations About Genes'!$D$3="", ISERROR(VLOOKUP(UPPER($A9),'Sample 6 Data'!$B$4:$E$99,4,FALSE))),"",IF(VLOOKUP(UPPER($A9),'Sample 6 Data'!$B$4:$E$99,4,FALSE)=0,"",(VLOOKUP(UPPER($A9),'Sample 6 Data'!$B$4:$E$99,4,FALSE))))</f>
        <v/>
      </c>
      <c r="AJ9" s="39" t="str">
        <f t="shared" si="16"/>
        <v/>
      </c>
      <c r="AK9" s="40" t="str">
        <f t="shared" si="6"/>
        <v/>
      </c>
      <c r="AL9" s="38" t="str">
        <f>IF(OR($A9="",'Informations About Genes'!$D$3="", ISERROR(VLOOKUP(UPPER($A9),'Sample 7 Data'!$B$4:$E$99,2,FALSE))),"",IF(VLOOKUP(UPPER($A9),'Sample 7 Data'!$B$4:$E$99,2,FALSE)=0,"",(VLOOKUP(UPPER($A9),'Sample 7 Data'!$B$4:$E$99,2,FALSE))))</f>
        <v/>
      </c>
      <c r="AM9" s="39" t="str">
        <f>IF(OR($A9="",'Informations About Genes'!$D$3="", ISERROR(VLOOKUP(UPPER($A9),'Sample 7 Data'!$B$4:$E$99,3,FALSE))),"",IF(VLOOKUP(UPPER($A9),'Sample 7 Data'!$B$4:$E$99,3,FALSE)=0,"",(VLOOKUP(UPPER($A9),'Sample 7 Data'!$B$4:$E$99,3,FALSE))))</f>
        <v/>
      </c>
      <c r="AN9" s="39" t="str">
        <f>IF(OR($A9="",'Informations About Genes'!$D$3="", ISERROR(VLOOKUP(UPPER($A9),'Sample 7 Data'!$B$4:$E$99,4,FALSE))),"",IF(VLOOKUP(UPPER($A9),'Sample 7 Data'!$B$4:$E$99,4,FALSE)=0,"",(VLOOKUP(UPPER($A9),'Sample 7 Data'!$B$4:$E$99,4,FALSE))))</f>
        <v/>
      </c>
      <c r="AO9" s="39" t="str">
        <f t="shared" si="17"/>
        <v/>
      </c>
      <c r="AP9" s="40" t="str">
        <f t="shared" si="7"/>
        <v/>
      </c>
      <c r="AQ9" s="38" t="str">
        <f>IF(OR($A9="",'Informations About Genes'!$D$3="", ISERROR(VLOOKUP(UPPER($A9),'Sample 8 Data'!$B$4:$E$99,2,FALSE))),"",IF(VLOOKUP(UPPER($A9),'Sample 8 Data'!$B$4:$E$99,2,FALSE)=0,"",(VLOOKUP(UPPER($A9),'Sample 8 Data'!$B$4:$E$99,2,FALSE))))</f>
        <v/>
      </c>
      <c r="AR9" s="39" t="str">
        <f>IF(OR($A9="",'Informations About Genes'!$D$3="", ISERROR(VLOOKUP(UPPER($A9),'Sample 8 Data'!$B$4:$E$99,3,FALSE))),"",IF(VLOOKUP(UPPER($A9),'Sample 8 Data'!$B$4:$E$99,3,FALSE)=0,"",(VLOOKUP(UPPER($A9),'Sample 8 Data'!$B$4:$E$99,3,FALSE))))</f>
        <v/>
      </c>
      <c r="AS9" s="39" t="str">
        <f>IF(OR($A9="",'Informations About Genes'!$D$3="", ISERROR(VLOOKUP(UPPER($A9),'Sample 8 Data'!$B$4:$E$99,4,FALSE))),"",IF(VLOOKUP(UPPER($A9),'Sample 8 Data'!$B$4:$E$99,4,FALSE)=0,"",(VLOOKUP(UPPER($A9),'Sample 8 Data'!$B$4:$E$99,4,FALSE))))</f>
        <v/>
      </c>
      <c r="AT9" s="39" t="str">
        <f t="shared" si="18"/>
        <v/>
      </c>
      <c r="AU9" s="40" t="str">
        <f t="shared" si="8"/>
        <v/>
      </c>
      <c r="AV9" s="38" t="str">
        <f>IF(OR($A9="",'Informations About Genes'!$D$3="", ISERROR(VLOOKUP(UPPER($A9),'Sample 9 Data'!$B$4:$E$99,2,FALSE))),"",IF(VLOOKUP(UPPER($A9),'Sample 9 Data'!$B$4:$E$99,2,FALSE)=0,"",(VLOOKUP(UPPER($A9),'Sample 9 Data'!$B$4:$E$99,2,FALSE))))</f>
        <v/>
      </c>
      <c r="AW9" s="39" t="str">
        <f>IF(OR($A9="",'Informations About Genes'!$D$3="", ISERROR(VLOOKUP(UPPER($A9),'Sample 9 Data'!$B$4:$E$99,3,FALSE))),"",IF(VLOOKUP(UPPER($A9),'Sample 9 Data'!$B$4:$E$99,3,FALSE)=0,"",(VLOOKUP(UPPER($A9),'Sample 9 Data'!$B$4:$E$99,3,FALSE))))</f>
        <v/>
      </c>
      <c r="AX9" s="39" t="str">
        <f>IF(OR($A9="",'Informations About Genes'!$D$3="", ISERROR(VLOOKUP(UPPER($A9),'Sample 9 Data'!$B$4:$E$99,4,FALSE))),"",IF(VLOOKUP(UPPER($A9),'Sample 9 Data'!$B$4:$E$99,4,FALSE)=0,"",(VLOOKUP(UPPER($A9),'Sample 9 Data'!$B$4:$E$99,4,FALSE))))</f>
        <v/>
      </c>
      <c r="AY9" s="39" t="str">
        <f t="shared" si="19"/>
        <v/>
      </c>
      <c r="AZ9" s="40" t="str">
        <f t="shared" si="9"/>
        <v/>
      </c>
      <c r="BA9" s="38" t="str">
        <f>IF(OR($A9="",'Informations About Genes'!$D$3="", ISERROR(VLOOKUP(UPPER($A9),'Sample 10 Data'!$B$4:$E$99,2,FALSE))),"",IF(VLOOKUP(UPPER($A9),'Sample 10 Data'!$B$4:$E$99,2,FALSE)=0,"",(VLOOKUP(UPPER($A9),'Sample 10 Data'!$B$4:$E$99,2,FALSE))))</f>
        <v/>
      </c>
      <c r="BB9" s="39" t="str">
        <f>IF(OR($A9="",'Informations About Genes'!$D$3="", ISERROR(VLOOKUP(UPPER($A9),'Sample 10 Data'!$B$4:$E$99,3,FALSE))),"",IF(VLOOKUP(UPPER($A9),'Sample 10 Data'!$B$4:$E$99,3,FALSE)=0,"",(VLOOKUP(UPPER($A9),'Sample 10 Data'!$B$4:$E$99,3,FALSE))))</f>
        <v/>
      </c>
      <c r="BC9" s="39" t="str">
        <f>IF(OR($A9="",'Informations About Genes'!$D$3="", ISERROR(VLOOKUP(UPPER($A9),'Sample 10 Data'!$B$4:$E$99,4,FALSE))),"",IF(VLOOKUP(UPPER($A9),'Sample 10 Data'!$B$4:$E$99,4,FALSE)=0,"",(VLOOKUP(UPPER($A9),'Sample 10 Data'!$B$4:$E$99,4,FALSE))))</f>
        <v/>
      </c>
      <c r="BD9" s="39" t="str">
        <f t="shared" si="20"/>
        <v/>
      </c>
      <c r="BE9" s="40" t="str">
        <f t="shared" si="21"/>
        <v/>
      </c>
      <c r="BF9" s="201"/>
      <c r="BG9" s="201"/>
      <c r="BH9" s="201"/>
    </row>
    <row r="10" spans="1:62">
      <c r="A10" s="175"/>
      <c r="B10" s="201"/>
      <c r="C10" s="38" t="str">
        <f>IF(OR($A10="",'Informations About Genes'!$D$3="", ISERROR(VLOOKUP(UPPER($A10),'Control Sample Data'!$B$4:$E$99,2,FALSE))),"",IF(VLOOKUP(UPPER($A10),'Control Sample Data'!$B$4:$E$99,2,FALSE)=0,"",(VLOOKUP(UPPER($A10),'Control Sample Data'!$B$4:$E$99,2,FALSE))))</f>
        <v/>
      </c>
      <c r="D10" s="39" t="str">
        <f>IF(OR($A10="",'Informations About Genes'!$D$3="", ISERROR(VLOOKUP(UPPER($A10),'Control Sample Data'!$B$4:$E$99,3,FALSE))),"",IF(VLOOKUP(UPPER($A10),'Control Sample Data'!$B$4:$E$99,3,FALSE)=0,"",(VLOOKUP(UPPER($A10),'Control Sample Data'!$B$4:$E$99,3,FALSE))))</f>
        <v/>
      </c>
      <c r="E10" s="39" t="str">
        <f>IF(OR($A10="",'Informations About Genes'!$D$3="", ISERROR(VLOOKUP(UPPER($A10),'Control Sample Data'!$B$4:$E$99,4,FALSE))),"",IF(VLOOKUP(UPPER($A10),'Control Sample Data'!$B$4:$E$99,4,FALSE)=0,"",(VLOOKUP(UPPER($A10),'Control Sample Data'!$B$4:$E$99,4,FALSE))))</f>
        <v/>
      </c>
      <c r="F10" s="39" t="str">
        <f t="shared" si="10"/>
        <v/>
      </c>
      <c r="G10" s="40" t="str">
        <f t="shared" si="0"/>
        <v/>
      </c>
      <c r="H10" s="38" t="str">
        <f>IF(OR($A10="",'Informations About Genes'!$D$3="", ISERROR(VLOOKUP(UPPER($A10),'Sample 1 Data'!$B$4:$E$99,2,FALSE))),"",IF(VLOOKUP(UPPER($A10),'Sample 1 Data'!$B$4:$E$99,2,FALSE)=0,"",(VLOOKUP(UPPER($A10),'Sample 1 Data'!$B$4:$E$99,2,FALSE))))</f>
        <v/>
      </c>
      <c r="I10" s="39" t="str">
        <f>IF(OR($A10="",'Informations About Genes'!$D$3="", ISERROR(VLOOKUP(UPPER($A10),'Sample 1 Data'!$B$4:$E$99,3,FALSE))),"",IF(VLOOKUP(UPPER($A10),'Sample 1 Data'!$B$4:$E$99,3,FALSE)=0,"",(VLOOKUP(UPPER($A10),'Sample 1 Data'!$B$4:$E$99,3,FALSE))))</f>
        <v/>
      </c>
      <c r="J10" s="39" t="str">
        <f>IF(OR($A10="",'Informations About Genes'!$D$3="", ISERROR(VLOOKUP(UPPER($A10),'Sample 1 Data'!$B$4:$E$99,4,FALSE))),"",IF(VLOOKUP(UPPER($A10),'Sample 1 Data'!$B$4:$E$99,4,FALSE)=0,"",(VLOOKUP(UPPER($A10),'Sample 1 Data'!$B$4:$E$99,4,FALSE))))</f>
        <v/>
      </c>
      <c r="K10" s="39" t="str">
        <f t="shared" si="11"/>
        <v/>
      </c>
      <c r="L10" s="40" t="str">
        <f t="shared" si="1"/>
        <v/>
      </c>
      <c r="M10" s="38" t="str">
        <f>IF(OR($A10="",'Informations About Genes'!$D$3="", ISERROR(VLOOKUP(UPPER($A10),'Sample 2 Data'!$B$4:$E$99,2,FALSE))),"",IF(VLOOKUP(UPPER($A10),'Sample 2 Data'!$B$4:$E$99,2,FALSE)=0,"",(VLOOKUP(UPPER($A10),'Sample 2 Data'!$B$4:$E$99,2,FALSE))))</f>
        <v/>
      </c>
      <c r="N10" s="39" t="str">
        <f>IF(OR($A10="",'Informations About Genes'!$D$3="", ISERROR(VLOOKUP(UPPER($A10),'Sample 2 Data'!$B$4:$E$99,3,FALSE))),"",IF(VLOOKUP(UPPER($A10),'Sample 2 Data'!$B$4:$E$99,3,FALSE)=0,"",(VLOOKUP(UPPER($A10),'Sample 2 Data'!$B$4:$E$99,3,FALSE))))</f>
        <v/>
      </c>
      <c r="O10" s="39" t="str">
        <f>IF(OR($A10="",'Informations About Genes'!$D$3="", ISERROR(VLOOKUP(UPPER($A10),'Sample 2 Data'!$B$4:$E$99,4,FALSE))),"",IF(VLOOKUP(UPPER($A10),'Sample 2 Data'!$B$4:$E$99,4,FALSE)=0,"",(VLOOKUP(UPPER($A10),'Sample 2 Data'!$B$4:$E$99,4,FALSE))))</f>
        <v/>
      </c>
      <c r="P10" s="39" t="str">
        <f t="shared" si="12"/>
        <v/>
      </c>
      <c r="Q10" s="40" t="str">
        <f t="shared" si="2"/>
        <v/>
      </c>
      <c r="R10" s="38" t="str">
        <f>IF(OR($A10="",'Informations About Genes'!$D$3="", ISERROR(VLOOKUP(UPPER($A10),'Sample 3 Data'!$B$4:$E$99,2,FALSE))),"",IF(VLOOKUP(UPPER($A10),'Sample 3 Data'!$B$4:$E$99,2,FALSE)=0,"",(VLOOKUP(UPPER($A10),'Sample 3 Data'!$B$4:$E$99,2,FALSE))))</f>
        <v/>
      </c>
      <c r="S10" s="39" t="str">
        <f>IF(OR($A10="",'Informations About Genes'!$D$3="", ISERROR(VLOOKUP(UPPER($A10),'Sample 3 Data'!$B$4:$E$99,3,FALSE))),"",IF(VLOOKUP(UPPER($A10),'Sample 3 Data'!$B$4:$E$99,3,FALSE)=0,"",(VLOOKUP(UPPER($A10),'Sample 3 Data'!$B$4:$E$99,3,FALSE))))</f>
        <v/>
      </c>
      <c r="T10" s="39" t="str">
        <f>IF(OR($A10="",'Informations About Genes'!$D$3="", ISERROR(VLOOKUP(UPPER($A10),'Sample 3 Data'!$B$4:$E$99,4,FALSE))),"",IF(VLOOKUP(UPPER($A10),'Sample 3 Data'!$B$4:$E$99,4,FALSE)=0,"",(VLOOKUP(UPPER($A10),'Sample 3 Data'!$B$4:$E$99,4,FALSE))))</f>
        <v/>
      </c>
      <c r="U10" s="39" t="str">
        <f t="shared" si="13"/>
        <v/>
      </c>
      <c r="V10" s="40" t="str">
        <f t="shared" si="3"/>
        <v/>
      </c>
      <c r="W10" s="38" t="str">
        <f>IF(OR($A10="",'Informations About Genes'!$D$3="", ISERROR(VLOOKUP(UPPER($A10),'Sample 4 Data'!$B$4:$E$99,2,FALSE))),"",IF(VLOOKUP(UPPER($A10),'Sample 4 Data'!$B$4:$E$99,2,FALSE)=0,"",(VLOOKUP(UPPER($A10),'Sample 4 Data'!$B$4:$E$99,2,FALSE))))</f>
        <v/>
      </c>
      <c r="X10" s="39" t="str">
        <f>IF(OR($A10="",'Informations About Genes'!$D$3="", ISERROR(VLOOKUP(UPPER($A10),'Sample 4 Data'!$B$4:$E$99,3,FALSE))),"",IF(VLOOKUP(UPPER($A10),'Sample 4 Data'!$B$4:$E$99,3,FALSE)=0,"",(VLOOKUP(UPPER($A10),'Sample 4 Data'!$B$4:$E$99,3,FALSE))))</f>
        <v/>
      </c>
      <c r="Y10" s="39" t="str">
        <f>IF(OR($A10="",'Informations About Genes'!$D$3="", ISERROR(VLOOKUP(UPPER($A10),'Sample 4 Data'!$B$4:$E$99,4,FALSE))),"",IF(VLOOKUP(UPPER($A10),'Sample 4 Data'!$B$4:$E$99,4,FALSE)=0,"",(VLOOKUP(UPPER($A10),'Sample 4 Data'!$B$4:$E$99,4,FALSE))))</f>
        <v/>
      </c>
      <c r="Z10" s="39" t="str">
        <f t="shared" si="14"/>
        <v/>
      </c>
      <c r="AA10" s="40" t="str">
        <f t="shared" si="4"/>
        <v/>
      </c>
      <c r="AB10" s="38" t="str">
        <f>IF(OR($A10="",'Informations About Genes'!$D$3="", ISERROR(VLOOKUP(UPPER($A10),'Sample 5 Data'!$B$4:$E$99,2,FALSE))),"",IF(VLOOKUP(UPPER($A10),'Sample 5 Data'!$B$4:$E$99,2,FALSE)=0,"",(VLOOKUP(UPPER($A10),'Sample 5 Data'!$B$4:$E$99,2,FALSE))))</f>
        <v/>
      </c>
      <c r="AC10" s="39" t="str">
        <f>IF(OR($A10="",'Informations About Genes'!$D$3="", ISERROR(VLOOKUP(UPPER($A10),'Sample 5 Data'!$B$4:$E$99,3,FALSE))),"",IF(VLOOKUP(UPPER($A10),'Sample 5 Data'!$B$4:$E$99,3,FALSE)=0,"",(VLOOKUP(UPPER($A10),'Sample 5 Data'!$B$4:$E$99,3,FALSE))))</f>
        <v/>
      </c>
      <c r="AD10" s="39" t="str">
        <f>IF(OR($A10="",'Informations About Genes'!$D$3="", ISERROR(VLOOKUP(UPPER($A10),'Sample 5 Data'!$B$4:$E$99,4,FALSE))),"",IF(VLOOKUP(UPPER($A10),'Sample 5 Data'!$B$4:$E$99,4,FALSE)=0,"",(VLOOKUP(UPPER($A10),'Sample 5 Data'!$B$4:$E$99,4,FALSE))))</f>
        <v/>
      </c>
      <c r="AE10" s="39" t="str">
        <f t="shared" si="15"/>
        <v/>
      </c>
      <c r="AF10" s="40" t="str">
        <f t="shared" si="5"/>
        <v/>
      </c>
      <c r="AG10" s="38" t="str">
        <f>IF(OR($A10="",'Informations About Genes'!$D$3="", ISERROR(VLOOKUP(UPPER($A10),'Sample 6 Data'!$B$4:$E$99,2,FALSE))),"",IF(VLOOKUP(UPPER($A10),'Sample 6 Data'!$B$4:$E$99,2,FALSE)=0,"",(VLOOKUP(UPPER($A10),'Sample 6 Data'!$B$4:$E$99,2,FALSE))))</f>
        <v/>
      </c>
      <c r="AH10" s="39" t="str">
        <f>IF(OR($A10="",'Informations About Genes'!$D$3="", ISERROR(VLOOKUP(UPPER($A10),'Sample 6 Data'!$B$4:$E$99,3,FALSE))),"",IF(VLOOKUP(UPPER($A10),'Sample 6 Data'!$B$4:$E$99,3,FALSE)=0,"",(VLOOKUP(UPPER($A10),'Sample 6 Data'!$B$4:$E$99,3,FALSE))))</f>
        <v/>
      </c>
      <c r="AI10" s="39" t="str">
        <f>IF(OR($A10="",'Informations About Genes'!$D$3="", ISERROR(VLOOKUP(UPPER($A10),'Sample 6 Data'!$B$4:$E$99,4,FALSE))),"",IF(VLOOKUP(UPPER($A10),'Sample 6 Data'!$B$4:$E$99,4,FALSE)=0,"",(VLOOKUP(UPPER($A10),'Sample 6 Data'!$B$4:$E$99,4,FALSE))))</f>
        <v/>
      </c>
      <c r="AJ10" s="39" t="str">
        <f t="shared" si="16"/>
        <v/>
      </c>
      <c r="AK10" s="40" t="str">
        <f t="shared" si="6"/>
        <v/>
      </c>
      <c r="AL10" s="38" t="str">
        <f>IF(OR($A10="",'Informations About Genes'!$D$3="", ISERROR(VLOOKUP(UPPER($A10),'Sample 7 Data'!$B$4:$E$99,2,FALSE))),"",IF(VLOOKUP(UPPER($A10),'Sample 7 Data'!$B$4:$E$99,2,FALSE)=0,"",(VLOOKUP(UPPER($A10),'Sample 7 Data'!$B$4:$E$99,2,FALSE))))</f>
        <v/>
      </c>
      <c r="AM10" s="39" t="str">
        <f>IF(OR($A10="",'Informations About Genes'!$D$3="", ISERROR(VLOOKUP(UPPER($A10),'Sample 7 Data'!$B$4:$E$99,3,FALSE))),"",IF(VLOOKUP(UPPER($A10),'Sample 7 Data'!$B$4:$E$99,3,FALSE)=0,"",(VLOOKUP(UPPER($A10),'Sample 7 Data'!$B$4:$E$99,3,FALSE))))</f>
        <v/>
      </c>
      <c r="AN10" s="39" t="str">
        <f>IF(OR($A10="",'Informations About Genes'!$D$3="", ISERROR(VLOOKUP(UPPER($A10),'Sample 7 Data'!$B$4:$E$99,4,FALSE))),"",IF(VLOOKUP(UPPER($A10),'Sample 7 Data'!$B$4:$E$99,4,FALSE)=0,"",(VLOOKUP(UPPER($A10),'Sample 7 Data'!$B$4:$E$99,4,FALSE))))</f>
        <v/>
      </c>
      <c r="AO10" s="39" t="str">
        <f t="shared" si="17"/>
        <v/>
      </c>
      <c r="AP10" s="40" t="str">
        <f t="shared" si="7"/>
        <v/>
      </c>
      <c r="AQ10" s="38" t="str">
        <f>IF(OR($A10="",'Informations About Genes'!$D$3="", ISERROR(VLOOKUP(UPPER($A10),'Sample 8 Data'!$B$4:$E$99,2,FALSE))),"",IF(VLOOKUP(UPPER($A10),'Sample 8 Data'!$B$4:$E$99,2,FALSE)=0,"",(VLOOKUP(UPPER($A10),'Sample 8 Data'!$B$4:$E$99,2,FALSE))))</f>
        <v/>
      </c>
      <c r="AR10" s="39" t="str">
        <f>IF(OR($A10="",'Informations About Genes'!$D$3="", ISERROR(VLOOKUP(UPPER($A10),'Sample 8 Data'!$B$4:$E$99,3,FALSE))),"",IF(VLOOKUP(UPPER($A10),'Sample 8 Data'!$B$4:$E$99,3,FALSE)=0,"",(VLOOKUP(UPPER($A10),'Sample 8 Data'!$B$4:$E$99,3,FALSE))))</f>
        <v/>
      </c>
      <c r="AS10" s="39" t="str">
        <f>IF(OR($A10="",'Informations About Genes'!$D$3="", ISERROR(VLOOKUP(UPPER($A10),'Sample 8 Data'!$B$4:$E$99,4,FALSE))),"",IF(VLOOKUP(UPPER($A10),'Sample 8 Data'!$B$4:$E$99,4,FALSE)=0,"",(VLOOKUP(UPPER($A10),'Sample 8 Data'!$B$4:$E$99,4,FALSE))))</f>
        <v/>
      </c>
      <c r="AT10" s="39" t="str">
        <f t="shared" si="18"/>
        <v/>
      </c>
      <c r="AU10" s="40" t="str">
        <f t="shared" si="8"/>
        <v/>
      </c>
      <c r="AV10" s="38" t="str">
        <f>IF(OR($A10="",'Informations About Genes'!$D$3="", ISERROR(VLOOKUP(UPPER($A10),'Sample 9 Data'!$B$4:$E$99,2,FALSE))),"",IF(VLOOKUP(UPPER($A10),'Sample 9 Data'!$B$4:$E$99,2,FALSE)=0,"",(VLOOKUP(UPPER($A10),'Sample 9 Data'!$B$4:$E$99,2,FALSE))))</f>
        <v/>
      </c>
      <c r="AW10" s="39" t="str">
        <f>IF(OR($A10="",'Informations About Genes'!$D$3="", ISERROR(VLOOKUP(UPPER($A10),'Sample 9 Data'!$B$4:$E$99,3,FALSE))),"",IF(VLOOKUP(UPPER($A10),'Sample 9 Data'!$B$4:$E$99,3,FALSE)=0,"",(VLOOKUP(UPPER($A10),'Sample 9 Data'!$B$4:$E$99,3,FALSE))))</f>
        <v/>
      </c>
      <c r="AX10" s="39" t="str">
        <f>IF(OR($A10="",'Informations About Genes'!$D$3="", ISERROR(VLOOKUP(UPPER($A10),'Sample 9 Data'!$B$4:$E$99,4,FALSE))),"",IF(VLOOKUP(UPPER($A10),'Sample 9 Data'!$B$4:$E$99,4,FALSE)=0,"",(VLOOKUP(UPPER($A10),'Sample 9 Data'!$B$4:$E$99,4,FALSE))))</f>
        <v/>
      </c>
      <c r="AY10" s="39" t="str">
        <f t="shared" si="19"/>
        <v/>
      </c>
      <c r="AZ10" s="40" t="str">
        <f t="shared" si="9"/>
        <v/>
      </c>
      <c r="BA10" s="38" t="str">
        <f>IF(OR($A10="",'Informations About Genes'!$D$3="", ISERROR(VLOOKUP(UPPER($A10),'Sample 10 Data'!$B$4:$E$99,2,FALSE))),"",IF(VLOOKUP(UPPER($A10),'Sample 10 Data'!$B$4:$E$99,2,FALSE)=0,"",(VLOOKUP(UPPER($A10),'Sample 10 Data'!$B$4:$E$99,2,FALSE))))</f>
        <v/>
      </c>
      <c r="BB10" s="39" t="str">
        <f>IF(OR($A10="",'Informations About Genes'!$D$3="", ISERROR(VLOOKUP(UPPER($A10),'Sample 10 Data'!$B$4:$E$99,3,FALSE))),"",IF(VLOOKUP(UPPER($A10),'Sample 10 Data'!$B$4:$E$99,3,FALSE)=0,"",(VLOOKUP(UPPER($A10),'Sample 10 Data'!$B$4:$E$99,3,FALSE))))</f>
        <v/>
      </c>
      <c r="BC10" s="39" t="str">
        <f>IF(OR($A10="",'Informations About Genes'!$D$3="", ISERROR(VLOOKUP(UPPER($A10),'Sample 10 Data'!$B$4:$E$99,4,FALSE))),"",IF(VLOOKUP(UPPER($A10),'Sample 10 Data'!$B$4:$E$99,4,FALSE)=0,"",(VLOOKUP(UPPER($A10),'Sample 10 Data'!$B$4:$E$99,4,FALSE))))</f>
        <v/>
      </c>
      <c r="BD10" s="39" t="str">
        <f t="shared" si="20"/>
        <v/>
      </c>
      <c r="BE10" s="40" t="str">
        <f t="shared" si="21"/>
        <v/>
      </c>
      <c r="BF10" s="201"/>
      <c r="BG10" s="201"/>
      <c r="BH10" s="201"/>
    </row>
    <row r="11" spans="1:62">
      <c r="A11" s="201"/>
      <c r="B11" s="137" t="s">
        <v>173</v>
      </c>
      <c r="C11" s="38" t="str">
        <f>IF(ISERROR(AVERAGE(C3:C10)),"",AVERAGE(C3:C10))</f>
        <v/>
      </c>
      <c r="D11" s="39" t="str">
        <f>IF(ISERROR(AVERAGE(D3:D10)),"",AVERAGE(D3:D10))</f>
        <v/>
      </c>
      <c r="E11" s="39" t="str">
        <f>IF(ISERROR(AVERAGE(E3:E10)),"",AVERAGE(E3:E10))</f>
        <v/>
      </c>
      <c r="F11" s="39" t="str">
        <f t="shared" si="10"/>
        <v/>
      </c>
      <c r="G11" s="153"/>
      <c r="H11" s="38" t="str">
        <f>IF(ISERROR(AVERAGE(H3:H10)),"",AVERAGE(H3:H10))</f>
        <v/>
      </c>
      <c r="I11" s="39" t="str">
        <f>IF(ISERROR(AVERAGE(I3:I10)),"",AVERAGE(I3:I10))</f>
        <v/>
      </c>
      <c r="J11" s="39" t="str">
        <f>IF(ISERROR(AVERAGE(J3:J10)),"",AVERAGE(J3:J10))</f>
        <v/>
      </c>
      <c r="K11" s="39" t="str">
        <f t="shared" si="11"/>
        <v/>
      </c>
      <c r="L11" s="153"/>
      <c r="M11" s="38" t="str">
        <f>IF(ISERROR(AVERAGE(M3:M10)),"",AVERAGE(M3:M10))</f>
        <v/>
      </c>
      <c r="N11" s="39" t="str">
        <f>IF(ISERROR(AVERAGE(N3:N10)),"",AVERAGE(N3:N10))</f>
        <v/>
      </c>
      <c r="O11" s="39" t="str">
        <f>IF(ISERROR(AVERAGE(O3:O10)),"",AVERAGE(O3:O10))</f>
        <v/>
      </c>
      <c r="P11" s="39" t="str">
        <f t="shared" si="12"/>
        <v/>
      </c>
      <c r="Q11" s="153"/>
      <c r="R11" s="38" t="str">
        <f>IF(ISERROR(AVERAGE(R3:R10)),"",AVERAGE(R3:R10))</f>
        <v/>
      </c>
      <c r="S11" s="39" t="str">
        <f>IF(ISERROR(AVERAGE(S3:S10)),"",AVERAGE(S3:S10))</f>
        <v/>
      </c>
      <c r="T11" s="39" t="str">
        <f>IF(ISERROR(AVERAGE(T3:T10)),"",AVERAGE(T3:T10))</f>
        <v/>
      </c>
      <c r="U11" s="39" t="str">
        <f t="shared" si="13"/>
        <v/>
      </c>
      <c r="V11" s="153"/>
      <c r="W11" s="38" t="str">
        <f>IF(ISERROR(AVERAGE(W3:W10)),"",AVERAGE(W3:W10))</f>
        <v/>
      </c>
      <c r="X11" s="39" t="str">
        <f>IF(ISERROR(AVERAGE(X3:X10)),"",AVERAGE(X3:X10))</f>
        <v/>
      </c>
      <c r="Y11" s="39" t="str">
        <f>IF(ISERROR(AVERAGE(Y3:Y10)),"",AVERAGE(Y3:Y10))</f>
        <v/>
      </c>
      <c r="Z11" s="39" t="str">
        <f t="shared" si="14"/>
        <v/>
      </c>
      <c r="AA11" s="153"/>
      <c r="AB11" s="38" t="str">
        <f>IF(ISERROR(AVERAGE(AB3:AB10)),"",AVERAGE(AB3:AB10))</f>
        <v/>
      </c>
      <c r="AC11" s="39" t="str">
        <f>IF(ISERROR(AVERAGE(AC3:AC10)),"",AVERAGE(AC3:AC10))</f>
        <v/>
      </c>
      <c r="AD11" s="39" t="str">
        <f>IF(ISERROR(AVERAGE(AD3:AD10)),"",AVERAGE(AD3:AD10))</f>
        <v/>
      </c>
      <c r="AE11" s="39" t="str">
        <f t="shared" si="15"/>
        <v/>
      </c>
      <c r="AF11" s="153"/>
      <c r="AG11" s="38" t="str">
        <f>IF(ISERROR(AVERAGE(AG3:AG10)),"",AVERAGE(AG3:AG10))</f>
        <v/>
      </c>
      <c r="AH11" s="39" t="str">
        <f>IF(ISERROR(AVERAGE(AH3:AH10)),"",AVERAGE(AH3:AH10))</f>
        <v/>
      </c>
      <c r="AI11" s="39" t="str">
        <f>IF(ISERROR(AVERAGE(AI3:AI10)),"",AVERAGE(AI3:AI10))</f>
        <v/>
      </c>
      <c r="AJ11" s="39" t="str">
        <f t="shared" si="16"/>
        <v/>
      </c>
      <c r="AK11" s="153"/>
      <c r="AL11" s="38" t="str">
        <f>IF(ISERROR(AVERAGE(AL3:AL10)),"",AVERAGE(AL3:AL10))</f>
        <v/>
      </c>
      <c r="AM11" s="39" t="str">
        <f>IF(ISERROR(AVERAGE(AM3:AM10)),"",AVERAGE(AM3:AM10))</f>
        <v/>
      </c>
      <c r="AN11" s="39" t="str">
        <f>IF(ISERROR(AVERAGE(AN3:AN10)),"",AVERAGE(AN3:AN10))</f>
        <v/>
      </c>
      <c r="AO11" s="39" t="str">
        <f t="shared" si="17"/>
        <v/>
      </c>
      <c r="AP11" s="153"/>
      <c r="AQ11" s="38" t="str">
        <f>IF(ISERROR(AVERAGE(AQ3:AQ10)),"",AVERAGE(AQ3:AQ10))</f>
        <v/>
      </c>
      <c r="AR11" s="39" t="str">
        <f>IF(ISERROR(AVERAGE(AR3:AR10)),"",AVERAGE(AR3:AR10))</f>
        <v/>
      </c>
      <c r="AS11" s="39" t="str">
        <f>IF(ISERROR(AVERAGE(AS3:AS10)),"",AVERAGE(AS3:AS10))</f>
        <v/>
      </c>
      <c r="AT11" s="39" t="str">
        <f t="shared" si="18"/>
        <v/>
      </c>
      <c r="AU11" s="153"/>
      <c r="AV11" s="38" t="str">
        <f>IF(ISERROR(AVERAGE(AV3:AV10)),"",AVERAGE(AV3:AV10))</f>
        <v/>
      </c>
      <c r="AW11" s="39" t="str">
        <f>IF(ISERROR(AVERAGE(AW3:AW10)),"",AVERAGE(AW3:AW10))</f>
        <v/>
      </c>
      <c r="AX11" s="39" t="str">
        <f>IF(ISERROR(AVERAGE(AX3:AX10)),"",AVERAGE(AX3:AX10))</f>
        <v/>
      </c>
      <c r="AY11" s="39" t="str">
        <f t="shared" si="19"/>
        <v/>
      </c>
      <c r="AZ11" s="153"/>
      <c r="BA11" s="38" t="str">
        <f>IF(ISERROR(AVERAGE(BA3:BA10)),"",AVERAGE(BA3:BA10))</f>
        <v/>
      </c>
      <c r="BB11" s="39" t="str">
        <f>IF(ISERROR(AVERAGE(BB3:BB10)),"",AVERAGE(BB3:BB10))</f>
        <v/>
      </c>
      <c r="BC11" s="39" t="str">
        <f>IF(ISERROR(AVERAGE(BC3:BC10)),"",AVERAGE(BC3:BC10))</f>
        <v/>
      </c>
      <c r="BD11" s="39" t="str">
        <f t="shared" si="20"/>
        <v/>
      </c>
      <c r="BE11" s="153"/>
      <c r="BF11" s="201"/>
      <c r="BG11" s="201"/>
      <c r="BH11" s="201"/>
    </row>
    <row r="12" spans="1:62">
      <c r="A12" s="201"/>
      <c r="B12" s="201"/>
      <c r="C12" s="201"/>
      <c r="D12" s="201"/>
      <c r="E12" s="201"/>
      <c r="F12" s="201"/>
      <c r="G12" s="201"/>
      <c r="H12" s="201"/>
      <c r="I12" s="201"/>
      <c r="J12" s="201"/>
      <c r="K12" s="201"/>
      <c r="L12" s="201"/>
      <c r="M12" s="201"/>
      <c r="N12" s="201"/>
      <c r="O12" s="201"/>
      <c r="P12" s="201"/>
      <c r="Q12" s="201"/>
      <c r="R12" s="201"/>
      <c r="S12" s="201"/>
      <c r="T12" s="201"/>
      <c r="U12" s="201"/>
      <c r="V12" s="201"/>
      <c r="W12" s="201"/>
      <c r="X12" s="201"/>
      <c r="Y12" s="201"/>
      <c r="Z12" s="201"/>
      <c r="AA12" s="201"/>
      <c r="AB12" s="201"/>
      <c r="AC12" s="201"/>
      <c r="AD12" s="201"/>
      <c r="AE12" s="201"/>
      <c r="AF12" s="201"/>
      <c r="AG12" s="201"/>
      <c r="AH12" s="201"/>
      <c r="AI12" s="201"/>
      <c r="AJ12" s="201"/>
      <c r="AK12" s="201"/>
      <c r="AL12" s="201"/>
      <c r="AM12" s="201"/>
      <c r="AN12" s="201"/>
      <c r="AO12" s="201"/>
      <c r="AP12" s="201"/>
      <c r="AQ12" s="201"/>
      <c r="AR12" s="201"/>
      <c r="AS12" s="201"/>
      <c r="AT12" s="201"/>
      <c r="AU12" s="201"/>
      <c r="AV12" s="201"/>
      <c r="AW12" s="201"/>
      <c r="AX12" s="201"/>
      <c r="AY12" s="201"/>
      <c r="AZ12" s="201"/>
      <c r="BA12" s="201"/>
      <c r="BB12" s="201"/>
      <c r="BC12" s="201"/>
      <c r="BD12" s="201"/>
      <c r="BE12" s="201"/>
      <c r="BF12" s="201"/>
      <c r="BG12" s="201"/>
      <c r="BH12" s="201"/>
      <c r="BI12" s="201"/>
      <c r="BJ12" s="201"/>
    </row>
    <row r="13" spans="1:62" ht="15" customHeight="1" thickBot="1">
      <c r="A13" s="201"/>
      <c r="B13" s="201"/>
      <c r="C13" s="201"/>
      <c r="D13" s="474" t="s">
        <v>257</v>
      </c>
      <c r="E13" s="475"/>
      <c r="F13" s="475"/>
      <c r="G13" s="476"/>
      <c r="H13" s="201"/>
      <c r="I13" s="521" t="s">
        <v>182</v>
      </c>
      <c r="J13" s="521"/>
      <c r="K13" s="521"/>
      <c r="L13" s="201"/>
      <c r="M13" s="201"/>
      <c r="N13" s="201"/>
      <c r="O13" s="201"/>
      <c r="P13" s="201"/>
      <c r="Q13" s="201"/>
      <c r="R13" s="201"/>
      <c r="S13" s="201"/>
      <c r="T13" s="201"/>
      <c r="U13" s="201"/>
      <c r="V13" s="201"/>
      <c r="W13" s="201"/>
      <c r="X13" s="201"/>
      <c r="Y13" s="201"/>
      <c r="Z13" s="201"/>
      <c r="AA13" s="201"/>
      <c r="AB13" s="201"/>
      <c r="AC13" s="201"/>
      <c r="AD13" s="201"/>
      <c r="AE13" s="201"/>
      <c r="AF13" s="201"/>
      <c r="AG13" s="201"/>
      <c r="AH13" s="201"/>
      <c r="AI13" s="201"/>
      <c r="AJ13" s="201"/>
      <c r="AK13" s="201"/>
      <c r="AL13" s="201"/>
      <c r="AM13" s="201"/>
      <c r="AN13" s="201"/>
      <c r="AO13" s="201"/>
      <c r="AP13" s="201"/>
      <c r="AQ13" s="201"/>
      <c r="AR13" s="201"/>
      <c r="AS13" s="201"/>
      <c r="AT13" s="201"/>
      <c r="AU13" s="201"/>
      <c r="AV13" s="201"/>
      <c r="AW13" s="201"/>
      <c r="AX13" s="201"/>
      <c r="AY13" s="201"/>
      <c r="AZ13" s="201"/>
      <c r="BA13" s="201"/>
      <c r="BB13" s="201"/>
      <c r="BC13" s="201"/>
      <c r="BD13" s="201"/>
      <c r="BE13" s="201"/>
      <c r="BF13" s="201"/>
      <c r="BG13" s="201"/>
      <c r="BH13" s="201"/>
      <c r="BI13" s="201"/>
      <c r="BJ13" s="201"/>
    </row>
    <row r="14" spans="1:62" ht="15" customHeight="1" thickTop="1">
      <c r="A14" s="201"/>
      <c r="B14" s="201"/>
      <c r="C14" s="201"/>
      <c r="D14" s="201"/>
      <c r="E14" s="201"/>
      <c r="F14" s="201"/>
      <c r="G14" s="201"/>
      <c r="H14" s="201"/>
      <c r="I14" s="201"/>
      <c r="J14" s="201"/>
      <c r="K14" s="201"/>
      <c r="L14" s="201"/>
      <c r="M14" s="201"/>
      <c r="N14" s="201"/>
      <c r="O14" s="201"/>
      <c r="P14" s="522" t="s">
        <v>273</v>
      </c>
      <c r="Q14" s="523"/>
      <c r="R14" s="523"/>
      <c r="S14" s="523"/>
      <c r="T14" s="523"/>
      <c r="U14" s="523"/>
      <c r="V14" s="523"/>
      <c r="W14" s="523"/>
      <c r="X14" s="523"/>
      <c r="Y14" s="523"/>
      <c r="Z14" s="523"/>
      <c r="AA14" s="524"/>
      <c r="AB14" s="201"/>
      <c r="AC14" s="201"/>
      <c r="AP14" s="201"/>
      <c r="AQ14" s="201"/>
      <c r="AR14" s="201"/>
      <c r="AS14" s="201"/>
      <c r="AT14" s="201"/>
      <c r="AU14" s="201"/>
      <c r="AV14" s="201"/>
      <c r="AW14" s="201"/>
      <c r="AX14" s="201"/>
      <c r="AY14" s="201"/>
      <c r="AZ14" s="201"/>
      <c r="BA14" s="201"/>
      <c r="BB14" s="201"/>
      <c r="BC14" s="201"/>
      <c r="BD14" s="201"/>
      <c r="BE14" s="201"/>
      <c r="BF14" s="201"/>
      <c r="BG14" s="201"/>
      <c r="BH14" s="201"/>
      <c r="BI14" s="201"/>
      <c r="BJ14" s="201"/>
    </row>
    <row r="15" spans="1:62" ht="15" customHeight="1">
      <c r="A15" s="201"/>
      <c r="B15" s="438" t="s">
        <v>265</v>
      </c>
      <c r="C15" s="513"/>
      <c r="D15" s="513"/>
      <c r="E15" s="513"/>
      <c r="F15" s="513"/>
      <c r="G15" s="439"/>
      <c r="H15" s="201"/>
      <c r="I15" s="510" t="s">
        <v>178</v>
      </c>
      <c r="J15" s="510"/>
      <c r="K15" s="510"/>
      <c r="L15" s="537" t="s">
        <v>180</v>
      </c>
      <c r="M15" s="538"/>
      <c r="N15" s="536" t="s">
        <v>149</v>
      </c>
      <c r="O15" s="201"/>
      <c r="P15" s="525"/>
      <c r="Q15" s="526"/>
      <c r="R15" s="526"/>
      <c r="S15" s="526"/>
      <c r="T15" s="526"/>
      <c r="U15" s="526"/>
      <c r="V15" s="526"/>
      <c r="W15" s="526"/>
      <c r="X15" s="526"/>
      <c r="Y15" s="526"/>
      <c r="Z15" s="526"/>
      <c r="AA15" s="527"/>
      <c r="AB15" s="201"/>
      <c r="AC15" s="201"/>
      <c r="AP15" s="201"/>
      <c r="AQ15" s="201"/>
      <c r="AR15" s="201"/>
      <c r="AS15" s="201"/>
      <c r="AT15" s="201"/>
      <c r="AU15" s="201"/>
      <c r="AV15" s="201"/>
      <c r="AW15" s="201"/>
      <c r="AX15" s="201"/>
      <c r="AY15" s="201"/>
      <c r="AZ15" s="201"/>
      <c r="BA15" s="201"/>
      <c r="BB15" s="201"/>
      <c r="BC15" s="201"/>
      <c r="BD15" s="201"/>
      <c r="BE15" s="201"/>
      <c r="BF15" s="201"/>
      <c r="BG15" s="201"/>
      <c r="BH15" s="201"/>
      <c r="BI15" s="201"/>
      <c r="BJ15" s="201"/>
    </row>
    <row r="16" spans="1:62" ht="15" customHeight="1">
      <c r="A16" s="201"/>
      <c r="B16" s="438" t="s">
        <v>179</v>
      </c>
      <c r="C16" s="513"/>
      <c r="D16" s="511" t="s">
        <v>173</v>
      </c>
      <c r="E16" s="512"/>
      <c r="F16" s="513" t="s">
        <v>181</v>
      </c>
      <c r="G16" s="439"/>
      <c r="H16" s="201"/>
      <c r="I16" s="510"/>
      <c r="J16" s="510"/>
      <c r="K16" s="510"/>
      <c r="L16" s="539"/>
      <c r="M16" s="540"/>
      <c r="N16" s="536"/>
      <c r="O16" s="201"/>
      <c r="P16" s="421" t="s">
        <v>362</v>
      </c>
      <c r="Q16" s="422"/>
      <c r="R16" s="422"/>
      <c r="S16" s="422"/>
      <c r="T16" s="422"/>
      <c r="U16" s="422"/>
      <c r="V16" s="422"/>
      <c r="W16" s="422"/>
      <c r="X16" s="422"/>
      <c r="Y16" s="422"/>
      <c r="Z16" s="422"/>
      <c r="AA16" s="467"/>
      <c r="AB16" s="201"/>
      <c r="AC16" s="201"/>
      <c r="AP16" s="201"/>
      <c r="AQ16" s="201"/>
      <c r="AR16" s="201"/>
      <c r="AS16" s="201"/>
      <c r="AT16" s="201"/>
      <c r="AU16" s="201"/>
      <c r="AV16" s="201"/>
      <c r="AW16" s="201"/>
      <c r="AX16" s="201"/>
      <c r="AY16" s="201"/>
      <c r="AZ16" s="201"/>
      <c r="BA16" s="201"/>
      <c r="BB16" s="201"/>
      <c r="BC16" s="201"/>
      <c r="BD16" s="201"/>
      <c r="BE16" s="201"/>
      <c r="BF16" s="201"/>
      <c r="BG16" s="201"/>
      <c r="BH16" s="201"/>
      <c r="BI16" s="201"/>
      <c r="BJ16" s="201"/>
    </row>
    <row r="17" spans="1:62">
      <c r="A17" s="201"/>
      <c r="B17" s="508" t="str">
        <f>F1</f>
        <v>Enter Sample Name</v>
      </c>
      <c r="C17" s="509"/>
      <c r="D17" s="515" t="str">
        <f>IF(ISERROR(AVERAGE(C3:E10)),"",AVERAGE(C3:E10))</f>
        <v/>
      </c>
      <c r="E17" s="516"/>
      <c r="F17" s="517" t="str">
        <f>IF(ISERROR(STDEV(C3:E10)),"",STDEV(C3:E10))</f>
        <v/>
      </c>
      <c r="G17" s="518"/>
      <c r="H17" s="201"/>
      <c r="I17" s="514" t="str">
        <f t="shared" ref="I17:I24" si="22">IF(A3="","",UPPER(A3))</f>
        <v/>
      </c>
      <c r="J17" s="514"/>
      <c r="K17" s="514"/>
      <c r="L17" s="503" t="str">
        <f t="shared" ref="L17:L25" si="23">IF(OR(I17="",ISERROR(STDEV(F3,K3,P3,U3,Z3,AE3,AJ3,AO3,AT3,AY3,BD3))),"",STDEV(F3,K3,P3,U3,Z3,AE3,AJ3,AO3,AT3,AY3,BD3))</f>
        <v/>
      </c>
      <c r="M17" s="504"/>
      <c r="N17" s="154" t="str">
        <f>L17</f>
        <v/>
      </c>
      <c r="O17" s="201"/>
      <c r="P17" s="421"/>
      <c r="Q17" s="422"/>
      <c r="R17" s="422"/>
      <c r="S17" s="422"/>
      <c r="T17" s="422"/>
      <c r="U17" s="422"/>
      <c r="V17" s="422"/>
      <c r="W17" s="422"/>
      <c r="X17" s="422"/>
      <c r="Y17" s="422"/>
      <c r="Z17" s="422"/>
      <c r="AA17" s="467"/>
      <c r="AB17" s="201"/>
      <c r="AC17" s="201"/>
      <c r="AP17" s="201"/>
      <c r="AQ17" s="201"/>
      <c r="AR17" s="201"/>
      <c r="AS17" s="201"/>
      <c r="AT17" s="201"/>
      <c r="AU17" s="201"/>
      <c r="AV17" s="201"/>
      <c r="AW17" s="201"/>
      <c r="AX17" s="201"/>
      <c r="AY17" s="201"/>
      <c r="AZ17" s="201"/>
      <c r="BA17" s="201"/>
      <c r="BB17" s="201"/>
      <c r="BC17" s="201"/>
      <c r="BD17" s="201"/>
      <c r="BE17" s="201"/>
      <c r="BF17" s="201"/>
      <c r="BG17" s="201"/>
      <c r="BH17" s="201"/>
      <c r="BI17" s="201"/>
      <c r="BJ17" s="201"/>
    </row>
    <row r="18" spans="1:62">
      <c r="A18" s="201"/>
      <c r="B18" s="508" t="str">
        <f>K1</f>
        <v>Enter Sample Name</v>
      </c>
      <c r="C18" s="509"/>
      <c r="D18" s="515" t="str">
        <f>IF(ISERROR(AVERAGE(H3:J10)),"",AVERAGE(H3:J10))</f>
        <v/>
      </c>
      <c r="E18" s="516"/>
      <c r="F18" s="517" t="str">
        <f>IF(ISERROR(STDEV(H3:J10)),"",STDEV(H3:J10))</f>
        <v/>
      </c>
      <c r="G18" s="518"/>
      <c r="H18" s="201"/>
      <c r="I18" s="514" t="str">
        <f t="shared" si="22"/>
        <v/>
      </c>
      <c r="J18" s="514"/>
      <c r="K18" s="514"/>
      <c r="L18" s="503" t="str">
        <f t="shared" si="23"/>
        <v/>
      </c>
      <c r="M18" s="504"/>
      <c r="N18" s="154" t="str">
        <f>L18</f>
        <v/>
      </c>
      <c r="O18" s="201"/>
      <c r="P18" s="421"/>
      <c r="Q18" s="422"/>
      <c r="R18" s="422"/>
      <c r="S18" s="422"/>
      <c r="T18" s="422"/>
      <c r="U18" s="422"/>
      <c r="V18" s="422"/>
      <c r="W18" s="422"/>
      <c r="X18" s="422"/>
      <c r="Y18" s="422"/>
      <c r="Z18" s="422"/>
      <c r="AA18" s="467"/>
      <c r="AB18" s="201"/>
      <c r="AC18" s="201"/>
      <c r="AP18" s="201"/>
      <c r="AQ18" s="201"/>
      <c r="AR18" s="201"/>
      <c r="AS18" s="201"/>
      <c r="AT18" s="201"/>
      <c r="AU18" s="201"/>
      <c r="AV18" s="201"/>
      <c r="AW18" s="201"/>
      <c r="AX18" s="201"/>
      <c r="AY18" s="201"/>
      <c r="AZ18" s="201"/>
      <c r="BA18" s="201"/>
      <c r="BB18" s="201"/>
      <c r="BC18" s="201"/>
      <c r="BD18" s="201"/>
      <c r="BE18" s="201"/>
      <c r="BF18" s="201"/>
      <c r="BG18" s="201"/>
      <c r="BH18" s="201"/>
      <c r="BI18" s="201"/>
      <c r="BJ18" s="201"/>
    </row>
    <row r="19" spans="1:62">
      <c r="A19" s="201"/>
      <c r="B19" s="508" t="str">
        <f>P1</f>
        <v>Enter Sample Name</v>
      </c>
      <c r="C19" s="509"/>
      <c r="D19" s="515" t="str">
        <f>IF(ISERROR(AVERAGE(M3:O10)),"",AVERAGE(M3:O10))</f>
        <v/>
      </c>
      <c r="E19" s="516"/>
      <c r="F19" s="517" t="str">
        <f>IF(ISERROR(STDEV(M3:O10)),"",STDEV(M3:O10))</f>
        <v/>
      </c>
      <c r="G19" s="518"/>
      <c r="H19" s="201"/>
      <c r="I19" s="514" t="str">
        <f t="shared" si="22"/>
        <v/>
      </c>
      <c r="J19" s="514"/>
      <c r="K19" s="514"/>
      <c r="L19" s="503" t="str">
        <f t="shared" si="23"/>
        <v/>
      </c>
      <c r="M19" s="504"/>
      <c r="N19" s="154" t="str">
        <f t="shared" ref="N19:N25" si="24">L19</f>
        <v/>
      </c>
      <c r="O19" s="201"/>
      <c r="P19" s="421"/>
      <c r="Q19" s="422"/>
      <c r="R19" s="422"/>
      <c r="S19" s="422"/>
      <c r="T19" s="422"/>
      <c r="U19" s="422"/>
      <c r="V19" s="422"/>
      <c r="W19" s="422"/>
      <c r="X19" s="422"/>
      <c r="Y19" s="422"/>
      <c r="Z19" s="422"/>
      <c r="AA19" s="467"/>
      <c r="AB19" s="201"/>
      <c r="AC19" s="201"/>
      <c r="AP19" s="201"/>
      <c r="AQ19" s="201"/>
      <c r="AR19" s="201"/>
      <c r="AS19" s="201"/>
      <c r="AT19" s="201"/>
      <c r="AU19" s="201"/>
      <c r="AV19" s="201"/>
      <c r="AW19" s="201"/>
      <c r="AX19" s="201"/>
      <c r="AY19" s="201"/>
      <c r="AZ19" s="201"/>
      <c r="BA19" s="201"/>
      <c r="BB19" s="201"/>
      <c r="BC19" s="201"/>
      <c r="BD19" s="201"/>
      <c r="BE19" s="201"/>
      <c r="BF19" s="201"/>
      <c r="BG19" s="201"/>
      <c r="BH19" s="201"/>
      <c r="BI19" s="201"/>
      <c r="BJ19" s="201"/>
    </row>
    <row r="20" spans="1:62" ht="15" customHeight="1">
      <c r="A20" s="201"/>
      <c r="B20" s="508" t="str">
        <f>U1</f>
        <v>Enter Sample Name</v>
      </c>
      <c r="C20" s="509"/>
      <c r="D20" s="515" t="str">
        <f>IF(ISERROR(AVERAGE(R3:T10)),"",AVERAGE(R3:T10))</f>
        <v/>
      </c>
      <c r="E20" s="516"/>
      <c r="F20" s="517" t="str">
        <f>IF(ISERROR(STDEV(R3:T10)),"",STDEV(R3:T10))</f>
        <v/>
      </c>
      <c r="G20" s="518"/>
      <c r="H20" s="201"/>
      <c r="I20" s="514" t="str">
        <f t="shared" si="22"/>
        <v/>
      </c>
      <c r="J20" s="514"/>
      <c r="K20" s="514"/>
      <c r="L20" s="503" t="str">
        <f t="shared" si="23"/>
        <v/>
      </c>
      <c r="M20" s="504"/>
      <c r="N20" s="154" t="str">
        <f t="shared" si="24"/>
        <v/>
      </c>
      <c r="O20" s="201"/>
      <c r="P20" s="421"/>
      <c r="Q20" s="422"/>
      <c r="R20" s="422"/>
      <c r="S20" s="422"/>
      <c r="T20" s="422"/>
      <c r="U20" s="422"/>
      <c r="V20" s="422"/>
      <c r="W20" s="422"/>
      <c r="X20" s="422"/>
      <c r="Y20" s="422"/>
      <c r="Z20" s="422"/>
      <c r="AA20" s="467"/>
      <c r="AB20" s="201"/>
      <c r="AC20" s="201"/>
      <c r="AP20" s="201"/>
      <c r="AQ20" s="201"/>
      <c r="AR20" s="201"/>
      <c r="AS20" s="201"/>
      <c r="AT20" s="201"/>
      <c r="AU20" s="201"/>
      <c r="AV20" s="201"/>
      <c r="AW20" s="201"/>
      <c r="AX20" s="201"/>
      <c r="AY20" s="201"/>
      <c r="AZ20" s="201"/>
      <c r="BA20" s="201"/>
      <c r="BB20" s="201"/>
      <c r="BC20" s="201"/>
      <c r="BD20" s="201"/>
      <c r="BE20" s="201"/>
      <c r="BF20" s="201"/>
      <c r="BG20" s="201"/>
      <c r="BH20" s="201"/>
      <c r="BI20" s="201"/>
      <c r="BJ20" s="201"/>
    </row>
    <row r="21" spans="1:62">
      <c r="A21" s="201"/>
      <c r="B21" s="508" t="str">
        <f>Z1</f>
        <v>Enter Sample Name</v>
      </c>
      <c r="C21" s="509"/>
      <c r="D21" s="515" t="str">
        <f>IF(ISERROR(AVERAGE(W3:Y10)),"",AVERAGE(W3:Y10))</f>
        <v/>
      </c>
      <c r="E21" s="516"/>
      <c r="F21" s="517" t="str">
        <f>IF(ISERROR(STDEV(W3:Y10)),"",STDEV(W3:Y10))</f>
        <v/>
      </c>
      <c r="G21" s="518"/>
      <c r="H21" s="201"/>
      <c r="I21" s="514" t="str">
        <f t="shared" si="22"/>
        <v/>
      </c>
      <c r="J21" s="514"/>
      <c r="K21" s="514"/>
      <c r="L21" s="503" t="str">
        <f t="shared" si="23"/>
        <v/>
      </c>
      <c r="M21" s="504"/>
      <c r="N21" s="154" t="str">
        <f>L21</f>
        <v/>
      </c>
      <c r="O21" s="201"/>
      <c r="P21" s="421"/>
      <c r="Q21" s="422"/>
      <c r="R21" s="422"/>
      <c r="S21" s="422"/>
      <c r="T21" s="422"/>
      <c r="U21" s="422"/>
      <c r="V21" s="422"/>
      <c r="W21" s="422"/>
      <c r="X21" s="422"/>
      <c r="Y21" s="422"/>
      <c r="Z21" s="422"/>
      <c r="AA21" s="467"/>
      <c r="AB21" s="201"/>
      <c r="AC21" s="201"/>
      <c r="AP21" s="201"/>
      <c r="AQ21" s="201"/>
      <c r="AR21" s="201"/>
      <c r="AS21" s="201"/>
      <c r="AT21" s="201"/>
      <c r="AU21" s="201"/>
      <c r="AV21" s="201"/>
      <c r="AW21" s="201"/>
      <c r="AX21" s="201"/>
      <c r="AY21" s="201"/>
      <c r="AZ21" s="201"/>
      <c r="BA21" s="201"/>
      <c r="BB21" s="201"/>
      <c r="BC21" s="201"/>
      <c r="BD21" s="201"/>
      <c r="BE21" s="201"/>
      <c r="BF21" s="201"/>
      <c r="BG21" s="201"/>
      <c r="BH21" s="201"/>
      <c r="BI21" s="201"/>
      <c r="BJ21" s="201"/>
    </row>
    <row r="22" spans="1:62">
      <c r="A22" s="201"/>
      <c r="B22" s="508" t="str">
        <f>AE1</f>
        <v>Enter Sample Name</v>
      </c>
      <c r="C22" s="509"/>
      <c r="D22" s="515" t="str">
        <f>IF(ISERROR(AVERAGE(AB3:AD10)),"",AVERAGE(AB3:AD10))</f>
        <v/>
      </c>
      <c r="E22" s="516"/>
      <c r="F22" s="517" t="str">
        <f>IF(ISERROR(STDEV(AB3:AD10)),"",STDEV(AB3:AD10))</f>
        <v/>
      </c>
      <c r="G22" s="518"/>
      <c r="H22" s="201"/>
      <c r="I22" s="514" t="str">
        <f t="shared" si="22"/>
        <v/>
      </c>
      <c r="J22" s="514"/>
      <c r="K22" s="514"/>
      <c r="L22" s="503" t="str">
        <f t="shared" si="23"/>
        <v/>
      </c>
      <c r="M22" s="504"/>
      <c r="N22" s="154" t="str">
        <f t="shared" si="24"/>
        <v/>
      </c>
      <c r="O22" s="201"/>
      <c r="P22" s="421"/>
      <c r="Q22" s="422"/>
      <c r="R22" s="422"/>
      <c r="S22" s="422"/>
      <c r="T22" s="422"/>
      <c r="U22" s="422"/>
      <c r="V22" s="422"/>
      <c r="W22" s="422"/>
      <c r="X22" s="422"/>
      <c r="Y22" s="422"/>
      <c r="Z22" s="422"/>
      <c r="AA22" s="467"/>
      <c r="AB22" s="201"/>
      <c r="AC22" s="201"/>
      <c r="AP22" s="201"/>
      <c r="AQ22" s="201"/>
      <c r="AR22" s="201"/>
      <c r="AS22" s="201"/>
      <c r="AT22" s="201"/>
      <c r="AU22" s="201"/>
      <c r="AV22" s="201"/>
      <c r="AW22" s="201"/>
      <c r="AX22" s="201"/>
      <c r="AY22" s="201"/>
      <c r="AZ22" s="201"/>
      <c r="BA22" s="201"/>
      <c r="BB22" s="201"/>
      <c r="BC22" s="201"/>
      <c r="BD22" s="201"/>
      <c r="BE22" s="201"/>
      <c r="BF22" s="201"/>
      <c r="BG22" s="201"/>
      <c r="BH22" s="201"/>
      <c r="BI22" s="201"/>
      <c r="BJ22" s="201"/>
    </row>
    <row r="23" spans="1:62" ht="15" customHeight="1">
      <c r="A23" s="201"/>
      <c r="B23" s="508" t="str">
        <f>AJ1</f>
        <v>Enter Sample Name</v>
      </c>
      <c r="C23" s="509"/>
      <c r="D23" s="515" t="str">
        <f>IF(ISERROR(AVERAGE(AG3:AI10)),"",AVERAGE(AG3:AI10))</f>
        <v/>
      </c>
      <c r="E23" s="516"/>
      <c r="F23" s="517" t="str">
        <f>IF(ISERROR(STDEV(AG3:AI10)),"",STDEV(AG3:AI10))</f>
        <v/>
      </c>
      <c r="G23" s="518"/>
      <c r="H23" s="201"/>
      <c r="I23" s="514" t="str">
        <f t="shared" si="22"/>
        <v/>
      </c>
      <c r="J23" s="514"/>
      <c r="K23" s="514"/>
      <c r="L23" s="503" t="str">
        <f t="shared" si="23"/>
        <v/>
      </c>
      <c r="M23" s="504"/>
      <c r="N23" s="154" t="str">
        <f t="shared" si="24"/>
        <v/>
      </c>
      <c r="O23" s="201"/>
      <c r="P23" s="528" t="s">
        <v>363</v>
      </c>
      <c r="Q23" s="457"/>
      <c r="R23" s="457"/>
      <c r="S23" s="457"/>
      <c r="T23" s="457"/>
      <c r="U23" s="457"/>
      <c r="V23" s="457"/>
      <c r="W23" s="457"/>
      <c r="X23" s="457"/>
      <c r="Y23" s="457"/>
      <c r="Z23" s="457"/>
      <c r="AA23" s="529"/>
      <c r="AB23" s="201"/>
      <c r="AC23" s="201"/>
      <c r="AP23" s="201"/>
      <c r="AQ23" s="201"/>
      <c r="AR23" s="201"/>
      <c r="AS23" s="201"/>
      <c r="AT23" s="201"/>
      <c r="AU23" s="201"/>
      <c r="AV23" s="201"/>
      <c r="AW23" s="201"/>
      <c r="AX23" s="201"/>
      <c r="AY23" s="201"/>
      <c r="AZ23" s="201"/>
      <c r="BA23" s="201"/>
      <c r="BB23" s="201"/>
      <c r="BC23" s="201"/>
      <c r="BD23" s="201"/>
      <c r="BE23" s="201"/>
      <c r="BF23" s="201"/>
      <c r="BG23" s="201"/>
      <c r="BH23" s="201"/>
      <c r="BI23" s="201"/>
      <c r="BJ23" s="201"/>
    </row>
    <row r="24" spans="1:62">
      <c r="A24" s="201"/>
      <c r="B24" s="508" t="str">
        <f>AO1</f>
        <v>Enter Sample Name</v>
      </c>
      <c r="C24" s="509"/>
      <c r="D24" s="515" t="str">
        <f>IF(ISERROR(AVERAGE(AL3:AN10)),"",AVERAGE(AL3:AN10))</f>
        <v/>
      </c>
      <c r="E24" s="516"/>
      <c r="F24" s="517" t="str">
        <f>IF(ISERROR(STDEV(AL3:AN10)),"",STDEV(AL3:AN10))</f>
        <v/>
      </c>
      <c r="G24" s="518"/>
      <c r="H24" s="201"/>
      <c r="I24" s="514" t="str">
        <f t="shared" si="22"/>
        <v/>
      </c>
      <c r="J24" s="514"/>
      <c r="K24" s="514"/>
      <c r="L24" s="503" t="str">
        <f t="shared" si="23"/>
        <v/>
      </c>
      <c r="M24" s="504"/>
      <c r="N24" s="154" t="str">
        <f t="shared" si="24"/>
        <v/>
      </c>
      <c r="O24" s="201"/>
      <c r="P24" s="528"/>
      <c r="Q24" s="457"/>
      <c r="R24" s="457"/>
      <c r="S24" s="457"/>
      <c r="T24" s="457"/>
      <c r="U24" s="457"/>
      <c r="V24" s="457"/>
      <c r="W24" s="457"/>
      <c r="X24" s="457"/>
      <c r="Y24" s="457"/>
      <c r="Z24" s="457"/>
      <c r="AA24" s="529"/>
      <c r="AB24" s="201"/>
      <c r="AC24" s="201"/>
      <c r="AP24" s="201"/>
      <c r="AQ24" s="201"/>
      <c r="AR24" s="201"/>
      <c r="AS24" s="201"/>
      <c r="AT24" s="201"/>
      <c r="AU24" s="201"/>
      <c r="AV24" s="201"/>
      <c r="AW24" s="201"/>
      <c r="AX24" s="201"/>
      <c r="AY24" s="201"/>
      <c r="AZ24" s="201"/>
      <c r="BA24" s="201"/>
      <c r="BB24" s="201"/>
      <c r="BC24" s="201"/>
      <c r="BD24" s="201"/>
      <c r="BE24" s="201"/>
      <c r="BF24" s="201"/>
      <c r="BG24" s="201"/>
      <c r="BH24" s="201"/>
      <c r="BI24" s="201"/>
      <c r="BJ24" s="201"/>
    </row>
    <row r="25" spans="1:62">
      <c r="A25" s="201"/>
      <c r="B25" s="508" t="str">
        <f>AT1</f>
        <v>Enter Sample Name</v>
      </c>
      <c r="C25" s="509"/>
      <c r="D25" s="515" t="str">
        <f>IF(ISERROR(AVERAGE(AQ3:AS10)),"",AVERAGE(AQ3:AS10))</f>
        <v/>
      </c>
      <c r="E25" s="516"/>
      <c r="F25" s="517" t="str">
        <f>IF(ISERROR(STDEV(AQ3:AS10)),"",STDEV(AQ3:AS10))</f>
        <v/>
      </c>
      <c r="G25" s="518"/>
      <c r="H25" s="201"/>
      <c r="I25" s="533" t="s">
        <v>173</v>
      </c>
      <c r="J25" s="534"/>
      <c r="K25" s="535"/>
      <c r="L25" s="503" t="str">
        <f t="shared" si="23"/>
        <v/>
      </c>
      <c r="M25" s="504"/>
      <c r="N25" s="155" t="str">
        <f t="shared" si="24"/>
        <v/>
      </c>
      <c r="O25" s="201"/>
      <c r="P25" s="528"/>
      <c r="Q25" s="457"/>
      <c r="R25" s="457"/>
      <c r="S25" s="457"/>
      <c r="T25" s="457"/>
      <c r="U25" s="457"/>
      <c r="V25" s="457"/>
      <c r="W25" s="457"/>
      <c r="X25" s="457"/>
      <c r="Y25" s="457"/>
      <c r="Z25" s="457"/>
      <c r="AA25" s="529"/>
      <c r="AB25" s="201"/>
      <c r="AC25" s="201"/>
      <c r="AP25" s="201"/>
      <c r="AQ25" s="201"/>
      <c r="AR25" s="201"/>
      <c r="AS25" s="201"/>
      <c r="AT25" s="201"/>
      <c r="AU25" s="201"/>
      <c r="AV25" s="201"/>
      <c r="AW25" s="201"/>
      <c r="AX25" s="201"/>
      <c r="AY25" s="201"/>
      <c r="AZ25" s="201"/>
      <c r="BA25" s="201"/>
      <c r="BB25" s="201"/>
      <c r="BC25" s="201"/>
      <c r="BD25" s="201"/>
      <c r="BE25" s="201"/>
      <c r="BF25" s="201"/>
      <c r="BG25" s="201"/>
      <c r="BH25" s="201"/>
      <c r="BI25" s="201"/>
      <c r="BJ25" s="201"/>
    </row>
    <row r="26" spans="1:62" ht="15.75" thickBot="1">
      <c r="A26" s="201"/>
      <c r="B26" s="508" t="str">
        <f>AY1</f>
        <v>Enter Sample Name</v>
      </c>
      <c r="C26" s="509"/>
      <c r="D26" s="519" t="str">
        <f>IF(ISERROR(AVERAGE(AV3:AX10)),"",AVERAGE(AV3:AX10))</f>
        <v/>
      </c>
      <c r="E26" s="520"/>
      <c r="F26" s="517" t="str">
        <f>IF(ISERROR(STDEV(AV3:AX10)),"",STDEV(AV3:AX10))</f>
        <v/>
      </c>
      <c r="G26" s="518"/>
      <c r="H26" s="201"/>
      <c r="I26" s="201"/>
      <c r="J26" s="201"/>
      <c r="K26" s="201"/>
      <c r="L26" s="201"/>
      <c r="M26" s="201"/>
      <c r="N26" s="201"/>
      <c r="O26" s="201"/>
      <c r="P26" s="530"/>
      <c r="Q26" s="531"/>
      <c r="R26" s="531"/>
      <c r="S26" s="531"/>
      <c r="T26" s="531"/>
      <c r="U26" s="531"/>
      <c r="V26" s="531"/>
      <c r="W26" s="531"/>
      <c r="X26" s="531"/>
      <c r="Y26" s="531"/>
      <c r="Z26" s="531"/>
      <c r="AA26" s="532"/>
      <c r="AB26" s="201"/>
      <c r="AC26" s="201"/>
      <c r="AP26" s="201"/>
      <c r="AQ26" s="201"/>
      <c r="AR26" s="201"/>
      <c r="AS26" s="201"/>
      <c r="AT26" s="201"/>
      <c r="AU26" s="201"/>
      <c r="AV26" s="201"/>
      <c r="AW26" s="201"/>
      <c r="AX26" s="201"/>
      <c r="AY26" s="201"/>
      <c r="AZ26" s="201"/>
      <c r="BA26" s="201"/>
      <c r="BB26" s="201"/>
      <c r="BC26" s="201"/>
      <c r="BD26" s="201"/>
      <c r="BE26" s="201"/>
      <c r="BF26" s="201"/>
      <c r="BG26" s="201"/>
      <c r="BH26" s="201"/>
      <c r="BI26" s="201"/>
      <c r="BJ26" s="201"/>
    </row>
    <row r="27" spans="1:62" ht="15.75" thickTop="1">
      <c r="A27" s="201"/>
      <c r="B27" s="508" t="str">
        <f>BD1</f>
        <v>Enter Sample Name</v>
      </c>
      <c r="C27" s="509"/>
      <c r="D27" s="519" t="str">
        <f>IF(ISERROR(AVERAGE(BA3:BC10)),"",AVERAGE(BA3:BC10))</f>
        <v/>
      </c>
      <c r="E27" s="520"/>
      <c r="F27" s="517" t="str">
        <f>IF(ISERROR(STDEV(BA3:BC10)),"",STDEV(BA3:BC10))</f>
        <v/>
      </c>
      <c r="G27" s="518"/>
      <c r="H27" s="201"/>
      <c r="I27" s="201"/>
      <c r="J27" s="201"/>
      <c r="K27" s="201"/>
      <c r="L27" s="201"/>
      <c r="M27" s="201"/>
      <c r="N27" s="201"/>
      <c r="O27" s="201"/>
      <c r="P27" s="201"/>
      <c r="Q27" s="201"/>
      <c r="R27" s="201"/>
      <c r="S27" s="201"/>
      <c r="T27" s="201"/>
      <c r="U27" s="201"/>
      <c r="V27" s="201"/>
      <c r="W27" s="201"/>
      <c r="X27" s="201"/>
      <c r="Y27" s="201"/>
      <c r="Z27" s="201"/>
      <c r="AA27" s="201"/>
      <c r="AB27" s="201"/>
      <c r="AC27" s="201"/>
      <c r="AD27" s="201"/>
      <c r="AE27" s="201"/>
      <c r="AF27" s="201"/>
      <c r="AG27" s="201"/>
      <c r="AH27" s="201"/>
      <c r="AI27" s="201"/>
      <c r="AJ27" s="201"/>
      <c r="AK27" s="201"/>
      <c r="AL27" s="201"/>
      <c r="AM27" s="201"/>
      <c r="AN27" s="201"/>
      <c r="AO27" s="201"/>
      <c r="AP27" s="201"/>
      <c r="AQ27" s="201"/>
      <c r="AR27" s="201"/>
      <c r="AS27" s="201"/>
      <c r="AT27" s="201"/>
      <c r="AU27" s="201"/>
      <c r="AV27" s="201"/>
      <c r="AW27" s="201"/>
      <c r="AX27" s="201"/>
      <c r="AY27" s="201"/>
      <c r="AZ27" s="201"/>
      <c r="BA27" s="201"/>
      <c r="BB27" s="201"/>
      <c r="BC27" s="201"/>
      <c r="BD27" s="201"/>
      <c r="BE27" s="201"/>
      <c r="BF27" s="201"/>
      <c r="BG27" s="201"/>
      <c r="BH27" s="201"/>
      <c r="BI27" s="201"/>
      <c r="BJ27" s="201"/>
    </row>
    <row r="28" spans="1:62">
      <c r="A28" s="201"/>
      <c r="B28" s="201"/>
      <c r="C28" s="201"/>
      <c r="D28" s="201"/>
      <c r="E28" s="201"/>
      <c r="F28" s="201"/>
      <c r="G28" s="201"/>
      <c r="H28" s="201"/>
      <c r="I28" s="201"/>
      <c r="J28" s="201"/>
      <c r="K28" s="201"/>
      <c r="L28" s="201"/>
      <c r="M28" s="201"/>
      <c r="N28" s="201"/>
      <c r="O28" s="201"/>
      <c r="P28" s="201"/>
      <c r="Q28" s="201"/>
      <c r="R28" s="201"/>
      <c r="S28" s="201"/>
      <c r="T28" s="201"/>
      <c r="U28" s="201"/>
      <c r="V28" s="201"/>
      <c r="W28" s="201"/>
      <c r="X28" s="201"/>
      <c r="Y28" s="201"/>
      <c r="Z28" s="201"/>
      <c r="AA28" s="201"/>
      <c r="AB28" s="201"/>
      <c r="AC28" s="201"/>
      <c r="AD28" s="201"/>
      <c r="AE28" s="201"/>
      <c r="AF28" s="201"/>
      <c r="AG28" s="201"/>
      <c r="AH28" s="201"/>
      <c r="AI28" s="201"/>
      <c r="AJ28" s="201"/>
      <c r="AK28" s="201"/>
      <c r="AL28" s="201"/>
      <c r="AM28" s="201"/>
      <c r="AN28" s="201"/>
      <c r="AO28" s="201"/>
      <c r="AP28" s="201"/>
      <c r="AQ28" s="201"/>
      <c r="AR28" s="201"/>
      <c r="AS28" s="201"/>
      <c r="AT28" s="201"/>
      <c r="AU28" s="201"/>
      <c r="AV28" s="201"/>
      <c r="AW28" s="201"/>
      <c r="AX28" s="201"/>
      <c r="AY28" s="201"/>
      <c r="AZ28" s="201"/>
      <c r="BA28" s="201"/>
      <c r="BB28" s="201"/>
      <c r="BC28" s="201"/>
      <c r="BD28" s="201"/>
      <c r="BE28" s="201"/>
      <c r="BF28" s="201"/>
      <c r="BG28" s="201"/>
      <c r="BH28" s="201"/>
      <c r="BI28" s="201"/>
      <c r="BJ28" s="201"/>
    </row>
    <row r="29" spans="1:62">
      <c r="A29" s="201"/>
      <c r="B29" s="201"/>
      <c r="C29" s="201"/>
      <c r="D29" s="201"/>
      <c r="E29" s="201"/>
      <c r="F29" s="201"/>
      <c r="G29" s="201"/>
      <c r="H29" s="201"/>
      <c r="I29" s="201"/>
      <c r="J29" s="201"/>
      <c r="K29" s="201"/>
      <c r="L29" s="201"/>
      <c r="M29" s="201"/>
      <c r="N29" s="201"/>
      <c r="O29" s="201"/>
      <c r="P29" s="201"/>
      <c r="Q29" s="201"/>
      <c r="R29" s="201"/>
      <c r="S29" s="201"/>
      <c r="T29" s="201"/>
      <c r="U29" s="201"/>
      <c r="V29" s="201"/>
      <c r="W29" s="201"/>
      <c r="X29" s="201"/>
      <c r="Y29" s="201"/>
      <c r="Z29" s="201"/>
      <c r="AA29" s="201"/>
      <c r="AB29" s="201"/>
      <c r="AC29" s="201"/>
      <c r="AD29" s="201"/>
      <c r="AE29" s="201"/>
      <c r="AF29" s="201"/>
      <c r="AG29" s="201"/>
      <c r="AH29" s="201"/>
      <c r="AI29" s="201"/>
      <c r="AJ29" s="201"/>
      <c r="AK29" s="201"/>
      <c r="AL29" s="201"/>
      <c r="AM29" s="201"/>
      <c r="AN29" s="201"/>
      <c r="AO29" s="201"/>
      <c r="AP29" s="201"/>
      <c r="AQ29" s="201"/>
      <c r="AR29" s="201"/>
      <c r="AS29" s="201"/>
      <c r="AT29" s="201"/>
      <c r="AU29" s="201"/>
      <c r="AV29" s="201"/>
      <c r="AW29" s="201"/>
      <c r="AX29" s="201"/>
      <c r="AY29" s="201"/>
      <c r="AZ29" s="201"/>
      <c r="BA29" s="201"/>
      <c r="BB29" s="201"/>
      <c r="BC29" s="201"/>
      <c r="BD29" s="201"/>
      <c r="BE29" s="201"/>
      <c r="BF29" s="201"/>
      <c r="BG29" s="201"/>
      <c r="BH29" s="201"/>
      <c r="BI29" s="201"/>
      <c r="BJ29" s="201"/>
    </row>
    <row r="30" spans="1:62">
      <c r="A30" s="201"/>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c r="AF30" s="201"/>
      <c r="AG30" s="201"/>
      <c r="AH30" s="201"/>
      <c r="AI30" s="201"/>
      <c r="AJ30" s="201"/>
      <c r="AK30" s="201"/>
      <c r="AL30" s="201"/>
      <c r="AM30" s="201"/>
      <c r="AN30" s="201"/>
      <c r="AO30" s="201"/>
      <c r="AP30" s="201"/>
      <c r="AQ30" s="201"/>
      <c r="AR30" s="201"/>
      <c r="AS30" s="201"/>
      <c r="AT30" s="201"/>
      <c r="AU30" s="201"/>
      <c r="AV30" s="201"/>
      <c r="AW30" s="201"/>
      <c r="AX30" s="201"/>
      <c r="AY30" s="201"/>
      <c r="AZ30" s="201"/>
      <c r="BA30" s="201"/>
      <c r="BB30" s="201"/>
      <c r="BC30" s="201"/>
      <c r="BD30" s="201"/>
      <c r="BE30" s="201"/>
      <c r="BF30" s="201"/>
      <c r="BG30" s="201"/>
      <c r="BH30" s="201"/>
      <c r="BI30" s="201"/>
      <c r="BJ30" s="201"/>
    </row>
    <row r="31" spans="1:62">
      <c r="A31" s="201"/>
      <c r="B31" s="201"/>
      <c r="C31" s="201"/>
      <c r="D31" s="201"/>
      <c r="E31" s="201"/>
      <c r="F31" s="201"/>
      <c r="G31" s="201"/>
      <c r="H31" s="201"/>
      <c r="I31" s="201"/>
      <c r="J31" s="201"/>
      <c r="K31" s="201"/>
      <c r="L31" s="201"/>
      <c r="M31" s="201"/>
      <c r="N31" s="201"/>
      <c r="O31" s="201"/>
      <c r="P31" s="201"/>
      <c r="Q31" s="201"/>
      <c r="R31" s="201"/>
      <c r="S31" s="201"/>
      <c r="T31" s="201"/>
      <c r="U31" s="201"/>
      <c r="V31" s="201"/>
      <c r="W31" s="201"/>
      <c r="X31" s="201"/>
      <c r="Y31" s="201"/>
      <c r="Z31" s="201"/>
      <c r="AA31" s="201"/>
      <c r="AB31" s="201"/>
      <c r="AC31" s="201"/>
      <c r="AD31" s="201"/>
      <c r="AE31" s="201"/>
      <c r="AF31" s="201"/>
      <c r="AG31" s="201"/>
      <c r="AH31" s="201"/>
      <c r="AI31" s="201"/>
      <c r="AJ31" s="201"/>
      <c r="AK31" s="201"/>
      <c r="AL31" s="201"/>
      <c r="AM31" s="201"/>
      <c r="AN31" s="201"/>
      <c r="AO31" s="201"/>
      <c r="AP31" s="201"/>
      <c r="AQ31" s="201"/>
      <c r="AR31" s="201"/>
      <c r="AS31" s="201"/>
      <c r="AT31" s="201"/>
      <c r="AU31" s="201"/>
      <c r="AV31" s="201"/>
      <c r="AW31" s="201"/>
      <c r="AX31" s="201"/>
      <c r="AY31" s="201"/>
      <c r="AZ31" s="201"/>
      <c r="BA31" s="201"/>
      <c r="BB31" s="201"/>
      <c r="BC31" s="201"/>
      <c r="BD31" s="201"/>
      <c r="BE31" s="201"/>
      <c r="BF31" s="201"/>
      <c r="BG31" s="201"/>
      <c r="BH31" s="201"/>
      <c r="BI31" s="201"/>
      <c r="BJ31" s="201"/>
    </row>
    <row r="32" spans="1:62">
      <c r="A32" s="201"/>
      <c r="B32" s="201"/>
      <c r="C32" s="201"/>
      <c r="D32" s="201"/>
      <c r="E32" s="201"/>
      <c r="F32" s="201"/>
      <c r="G32" s="201"/>
      <c r="H32" s="201"/>
      <c r="I32" s="201"/>
      <c r="J32" s="201"/>
      <c r="K32" s="201"/>
      <c r="L32" s="201"/>
      <c r="M32" s="201"/>
      <c r="N32" s="201"/>
      <c r="O32" s="201"/>
      <c r="P32" s="201"/>
      <c r="Q32" s="201"/>
      <c r="R32" s="201"/>
      <c r="S32" s="201"/>
      <c r="T32" s="201"/>
      <c r="U32" s="201"/>
      <c r="V32" s="201"/>
      <c r="W32" s="201"/>
      <c r="X32" s="201"/>
      <c r="Y32" s="201"/>
      <c r="Z32" s="201"/>
      <c r="AA32" s="201"/>
      <c r="AB32" s="201"/>
      <c r="AC32" s="201"/>
      <c r="AD32" s="201"/>
      <c r="AE32" s="201"/>
      <c r="AF32" s="201"/>
      <c r="AG32" s="201"/>
      <c r="AH32" s="201"/>
      <c r="AI32" s="201"/>
      <c r="AJ32" s="201"/>
      <c r="AK32" s="201"/>
      <c r="AL32" s="201"/>
      <c r="AM32" s="201"/>
      <c r="AN32" s="201"/>
      <c r="AO32" s="201"/>
      <c r="AP32" s="201"/>
      <c r="AQ32" s="201"/>
      <c r="AR32" s="201"/>
      <c r="AS32" s="201"/>
      <c r="AT32" s="201"/>
      <c r="AU32" s="201"/>
      <c r="AV32" s="201"/>
      <c r="AW32" s="201"/>
      <c r="AX32" s="201"/>
      <c r="AY32" s="201"/>
      <c r="AZ32" s="201"/>
      <c r="BA32" s="201"/>
      <c r="BB32" s="201"/>
      <c r="BC32" s="201"/>
      <c r="BD32" s="201"/>
      <c r="BE32" s="201"/>
      <c r="BF32" s="201"/>
      <c r="BG32" s="201"/>
      <c r="BH32" s="201"/>
      <c r="BI32" s="201"/>
      <c r="BJ32" s="201"/>
    </row>
    <row r="33" spans="1:62">
      <c r="A33" s="201"/>
      <c r="B33" s="201"/>
      <c r="C33" s="201"/>
      <c r="D33" s="201"/>
      <c r="E33" s="201"/>
      <c r="F33" s="201"/>
      <c r="G33" s="201"/>
      <c r="H33" s="201"/>
      <c r="I33" s="201"/>
      <c r="J33" s="201"/>
      <c r="K33" s="201"/>
      <c r="L33" s="201"/>
      <c r="M33" s="201"/>
      <c r="N33" s="201"/>
      <c r="O33" s="201"/>
      <c r="P33" s="201"/>
      <c r="Q33" s="201"/>
      <c r="R33" s="201"/>
      <c r="S33" s="201"/>
      <c r="T33" s="201"/>
      <c r="U33" s="201"/>
      <c r="V33" s="201"/>
      <c r="W33" s="201"/>
      <c r="X33" s="201"/>
      <c r="Y33" s="201"/>
      <c r="Z33" s="201"/>
      <c r="AA33" s="201"/>
      <c r="AB33" s="201"/>
      <c r="AC33" s="201"/>
      <c r="AD33" s="201"/>
      <c r="AE33" s="201"/>
      <c r="AF33" s="201"/>
      <c r="AG33" s="201"/>
      <c r="AH33" s="201"/>
      <c r="AI33" s="201"/>
      <c r="AJ33" s="201"/>
      <c r="AK33" s="201"/>
      <c r="AL33" s="201"/>
      <c r="AM33" s="201"/>
      <c r="AN33" s="201"/>
      <c r="AO33" s="201"/>
      <c r="AP33" s="201"/>
      <c r="AQ33" s="201"/>
      <c r="AR33" s="201"/>
      <c r="AS33" s="201"/>
      <c r="AT33" s="201"/>
      <c r="AU33" s="201"/>
      <c r="AV33" s="201"/>
      <c r="AW33" s="201"/>
      <c r="AX33" s="201"/>
      <c r="AY33" s="201"/>
      <c r="AZ33" s="201"/>
      <c r="BA33" s="201"/>
      <c r="BB33" s="201"/>
      <c r="BC33" s="201"/>
      <c r="BD33" s="201"/>
      <c r="BE33" s="201"/>
      <c r="BF33" s="201"/>
      <c r="BG33" s="201"/>
      <c r="BH33" s="201"/>
      <c r="BI33" s="201"/>
      <c r="BJ33" s="201"/>
    </row>
    <row r="34" spans="1:62">
      <c r="A34" s="201"/>
      <c r="B34" s="201"/>
      <c r="C34" s="201"/>
      <c r="D34" s="201"/>
      <c r="E34" s="201"/>
      <c r="F34" s="201"/>
      <c r="G34" s="201"/>
      <c r="H34" s="201"/>
      <c r="I34" s="201"/>
      <c r="J34" s="201"/>
      <c r="K34" s="201"/>
      <c r="L34" s="201"/>
      <c r="M34" s="201"/>
      <c r="N34" s="201"/>
      <c r="O34" s="201"/>
      <c r="P34" s="201"/>
      <c r="Q34" s="201"/>
      <c r="R34" s="201"/>
      <c r="S34" s="201"/>
      <c r="T34" s="201"/>
      <c r="U34" s="201"/>
      <c r="V34" s="201"/>
      <c r="W34" s="201"/>
      <c r="X34" s="201"/>
      <c r="Y34" s="201"/>
      <c r="Z34" s="201"/>
      <c r="AA34" s="201"/>
      <c r="AB34" s="201"/>
      <c r="AC34" s="201"/>
      <c r="AD34" s="201"/>
      <c r="AE34" s="201"/>
      <c r="AF34" s="201"/>
      <c r="AG34" s="201"/>
      <c r="AH34" s="201"/>
      <c r="AI34" s="201"/>
      <c r="AJ34" s="201"/>
      <c r="AK34" s="201"/>
      <c r="AL34" s="201"/>
      <c r="AM34" s="201"/>
      <c r="AN34" s="201"/>
      <c r="AO34" s="201"/>
      <c r="AP34" s="201"/>
      <c r="AQ34" s="201"/>
      <c r="AR34" s="201"/>
      <c r="AS34" s="201"/>
      <c r="AT34" s="201"/>
      <c r="AU34" s="201"/>
      <c r="AV34" s="201"/>
      <c r="AW34" s="201"/>
      <c r="AX34" s="201"/>
      <c r="AY34" s="201"/>
      <c r="AZ34" s="201"/>
      <c r="BA34" s="201"/>
      <c r="BB34" s="201"/>
      <c r="BC34" s="201"/>
      <c r="BD34" s="201"/>
      <c r="BE34" s="201"/>
      <c r="BF34" s="201"/>
      <c r="BG34" s="201"/>
      <c r="BH34" s="201"/>
      <c r="BI34" s="201"/>
      <c r="BJ34" s="201"/>
    </row>
    <row r="35" spans="1:62">
      <c r="A35" s="201"/>
      <c r="B35" s="201"/>
      <c r="C35" s="201"/>
      <c r="D35" s="201"/>
      <c r="E35" s="201"/>
      <c r="F35" s="201"/>
      <c r="G35" s="201"/>
      <c r="H35" s="201"/>
      <c r="I35" s="201"/>
      <c r="J35" s="201"/>
      <c r="K35" s="201"/>
      <c r="L35" s="201"/>
      <c r="M35" s="201"/>
      <c r="N35" s="201"/>
      <c r="O35" s="201"/>
      <c r="P35" s="201"/>
      <c r="Q35" s="201"/>
      <c r="R35" s="201"/>
      <c r="S35" s="201"/>
      <c r="T35" s="201"/>
      <c r="U35" s="201"/>
      <c r="V35" s="201"/>
      <c r="W35" s="201"/>
      <c r="X35" s="201"/>
      <c r="Y35" s="201"/>
      <c r="Z35" s="201"/>
      <c r="AA35" s="201"/>
      <c r="AB35" s="201"/>
      <c r="AC35" s="201"/>
      <c r="AD35" s="201"/>
      <c r="AE35" s="201"/>
      <c r="AF35" s="201"/>
      <c r="AG35" s="201"/>
      <c r="AH35" s="201"/>
      <c r="AI35" s="201"/>
      <c r="AJ35" s="201"/>
      <c r="AK35" s="201"/>
      <c r="AL35" s="201"/>
      <c r="AM35" s="201"/>
      <c r="AN35" s="201"/>
      <c r="AO35" s="201"/>
      <c r="AP35" s="201"/>
      <c r="AQ35" s="201"/>
      <c r="AR35" s="201"/>
      <c r="AS35" s="201"/>
      <c r="AT35" s="201"/>
      <c r="AU35" s="201"/>
      <c r="AV35" s="201"/>
      <c r="AW35" s="201"/>
      <c r="AX35" s="201"/>
      <c r="AY35" s="201"/>
      <c r="AZ35" s="201"/>
      <c r="BA35" s="201"/>
      <c r="BB35" s="201"/>
      <c r="BC35" s="201"/>
      <c r="BD35" s="201"/>
      <c r="BE35" s="201"/>
      <c r="BF35" s="201"/>
      <c r="BG35" s="201"/>
      <c r="BH35" s="201"/>
      <c r="BI35" s="201"/>
      <c r="BJ35" s="201"/>
    </row>
    <row r="36" spans="1:62">
      <c r="A36" s="201"/>
      <c r="B36" s="201"/>
      <c r="C36" s="201"/>
      <c r="D36" s="201"/>
      <c r="E36" s="201"/>
      <c r="F36" s="201"/>
      <c r="G36" s="201"/>
      <c r="H36" s="201"/>
      <c r="I36" s="201"/>
      <c r="J36" s="201"/>
      <c r="K36" s="201"/>
      <c r="L36" s="201"/>
      <c r="M36" s="201"/>
      <c r="N36" s="201"/>
      <c r="O36" s="201"/>
      <c r="P36" s="201"/>
      <c r="Q36" s="201"/>
      <c r="R36" s="201"/>
      <c r="S36" s="201"/>
      <c r="T36" s="201"/>
      <c r="U36" s="201"/>
      <c r="V36" s="201"/>
      <c r="W36" s="201"/>
      <c r="X36" s="201"/>
      <c r="Y36" s="201"/>
      <c r="Z36" s="201"/>
      <c r="AA36" s="201"/>
      <c r="AB36" s="201"/>
      <c r="AC36" s="201"/>
      <c r="AD36" s="201"/>
      <c r="AE36" s="201"/>
      <c r="AF36" s="201"/>
      <c r="AG36" s="201"/>
      <c r="AH36" s="201"/>
      <c r="AI36" s="201"/>
      <c r="AJ36" s="201"/>
      <c r="AK36" s="201"/>
      <c r="AL36" s="201"/>
      <c r="AM36" s="201"/>
      <c r="AN36" s="201"/>
      <c r="AO36" s="201"/>
      <c r="AP36" s="201"/>
      <c r="AQ36" s="201"/>
      <c r="AR36" s="201"/>
      <c r="AS36" s="201"/>
      <c r="AT36" s="201"/>
      <c r="AU36" s="201"/>
      <c r="AV36" s="201"/>
      <c r="AW36" s="201"/>
      <c r="AX36" s="201"/>
      <c r="AY36" s="201"/>
      <c r="AZ36" s="201"/>
      <c r="BA36" s="201"/>
      <c r="BB36" s="201"/>
      <c r="BC36" s="201"/>
      <c r="BD36" s="201"/>
      <c r="BE36" s="201"/>
      <c r="BF36" s="201"/>
      <c r="BG36" s="201"/>
      <c r="BH36" s="201"/>
      <c r="BI36" s="201"/>
      <c r="BJ36" s="201"/>
    </row>
    <row r="37" spans="1:62">
      <c r="A37" s="201"/>
      <c r="B37" s="201"/>
      <c r="C37" s="201"/>
      <c r="D37" s="201"/>
      <c r="E37" s="201"/>
      <c r="F37" s="201"/>
      <c r="G37" s="201"/>
      <c r="H37" s="201"/>
      <c r="I37" s="201"/>
      <c r="J37" s="201"/>
      <c r="K37" s="201"/>
      <c r="L37" s="201"/>
      <c r="M37" s="201"/>
      <c r="N37" s="201"/>
      <c r="P37" s="201"/>
      <c r="Q37" s="201"/>
      <c r="R37" s="201"/>
      <c r="S37" s="201"/>
      <c r="T37" s="201"/>
      <c r="U37" s="201"/>
      <c r="V37" s="201"/>
      <c r="W37" s="201"/>
      <c r="X37" s="201"/>
      <c r="Y37" s="201"/>
      <c r="Z37" s="201"/>
      <c r="AA37" s="201"/>
      <c r="AB37" s="201"/>
      <c r="AC37" s="201"/>
      <c r="AD37" s="201"/>
      <c r="AE37" s="201"/>
      <c r="AF37" s="201"/>
      <c r="AG37" s="201"/>
      <c r="AH37" s="201"/>
      <c r="AI37" s="201"/>
      <c r="AJ37" s="201"/>
      <c r="AK37" s="201"/>
      <c r="AL37" s="201"/>
      <c r="AM37" s="201"/>
      <c r="AN37" s="201"/>
      <c r="AO37" s="201"/>
      <c r="AP37" s="201"/>
      <c r="AQ37" s="201"/>
      <c r="AR37" s="201"/>
      <c r="AS37" s="201"/>
      <c r="AT37" s="201"/>
      <c r="AU37" s="201"/>
      <c r="AV37" s="201"/>
      <c r="AW37" s="201"/>
      <c r="AX37" s="201"/>
      <c r="AY37" s="201"/>
      <c r="AZ37" s="201"/>
      <c r="BA37" s="201"/>
      <c r="BB37" s="201"/>
      <c r="BC37" s="201"/>
      <c r="BD37" s="201"/>
      <c r="BE37" s="201"/>
      <c r="BF37" s="201"/>
      <c r="BG37" s="201"/>
      <c r="BH37" s="201"/>
      <c r="BI37" s="201"/>
      <c r="BJ37" s="201"/>
    </row>
  </sheetData>
  <mergeCells count="86">
    <mergeCell ref="I13:K13"/>
    <mergeCell ref="P14:AA15"/>
    <mergeCell ref="P16:AA22"/>
    <mergeCell ref="P23:AA26"/>
    <mergeCell ref="BA1:BC1"/>
    <mergeCell ref="I25:K25"/>
    <mergeCell ref="N15:N16"/>
    <mergeCell ref="L24:M24"/>
    <mergeCell ref="I18:K18"/>
    <mergeCell ref="L18:M18"/>
    <mergeCell ref="L19:M19"/>
    <mergeCell ref="I19:K19"/>
    <mergeCell ref="I24:K24"/>
    <mergeCell ref="L15:M16"/>
    <mergeCell ref="L17:M17"/>
    <mergeCell ref="M1:O1"/>
    <mergeCell ref="BD1:BE1"/>
    <mergeCell ref="AB1:AD1"/>
    <mergeCell ref="AE1:AF1"/>
    <mergeCell ref="AG1:AI1"/>
    <mergeCell ref="AJ1:AK1"/>
    <mergeCell ref="AL1:AN1"/>
    <mergeCell ref="AO1:AP1"/>
    <mergeCell ref="AQ1:AS1"/>
    <mergeCell ref="AT1:AU1"/>
    <mergeCell ref="AV1:AX1"/>
    <mergeCell ref="AY1:AZ1"/>
    <mergeCell ref="B27:C27"/>
    <mergeCell ref="D27:E27"/>
    <mergeCell ref="F27:G27"/>
    <mergeCell ref="B25:C25"/>
    <mergeCell ref="D25:E25"/>
    <mergeCell ref="F25:G25"/>
    <mergeCell ref="B26:C26"/>
    <mergeCell ref="D26:E26"/>
    <mergeCell ref="F26:G26"/>
    <mergeCell ref="B23:C23"/>
    <mergeCell ref="D23:E23"/>
    <mergeCell ref="F23:G23"/>
    <mergeCell ref="B24:C24"/>
    <mergeCell ref="D24:E24"/>
    <mergeCell ref="F24:G24"/>
    <mergeCell ref="B21:C21"/>
    <mergeCell ref="D21:E21"/>
    <mergeCell ref="F21:G21"/>
    <mergeCell ref="B22:C22"/>
    <mergeCell ref="D22:E22"/>
    <mergeCell ref="F22:G22"/>
    <mergeCell ref="D20:E20"/>
    <mergeCell ref="F20:G20"/>
    <mergeCell ref="L22:M22"/>
    <mergeCell ref="L23:M23"/>
    <mergeCell ref="I21:K21"/>
    <mergeCell ref="I22:K22"/>
    <mergeCell ref="I23:K23"/>
    <mergeCell ref="L21:M21"/>
    <mergeCell ref="L20:M20"/>
    <mergeCell ref="I20:K20"/>
    <mergeCell ref="B18:C18"/>
    <mergeCell ref="D17:E17"/>
    <mergeCell ref="D18:E18"/>
    <mergeCell ref="F17:G17"/>
    <mergeCell ref="D19:E19"/>
    <mergeCell ref="F18:G18"/>
    <mergeCell ref="F19:G19"/>
    <mergeCell ref="Z1:AA1"/>
    <mergeCell ref="B20:C20"/>
    <mergeCell ref="A1:A2"/>
    <mergeCell ref="D16:E16"/>
    <mergeCell ref="F16:G16"/>
    <mergeCell ref="I15:K16"/>
    <mergeCell ref="I17:K17"/>
    <mergeCell ref="D13:G13"/>
    <mergeCell ref="C1:E1"/>
    <mergeCell ref="F1:G1"/>
    <mergeCell ref="H1:J1"/>
    <mergeCell ref="K1:L1"/>
    <mergeCell ref="B15:G15"/>
    <mergeCell ref="B19:C19"/>
    <mergeCell ref="B16:C16"/>
    <mergeCell ref="B17:C17"/>
    <mergeCell ref="L25:M25"/>
    <mergeCell ref="P1:Q1"/>
    <mergeCell ref="R1:T1"/>
    <mergeCell ref="U1:V1"/>
    <mergeCell ref="W1:Y1"/>
  </mergeCells>
  <conditionalFormatting sqref="N17:N25">
    <cfRule type="iconSet" priority="1">
      <iconSet iconSet="3Symbols" showValue="0" reverse="1">
        <cfvo type="percent" val="0"/>
        <cfvo type="num" val="1" gte="0"/>
        <cfvo type="num" val="1"/>
      </iconSet>
    </cfRule>
  </conditionalFormatting>
  <hyperlinks>
    <hyperlink ref="D13:G13" location="'User Guide'!A30" tooltip="Link to the User Guide" display="Link to the User Guide"/>
  </hyperlink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Feuil13"/>
  <dimension ref="A1:T328"/>
  <sheetViews>
    <sheetView workbookViewId="0">
      <selection activeCell="C326" sqref="C326"/>
    </sheetView>
  </sheetViews>
  <sheetFormatPr baseColWidth="10" defaultRowHeight="15"/>
  <cols>
    <col min="1" max="1" width="11.42578125" style="111"/>
    <col min="2" max="2" width="20" style="111" bestFit="1" customWidth="1"/>
    <col min="3" max="7" width="11.42578125" style="111"/>
    <col min="8" max="9" width="20.7109375" style="111" customWidth="1"/>
    <col min="10" max="10" width="23.28515625" style="111" customWidth="1"/>
    <col min="11" max="241" width="11.42578125" style="111"/>
    <col min="242" max="242" width="18.7109375" style="111" customWidth="1"/>
    <col min="243" max="254" width="11.42578125" style="111"/>
    <col min="255" max="255" width="23.42578125" style="111" bestFit="1" customWidth="1"/>
    <col min="256" max="256" width="11.42578125" style="111"/>
    <col min="257" max="257" width="23.5703125" style="111" customWidth="1"/>
    <col min="258" max="497" width="11.42578125" style="111"/>
    <col min="498" max="498" width="18.7109375" style="111" customWidth="1"/>
    <col min="499" max="510" width="11.42578125" style="111"/>
    <col min="511" max="511" width="23.42578125" style="111" bestFit="1" customWidth="1"/>
    <col min="512" max="512" width="11.42578125" style="111"/>
    <col min="513" max="513" width="23.5703125" style="111" customWidth="1"/>
    <col min="514" max="753" width="11.42578125" style="111"/>
    <col min="754" max="754" width="18.7109375" style="111" customWidth="1"/>
    <col min="755" max="766" width="11.42578125" style="111"/>
    <col min="767" max="767" width="23.42578125" style="111" bestFit="1" customWidth="1"/>
    <col min="768" max="768" width="11.42578125" style="111"/>
    <col min="769" max="769" width="23.5703125" style="111" customWidth="1"/>
    <col min="770" max="1009" width="11.42578125" style="111"/>
    <col min="1010" max="1010" width="18.7109375" style="111" customWidth="1"/>
    <col min="1011" max="1022" width="11.42578125" style="111"/>
    <col min="1023" max="1023" width="23.42578125" style="111" bestFit="1" customWidth="1"/>
    <col min="1024" max="1024" width="11.42578125" style="111"/>
    <col min="1025" max="1025" width="23.5703125" style="111" customWidth="1"/>
    <col min="1026" max="1265" width="11.42578125" style="111"/>
    <col min="1266" max="1266" width="18.7109375" style="111" customWidth="1"/>
    <col min="1267" max="1278" width="11.42578125" style="111"/>
    <col min="1279" max="1279" width="23.42578125" style="111" bestFit="1" customWidth="1"/>
    <col min="1280" max="1280" width="11.42578125" style="111"/>
    <col min="1281" max="1281" width="23.5703125" style="111" customWidth="1"/>
    <col min="1282" max="1521" width="11.42578125" style="111"/>
    <col min="1522" max="1522" width="18.7109375" style="111" customWidth="1"/>
    <col min="1523" max="1534" width="11.42578125" style="111"/>
    <col min="1535" max="1535" width="23.42578125" style="111" bestFit="1" customWidth="1"/>
    <col min="1536" max="1536" width="11.42578125" style="111"/>
    <col min="1537" max="1537" width="23.5703125" style="111" customWidth="1"/>
    <col min="1538" max="1777" width="11.42578125" style="111"/>
    <col min="1778" max="1778" width="18.7109375" style="111" customWidth="1"/>
    <col min="1779" max="1790" width="11.42578125" style="111"/>
    <col min="1791" max="1791" width="23.42578125" style="111" bestFit="1" customWidth="1"/>
    <col min="1792" max="1792" width="11.42578125" style="111"/>
    <col min="1793" max="1793" width="23.5703125" style="111" customWidth="1"/>
    <col min="1794" max="2033" width="11.42578125" style="111"/>
    <col min="2034" max="2034" width="18.7109375" style="111" customWidth="1"/>
    <col min="2035" max="2046" width="11.42578125" style="111"/>
    <col min="2047" max="2047" width="23.42578125" style="111" bestFit="1" customWidth="1"/>
    <col min="2048" max="2048" width="11.42578125" style="111"/>
    <col min="2049" max="2049" width="23.5703125" style="111" customWidth="1"/>
    <col min="2050" max="2289" width="11.42578125" style="111"/>
    <col min="2290" max="2290" width="18.7109375" style="111" customWidth="1"/>
    <col min="2291" max="2302" width="11.42578125" style="111"/>
    <col min="2303" max="2303" width="23.42578125" style="111" bestFit="1" customWidth="1"/>
    <col min="2304" max="2304" width="11.42578125" style="111"/>
    <col min="2305" max="2305" width="23.5703125" style="111" customWidth="1"/>
    <col min="2306" max="2545" width="11.42578125" style="111"/>
    <col min="2546" max="2546" width="18.7109375" style="111" customWidth="1"/>
    <col min="2547" max="2558" width="11.42578125" style="111"/>
    <col min="2559" max="2559" width="23.42578125" style="111" bestFit="1" customWidth="1"/>
    <col min="2560" max="2560" width="11.42578125" style="111"/>
    <col min="2561" max="2561" width="23.5703125" style="111" customWidth="1"/>
    <col min="2562" max="2801" width="11.42578125" style="111"/>
    <col min="2802" max="2802" width="18.7109375" style="111" customWidth="1"/>
    <col min="2803" max="2814" width="11.42578125" style="111"/>
    <col min="2815" max="2815" width="23.42578125" style="111" bestFit="1" customWidth="1"/>
    <col min="2816" max="2816" width="11.42578125" style="111"/>
    <col min="2817" max="2817" width="23.5703125" style="111" customWidth="1"/>
    <col min="2818" max="3057" width="11.42578125" style="111"/>
    <col min="3058" max="3058" width="18.7109375" style="111" customWidth="1"/>
    <col min="3059" max="3070" width="11.42578125" style="111"/>
    <col min="3071" max="3071" width="23.42578125" style="111" bestFit="1" customWidth="1"/>
    <col min="3072" max="3072" width="11.42578125" style="111"/>
    <col min="3073" max="3073" width="23.5703125" style="111" customWidth="1"/>
    <col min="3074" max="3313" width="11.42578125" style="111"/>
    <col min="3314" max="3314" width="18.7109375" style="111" customWidth="1"/>
    <col min="3315" max="3326" width="11.42578125" style="111"/>
    <col min="3327" max="3327" width="23.42578125" style="111" bestFit="1" customWidth="1"/>
    <col min="3328" max="3328" width="11.42578125" style="111"/>
    <col min="3329" max="3329" width="23.5703125" style="111" customWidth="1"/>
    <col min="3330" max="3569" width="11.42578125" style="111"/>
    <col min="3570" max="3570" width="18.7109375" style="111" customWidth="1"/>
    <col min="3571" max="3582" width="11.42578125" style="111"/>
    <col min="3583" max="3583" width="23.42578125" style="111" bestFit="1" customWidth="1"/>
    <col min="3584" max="3584" width="11.42578125" style="111"/>
    <col min="3585" max="3585" width="23.5703125" style="111" customWidth="1"/>
    <col min="3586" max="3825" width="11.42578125" style="111"/>
    <col min="3826" max="3826" width="18.7109375" style="111" customWidth="1"/>
    <col min="3827" max="3838" width="11.42578125" style="111"/>
    <col min="3839" max="3839" width="23.42578125" style="111" bestFit="1" customWidth="1"/>
    <col min="3840" max="3840" width="11.42578125" style="111"/>
    <col min="3841" max="3841" width="23.5703125" style="111" customWidth="1"/>
    <col min="3842" max="4081" width="11.42578125" style="111"/>
    <col min="4082" max="4082" width="18.7109375" style="111" customWidth="1"/>
    <col min="4083" max="4094" width="11.42578125" style="111"/>
    <col min="4095" max="4095" width="23.42578125" style="111" bestFit="1" customWidth="1"/>
    <col min="4096" max="4096" width="11.42578125" style="111"/>
    <col min="4097" max="4097" width="23.5703125" style="111" customWidth="1"/>
    <col min="4098" max="4337" width="11.42578125" style="111"/>
    <col min="4338" max="4338" width="18.7109375" style="111" customWidth="1"/>
    <col min="4339" max="4350" width="11.42578125" style="111"/>
    <col min="4351" max="4351" width="23.42578125" style="111" bestFit="1" customWidth="1"/>
    <col min="4352" max="4352" width="11.42578125" style="111"/>
    <col min="4353" max="4353" width="23.5703125" style="111" customWidth="1"/>
    <col min="4354" max="4593" width="11.42578125" style="111"/>
    <col min="4594" max="4594" width="18.7109375" style="111" customWidth="1"/>
    <col min="4595" max="4606" width="11.42578125" style="111"/>
    <col min="4607" max="4607" width="23.42578125" style="111" bestFit="1" customWidth="1"/>
    <col min="4608" max="4608" width="11.42578125" style="111"/>
    <col min="4609" max="4609" width="23.5703125" style="111" customWidth="1"/>
    <col min="4610" max="4849" width="11.42578125" style="111"/>
    <col min="4850" max="4850" width="18.7109375" style="111" customWidth="1"/>
    <col min="4851" max="4862" width="11.42578125" style="111"/>
    <col min="4863" max="4863" width="23.42578125" style="111" bestFit="1" customWidth="1"/>
    <col min="4864" max="4864" width="11.42578125" style="111"/>
    <col min="4865" max="4865" width="23.5703125" style="111" customWidth="1"/>
    <col min="4866" max="5105" width="11.42578125" style="111"/>
    <col min="5106" max="5106" width="18.7109375" style="111" customWidth="1"/>
    <col min="5107" max="5118" width="11.42578125" style="111"/>
    <col min="5119" max="5119" width="23.42578125" style="111" bestFit="1" customWidth="1"/>
    <col min="5120" max="5120" width="11.42578125" style="111"/>
    <col min="5121" max="5121" width="23.5703125" style="111" customWidth="1"/>
    <col min="5122" max="5361" width="11.42578125" style="111"/>
    <col min="5362" max="5362" width="18.7109375" style="111" customWidth="1"/>
    <col min="5363" max="5374" width="11.42578125" style="111"/>
    <col min="5375" max="5375" width="23.42578125" style="111" bestFit="1" customWidth="1"/>
    <col min="5376" max="5376" width="11.42578125" style="111"/>
    <col min="5377" max="5377" width="23.5703125" style="111" customWidth="1"/>
    <col min="5378" max="5617" width="11.42578125" style="111"/>
    <col min="5618" max="5618" width="18.7109375" style="111" customWidth="1"/>
    <col min="5619" max="5630" width="11.42578125" style="111"/>
    <col min="5631" max="5631" width="23.42578125" style="111" bestFit="1" customWidth="1"/>
    <col min="5632" max="5632" width="11.42578125" style="111"/>
    <col min="5633" max="5633" width="23.5703125" style="111" customWidth="1"/>
    <col min="5634" max="5873" width="11.42578125" style="111"/>
    <col min="5874" max="5874" width="18.7109375" style="111" customWidth="1"/>
    <col min="5875" max="5886" width="11.42578125" style="111"/>
    <col min="5887" max="5887" width="23.42578125" style="111" bestFit="1" customWidth="1"/>
    <col min="5888" max="5888" width="11.42578125" style="111"/>
    <col min="5889" max="5889" width="23.5703125" style="111" customWidth="1"/>
    <col min="5890" max="6129" width="11.42578125" style="111"/>
    <col min="6130" max="6130" width="18.7109375" style="111" customWidth="1"/>
    <col min="6131" max="6142" width="11.42578125" style="111"/>
    <col min="6143" max="6143" width="23.42578125" style="111" bestFit="1" customWidth="1"/>
    <col min="6144" max="6144" width="11.42578125" style="111"/>
    <col min="6145" max="6145" width="23.5703125" style="111" customWidth="1"/>
    <col min="6146" max="6385" width="11.42578125" style="111"/>
    <col min="6386" max="6386" width="18.7109375" style="111" customWidth="1"/>
    <col min="6387" max="6398" width="11.42578125" style="111"/>
    <col min="6399" max="6399" width="23.42578125" style="111" bestFit="1" customWidth="1"/>
    <col min="6400" max="6400" width="11.42578125" style="111"/>
    <col min="6401" max="6401" width="23.5703125" style="111" customWidth="1"/>
    <col min="6402" max="6641" width="11.42578125" style="111"/>
    <col min="6642" max="6642" width="18.7109375" style="111" customWidth="1"/>
    <col min="6643" max="6654" width="11.42578125" style="111"/>
    <col min="6655" max="6655" width="23.42578125" style="111" bestFit="1" customWidth="1"/>
    <col min="6656" max="6656" width="11.42578125" style="111"/>
    <col min="6657" max="6657" width="23.5703125" style="111" customWidth="1"/>
    <col min="6658" max="6897" width="11.42578125" style="111"/>
    <col min="6898" max="6898" width="18.7109375" style="111" customWidth="1"/>
    <col min="6899" max="6910" width="11.42578125" style="111"/>
    <col min="6911" max="6911" width="23.42578125" style="111" bestFit="1" customWidth="1"/>
    <col min="6912" max="6912" width="11.42578125" style="111"/>
    <col min="6913" max="6913" width="23.5703125" style="111" customWidth="1"/>
    <col min="6914" max="7153" width="11.42578125" style="111"/>
    <col min="7154" max="7154" width="18.7109375" style="111" customWidth="1"/>
    <col min="7155" max="7166" width="11.42578125" style="111"/>
    <col min="7167" max="7167" width="23.42578125" style="111" bestFit="1" customWidth="1"/>
    <col min="7168" max="7168" width="11.42578125" style="111"/>
    <col min="7169" max="7169" width="23.5703125" style="111" customWidth="1"/>
    <col min="7170" max="7409" width="11.42578125" style="111"/>
    <col min="7410" max="7410" width="18.7109375" style="111" customWidth="1"/>
    <col min="7411" max="7422" width="11.42578125" style="111"/>
    <col min="7423" max="7423" width="23.42578125" style="111" bestFit="1" customWidth="1"/>
    <col min="7424" max="7424" width="11.42578125" style="111"/>
    <col min="7425" max="7425" width="23.5703125" style="111" customWidth="1"/>
    <col min="7426" max="7665" width="11.42578125" style="111"/>
    <col min="7666" max="7666" width="18.7109375" style="111" customWidth="1"/>
    <col min="7667" max="7678" width="11.42578125" style="111"/>
    <col min="7679" max="7679" width="23.42578125" style="111" bestFit="1" customWidth="1"/>
    <col min="7680" max="7680" width="11.42578125" style="111"/>
    <col min="7681" max="7681" width="23.5703125" style="111" customWidth="1"/>
    <col min="7682" max="7921" width="11.42578125" style="111"/>
    <col min="7922" max="7922" width="18.7109375" style="111" customWidth="1"/>
    <col min="7923" max="7934" width="11.42578125" style="111"/>
    <col min="7935" max="7935" width="23.42578125" style="111" bestFit="1" customWidth="1"/>
    <col min="7936" max="7936" width="11.42578125" style="111"/>
    <col min="7937" max="7937" width="23.5703125" style="111" customWidth="1"/>
    <col min="7938" max="8177" width="11.42578125" style="111"/>
    <col min="8178" max="8178" width="18.7109375" style="111" customWidth="1"/>
    <col min="8179" max="8190" width="11.42578125" style="111"/>
    <col min="8191" max="8191" width="23.42578125" style="111" bestFit="1" customWidth="1"/>
    <col min="8192" max="8192" width="11.42578125" style="111"/>
    <col min="8193" max="8193" width="23.5703125" style="111" customWidth="1"/>
    <col min="8194" max="8433" width="11.42578125" style="111"/>
    <col min="8434" max="8434" width="18.7109375" style="111" customWidth="1"/>
    <col min="8435" max="8446" width="11.42578125" style="111"/>
    <col min="8447" max="8447" width="23.42578125" style="111" bestFit="1" customWidth="1"/>
    <col min="8448" max="8448" width="11.42578125" style="111"/>
    <col min="8449" max="8449" width="23.5703125" style="111" customWidth="1"/>
    <col min="8450" max="8689" width="11.42578125" style="111"/>
    <col min="8690" max="8690" width="18.7109375" style="111" customWidth="1"/>
    <col min="8691" max="8702" width="11.42578125" style="111"/>
    <col min="8703" max="8703" width="23.42578125" style="111" bestFit="1" customWidth="1"/>
    <col min="8704" max="8704" width="11.42578125" style="111"/>
    <col min="8705" max="8705" width="23.5703125" style="111" customWidth="1"/>
    <col min="8706" max="8945" width="11.42578125" style="111"/>
    <col min="8946" max="8946" width="18.7109375" style="111" customWidth="1"/>
    <col min="8947" max="8958" width="11.42578125" style="111"/>
    <col min="8959" max="8959" width="23.42578125" style="111" bestFit="1" customWidth="1"/>
    <col min="8960" max="8960" width="11.42578125" style="111"/>
    <col min="8961" max="8961" width="23.5703125" style="111" customWidth="1"/>
    <col min="8962" max="9201" width="11.42578125" style="111"/>
    <col min="9202" max="9202" width="18.7109375" style="111" customWidth="1"/>
    <col min="9203" max="9214" width="11.42578125" style="111"/>
    <col min="9215" max="9215" width="23.42578125" style="111" bestFit="1" customWidth="1"/>
    <col min="9216" max="9216" width="11.42578125" style="111"/>
    <col min="9217" max="9217" width="23.5703125" style="111" customWidth="1"/>
    <col min="9218" max="9457" width="11.42578125" style="111"/>
    <col min="9458" max="9458" width="18.7109375" style="111" customWidth="1"/>
    <col min="9459" max="9470" width="11.42578125" style="111"/>
    <col min="9471" max="9471" width="23.42578125" style="111" bestFit="1" customWidth="1"/>
    <col min="9472" max="9472" width="11.42578125" style="111"/>
    <col min="9473" max="9473" width="23.5703125" style="111" customWidth="1"/>
    <col min="9474" max="9713" width="11.42578125" style="111"/>
    <col min="9714" max="9714" width="18.7109375" style="111" customWidth="1"/>
    <col min="9715" max="9726" width="11.42578125" style="111"/>
    <col min="9727" max="9727" width="23.42578125" style="111" bestFit="1" customWidth="1"/>
    <col min="9728" max="9728" width="11.42578125" style="111"/>
    <col min="9729" max="9729" width="23.5703125" style="111" customWidth="1"/>
    <col min="9730" max="9969" width="11.42578125" style="111"/>
    <col min="9970" max="9970" width="18.7109375" style="111" customWidth="1"/>
    <col min="9971" max="9982" width="11.42578125" style="111"/>
    <col min="9983" max="9983" width="23.42578125" style="111" bestFit="1" customWidth="1"/>
    <col min="9984" max="9984" width="11.42578125" style="111"/>
    <col min="9985" max="9985" width="23.5703125" style="111" customWidth="1"/>
    <col min="9986" max="10225" width="11.42578125" style="111"/>
    <col min="10226" max="10226" width="18.7109375" style="111" customWidth="1"/>
    <col min="10227" max="10238" width="11.42578125" style="111"/>
    <col min="10239" max="10239" width="23.42578125" style="111" bestFit="1" customWidth="1"/>
    <col min="10240" max="10240" width="11.42578125" style="111"/>
    <col min="10241" max="10241" width="23.5703125" style="111" customWidth="1"/>
    <col min="10242" max="10481" width="11.42578125" style="111"/>
    <col min="10482" max="10482" width="18.7109375" style="111" customWidth="1"/>
    <col min="10483" max="10494" width="11.42578125" style="111"/>
    <col min="10495" max="10495" width="23.42578125" style="111" bestFit="1" customWidth="1"/>
    <col min="10496" max="10496" width="11.42578125" style="111"/>
    <col min="10497" max="10497" width="23.5703125" style="111" customWidth="1"/>
    <col min="10498" max="10737" width="11.42578125" style="111"/>
    <col min="10738" max="10738" width="18.7109375" style="111" customWidth="1"/>
    <col min="10739" max="10750" width="11.42578125" style="111"/>
    <col min="10751" max="10751" width="23.42578125" style="111" bestFit="1" customWidth="1"/>
    <col min="10752" max="10752" width="11.42578125" style="111"/>
    <col min="10753" max="10753" width="23.5703125" style="111" customWidth="1"/>
    <col min="10754" max="10993" width="11.42578125" style="111"/>
    <col min="10994" max="10994" width="18.7109375" style="111" customWidth="1"/>
    <col min="10995" max="11006" width="11.42578125" style="111"/>
    <col min="11007" max="11007" width="23.42578125" style="111" bestFit="1" customWidth="1"/>
    <col min="11008" max="11008" width="11.42578125" style="111"/>
    <col min="11009" max="11009" width="23.5703125" style="111" customWidth="1"/>
    <col min="11010" max="11249" width="11.42578125" style="111"/>
    <col min="11250" max="11250" width="18.7109375" style="111" customWidth="1"/>
    <col min="11251" max="11262" width="11.42578125" style="111"/>
    <col min="11263" max="11263" width="23.42578125" style="111" bestFit="1" customWidth="1"/>
    <col min="11264" max="11264" width="11.42578125" style="111"/>
    <col min="11265" max="11265" width="23.5703125" style="111" customWidth="1"/>
    <col min="11266" max="11505" width="11.42578125" style="111"/>
    <col min="11506" max="11506" width="18.7109375" style="111" customWidth="1"/>
    <col min="11507" max="11518" width="11.42578125" style="111"/>
    <col min="11519" max="11519" width="23.42578125" style="111" bestFit="1" customWidth="1"/>
    <col min="11520" max="11520" width="11.42578125" style="111"/>
    <col min="11521" max="11521" width="23.5703125" style="111" customWidth="1"/>
    <col min="11522" max="11761" width="11.42578125" style="111"/>
    <col min="11762" max="11762" width="18.7109375" style="111" customWidth="1"/>
    <col min="11763" max="11774" width="11.42578125" style="111"/>
    <col min="11775" max="11775" width="23.42578125" style="111" bestFit="1" customWidth="1"/>
    <col min="11776" max="11776" width="11.42578125" style="111"/>
    <col min="11777" max="11777" width="23.5703125" style="111" customWidth="1"/>
    <col min="11778" max="12017" width="11.42578125" style="111"/>
    <col min="12018" max="12018" width="18.7109375" style="111" customWidth="1"/>
    <col min="12019" max="12030" width="11.42578125" style="111"/>
    <col min="12031" max="12031" width="23.42578125" style="111" bestFit="1" customWidth="1"/>
    <col min="12032" max="12032" width="11.42578125" style="111"/>
    <col min="12033" max="12033" width="23.5703125" style="111" customWidth="1"/>
    <col min="12034" max="12273" width="11.42578125" style="111"/>
    <col min="12274" max="12274" width="18.7109375" style="111" customWidth="1"/>
    <col min="12275" max="12286" width="11.42578125" style="111"/>
    <col min="12287" max="12287" width="23.42578125" style="111" bestFit="1" customWidth="1"/>
    <col min="12288" max="12288" width="11.42578125" style="111"/>
    <col min="12289" max="12289" width="23.5703125" style="111" customWidth="1"/>
    <col min="12290" max="12529" width="11.42578125" style="111"/>
    <col min="12530" max="12530" width="18.7109375" style="111" customWidth="1"/>
    <col min="12531" max="12542" width="11.42578125" style="111"/>
    <col min="12543" max="12543" width="23.42578125" style="111" bestFit="1" customWidth="1"/>
    <col min="12544" max="12544" width="11.42578125" style="111"/>
    <col min="12545" max="12545" width="23.5703125" style="111" customWidth="1"/>
    <col min="12546" max="12785" width="11.42578125" style="111"/>
    <col min="12786" max="12786" width="18.7109375" style="111" customWidth="1"/>
    <col min="12787" max="12798" width="11.42578125" style="111"/>
    <col min="12799" max="12799" width="23.42578125" style="111" bestFit="1" customWidth="1"/>
    <col min="12800" max="12800" width="11.42578125" style="111"/>
    <col min="12801" max="12801" width="23.5703125" style="111" customWidth="1"/>
    <col min="12802" max="13041" width="11.42578125" style="111"/>
    <col min="13042" max="13042" width="18.7109375" style="111" customWidth="1"/>
    <col min="13043" max="13054" width="11.42578125" style="111"/>
    <col min="13055" max="13055" width="23.42578125" style="111" bestFit="1" customWidth="1"/>
    <col min="13056" max="13056" width="11.42578125" style="111"/>
    <col min="13057" max="13057" width="23.5703125" style="111" customWidth="1"/>
    <col min="13058" max="13297" width="11.42578125" style="111"/>
    <col min="13298" max="13298" width="18.7109375" style="111" customWidth="1"/>
    <col min="13299" max="13310" width="11.42578125" style="111"/>
    <col min="13311" max="13311" width="23.42578125" style="111" bestFit="1" customWidth="1"/>
    <col min="13312" max="13312" width="11.42578125" style="111"/>
    <col min="13313" max="13313" width="23.5703125" style="111" customWidth="1"/>
    <col min="13314" max="13553" width="11.42578125" style="111"/>
    <col min="13554" max="13554" width="18.7109375" style="111" customWidth="1"/>
    <col min="13555" max="13566" width="11.42578125" style="111"/>
    <col min="13567" max="13567" width="23.42578125" style="111" bestFit="1" customWidth="1"/>
    <col min="13568" max="13568" width="11.42578125" style="111"/>
    <col min="13569" max="13569" width="23.5703125" style="111" customWidth="1"/>
    <col min="13570" max="13809" width="11.42578125" style="111"/>
    <col min="13810" max="13810" width="18.7109375" style="111" customWidth="1"/>
    <col min="13811" max="13822" width="11.42578125" style="111"/>
    <col min="13823" max="13823" width="23.42578125" style="111" bestFit="1" customWidth="1"/>
    <col min="13824" max="13824" width="11.42578125" style="111"/>
    <col min="13825" max="13825" width="23.5703125" style="111" customWidth="1"/>
    <col min="13826" max="14065" width="11.42578125" style="111"/>
    <col min="14066" max="14066" width="18.7109375" style="111" customWidth="1"/>
    <col min="14067" max="14078" width="11.42578125" style="111"/>
    <col min="14079" max="14079" width="23.42578125" style="111" bestFit="1" customWidth="1"/>
    <col min="14080" max="14080" width="11.42578125" style="111"/>
    <col min="14081" max="14081" width="23.5703125" style="111" customWidth="1"/>
    <col min="14082" max="14321" width="11.42578125" style="111"/>
    <col min="14322" max="14322" width="18.7109375" style="111" customWidth="1"/>
    <col min="14323" max="14334" width="11.42578125" style="111"/>
    <col min="14335" max="14335" width="23.42578125" style="111" bestFit="1" customWidth="1"/>
    <col min="14336" max="14336" width="11.42578125" style="111"/>
    <col min="14337" max="14337" width="23.5703125" style="111" customWidth="1"/>
    <col min="14338" max="14577" width="11.42578125" style="111"/>
    <col min="14578" max="14578" width="18.7109375" style="111" customWidth="1"/>
    <col min="14579" max="14590" width="11.42578125" style="111"/>
    <col min="14591" max="14591" width="23.42578125" style="111" bestFit="1" customWidth="1"/>
    <col min="14592" max="14592" width="11.42578125" style="111"/>
    <col min="14593" max="14593" width="23.5703125" style="111" customWidth="1"/>
    <col min="14594" max="14833" width="11.42578125" style="111"/>
    <col min="14834" max="14834" width="18.7109375" style="111" customWidth="1"/>
    <col min="14835" max="14846" width="11.42578125" style="111"/>
    <col min="14847" max="14847" width="23.42578125" style="111" bestFit="1" customWidth="1"/>
    <col min="14848" max="14848" width="11.42578125" style="111"/>
    <col min="14849" max="14849" width="23.5703125" style="111" customWidth="1"/>
    <col min="14850" max="15089" width="11.42578125" style="111"/>
    <col min="15090" max="15090" width="18.7109375" style="111" customWidth="1"/>
    <col min="15091" max="15102" width="11.42578125" style="111"/>
    <col min="15103" max="15103" width="23.42578125" style="111" bestFit="1" customWidth="1"/>
    <col min="15104" max="15104" width="11.42578125" style="111"/>
    <col min="15105" max="15105" width="23.5703125" style="111" customWidth="1"/>
    <col min="15106" max="15345" width="11.42578125" style="111"/>
    <col min="15346" max="15346" width="18.7109375" style="111" customWidth="1"/>
    <col min="15347" max="15358" width="11.42578125" style="111"/>
    <col min="15359" max="15359" width="23.42578125" style="111" bestFit="1" customWidth="1"/>
    <col min="15360" max="15360" width="11.42578125" style="111"/>
    <col min="15361" max="15361" width="23.5703125" style="111" customWidth="1"/>
    <col min="15362" max="15601" width="11.42578125" style="111"/>
    <col min="15602" max="15602" width="18.7109375" style="111" customWidth="1"/>
    <col min="15603" max="15614" width="11.42578125" style="111"/>
    <col min="15615" max="15615" width="23.42578125" style="111" bestFit="1" customWidth="1"/>
    <col min="15616" max="15616" width="11.42578125" style="111"/>
    <col min="15617" max="15617" width="23.5703125" style="111" customWidth="1"/>
    <col min="15618" max="15857" width="11.42578125" style="111"/>
    <col min="15858" max="15858" width="18.7109375" style="111" customWidth="1"/>
    <col min="15859" max="15870" width="11.42578125" style="111"/>
    <col min="15871" max="15871" width="23.42578125" style="111" bestFit="1" customWidth="1"/>
    <col min="15872" max="15872" width="11.42578125" style="111"/>
    <col min="15873" max="15873" width="23.5703125" style="111" customWidth="1"/>
    <col min="15874" max="16113" width="11.42578125" style="111"/>
    <col min="16114" max="16114" width="18.7109375" style="111" customWidth="1"/>
    <col min="16115" max="16126" width="11.42578125" style="111"/>
    <col min="16127" max="16127" width="23.42578125" style="111" bestFit="1" customWidth="1"/>
    <col min="16128" max="16128" width="11.42578125" style="111"/>
    <col min="16129" max="16129" width="23.5703125" style="111" customWidth="1"/>
    <col min="16130" max="16384" width="11.42578125" style="111"/>
  </cols>
  <sheetData>
    <row r="1" spans="1:17" ht="16.5" customHeight="1">
      <c r="A1" s="541" t="s">
        <v>257</v>
      </c>
      <c r="B1" s="541"/>
      <c r="C1" s="201"/>
      <c r="D1" s="201"/>
      <c r="E1" s="201"/>
      <c r="F1" s="201"/>
      <c r="G1" s="201"/>
      <c r="H1" s="201"/>
      <c r="I1" s="201"/>
      <c r="J1" s="201"/>
      <c r="K1" s="201"/>
      <c r="L1" s="201"/>
      <c r="M1" s="201"/>
      <c r="N1" s="201"/>
      <c r="O1" s="201"/>
      <c r="P1" s="201"/>
      <c r="Q1" s="201"/>
    </row>
    <row r="2" spans="1:17">
      <c r="A2" s="549" t="s">
        <v>198</v>
      </c>
      <c r="B2" s="550"/>
      <c r="C2" s="177"/>
      <c r="D2" s="201"/>
      <c r="E2" s="201"/>
      <c r="F2" s="201"/>
      <c r="G2" s="201"/>
      <c r="H2" s="201"/>
      <c r="I2" s="201"/>
      <c r="J2" s="201"/>
      <c r="K2" s="201"/>
      <c r="L2" s="201"/>
      <c r="M2" s="201"/>
      <c r="N2" s="201"/>
      <c r="O2" s="201"/>
      <c r="P2" s="201"/>
      <c r="Q2" s="201"/>
    </row>
    <row r="3" spans="1:17">
      <c r="A3" s="201"/>
      <c r="B3" s="201"/>
      <c r="C3" s="147" t="s">
        <v>160</v>
      </c>
      <c r="D3" s="147" t="s">
        <v>168</v>
      </c>
      <c r="E3" s="147" t="s">
        <v>169</v>
      </c>
      <c r="F3" s="147" t="s">
        <v>173</v>
      </c>
      <c r="G3" s="147" t="s">
        <v>181</v>
      </c>
      <c r="H3" s="142" t="s">
        <v>187</v>
      </c>
      <c r="I3" s="201"/>
      <c r="J3" s="201"/>
      <c r="K3" s="201"/>
      <c r="L3" s="201"/>
      <c r="M3" s="201"/>
      <c r="N3" s="201"/>
      <c r="O3" s="201"/>
      <c r="P3" s="201"/>
      <c r="Q3" s="201"/>
    </row>
    <row r="4" spans="1:17">
      <c r="A4" s="201"/>
      <c r="B4" s="148" t="s">
        <v>161</v>
      </c>
      <c r="C4" s="156" t="str">
        <f>IF('Control Sample Data'!C96="","",'Control Sample Data'!C96)</f>
        <v/>
      </c>
      <c r="D4" s="156" t="str">
        <f>IF('Control Sample Data'!D96="","",'Control Sample Data'!D96)</f>
        <v/>
      </c>
      <c r="E4" s="156" t="str">
        <f>IF('Control Sample Data'!E96="","",'Control Sample Data'!E96)</f>
        <v/>
      </c>
      <c r="F4" s="103" t="str">
        <f>IF(ISERROR(AVERAGE(C4:E4)),"",AVERAGE(C4:E4))</f>
        <v/>
      </c>
      <c r="G4" s="103" t="str">
        <f>IF(ISERROR(STDEV(C4:E4)),"",IF(COUNT(C4:E4)&lt;3,"N/A",STDEV(C4:E4)))</f>
        <v/>
      </c>
      <c r="H4" s="102" t="str">
        <f>IF(F4="","",IF(OR(F4&lt;27,F4&gt;29),"INCORRECT","OK"))</f>
        <v/>
      </c>
      <c r="I4" s="201"/>
      <c r="J4" s="201"/>
      <c r="K4" s="201"/>
      <c r="L4" s="201"/>
      <c r="M4" s="201"/>
      <c r="N4" s="201"/>
      <c r="O4" s="201"/>
      <c r="P4" s="201"/>
      <c r="Q4" s="201"/>
    </row>
    <row r="5" spans="1:17" ht="14.25" customHeight="1">
      <c r="A5" s="201"/>
      <c r="B5" s="148" t="s">
        <v>162</v>
      </c>
      <c r="C5" s="156" t="str">
        <f>IF('Control Sample Data'!C97="","",'Control Sample Data'!C97)</f>
        <v/>
      </c>
      <c r="D5" s="156" t="str">
        <f>IF('Control Sample Data'!D97="","",'Control Sample Data'!D97)</f>
        <v/>
      </c>
      <c r="E5" s="156" t="str">
        <f>IF('Control Sample Data'!E97="","",'Control Sample Data'!E97)</f>
        <v/>
      </c>
      <c r="F5" s="103" t="str">
        <f>IF(ISERROR(AVERAGE(C5:E5)),"",AVERAGE(C5:E5))</f>
        <v/>
      </c>
      <c r="G5" s="103" t="str">
        <f>IF(ISERROR(STDEV(C5:E5)),"",IF(COUNT(C5:E5)&lt;3,"N/A",STDEV(C5:E5)))</f>
        <v/>
      </c>
      <c r="H5" s="102" t="str">
        <f>IF(F5="","",IF(OR(F5&lt;27,F5&gt;29),"INCORRECT","OK"))</f>
        <v/>
      </c>
      <c r="I5" s="187"/>
      <c r="J5" s="201"/>
      <c r="K5" s="201"/>
      <c r="L5" s="201"/>
      <c r="M5" s="201"/>
      <c r="N5" s="201"/>
      <c r="O5" s="201"/>
      <c r="P5" s="201"/>
      <c r="Q5" s="201"/>
    </row>
    <row r="6" spans="1:17">
      <c r="A6" s="201"/>
      <c r="B6" s="148" t="s">
        <v>163</v>
      </c>
      <c r="C6" s="156" t="str">
        <f>IF('Control Sample Data'!C98="","",'Control Sample Data'!C98)</f>
        <v/>
      </c>
      <c r="D6" s="156" t="str">
        <f>IF('Control Sample Data'!D98="","",'Control Sample Data'!D98)</f>
        <v/>
      </c>
      <c r="E6" s="156" t="str">
        <f>IF('Control Sample Data'!E98="","",'Control Sample Data'!E98)</f>
        <v/>
      </c>
      <c r="F6" s="103" t="str">
        <f>IF(ISERROR(AVERAGE(C6:E6)),"",AVERAGE(C6:E6))</f>
        <v/>
      </c>
      <c r="G6" s="103" t="str">
        <f>IF(ISERROR(STDEV(C6:E6)),"",IF(COUNT(C6:E6)&lt;3,"N/A",STDEV(C6:E6)))</f>
        <v/>
      </c>
      <c r="H6" s="174" t="str">
        <f>IF(F6="","",IF(OR(F6&lt;35),"INCORRECT","OK"))</f>
        <v/>
      </c>
      <c r="I6" s="201"/>
      <c r="J6" s="201"/>
      <c r="K6" s="201"/>
      <c r="L6" s="201"/>
      <c r="M6" s="201"/>
      <c r="N6" s="201"/>
      <c r="O6" s="201"/>
      <c r="P6" s="201"/>
      <c r="Q6" s="201"/>
    </row>
    <row r="7" spans="1:17">
      <c r="A7" s="201"/>
      <c r="B7" s="147" t="s">
        <v>164</v>
      </c>
      <c r="C7" s="156" t="str">
        <f>IF('Control Sample Data'!C99="","",'Control Sample Data'!C99)</f>
        <v/>
      </c>
      <c r="D7" s="156" t="str">
        <f>IF('Control Sample Data'!D99="","",'Control Sample Data'!D99)</f>
        <v/>
      </c>
      <c r="E7" s="156" t="str">
        <f>IF('Control Sample Data'!E99="","",'Control Sample Data'!E99)</f>
        <v/>
      </c>
      <c r="F7" s="103" t="str">
        <f>IF(ISERROR(AVERAGE(C7:E7)),"",AVERAGE(C7:E7))</f>
        <v/>
      </c>
      <c r="G7" s="103" t="str">
        <f>IF(ISERROR(STDEV(C7:E7)),"",IF(COUNT(C7:E7)&lt;3,"N/A",STDEV(C7:E7)))</f>
        <v/>
      </c>
      <c r="H7" s="174" t="str">
        <f>IF(F7="","",IF(OR(F7&lt;35),"INCORRECT","OK"))</f>
        <v/>
      </c>
      <c r="I7" s="201"/>
      <c r="J7" s="201"/>
      <c r="K7" s="201"/>
      <c r="L7" s="201"/>
      <c r="M7" s="201"/>
      <c r="N7" s="201"/>
      <c r="O7" s="201"/>
      <c r="P7" s="201"/>
      <c r="Q7" s="201"/>
    </row>
    <row r="8" spans="1:17">
      <c r="A8" s="200"/>
      <c r="B8" s="209"/>
      <c r="C8" s="200"/>
      <c r="D8" s="200"/>
      <c r="E8" s="200"/>
      <c r="F8" s="211"/>
      <c r="G8" s="211"/>
      <c r="H8" s="202"/>
      <c r="I8" s="200"/>
      <c r="J8" s="200"/>
      <c r="K8" s="201"/>
      <c r="L8" s="201"/>
      <c r="M8" s="201"/>
      <c r="N8" s="201"/>
      <c r="O8" s="201"/>
      <c r="P8" s="201"/>
      <c r="Q8" s="201"/>
    </row>
    <row r="9" spans="1:17" ht="30">
      <c r="A9" s="201"/>
      <c r="B9" s="201"/>
      <c r="C9" s="104" t="s">
        <v>165</v>
      </c>
      <c r="D9" s="104" t="s">
        <v>166</v>
      </c>
      <c r="E9" s="104" t="s">
        <v>167</v>
      </c>
      <c r="F9" s="147" t="s">
        <v>173</v>
      </c>
      <c r="G9" s="147" t="s">
        <v>181</v>
      </c>
      <c r="H9" s="142" t="s">
        <v>187</v>
      </c>
      <c r="I9" s="201"/>
      <c r="J9" s="201"/>
      <c r="K9" s="201"/>
      <c r="L9" s="201"/>
      <c r="M9" s="201"/>
      <c r="N9" s="201"/>
      <c r="O9" s="201"/>
      <c r="P9" s="201"/>
      <c r="Q9" s="201"/>
    </row>
    <row r="10" spans="1:17">
      <c r="A10" s="201"/>
      <c r="B10" s="147" t="s">
        <v>260</v>
      </c>
      <c r="C10" s="156" t="str">
        <f>IF(ISERROR(C4-C5),"",C4-C5)</f>
        <v/>
      </c>
      <c r="D10" s="345" t="str">
        <f t="shared" ref="D10:E10" si="0">IF(ISERROR(D4-D5),"",D4-D5)</f>
        <v/>
      </c>
      <c r="E10" s="345" t="str">
        <f t="shared" si="0"/>
        <v/>
      </c>
      <c r="F10" s="103" t="str">
        <f>IF(ISERROR(AVERAGE(C10:E10)),"",AVERAGE(C10:E10))</f>
        <v/>
      </c>
      <c r="G10" s="103" t="str">
        <f>IF(ISERROR(STDEV(C10:E10)),"",IF(COUNT(C10:E10)&lt;3,"N/A",STDEV(C10:E10)))</f>
        <v/>
      </c>
      <c r="H10" s="102" t="str">
        <f>IF(G10="","",IF(G10&lt;1,"OK","INCORRECT"))</f>
        <v/>
      </c>
      <c r="I10" s="201"/>
      <c r="J10" s="201"/>
      <c r="K10" s="201"/>
      <c r="L10" s="201"/>
      <c r="M10" s="201"/>
      <c r="N10" s="201"/>
      <c r="O10" s="201"/>
      <c r="P10" s="201"/>
      <c r="Q10" s="201"/>
    </row>
    <row r="11" spans="1:17" ht="15.75" thickBot="1">
      <c r="A11" s="200"/>
      <c r="B11" s="210"/>
      <c r="C11" s="200"/>
      <c r="D11" s="200"/>
      <c r="E11" s="200"/>
      <c r="F11" s="200"/>
      <c r="G11" s="200"/>
      <c r="H11" s="200"/>
      <c r="I11" s="200"/>
      <c r="J11" s="200"/>
      <c r="K11" s="201"/>
      <c r="L11" s="201"/>
      <c r="M11" s="201"/>
      <c r="N11" s="201"/>
      <c r="O11" s="201"/>
      <c r="P11" s="201"/>
      <c r="Q11" s="201"/>
    </row>
    <row r="12" spans="1:17" ht="16.5" customHeight="1" thickTop="1" thickBot="1">
      <c r="A12" s="201"/>
      <c r="B12" s="542" t="s">
        <v>114</v>
      </c>
      <c r="C12" s="545" t="s">
        <v>258</v>
      </c>
      <c r="D12" s="546"/>
      <c r="E12" s="546"/>
      <c r="F12" s="546"/>
      <c r="G12" s="546"/>
      <c r="H12" s="546"/>
      <c r="I12" s="546"/>
      <c r="J12" s="546"/>
      <c r="K12" s="201"/>
      <c r="L12" s="201"/>
      <c r="M12" s="201"/>
      <c r="N12" s="201"/>
      <c r="O12" s="201"/>
      <c r="P12" s="201"/>
      <c r="Q12" s="201"/>
    </row>
    <row r="13" spans="1:17" ht="16.5" customHeight="1" thickTop="1" thickBot="1">
      <c r="A13" s="201"/>
      <c r="B13" s="542"/>
      <c r="C13" s="547" t="s">
        <v>364</v>
      </c>
      <c r="D13" s="548"/>
      <c r="E13" s="548"/>
      <c r="F13" s="548"/>
      <c r="G13" s="548"/>
      <c r="H13" s="548"/>
      <c r="I13" s="548"/>
      <c r="J13" s="548"/>
      <c r="K13" s="201"/>
      <c r="L13" s="201"/>
      <c r="M13" s="201"/>
      <c r="N13" s="201"/>
      <c r="O13" s="201"/>
      <c r="P13" s="201"/>
      <c r="Q13" s="201"/>
    </row>
    <row r="14" spans="1:17" ht="16.5" thickTop="1" thickBot="1">
      <c r="A14" s="201"/>
      <c r="B14" s="542"/>
      <c r="C14" s="547"/>
      <c r="D14" s="548"/>
      <c r="E14" s="548"/>
      <c r="F14" s="548"/>
      <c r="G14" s="548"/>
      <c r="H14" s="548"/>
      <c r="I14" s="548"/>
      <c r="J14" s="548"/>
      <c r="K14" s="201"/>
      <c r="L14" s="201"/>
      <c r="M14" s="201"/>
      <c r="N14" s="201"/>
      <c r="O14" s="201"/>
      <c r="P14" s="201"/>
      <c r="Q14" s="201"/>
    </row>
    <row r="15" spans="1:17" ht="15.75" customHeight="1" thickTop="1" thickBot="1">
      <c r="A15" s="201"/>
      <c r="B15" s="542"/>
      <c r="C15" s="548"/>
      <c r="D15" s="548"/>
      <c r="E15" s="548"/>
      <c r="F15" s="548"/>
      <c r="G15" s="548"/>
      <c r="H15" s="548"/>
      <c r="I15" s="548"/>
      <c r="J15" s="548"/>
      <c r="K15" s="201"/>
      <c r="L15" s="201"/>
      <c r="M15" s="201"/>
      <c r="N15" s="201"/>
      <c r="O15" s="201"/>
      <c r="P15" s="201"/>
      <c r="Q15" s="201"/>
    </row>
    <row r="16" spans="1:17" ht="15.75" customHeight="1" thickTop="1" thickBot="1">
      <c r="A16" s="201"/>
      <c r="B16" s="542"/>
      <c r="C16" s="543" t="s">
        <v>302</v>
      </c>
      <c r="D16" s="543"/>
      <c r="E16" s="543"/>
      <c r="F16" s="543"/>
      <c r="G16" s="543"/>
      <c r="H16" s="543"/>
      <c r="I16" s="543"/>
      <c r="J16" s="543"/>
      <c r="K16" s="201"/>
      <c r="L16" s="201"/>
      <c r="M16" s="201"/>
      <c r="N16" s="201"/>
      <c r="O16" s="201"/>
      <c r="P16" s="201"/>
      <c r="Q16" s="201"/>
    </row>
    <row r="17" spans="1:20" ht="15.75" customHeight="1" thickTop="1" thickBot="1">
      <c r="A17" s="201"/>
      <c r="B17" s="542"/>
      <c r="C17" s="544"/>
      <c r="D17" s="544"/>
      <c r="E17" s="544"/>
      <c r="F17" s="544"/>
      <c r="G17" s="544"/>
      <c r="H17" s="544"/>
      <c r="I17" s="544"/>
      <c r="J17" s="544"/>
      <c r="K17" s="201"/>
      <c r="L17" s="201"/>
      <c r="M17" s="201"/>
      <c r="N17" s="201"/>
      <c r="O17" s="201"/>
      <c r="P17" s="201"/>
      <c r="Q17" s="201"/>
    </row>
    <row r="18" spans="1:20" ht="16.5" customHeight="1" thickTop="1" thickBot="1">
      <c r="A18" s="201"/>
      <c r="B18" s="551" t="s">
        <v>113</v>
      </c>
      <c r="C18" s="547" t="s">
        <v>336</v>
      </c>
      <c r="D18" s="547"/>
      <c r="E18" s="547"/>
      <c r="F18" s="547"/>
      <c r="G18" s="547"/>
      <c r="H18" s="547"/>
      <c r="I18" s="547"/>
      <c r="J18" s="547"/>
      <c r="K18" s="201"/>
      <c r="L18" s="201"/>
      <c r="M18" s="201"/>
      <c r="N18" s="201"/>
      <c r="O18" s="201"/>
      <c r="P18" s="201"/>
      <c r="Q18" s="201"/>
    </row>
    <row r="19" spans="1:20" ht="16.5" thickTop="1" thickBot="1">
      <c r="A19" s="201"/>
      <c r="B19" s="551"/>
      <c r="C19" s="547"/>
      <c r="D19" s="547"/>
      <c r="E19" s="547"/>
      <c r="F19" s="547"/>
      <c r="G19" s="547"/>
      <c r="H19" s="547"/>
      <c r="I19" s="547"/>
      <c r="J19" s="547"/>
      <c r="K19" s="201"/>
      <c r="L19" s="201"/>
      <c r="M19" s="201"/>
      <c r="N19" s="201"/>
      <c r="O19" s="201"/>
      <c r="P19" s="201"/>
      <c r="Q19" s="201"/>
    </row>
    <row r="20" spans="1:20" ht="16.5" customHeight="1" thickTop="1" thickBot="1">
      <c r="A20" s="201"/>
      <c r="B20" s="551"/>
      <c r="C20" s="543" t="s">
        <v>259</v>
      </c>
      <c r="D20" s="543"/>
      <c r="E20" s="543"/>
      <c r="F20" s="543"/>
      <c r="G20" s="543"/>
      <c r="H20" s="543"/>
      <c r="I20" s="543"/>
      <c r="J20" s="543"/>
      <c r="K20" s="201"/>
      <c r="L20" s="201"/>
      <c r="M20" s="201"/>
      <c r="N20" s="201"/>
      <c r="O20" s="201"/>
      <c r="P20" s="201"/>
      <c r="Q20" s="201"/>
    </row>
    <row r="21" spans="1:20" ht="16.5" customHeight="1" thickTop="1" thickBot="1">
      <c r="A21" s="201"/>
      <c r="B21" s="551"/>
      <c r="C21" s="543" t="s">
        <v>303</v>
      </c>
      <c r="D21" s="543"/>
      <c r="E21" s="543"/>
      <c r="F21" s="543"/>
      <c r="G21" s="543"/>
      <c r="H21" s="543"/>
      <c r="I21" s="543"/>
      <c r="J21" s="543"/>
      <c r="K21" s="201"/>
      <c r="L21" s="201"/>
      <c r="M21" s="201"/>
      <c r="N21" s="201"/>
      <c r="O21" s="201"/>
      <c r="P21" s="201"/>
      <c r="Q21" s="201"/>
    </row>
    <row r="22" spans="1:20" ht="14.25" customHeight="1" thickTop="1" thickBot="1">
      <c r="A22" s="201"/>
      <c r="B22" s="551"/>
      <c r="C22" s="543"/>
      <c r="D22" s="543"/>
      <c r="E22" s="543"/>
      <c r="F22" s="543"/>
      <c r="G22" s="543"/>
      <c r="H22" s="543"/>
      <c r="I22" s="543"/>
      <c r="J22" s="543"/>
      <c r="K22" s="201"/>
      <c r="L22" s="201"/>
      <c r="M22" s="201"/>
      <c r="N22" s="201"/>
      <c r="O22" s="201"/>
      <c r="P22" s="201"/>
      <c r="Q22" s="201"/>
    </row>
    <row r="23" spans="1:20" ht="16.5" customHeight="1" thickTop="1" thickBot="1">
      <c r="A23" s="201"/>
      <c r="B23" s="542" t="s">
        <v>260</v>
      </c>
      <c r="C23" s="545" t="s">
        <v>365</v>
      </c>
      <c r="D23" s="546"/>
      <c r="E23" s="546"/>
      <c r="F23" s="546"/>
      <c r="G23" s="546"/>
      <c r="H23" s="546"/>
      <c r="I23" s="546"/>
      <c r="J23" s="546"/>
      <c r="K23" s="201"/>
      <c r="L23" s="201"/>
      <c r="M23" s="201"/>
      <c r="N23" s="201"/>
      <c r="O23" s="201"/>
      <c r="P23" s="201"/>
      <c r="Q23" s="201"/>
    </row>
    <row r="24" spans="1:20" s="257" customFormat="1" ht="16.5" customHeight="1" thickTop="1" thickBot="1">
      <c r="A24" s="351"/>
      <c r="B24" s="542"/>
      <c r="C24" s="547"/>
      <c r="D24" s="548"/>
      <c r="E24" s="548"/>
      <c r="F24" s="548"/>
      <c r="G24" s="548"/>
      <c r="H24" s="548"/>
      <c r="I24" s="548"/>
      <c r="J24" s="548"/>
      <c r="K24" s="351"/>
      <c r="L24" s="351"/>
      <c r="M24" s="351"/>
      <c r="N24" s="351"/>
      <c r="O24" s="351"/>
      <c r="P24" s="351"/>
      <c r="Q24" s="351"/>
    </row>
    <row r="25" spans="1:20" ht="16.5" thickTop="1" thickBot="1">
      <c r="A25" s="201"/>
      <c r="B25" s="542"/>
      <c r="C25" s="548"/>
      <c r="D25" s="548"/>
      <c r="E25" s="548"/>
      <c r="F25" s="548"/>
      <c r="G25" s="548"/>
      <c r="H25" s="548"/>
      <c r="I25" s="548"/>
      <c r="J25" s="548"/>
      <c r="K25" s="201"/>
      <c r="L25" s="201"/>
      <c r="M25" s="201"/>
      <c r="N25" s="201"/>
      <c r="O25" s="201"/>
      <c r="P25" s="201"/>
      <c r="Q25" s="201"/>
    </row>
    <row r="26" spans="1:20" ht="16.5" customHeight="1" thickTop="1" thickBot="1">
      <c r="A26" s="201"/>
      <c r="B26" s="542"/>
      <c r="C26" s="543" t="s">
        <v>302</v>
      </c>
      <c r="D26" s="543"/>
      <c r="E26" s="543"/>
      <c r="F26" s="543"/>
      <c r="G26" s="543"/>
      <c r="H26" s="543"/>
      <c r="I26" s="543"/>
      <c r="J26" s="543"/>
      <c r="K26" s="201"/>
      <c r="L26" s="201"/>
      <c r="M26" s="201"/>
      <c r="N26" s="201"/>
      <c r="O26" s="201"/>
      <c r="P26" s="201"/>
      <c r="Q26" s="201"/>
    </row>
    <row r="27" spans="1:20" ht="16.5" thickTop="1" thickBot="1">
      <c r="A27" s="201"/>
      <c r="B27" s="542"/>
      <c r="C27" s="544"/>
      <c r="D27" s="544"/>
      <c r="E27" s="544"/>
      <c r="F27" s="544"/>
      <c r="G27" s="544"/>
      <c r="H27" s="544"/>
      <c r="I27" s="544"/>
      <c r="J27" s="544"/>
      <c r="K27" s="201"/>
      <c r="L27" s="201"/>
      <c r="M27" s="201"/>
      <c r="N27" s="201"/>
      <c r="O27" s="201"/>
      <c r="P27" s="201"/>
      <c r="Q27" s="201"/>
    </row>
    <row r="28" spans="1:20" ht="15.75" thickTop="1">
      <c r="A28" s="201"/>
      <c r="B28" s="201"/>
      <c r="C28" s="201"/>
      <c r="D28" s="201"/>
      <c r="E28" s="201"/>
      <c r="F28" s="201"/>
      <c r="G28" s="201"/>
      <c r="H28" s="201"/>
      <c r="I28" s="201"/>
      <c r="J28" s="201"/>
      <c r="K28" s="201"/>
      <c r="L28" s="201"/>
      <c r="M28" s="201"/>
      <c r="N28" s="201"/>
      <c r="O28" s="201"/>
      <c r="P28" s="201"/>
      <c r="Q28" s="201"/>
    </row>
    <row r="29" spans="1:20" s="99" customFormat="1" ht="5.25" customHeight="1">
      <c r="K29" s="325"/>
      <c r="L29" s="325"/>
      <c r="M29" s="325"/>
      <c r="N29" s="325"/>
      <c r="O29" s="325"/>
      <c r="P29" s="325"/>
      <c r="Q29" s="325"/>
      <c r="R29" s="325"/>
      <c r="S29" s="325"/>
      <c r="T29" s="325"/>
    </row>
    <row r="30" spans="1:20">
      <c r="A30" s="334"/>
      <c r="B30" s="334"/>
      <c r="C30" s="334"/>
      <c r="D30" s="334"/>
      <c r="E30" s="334"/>
      <c r="F30" s="334"/>
      <c r="G30" s="334"/>
      <c r="H30" s="334"/>
      <c r="I30" s="334"/>
      <c r="J30" s="334"/>
      <c r="K30" s="201"/>
      <c r="L30" s="201"/>
      <c r="M30" s="201"/>
      <c r="N30" s="201"/>
      <c r="O30" s="201"/>
      <c r="P30" s="201"/>
      <c r="Q30" s="201"/>
    </row>
    <row r="31" spans="1:20">
      <c r="A31" s="549" t="s">
        <v>188</v>
      </c>
      <c r="B31" s="550"/>
      <c r="C31" s="177"/>
      <c r="D31" s="177"/>
      <c r="E31" s="177"/>
      <c r="F31" s="177"/>
      <c r="G31" s="177"/>
      <c r="H31" s="177"/>
      <c r="I31" s="334"/>
      <c r="J31" s="334"/>
      <c r="K31" s="201"/>
      <c r="L31" s="201"/>
      <c r="M31" s="201"/>
      <c r="N31" s="201"/>
      <c r="O31" s="201"/>
      <c r="P31" s="201"/>
      <c r="Q31" s="201"/>
    </row>
    <row r="32" spans="1:20">
      <c r="A32" s="334"/>
      <c r="B32" s="334"/>
      <c r="C32" s="147" t="s">
        <v>160</v>
      </c>
      <c r="D32" s="147" t="s">
        <v>168</v>
      </c>
      <c r="E32" s="147" t="s">
        <v>169</v>
      </c>
      <c r="F32" s="147" t="s">
        <v>173</v>
      </c>
      <c r="G32" s="147" t="s">
        <v>181</v>
      </c>
      <c r="H32" s="142" t="s">
        <v>187</v>
      </c>
      <c r="I32" s="334"/>
      <c r="J32" s="334"/>
      <c r="K32" s="201"/>
      <c r="L32" s="201"/>
      <c r="M32" s="201"/>
      <c r="N32" s="201"/>
      <c r="O32" s="201"/>
      <c r="P32" s="201"/>
      <c r="Q32" s="201"/>
    </row>
    <row r="33" spans="1:17">
      <c r="A33" s="334"/>
      <c r="B33" s="148" t="s">
        <v>161</v>
      </c>
      <c r="C33" s="156" t="str">
        <f>IF('Sample 1 Data'!C96="","",'Sample 1 Data'!C96)</f>
        <v/>
      </c>
      <c r="D33" s="156" t="str">
        <f>IF('Sample 1 Data'!D96="","",'Sample 1 Data'!D96)</f>
        <v/>
      </c>
      <c r="E33" s="156" t="str">
        <f>IF('Sample 1 Data'!E96="","",'Sample 1 Data'!E96)</f>
        <v/>
      </c>
      <c r="F33" s="103" t="str">
        <f>IF(ISERROR(AVERAGE(C33:E33)),"",AVERAGE(C33:E33))</f>
        <v/>
      </c>
      <c r="G33" s="103" t="str">
        <f>IF(ISERROR(STDEV(C33:E33)),"",IF(COUNT(C33:E33)&lt;3,"N/A",STDEV(C33:E33)))</f>
        <v/>
      </c>
      <c r="H33" s="102" t="str">
        <f>IF(F33="","",IF(OR(F33&lt;27,F33&gt;29),"INCORRECT","OK"))</f>
        <v/>
      </c>
      <c r="I33" s="334"/>
      <c r="J33" s="334"/>
      <c r="K33" s="201"/>
      <c r="L33" s="201"/>
      <c r="M33" s="201"/>
      <c r="N33" s="201"/>
      <c r="O33" s="201"/>
      <c r="P33" s="201"/>
      <c r="Q33" s="201"/>
    </row>
    <row r="34" spans="1:17" ht="14.25" customHeight="1">
      <c r="A34" s="334"/>
      <c r="B34" s="148" t="s">
        <v>162</v>
      </c>
      <c r="C34" s="156" t="str">
        <f>IF('Sample 1 Data'!C97="","",'Sample 1 Data'!C97)</f>
        <v/>
      </c>
      <c r="D34" s="156" t="str">
        <f>IF('Sample 1 Data'!D97="","",'Sample 1 Data'!D97)</f>
        <v/>
      </c>
      <c r="E34" s="156" t="str">
        <f>IF('Sample 1 Data'!E97="","",'Sample 1 Data'!E97)</f>
        <v/>
      </c>
      <c r="F34" s="103" t="str">
        <f>IF(ISERROR(AVERAGE(C34:E34)),"",AVERAGE(C34:E34))</f>
        <v/>
      </c>
      <c r="G34" s="103" t="str">
        <f>IF(ISERROR(STDEV(C34:E34)),"",IF(COUNT(C34:E34)&lt;3,"N/A",STDEV(C34:E34)))</f>
        <v/>
      </c>
      <c r="H34" s="102" t="str">
        <f>IF(F34="","",IF(OR(F34&lt;27,F34&gt;29),"INCORRECT","OK"))</f>
        <v/>
      </c>
      <c r="I34" s="187"/>
      <c r="J34" s="334"/>
      <c r="K34" s="201"/>
      <c r="L34" s="201"/>
      <c r="M34" s="201"/>
      <c r="N34" s="201"/>
      <c r="O34" s="201"/>
      <c r="P34" s="201"/>
      <c r="Q34" s="201"/>
    </row>
    <row r="35" spans="1:17">
      <c r="A35" s="334"/>
      <c r="B35" s="148" t="s">
        <v>163</v>
      </c>
      <c r="C35" s="156" t="str">
        <f>IF('Sample 1 Data'!C98="","",'Sample 1 Data'!C98)</f>
        <v/>
      </c>
      <c r="D35" s="156" t="str">
        <f>IF('Sample 1 Data'!D98="","",'Sample 1 Data'!D98)</f>
        <v/>
      </c>
      <c r="E35" s="156" t="str">
        <f>IF('Sample 1 Data'!E98="","",'Sample 1 Data'!E98)</f>
        <v/>
      </c>
      <c r="F35" s="103" t="str">
        <f>IF(ISERROR(AVERAGE(C35:E35)),"",AVERAGE(C35:E35))</f>
        <v/>
      </c>
      <c r="G35" s="103" t="str">
        <f>IF(ISERROR(STDEV(C35:E35)),"",IF(COUNT(C35:E35)&lt;3,"N/A",STDEV(C35:E35)))</f>
        <v/>
      </c>
      <c r="H35" s="174" t="str">
        <f>IF(F35="","",IF(OR(F35&lt;35),"INCORRECT","OK"))</f>
        <v/>
      </c>
      <c r="I35" s="334"/>
      <c r="J35" s="334"/>
      <c r="K35" s="201"/>
      <c r="L35" s="201"/>
      <c r="M35" s="201"/>
      <c r="N35" s="201"/>
      <c r="O35" s="201"/>
      <c r="P35" s="201"/>
      <c r="Q35" s="201"/>
    </row>
    <row r="36" spans="1:17">
      <c r="A36" s="334"/>
      <c r="B36" s="147" t="s">
        <v>164</v>
      </c>
      <c r="C36" s="156" t="str">
        <f>IF('Sample 1 Data'!C99="","",'Sample 1 Data'!C99)</f>
        <v/>
      </c>
      <c r="D36" s="156" t="str">
        <f>IF('Sample 1 Data'!D99="","",'Sample 1 Data'!D99)</f>
        <v/>
      </c>
      <c r="E36" s="156" t="str">
        <f>IF('Sample 1 Data'!E99="","",'Sample 1 Data'!E99)</f>
        <v/>
      </c>
      <c r="F36" s="103" t="str">
        <f>IF(ISERROR(AVERAGE(C36:E36)),"",AVERAGE(C36:E36))</f>
        <v/>
      </c>
      <c r="G36" s="103" t="str">
        <f>IF(ISERROR(STDEV(C36:E36)),"",IF(COUNT(C36:E36)&lt;3,"N/A",STDEV(C36:E36)))</f>
        <v/>
      </c>
      <c r="H36" s="174" t="str">
        <f>IF(F36="","",IF(OR(F36&lt;35),"INCORRECT","OK"))</f>
        <v/>
      </c>
      <c r="I36" s="334"/>
      <c r="J36" s="334"/>
      <c r="K36" s="201"/>
      <c r="L36" s="201"/>
      <c r="M36" s="201"/>
      <c r="N36" s="201"/>
      <c r="O36" s="201"/>
      <c r="P36" s="201"/>
      <c r="Q36" s="201"/>
    </row>
    <row r="37" spans="1:17">
      <c r="A37" s="326"/>
      <c r="B37" s="342"/>
      <c r="C37" s="326"/>
      <c r="D37" s="326"/>
      <c r="E37" s="326"/>
      <c r="F37" s="344"/>
      <c r="G37" s="344"/>
      <c r="H37" s="339"/>
      <c r="I37" s="326"/>
      <c r="J37" s="326"/>
      <c r="K37" s="201"/>
      <c r="L37" s="201"/>
      <c r="M37" s="201"/>
      <c r="N37" s="201"/>
      <c r="O37" s="201"/>
      <c r="P37" s="201"/>
      <c r="Q37" s="201"/>
    </row>
    <row r="38" spans="1:17" ht="30">
      <c r="A38" s="334"/>
      <c r="B38" s="334"/>
      <c r="C38" s="104" t="s">
        <v>165</v>
      </c>
      <c r="D38" s="104" t="s">
        <v>166</v>
      </c>
      <c r="E38" s="104" t="s">
        <v>167</v>
      </c>
      <c r="F38" s="147" t="s">
        <v>173</v>
      </c>
      <c r="G38" s="147" t="s">
        <v>181</v>
      </c>
      <c r="H38" s="142" t="s">
        <v>187</v>
      </c>
      <c r="I38" s="334"/>
      <c r="J38" s="334"/>
      <c r="K38" s="201"/>
      <c r="L38" s="201"/>
      <c r="M38" s="201"/>
      <c r="N38" s="201"/>
      <c r="O38" s="201"/>
      <c r="P38" s="201"/>
      <c r="Q38" s="201"/>
    </row>
    <row r="39" spans="1:17">
      <c r="A39" s="334"/>
      <c r="B39" s="378" t="s">
        <v>260</v>
      </c>
      <c r="C39" s="345" t="str">
        <f>IF(ISERROR(C33-C34),"",C33-C34)</f>
        <v/>
      </c>
      <c r="D39" s="345" t="str">
        <f t="shared" ref="D39:E39" si="1">IF(ISERROR(D33-D34),"",D33-D34)</f>
        <v/>
      </c>
      <c r="E39" s="345" t="str">
        <f t="shared" si="1"/>
        <v/>
      </c>
      <c r="F39" s="103" t="str">
        <f>IF(ISERROR(AVERAGE(C39:E39)),"",AVERAGE(C39:E39))</f>
        <v/>
      </c>
      <c r="G39" s="103" t="str">
        <f>IF(ISERROR(STDEV(C39:E39)),"",IF(COUNT(C39:E39)&lt;3,"N/A",STDEV(C39:E39)))</f>
        <v/>
      </c>
      <c r="H39" s="102" t="str">
        <f>IF(G39="","",IF(G39&lt;1,"OK","INCORRECT"))</f>
        <v/>
      </c>
      <c r="I39" s="334"/>
      <c r="J39" s="334"/>
      <c r="K39" s="201"/>
      <c r="L39" s="201"/>
      <c r="M39" s="201"/>
      <c r="N39" s="201"/>
      <c r="O39" s="201"/>
      <c r="P39" s="201"/>
      <c r="Q39" s="201"/>
    </row>
    <row r="40" spans="1:17" ht="15.75" thickBot="1">
      <c r="A40" s="326"/>
      <c r="B40" s="343"/>
      <c r="C40" s="326"/>
      <c r="D40" s="326"/>
      <c r="E40" s="326"/>
      <c r="F40" s="326"/>
      <c r="G40" s="326"/>
      <c r="H40" s="326"/>
      <c r="I40" s="326"/>
      <c r="J40" s="326"/>
      <c r="K40" s="201"/>
      <c r="L40" s="201"/>
      <c r="M40" s="201"/>
      <c r="N40" s="201"/>
      <c r="O40" s="201"/>
      <c r="P40" s="201"/>
      <c r="Q40" s="201"/>
    </row>
    <row r="41" spans="1:17" ht="16.5" customHeight="1" thickTop="1" thickBot="1">
      <c r="A41" s="334"/>
      <c r="B41" s="542" t="s">
        <v>114</v>
      </c>
      <c r="C41" s="545" t="s">
        <v>258</v>
      </c>
      <c r="D41" s="546"/>
      <c r="E41" s="546"/>
      <c r="F41" s="546"/>
      <c r="G41" s="546"/>
      <c r="H41" s="546"/>
      <c r="I41" s="546"/>
      <c r="J41" s="546"/>
      <c r="K41" s="201"/>
      <c r="L41" s="201"/>
      <c r="M41" s="201"/>
      <c r="N41" s="201"/>
      <c r="O41" s="201"/>
      <c r="P41" s="201"/>
      <c r="Q41" s="201"/>
    </row>
    <row r="42" spans="1:17" ht="15.75" customHeight="1" thickTop="1" thickBot="1">
      <c r="A42" s="334"/>
      <c r="B42" s="542"/>
      <c r="C42" s="547" t="s">
        <v>364</v>
      </c>
      <c r="D42" s="548"/>
      <c r="E42" s="548"/>
      <c r="F42" s="548"/>
      <c r="G42" s="548"/>
      <c r="H42" s="548"/>
      <c r="I42" s="548"/>
      <c r="J42" s="548"/>
      <c r="K42" s="201"/>
      <c r="L42" s="201"/>
      <c r="M42" s="201"/>
      <c r="N42" s="201"/>
      <c r="O42" s="201"/>
      <c r="P42" s="201"/>
      <c r="Q42" s="201"/>
    </row>
    <row r="43" spans="1:17" ht="16.5" thickTop="1" thickBot="1">
      <c r="A43" s="334"/>
      <c r="B43" s="542"/>
      <c r="C43" s="547"/>
      <c r="D43" s="548"/>
      <c r="E43" s="548"/>
      <c r="F43" s="548"/>
      <c r="G43" s="548"/>
      <c r="H43" s="548"/>
      <c r="I43" s="548"/>
      <c r="J43" s="548"/>
      <c r="K43" s="201"/>
      <c r="L43" s="201"/>
      <c r="M43" s="201"/>
      <c r="N43" s="201"/>
      <c r="O43" s="201"/>
      <c r="P43" s="201"/>
      <c r="Q43" s="201"/>
    </row>
    <row r="44" spans="1:17" ht="15.75" customHeight="1" thickTop="1" thickBot="1">
      <c r="A44" s="334"/>
      <c r="B44" s="542"/>
      <c r="C44" s="548"/>
      <c r="D44" s="548"/>
      <c r="E44" s="548"/>
      <c r="F44" s="548"/>
      <c r="G44" s="548"/>
      <c r="H44" s="548"/>
      <c r="I44" s="548"/>
      <c r="J44" s="548"/>
      <c r="K44" s="201"/>
      <c r="L44" s="201"/>
      <c r="M44" s="201"/>
      <c r="N44" s="201"/>
      <c r="O44" s="201"/>
      <c r="P44" s="201"/>
      <c r="Q44" s="201"/>
    </row>
    <row r="45" spans="1:17" ht="15.75" customHeight="1" thickTop="1" thickBot="1">
      <c r="A45" s="334"/>
      <c r="B45" s="542"/>
      <c r="C45" s="543" t="s">
        <v>302</v>
      </c>
      <c r="D45" s="543"/>
      <c r="E45" s="543"/>
      <c r="F45" s="543"/>
      <c r="G45" s="543"/>
      <c r="H45" s="543"/>
      <c r="I45" s="543"/>
      <c r="J45" s="543"/>
      <c r="K45" s="201"/>
      <c r="L45" s="201"/>
      <c r="M45" s="201"/>
      <c r="N45" s="201"/>
      <c r="O45" s="201"/>
      <c r="P45" s="201"/>
      <c r="Q45" s="201"/>
    </row>
    <row r="46" spans="1:17" ht="16.5" thickTop="1" thickBot="1">
      <c r="A46" s="334"/>
      <c r="B46" s="542"/>
      <c r="C46" s="544"/>
      <c r="D46" s="544"/>
      <c r="E46" s="544"/>
      <c r="F46" s="544"/>
      <c r="G46" s="544"/>
      <c r="H46" s="544"/>
      <c r="I46" s="544"/>
      <c r="J46" s="544"/>
      <c r="K46" s="201"/>
      <c r="L46" s="201"/>
      <c r="M46" s="201"/>
      <c r="N46" s="201"/>
      <c r="O46" s="201"/>
      <c r="P46" s="201"/>
      <c r="Q46" s="201"/>
    </row>
    <row r="47" spans="1:17" ht="15" customHeight="1" thickTop="1" thickBot="1">
      <c r="A47" s="334"/>
      <c r="B47" s="551" t="s">
        <v>113</v>
      </c>
      <c r="C47" s="547" t="s">
        <v>336</v>
      </c>
      <c r="D47" s="547"/>
      <c r="E47" s="547"/>
      <c r="F47" s="547"/>
      <c r="G47" s="547"/>
      <c r="H47" s="547"/>
      <c r="I47" s="547"/>
      <c r="J47" s="547"/>
      <c r="K47" s="201"/>
      <c r="L47" s="201"/>
      <c r="M47" s="201"/>
      <c r="N47" s="201"/>
      <c r="O47" s="201"/>
      <c r="P47" s="201"/>
      <c r="Q47" s="201"/>
    </row>
    <row r="48" spans="1:17" ht="16.5" thickTop="1" thickBot="1">
      <c r="A48" s="334"/>
      <c r="B48" s="551"/>
      <c r="C48" s="547"/>
      <c r="D48" s="547"/>
      <c r="E48" s="547"/>
      <c r="F48" s="547"/>
      <c r="G48" s="547"/>
      <c r="H48" s="547"/>
      <c r="I48" s="547"/>
      <c r="J48" s="547"/>
      <c r="K48" s="201"/>
      <c r="L48" s="201"/>
      <c r="M48" s="201"/>
      <c r="N48" s="201"/>
      <c r="O48" s="201"/>
      <c r="P48" s="201"/>
      <c r="Q48" s="201"/>
    </row>
    <row r="49" spans="1:17" ht="15" customHeight="1" thickTop="1" thickBot="1">
      <c r="A49" s="334"/>
      <c r="B49" s="551"/>
      <c r="C49" s="543" t="s">
        <v>259</v>
      </c>
      <c r="D49" s="543"/>
      <c r="E49" s="543"/>
      <c r="F49" s="543"/>
      <c r="G49" s="543"/>
      <c r="H49" s="543"/>
      <c r="I49" s="543"/>
      <c r="J49" s="543"/>
      <c r="K49" s="201"/>
      <c r="L49" s="201"/>
      <c r="M49" s="201"/>
      <c r="N49" s="201"/>
      <c r="O49" s="201"/>
      <c r="P49" s="201"/>
      <c r="Q49" s="201"/>
    </row>
    <row r="50" spans="1:17" ht="14.25" customHeight="1" thickTop="1" thickBot="1">
      <c r="A50" s="334"/>
      <c r="B50" s="551"/>
      <c r="C50" s="543" t="s">
        <v>303</v>
      </c>
      <c r="D50" s="543"/>
      <c r="E50" s="543"/>
      <c r="F50" s="543"/>
      <c r="G50" s="543"/>
      <c r="H50" s="543"/>
      <c r="I50" s="543"/>
      <c r="J50" s="543"/>
      <c r="K50" s="201"/>
      <c r="L50" s="201"/>
      <c r="M50" s="201"/>
      <c r="N50" s="201"/>
      <c r="O50" s="201"/>
      <c r="P50" s="201"/>
      <c r="Q50" s="201"/>
    </row>
    <row r="51" spans="1:17" ht="14.25" customHeight="1" thickTop="1" thickBot="1">
      <c r="A51" s="334"/>
      <c r="B51" s="551"/>
      <c r="C51" s="543"/>
      <c r="D51" s="543"/>
      <c r="E51" s="543"/>
      <c r="F51" s="543"/>
      <c r="G51" s="543"/>
      <c r="H51" s="543"/>
      <c r="I51" s="543"/>
      <c r="J51" s="543"/>
      <c r="K51" s="201"/>
      <c r="L51" s="201"/>
      <c r="M51" s="201"/>
      <c r="N51" s="201"/>
      <c r="O51" s="201"/>
      <c r="P51" s="201"/>
      <c r="Q51" s="201"/>
    </row>
    <row r="52" spans="1:17" ht="15" customHeight="1" thickTop="1" thickBot="1">
      <c r="A52" s="334"/>
      <c r="B52" s="542" t="s">
        <v>260</v>
      </c>
      <c r="C52" s="545" t="s">
        <v>365</v>
      </c>
      <c r="D52" s="546"/>
      <c r="E52" s="546"/>
      <c r="F52" s="546"/>
      <c r="G52" s="546"/>
      <c r="H52" s="546"/>
      <c r="I52" s="546"/>
      <c r="J52" s="546"/>
      <c r="K52" s="201"/>
      <c r="L52" s="201"/>
      <c r="M52" s="201"/>
      <c r="N52" s="201"/>
      <c r="O52" s="201"/>
      <c r="P52" s="201"/>
      <c r="Q52" s="201"/>
    </row>
    <row r="53" spans="1:17" s="257" customFormat="1" ht="15" customHeight="1" thickTop="1" thickBot="1">
      <c r="A53" s="351"/>
      <c r="B53" s="542"/>
      <c r="C53" s="547"/>
      <c r="D53" s="548"/>
      <c r="E53" s="548"/>
      <c r="F53" s="548"/>
      <c r="G53" s="548"/>
      <c r="H53" s="548"/>
      <c r="I53" s="548"/>
      <c r="J53" s="548"/>
      <c r="K53" s="351"/>
      <c r="L53" s="351"/>
      <c r="M53" s="351"/>
      <c r="N53" s="351"/>
      <c r="O53" s="351"/>
      <c r="P53" s="351"/>
      <c r="Q53" s="351"/>
    </row>
    <row r="54" spans="1:17" ht="15" customHeight="1" thickTop="1" thickBot="1">
      <c r="A54" s="334"/>
      <c r="B54" s="542"/>
      <c r="C54" s="548"/>
      <c r="D54" s="548"/>
      <c r="E54" s="548"/>
      <c r="F54" s="548"/>
      <c r="G54" s="548"/>
      <c r="H54" s="548"/>
      <c r="I54" s="548"/>
      <c r="J54" s="548"/>
      <c r="K54" s="201"/>
      <c r="L54" s="201"/>
      <c r="M54" s="201"/>
      <c r="N54" s="201"/>
      <c r="O54" s="201"/>
      <c r="P54" s="201"/>
      <c r="Q54" s="201"/>
    </row>
    <row r="55" spans="1:17" ht="15" customHeight="1" thickTop="1" thickBot="1">
      <c r="A55" s="334"/>
      <c r="B55" s="542"/>
      <c r="C55" s="543" t="s">
        <v>302</v>
      </c>
      <c r="D55" s="543"/>
      <c r="E55" s="543"/>
      <c r="F55" s="543"/>
      <c r="G55" s="543"/>
      <c r="H55" s="543"/>
      <c r="I55" s="543"/>
      <c r="J55" s="543"/>
      <c r="K55" s="201"/>
      <c r="L55" s="201"/>
      <c r="M55" s="201"/>
      <c r="N55" s="201"/>
      <c r="O55" s="201"/>
      <c r="P55" s="201"/>
      <c r="Q55" s="201"/>
    </row>
    <row r="56" spans="1:17" ht="16.5" thickTop="1" thickBot="1">
      <c r="A56" s="334"/>
      <c r="B56" s="542"/>
      <c r="C56" s="544"/>
      <c r="D56" s="544"/>
      <c r="E56" s="544"/>
      <c r="F56" s="544"/>
      <c r="G56" s="544"/>
      <c r="H56" s="544"/>
      <c r="I56" s="544"/>
      <c r="J56" s="544"/>
      <c r="K56" s="201"/>
      <c r="L56" s="201"/>
      <c r="M56" s="201"/>
      <c r="N56" s="201"/>
      <c r="O56" s="201"/>
      <c r="P56" s="201"/>
      <c r="Q56" s="201"/>
    </row>
    <row r="57" spans="1:17" ht="15.75" thickTop="1">
      <c r="A57" s="334"/>
      <c r="B57" s="334"/>
      <c r="C57" s="334"/>
      <c r="D57" s="334"/>
      <c r="E57" s="334"/>
      <c r="F57" s="334"/>
      <c r="G57" s="334"/>
      <c r="H57" s="334"/>
      <c r="I57" s="334"/>
      <c r="J57" s="334"/>
      <c r="K57" s="201"/>
      <c r="L57" s="201"/>
      <c r="M57" s="201"/>
      <c r="N57" s="201"/>
      <c r="O57" s="201"/>
      <c r="P57" s="201"/>
      <c r="Q57" s="201"/>
    </row>
    <row r="58" spans="1:17" s="99" customFormat="1" ht="5.25" customHeight="1">
      <c r="K58" s="198"/>
      <c r="L58" s="198"/>
      <c r="M58" s="198"/>
      <c r="N58" s="198"/>
      <c r="O58" s="198"/>
      <c r="P58" s="198"/>
      <c r="Q58" s="198"/>
    </row>
    <row r="59" spans="1:17">
      <c r="A59" s="201"/>
      <c r="B59" s="201"/>
      <c r="C59" s="201"/>
      <c r="D59" s="201"/>
      <c r="E59" s="201"/>
      <c r="F59" s="201"/>
      <c r="G59" s="201"/>
      <c r="H59" s="201"/>
      <c r="I59" s="201"/>
      <c r="J59" s="201"/>
      <c r="K59" s="201"/>
      <c r="L59" s="201"/>
      <c r="M59" s="201"/>
      <c r="N59" s="201"/>
      <c r="O59" s="201"/>
      <c r="P59" s="201"/>
      <c r="Q59" s="201"/>
    </row>
    <row r="60" spans="1:17">
      <c r="A60" s="549" t="s">
        <v>197</v>
      </c>
      <c r="B60" s="550"/>
      <c r="C60" s="177"/>
      <c r="D60" s="177"/>
      <c r="E60" s="177"/>
      <c r="F60" s="177"/>
      <c r="G60" s="177"/>
      <c r="H60" s="177"/>
      <c r="I60" s="201"/>
      <c r="J60" s="201"/>
      <c r="K60" s="201"/>
      <c r="L60" s="201"/>
      <c r="M60" s="201"/>
      <c r="N60" s="201"/>
      <c r="O60" s="201"/>
      <c r="P60" s="201"/>
      <c r="Q60" s="201"/>
    </row>
    <row r="61" spans="1:17">
      <c r="A61" s="201"/>
      <c r="B61" s="201"/>
      <c r="C61" s="147" t="s">
        <v>160</v>
      </c>
      <c r="D61" s="147" t="s">
        <v>168</v>
      </c>
      <c r="E61" s="147" t="s">
        <v>169</v>
      </c>
      <c r="F61" s="147" t="s">
        <v>173</v>
      </c>
      <c r="G61" s="147" t="s">
        <v>181</v>
      </c>
      <c r="H61" s="142" t="s">
        <v>187</v>
      </c>
      <c r="I61" s="201"/>
      <c r="J61" s="201"/>
      <c r="K61" s="201"/>
      <c r="L61" s="201"/>
      <c r="M61" s="201"/>
      <c r="N61" s="201"/>
      <c r="O61" s="201"/>
      <c r="P61" s="201"/>
      <c r="Q61" s="201"/>
    </row>
    <row r="62" spans="1:17">
      <c r="A62" s="201"/>
      <c r="B62" s="148" t="s">
        <v>161</v>
      </c>
      <c r="C62" s="156" t="str">
        <f>IF('Sample 2 Data'!C96="","",'Sample 2 Data'!C96)</f>
        <v/>
      </c>
      <c r="D62" s="156" t="str">
        <f>IF('Sample 2 Data'!D96="","",'Sample 2 Data'!D96)</f>
        <v/>
      </c>
      <c r="E62" s="156" t="str">
        <f>IF('Sample 2 Data'!E96="","",'Sample 2 Data'!E96)</f>
        <v/>
      </c>
      <c r="F62" s="103" t="str">
        <f>IF(ISERROR(AVERAGE(C62:E62)),"",AVERAGE(C62:E62))</f>
        <v/>
      </c>
      <c r="G62" s="103" t="str">
        <f>IF(ISERROR(STDEV(C62:E62)),"",IF(COUNT(C62:E62)&lt;3,"N/A",STDEV(C62:E62)))</f>
        <v/>
      </c>
      <c r="H62" s="102" t="str">
        <f>IF(F62="","",IF(OR(F62&lt;27,F62&gt;29),"INCORRECT","OK"))</f>
        <v/>
      </c>
      <c r="I62" s="201"/>
      <c r="J62" s="201"/>
      <c r="K62" s="201"/>
      <c r="L62" s="201"/>
      <c r="M62" s="201"/>
      <c r="N62" s="201"/>
      <c r="O62" s="201"/>
      <c r="P62" s="201"/>
      <c r="Q62" s="201"/>
    </row>
    <row r="63" spans="1:17" ht="14.25" customHeight="1">
      <c r="A63" s="201"/>
      <c r="B63" s="148" t="s">
        <v>162</v>
      </c>
      <c r="C63" s="156" t="str">
        <f>IF('Sample 2 Data'!C97="","",'Sample 2 Data'!C97)</f>
        <v/>
      </c>
      <c r="D63" s="156" t="str">
        <f>IF('Sample 2 Data'!D97="","",'Sample 2 Data'!D97)</f>
        <v/>
      </c>
      <c r="E63" s="156" t="str">
        <f>IF('Sample 2 Data'!E97="","",'Sample 2 Data'!E97)</f>
        <v/>
      </c>
      <c r="F63" s="103" t="str">
        <f>IF(ISERROR(AVERAGE(C63:E63)),"",AVERAGE(C63:E63))</f>
        <v/>
      </c>
      <c r="G63" s="103" t="str">
        <f>IF(ISERROR(STDEV(C63:E63)),"",IF(COUNT(C63:E63)&lt;3,"N/A",STDEV(C63:E63)))</f>
        <v/>
      </c>
      <c r="H63" s="102" t="str">
        <f>IF(F63="","",IF(OR(F63&lt;27,F63&gt;29),"INCORRECT","OK"))</f>
        <v/>
      </c>
      <c r="I63" s="187"/>
      <c r="J63" s="201"/>
      <c r="K63" s="201"/>
      <c r="L63" s="201"/>
      <c r="M63" s="201"/>
      <c r="N63" s="201"/>
      <c r="O63" s="201"/>
      <c r="P63" s="201"/>
      <c r="Q63" s="201"/>
    </row>
    <row r="64" spans="1:17">
      <c r="A64" s="201"/>
      <c r="B64" s="148" t="s">
        <v>163</v>
      </c>
      <c r="C64" s="156" t="str">
        <f>IF('Sample 2 Data'!C98="","",'Sample 2 Data'!C98)</f>
        <v/>
      </c>
      <c r="D64" s="156" t="str">
        <f>IF('Sample 2 Data'!D98="","",'Sample 2 Data'!D98)</f>
        <v/>
      </c>
      <c r="E64" s="156" t="str">
        <f>IF('Sample 2 Data'!E98="","",'Sample 2 Data'!E98)</f>
        <v/>
      </c>
      <c r="F64" s="103" t="str">
        <f>IF(ISERROR(AVERAGE(C64:E64)),"",AVERAGE(C64:E64))</f>
        <v/>
      </c>
      <c r="G64" s="103" t="str">
        <f>IF(ISERROR(STDEV(C64:E64)),"",IF(COUNT(C64:E64)&lt;3,"N/A",STDEV(C64:E64)))</f>
        <v/>
      </c>
      <c r="H64" s="174" t="str">
        <f>IF(F64="","",IF(OR(F64&lt;35),"INCORRECT","OK"))</f>
        <v/>
      </c>
      <c r="I64" s="201"/>
      <c r="J64" s="201"/>
      <c r="K64" s="201"/>
      <c r="L64" s="201"/>
      <c r="M64" s="201"/>
      <c r="N64" s="201"/>
      <c r="O64" s="201"/>
      <c r="P64" s="201"/>
      <c r="Q64" s="201"/>
    </row>
    <row r="65" spans="1:17">
      <c r="A65" s="201"/>
      <c r="B65" s="147" t="s">
        <v>164</v>
      </c>
      <c r="C65" s="156" t="str">
        <f>IF('Sample 2 Data'!C99="","",'Sample 2 Data'!C99)</f>
        <v/>
      </c>
      <c r="D65" s="156" t="str">
        <f>IF('Sample 2 Data'!D99="","",'Sample 2 Data'!D99)</f>
        <v/>
      </c>
      <c r="E65" s="156" t="str">
        <f>IF('Sample 2 Data'!E99="","",'Sample 2 Data'!E99)</f>
        <v/>
      </c>
      <c r="F65" s="103" t="str">
        <f>IF(ISERROR(AVERAGE(C65:E65)),"",AVERAGE(C65:E65))</f>
        <v/>
      </c>
      <c r="G65" s="103" t="str">
        <f>IF(ISERROR(STDEV(C65:E65)),"",IF(COUNT(C65:E65)&lt;3,"N/A",STDEV(C65:E65)))</f>
        <v/>
      </c>
      <c r="H65" s="174" t="str">
        <f>IF(F65="","",IF(OR(F65&lt;35),"INCORRECT","OK"))</f>
        <v/>
      </c>
      <c r="I65" s="201"/>
      <c r="J65" s="201"/>
      <c r="K65" s="201"/>
      <c r="L65" s="201"/>
      <c r="M65" s="201"/>
      <c r="N65" s="201"/>
      <c r="O65" s="201"/>
      <c r="P65" s="201"/>
      <c r="Q65" s="201"/>
    </row>
    <row r="66" spans="1:17">
      <c r="A66" s="200"/>
      <c r="B66" s="209"/>
      <c r="C66" s="200"/>
      <c r="D66" s="200"/>
      <c r="E66" s="200"/>
      <c r="F66" s="211"/>
      <c r="G66" s="211"/>
      <c r="H66" s="202"/>
      <c r="I66" s="200"/>
      <c r="J66" s="200"/>
      <c r="K66" s="201"/>
      <c r="L66" s="201"/>
      <c r="M66" s="201"/>
      <c r="N66" s="201"/>
      <c r="O66" s="201"/>
      <c r="P66" s="201"/>
      <c r="Q66" s="201"/>
    </row>
    <row r="67" spans="1:17" ht="30">
      <c r="A67" s="201"/>
      <c r="B67" s="201"/>
      <c r="C67" s="104" t="s">
        <v>165</v>
      </c>
      <c r="D67" s="104" t="s">
        <v>166</v>
      </c>
      <c r="E67" s="104" t="s">
        <v>167</v>
      </c>
      <c r="F67" s="147" t="s">
        <v>173</v>
      </c>
      <c r="G67" s="147" t="s">
        <v>181</v>
      </c>
      <c r="H67" s="142" t="s">
        <v>187</v>
      </c>
      <c r="I67" s="201"/>
      <c r="J67" s="201"/>
      <c r="K67" s="201"/>
      <c r="L67" s="201"/>
      <c r="M67" s="201"/>
      <c r="N67" s="201"/>
      <c r="O67" s="201"/>
      <c r="P67" s="201"/>
      <c r="Q67" s="201"/>
    </row>
    <row r="68" spans="1:17">
      <c r="A68" s="201"/>
      <c r="B68" s="378" t="s">
        <v>260</v>
      </c>
      <c r="C68" s="345" t="str">
        <f>IF(ISERROR(C62-C63),"",C62-C63)</f>
        <v/>
      </c>
      <c r="D68" s="345" t="str">
        <f t="shared" ref="D68:E68" si="2">IF(ISERROR(D62-D63),"",D62-D63)</f>
        <v/>
      </c>
      <c r="E68" s="345" t="str">
        <f t="shared" si="2"/>
        <v/>
      </c>
      <c r="F68" s="103" t="str">
        <f>IF(ISERROR(AVERAGE(C68:E68)),"",AVERAGE(C68:E68))</f>
        <v/>
      </c>
      <c r="G68" s="103" t="str">
        <f>IF(ISERROR(STDEV(C68:E68)),"",IF(COUNT(C68:E68)&lt;3,"N/A",STDEV(C68:E68)))</f>
        <v/>
      </c>
      <c r="H68" s="102" t="str">
        <f>IF(G68="","",IF(G68&lt;1,"OK","INCORRECT"))</f>
        <v/>
      </c>
      <c r="I68" s="201"/>
      <c r="J68" s="201"/>
      <c r="K68" s="201"/>
      <c r="L68" s="201"/>
      <c r="M68" s="201"/>
      <c r="N68" s="201"/>
      <c r="O68" s="201"/>
      <c r="P68" s="201"/>
      <c r="Q68" s="201"/>
    </row>
    <row r="69" spans="1:17" ht="15.75" thickBot="1">
      <c r="A69" s="200"/>
      <c r="B69" s="210"/>
      <c r="C69" s="200"/>
      <c r="D69" s="200"/>
      <c r="E69" s="200"/>
      <c r="F69" s="200"/>
      <c r="G69" s="200"/>
      <c r="H69" s="200"/>
      <c r="I69" s="200"/>
      <c r="J69" s="200"/>
      <c r="K69" s="201"/>
      <c r="L69" s="201"/>
      <c r="M69" s="201"/>
      <c r="N69" s="201"/>
      <c r="O69" s="201"/>
      <c r="P69" s="201"/>
      <c r="Q69" s="201"/>
    </row>
    <row r="70" spans="1:17" ht="15" customHeight="1" thickTop="1" thickBot="1">
      <c r="A70" s="201"/>
      <c r="B70" s="542" t="s">
        <v>114</v>
      </c>
      <c r="C70" s="545" t="s">
        <v>258</v>
      </c>
      <c r="D70" s="546"/>
      <c r="E70" s="546"/>
      <c r="F70" s="546"/>
      <c r="G70" s="546"/>
      <c r="H70" s="546"/>
      <c r="I70" s="546"/>
      <c r="J70" s="546"/>
      <c r="K70" s="201"/>
      <c r="L70" s="201"/>
      <c r="M70" s="201"/>
      <c r="N70" s="201"/>
      <c r="O70" s="201"/>
      <c r="P70" s="201"/>
      <c r="Q70" s="201"/>
    </row>
    <row r="71" spans="1:17" ht="15" customHeight="1" thickTop="1" thickBot="1">
      <c r="A71" s="201"/>
      <c r="B71" s="542"/>
      <c r="C71" s="547" t="s">
        <v>364</v>
      </c>
      <c r="D71" s="548"/>
      <c r="E71" s="548"/>
      <c r="F71" s="548"/>
      <c r="G71" s="548"/>
      <c r="H71" s="548"/>
      <c r="I71" s="548"/>
      <c r="J71" s="548"/>
      <c r="K71" s="201"/>
      <c r="L71" s="201"/>
      <c r="M71" s="201"/>
      <c r="N71" s="201"/>
      <c r="O71" s="201"/>
      <c r="P71" s="201"/>
      <c r="Q71" s="201"/>
    </row>
    <row r="72" spans="1:17" ht="16.5" thickTop="1" thickBot="1">
      <c r="A72" s="201"/>
      <c r="B72" s="542"/>
      <c r="C72" s="547"/>
      <c r="D72" s="548"/>
      <c r="E72" s="548"/>
      <c r="F72" s="548"/>
      <c r="G72" s="548"/>
      <c r="H72" s="548"/>
      <c r="I72" s="548"/>
      <c r="J72" s="548"/>
      <c r="K72" s="201"/>
      <c r="L72" s="201"/>
      <c r="M72" s="201"/>
      <c r="N72" s="201"/>
      <c r="O72" s="201"/>
      <c r="P72" s="201"/>
      <c r="Q72" s="201"/>
    </row>
    <row r="73" spans="1:17" ht="15.75" customHeight="1" thickTop="1" thickBot="1">
      <c r="A73" s="201"/>
      <c r="B73" s="542"/>
      <c r="C73" s="548"/>
      <c r="D73" s="548"/>
      <c r="E73" s="548"/>
      <c r="F73" s="548"/>
      <c r="G73" s="548"/>
      <c r="H73" s="548"/>
      <c r="I73" s="548"/>
      <c r="J73" s="548"/>
      <c r="K73" s="201"/>
      <c r="L73" s="201"/>
      <c r="M73" s="201"/>
      <c r="N73" s="201"/>
      <c r="O73" s="201"/>
      <c r="P73" s="201"/>
      <c r="Q73" s="201"/>
    </row>
    <row r="74" spans="1:17" ht="15.75" customHeight="1" thickTop="1" thickBot="1">
      <c r="A74" s="201"/>
      <c r="B74" s="542"/>
      <c r="C74" s="543" t="s">
        <v>302</v>
      </c>
      <c r="D74" s="543"/>
      <c r="E74" s="543"/>
      <c r="F74" s="543"/>
      <c r="G74" s="543"/>
      <c r="H74" s="543"/>
      <c r="I74" s="543"/>
      <c r="J74" s="543"/>
      <c r="K74" s="201"/>
      <c r="L74" s="201"/>
      <c r="M74" s="201"/>
      <c r="N74" s="201"/>
      <c r="O74" s="201"/>
      <c r="P74" s="201"/>
      <c r="Q74" s="201"/>
    </row>
    <row r="75" spans="1:17" ht="15.75" customHeight="1" thickTop="1" thickBot="1">
      <c r="A75" s="201"/>
      <c r="B75" s="542"/>
      <c r="C75" s="544"/>
      <c r="D75" s="544"/>
      <c r="E75" s="544"/>
      <c r="F75" s="544"/>
      <c r="G75" s="544"/>
      <c r="H75" s="544"/>
      <c r="I75" s="544"/>
      <c r="J75" s="544"/>
      <c r="K75" s="201"/>
      <c r="L75" s="201"/>
      <c r="M75" s="201"/>
      <c r="N75" s="201"/>
      <c r="O75" s="201"/>
      <c r="P75" s="201"/>
      <c r="Q75" s="201"/>
    </row>
    <row r="76" spans="1:17" ht="15" customHeight="1" thickTop="1" thickBot="1">
      <c r="A76" s="201"/>
      <c r="B76" s="551" t="s">
        <v>113</v>
      </c>
      <c r="C76" s="547" t="s">
        <v>336</v>
      </c>
      <c r="D76" s="547"/>
      <c r="E76" s="547"/>
      <c r="F76" s="547"/>
      <c r="G76" s="547"/>
      <c r="H76" s="547"/>
      <c r="I76" s="547"/>
      <c r="J76" s="547"/>
      <c r="K76" s="201"/>
      <c r="L76" s="201"/>
      <c r="M76" s="201"/>
      <c r="N76" s="201"/>
      <c r="O76" s="201"/>
      <c r="P76" s="201"/>
      <c r="Q76" s="201"/>
    </row>
    <row r="77" spans="1:17" ht="16.5" thickTop="1" thickBot="1">
      <c r="A77" s="201"/>
      <c r="B77" s="551"/>
      <c r="C77" s="547"/>
      <c r="D77" s="547"/>
      <c r="E77" s="547"/>
      <c r="F77" s="547"/>
      <c r="G77" s="547"/>
      <c r="H77" s="547"/>
      <c r="I77" s="547"/>
      <c r="J77" s="547"/>
      <c r="K77" s="201"/>
      <c r="L77" s="201"/>
      <c r="M77" s="201"/>
      <c r="N77" s="201"/>
      <c r="O77" s="201"/>
      <c r="P77" s="201"/>
      <c r="Q77" s="201"/>
    </row>
    <row r="78" spans="1:17" ht="15" customHeight="1" thickTop="1" thickBot="1">
      <c r="A78" s="201"/>
      <c r="B78" s="551"/>
      <c r="C78" s="543" t="s">
        <v>259</v>
      </c>
      <c r="D78" s="543"/>
      <c r="E78" s="543"/>
      <c r="F78" s="543"/>
      <c r="G78" s="543"/>
      <c r="H78" s="543"/>
      <c r="I78" s="543"/>
      <c r="J78" s="543"/>
      <c r="K78" s="201"/>
      <c r="L78" s="201"/>
      <c r="M78" s="201"/>
      <c r="N78" s="201"/>
      <c r="O78" s="201"/>
      <c r="P78" s="201"/>
      <c r="Q78" s="201"/>
    </row>
    <row r="79" spans="1:17" ht="15" customHeight="1" thickTop="1" thickBot="1">
      <c r="A79" s="201"/>
      <c r="B79" s="551"/>
      <c r="C79" s="543" t="s">
        <v>303</v>
      </c>
      <c r="D79" s="543"/>
      <c r="E79" s="543"/>
      <c r="F79" s="543"/>
      <c r="G79" s="543"/>
      <c r="H79" s="543"/>
      <c r="I79" s="543"/>
      <c r="J79" s="543"/>
      <c r="K79" s="201"/>
      <c r="L79" s="201"/>
      <c r="M79" s="201"/>
      <c r="N79" s="201"/>
      <c r="O79" s="201"/>
      <c r="P79" s="201"/>
      <c r="Q79" s="201"/>
    </row>
    <row r="80" spans="1:17" ht="14.25" customHeight="1" thickTop="1" thickBot="1">
      <c r="A80" s="201"/>
      <c r="B80" s="551"/>
      <c r="C80" s="543"/>
      <c r="D80" s="543"/>
      <c r="E80" s="543"/>
      <c r="F80" s="543"/>
      <c r="G80" s="543"/>
      <c r="H80" s="543"/>
      <c r="I80" s="543"/>
      <c r="J80" s="543"/>
      <c r="K80" s="201"/>
      <c r="L80" s="201"/>
      <c r="M80" s="201"/>
      <c r="N80" s="201"/>
      <c r="O80" s="201"/>
      <c r="P80" s="201"/>
      <c r="Q80" s="201"/>
    </row>
    <row r="81" spans="1:17" ht="15" customHeight="1" thickTop="1" thickBot="1">
      <c r="A81" s="201"/>
      <c r="B81" s="542" t="s">
        <v>260</v>
      </c>
      <c r="C81" s="545" t="s">
        <v>365</v>
      </c>
      <c r="D81" s="546"/>
      <c r="E81" s="546"/>
      <c r="F81" s="546"/>
      <c r="G81" s="546"/>
      <c r="H81" s="546"/>
      <c r="I81" s="546"/>
      <c r="J81" s="546"/>
      <c r="K81" s="201"/>
      <c r="L81" s="201"/>
      <c r="M81" s="201"/>
      <c r="N81" s="201"/>
      <c r="O81" s="201"/>
      <c r="P81" s="201"/>
      <c r="Q81" s="201"/>
    </row>
    <row r="82" spans="1:17" s="257" customFormat="1" ht="15" customHeight="1" thickTop="1" thickBot="1">
      <c r="A82" s="351"/>
      <c r="B82" s="542"/>
      <c r="C82" s="547"/>
      <c r="D82" s="548"/>
      <c r="E82" s="548"/>
      <c r="F82" s="548"/>
      <c r="G82" s="548"/>
      <c r="H82" s="548"/>
      <c r="I82" s="548"/>
      <c r="J82" s="548"/>
      <c r="K82" s="351"/>
      <c r="L82" s="351"/>
      <c r="M82" s="351"/>
      <c r="N82" s="351"/>
      <c r="O82" s="351"/>
      <c r="P82" s="351"/>
      <c r="Q82" s="351"/>
    </row>
    <row r="83" spans="1:17" ht="16.5" thickTop="1" thickBot="1">
      <c r="A83" s="201"/>
      <c r="B83" s="542"/>
      <c r="C83" s="548"/>
      <c r="D83" s="548"/>
      <c r="E83" s="548"/>
      <c r="F83" s="548"/>
      <c r="G83" s="548"/>
      <c r="H83" s="548"/>
      <c r="I83" s="548"/>
      <c r="J83" s="548"/>
      <c r="K83" s="201"/>
      <c r="L83" s="201"/>
      <c r="M83" s="201"/>
      <c r="N83" s="201"/>
      <c r="O83" s="201"/>
      <c r="P83" s="201"/>
      <c r="Q83" s="201"/>
    </row>
    <row r="84" spans="1:17" ht="15" customHeight="1" thickTop="1" thickBot="1">
      <c r="A84" s="201"/>
      <c r="B84" s="542"/>
      <c r="C84" s="543" t="s">
        <v>302</v>
      </c>
      <c r="D84" s="543"/>
      <c r="E84" s="543"/>
      <c r="F84" s="543"/>
      <c r="G84" s="543"/>
      <c r="H84" s="543"/>
      <c r="I84" s="543"/>
      <c r="J84" s="543"/>
      <c r="K84" s="201"/>
      <c r="L84" s="201"/>
      <c r="M84" s="201"/>
      <c r="N84" s="201"/>
      <c r="O84" s="201"/>
      <c r="P84" s="201"/>
      <c r="Q84" s="201"/>
    </row>
    <row r="85" spans="1:17" ht="16.5" thickTop="1" thickBot="1">
      <c r="A85" s="201"/>
      <c r="B85" s="542"/>
      <c r="C85" s="544"/>
      <c r="D85" s="544"/>
      <c r="E85" s="544"/>
      <c r="F85" s="544"/>
      <c r="G85" s="544"/>
      <c r="H85" s="544"/>
      <c r="I85" s="544"/>
      <c r="J85" s="544"/>
      <c r="K85" s="201"/>
      <c r="L85" s="201"/>
      <c r="M85" s="201"/>
      <c r="N85" s="201"/>
      <c r="O85" s="201"/>
      <c r="P85" s="201"/>
      <c r="Q85" s="201"/>
    </row>
    <row r="86" spans="1:17" ht="15.75" thickTop="1">
      <c r="A86" s="201"/>
      <c r="B86" s="201"/>
      <c r="C86" s="201"/>
      <c r="D86" s="201"/>
      <c r="E86" s="201"/>
      <c r="F86" s="201"/>
      <c r="G86" s="201"/>
      <c r="H86" s="201"/>
      <c r="I86" s="201"/>
      <c r="J86" s="201"/>
      <c r="K86" s="201"/>
      <c r="L86" s="201"/>
      <c r="M86" s="201"/>
      <c r="N86" s="201"/>
      <c r="O86" s="201"/>
      <c r="P86" s="201"/>
      <c r="Q86" s="201"/>
    </row>
    <row r="87" spans="1:17" s="99" customFormat="1" ht="5.25" customHeight="1">
      <c r="A87" s="198"/>
      <c r="B87" s="198"/>
      <c r="C87" s="198"/>
      <c r="D87" s="198"/>
      <c r="E87" s="198"/>
      <c r="F87" s="198"/>
      <c r="G87" s="198"/>
      <c r="H87" s="198"/>
      <c r="I87" s="198"/>
      <c r="J87" s="198"/>
      <c r="K87" s="198"/>
      <c r="L87" s="198"/>
      <c r="M87" s="198"/>
      <c r="N87" s="198"/>
      <c r="O87" s="198"/>
      <c r="P87" s="198"/>
      <c r="Q87" s="198"/>
    </row>
    <row r="88" spans="1:17">
      <c r="A88" s="201"/>
      <c r="B88" s="201"/>
      <c r="C88" s="201"/>
      <c r="D88" s="201"/>
      <c r="E88" s="201"/>
      <c r="F88" s="201"/>
      <c r="G88" s="201"/>
      <c r="H88" s="201"/>
      <c r="I88" s="201"/>
      <c r="J88" s="201"/>
      <c r="K88" s="201"/>
      <c r="L88" s="201"/>
      <c r="M88" s="201"/>
      <c r="N88" s="201"/>
      <c r="O88" s="201"/>
      <c r="P88" s="201"/>
      <c r="Q88" s="201"/>
    </row>
    <row r="89" spans="1:17">
      <c r="A89" s="549" t="s">
        <v>196</v>
      </c>
      <c r="B89" s="550"/>
      <c r="C89" s="177"/>
      <c r="D89" s="177"/>
      <c r="E89" s="177"/>
      <c r="F89" s="177"/>
      <c r="G89" s="177"/>
      <c r="H89" s="177"/>
      <c r="I89" s="201"/>
      <c r="J89" s="201"/>
      <c r="K89" s="201"/>
      <c r="L89" s="201"/>
      <c r="M89" s="201"/>
      <c r="N89" s="201"/>
      <c r="O89" s="201"/>
      <c r="P89" s="201"/>
      <c r="Q89" s="201"/>
    </row>
    <row r="90" spans="1:17">
      <c r="A90" s="201"/>
      <c r="B90" s="201"/>
      <c r="C90" s="147" t="s">
        <v>160</v>
      </c>
      <c r="D90" s="147" t="s">
        <v>168</v>
      </c>
      <c r="E90" s="147" t="s">
        <v>169</v>
      </c>
      <c r="F90" s="147" t="s">
        <v>173</v>
      </c>
      <c r="G90" s="147" t="s">
        <v>181</v>
      </c>
      <c r="H90" s="142" t="s">
        <v>187</v>
      </c>
      <c r="I90" s="182"/>
      <c r="J90" s="182"/>
      <c r="K90" s="201"/>
      <c r="L90" s="201"/>
      <c r="M90" s="201"/>
      <c r="N90" s="201"/>
      <c r="O90" s="201"/>
      <c r="P90" s="201"/>
      <c r="Q90" s="201"/>
    </row>
    <row r="91" spans="1:17">
      <c r="A91" s="201"/>
      <c r="B91" s="148" t="s">
        <v>161</v>
      </c>
      <c r="C91" s="156" t="str">
        <f>IF('Sample 3 Data'!C96="","",'Sample 3 Data'!C96)</f>
        <v/>
      </c>
      <c r="D91" s="156" t="str">
        <f>IF('Sample 3 Data'!D96="","",'Sample 3 Data'!D96)</f>
        <v/>
      </c>
      <c r="E91" s="156" t="str">
        <f>IF('Sample 3 Data'!E96="","",'Sample 3 Data'!E96)</f>
        <v/>
      </c>
      <c r="F91" s="103" t="str">
        <f>IF(ISERROR(AVERAGE(C91:E91)),"",AVERAGE(C91:E91))</f>
        <v/>
      </c>
      <c r="G91" s="103" t="str">
        <f>IF(ISERROR(STDEV(C91:E91)),"",IF(COUNT(C91:E91)&lt;3,"N/A",STDEV(C91:E91)))</f>
        <v/>
      </c>
      <c r="H91" s="102" t="str">
        <f>IF(F91="","",IF(OR(F91&lt;27,F91&gt;29),"INCORRECT","OK"))</f>
        <v/>
      </c>
      <c r="I91" s="182"/>
      <c r="J91" s="182"/>
      <c r="K91" s="201"/>
      <c r="L91" s="201"/>
      <c r="M91" s="201"/>
      <c r="N91" s="201"/>
      <c r="O91" s="201"/>
      <c r="P91" s="201"/>
      <c r="Q91" s="201"/>
    </row>
    <row r="92" spans="1:17" ht="14.25" customHeight="1">
      <c r="A92" s="201"/>
      <c r="B92" s="148" t="s">
        <v>162</v>
      </c>
      <c r="C92" s="156" t="str">
        <f>IF('Sample 3 Data'!C97="","",'Sample 3 Data'!C97)</f>
        <v/>
      </c>
      <c r="D92" s="156" t="str">
        <f>IF('Sample 3 Data'!D97="","",'Sample 3 Data'!D97)</f>
        <v/>
      </c>
      <c r="E92" s="156" t="str">
        <f>IF('Sample 3 Data'!E97="","",'Sample 3 Data'!E97)</f>
        <v/>
      </c>
      <c r="F92" s="103" t="str">
        <f>IF(ISERROR(AVERAGE(C92:E92)),"",AVERAGE(C92:E92))</f>
        <v/>
      </c>
      <c r="G92" s="103" t="str">
        <f>IF(ISERROR(STDEV(C92:E92)),"",IF(COUNT(C92:E92)&lt;3,"N/A",STDEV(C92:E92)))</f>
        <v/>
      </c>
      <c r="H92" s="102" t="str">
        <f>IF(F92="","",IF(OR(F92&lt;27,F92&gt;29),"INCORRECT","OK"))</f>
        <v/>
      </c>
      <c r="I92" s="186"/>
      <c r="J92" s="182"/>
      <c r="K92" s="201"/>
      <c r="L92" s="201"/>
      <c r="M92" s="201"/>
      <c r="N92" s="201"/>
      <c r="O92" s="201"/>
      <c r="P92" s="201"/>
      <c r="Q92" s="201"/>
    </row>
    <row r="93" spans="1:17">
      <c r="A93" s="201"/>
      <c r="B93" s="148" t="s">
        <v>163</v>
      </c>
      <c r="C93" s="156" t="str">
        <f>IF('Sample 3 Data'!C98="","",'Sample 3 Data'!C98)</f>
        <v/>
      </c>
      <c r="D93" s="156" t="str">
        <f>IF('Sample 3 Data'!D98="","",'Sample 3 Data'!D98)</f>
        <v/>
      </c>
      <c r="E93" s="156" t="str">
        <f>IF('Sample 3 Data'!E98="","",'Sample 3 Data'!E98)</f>
        <v/>
      </c>
      <c r="F93" s="103" t="str">
        <f>IF(ISERROR(AVERAGE(C93:E93)),"",AVERAGE(C93:E93))</f>
        <v/>
      </c>
      <c r="G93" s="103" t="str">
        <f>IF(ISERROR(STDEV(C93:E93)),"",IF(COUNT(C93:E93)&lt;3,"N/A",STDEV(C93:E93)))</f>
        <v/>
      </c>
      <c r="H93" s="174" t="str">
        <f>IF(F93="","",IF(OR(F93&lt;35),"INCORRECT","OK"))</f>
        <v/>
      </c>
      <c r="I93" s="182"/>
      <c r="J93" s="182"/>
      <c r="K93" s="201"/>
      <c r="L93" s="201"/>
      <c r="M93" s="201"/>
      <c r="N93" s="201"/>
      <c r="O93" s="201"/>
      <c r="P93" s="201"/>
      <c r="Q93" s="201"/>
    </row>
    <row r="94" spans="1:17">
      <c r="A94" s="201"/>
      <c r="B94" s="147" t="s">
        <v>164</v>
      </c>
      <c r="C94" s="156" t="str">
        <f>IF('Sample 3 Data'!C99="","",'Sample 3 Data'!C99)</f>
        <v/>
      </c>
      <c r="D94" s="156" t="str">
        <f>IF('Sample 3 Data'!D99="","",'Sample 3 Data'!D99)</f>
        <v/>
      </c>
      <c r="E94" s="156" t="str">
        <f>IF('Sample 3 Data'!E99="","",'Sample 3 Data'!E99)</f>
        <v/>
      </c>
      <c r="F94" s="103" t="str">
        <f>IF(ISERROR(AVERAGE(C94:E94)),"",AVERAGE(C94:E94))</f>
        <v/>
      </c>
      <c r="G94" s="103" t="str">
        <f>IF(ISERROR(STDEV(C94:E94)),"",IF(COUNT(C94:E94)&lt;3,"N/A",STDEV(C94:E94)))</f>
        <v/>
      </c>
      <c r="H94" s="174" t="str">
        <f>IF(F94="","",IF(OR(F94&lt;35),"INCORRECT","OK"))</f>
        <v/>
      </c>
      <c r="I94" s="182"/>
      <c r="J94" s="182"/>
      <c r="K94" s="201"/>
      <c r="L94" s="201"/>
      <c r="M94" s="201"/>
      <c r="N94" s="201"/>
      <c r="O94" s="201"/>
      <c r="P94" s="201"/>
      <c r="Q94" s="201"/>
    </row>
    <row r="95" spans="1:17">
      <c r="A95" s="200"/>
      <c r="B95" s="209"/>
      <c r="C95" s="200"/>
      <c r="D95" s="200"/>
      <c r="E95" s="200"/>
      <c r="F95" s="211"/>
      <c r="G95" s="211"/>
      <c r="H95" s="202"/>
      <c r="I95" s="179"/>
      <c r="J95" s="179"/>
      <c r="K95" s="201"/>
      <c r="L95" s="201"/>
      <c r="M95" s="201"/>
      <c r="N95" s="201"/>
      <c r="O95" s="201"/>
      <c r="P95" s="201"/>
      <c r="Q95" s="201"/>
    </row>
    <row r="96" spans="1:17" ht="30">
      <c r="A96" s="201"/>
      <c r="B96" s="201"/>
      <c r="C96" s="104" t="s">
        <v>165</v>
      </c>
      <c r="D96" s="104" t="s">
        <v>166</v>
      </c>
      <c r="E96" s="104" t="s">
        <v>167</v>
      </c>
      <c r="F96" s="147" t="s">
        <v>173</v>
      </c>
      <c r="G96" s="147" t="s">
        <v>181</v>
      </c>
      <c r="H96" s="142" t="s">
        <v>187</v>
      </c>
      <c r="I96" s="182"/>
      <c r="J96" s="182"/>
      <c r="K96" s="201"/>
      <c r="L96" s="201"/>
      <c r="M96" s="201"/>
      <c r="N96" s="201"/>
      <c r="O96" s="201"/>
      <c r="P96" s="201"/>
      <c r="Q96" s="201"/>
    </row>
    <row r="97" spans="1:17">
      <c r="A97" s="201"/>
      <c r="B97" s="378" t="s">
        <v>260</v>
      </c>
      <c r="C97" s="345" t="str">
        <f>IF(ISERROR(C91-C92),"",C91-C92)</f>
        <v/>
      </c>
      <c r="D97" s="345" t="str">
        <f t="shared" ref="D97:E97" si="3">IF(ISERROR(D91-D92),"",D91-D92)</f>
        <v/>
      </c>
      <c r="E97" s="345" t="str">
        <f t="shared" si="3"/>
        <v/>
      </c>
      <c r="F97" s="103" t="str">
        <f>IF(ISERROR(AVERAGE(C97:E97)),"",AVERAGE(C97:E97))</f>
        <v/>
      </c>
      <c r="G97" s="103" t="str">
        <f>IF(ISERROR(STDEV(C97:E97)),"",IF(COUNT(C97:E97)&lt;3,"N/A",STDEV(C97:E97)))</f>
        <v/>
      </c>
      <c r="H97" s="102" t="str">
        <f>IF(G97="","",IF(G97&lt;1,"OK","INCORRECT"))</f>
        <v/>
      </c>
      <c r="I97" s="182"/>
      <c r="J97" s="182"/>
      <c r="K97" s="201"/>
      <c r="L97" s="201"/>
      <c r="M97" s="201"/>
      <c r="N97" s="201"/>
      <c r="O97" s="201"/>
      <c r="P97" s="201"/>
      <c r="Q97" s="201"/>
    </row>
    <row r="98" spans="1:17" ht="15.75" thickBot="1">
      <c r="A98" s="200"/>
      <c r="B98" s="210"/>
      <c r="C98" s="200"/>
      <c r="D98" s="200"/>
      <c r="E98" s="200"/>
      <c r="F98" s="200"/>
      <c r="G98" s="200"/>
      <c r="H98" s="200"/>
      <c r="I98" s="179"/>
      <c r="J98" s="179"/>
      <c r="K98" s="201"/>
      <c r="L98" s="201"/>
      <c r="M98" s="201"/>
      <c r="N98" s="201"/>
      <c r="O98" s="201"/>
      <c r="P98" s="201"/>
      <c r="Q98" s="201"/>
    </row>
    <row r="99" spans="1:17" ht="15" customHeight="1" thickTop="1" thickBot="1">
      <c r="A99" s="201"/>
      <c r="B99" s="542" t="s">
        <v>114</v>
      </c>
      <c r="C99" s="545" t="s">
        <v>258</v>
      </c>
      <c r="D99" s="546"/>
      <c r="E99" s="546"/>
      <c r="F99" s="546"/>
      <c r="G99" s="546"/>
      <c r="H99" s="546"/>
      <c r="I99" s="546"/>
      <c r="J99" s="546"/>
      <c r="K99" s="201"/>
      <c r="L99" s="201"/>
      <c r="M99" s="201"/>
      <c r="N99" s="201"/>
      <c r="O99" s="201"/>
      <c r="P99" s="201"/>
      <c r="Q99" s="201"/>
    </row>
    <row r="100" spans="1:17" ht="15" customHeight="1" thickTop="1" thickBot="1">
      <c r="A100" s="201"/>
      <c r="B100" s="542"/>
      <c r="C100" s="547" t="s">
        <v>364</v>
      </c>
      <c r="D100" s="548"/>
      <c r="E100" s="548"/>
      <c r="F100" s="548"/>
      <c r="G100" s="548"/>
      <c r="H100" s="548"/>
      <c r="I100" s="548"/>
      <c r="J100" s="548"/>
      <c r="K100" s="201"/>
      <c r="L100" s="201"/>
      <c r="M100" s="201"/>
      <c r="N100" s="201"/>
      <c r="O100" s="201"/>
      <c r="P100" s="201"/>
      <c r="Q100" s="201"/>
    </row>
    <row r="101" spans="1:17" ht="16.5" thickTop="1" thickBot="1">
      <c r="A101" s="201"/>
      <c r="B101" s="542"/>
      <c r="C101" s="547"/>
      <c r="D101" s="548"/>
      <c r="E101" s="548"/>
      <c r="F101" s="548"/>
      <c r="G101" s="548"/>
      <c r="H101" s="548"/>
      <c r="I101" s="548"/>
      <c r="J101" s="548"/>
      <c r="K101" s="201"/>
      <c r="L101" s="201"/>
      <c r="M101" s="201"/>
      <c r="N101" s="201"/>
      <c r="O101" s="201"/>
      <c r="P101" s="201"/>
      <c r="Q101" s="201"/>
    </row>
    <row r="102" spans="1:17" ht="15.75" customHeight="1" thickTop="1" thickBot="1">
      <c r="A102" s="201"/>
      <c r="B102" s="542"/>
      <c r="C102" s="548"/>
      <c r="D102" s="548"/>
      <c r="E102" s="548"/>
      <c r="F102" s="548"/>
      <c r="G102" s="548"/>
      <c r="H102" s="548"/>
      <c r="I102" s="548"/>
      <c r="J102" s="548"/>
      <c r="K102" s="201"/>
      <c r="L102" s="201"/>
      <c r="M102" s="201"/>
      <c r="N102" s="201"/>
      <c r="O102" s="201"/>
      <c r="P102" s="201"/>
      <c r="Q102" s="201"/>
    </row>
    <row r="103" spans="1:17" ht="15.75" customHeight="1" thickTop="1" thickBot="1">
      <c r="A103" s="201"/>
      <c r="B103" s="542"/>
      <c r="C103" s="543" t="s">
        <v>302</v>
      </c>
      <c r="D103" s="543"/>
      <c r="E103" s="543"/>
      <c r="F103" s="543"/>
      <c r="G103" s="543"/>
      <c r="H103" s="543"/>
      <c r="I103" s="543"/>
      <c r="J103" s="543"/>
      <c r="K103" s="201"/>
      <c r="L103" s="201"/>
      <c r="M103" s="201"/>
      <c r="N103" s="201"/>
      <c r="O103" s="201"/>
      <c r="P103" s="201"/>
      <c r="Q103" s="201"/>
    </row>
    <row r="104" spans="1:17" ht="15.75" customHeight="1" thickTop="1" thickBot="1">
      <c r="A104" s="201"/>
      <c r="B104" s="542"/>
      <c r="C104" s="544"/>
      <c r="D104" s="544"/>
      <c r="E104" s="544"/>
      <c r="F104" s="544"/>
      <c r="G104" s="544"/>
      <c r="H104" s="544"/>
      <c r="I104" s="544"/>
      <c r="J104" s="544"/>
      <c r="K104" s="201"/>
      <c r="L104" s="201"/>
      <c r="M104" s="201"/>
      <c r="N104" s="201"/>
      <c r="O104" s="201"/>
      <c r="P104" s="201"/>
      <c r="Q104" s="201"/>
    </row>
    <row r="105" spans="1:17" ht="15" customHeight="1" thickTop="1" thickBot="1">
      <c r="A105" s="201"/>
      <c r="B105" s="551" t="s">
        <v>113</v>
      </c>
      <c r="C105" s="547" t="s">
        <v>336</v>
      </c>
      <c r="D105" s="547"/>
      <c r="E105" s="547"/>
      <c r="F105" s="547"/>
      <c r="G105" s="547"/>
      <c r="H105" s="547"/>
      <c r="I105" s="547"/>
      <c r="J105" s="547"/>
      <c r="K105" s="201"/>
      <c r="L105" s="201"/>
      <c r="M105" s="201"/>
      <c r="N105" s="201"/>
      <c r="O105" s="201"/>
      <c r="P105" s="201"/>
      <c r="Q105" s="201"/>
    </row>
    <row r="106" spans="1:17" ht="16.5" thickTop="1" thickBot="1">
      <c r="A106" s="201"/>
      <c r="B106" s="551"/>
      <c r="C106" s="547"/>
      <c r="D106" s="547"/>
      <c r="E106" s="547"/>
      <c r="F106" s="547"/>
      <c r="G106" s="547"/>
      <c r="H106" s="547"/>
      <c r="I106" s="547"/>
      <c r="J106" s="547"/>
      <c r="K106" s="201"/>
      <c r="L106" s="201"/>
      <c r="M106" s="201"/>
      <c r="N106" s="201"/>
      <c r="O106" s="201"/>
      <c r="P106" s="201"/>
      <c r="Q106" s="201"/>
    </row>
    <row r="107" spans="1:17" ht="15" customHeight="1" thickTop="1" thickBot="1">
      <c r="A107" s="201"/>
      <c r="B107" s="551"/>
      <c r="C107" s="543" t="s">
        <v>259</v>
      </c>
      <c r="D107" s="543"/>
      <c r="E107" s="543"/>
      <c r="F107" s="543"/>
      <c r="G107" s="543"/>
      <c r="H107" s="543"/>
      <c r="I107" s="543"/>
      <c r="J107" s="543"/>
      <c r="K107" s="201"/>
      <c r="L107" s="201"/>
      <c r="M107" s="201"/>
      <c r="N107" s="201"/>
      <c r="O107" s="201"/>
      <c r="P107" s="201"/>
      <c r="Q107" s="201"/>
    </row>
    <row r="108" spans="1:17" ht="15" customHeight="1" thickTop="1" thickBot="1">
      <c r="A108" s="201"/>
      <c r="B108" s="551"/>
      <c r="C108" s="543" t="s">
        <v>303</v>
      </c>
      <c r="D108" s="543"/>
      <c r="E108" s="543"/>
      <c r="F108" s="543"/>
      <c r="G108" s="543"/>
      <c r="H108" s="543"/>
      <c r="I108" s="543"/>
      <c r="J108" s="543"/>
      <c r="K108" s="201"/>
      <c r="L108" s="201"/>
      <c r="M108" s="201"/>
      <c r="N108" s="201"/>
      <c r="O108" s="201"/>
      <c r="P108" s="201"/>
      <c r="Q108" s="201"/>
    </row>
    <row r="109" spans="1:17" ht="14.25" customHeight="1" thickTop="1" thickBot="1">
      <c r="A109" s="201"/>
      <c r="B109" s="551"/>
      <c r="C109" s="543"/>
      <c r="D109" s="543"/>
      <c r="E109" s="543"/>
      <c r="F109" s="543"/>
      <c r="G109" s="543"/>
      <c r="H109" s="543"/>
      <c r="I109" s="543"/>
      <c r="J109" s="543"/>
      <c r="K109" s="201"/>
      <c r="L109" s="201"/>
      <c r="M109" s="201"/>
      <c r="N109" s="201"/>
      <c r="O109" s="201"/>
      <c r="P109" s="201"/>
      <c r="Q109" s="201"/>
    </row>
    <row r="110" spans="1:17" ht="15" customHeight="1" thickTop="1" thickBot="1">
      <c r="A110" s="201"/>
      <c r="B110" s="542" t="s">
        <v>260</v>
      </c>
      <c r="C110" s="545" t="s">
        <v>365</v>
      </c>
      <c r="D110" s="546"/>
      <c r="E110" s="546"/>
      <c r="F110" s="546"/>
      <c r="G110" s="546"/>
      <c r="H110" s="546"/>
      <c r="I110" s="546"/>
      <c r="J110" s="546"/>
      <c r="K110" s="201"/>
      <c r="L110" s="201"/>
      <c r="M110" s="201"/>
      <c r="N110" s="201"/>
      <c r="O110" s="201"/>
      <c r="P110" s="201"/>
      <c r="Q110" s="201"/>
    </row>
    <row r="111" spans="1:17" s="257" customFormat="1" ht="15" customHeight="1" thickTop="1" thickBot="1">
      <c r="A111" s="351"/>
      <c r="B111" s="542"/>
      <c r="C111" s="547"/>
      <c r="D111" s="548"/>
      <c r="E111" s="548"/>
      <c r="F111" s="548"/>
      <c r="G111" s="548"/>
      <c r="H111" s="548"/>
      <c r="I111" s="548"/>
      <c r="J111" s="548"/>
      <c r="K111" s="351"/>
      <c r="L111" s="351"/>
      <c r="M111" s="351"/>
      <c r="N111" s="351"/>
      <c r="O111" s="351"/>
      <c r="P111" s="351"/>
      <c r="Q111" s="351"/>
    </row>
    <row r="112" spans="1:17" ht="16.5" thickTop="1" thickBot="1">
      <c r="A112" s="201"/>
      <c r="B112" s="542"/>
      <c r="C112" s="548"/>
      <c r="D112" s="548"/>
      <c r="E112" s="548"/>
      <c r="F112" s="548"/>
      <c r="G112" s="548"/>
      <c r="H112" s="548"/>
      <c r="I112" s="548"/>
      <c r="J112" s="548"/>
      <c r="K112" s="201"/>
      <c r="L112" s="201"/>
      <c r="M112" s="201"/>
      <c r="N112" s="201"/>
      <c r="O112" s="201"/>
      <c r="P112" s="201"/>
      <c r="Q112" s="201"/>
    </row>
    <row r="113" spans="1:19" ht="15" customHeight="1" thickTop="1" thickBot="1">
      <c r="A113" s="201"/>
      <c r="B113" s="542"/>
      <c r="C113" s="543" t="s">
        <v>302</v>
      </c>
      <c r="D113" s="543"/>
      <c r="E113" s="543"/>
      <c r="F113" s="543"/>
      <c r="G113" s="543"/>
      <c r="H113" s="543"/>
      <c r="I113" s="543"/>
      <c r="J113" s="543"/>
      <c r="K113" s="201"/>
      <c r="L113" s="201"/>
      <c r="M113" s="201"/>
      <c r="N113" s="201"/>
      <c r="O113" s="201"/>
      <c r="P113" s="201"/>
      <c r="Q113" s="201"/>
    </row>
    <row r="114" spans="1:19" ht="16.5" thickTop="1" thickBot="1">
      <c r="A114" s="201"/>
      <c r="B114" s="542"/>
      <c r="C114" s="544"/>
      <c r="D114" s="544"/>
      <c r="E114" s="544"/>
      <c r="F114" s="544"/>
      <c r="G114" s="544"/>
      <c r="H114" s="544"/>
      <c r="I114" s="544"/>
      <c r="J114" s="544"/>
      <c r="K114" s="201"/>
      <c r="L114" s="201"/>
      <c r="M114" s="201"/>
      <c r="N114" s="201"/>
      <c r="O114" s="201"/>
      <c r="P114" s="201"/>
      <c r="Q114" s="201"/>
    </row>
    <row r="115" spans="1:19" ht="15.75" thickTop="1">
      <c r="A115" s="201"/>
      <c r="B115" s="201"/>
      <c r="C115" s="201"/>
      <c r="D115" s="201"/>
      <c r="E115" s="201"/>
      <c r="F115" s="201"/>
      <c r="G115" s="201"/>
      <c r="H115" s="201"/>
      <c r="I115" s="201"/>
      <c r="J115" s="201"/>
      <c r="K115" s="201"/>
      <c r="L115" s="201"/>
      <c r="M115" s="201"/>
      <c r="N115" s="201"/>
      <c r="O115" s="201"/>
      <c r="P115" s="201"/>
      <c r="Q115" s="201"/>
    </row>
    <row r="116" spans="1:19" s="99" customFormat="1" ht="5.25" customHeight="1">
      <c r="K116" s="198"/>
      <c r="L116" s="198"/>
      <c r="M116" s="198"/>
      <c r="N116" s="198"/>
      <c r="O116" s="198"/>
      <c r="P116" s="198"/>
      <c r="Q116" s="198"/>
      <c r="R116" s="198"/>
      <c r="S116" s="198"/>
    </row>
    <row r="117" spans="1:19">
      <c r="A117" s="201"/>
      <c r="B117" s="201"/>
      <c r="C117" s="201"/>
      <c r="D117" s="201"/>
      <c r="E117" s="201"/>
      <c r="F117" s="201"/>
      <c r="G117" s="201"/>
      <c r="H117" s="201"/>
      <c r="I117" s="201"/>
      <c r="J117" s="201"/>
      <c r="K117" s="201"/>
      <c r="L117" s="201"/>
      <c r="M117" s="201"/>
      <c r="N117" s="201"/>
      <c r="O117" s="201"/>
      <c r="P117" s="201"/>
      <c r="Q117" s="201"/>
    </row>
    <row r="118" spans="1:19">
      <c r="A118" s="549" t="s">
        <v>195</v>
      </c>
      <c r="B118" s="550"/>
      <c r="C118" s="177"/>
      <c r="D118" s="177"/>
      <c r="E118" s="177"/>
      <c r="F118" s="177"/>
      <c r="G118" s="177"/>
      <c r="H118" s="177"/>
      <c r="I118" s="201"/>
      <c r="J118" s="201"/>
      <c r="K118" s="201"/>
      <c r="L118" s="201"/>
      <c r="M118" s="201"/>
      <c r="N118" s="201"/>
      <c r="O118" s="201"/>
      <c r="P118" s="201"/>
      <c r="Q118" s="201"/>
    </row>
    <row r="119" spans="1:19">
      <c r="A119" s="201"/>
      <c r="B119" s="201"/>
      <c r="C119" s="147" t="s">
        <v>160</v>
      </c>
      <c r="D119" s="147" t="s">
        <v>168</v>
      </c>
      <c r="E119" s="147" t="s">
        <v>169</v>
      </c>
      <c r="F119" s="147" t="s">
        <v>173</v>
      </c>
      <c r="G119" s="147" t="s">
        <v>181</v>
      </c>
      <c r="H119" s="142" t="s">
        <v>187</v>
      </c>
      <c r="I119" s="201"/>
      <c r="J119" s="201"/>
      <c r="K119" s="201"/>
      <c r="L119" s="201"/>
      <c r="M119" s="201"/>
      <c r="N119" s="201"/>
      <c r="O119" s="201"/>
      <c r="P119" s="201"/>
      <c r="Q119" s="201"/>
    </row>
    <row r="120" spans="1:19">
      <c r="A120" s="201"/>
      <c r="B120" s="148" t="s">
        <v>161</v>
      </c>
      <c r="C120" s="156" t="str">
        <f>IF('Sample 4 Data'!C96="","",'Sample 4 Data'!C96)</f>
        <v/>
      </c>
      <c r="D120" s="156" t="str">
        <f>IF('Sample 4 Data'!D96="","",'Sample 4 Data'!D96)</f>
        <v/>
      </c>
      <c r="E120" s="156" t="str">
        <f>IF('Sample 4 Data'!E96="","",'Sample 4 Data'!E96)</f>
        <v/>
      </c>
      <c r="F120" s="103" t="str">
        <f>IF(ISERROR(AVERAGE(C120:E120)),"",AVERAGE(C120:E120))</f>
        <v/>
      </c>
      <c r="G120" s="103" t="str">
        <f>IF(ISERROR(STDEV(C120:E120)),"",IF(COUNT(C120:E120)&lt;3,"N/A",STDEV(C120:E120)))</f>
        <v/>
      </c>
      <c r="H120" s="102" t="str">
        <f>IF(F120="","",IF(OR(F120&lt;27,F120&gt;29),"INCORRECT","OK"))</f>
        <v/>
      </c>
      <c r="I120" s="201"/>
      <c r="J120" s="201"/>
      <c r="K120" s="201"/>
      <c r="L120" s="201"/>
      <c r="M120" s="201"/>
      <c r="N120" s="201"/>
      <c r="O120" s="201"/>
      <c r="P120" s="201"/>
      <c r="Q120" s="201"/>
    </row>
    <row r="121" spans="1:19" ht="14.25" customHeight="1">
      <c r="A121" s="201"/>
      <c r="B121" s="148" t="s">
        <v>162</v>
      </c>
      <c r="C121" s="156" t="str">
        <f>IF('Sample 4 Data'!C97="","",'Sample 4 Data'!C97)</f>
        <v/>
      </c>
      <c r="D121" s="156" t="str">
        <f>IF('Sample 4 Data'!D97="","",'Sample 4 Data'!D97)</f>
        <v/>
      </c>
      <c r="E121" s="156" t="str">
        <f>IF('Sample 4 Data'!E97="","",'Sample 4 Data'!E97)</f>
        <v/>
      </c>
      <c r="F121" s="103" t="str">
        <f>IF(ISERROR(AVERAGE(C121:E121)),"",AVERAGE(C121:E121))</f>
        <v/>
      </c>
      <c r="G121" s="103" t="str">
        <f>IF(ISERROR(STDEV(C121:E121)),"",IF(COUNT(C121:E121)&lt;3,"N/A",STDEV(C121:E121)))</f>
        <v/>
      </c>
      <c r="H121" s="102" t="str">
        <f>IF(F121="","",IF(OR(F121&lt;27,F121&gt;29),"INCORRECT","OK"))</f>
        <v/>
      </c>
      <c r="I121" s="187"/>
      <c r="J121" s="201"/>
      <c r="K121" s="201"/>
      <c r="L121" s="201"/>
      <c r="M121" s="201"/>
      <c r="N121" s="201"/>
      <c r="O121" s="201"/>
      <c r="P121" s="201"/>
      <c r="Q121" s="201"/>
    </row>
    <row r="122" spans="1:19">
      <c r="A122" s="201"/>
      <c r="B122" s="148" t="s">
        <v>163</v>
      </c>
      <c r="C122" s="156" t="str">
        <f>IF('Sample 4 Data'!C98="","",'Sample 4 Data'!C98)</f>
        <v/>
      </c>
      <c r="D122" s="156" t="str">
        <f>IF('Sample 4 Data'!D98="","",'Sample 4 Data'!D98)</f>
        <v/>
      </c>
      <c r="E122" s="156" t="str">
        <f>IF('Sample 4 Data'!E98="","",'Sample 4 Data'!E98)</f>
        <v/>
      </c>
      <c r="F122" s="103" t="str">
        <f>IF(ISERROR(AVERAGE(C122:E122)),"",AVERAGE(C122:E122))</f>
        <v/>
      </c>
      <c r="G122" s="103" t="str">
        <f>IF(ISERROR(STDEV(C122:E122)),"",IF(COUNT(C122:E122)&lt;3,"N/A",STDEV(C122:E122)))</f>
        <v/>
      </c>
      <c r="H122" s="174" t="str">
        <f>IF(F122="","",IF(OR(F122&lt;35),"INCORRECT","OK"))</f>
        <v/>
      </c>
      <c r="I122" s="201"/>
      <c r="J122" s="201"/>
      <c r="K122" s="201"/>
      <c r="L122" s="201"/>
      <c r="M122" s="201"/>
      <c r="N122" s="201"/>
      <c r="O122" s="201"/>
      <c r="P122" s="201"/>
      <c r="Q122" s="201"/>
    </row>
    <row r="123" spans="1:19">
      <c r="A123" s="201"/>
      <c r="B123" s="147" t="s">
        <v>164</v>
      </c>
      <c r="C123" s="156" t="str">
        <f>IF('Sample 4 Data'!C99="","",'Sample 4 Data'!C99)</f>
        <v/>
      </c>
      <c r="D123" s="156" t="str">
        <f>IF('Sample 4 Data'!D99="","",'Sample 4 Data'!D99)</f>
        <v/>
      </c>
      <c r="E123" s="156" t="str">
        <f>IF('Sample 4 Data'!E99="","",'Sample 4 Data'!E99)</f>
        <v/>
      </c>
      <c r="F123" s="103" t="str">
        <f>IF(ISERROR(AVERAGE(C123:E123)),"",AVERAGE(C123:E123))</f>
        <v/>
      </c>
      <c r="G123" s="103" t="str">
        <f>IF(ISERROR(STDEV(C123:E123)),"",IF(COUNT(C123:E123)&lt;3,"N/A",STDEV(C123:E123)))</f>
        <v/>
      </c>
      <c r="H123" s="174" t="str">
        <f>IF(F123="","",IF(OR(F123&lt;35),"INCORRECT","OK"))</f>
        <v/>
      </c>
      <c r="I123" s="201"/>
      <c r="J123" s="201"/>
      <c r="K123" s="201"/>
      <c r="L123" s="201"/>
      <c r="M123" s="201"/>
      <c r="N123" s="201"/>
      <c r="O123" s="201"/>
      <c r="P123" s="201"/>
      <c r="Q123" s="201"/>
    </row>
    <row r="124" spans="1:19">
      <c r="A124" s="200"/>
      <c r="B124" s="209"/>
      <c r="C124" s="200"/>
      <c r="D124" s="200"/>
      <c r="E124" s="200"/>
      <c r="F124" s="211"/>
      <c r="G124" s="211"/>
      <c r="H124" s="202"/>
      <c r="I124" s="200"/>
      <c r="J124" s="200"/>
      <c r="K124" s="201"/>
      <c r="L124" s="201"/>
      <c r="M124" s="201"/>
      <c r="N124" s="201"/>
      <c r="O124" s="201"/>
      <c r="P124" s="201"/>
      <c r="Q124" s="201"/>
    </row>
    <row r="125" spans="1:19" ht="30">
      <c r="A125" s="201"/>
      <c r="B125" s="201"/>
      <c r="C125" s="104" t="s">
        <v>165</v>
      </c>
      <c r="D125" s="104" t="s">
        <v>166</v>
      </c>
      <c r="E125" s="104" t="s">
        <v>167</v>
      </c>
      <c r="F125" s="147" t="s">
        <v>173</v>
      </c>
      <c r="G125" s="147" t="s">
        <v>181</v>
      </c>
      <c r="H125" s="142" t="s">
        <v>187</v>
      </c>
      <c r="I125" s="201"/>
      <c r="J125" s="201"/>
      <c r="K125" s="201"/>
      <c r="L125" s="201"/>
      <c r="M125" s="201"/>
      <c r="N125" s="201"/>
      <c r="O125" s="201"/>
      <c r="P125" s="201"/>
      <c r="Q125" s="201"/>
    </row>
    <row r="126" spans="1:19">
      <c r="A126" s="201"/>
      <c r="B126" s="378" t="s">
        <v>260</v>
      </c>
      <c r="C126" s="345" t="str">
        <f>IF(ISERROR(C120-C121),"",C120-C121)</f>
        <v/>
      </c>
      <c r="D126" s="345" t="str">
        <f t="shared" ref="D126:E126" si="4">IF(ISERROR(D120-D121),"",D120-D121)</f>
        <v/>
      </c>
      <c r="E126" s="345" t="str">
        <f t="shared" si="4"/>
        <v/>
      </c>
      <c r="F126" s="103" t="str">
        <f>IF(ISERROR(AVERAGE(C126:E126)),"",AVERAGE(C126:E126))</f>
        <v/>
      </c>
      <c r="G126" s="103" t="str">
        <f>IF(ISERROR(STDEV(C126:E126)),"",IF(COUNT(C126:E126)&lt;3,"N/A",STDEV(C126:E126)))</f>
        <v/>
      </c>
      <c r="H126" s="102" t="str">
        <f>IF(G126="","",IF(G126&lt;1,"OK","INCORRECT"))</f>
        <v/>
      </c>
      <c r="I126" s="201"/>
      <c r="J126" s="201"/>
      <c r="K126" s="201"/>
      <c r="L126" s="201"/>
      <c r="M126" s="201"/>
      <c r="N126" s="201"/>
      <c r="O126" s="201"/>
      <c r="P126" s="201"/>
      <c r="Q126" s="201"/>
    </row>
    <row r="127" spans="1:19" ht="15.75" thickBot="1">
      <c r="A127" s="200"/>
      <c r="B127" s="210"/>
      <c r="C127" s="200"/>
      <c r="D127" s="200"/>
      <c r="E127" s="200"/>
      <c r="F127" s="200"/>
      <c r="G127" s="200"/>
      <c r="H127" s="200"/>
      <c r="I127" s="200"/>
      <c r="J127" s="200"/>
      <c r="K127" s="201"/>
      <c r="L127" s="201"/>
      <c r="M127" s="201"/>
      <c r="N127" s="201"/>
      <c r="O127" s="201"/>
      <c r="P127" s="201"/>
      <c r="Q127" s="201"/>
    </row>
    <row r="128" spans="1:19" ht="15" customHeight="1" thickTop="1" thickBot="1">
      <c r="A128" s="201"/>
      <c r="B128" s="542" t="s">
        <v>114</v>
      </c>
      <c r="C128" s="545" t="s">
        <v>258</v>
      </c>
      <c r="D128" s="546"/>
      <c r="E128" s="546"/>
      <c r="F128" s="546"/>
      <c r="G128" s="546"/>
      <c r="H128" s="546"/>
      <c r="I128" s="546"/>
      <c r="J128" s="546"/>
      <c r="K128" s="201"/>
      <c r="L128" s="201"/>
      <c r="M128" s="201"/>
      <c r="N128" s="201"/>
      <c r="O128" s="201"/>
      <c r="P128" s="201"/>
      <c r="Q128" s="201"/>
    </row>
    <row r="129" spans="1:17" ht="15" customHeight="1" thickTop="1" thickBot="1">
      <c r="A129" s="201"/>
      <c r="B129" s="542"/>
      <c r="C129" s="547" t="s">
        <v>364</v>
      </c>
      <c r="D129" s="548"/>
      <c r="E129" s="548"/>
      <c r="F129" s="548"/>
      <c r="G129" s="548"/>
      <c r="H129" s="548"/>
      <c r="I129" s="548"/>
      <c r="J129" s="548"/>
      <c r="K129" s="201"/>
      <c r="L129" s="201"/>
      <c r="M129" s="201"/>
      <c r="N129" s="201"/>
      <c r="O129" s="201"/>
      <c r="P129" s="201"/>
      <c r="Q129" s="201"/>
    </row>
    <row r="130" spans="1:17" ht="16.5" thickTop="1" thickBot="1">
      <c r="A130" s="201"/>
      <c r="B130" s="542"/>
      <c r="C130" s="547"/>
      <c r="D130" s="548"/>
      <c r="E130" s="548"/>
      <c r="F130" s="548"/>
      <c r="G130" s="548"/>
      <c r="H130" s="548"/>
      <c r="I130" s="548"/>
      <c r="J130" s="548"/>
      <c r="K130" s="201"/>
      <c r="L130" s="201"/>
      <c r="M130" s="201"/>
      <c r="N130" s="201"/>
      <c r="O130" s="201"/>
      <c r="P130" s="201"/>
      <c r="Q130" s="201"/>
    </row>
    <row r="131" spans="1:17" ht="15.75" customHeight="1" thickTop="1" thickBot="1">
      <c r="A131" s="201"/>
      <c r="B131" s="542"/>
      <c r="C131" s="548"/>
      <c r="D131" s="548"/>
      <c r="E131" s="548"/>
      <c r="F131" s="548"/>
      <c r="G131" s="548"/>
      <c r="H131" s="548"/>
      <c r="I131" s="548"/>
      <c r="J131" s="548"/>
      <c r="K131" s="201"/>
      <c r="L131" s="201"/>
      <c r="M131" s="201"/>
      <c r="N131" s="201"/>
      <c r="O131" s="201"/>
      <c r="P131" s="201"/>
      <c r="Q131" s="201"/>
    </row>
    <row r="132" spans="1:17" ht="15.75" customHeight="1" thickTop="1" thickBot="1">
      <c r="A132" s="201"/>
      <c r="B132" s="542"/>
      <c r="C132" s="543" t="s">
        <v>302</v>
      </c>
      <c r="D132" s="543"/>
      <c r="E132" s="543"/>
      <c r="F132" s="543"/>
      <c r="G132" s="543"/>
      <c r="H132" s="543"/>
      <c r="I132" s="543"/>
      <c r="J132" s="543"/>
      <c r="K132" s="201"/>
      <c r="L132" s="201"/>
      <c r="M132" s="201"/>
      <c r="N132" s="201"/>
      <c r="O132" s="201"/>
      <c r="P132" s="201"/>
      <c r="Q132" s="201"/>
    </row>
    <row r="133" spans="1:17" ht="15.75" customHeight="1" thickTop="1" thickBot="1">
      <c r="A133" s="201"/>
      <c r="B133" s="542"/>
      <c r="C133" s="544"/>
      <c r="D133" s="544"/>
      <c r="E133" s="544"/>
      <c r="F133" s="544"/>
      <c r="G133" s="544"/>
      <c r="H133" s="544"/>
      <c r="I133" s="544"/>
      <c r="J133" s="544"/>
      <c r="K133" s="201"/>
      <c r="L133" s="201"/>
      <c r="M133" s="201"/>
      <c r="N133" s="201"/>
      <c r="O133" s="201"/>
      <c r="P133" s="201"/>
      <c r="Q133" s="201"/>
    </row>
    <row r="134" spans="1:17" ht="15" customHeight="1" thickTop="1" thickBot="1">
      <c r="A134" s="201"/>
      <c r="B134" s="551" t="s">
        <v>113</v>
      </c>
      <c r="C134" s="547" t="s">
        <v>336</v>
      </c>
      <c r="D134" s="547"/>
      <c r="E134" s="547"/>
      <c r="F134" s="547"/>
      <c r="G134" s="547"/>
      <c r="H134" s="547"/>
      <c r="I134" s="547"/>
      <c r="J134" s="547"/>
      <c r="K134" s="201"/>
      <c r="L134" s="201"/>
      <c r="M134" s="201"/>
      <c r="N134" s="201"/>
      <c r="O134" s="201"/>
      <c r="P134" s="201"/>
      <c r="Q134" s="201"/>
    </row>
    <row r="135" spans="1:17" ht="16.5" thickTop="1" thickBot="1">
      <c r="A135" s="201"/>
      <c r="B135" s="551"/>
      <c r="C135" s="547"/>
      <c r="D135" s="547"/>
      <c r="E135" s="547"/>
      <c r="F135" s="547"/>
      <c r="G135" s="547"/>
      <c r="H135" s="547"/>
      <c r="I135" s="547"/>
      <c r="J135" s="547"/>
      <c r="K135" s="201"/>
      <c r="L135" s="201"/>
      <c r="M135" s="201"/>
      <c r="N135" s="201"/>
      <c r="O135" s="201"/>
      <c r="P135" s="201"/>
      <c r="Q135" s="201"/>
    </row>
    <row r="136" spans="1:17" ht="15" customHeight="1" thickTop="1" thickBot="1">
      <c r="A136" s="201"/>
      <c r="B136" s="551"/>
      <c r="C136" s="543" t="s">
        <v>259</v>
      </c>
      <c r="D136" s="543"/>
      <c r="E136" s="543"/>
      <c r="F136" s="543"/>
      <c r="G136" s="543"/>
      <c r="H136" s="543"/>
      <c r="I136" s="543"/>
      <c r="J136" s="543"/>
      <c r="K136" s="201"/>
      <c r="L136" s="201"/>
      <c r="M136" s="201"/>
      <c r="N136" s="201"/>
      <c r="O136" s="201"/>
      <c r="P136" s="201"/>
      <c r="Q136" s="201"/>
    </row>
    <row r="137" spans="1:17" ht="15" customHeight="1" thickTop="1" thickBot="1">
      <c r="A137" s="201"/>
      <c r="B137" s="551"/>
      <c r="C137" s="543" t="s">
        <v>303</v>
      </c>
      <c r="D137" s="543"/>
      <c r="E137" s="543"/>
      <c r="F137" s="543"/>
      <c r="G137" s="543"/>
      <c r="H137" s="543"/>
      <c r="I137" s="543"/>
      <c r="J137" s="543"/>
      <c r="K137" s="201"/>
      <c r="L137" s="201"/>
      <c r="M137" s="201"/>
      <c r="N137" s="201"/>
      <c r="O137" s="201"/>
      <c r="P137" s="201"/>
      <c r="Q137" s="201"/>
    </row>
    <row r="138" spans="1:17" ht="14.25" customHeight="1" thickTop="1" thickBot="1">
      <c r="A138" s="201"/>
      <c r="B138" s="551"/>
      <c r="C138" s="543"/>
      <c r="D138" s="543"/>
      <c r="E138" s="543"/>
      <c r="F138" s="543"/>
      <c r="G138" s="543"/>
      <c r="H138" s="543"/>
      <c r="I138" s="543"/>
      <c r="J138" s="543"/>
      <c r="K138" s="201"/>
      <c r="L138" s="201"/>
      <c r="M138" s="201"/>
      <c r="N138" s="201"/>
      <c r="O138" s="201"/>
      <c r="P138" s="201"/>
      <c r="Q138" s="201"/>
    </row>
    <row r="139" spans="1:17" ht="15" customHeight="1" thickTop="1" thickBot="1">
      <c r="A139" s="201"/>
      <c r="B139" s="542" t="s">
        <v>260</v>
      </c>
      <c r="C139" s="545" t="s">
        <v>365</v>
      </c>
      <c r="D139" s="546"/>
      <c r="E139" s="546"/>
      <c r="F139" s="546"/>
      <c r="G139" s="546"/>
      <c r="H139" s="546"/>
      <c r="I139" s="546"/>
      <c r="J139" s="546"/>
      <c r="K139" s="201"/>
      <c r="L139" s="201"/>
      <c r="M139" s="201"/>
      <c r="N139" s="201"/>
      <c r="O139" s="201"/>
      <c r="P139" s="201"/>
      <c r="Q139" s="201"/>
    </row>
    <row r="140" spans="1:17" s="257" customFormat="1" ht="15" customHeight="1" thickTop="1" thickBot="1">
      <c r="A140" s="351"/>
      <c r="B140" s="542"/>
      <c r="C140" s="547"/>
      <c r="D140" s="548"/>
      <c r="E140" s="548"/>
      <c r="F140" s="548"/>
      <c r="G140" s="548"/>
      <c r="H140" s="548"/>
      <c r="I140" s="548"/>
      <c r="J140" s="548"/>
      <c r="K140" s="351"/>
      <c r="L140" s="351"/>
      <c r="M140" s="351"/>
      <c r="N140" s="351"/>
      <c r="O140" s="351"/>
      <c r="P140" s="351"/>
      <c r="Q140" s="351"/>
    </row>
    <row r="141" spans="1:17" ht="16.5" thickTop="1" thickBot="1">
      <c r="A141" s="201"/>
      <c r="B141" s="542"/>
      <c r="C141" s="548"/>
      <c r="D141" s="548"/>
      <c r="E141" s="548"/>
      <c r="F141" s="548"/>
      <c r="G141" s="548"/>
      <c r="H141" s="548"/>
      <c r="I141" s="548"/>
      <c r="J141" s="548"/>
      <c r="K141" s="201"/>
      <c r="L141" s="201"/>
      <c r="M141" s="201"/>
      <c r="N141" s="201"/>
      <c r="O141" s="201"/>
      <c r="P141" s="201"/>
      <c r="Q141" s="201"/>
    </row>
    <row r="142" spans="1:17" ht="15" customHeight="1" thickTop="1" thickBot="1">
      <c r="A142" s="201"/>
      <c r="B142" s="542"/>
      <c r="C142" s="543" t="s">
        <v>302</v>
      </c>
      <c r="D142" s="543"/>
      <c r="E142" s="543"/>
      <c r="F142" s="543"/>
      <c r="G142" s="543"/>
      <c r="H142" s="543"/>
      <c r="I142" s="543"/>
      <c r="J142" s="543"/>
      <c r="K142" s="201"/>
      <c r="L142" s="201"/>
      <c r="M142" s="201"/>
      <c r="N142" s="201"/>
      <c r="O142" s="201"/>
      <c r="P142" s="201"/>
      <c r="Q142" s="201"/>
    </row>
    <row r="143" spans="1:17" ht="16.5" thickTop="1" thickBot="1">
      <c r="A143" s="201"/>
      <c r="B143" s="542"/>
      <c r="C143" s="544"/>
      <c r="D143" s="544"/>
      <c r="E143" s="544"/>
      <c r="F143" s="544"/>
      <c r="G143" s="544"/>
      <c r="H143" s="544"/>
      <c r="I143" s="544"/>
      <c r="J143" s="544"/>
      <c r="K143" s="201"/>
      <c r="L143" s="201"/>
      <c r="M143" s="201"/>
      <c r="N143" s="201"/>
      <c r="O143" s="201"/>
      <c r="P143" s="201"/>
      <c r="Q143" s="201"/>
    </row>
    <row r="144" spans="1:17" ht="15.75" thickTop="1">
      <c r="A144" s="201"/>
      <c r="B144" s="201"/>
      <c r="C144" s="201"/>
      <c r="D144" s="201"/>
      <c r="E144" s="201"/>
      <c r="F144" s="201"/>
      <c r="G144" s="201"/>
      <c r="H144" s="201"/>
      <c r="I144" s="201"/>
      <c r="J144" s="201"/>
      <c r="K144" s="201"/>
      <c r="L144" s="201"/>
      <c r="M144" s="201"/>
      <c r="N144" s="201"/>
      <c r="O144" s="201"/>
      <c r="P144" s="201"/>
      <c r="Q144" s="201"/>
    </row>
    <row r="145" spans="1:17" s="99" customFormat="1" ht="5.25" customHeight="1">
      <c r="K145" s="198"/>
      <c r="L145" s="198"/>
      <c r="M145" s="198"/>
      <c r="N145" s="198"/>
      <c r="O145" s="198"/>
      <c r="P145" s="198"/>
      <c r="Q145" s="198"/>
    </row>
    <row r="146" spans="1:17">
      <c r="A146" s="201"/>
      <c r="B146" s="201"/>
      <c r="C146" s="201"/>
      <c r="D146" s="201"/>
      <c r="E146" s="201"/>
      <c r="F146" s="201"/>
      <c r="G146" s="201"/>
      <c r="H146" s="201"/>
      <c r="I146" s="201"/>
      <c r="J146" s="201"/>
      <c r="K146" s="201"/>
      <c r="L146" s="201"/>
      <c r="M146" s="201"/>
      <c r="N146" s="201"/>
      <c r="O146" s="201"/>
      <c r="P146" s="201"/>
      <c r="Q146" s="201"/>
    </row>
    <row r="147" spans="1:17">
      <c r="A147" s="549" t="s">
        <v>194</v>
      </c>
      <c r="B147" s="550"/>
      <c r="C147" s="177"/>
      <c r="D147" s="177"/>
      <c r="E147" s="177"/>
      <c r="F147" s="177"/>
      <c r="G147" s="177"/>
      <c r="H147" s="177"/>
      <c r="I147" s="201"/>
      <c r="J147" s="201"/>
      <c r="K147" s="201"/>
      <c r="L147" s="201"/>
      <c r="M147" s="201"/>
      <c r="N147" s="201"/>
      <c r="O147" s="201"/>
      <c r="P147" s="201"/>
      <c r="Q147" s="201"/>
    </row>
    <row r="148" spans="1:17">
      <c r="A148" s="201"/>
      <c r="B148" s="201"/>
      <c r="C148" s="147" t="s">
        <v>160</v>
      </c>
      <c r="D148" s="147" t="s">
        <v>168</v>
      </c>
      <c r="E148" s="147" t="s">
        <v>169</v>
      </c>
      <c r="F148" s="147" t="s">
        <v>173</v>
      </c>
      <c r="G148" s="147" t="s">
        <v>181</v>
      </c>
      <c r="H148" s="142" t="s">
        <v>187</v>
      </c>
      <c r="I148" s="201"/>
      <c r="J148" s="201"/>
      <c r="K148" s="201"/>
      <c r="L148" s="201"/>
      <c r="M148" s="201"/>
      <c r="N148" s="201"/>
      <c r="O148" s="201"/>
      <c r="P148" s="201"/>
      <c r="Q148" s="201"/>
    </row>
    <row r="149" spans="1:17">
      <c r="A149" s="201"/>
      <c r="B149" s="148" t="s">
        <v>161</v>
      </c>
      <c r="C149" s="156" t="str">
        <f>IF('Sample 5 Data'!C96="","",'Sample 5 Data'!C96)</f>
        <v/>
      </c>
      <c r="D149" s="156" t="str">
        <f>IF('Sample 5 Data'!D96="","",'Sample 5 Data'!D96)</f>
        <v/>
      </c>
      <c r="E149" s="156" t="str">
        <f>IF('Sample 5 Data'!E96="","",'Sample 5 Data'!E96)</f>
        <v/>
      </c>
      <c r="F149" s="103" t="str">
        <f>IF(ISERROR(AVERAGE(C149:E149)),"",AVERAGE(C149:E149))</f>
        <v/>
      </c>
      <c r="G149" s="103" t="str">
        <f>IF(ISERROR(STDEV(C149:E149)),"",IF(COUNT(C149:E149)&lt;3,"N/A",STDEV(C149:E149)))</f>
        <v/>
      </c>
      <c r="H149" s="102" t="str">
        <f>IF(F149="","",IF(OR(F149&lt;27,F149&gt;29),"INCORRECT","OK"))</f>
        <v/>
      </c>
      <c r="I149" s="201"/>
      <c r="J149" s="201"/>
      <c r="K149" s="201"/>
      <c r="L149" s="201"/>
      <c r="M149" s="201"/>
      <c r="N149" s="201"/>
      <c r="O149" s="201"/>
      <c r="P149" s="201"/>
      <c r="Q149" s="201"/>
    </row>
    <row r="150" spans="1:17" ht="14.25" customHeight="1">
      <c r="A150" s="201"/>
      <c r="B150" s="148" t="s">
        <v>162</v>
      </c>
      <c r="C150" s="156" t="str">
        <f>IF('Sample 5 Data'!C97="","",'Sample 5 Data'!C97)</f>
        <v/>
      </c>
      <c r="D150" s="156" t="str">
        <f>IF('Sample 5 Data'!D97="","",'Sample 5 Data'!D97)</f>
        <v/>
      </c>
      <c r="E150" s="156" t="str">
        <f>IF('Sample 5 Data'!E97="","",'Sample 5 Data'!E97)</f>
        <v/>
      </c>
      <c r="F150" s="103" t="str">
        <f>IF(ISERROR(AVERAGE(C150:E150)),"",AVERAGE(C150:E150))</f>
        <v/>
      </c>
      <c r="G150" s="103" t="str">
        <f>IF(ISERROR(STDEV(C150:E150)),"",IF(COUNT(C150:E150)&lt;3,"N/A",STDEV(C150:E150)))</f>
        <v/>
      </c>
      <c r="H150" s="102" t="str">
        <f>IF(F150="","",IF(OR(F150&lt;27,F150&gt;29),"INCORRECT","OK"))</f>
        <v/>
      </c>
      <c r="I150" s="187"/>
      <c r="J150" s="201"/>
      <c r="K150" s="201"/>
      <c r="L150" s="201"/>
      <c r="M150" s="201"/>
      <c r="N150" s="201"/>
      <c r="O150" s="201"/>
      <c r="P150" s="201"/>
      <c r="Q150" s="201"/>
    </row>
    <row r="151" spans="1:17">
      <c r="A151" s="201"/>
      <c r="B151" s="148" t="s">
        <v>163</v>
      </c>
      <c r="C151" s="156" t="str">
        <f>IF('Sample 5 Data'!C98="","",'Sample 5 Data'!C98)</f>
        <v/>
      </c>
      <c r="D151" s="156" t="str">
        <f>IF('Sample 5 Data'!D98="","",'Sample 5 Data'!D98)</f>
        <v/>
      </c>
      <c r="E151" s="156" t="str">
        <f>IF('Sample 5 Data'!E98="","",'Sample 5 Data'!E98)</f>
        <v/>
      </c>
      <c r="F151" s="103" t="str">
        <f>IF(ISERROR(AVERAGE(C151:E151)),"",AVERAGE(C151:E151))</f>
        <v/>
      </c>
      <c r="G151" s="103" t="str">
        <f>IF(ISERROR(STDEV(C151:E151)),"",IF(COUNT(C151:E151)&lt;3,"N/A",STDEV(C151:E151)))</f>
        <v/>
      </c>
      <c r="H151" s="174" t="str">
        <f>IF(F151="","",IF(OR(F151&lt;35),"INCORRECT","OK"))</f>
        <v/>
      </c>
      <c r="I151" s="201"/>
      <c r="J151" s="201"/>
      <c r="K151" s="201"/>
      <c r="L151" s="201"/>
      <c r="M151" s="201"/>
      <c r="N151" s="201"/>
      <c r="O151" s="201"/>
      <c r="P151" s="201"/>
      <c r="Q151" s="201"/>
    </row>
    <row r="152" spans="1:17">
      <c r="A152" s="201"/>
      <c r="B152" s="147" t="s">
        <v>164</v>
      </c>
      <c r="C152" s="156" t="str">
        <f>IF('Sample 5 Data'!C99="","",'Sample 5 Data'!C99)</f>
        <v/>
      </c>
      <c r="D152" s="156" t="str">
        <f>IF('Sample 5 Data'!D99="","",'Sample 5 Data'!D99)</f>
        <v/>
      </c>
      <c r="E152" s="156" t="str">
        <f>IF('Sample 5 Data'!E99="","",'Sample 5 Data'!E99)</f>
        <v/>
      </c>
      <c r="F152" s="103" t="str">
        <f>IF(ISERROR(AVERAGE(C152:E152)),"",AVERAGE(C152:E152))</f>
        <v/>
      </c>
      <c r="G152" s="103" t="str">
        <f>IF(ISERROR(STDEV(C152:E152)),"",IF(COUNT(C152:E152)&lt;3,"N/A",STDEV(C152:E152)))</f>
        <v/>
      </c>
      <c r="H152" s="174" t="str">
        <f>IF(F152="","",IF(OR(F152&lt;35),"INCORRECT","OK"))</f>
        <v/>
      </c>
      <c r="I152" s="201"/>
      <c r="J152" s="201"/>
      <c r="K152" s="201"/>
      <c r="L152" s="201"/>
      <c r="M152" s="201"/>
      <c r="N152" s="201"/>
      <c r="O152" s="201"/>
      <c r="P152" s="201"/>
      <c r="Q152" s="201"/>
    </row>
    <row r="153" spans="1:17">
      <c r="A153" s="200"/>
      <c r="B153" s="209"/>
      <c r="C153" s="200"/>
      <c r="D153" s="200"/>
      <c r="E153" s="200"/>
      <c r="F153" s="211"/>
      <c r="G153" s="211"/>
      <c r="H153" s="202"/>
      <c r="I153" s="200"/>
      <c r="J153" s="200"/>
      <c r="K153" s="201"/>
      <c r="L153" s="201"/>
      <c r="M153" s="201"/>
      <c r="N153" s="201"/>
      <c r="O153" s="201"/>
      <c r="P153" s="201"/>
      <c r="Q153" s="201"/>
    </row>
    <row r="154" spans="1:17" ht="30">
      <c r="A154" s="201"/>
      <c r="B154" s="201"/>
      <c r="C154" s="104" t="s">
        <v>165</v>
      </c>
      <c r="D154" s="104" t="s">
        <v>166</v>
      </c>
      <c r="E154" s="104" t="s">
        <v>167</v>
      </c>
      <c r="F154" s="147" t="s">
        <v>173</v>
      </c>
      <c r="G154" s="147" t="s">
        <v>181</v>
      </c>
      <c r="H154" s="142" t="s">
        <v>187</v>
      </c>
      <c r="I154" s="201"/>
      <c r="J154" s="201"/>
      <c r="K154" s="201"/>
      <c r="L154" s="201"/>
      <c r="M154" s="201"/>
      <c r="N154" s="201"/>
      <c r="O154" s="201"/>
      <c r="P154" s="201"/>
      <c r="Q154" s="201"/>
    </row>
    <row r="155" spans="1:17">
      <c r="A155" s="201"/>
      <c r="B155" s="378" t="s">
        <v>260</v>
      </c>
      <c r="C155" s="345" t="str">
        <f>IF(ISERROR(C149-C150),"",C149-C150)</f>
        <v/>
      </c>
      <c r="D155" s="345" t="str">
        <f t="shared" ref="D155:E155" si="5">IF(ISERROR(D149-D150),"",D149-D150)</f>
        <v/>
      </c>
      <c r="E155" s="345" t="str">
        <f t="shared" si="5"/>
        <v/>
      </c>
      <c r="F155" s="103" t="str">
        <f>IF(ISERROR(AVERAGE(C155:E155)),"",AVERAGE(C155:E155))</f>
        <v/>
      </c>
      <c r="G155" s="103" t="str">
        <f>IF(ISERROR(STDEV(C155:E155)),"",IF(COUNT(C155:E155)&lt;3,"N/A",STDEV(C155:E155)))</f>
        <v/>
      </c>
      <c r="H155" s="102" t="str">
        <f>IF(G155="","",IF(G155&lt;1,"OK","INCORRECT"))</f>
        <v/>
      </c>
      <c r="I155" s="201"/>
      <c r="J155" s="201"/>
      <c r="K155" s="201"/>
      <c r="L155" s="201"/>
      <c r="M155" s="201"/>
      <c r="N155" s="201"/>
      <c r="O155" s="201"/>
      <c r="P155" s="201"/>
      <c r="Q155" s="201"/>
    </row>
    <row r="156" spans="1:17" ht="15.75" thickBot="1">
      <c r="A156" s="200"/>
      <c r="B156" s="210"/>
      <c r="C156" s="200"/>
      <c r="D156" s="200"/>
      <c r="E156" s="200"/>
      <c r="F156" s="200"/>
      <c r="G156" s="200"/>
      <c r="H156" s="200"/>
      <c r="I156" s="200"/>
      <c r="J156" s="200"/>
      <c r="K156" s="201"/>
      <c r="L156" s="201"/>
      <c r="M156" s="201"/>
      <c r="N156" s="201"/>
      <c r="O156" s="201"/>
      <c r="P156" s="201"/>
      <c r="Q156" s="201"/>
    </row>
    <row r="157" spans="1:17" ht="15" customHeight="1" thickTop="1" thickBot="1">
      <c r="A157" s="201"/>
      <c r="B157" s="542" t="s">
        <v>114</v>
      </c>
      <c r="C157" s="545" t="s">
        <v>258</v>
      </c>
      <c r="D157" s="546"/>
      <c r="E157" s="546"/>
      <c r="F157" s="546"/>
      <c r="G157" s="546"/>
      <c r="H157" s="546"/>
      <c r="I157" s="546"/>
      <c r="J157" s="546"/>
      <c r="K157" s="201"/>
      <c r="L157" s="201"/>
      <c r="M157" s="201"/>
      <c r="N157" s="201"/>
      <c r="O157" s="201"/>
      <c r="P157" s="201"/>
      <c r="Q157" s="201"/>
    </row>
    <row r="158" spans="1:17" ht="15" customHeight="1" thickTop="1" thickBot="1">
      <c r="A158" s="201"/>
      <c r="B158" s="542"/>
      <c r="C158" s="547" t="s">
        <v>364</v>
      </c>
      <c r="D158" s="548"/>
      <c r="E158" s="548"/>
      <c r="F158" s="548"/>
      <c r="G158" s="548"/>
      <c r="H158" s="548"/>
      <c r="I158" s="548"/>
      <c r="J158" s="548"/>
      <c r="K158" s="201"/>
      <c r="L158" s="201"/>
      <c r="M158" s="201"/>
      <c r="N158" s="201"/>
      <c r="O158" s="201"/>
      <c r="P158" s="201"/>
      <c r="Q158" s="201"/>
    </row>
    <row r="159" spans="1:17" ht="16.5" thickTop="1" thickBot="1">
      <c r="A159" s="201"/>
      <c r="B159" s="542"/>
      <c r="C159" s="547"/>
      <c r="D159" s="548"/>
      <c r="E159" s="548"/>
      <c r="F159" s="548"/>
      <c r="G159" s="548"/>
      <c r="H159" s="548"/>
      <c r="I159" s="548"/>
      <c r="J159" s="548"/>
      <c r="K159" s="201"/>
      <c r="L159" s="201"/>
      <c r="M159" s="201"/>
      <c r="N159" s="201"/>
      <c r="O159" s="201"/>
      <c r="P159" s="201"/>
      <c r="Q159" s="201"/>
    </row>
    <row r="160" spans="1:17" ht="15.75" customHeight="1" thickTop="1" thickBot="1">
      <c r="A160" s="201"/>
      <c r="B160" s="542"/>
      <c r="C160" s="548"/>
      <c r="D160" s="548"/>
      <c r="E160" s="548"/>
      <c r="F160" s="548"/>
      <c r="G160" s="548"/>
      <c r="H160" s="548"/>
      <c r="I160" s="548"/>
      <c r="J160" s="548"/>
      <c r="K160" s="201"/>
      <c r="L160" s="201"/>
      <c r="M160" s="201"/>
      <c r="N160" s="201"/>
      <c r="O160" s="201"/>
      <c r="P160" s="201"/>
      <c r="Q160" s="201"/>
    </row>
    <row r="161" spans="1:18" ht="15.75" customHeight="1" thickTop="1" thickBot="1">
      <c r="A161" s="201"/>
      <c r="B161" s="542"/>
      <c r="C161" s="543" t="s">
        <v>302</v>
      </c>
      <c r="D161" s="543"/>
      <c r="E161" s="543"/>
      <c r="F161" s="543"/>
      <c r="G161" s="543"/>
      <c r="H161" s="543"/>
      <c r="I161" s="543"/>
      <c r="J161" s="543"/>
      <c r="K161" s="201"/>
      <c r="L161" s="201"/>
      <c r="M161" s="201"/>
      <c r="N161" s="201"/>
      <c r="O161" s="201"/>
      <c r="P161" s="201"/>
      <c r="Q161" s="201"/>
    </row>
    <row r="162" spans="1:18" ht="15.75" customHeight="1" thickTop="1" thickBot="1">
      <c r="A162" s="201"/>
      <c r="B162" s="542"/>
      <c r="C162" s="544"/>
      <c r="D162" s="544"/>
      <c r="E162" s="544"/>
      <c r="F162" s="544"/>
      <c r="G162" s="544"/>
      <c r="H162" s="544"/>
      <c r="I162" s="544"/>
      <c r="J162" s="544"/>
      <c r="K162" s="201"/>
      <c r="L162" s="201"/>
      <c r="M162" s="201"/>
      <c r="N162" s="201"/>
      <c r="O162" s="201"/>
      <c r="P162" s="201"/>
      <c r="Q162" s="201"/>
    </row>
    <row r="163" spans="1:18" ht="15" customHeight="1" thickTop="1" thickBot="1">
      <c r="A163" s="201"/>
      <c r="B163" s="551" t="s">
        <v>113</v>
      </c>
      <c r="C163" s="547" t="s">
        <v>336</v>
      </c>
      <c r="D163" s="547"/>
      <c r="E163" s="547"/>
      <c r="F163" s="547"/>
      <c r="G163" s="547"/>
      <c r="H163" s="547"/>
      <c r="I163" s="547"/>
      <c r="J163" s="547"/>
      <c r="K163" s="201"/>
      <c r="L163" s="201"/>
      <c r="M163" s="201"/>
      <c r="N163" s="201"/>
      <c r="O163" s="201"/>
      <c r="P163" s="201"/>
      <c r="Q163" s="201"/>
    </row>
    <row r="164" spans="1:18" ht="16.5" thickTop="1" thickBot="1">
      <c r="A164" s="201"/>
      <c r="B164" s="551"/>
      <c r="C164" s="547"/>
      <c r="D164" s="547"/>
      <c r="E164" s="547"/>
      <c r="F164" s="547"/>
      <c r="G164" s="547"/>
      <c r="H164" s="547"/>
      <c r="I164" s="547"/>
      <c r="J164" s="547"/>
      <c r="K164" s="201"/>
      <c r="L164" s="201"/>
      <c r="M164" s="201"/>
      <c r="N164" s="201"/>
      <c r="O164" s="201"/>
      <c r="P164" s="201"/>
      <c r="Q164" s="201"/>
    </row>
    <row r="165" spans="1:18" ht="15" customHeight="1" thickTop="1" thickBot="1">
      <c r="A165" s="201"/>
      <c r="B165" s="551"/>
      <c r="C165" s="543" t="s">
        <v>259</v>
      </c>
      <c r="D165" s="543"/>
      <c r="E165" s="543"/>
      <c r="F165" s="543"/>
      <c r="G165" s="543"/>
      <c r="H165" s="543"/>
      <c r="I165" s="543"/>
      <c r="J165" s="543"/>
      <c r="K165" s="201"/>
      <c r="L165" s="201"/>
      <c r="M165" s="201"/>
      <c r="N165" s="201"/>
      <c r="O165" s="201"/>
      <c r="P165" s="201"/>
      <c r="Q165" s="201"/>
    </row>
    <row r="166" spans="1:18" ht="15" customHeight="1" thickTop="1" thickBot="1">
      <c r="A166" s="201"/>
      <c r="B166" s="551"/>
      <c r="C166" s="543" t="s">
        <v>303</v>
      </c>
      <c r="D166" s="543"/>
      <c r="E166" s="543"/>
      <c r="F166" s="543"/>
      <c r="G166" s="543"/>
      <c r="H166" s="543"/>
      <c r="I166" s="543"/>
      <c r="J166" s="543"/>
      <c r="K166" s="201"/>
      <c r="L166" s="201"/>
      <c r="M166" s="201"/>
      <c r="N166" s="201"/>
      <c r="O166" s="201"/>
      <c r="P166" s="201"/>
      <c r="Q166" s="201"/>
    </row>
    <row r="167" spans="1:18" ht="14.25" customHeight="1" thickTop="1" thickBot="1">
      <c r="A167" s="201"/>
      <c r="B167" s="551"/>
      <c r="C167" s="543"/>
      <c r="D167" s="543"/>
      <c r="E167" s="543"/>
      <c r="F167" s="543"/>
      <c r="G167" s="543"/>
      <c r="H167" s="543"/>
      <c r="I167" s="543"/>
      <c r="J167" s="543"/>
      <c r="K167" s="201"/>
      <c r="L167" s="201"/>
      <c r="M167" s="201"/>
      <c r="N167" s="201"/>
      <c r="O167" s="201"/>
      <c r="P167" s="201"/>
      <c r="Q167" s="201"/>
    </row>
    <row r="168" spans="1:18" ht="15" customHeight="1" thickTop="1" thickBot="1">
      <c r="A168" s="201"/>
      <c r="B168" s="542" t="s">
        <v>260</v>
      </c>
      <c r="C168" s="545" t="s">
        <v>365</v>
      </c>
      <c r="D168" s="546"/>
      <c r="E168" s="546"/>
      <c r="F168" s="546"/>
      <c r="G168" s="546"/>
      <c r="H168" s="546"/>
      <c r="I168" s="546"/>
      <c r="J168" s="546"/>
      <c r="K168" s="201"/>
      <c r="L168" s="201"/>
      <c r="M168" s="201"/>
      <c r="N168" s="201"/>
      <c r="O168" s="201"/>
      <c r="P168" s="201"/>
      <c r="Q168" s="201"/>
    </row>
    <row r="169" spans="1:18" s="257" customFormat="1" ht="15" customHeight="1" thickTop="1" thickBot="1">
      <c r="A169" s="351"/>
      <c r="B169" s="542"/>
      <c r="C169" s="547"/>
      <c r="D169" s="548"/>
      <c r="E169" s="548"/>
      <c r="F169" s="548"/>
      <c r="G169" s="548"/>
      <c r="H169" s="548"/>
      <c r="I169" s="548"/>
      <c r="J169" s="548"/>
      <c r="K169" s="351"/>
      <c r="L169" s="351"/>
      <c r="M169" s="351"/>
      <c r="N169" s="351"/>
      <c r="O169" s="351"/>
      <c r="P169" s="351"/>
      <c r="Q169" s="351"/>
    </row>
    <row r="170" spans="1:18" ht="16.5" thickTop="1" thickBot="1">
      <c r="A170" s="201"/>
      <c r="B170" s="542"/>
      <c r="C170" s="548"/>
      <c r="D170" s="548"/>
      <c r="E170" s="548"/>
      <c r="F170" s="548"/>
      <c r="G170" s="548"/>
      <c r="H170" s="548"/>
      <c r="I170" s="548"/>
      <c r="J170" s="548"/>
      <c r="K170" s="201"/>
      <c r="L170" s="201"/>
      <c r="M170" s="201"/>
      <c r="N170" s="201"/>
      <c r="O170" s="201"/>
      <c r="P170" s="201"/>
      <c r="Q170" s="201"/>
    </row>
    <row r="171" spans="1:18" ht="15" customHeight="1" thickTop="1" thickBot="1">
      <c r="A171" s="201"/>
      <c r="B171" s="542"/>
      <c r="C171" s="543" t="s">
        <v>302</v>
      </c>
      <c r="D171" s="543"/>
      <c r="E171" s="543"/>
      <c r="F171" s="543"/>
      <c r="G171" s="543"/>
      <c r="H171" s="543"/>
      <c r="I171" s="543"/>
      <c r="J171" s="543"/>
      <c r="K171" s="201"/>
      <c r="L171" s="201"/>
      <c r="M171" s="201"/>
      <c r="N171" s="201"/>
      <c r="O171" s="201"/>
      <c r="P171" s="201"/>
      <c r="Q171" s="201"/>
    </row>
    <row r="172" spans="1:18" ht="16.5" thickTop="1" thickBot="1">
      <c r="A172" s="201"/>
      <c r="B172" s="542"/>
      <c r="C172" s="544"/>
      <c r="D172" s="544"/>
      <c r="E172" s="544"/>
      <c r="F172" s="544"/>
      <c r="G172" s="544"/>
      <c r="H172" s="544"/>
      <c r="I172" s="544"/>
      <c r="J172" s="544"/>
      <c r="K172" s="201"/>
      <c r="L172" s="201"/>
      <c r="M172" s="201"/>
      <c r="N172" s="201"/>
      <c r="O172" s="201"/>
      <c r="P172" s="201"/>
      <c r="Q172" s="201"/>
    </row>
    <row r="173" spans="1:18" ht="15.75" thickTop="1">
      <c r="A173" s="201"/>
      <c r="B173" s="201"/>
      <c r="C173" s="201"/>
      <c r="D173" s="201"/>
      <c r="E173" s="201"/>
      <c r="F173" s="201"/>
      <c r="G173" s="201"/>
      <c r="H173" s="201"/>
      <c r="I173" s="201"/>
      <c r="J173" s="201"/>
      <c r="K173" s="201"/>
      <c r="L173" s="201"/>
      <c r="M173" s="201"/>
      <c r="N173" s="201"/>
      <c r="O173" s="201"/>
      <c r="P173" s="201"/>
      <c r="Q173" s="201"/>
    </row>
    <row r="174" spans="1:18" s="99" customFormat="1" ht="5.25" customHeight="1">
      <c r="K174" s="198"/>
      <c r="L174" s="198"/>
      <c r="M174" s="198"/>
      <c r="N174" s="198"/>
      <c r="O174" s="198"/>
      <c r="P174" s="198"/>
      <c r="Q174" s="198"/>
      <c r="R174" s="198"/>
    </row>
    <row r="175" spans="1:18">
      <c r="A175" s="201"/>
      <c r="B175" s="201"/>
      <c r="C175" s="201"/>
      <c r="D175" s="201"/>
      <c r="E175" s="201"/>
      <c r="F175" s="201"/>
      <c r="G175" s="201"/>
      <c r="H175" s="201"/>
      <c r="I175" s="201"/>
      <c r="J175" s="201"/>
      <c r="K175" s="201"/>
      <c r="L175" s="201"/>
      <c r="M175" s="201"/>
      <c r="N175" s="201"/>
      <c r="O175" s="201"/>
      <c r="P175" s="201"/>
      <c r="Q175" s="201"/>
    </row>
    <row r="176" spans="1:18">
      <c r="A176" s="552" t="s">
        <v>193</v>
      </c>
      <c r="B176" s="553"/>
      <c r="C176" s="201"/>
      <c r="D176" s="201"/>
      <c r="E176" s="201"/>
      <c r="F176" s="201"/>
      <c r="G176" s="201"/>
      <c r="H176" s="201"/>
      <c r="I176" s="201"/>
      <c r="J176" s="201"/>
      <c r="K176" s="201"/>
      <c r="L176" s="201"/>
      <c r="M176" s="201"/>
      <c r="N176" s="201"/>
      <c r="O176" s="201"/>
      <c r="P176" s="201"/>
      <c r="Q176" s="201"/>
    </row>
    <row r="177" spans="1:17">
      <c r="A177" s="201"/>
      <c r="B177" s="201"/>
      <c r="C177" s="147" t="s">
        <v>160</v>
      </c>
      <c r="D177" s="147" t="s">
        <v>168</v>
      </c>
      <c r="E177" s="147" t="s">
        <v>169</v>
      </c>
      <c r="F177" s="147" t="s">
        <v>173</v>
      </c>
      <c r="G177" s="147" t="s">
        <v>181</v>
      </c>
      <c r="H177" s="142" t="s">
        <v>187</v>
      </c>
      <c r="I177" s="201"/>
      <c r="J177" s="201"/>
      <c r="K177" s="201"/>
      <c r="L177" s="201"/>
      <c r="M177" s="201"/>
      <c r="N177" s="201"/>
      <c r="O177" s="201"/>
      <c r="P177" s="201"/>
      <c r="Q177" s="201"/>
    </row>
    <row r="178" spans="1:17">
      <c r="A178" s="201"/>
      <c r="B178" s="148" t="s">
        <v>161</v>
      </c>
      <c r="C178" s="156" t="str">
        <f>IF('Sample 6 Data'!C96="","",'Sample 6 Data'!C96)</f>
        <v/>
      </c>
      <c r="D178" s="156" t="str">
        <f>IF('Sample 6 Data'!D96="","",'Sample 6 Data'!D96)</f>
        <v/>
      </c>
      <c r="E178" s="156" t="str">
        <f>IF('Sample 6 Data'!E96="","",'Sample 6 Data'!E96)</f>
        <v/>
      </c>
      <c r="F178" s="103" t="str">
        <f>IF(ISERROR(AVERAGE(C178:E178)),"",AVERAGE(C178:E178))</f>
        <v/>
      </c>
      <c r="G178" s="103" t="str">
        <f>IF(ISERROR(STDEV(C178:E178)),"",IF(COUNT(C178:E178)&lt;3,"N/A",STDEV(C178:E178)))</f>
        <v/>
      </c>
      <c r="H178" s="102" t="str">
        <f>IF(F178="","",IF(OR(F178&lt;27,F178&gt;29),"INCORRECT","OK"))</f>
        <v/>
      </c>
      <c r="I178" s="201"/>
      <c r="J178" s="201"/>
      <c r="K178" s="201"/>
      <c r="L178" s="201"/>
      <c r="M178" s="201"/>
      <c r="N178" s="201"/>
      <c r="O178" s="201"/>
      <c r="P178" s="201"/>
      <c r="Q178" s="201"/>
    </row>
    <row r="179" spans="1:17" ht="14.25" customHeight="1">
      <c r="A179" s="201"/>
      <c r="B179" s="148" t="s">
        <v>162</v>
      </c>
      <c r="C179" s="156" t="str">
        <f>IF('Sample 6 Data'!C97="","",'Sample 6 Data'!C97)</f>
        <v/>
      </c>
      <c r="D179" s="156" t="str">
        <f>IF('Sample 6 Data'!D97="","",'Sample 6 Data'!D97)</f>
        <v/>
      </c>
      <c r="E179" s="156" t="str">
        <f>IF('Sample 6 Data'!E97="","",'Sample 6 Data'!E97)</f>
        <v/>
      </c>
      <c r="F179" s="103" t="str">
        <f>IF(ISERROR(AVERAGE(C179:E179)),"",AVERAGE(C179:E179))</f>
        <v/>
      </c>
      <c r="G179" s="103" t="str">
        <f>IF(ISERROR(STDEV(C179:E179)),"",IF(COUNT(C179:E179)&lt;3,"N/A",STDEV(C179:E179)))</f>
        <v/>
      </c>
      <c r="H179" s="102" t="str">
        <f>IF(F179="","",IF(OR(F179&lt;27,F179&gt;29),"INCORRECT","OK"))</f>
        <v/>
      </c>
      <c r="I179" s="201"/>
      <c r="J179" s="201"/>
      <c r="K179" s="201"/>
      <c r="L179" s="201"/>
      <c r="M179" s="201"/>
      <c r="N179" s="201"/>
      <c r="O179" s="201"/>
      <c r="P179" s="201"/>
      <c r="Q179" s="201"/>
    </row>
    <row r="180" spans="1:17">
      <c r="A180" s="201"/>
      <c r="B180" s="148" t="s">
        <v>163</v>
      </c>
      <c r="C180" s="156" t="str">
        <f>IF('Sample 6 Data'!C98="","",'Sample 6 Data'!C98)</f>
        <v/>
      </c>
      <c r="D180" s="156" t="str">
        <f>IF('Sample 6 Data'!D98="","",'Sample 6 Data'!D98)</f>
        <v/>
      </c>
      <c r="E180" s="156" t="str">
        <f>IF('Sample 6 Data'!E98="","",'Sample 6 Data'!E98)</f>
        <v/>
      </c>
      <c r="F180" s="103" t="str">
        <f>IF(ISERROR(AVERAGE(C180:E180)),"",AVERAGE(C180:E180))</f>
        <v/>
      </c>
      <c r="G180" s="103" t="str">
        <f>IF(ISERROR(STDEV(C180:E180)),"",IF(COUNT(C180:E180)&lt;3,"N/A",STDEV(C180:E180)))</f>
        <v/>
      </c>
      <c r="H180" s="174" t="str">
        <f>IF(F180="","",IF(OR(F180&lt;35),"INCORRECT","OK"))</f>
        <v/>
      </c>
      <c r="I180" s="201"/>
      <c r="J180" s="201"/>
      <c r="K180" s="201"/>
      <c r="L180" s="201"/>
      <c r="M180" s="201"/>
      <c r="N180" s="201"/>
      <c r="O180" s="201"/>
      <c r="P180" s="201"/>
      <c r="Q180" s="201"/>
    </row>
    <row r="181" spans="1:17">
      <c r="A181" s="201"/>
      <c r="B181" s="147" t="s">
        <v>164</v>
      </c>
      <c r="C181" s="156" t="str">
        <f>IF('Sample 6 Data'!C99="","",'Sample 6 Data'!C99)</f>
        <v/>
      </c>
      <c r="D181" s="156" t="str">
        <f>IF('Sample 6 Data'!D99="","",'Sample 6 Data'!D99)</f>
        <v/>
      </c>
      <c r="E181" s="156" t="str">
        <f>IF('Sample 6 Data'!E99="","",'Sample 6 Data'!E99)</f>
        <v/>
      </c>
      <c r="F181" s="103" t="str">
        <f>IF(ISERROR(AVERAGE(C181:E181)),"",AVERAGE(C181:E181))</f>
        <v/>
      </c>
      <c r="G181" s="103" t="str">
        <f>IF(ISERROR(STDEV(C181:E181)),"",IF(COUNT(C181:E181)&lt;3,"N/A",STDEV(C181:E181)))</f>
        <v/>
      </c>
      <c r="H181" s="174" t="str">
        <f>IF(F181="","",IF(OR(F181&lt;35),"INCORRECT","OK"))</f>
        <v/>
      </c>
      <c r="I181" s="201"/>
      <c r="J181" s="201"/>
      <c r="K181" s="201"/>
      <c r="L181" s="201"/>
      <c r="M181" s="201"/>
      <c r="N181" s="201"/>
      <c r="O181" s="201"/>
      <c r="P181" s="201"/>
      <c r="Q181" s="201"/>
    </row>
    <row r="182" spans="1:17">
      <c r="A182" s="201"/>
      <c r="B182" s="201"/>
      <c r="C182" s="201"/>
      <c r="D182" s="201"/>
      <c r="E182" s="201"/>
      <c r="F182" s="201"/>
      <c r="G182" s="201"/>
      <c r="H182" s="201"/>
      <c r="I182" s="201"/>
      <c r="J182" s="201"/>
      <c r="K182" s="201"/>
      <c r="L182" s="201"/>
      <c r="M182" s="201"/>
      <c r="N182" s="201"/>
      <c r="O182" s="201"/>
      <c r="P182" s="201"/>
      <c r="Q182" s="201"/>
    </row>
    <row r="183" spans="1:17" ht="30">
      <c r="A183" s="201"/>
      <c r="B183" s="201"/>
      <c r="C183" s="104" t="s">
        <v>165</v>
      </c>
      <c r="D183" s="104" t="s">
        <v>166</v>
      </c>
      <c r="E183" s="104" t="s">
        <v>167</v>
      </c>
      <c r="F183" s="147" t="s">
        <v>173</v>
      </c>
      <c r="G183" s="147" t="s">
        <v>181</v>
      </c>
      <c r="H183" s="142" t="s">
        <v>187</v>
      </c>
      <c r="I183" s="201"/>
      <c r="J183" s="201"/>
      <c r="K183" s="201"/>
      <c r="L183" s="201"/>
      <c r="M183" s="201"/>
      <c r="N183" s="201"/>
      <c r="O183" s="201"/>
      <c r="P183" s="201"/>
      <c r="Q183" s="201"/>
    </row>
    <row r="184" spans="1:17">
      <c r="A184" s="201"/>
      <c r="B184" s="378" t="s">
        <v>260</v>
      </c>
      <c r="C184" s="345" t="str">
        <f>IF(ISERROR(C178-C179),"",C178-C179)</f>
        <v/>
      </c>
      <c r="D184" s="345" t="str">
        <f t="shared" ref="D184:E184" si="6">IF(ISERROR(D178-D179),"",D178-D179)</f>
        <v/>
      </c>
      <c r="E184" s="345" t="str">
        <f t="shared" si="6"/>
        <v/>
      </c>
      <c r="F184" s="103" t="str">
        <f>IF(ISERROR(AVERAGE(C184:E184)),"",AVERAGE(C184:E184))</f>
        <v/>
      </c>
      <c r="G184" s="103" t="str">
        <f>IF(ISERROR(STDEV(C184:E184)),"",IF(COUNT(C184:E184)&lt;3,"N/A",STDEV(C184:E184)))</f>
        <v/>
      </c>
      <c r="H184" s="102" t="str">
        <f>IF(G184="","",IF(G184&lt;1,"OK","INCORRECT"))</f>
        <v/>
      </c>
      <c r="I184" s="201"/>
      <c r="J184" s="201"/>
      <c r="K184" s="201"/>
      <c r="L184" s="201"/>
      <c r="M184" s="201"/>
      <c r="N184" s="201"/>
      <c r="O184" s="201"/>
      <c r="P184" s="201"/>
      <c r="Q184" s="201"/>
    </row>
    <row r="185" spans="1:17" ht="15.75" thickBot="1">
      <c r="A185" s="201"/>
      <c r="B185" s="201"/>
      <c r="C185" s="201"/>
      <c r="D185" s="201"/>
      <c r="E185" s="201"/>
      <c r="F185" s="201"/>
      <c r="G185" s="201"/>
      <c r="H185" s="201"/>
      <c r="I185" s="201"/>
      <c r="J185" s="201"/>
      <c r="K185" s="201"/>
      <c r="L185" s="201"/>
      <c r="M185" s="201"/>
      <c r="N185" s="201"/>
      <c r="O185" s="201"/>
      <c r="P185" s="201"/>
      <c r="Q185" s="201"/>
    </row>
    <row r="186" spans="1:17" ht="15" customHeight="1" thickTop="1" thickBot="1">
      <c r="A186" s="201"/>
      <c r="B186" s="542" t="s">
        <v>114</v>
      </c>
      <c r="C186" s="545" t="s">
        <v>258</v>
      </c>
      <c r="D186" s="546"/>
      <c r="E186" s="546"/>
      <c r="F186" s="546"/>
      <c r="G186" s="546"/>
      <c r="H186" s="546"/>
      <c r="I186" s="546"/>
      <c r="J186" s="546"/>
      <c r="K186" s="201"/>
      <c r="L186" s="201"/>
      <c r="M186" s="201"/>
      <c r="N186" s="201"/>
      <c r="O186" s="201"/>
      <c r="P186" s="201"/>
      <c r="Q186" s="201"/>
    </row>
    <row r="187" spans="1:17" ht="15" customHeight="1" thickTop="1" thickBot="1">
      <c r="A187" s="201"/>
      <c r="B187" s="542"/>
      <c r="C187" s="547" t="s">
        <v>364</v>
      </c>
      <c r="D187" s="548"/>
      <c r="E187" s="548"/>
      <c r="F187" s="548"/>
      <c r="G187" s="548"/>
      <c r="H187" s="548"/>
      <c r="I187" s="548"/>
      <c r="J187" s="548"/>
      <c r="K187" s="201"/>
      <c r="L187" s="201"/>
      <c r="M187" s="201"/>
      <c r="N187" s="201"/>
      <c r="O187" s="201"/>
      <c r="P187" s="201"/>
      <c r="Q187" s="201"/>
    </row>
    <row r="188" spans="1:17" ht="16.5" thickTop="1" thickBot="1">
      <c r="A188" s="201"/>
      <c r="B188" s="542"/>
      <c r="C188" s="547"/>
      <c r="D188" s="548"/>
      <c r="E188" s="548"/>
      <c r="F188" s="548"/>
      <c r="G188" s="548"/>
      <c r="H188" s="548"/>
      <c r="I188" s="548"/>
      <c r="J188" s="548"/>
      <c r="K188" s="201"/>
      <c r="L188" s="201"/>
      <c r="M188" s="201"/>
      <c r="N188" s="201"/>
      <c r="O188" s="201"/>
      <c r="P188" s="201"/>
      <c r="Q188" s="201"/>
    </row>
    <row r="189" spans="1:17" ht="15.75" customHeight="1" thickTop="1" thickBot="1">
      <c r="A189" s="201"/>
      <c r="B189" s="542"/>
      <c r="C189" s="548"/>
      <c r="D189" s="548"/>
      <c r="E189" s="548"/>
      <c r="F189" s="548"/>
      <c r="G189" s="548"/>
      <c r="H189" s="548"/>
      <c r="I189" s="548"/>
      <c r="J189" s="548"/>
      <c r="K189" s="201"/>
      <c r="L189" s="201"/>
      <c r="M189" s="201"/>
      <c r="N189" s="201"/>
      <c r="O189" s="201"/>
      <c r="P189" s="201"/>
      <c r="Q189" s="201"/>
    </row>
    <row r="190" spans="1:17" ht="15.75" customHeight="1" thickTop="1" thickBot="1">
      <c r="A190" s="201"/>
      <c r="B190" s="542"/>
      <c r="C190" s="543" t="s">
        <v>302</v>
      </c>
      <c r="D190" s="543"/>
      <c r="E190" s="543"/>
      <c r="F190" s="543"/>
      <c r="G190" s="543"/>
      <c r="H190" s="543"/>
      <c r="I190" s="543"/>
      <c r="J190" s="543"/>
      <c r="K190" s="201"/>
      <c r="L190" s="201"/>
      <c r="M190" s="201"/>
      <c r="N190" s="201"/>
      <c r="O190" s="201"/>
      <c r="P190" s="201"/>
      <c r="Q190" s="201"/>
    </row>
    <row r="191" spans="1:17" ht="15.75" customHeight="1" thickTop="1" thickBot="1">
      <c r="A191" s="201"/>
      <c r="B191" s="542"/>
      <c r="C191" s="544"/>
      <c r="D191" s="544"/>
      <c r="E191" s="544"/>
      <c r="F191" s="544"/>
      <c r="G191" s="544"/>
      <c r="H191" s="544"/>
      <c r="I191" s="544"/>
      <c r="J191" s="544"/>
      <c r="K191" s="201"/>
      <c r="L191" s="201"/>
      <c r="M191" s="201"/>
      <c r="N191" s="201"/>
      <c r="O191" s="201"/>
      <c r="P191" s="201"/>
      <c r="Q191" s="201"/>
    </row>
    <row r="192" spans="1:17" ht="15" customHeight="1" thickTop="1" thickBot="1">
      <c r="A192" s="201"/>
      <c r="B192" s="551" t="s">
        <v>113</v>
      </c>
      <c r="C192" s="547" t="s">
        <v>336</v>
      </c>
      <c r="D192" s="547"/>
      <c r="E192" s="547"/>
      <c r="F192" s="547"/>
      <c r="G192" s="547"/>
      <c r="H192" s="547"/>
      <c r="I192" s="547"/>
      <c r="J192" s="547"/>
      <c r="K192" s="201"/>
      <c r="L192" s="201"/>
      <c r="M192" s="201"/>
      <c r="N192" s="201"/>
      <c r="O192" s="201"/>
      <c r="P192" s="201"/>
      <c r="Q192" s="201"/>
    </row>
    <row r="193" spans="1:18" ht="16.5" thickTop="1" thickBot="1">
      <c r="A193" s="201"/>
      <c r="B193" s="551"/>
      <c r="C193" s="547"/>
      <c r="D193" s="547"/>
      <c r="E193" s="547"/>
      <c r="F193" s="547"/>
      <c r="G193" s="547"/>
      <c r="H193" s="547"/>
      <c r="I193" s="547"/>
      <c r="J193" s="547"/>
      <c r="K193" s="201"/>
      <c r="L193" s="201"/>
      <c r="M193" s="201"/>
      <c r="N193" s="201"/>
      <c r="O193" s="201"/>
      <c r="P193" s="201"/>
      <c r="Q193" s="201"/>
    </row>
    <row r="194" spans="1:18" ht="15" customHeight="1" thickTop="1" thickBot="1">
      <c r="A194" s="201"/>
      <c r="B194" s="551"/>
      <c r="C194" s="543" t="s">
        <v>259</v>
      </c>
      <c r="D194" s="543"/>
      <c r="E194" s="543"/>
      <c r="F194" s="543"/>
      <c r="G194" s="543"/>
      <c r="H194" s="543"/>
      <c r="I194" s="543"/>
      <c r="J194" s="543"/>
      <c r="K194" s="201"/>
      <c r="L194" s="201"/>
      <c r="M194" s="201"/>
      <c r="N194" s="201"/>
      <c r="O194" s="201"/>
      <c r="P194" s="201"/>
      <c r="Q194" s="201"/>
    </row>
    <row r="195" spans="1:18" ht="15" customHeight="1" thickTop="1" thickBot="1">
      <c r="A195" s="201"/>
      <c r="B195" s="551"/>
      <c r="C195" s="543" t="s">
        <v>303</v>
      </c>
      <c r="D195" s="543"/>
      <c r="E195" s="543"/>
      <c r="F195" s="543"/>
      <c r="G195" s="543"/>
      <c r="H195" s="543"/>
      <c r="I195" s="543"/>
      <c r="J195" s="543"/>
      <c r="K195" s="201"/>
      <c r="L195" s="201"/>
      <c r="M195" s="201"/>
      <c r="N195" s="201"/>
      <c r="O195" s="201"/>
      <c r="P195" s="201"/>
      <c r="Q195" s="201"/>
    </row>
    <row r="196" spans="1:18" ht="14.25" customHeight="1" thickTop="1" thickBot="1">
      <c r="A196" s="201"/>
      <c r="B196" s="551"/>
      <c r="C196" s="543"/>
      <c r="D196" s="543"/>
      <c r="E196" s="543"/>
      <c r="F196" s="543"/>
      <c r="G196" s="543"/>
      <c r="H196" s="543"/>
      <c r="I196" s="543"/>
      <c r="J196" s="543"/>
      <c r="K196" s="201"/>
      <c r="L196" s="201"/>
      <c r="M196" s="201"/>
      <c r="N196" s="201"/>
      <c r="O196" s="201"/>
      <c r="P196" s="201"/>
      <c r="Q196" s="201"/>
    </row>
    <row r="197" spans="1:18" ht="15" customHeight="1" thickTop="1" thickBot="1">
      <c r="A197" s="201"/>
      <c r="B197" s="542" t="s">
        <v>260</v>
      </c>
      <c r="C197" s="545" t="s">
        <v>365</v>
      </c>
      <c r="D197" s="546"/>
      <c r="E197" s="546"/>
      <c r="F197" s="546"/>
      <c r="G197" s="546"/>
      <c r="H197" s="546"/>
      <c r="I197" s="546"/>
      <c r="J197" s="546"/>
      <c r="K197" s="201"/>
      <c r="L197" s="201"/>
      <c r="M197" s="201"/>
      <c r="N197" s="201"/>
      <c r="O197" s="201"/>
      <c r="P197" s="201"/>
      <c r="Q197" s="201"/>
    </row>
    <row r="198" spans="1:18" s="257" customFormat="1" ht="15" customHeight="1" thickTop="1" thickBot="1">
      <c r="A198" s="351"/>
      <c r="B198" s="542"/>
      <c r="C198" s="547"/>
      <c r="D198" s="548"/>
      <c r="E198" s="548"/>
      <c r="F198" s="548"/>
      <c r="G198" s="548"/>
      <c r="H198" s="548"/>
      <c r="I198" s="548"/>
      <c r="J198" s="548"/>
      <c r="K198" s="351"/>
      <c r="L198" s="351"/>
      <c r="M198" s="351"/>
      <c r="N198" s="351"/>
      <c r="O198" s="351"/>
      <c r="P198" s="351"/>
      <c r="Q198" s="351"/>
    </row>
    <row r="199" spans="1:18" ht="16.5" thickTop="1" thickBot="1">
      <c r="A199" s="201"/>
      <c r="B199" s="542"/>
      <c r="C199" s="548"/>
      <c r="D199" s="548"/>
      <c r="E199" s="548"/>
      <c r="F199" s="548"/>
      <c r="G199" s="548"/>
      <c r="H199" s="548"/>
      <c r="I199" s="548"/>
      <c r="J199" s="548"/>
      <c r="K199" s="201"/>
      <c r="L199" s="201"/>
      <c r="M199" s="201"/>
      <c r="N199" s="201"/>
      <c r="O199" s="201"/>
      <c r="P199" s="201"/>
      <c r="Q199" s="201"/>
    </row>
    <row r="200" spans="1:18" ht="15" customHeight="1" thickTop="1" thickBot="1">
      <c r="A200" s="201"/>
      <c r="B200" s="542"/>
      <c r="C200" s="543" t="s">
        <v>302</v>
      </c>
      <c r="D200" s="543"/>
      <c r="E200" s="543"/>
      <c r="F200" s="543"/>
      <c r="G200" s="543"/>
      <c r="H200" s="543"/>
      <c r="I200" s="543"/>
      <c r="J200" s="543"/>
      <c r="K200" s="201"/>
      <c r="L200" s="201"/>
      <c r="M200" s="201"/>
      <c r="N200" s="201"/>
      <c r="O200" s="201"/>
      <c r="P200" s="201"/>
      <c r="Q200" s="201"/>
    </row>
    <row r="201" spans="1:18" ht="16.5" thickTop="1" thickBot="1">
      <c r="A201" s="201"/>
      <c r="B201" s="542"/>
      <c r="C201" s="544"/>
      <c r="D201" s="544"/>
      <c r="E201" s="544"/>
      <c r="F201" s="544"/>
      <c r="G201" s="544"/>
      <c r="H201" s="544"/>
      <c r="I201" s="544"/>
      <c r="J201" s="544"/>
      <c r="K201" s="201"/>
      <c r="L201" s="201"/>
      <c r="M201" s="201"/>
      <c r="N201" s="201"/>
      <c r="O201" s="201"/>
      <c r="P201" s="201"/>
      <c r="Q201" s="201"/>
    </row>
    <row r="202" spans="1:18" ht="15.75" thickTop="1">
      <c r="A202" s="201"/>
      <c r="B202" s="201"/>
      <c r="C202" s="201"/>
      <c r="D202" s="201"/>
      <c r="E202" s="201"/>
      <c r="F202" s="201"/>
      <c r="G202" s="201"/>
      <c r="H202" s="201"/>
      <c r="I202" s="201"/>
      <c r="J202" s="201"/>
      <c r="K202" s="201"/>
      <c r="L202" s="201"/>
      <c r="M202" s="201"/>
      <c r="N202" s="201"/>
      <c r="O202" s="201"/>
      <c r="P202" s="201"/>
      <c r="Q202" s="201"/>
    </row>
    <row r="203" spans="1:18" s="99" customFormat="1" ht="5.25" customHeight="1">
      <c r="K203" s="198"/>
      <c r="L203" s="198"/>
      <c r="M203" s="198"/>
      <c r="N203" s="198"/>
      <c r="O203" s="198"/>
      <c r="P203" s="198"/>
      <c r="Q203" s="198"/>
      <c r="R203" s="198"/>
    </row>
    <row r="204" spans="1:18">
      <c r="A204" s="201"/>
      <c r="B204" s="201"/>
      <c r="C204" s="201"/>
      <c r="D204" s="201"/>
      <c r="E204" s="201"/>
      <c r="F204" s="201"/>
      <c r="G204" s="201"/>
      <c r="H204" s="201"/>
      <c r="I204" s="201"/>
      <c r="J204" s="201"/>
      <c r="K204" s="201"/>
      <c r="L204" s="201"/>
      <c r="M204" s="201"/>
      <c r="N204" s="201"/>
      <c r="O204" s="201"/>
      <c r="P204" s="201"/>
      <c r="Q204" s="201"/>
    </row>
    <row r="205" spans="1:18">
      <c r="A205" s="552" t="s">
        <v>192</v>
      </c>
      <c r="B205" s="553"/>
      <c r="C205" s="201"/>
      <c r="D205" s="201"/>
      <c r="E205" s="201"/>
      <c r="F205" s="201"/>
      <c r="G205" s="201"/>
      <c r="H205" s="201"/>
      <c r="I205" s="201"/>
      <c r="J205" s="201"/>
      <c r="K205" s="201"/>
      <c r="L205" s="201"/>
      <c r="M205" s="201"/>
      <c r="N205" s="201"/>
      <c r="O205" s="201"/>
      <c r="P205" s="201"/>
      <c r="Q205" s="201"/>
    </row>
    <row r="206" spans="1:18">
      <c r="A206" s="201"/>
      <c r="B206" s="201"/>
      <c r="C206" s="147" t="s">
        <v>160</v>
      </c>
      <c r="D206" s="147" t="s">
        <v>168</v>
      </c>
      <c r="E206" s="147" t="s">
        <v>169</v>
      </c>
      <c r="F206" s="147" t="s">
        <v>173</v>
      </c>
      <c r="G206" s="147" t="s">
        <v>181</v>
      </c>
      <c r="H206" s="142" t="s">
        <v>187</v>
      </c>
      <c r="I206" s="201"/>
      <c r="J206" s="201"/>
      <c r="K206" s="201"/>
      <c r="L206" s="201"/>
      <c r="M206" s="201"/>
      <c r="N206" s="201"/>
      <c r="O206" s="201"/>
      <c r="P206" s="201"/>
      <c r="Q206" s="201"/>
    </row>
    <row r="207" spans="1:18">
      <c r="A207" s="201"/>
      <c r="B207" s="148" t="s">
        <v>161</v>
      </c>
      <c r="C207" s="156" t="str">
        <f>IF('Sample 7 Data'!C96="","",'Sample 7 Data'!C96)</f>
        <v/>
      </c>
      <c r="D207" s="156" t="str">
        <f>IF('Sample 7 Data'!D96="","",'Sample 7 Data'!D96)</f>
        <v/>
      </c>
      <c r="E207" s="156" t="str">
        <f>IF('Sample 7 Data'!E96="","",'Sample 7 Data'!E96)</f>
        <v/>
      </c>
      <c r="F207" s="103" t="str">
        <f>IF(ISERROR(AVERAGE(C207:E207)),"",AVERAGE(C207:E207))</f>
        <v/>
      </c>
      <c r="G207" s="103" t="str">
        <f>IF(ISERROR(STDEV(C207:E207)),"",IF(COUNT(C207:E207)&lt;3,"N/A",STDEV(C207:E207)))</f>
        <v/>
      </c>
      <c r="H207" s="102" t="str">
        <f>IF(F207="","",IF(OR(F207&lt;27,F207&gt;29),"INCORRECT","OK"))</f>
        <v/>
      </c>
      <c r="I207" s="201"/>
      <c r="J207" s="201"/>
      <c r="K207" s="201"/>
      <c r="L207" s="201"/>
      <c r="M207" s="201"/>
      <c r="N207" s="201"/>
      <c r="O207" s="201"/>
      <c r="P207" s="201"/>
      <c r="Q207" s="201"/>
    </row>
    <row r="208" spans="1:18" ht="14.25" customHeight="1">
      <c r="A208" s="201"/>
      <c r="B208" s="148" t="s">
        <v>162</v>
      </c>
      <c r="C208" s="156" t="str">
        <f>IF('Sample 7 Data'!C97="","",'Sample 7 Data'!C97)</f>
        <v/>
      </c>
      <c r="D208" s="156" t="str">
        <f>IF('Sample 7 Data'!D97="","",'Sample 7 Data'!D97)</f>
        <v/>
      </c>
      <c r="E208" s="156" t="str">
        <f>IF('Sample 7 Data'!E97="","",'Sample 7 Data'!E97)</f>
        <v/>
      </c>
      <c r="F208" s="103" t="str">
        <f>IF(ISERROR(AVERAGE(C208:E208)),"",AVERAGE(C208:E208))</f>
        <v/>
      </c>
      <c r="G208" s="103" t="str">
        <f>IF(ISERROR(STDEV(C208:E208)),"",IF(COUNT(C208:E208)&lt;3,"N/A",STDEV(C208:E208)))</f>
        <v/>
      </c>
      <c r="H208" s="102" t="str">
        <f>IF(F208="","",IF(OR(F208&lt;27,F208&gt;29),"INCORRECT","OK"))</f>
        <v/>
      </c>
      <c r="I208" s="201"/>
      <c r="J208" s="201"/>
      <c r="K208" s="201"/>
      <c r="L208" s="201"/>
      <c r="M208" s="201"/>
      <c r="N208" s="201"/>
      <c r="O208" s="201"/>
      <c r="P208" s="201"/>
      <c r="Q208" s="201"/>
    </row>
    <row r="209" spans="1:17">
      <c r="A209" s="201"/>
      <c r="B209" s="148" t="s">
        <v>163</v>
      </c>
      <c r="C209" s="156" t="str">
        <f>IF('Sample 7 Data'!C98="","",'Sample 7 Data'!C98)</f>
        <v/>
      </c>
      <c r="D209" s="156" t="str">
        <f>IF('Sample 7 Data'!D98="","",'Sample 7 Data'!D98)</f>
        <v/>
      </c>
      <c r="E209" s="156" t="str">
        <f>IF('Sample 7 Data'!E98="","",'Sample 7 Data'!E98)</f>
        <v/>
      </c>
      <c r="F209" s="103" t="str">
        <f>IF(ISERROR(AVERAGE(C209:E209)),"",AVERAGE(C209:E209))</f>
        <v/>
      </c>
      <c r="G209" s="103" t="str">
        <f>IF(ISERROR(STDEV(C209:E209)),"",IF(COUNT(C209:E209)&lt;3,"N/A",STDEV(C209:E209)))</f>
        <v/>
      </c>
      <c r="H209" s="174" t="str">
        <f>IF(F209="","",IF(OR(F209&lt;35),"INCORRECT","OK"))</f>
        <v/>
      </c>
      <c r="I209" s="201"/>
      <c r="J209" s="201"/>
      <c r="K209" s="201"/>
      <c r="L209" s="201"/>
      <c r="M209" s="201"/>
      <c r="N209" s="201"/>
      <c r="O209" s="201"/>
      <c r="P209" s="201"/>
      <c r="Q209" s="201"/>
    </row>
    <row r="210" spans="1:17">
      <c r="A210" s="201"/>
      <c r="B210" s="147" t="s">
        <v>164</v>
      </c>
      <c r="C210" s="156" t="str">
        <f>IF('Sample 7 Data'!C99="","",'Sample 7 Data'!C99)</f>
        <v/>
      </c>
      <c r="D210" s="156" t="str">
        <f>IF('Sample 7 Data'!D99="","",'Sample 7 Data'!D99)</f>
        <v/>
      </c>
      <c r="E210" s="156" t="str">
        <f>IF('Sample 7 Data'!E99="","",'Sample 7 Data'!E99)</f>
        <v/>
      </c>
      <c r="F210" s="103" t="str">
        <f>IF(ISERROR(AVERAGE(C210:E210)),"",AVERAGE(C210:E210))</f>
        <v/>
      </c>
      <c r="G210" s="103" t="str">
        <f>IF(ISERROR(STDEV(C210:E210)),"",IF(COUNT(C210:E210)&lt;3,"N/A",STDEV(C210:E210)))</f>
        <v/>
      </c>
      <c r="H210" s="174" t="str">
        <f>IF(F210="","",IF(OR(F210&lt;35),"INCORRECT","OK"))</f>
        <v/>
      </c>
      <c r="I210" s="201"/>
      <c r="J210" s="201"/>
      <c r="K210" s="201"/>
      <c r="L210" s="201"/>
      <c r="M210" s="201"/>
      <c r="N210" s="201"/>
      <c r="O210" s="201"/>
      <c r="P210" s="201"/>
      <c r="Q210" s="201"/>
    </row>
    <row r="211" spans="1:17">
      <c r="A211" s="201"/>
      <c r="B211" s="201"/>
      <c r="C211" s="201"/>
      <c r="D211" s="201"/>
      <c r="E211" s="201"/>
      <c r="F211" s="201"/>
      <c r="G211" s="201"/>
      <c r="H211" s="201"/>
      <c r="I211" s="201"/>
      <c r="J211" s="201"/>
      <c r="K211" s="201"/>
      <c r="L211" s="201"/>
      <c r="M211" s="201"/>
      <c r="N211" s="201"/>
      <c r="O211" s="201"/>
      <c r="P211" s="201"/>
      <c r="Q211" s="201"/>
    </row>
    <row r="212" spans="1:17" ht="30">
      <c r="A212" s="201"/>
      <c r="B212" s="201"/>
      <c r="C212" s="104" t="s">
        <v>165</v>
      </c>
      <c r="D212" s="104" t="s">
        <v>166</v>
      </c>
      <c r="E212" s="104" t="s">
        <v>167</v>
      </c>
      <c r="F212" s="147" t="s">
        <v>173</v>
      </c>
      <c r="G212" s="147" t="s">
        <v>181</v>
      </c>
      <c r="H212" s="142" t="s">
        <v>187</v>
      </c>
      <c r="I212" s="201"/>
      <c r="J212" s="201"/>
      <c r="K212" s="201"/>
      <c r="L212" s="201"/>
      <c r="M212" s="201"/>
      <c r="N212" s="201"/>
      <c r="O212" s="201"/>
      <c r="P212" s="201"/>
      <c r="Q212" s="201"/>
    </row>
    <row r="213" spans="1:17">
      <c r="A213" s="201"/>
      <c r="B213" s="378" t="s">
        <v>260</v>
      </c>
      <c r="C213" s="345" t="str">
        <f>IF(ISERROR(C207-C208),"",C207-C208)</f>
        <v/>
      </c>
      <c r="D213" s="345" t="str">
        <f t="shared" ref="D213:E213" si="7">IF(ISERROR(D207-D208),"",D207-D208)</f>
        <v/>
      </c>
      <c r="E213" s="345" t="str">
        <f t="shared" si="7"/>
        <v/>
      </c>
      <c r="F213" s="103" t="str">
        <f>IF(ISERROR(AVERAGE(C213:E213)),"",AVERAGE(C213:E213))</f>
        <v/>
      </c>
      <c r="G213" s="103" t="str">
        <f>IF(ISERROR(STDEV(C213:E213)),"",IF(COUNT(C213:E213)&lt;3,"N/A",STDEV(C213:E213)))</f>
        <v/>
      </c>
      <c r="H213" s="102" t="str">
        <f>IF(G213="","",IF(G213&lt;1,"OK","INCORRECT"))</f>
        <v/>
      </c>
      <c r="I213" s="201"/>
      <c r="J213" s="201"/>
      <c r="K213" s="201"/>
      <c r="L213" s="201"/>
      <c r="M213" s="201"/>
      <c r="N213" s="201"/>
      <c r="O213" s="201"/>
      <c r="P213" s="201"/>
      <c r="Q213" s="201"/>
    </row>
    <row r="214" spans="1:17" ht="15.75" thickBot="1">
      <c r="A214" s="201"/>
      <c r="B214" s="201"/>
      <c r="C214" s="201"/>
      <c r="D214" s="201"/>
      <c r="E214" s="201"/>
      <c r="F214" s="201"/>
      <c r="G214" s="201"/>
      <c r="H214" s="201"/>
      <c r="I214" s="201"/>
      <c r="J214" s="201"/>
      <c r="K214" s="201"/>
      <c r="L214" s="201"/>
      <c r="M214" s="201"/>
      <c r="N214" s="201"/>
      <c r="O214" s="201"/>
      <c r="P214" s="201"/>
      <c r="Q214" s="201"/>
    </row>
    <row r="215" spans="1:17" ht="15" customHeight="1" thickTop="1" thickBot="1">
      <c r="A215" s="201"/>
      <c r="B215" s="542" t="s">
        <v>114</v>
      </c>
      <c r="C215" s="545" t="s">
        <v>258</v>
      </c>
      <c r="D215" s="546"/>
      <c r="E215" s="546"/>
      <c r="F215" s="546"/>
      <c r="G215" s="546"/>
      <c r="H215" s="546"/>
      <c r="I215" s="546"/>
      <c r="J215" s="546"/>
      <c r="K215" s="201"/>
      <c r="L215" s="201"/>
      <c r="M215" s="201"/>
      <c r="N215" s="201"/>
      <c r="O215" s="201"/>
      <c r="P215" s="201"/>
      <c r="Q215" s="201"/>
    </row>
    <row r="216" spans="1:17" ht="15" customHeight="1" thickTop="1" thickBot="1">
      <c r="A216" s="201"/>
      <c r="B216" s="542"/>
      <c r="C216" s="547" t="s">
        <v>364</v>
      </c>
      <c r="D216" s="548"/>
      <c r="E216" s="548"/>
      <c r="F216" s="548"/>
      <c r="G216" s="548"/>
      <c r="H216" s="548"/>
      <c r="I216" s="548"/>
      <c r="J216" s="548"/>
      <c r="K216" s="201"/>
      <c r="L216" s="201"/>
      <c r="M216" s="201"/>
      <c r="N216" s="201"/>
      <c r="O216" s="201"/>
      <c r="P216" s="201"/>
      <c r="Q216" s="201"/>
    </row>
    <row r="217" spans="1:17" ht="16.5" thickTop="1" thickBot="1">
      <c r="A217" s="201"/>
      <c r="B217" s="542"/>
      <c r="C217" s="547"/>
      <c r="D217" s="548"/>
      <c r="E217" s="548"/>
      <c r="F217" s="548"/>
      <c r="G217" s="548"/>
      <c r="H217" s="548"/>
      <c r="I217" s="548"/>
      <c r="J217" s="548"/>
      <c r="K217" s="201"/>
      <c r="L217" s="201"/>
      <c r="M217" s="201"/>
      <c r="N217" s="201"/>
      <c r="O217" s="201"/>
      <c r="P217" s="201"/>
      <c r="Q217" s="201"/>
    </row>
    <row r="218" spans="1:17" ht="15.75" customHeight="1" thickTop="1" thickBot="1">
      <c r="A218" s="201"/>
      <c r="B218" s="542"/>
      <c r="C218" s="548"/>
      <c r="D218" s="548"/>
      <c r="E218" s="548"/>
      <c r="F218" s="548"/>
      <c r="G218" s="548"/>
      <c r="H218" s="548"/>
      <c r="I218" s="548"/>
      <c r="J218" s="548"/>
      <c r="K218" s="201"/>
      <c r="L218" s="201"/>
      <c r="M218" s="201"/>
      <c r="N218" s="201"/>
      <c r="O218" s="201"/>
      <c r="P218" s="201"/>
      <c r="Q218" s="201"/>
    </row>
    <row r="219" spans="1:17" ht="15.75" customHeight="1" thickTop="1" thickBot="1">
      <c r="A219" s="201"/>
      <c r="B219" s="542"/>
      <c r="C219" s="543" t="s">
        <v>302</v>
      </c>
      <c r="D219" s="543"/>
      <c r="E219" s="543"/>
      <c r="F219" s="543"/>
      <c r="G219" s="543"/>
      <c r="H219" s="543"/>
      <c r="I219" s="543"/>
      <c r="J219" s="543"/>
      <c r="K219" s="201"/>
      <c r="L219" s="201"/>
      <c r="M219" s="201"/>
      <c r="N219" s="201"/>
      <c r="O219" s="201"/>
      <c r="P219" s="201"/>
      <c r="Q219" s="201"/>
    </row>
    <row r="220" spans="1:17" ht="15.75" customHeight="1" thickTop="1" thickBot="1">
      <c r="A220" s="201"/>
      <c r="B220" s="542"/>
      <c r="C220" s="544"/>
      <c r="D220" s="544"/>
      <c r="E220" s="544"/>
      <c r="F220" s="544"/>
      <c r="G220" s="544"/>
      <c r="H220" s="544"/>
      <c r="I220" s="544"/>
      <c r="J220" s="544"/>
      <c r="K220" s="201"/>
      <c r="L220" s="201"/>
      <c r="M220" s="201"/>
      <c r="N220" s="201"/>
      <c r="O220" s="201"/>
      <c r="P220" s="201"/>
      <c r="Q220" s="201"/>
    </row>
    <row r="221" spans="1:17" ht="15" customHeight="1" thickTop="1" thickBot="1">
      <c r="A221" s="201"/>
      <c r="B221" s="551" t="s">
        <v>113</v>
      </c>
      <c r="C221" s="547" t="s">
        <v>336</v>
      </c>
      <c r="D221" s="547"/>
      <c r="E221" s="547"/>
      <c r="F221" s="547"/>
      <c r="G221" s="547"/>
      <c r="H221" s="547"/>
      <c r="I221" s="547"/>
      <c r="J221" s="547"/>
      <c r="K221" s="201"/>
      <c r="L221" s="201"/>
      <c r="M221" s="201"/>
      <c r="N221" s="201"/>
      <c r="O221" s="201"/>
      <c r="P221" s="201"/>
      <c r="Q221" s="201"/>
    </row>
    <row r="222" spans="1:17" ht="16.5" thickTop="1" thickBot="1">
      <c r="A222" s="201"/>
      <c r="B222" s="551"/>
      <c r="C222" s="547"/>
      <c r="D222" s="547"/>
      <c r="E222" s="547"/>
      <c r="F222" s="547"/>
      <c r="G222" s="547"/>
      <c r="H222" s="547"/>
      <c r="I222" s="547"/>
      <c r="J222" s="547"/>
      <c r="K222" s="201"/>
      <c r="L222" s="201"/>
      <c r="M222" s="201"/>
      <c r="N222" s="201"/>
      <c r="O222" s="201"/>
      <c r="P222" s="201"/>
      <c r="Q222" s="201"/>
    </row>
    <row r="223" spans="1:17" ht="15" customHeight="1" thickTop="1" thickBot="1">
      <c r="A223" s="201"/>
      <c r="B223" s="551"/>
      <c r="C223" s="543" t="s">
        <v>259</v>
      </c>
      <c r="D223" s="543"/>
      <c r="E223" s="543"/>
      <c r="F223" s="543"/>
      <c r="G223" s="543"/>
      <c r="H223" s="543"/>
      <c r="I223" s="543"/>
      <c r="J223" s="543"/>
      <c r="K223" s="201"/>
      <c r="L223" s="201"/>
      <c r="M223" s="201"/>
      <c r="N223" s="201"/>
      <c r="O223" s="201"/>
      <c r="P223" s="201"/>
      <c r="Q223" s="201"/>
    </row>
    <row r="224" spans="1:17" ht="15" customHeight="1" thickTop="1" thickBot="1">
      <c r="A224" s="201"/>
      <c r="B224" s="551"/>
      <c r="C224" s="543" t="s">
        <v>303</v>
      </c>
      <c r="D224" s="543"/>
      <c r="E224" s="543"/>
      <c r="F224" s="543"/>
      <c r="G224" s="543"/>
      <c r="H224" s="543"/>
      <c r="I224" s="543"/>
      <c r="J224" s="543"/>
      <c r="K224" s="201"/>
      <c r="L224" s="201"/>
      <c r="M224" s="201"/>
      <c r="N224" s="201"/>
      <c r="O224" s="201"/>
      <c r="P224" s="201"/>
      <c r="Q224" s="201"/>
    </row>
    <row r="225" spans="1:18" ht="14.25" customHeight="1" thickTop="1" thickBot="1">
      <c r="A225" s="201"/>
      <c r="B225" s="551"/>
      <c r="C225" s="543"/>
      <c r="D225" s="543"/>
      <c r="E225" s="543"/>
      <c r="F225" s="543"/>
      <c r="G225" s="543"/>
      <c r="H225" s="543"/>
      <c r="I225" s="543"/>
      <c r="J225" s="543"/>
      <c r="K225" s="201"/>
      <c r="L225" s="201"/>
      <c r="M225" s="201"/>
      <c r="N225" s="201"/>
      <c r="O225" s="201"/>
      <c r="P225" s="201"/>
      <c r="Q225" s="201"/>
    </row>
    <row r="226" spans="1:18" ht="15" customHeight="1" thickTop="1" thickBot="1">
      <c r="A226" s="201"/>
      <c r="B226" s="542" t="s">
        <v>260</v>
      </c>
      <c r="C226" s="545" t="s">
        <v>365</v>
      </c>
      <c r="D226" s="546"/>
      <c r="E226" s="546"/>
      <c r="F226" s="546"/>
      <c r="G226" s="546"/>
      <c r="H226" s="546"/>
      <c r="I226" s="546"/>
      <c r="J226" s="546"/>
      <c r="K226" s="201"/>
      <c r="L226" s="201"/>
      <c r="M226" s="201"/>
      <c r="N226" s="201"/>
      <c r="O226" s="201"/>
      <c r="P226" s="201"/>
      <c r="Q226" s="201"/>
    </row>
    <row r="227" spans="1:18" s="257" customFormat="1" ht="15" customHeight="1" thickTop="1" thickBot="1">
      <c r="A227" s="351"/>
      <c r="B227" s="542"/>
      <c r="C227" s="547"/>
      <c r="D227" s="548"/>
      <c r="E227" s="548"/>
      <c r="F227" s="548"/>
      <c r="G227" s="548"/>
      <c r="H227" s="548"/>
      <c r="I227" s="548"/>
      <c r="J227" s="548"/>
      <c r="K227" s="351"/>
      <c r="L227" s="351"/>
      <c r="M227" s="351"/>
      <c r="N227" s="351"/>
      <c r="O227" s="351"/>
      <c r="P227" s="351"/>
      <c r="Q227" s="351"/>
    </row>
    <row r="228" spans="1:18" ht="16.5" thickTop="1" thickBot="1">
      <c r="A228" s="201"/>
      <c r="B228" s="542"/>
      <c r="C228" s="548"/>
      <c r="D228" s="548"/>
      <c r="E228" s="548"/>
      <c r="F228" s="548"/>
      <c r="G228" s="548"/>
      <c r="H228" s="548"/>
      <c r="I228" s="548"/>
      <c r="J228" s="548"/>
      <c r="K228" s="201"/>
      <c r="L228" s="201"/>
      <c r="M228" s="201"/>
      <c r="N228" s="201"/>
      <c r="O228" s="201"/>
      <c r="P228" s="201"/>
      <c r="Q228" s="201"/>
    </row>
    <row r="229" spans="1:18" ht="15" customHeight="1" thickTop="1" thickBot="1">
      <c r="A229" s="201"/>
      <c r="B229" s="542"/>
      <c r="C229" s="543" t="s">
        <v>302</v>
      </c>
      <c r="D229" s="543"/>
      <c r="E229" s="543"/>
      <c r="F229" s="543"/>
      <c r="G229" s="543"/>
      <c r="H229" s="543"/>
      <c r="I229" s="543"/>
      <c r="J229" s="543"/>
      <c r="K229" s="201"/>
      <c r="L229" s="201"/>
      <c r="M229" s="201"/>
      <c r="N229" s="201"/>
      <c r="O229" s="201"/>
      <c r="P229" s="201"/>
      <c r="Q229" s="201"/>
    </row>
    <row r="230" spans="1:18" ht="16.5" thickTop="1" thickBot="1">
      <c r="A230" s="201"/>
      <c r="B230" s="542"/>
      <c r="C230" s="544"/>
      <c r="D230" s="544"/>
      <c r="E230" s="544"/>
      <c r="F230" s="544"/>
      <c r="G230" s="544"/>
      <c r="H230" s="544"/>
      <c r="I230" s="544"/>
      <c r="J230" s="544"/>
      <c r="K230" s="201"/>
      <c r="L230" s="201"/>
      <c r="M230" s="201"/>
      <c r="N230" s="201"/>
      <c r="O230" s="201"/>
      <c r="P230" s="201"/>
      <c r="Q230" s="201"/>
    </row>
    <row r="231" spans="1:18" ht="15.75" thickTop="1">
      <c r="A231" s="201"/>
      <c r="B231" s="201"/>
      <c r="C231" s="201"/>
      <c r="D231" s="201"/>
      <c r="E231" s="201"/>
      <c r="F231" s="201"/>
      <c r="G231" s="201"/>
      <c r="H231" s="201"/>
      <c r="I231" s="201"/>
      <c r="J231" s="201"/>
      <c r="K231" s="201"/>
      <c r="L231" s="201"/>
      <c r="M231" s="201"/>
      <c r="N231" s="201"/>
      <c r="O231" s="201"/>
      <c r="P231" s="201"/>
      <c r="Q231" s="201"/>
    </row>
    <row r="232" spans="1:18" s="99" customFormat="1" ht="5.25" customHeight="1">
      <c r="K232" s="198"/>
      <c r="L232" s="198"/>
      <c r="M232" s="198"/>
      <c r="N232" s="198"/>
      <c r="O232" s="198"/>
      <c r="P232" s="198"/>
      <c r="Q232" s="198"/>
      <c r="R232" s="198"/>
    </row>
    <row r="233" spans="1:18">
      <c r="A233" s="201"/>
      <c r="B233" s="201"/>
      <c r="C233" s="201"/>
      <c r="D233" s="201"/>
      <c r="E233" s="201"/>
      <c r="F233" s="201"/>
      <c r="G233" s="201"/>
      <c r="H233" s="201"/>
      <c r="I233" s="201"/>
      <c r="J233" s="201"/>
      <c r="K233" s="201"/>
      <c r="L233" s="201"/>
      <c r="M233" s="201"/>
      <c r="N233" s="201"/>
      <c r="O233" s="201"/>
      <c r="P233" s="201"/>
      <c r="Q233" s="201"/>
    </row>
    <row r="234" spans="1:18">
      <c r="A234" s="552" t="s">
        <v>191</v>
      </c>
      <c r="B234" s="553"/>
      <c r="C234" s="201"/>
      <c r="D234" s="201"/>
      <c r="E234" s="201"/>
      <c r="F234" s="201"/>
      <c r="G234" s="201"/>
      <c r="H234" s="201"/>
      <c r="I234" s="201"/>
      <c r="J234" s="201"/>
      <c r="K234" s="201"/>
      <c r="L234" s="201"/>
      <c r="M234" s="201"/>
      <c r="N234" s="201"/>
      <c r="O234" s="201"/>
      <c r="P234" s="201"/>
      <c r="Q234" s="201"/>
    </row>
    <row r="235" spans="1:18">
      <c r="A235" s="201"/>
      <c r="B235" s="201"/>
      <c r="C235" s="147" t="s">
        <v>160</v>
      </c>
      <c r="D235" s="147" t="s">
        <v>168</v>
      </c>
      <c r="E235" s="147" t="s">
        <v>169</v>
      </c>
      <c r="F235" s="147" t="s">
        <v>173</v>
      </c>
      <c r="G235" s="147" t="s">
        <v>181</v>
      </c>
      <c r="H235" s="142" t="s">
        <v>187</v>
      </c>
      <c r="I235" s="201"/>
      <c r="J235" s="201"/>
      <c r="K235" s="201"/>
      <c r="L235" s="201"/>
      <c r="M235" s="201"/>
      <c r="N235" s="201"/>
      <c r="O235" s="201"/>
      <c r="P235" s="201"/>
      <c r="Q235" s="201"/>
    </row>
    <row r="236" spans="1:18">
      <c r="A236" s="201"/>
      <c r="B236" s="148" t="s">
        <v>161</v>
      </c>
      <c r="C236" s="156" t="str">
        <f>IF('Sample 8 Data'!C96="","",'Sample 8 Data'!C96)</f>
        <v/>
      </c>
      <c r="D236" s="156" t="str">
        <f>IF('Sample 8 Data'!D96="","",'Sample 8 Data'!D96)</f>
        <v/>
      </c>
      <c r="E236" s="156" t="str">
        <f>IF('Sample 8 Data'!E96="","",'Sample 8 Data'!E96)</f>
        <v/>
      </c>
      <c r="F236" s="103" t="str">
        <f>IF(ISERROR(AVERAGE(C236:E236)),"",AVERAGE(C236:E236))</f>
        <v/>
      </c>
      <c r="G236" s="103" t="str">
        <f>IF(ISERROR(STDEV(C236:E236)),"",IF(COUNT(C236:E236)&lt;3,"N/A",STDEV(C236:E236)))</f>
        <v/>
      </c>
      <c r="H236" s="102" t="str">
        <f>IF(F236="","",IF(OR(F236&lt;27,F236&gt;29),"INCORRECT","OK"))</f>
        <v/>
      </c>
      <c r="I236" s="201"/>
      <c r="J236" s="201"/>
      <c r="K236" s="201"/>
      <c r="L236" s="201"/>
      <c r="M236" s="201"/>
      <c r="N236" s="201"/>
      <c r="O236" s="201"/>
      <c r="P236" s="201"/>
      <c r="Q236" s="201"/>
    </row>
    <row r="237" spans="1:18" ht="14.25" customHeight="1">
      <c r="A237" s="201"/>
      <c r="B237" s="148" t="s">
        <v>162</v>
      </c>
      <c r="C237" s="156" t="str">
        <f>IF('Sample 8 Data'!C97="","",'Sample 8 Data'!C97)</f>
        <v/>
      </c>
      <c r="D237" s="156" t="str">
        <f>IF('Sample 8 Data'!D97="","",'Sample 8 Data'!D97)</f>
        <v/>
      </c>
      <c r="E237" s="156" t="str">
        <f>IF('Sample 8 Data'!E97="","",'Sample 8 Data'!E97)</f>
        <v/>
      </c>
      <c r="F237" s="103" t="str">
        <f>IF(ISERROR(AVERAGE(C237:E237)),"",AVERAGE(C237:E237))</f>
        <v/>
      </c>
      <c r="G237" s="103" t="str">
        <f>IF(ISERROR(STDEV(C237:E237)),"",IF(COUNT(C237:E237)&lt;3,"N/A",STDEV(C237:E237)))</f>
        <v/>
      </c>
      <c r="H237" s="102" t="str">
        <f>IF(F237="","",IF(OR(F237&lt;27,F237&gt;29),"INCORRECT","OK"))</f>
        <v/>
      </c>
      <c r="I237" s="201"/>
      <c r="J237" s="201"/>
      <c r="K237" s="201"/>
      <c r="L237" s="201"/>
      <c r="M237" s="201"/>
      <c r="N237" s="201"/>
      <c r="O237" s="201"/>
      <c r="P237" s="201"/>
      <c r="Q237" s="201"/>
    </row>
    <row r="238" spans="1:18">
      <c r="A238" s="201"/>
      <c r="B238" s="148" t="s">
        <v>163</v>
      </c>
      <c r="C238" s="156" t="str">
        <f>IF('Sample 8 Data'!C98="","",'Sample 8 Data'!C98)</f>
        <v/>
      </c>
      <c r="D238" s="156" t="str">
        <f>IF('Sample 8 Data'!D98="","",'Sample 8 Data'!D98)</f>
        <v/>
      </c>
      <c r="E238" s="156" t="str">
        <f>IF('Sample 8 Data'!E98="","",'Sample 8 Data'!E98)</f>
        <v/>
      </c>
      <c r="F238" s="103" t="str">
        <f>IF(ISERROR(AVERAGE(C238:E238)),"",AVERAGE(C238:E238))</f>
        <v/>
      </c>
      <c r="G238" s="103" t="str">
        <f>IF(ISERROR(STDEV(C238:E238)),"",IF(COUNT(C238:E238)&lt;3,"N/A",STDEV(C238:E238)))</f>
        <v/>
      </c>
      <c r="H238" s="174" t="str">
        <f>IF(F238="","",IF(OR(F238&lt;35),"INCORRECT","OK"))</f>
        <v/>
      </c>
      <c r="I238" s="201"/>
      <c r="J238" s="201"/>
      <c r="K238" s="201"/>
      <c r="L238" s="201"/>
      <c r="M238" s="201"/>
      <c r="N238" s="201"/>
      <c r="O238" s="201"/>
      <c r="P238" s="201"/>
      <c r="Q238" s="201"/>
    </row>
    <row r="239" spans="1:18">
      <c r="A239" s="201"/>
      <c r="B239" s="147" t="s">
        <v>164</v>
      </c>
      <c r="C239" s="156" t="str">
        <f>IF('Sample 8 Data'!C99="","",'Sample 8 Data'!C99)</f>
        <v/>
      </c>
      <c r="D239" s="156" t="str">
        <f>IF('Sample 8 Data'!D99="","",'Sample 8 Data'!D99)</f>
        <v/>
      </c>
      <c r="E239" s="156" t="str">
        <f>IF('Sample 8 Data'!E99="","",'Sample 8 Data'!E99)</f>
        <v/>
      </c>
      <c r="F239" s="103" t="str">
        <f>IF(ISERROR(AVERAGE(C239:E239)),"",AVERAGE(C239:E239))</f>
        <v/>
      </c>
      <c r="G239" s="103" t="str">
        <f>IF(ISERROR(STDEV(C239:E239)),"",IF(COUNT(C239:E239)&lt;3,"N/A",STDEV(C239:E239)))</f>
        <v/>
      </c>
      <c r="H239" s="174" t="str">
        <f>IF(F239="","",IF(OR(F239&lt;35),"INCORRECT","OK"))</f>
        <v/>
      </c>
      <c r="I239" s="201"/>
      <c r="J239" s="201"/>
      <c r="K239" s="201"/>
      <c r="L239" s="201"/>
      <c r="M239" s="201"/>
      <c r="N239" s="201"/>
      <c r="O239" s="201"/>
      <c r="P239" s="201"/>
      <c r="Q239" s="201"/>
    </row>
    <row r="240" spans="1:18">
      <c r="A240" s="201"/>
      <c r="B240" s="201"/>
      <c r="C240" s="201"/>
      <c r="D240" s="201"/>
      <c r="E240" s="201"/>
      <c r="F240" s="201"/>
      <c r="G240" s="201"/>
      <c r="H240" s="201"/>
      <c r="I240" s="201"/>
      <c r="J240" s="201"/>
      <c r="K240" s="201"/>
      <c r="L240" s="201"/>
      <c r="M240" s="201"/>
      <c r="N240" s="201"/>
      <c r="O240" s="201"/>
      <c r="P240" s="201"/>
      <c r="Q240" s="201"/>
    </row>
    <row r="241" spans="1:17" ht="30">
      <c r="A241" s="201"/>
      <c r="B241" s="201"/>
      <c r="C241" s="104" t="s">
        <v>165</v>
      </c>
      <c r="D241" s="104" t="s">
        <v>166</v>
      </c>
      <c r="E241" s="104" t="s">
        <v>167</v>
      </c>
      <c r="F241" s="147" t="s">
        <v>173</v>
      </c>
      <c r="G241" s="147" t="s">
        <v>181</v>
      </c>
      <c r="H241" s="142" t="s">
        <v>187</v>
      </c>
      <c r="I241" s="201"/>
      <c r="J241" s="201"/>
      <c r="K241" s="201"/>
      <c r="L241" s="201"/>
      <c r="M241" s="201"/>
      <c r="N241" s="201"/>
      <c r="O241" s="201"/>
      <c r="P241" s="201"/>
      <c r="Q241" s="201"/>
    </row>
    <row r="242" spans="1:17">
      <c r="A242" s="201"/>
      <c r="B242" s="378" t="s">
        <v>260</v>
      </c>
      <c r="C242" s="345" t="str">
        <f>IF(ISERROR(C236-C237),"",C236-C237)</f>
        <v/>
      </c>
      <c r="D242" s="345" t="str">
        <f>IF(ISERROR(D236-D237),"",D236-D237)</f>
        <v/>
      </c>
      <c r="E242" s="345" t="str">
        <f>IF(ISERROR(E236-E237),"",E236-E237)</f>
        <v/>
      </c>
      <c r="F242" s="103" t="str">
        <f>IF(ISERROR(AVERAGE(C242:E242)),"",AVERAGE(C242:E242))</f>
        <v/>
      </c>
      <c r="G242" s="103" t="str">
        <f>IF(ISERROR(STDEV(C242:E242)),"",IF(COUNT(C242:E242)&lt;3,"N/A",STDEV(C242:E242)))</f>
        <v/>
      </c>
      <c r="H242" s="102" t="str">
        <f>IF(G242="","",IF(G242&lt;1,"OK","INCORRECT"))</f>
        <v/>
      </c>
      <c r="I242" s="201"/>
      <c r="J242" s="201"/>
      <c r="K242" s="201"/>
      <c r="L242" s="201"/>
      <c r="M242" s="201"/>
      <c r="N242" s="201"/>
      <c r="O242" s="201"/>
      <c r="P242" s="201"/>
      <c r="Q242" s="201"/>
    </row>
    <row r="243" spans="1:17" ht="15.75" thickBot="1">
      <c r="A243" s="201"/>
      <c r="B243" s="201"/>
      <c r="C243" s="201"/>
      <c r="D243" s="201"/>
      <c r="E243" s="201"/>
      <c r="F243" s="201"/>
      <c r="G243" s="201"/>
      <c r="H243" s="201"/>
      <c r="I243" s="201"/>
      <c r="J243" s="201"/>
      <c r="K243" s="201"/>
      <c r="L243" s="201"/>
      <c r="M243" s="201"/>
      <c r="N243" s="201"/>
      <c r="O243" s="201"/>
      <c r="P243" s="201"/>
      <c r="Q243" s="201"/>
    </row>
    <row r="244" spans="1:17" ht="15" customHeight="1" thickTop="1" thickBot="1">
      <c r="A244" s="201"/>
      <c r="B244" s="542" t="s">
        <v>114</v>
      </c>
      <c r="C244" s="545" t="s">
        <v>258</v>
      </c>
      <c r="D244" s="546"/>
      <c r="E244" s="546"/>
      <c r="F244" s="546"/>
      <c r="G244" s="546"/>
      <c r="H244" s="546"/>
      <c r="I244" s="546"/>
      <c r="J244" s="546"/>
      <c r="K244" s="201"/>
      <c r="L244" s="201"/>
      <c r="M244" s="201"/>
      <c r="N244" s="201"/>
      <c r="O244" s="201"/>
      <c r="P244" s="201"/>
      <c r="Q244" s="201"/>
    </row>
    <row r="245" spans="1:17" ht="15" customHeight="1" thickTop="1" thickBot="1">
      <c r="A245" s="201"/>
      <c r="B245" s="542"/>
      <c r="C245" s="547" t="s">
        <v>364</v>
      </c>
      <c r="D245" s="548"/>
      <c r="E245" s="548"/>
      <c r="F245" s="548"/>
      <c r="G245" s="548"/>
      <c r="H245" s="548"/>
      <c r="I245" s="548"/>
      <c r="J245" s="548"/>
      <c r="K245" s="201"/>
      <c r="L245" s="201"/>
      <c r="M245" s="201"/>
      <c r="N245" s="201"/>
      <c r="O245" s="201"/>
      <c r="P245" s="201"/>
      <c r="Q245" s="201"/>
    </row>
    <row r="246" spans="1:17" ht="16.5" thickTop="1" thickBot="1">
      <c r="A246" s="201"/>
      <c r="B246" s="542"/>
      <c r="C246" s="547"/>
      <c r="D246" s="548"/>
      <c r="E246" s="548"/>
      <c r="F246" s="548"/>
      <c r="G246" s="548"/>
      <c r="H246" s="548"/>
      <c r="I246" s="548"/>
      <c r="J246" s="548"/>
      <c r="K246" s="201"/>
      <c r="L246" s="201"/>
      <c r="M246" s="201"/>
      <c r="N246" s="201"/>
      <c r="O246" s="201"/>
      <c r="P246" s="201"/>
      <c r="Q246" s="201"/>
    </row>
    <row r="247" spans="1:17" ht="15.75" customHeight="1" thickTop="1" thickBot="1">
      <c r="A247" s="201"/>
      <c r="B247" s="542"/>
      <c r="C247" s="548"/>
      <c r="D247" s="548"/>
      <c r="E247" s="548"/>
      <c r="F247" s="548"/>
      <c r="G247" s="548"/>
      <c r="H247" s="548"/>
      <c r="I247" s="548"/>
      <c r="J247" s="548"/>
      <c r="K247" s="201"/>
      <c r="L247" s="201"/>
      <c r="M247" s="201"/>
      <c r="N247" s="201"/>
      <c r="O247" s="201"/>
      <c r="P247" s="201"/>
      <c r="Q247" s="201"/>
    </row>
    <row r="248" spans="1:17" ht="15.75" customHeight="1" thickTop="1" thickBot="1">
      <c r="A248" s="201"/>
      <c r="B248" s="542"/>
      <c r="C248" s="543" t="s">
        <v>302</v>
      </c>
      <c r="D248" s="543"/>
      <c r="E248" s="543"/>
      <c r="F248" s="543"/>
      <c r="G248" s="543"/>
      <c r="H248" s="543"/>
      <c r="I248" s="543"/>
      <c r="J248" s="543"/>
      <c r="K248" s="201"/>
      <c r="L248" s="201"/>
      <c r="M248" s="201"/>
      <c r="N248" s="201"/>
      <c r="O248" s="201"/>
      <c r="P248" s="201"/>
      <c r="Q248" s="201"/>
    </row>
    <row r="249" spans="1:17" ht="15.75" customHeight="1" thickTop="1" thickBot="1">
      <c r="A249" s="201"/>
      <c r="B249" s="542"/>
      <c r="C249" s="544"/>
      <c r="D249" s="544"/>
      <c r="E249" s="544"/>
      <c r="F249" s="544"/>
      <c r="G249" s="544"/>
      <c r="H249" s="544"/>
      <c r="I249" s="544"/>
      <c r="J249" s="544"/>
      <c r="K249" s="201"/>
      <c r="L249" s="201"/>
      <c r="M249" s="201"/>
      <c r="N249" s="201"/>
      <c r="O249" s="201"/>
      <c r="P249" s="201"/>
      <c r="Q249" s="201"/>
    </row>
    <row r="250" spans="1:17" ht="15" customHeight="1" thickTop="1" thickBot="1">
      <c r="A250" s="201"/>
      <c r="B250" s="551" t="s">
        <v>113</v>
      </c>
      <c r="C250" s="547" t="s">
        <v>336</v>
      </c>
      <c r="D250" s="547"/>
      <c r="E250" s="547"/>
      <c r="F250" s="547"/>
      <c r="G250" s="547"/>
      <c r="H250" s="547"/>
      <c r="I250" s="547"/>
      <c r="J250" s="547"/>
      <c r="K250" s="201"/>
      <c r="L250" s="201"/>
      <c r="M250" s="201"/>
      <c r="N250" s="201"/>
      <c r="O250" s="201"/>
      <c r="P250" s="201"/>
      <c r="Q250" s="201"/>
    </row>
    <row r="251" spans="1:17" ht="16.5" thickTop="1" thickBot="1">
      <c r="A251" s="201"/>
      <c r="B251" s="551"/>
      <c r="C251" s="547"/>
      <c r="D251" s="547"/>
      <c r="E251" s="547"/>
      <c r="F251" s="547"/>
      <c r="G251" s="547"/>
      <c r="H251" s="547"/>
      <c r="I251" s="547"/>
      <c r="J251" s="547"/>
      <c r="K251" s="201"/>
      <c r="L251" s="201"/>
      <c r="M251" s="201"/>
      <c r="N251" s="201"/>
      <c r="O251" s="201"/>
      <c r="P251" s="201"/>
      <c r="Q251" s="201"/>
    </row>
    <row r="252" spans="1:17" ht="15" customHeight="1" thickTop="1" thickBot="1">
      <c r="A252" s="201"/>
      <c r="B252" s="551"/>
      <c r="C252" s="543" t="s">
        <v>259</v>
      </c>
      <c r="D252" s="543"/>
      <c r="E252" s="543"/>
      <c r="F252" s="543"/>
      <c r="G252" s="543"/>
      <c r="H252" s="543"/>
      <c r="I252" s="543"/>
      <c r="J252" s="543"/>
      <c r="K252" s="201"/>
      <c r="L252" s="201"/>
      <c r="M252" s="201"/>
      <c r="N252" s="201"/>
      <c r="O252" s="201"/>
      <c r="P252" s="201"/>
      <c r="Q252" s="201"/>
    </row>
    <row r="253" spans="1:17" ht="15" customHeight="1" thickTop="1" thickBot="1">
      <c r="A253" s="201"/>
      <c r="B253" s="551"/>
      <c r="C253" s="543" t="s">
        <v>303</v>
      </c>
      <c r="D253" s="543"/>
      <c r="E253" s="543"/>
      <c r="F253" s="543"/>
      <c r="G253" s="543"/>
      <c r="H253" s="543"/>
      <c r="I253" s="543"/>
      <c r="J253" s="543"/>
      <c r="K253" s="201"/>
      <c r="L253" s="201"/>
      <c r="M253" s="201"/>
      <c r="N253" s="201"/>
      <c r="O253" s="201"/>
      <c r="P253" s="201"/>
      <c r="Q253" s="201"/>
    </row>
    <row r="254" spans="1:17" ht="14.25" customHeight="1" thickTop="1" thickBot="1">
      <c r="A254" s="201"/>
      <c r="B254" s="551"/>
      <c r="C254" s="543"/>
      <c r="D254" s="543"/>
      <c r="E254" s="543"/>
      <c r="F254" s="543"/>
      <c r="G254" s="543"/>
      <c r="H254" s="543"/>
      <c r="I254" s="543"/>
      <c r="J254" s="543"/>
      <c r="K254" s="201"/>
      <c r="L254" s="201"/>
      <c r="M254" s="201"/>
      <c r="N254" s="201"/>
      <c r="O254" s="201"/>
      <c r="P254" s="201"/>
      <c r="Q254" s="201"/>
    </row>
    <row r="255" spans="1:17" ht="15" customHeight="1" thickTop="1" thickBot="1">
      <c r="A255" s="201"/>
      <c r="B255" s="542" t="s">
        <v>260</v>
      </c>
      <c r="C255" s="545" t="s">
        <v>365</v>
      </c>
      <c r="D255" s="546"/>
      <c r="E255" s="546"/>
      <c r="F255" s="546"/>
      <c r="G255" s="546"/>
      <c r="H255" s="546"/>
      <c r="I255" s="546"/>
      <c r="J255" s="546"/>
      <c r="K255" s="201"/>
      <c r="L255" s="201"/>
      <c r="M255" s="201"/>
      <c r="N255" s="201"/>
      <c r="O255" s="201"/>
      <c r="P255" s="201"/>
      <c r="Q255" s="201"/>
    </row>
    <row r="256" spans="1:17" s="257" customFormat="1" ht="15" customHeight="1" thickTop="1" thickBot="1">
      <c r="A256" s="351"/>
      <c r="B256" s="542"/>
      <c r="C256" s="547"/>
      <c r="D256" s="548"/>
      <c r="E256" s="548"/>
      <c r="F256" s="548"/>
      <c r="G256" s="548"/>
      <c r="H256" s="548"/>
      <c r="I256" s="548"/>
      <c r="J256" s="548"/>
      <c r="K256" s="351"/>
      <c r="L256" s="351"/>
      <c r="M256" s="351"/>
      <c r="N256" s="351"/>
      <c r="O256" s="351"/>
      <c r="P256" s="351"/>
      <c r="Q256" s="351"/>
    </row>
    <row r="257" spans="1:18" ht="16.5" thickTop="1" thickBot="1">
      <c r="A257" s="201"/>
      <c r="B257" s="542"/>
      <c r="C257" s="548"/>
      <c r="D257" s="548"/>
      <c r="E257" s="548"/>
      <c r="F257" s="548"/>
      <c r="G257" s="548"/>
      <c r="H257" s="548"/>
      <c r="I257" s="548"/>
      <c r="J257" s="548"/>
      <c r="K257" s="201"/>
      <c r="L257" s="201"/>
      <c r="M257" s="201"/>
      <c r="N257" s="201"/>
      <c r="O257" s="201"/>
      <c r="P257" s="201"/>
      <c r="Q257" s="201"/>
    </row>
    <row r="258" spans="1:18" ht="15" customHeight="1" thickTop="1" thickBot="1">
      <c r="A258" s="201"/>
      <c r="B258" s="542"/>
      <c r="C258" s="543" t="s">
        <v>302</v>
      </c>
      <c r="D258" s="543"/>
      <c r="E258" s="543"/>
      <c r="F258" s="543"/>
      <c r="G258" s="543"/>
      <c r="H258" s="543"/>
      <c r="I258" s="543"/>
      <c r="J258" s="543"/>
      <c r="K258" s="201"/>
      <c r="L258" s="201"/>
      <c r="M258" s="201"/>
      <c r="N258" s="201"/>
      <c r="O258" s="201"/>
      <c r="P258" s="201"/>
      <c r="Q258" s="201"/>
    </row>
    <row r="259" spans="1:18" ht="16.5" thickTop="1" thickBot="1">
      <c r="A259" s="201"/>
      <c r="B259" s="542"/>
      <c r="C259" s="544"/>
      <c r="D259" s="544"/>
      <c r="E259" s="544"/>
      <c r="F259" s="544"/>
      <c r="G259" s="544"/>
      <c r="H259" s="544"/>
      <c r="I259" s="544"/>
      <c r="J259" s="544"/>
      <c r="K259" s="201"/>
      <c r="L259" s="201"/>
      <c r="M259" s="201"/>
      <c r="N259" s="201"/>
      <c r="O259" s="201"/>
      <c r="P259" s="201"/>
      <c r="Q259" s="201"/>
    </row>
    <row r="260" spans="1:18" ht="15.75" thickTop="1">
      <c r="A260" s="201"/>
      <c r="B260" s="201"/>
      <c r="C260" s="201"/>
      <c r="D260" s="201"/>
      <c r="E260" s="201"/>
      <c r="F260" s="201"/>
      <c r="G260" s="201"/>
      <c r="H260" s="201"/>
      <c r="I260" s="201"/>
      <c r="J260" s="201"/>
      <c r="K260" s="201"/>
      <c r="L260" s="201"/>
      <c r="M260" s="201"/>
      <c r="N260" s="201"/>
      <c r="O260" s="201"/>
      <c r="P260" s="201"/>
      <c r="Q260" s="201"/>
    </row>
    <row r="261" spans="1:18" s="99" customFormat="1" ht="5.25" customHeight="1">
      <c r="K261" s="198"/>
      <c r="L261" s="198"/>
      <c r="M261" s="198"/>
      <c r="N261" s="198"/>
      <c r="O261" s="198"/>
      <c r="P261" s="198"/>
      <c r="Q261" s="198"/>
      <c r="R261" s="198"/>
    </row>
    <row r="262" spans="1:18">
      <c r="A262" s="201"/>
      <c r="B262" s="201"/>
      <c r="C262" s="201"/>
      <c r="D262" s="201"/>
      <c r="E262" s="201"/>
      <c r="F262" s="201"/>
      <c r="G262" s="201"/>
      <c r="H262" s="201"/>
      <c r="I262" s="201"/>
      <c r="J262" s="201"/>
      <c r="K262" s="201"/>
      <c r="L262" s="201"/>
      <c r="M262" s="201"/>
      <c r="N262" s="201"/>
      <c r="O262" s="201"/>
      <c r="P262" s="201"/>
      <c r="Q262" s="201"/>
    </row>
    <row r="263" spans="1:18">
      <c r="A263" s="552" t="s">
        <v>190</v>
      </c>
      <c r="B263" s="553"/>
      <c r="C263" s="201"/>
      <c r="D263" s="201"/>
      <c r="E263" s="201"/>
      <c r="F263" s="201"/>
      <c r="G263" s="201"/>
      <c r="H263" s="201"/>
      <c r="I263" s="201"/>
      <c r="J263" s="201"/>
      <c r="K263" s="201"/>
      <c r="L263" s="201"/>
      <c r="M263" s="201"/>
      <c r="N263" s="201"/>
      <c r="O263" s="201"/>
      <c r="P263" s="201"/>
      <c r="Q263" s="201"/>
    </row>
    <row r="264" spans="1:18">
      <c r="A264" s="201"/>
      <c r="B264" s="201"/>
      <c r="C264" s="147" t="s">
        <v>160</v>
      </c>
      <c r="D264" s="147" t="s">
        <v>168</v>
      </c>
      <c r="E264" s="147" t="s">
        <v>169</v>
      </c>
      <c r="F264" s="147" t="s">
        <v>173</v>
      </c>
      <c r="G264" s="147" t="s">
        <v>181</v>
      </c>
      <c r="H264" s="142" t="s">
        <v>187</v>
      </c>
      <c r="I264" s="201"/>
      <c r="J264" s="201"/>
      <c r="K264" s="201"/>
      <c r="L264" s="201"/>
      <c r="M264" s="201"/>
      <c r="N264" s="201"/>
      <c r="O264" s="201"/>
      <c r="P264" s="201"/>
      <c r="Q264" s="201"/>
    </row>
    <row r="265" spans="1:18">
      <c r="A265" s="201"/>
      <c r="B265" s="148" t="s">
        <v>161</v>
      </c>
      <c r="C265" s="156" t="str">
        <f>IF('Sample 9 Data'!C96="","",'Sample 9 Data'!C96)</f>
        <v/>
      </c>
      <c r="D265" s="156" t="str">
        <f>IF('Sample 9 Data'!D96="","",'Sample 9 Data'!D96)</f>
        <v/>
      </c>
      <c r="E265" s="156" t="str">
        <f>IF('Sample 9 Data'!E96="","",'Sample 9 Data'!E96)</f>
        <v/>
      </c>
      <c r="F265" s="103" t="str">
        <f>IF(ISERROR(AVERAGE(C265:E265)),"",AVERAGE(C265:E265))</f>
        <v/>
      </c>
      <c r="G265" s="103" t="str">
        <f>IF(ISERROR(STDEV(C265:E265)),"",IF(COUNT(C265:E265)&lt;3,"N/A",STDEV(C265:E265)))</f>
        <v/>
      </c>
      <c r="H265" s="102" t="str">
        <f>IF(F265="","",IF(OR(F265&lt;27,F265&gt;29),"INCORRECT","OK"))</f>
        <v/>
      </c>
      <c r="I265" s="201"/>
      <c r="J265" s="201"/>
      <c r="K265" s="201"/>
      <c r="L265" s="201"/>
      <c r="M265" s="201"/>
      <c r="N265" s="201"/>
      <c r="O265" s="201"/>
      <c r="P265" s="201"/>
      <c r="Q265" s="201"/>
    </row>
    <row r="266" spans="1:18" ht="14.25" customHeight="1">
      <c r="A266" s="201"/>
      <c r="B266" s="148" t="s">
        <v>162</v>
      </c>
      <c r="C266" s="156" t="str">
        <f>IF('Sample 9 Data'!C97="","",'Sample 9 Data'!C97)</f>
        <v/>
      </c>
      <c r="D266" s="156" t="str">
        <f>IF('Sample 9 Data'!D97="","",'Sample 9 Data'!D97)</f>
        <v/>
      </c>
      <c r="E266" s="156" t="str">
        <f>IF('Sample 9 Data'!E97="","",'Sample 9 Data'!E97)</f>
        <v/>
      </c>
      <c r="F266" s="103" t="str">
        <f>IF(ISERROR(AVERAGE(C266:E266)),"",AVERAGE(C266:E266))</f>
        <v/>
      </c>
      <c r="G266" s="103" t="str">
        <f>IF(ISERROR(STDEV(C266:E266)),"",IF(COUNT(C266:E266)&lt;3,"N/A",STDEV(C266:E266)))</f>
        <v/>
      </c>
      <c r="H266" s="102" t="str">
        <f>IF(F266="","",IF(OR(F266&lt;27,F266&gt;29),"INCORRECT","OK"))</f>
        <v/>
      </c>
      <c r="I266" s="201"/>
      <c r="J266" s="201"/>
      <c r="K266" s="201"/>
      <c r="L266" s="201"/>
      <c r="M266" s="201"/>
      <c r="N266" s="201"/>
      <c r="O266" s="201"/>
      <c r="P266" s="201"/>
      <c r="Q266" s="201"/>
    </row>
    <row r="267" spans="1:18">
      <c r="A267" s="201"/>
      <c r="B267" s="148" t="s">
        <v>163</v>
      </c>
      <c r="C267" s="156" t="str">
        <f>IF('Sample 9 Data'!C98="","",'Sample 9 Data'!C98)</f>
        <v/>
      </c>
      <c r="D267" s="156" t="str">
        <f>IF('Sample 9 Data'!D98="","",'Sample 9 Data'!D98)</f>
        <v/>
      </c>
      <c r="E267" s="156" t="str">
        <f>IF('Sample 9 Data'!E98="","",'Sample 9 Data'!E98)</f>
        <v/>
      </c>
      <c r="F267" s="103" t="str">
        <f>IF(ISERROR(AVERAGE(C267:E267)),"",AVERAGE(C267:E267))</f>
        <v/>
      </c>
      <c r="G267" s="103" t="str">
        <f>IF(ISERROR(STDEV(C267:E267)),"",IF(COUNT(C267:E267)&lt;3,"N/A",STDEV(C267:E267)))</f>
        <v/>
      </c>
      <c r="H267" s="174" t="str">
        <f>IF(F267="","",IF(OR(F267&lt;35),"INCORRECT","OK"))</f>
        <v/>
      </c>
      <c r="I267" s="201"/>
      <c r="J267" s="201"/>
      <c r="K267" s="201"/>
      <c r="L267" s="201"/>
      <c r="M267" s="201"/>
      <c r="N267" s="201"/>
      <c r="O267" s="201"/>
      <c r="P267" s="201"/>
      <c r="Q267" s="201"/>
    </row>
    <row r="268" spans="1:18">
      <c r="A268" s="201"/>
      <c r="B268" s="147" t="s">
        <v>164</v>
      </c>
      <c r="C268" s="156" t="str">
        <f>IF('Sample 9 Data'!C99="","",'Sample 9 Data'!C99)</f>
        <v/>
      </c>
      <c r="D268" s="156" t="str">
        <f>IF('Sample 9 Data'!D99="","",'Sample 9 Data'!D99)</f>
        <v/>
      </c>
      <c r="E268" s="156" t="str">
        <f>IF('Sample 9 Data'!E99="","",'Sample 9 Data'!E99)</f>
        <v/>
      </c>
      <c r="F268" s="103" t="str">
        <f>IF(ISERROR(AVERAGE(C268:E268)),"",AVERAGE(C268:E268))</f>
        <v/>
      </c>
      <c r="G268" s="103" t="str">
        <f>IF(ISERROR(STDEV(C268:E268)),"",IF(COUNT(C268:E268)&lt;3,"N/A",STDEV(C268:E268)))</f>
        <v/>
      </c>
      <c r="H268" s="174" t="str">
        <f>IF(F268="","",IF(OR(F268&lt;35),"INCORRECT","OK"))</f>
        <v/>
      </c>
      <c r="I268" s="201"/>
      <c r="J268" s="201"/>
      <c r="K268" s="201"/>
      <c r="L268" s="201"/>
      <c r="M268" s="201"/>
      <c r="N268" s="201"/>
      <c r="O268" s="201"/>
      <c r="P268" s="201"/>
      <c r="Q268" s="201"/>
    </row>
    <row r="269" spans="1:18">
      <c r="A269" s="201"/>
      <c r="B269" s="201"/>
      <c r="C269" s="201"/>
      <c r="D269" s="201"/>
      <c r="E269" s="201"/>
      <c r="F269" s="201"/>
      <c r="G269" s="201"/>
      <c r="H269" s="201"/>
      <c r="I269" s="201"/>
      <c r="J269" s="201"/>
      <c r="K269" s="201"/>
      <c r="L269" s="201"/>
      <c r="M269" s="201"/>
      <c r="N269" s="201"/>
      <c r="O269" s="201"/>
      <c r="P269" s="201"/>
      <c r="Q269" s="201"/>
    </row>
    <row r="270" spans="1:18" ht="30">
      <c r="A270" s="201"/>
      <c r="B270" s="201"/>
      <c r="C270" s="104" t="s">
        <v>165</v>
      </c>
      <c r="D270" s="104" t="s">
        <v>166</v>
      </c>
      <c r="E270" s="104" t="s">
        <v>167</v>
      </c>
      <c r="F270" s="147" t="s">
        <v>173</v>
      </c>
      <c r="G270" s="147" t="s">
        <v>181</v>
      </c>
      <c r="H270" s="142" t="s">
        <v>187</v>
      </c>
      <c r="I270" s="201"/>
      <c r="J270" s="201"/>
      <c r="K270" s="201"/>
      <c r="L270" s="201"/>
      <c r="M270" s="201"/>
      <c r="N270" s="201"/>
      <c r="O270" s="201"/>
      <c r="P270" s="201"/>
      <c r="Q270" s="201"/>
    </row>
    <row r="271" spans="1:18">
      <c r="A271" s="201"/>
      <c r="B271" s="378" t="s">
        <v>260</v>
      </c>
      <c r="C271" s="345" t="str">
        <f>IF(ISERROR(C265-C266),"",C265-C266)</f>
        <v/>
      </c>
      <c r="D271" s="345" t="str">
        <f t="shared" ref="D271:E271" si="8">IF(ISERROR(D265-D266),"",D265-D266)</f>
        <v/>
      </c>
      <c r="E271" s="345" t="str">
        <f t="shared" si="8"/>
        <v/>
      </c>
      <c r="F271" s="103" t="str">
        <f>IF(ISERROR(AVERAGE(C271:E271)),"",AVERAGE(C271:E271))</f>
        <v/>
      </c>
      <c r="G271" s="103" t="str">
        <f>IF(ISERROR(STDEV(C271:E271)),"",IF(COUNT(C271:E271)&lt;3,"N/A",STDEV(C271:E271)))</f>
        <v/>
      </c>
      <c r="H271" s="102" t="str">
        <f>IF(G271="","",IF(G271&lt;1,"OK","INCORRECT"))</f>
        <v/>
      </c>
      <c r="I271" s="201"/>
      <c r="J271" s="201"/>
      <c r="K271" s="201"/>
      <c r="L271" s="201"/>
      <c r="M271" s="201"/>
      <c r="N271" s="201"/>
      <c r="O271" s="201"/>
      <c r="P271" s="201"/>
      <c r="Q271" s="201"/>
    </row>
    <row r="272" spans="1:18" ht="15.75" thickBot="1">
      <c r="A272" s="201"/>
      <c r="B272" s="201"/>
      <c r="C272" s="201"/>
      <c r="D272" s="201"/>
      <c r="E272" s="201"/>
      <c r="F272" s="201"/>
      <c r="G272" s="201"/>
      <c r="H272" s="201"/>
      <c r="I272" s="201"/>
      <c r="J272" s="201"/>
      <c r="K272" s="201"/>
      <c r="L272" s="201"/>
      <c r="M272" s="201"/>
      <c r="N272" s="201"/>
      <c r="O272" s="201"/>
      <c r="P272" s="201"/>
      <c r="Q272" s="201"/>
    </row>
    <row r="273" spans="1:17" ht="15" customHeight="1" thickTop="1" thickBot="1">
      <c r="A273" s="201"/>
      <c r="B273" s="542" t="s">
        <v>114</v>
      </c>
      <c r="C273" s="545" t="s">
        <v>258</v>
      </c>
      <c r="D273" s="546"/>
      <c r="E273" s="546"/>
      <c r="F273" s="546"/>
      <c r="G273" s="546"/>
      <c r="H273" s="546"/>
      <c r="I273" s="546"/>
      <c r="J273" s="546"/>
      <c r="K273" s="201"/>
      <c r="L273" s="201"/>
      <c r="M273" s="201"/>
      <c r="N273" s="201"/>
      <c r="O273" s="201"/>
      <c r="P273" s="201"/>
      <c r="Q273" s="201"/>
    </row>
    <row r="274" spans="1:17" ht="15" customHeight="1" thickTop="1" thickBot="1">
      <c r="A274" s="201"/>
      <c r="B274" s="542"/>
      <c r="C274" s="547" t="s">
        <v>364</v>
      </c>
      <c r="D274" s="548"/>
      <c r="E274" s="548"/>
      <c r="F274" s="548"/>
      <c r="G274" s="548"/>
      <c r="H274" s="548"/>
      <c r="I274" s="548"/>
      <c r="J274" s="548"/>
      <c r="K274" s="201"/>
      <c r="L274" s="201"/>
      <c r="M274" s="201"/>
      <c r="N274" s="201"/>
      <c r="O274" s="201"/>
      <c r="P274" s="201"/>
      <c r="Q274" s="201"/>
    </row>
    <row r="275" spans="1:17" ht="16.5" thickTop="1" thickBot="1">
      <c r="A275" s="201"/>
      <c r="B275" s="542"/>
      <c r="C275" s="547"/>
      <c r="D275" s="548"/>
      <c r="E275" s="548"/>
      <c r="F275" s="548"/>
      <c r="G275" s="548"/>
      <c r="H275" s="548"/>
      <c r="I275" s="548"/>
      <c r="J275" s="548"/>
      <c r="K275" s="201"/>
      <c r="L275" s="201"/>
      <c r="M275" s="201"/>
      <c r="N275" s="201"/>
      <c r="O275" s="201"/>
      <c r="P275" s="201"/>
      <c r="Q275" s="201"/>
    </row>
    <row r="276" spans="1:17" ht="15.75" customHeight="1" thickTop="1" thickBot="1">
      <c r="A276" s="201"/>
      <c r="B276" s="542"/>
      <c r="C276" s="548"/>
      <c r="D276" s="548"/>
      <c r="E276" s="548"/>
      <c r="F276" s="548"/>
      <c r="G276" s="548"/>
      <c r="H276" s="548"/>
      <c r="I276" s="548"/>
      <c r="J276" s="548"/>
      <c r="K276" s="201"/>
      <c r="L276" s="201"/>
      <c r="M276" s="201"/>
      <c r="N276" s="201"/>
      <c r="O276" s="201"/>
      <c r="P276" s="201"/>
      <c r="Q276" s="201"/>
    </row>
    <row r="277" spans="1:17" ht="15.75" customHeight="1" thickTop="1" thickBot="1">
      <c r="A277" s="201"/>
      <c r="B277" s="542"/>
      <c r="C277" s="543" t="s">
        <v>302</v>
      </c>
      <c r="D277" s="543"/>
      <c r="E277" s="543"/>
      <c r="F277" s="543"/>
      <c r="G277" s="543"/>
      <c r="H277" s="543"/>
      <c r="I277" s="543"/>
      <c r="J277" s="543"/>
      <c r="K277" s="201"/>
      <c r="L277" s="201"/>
      <c r="M277" s="201"/>
      <c r="N277" s="201"/>
      <c r="O277" s="201"/>
      <c r="P277" s="201"/>
      <c r="Q277" s="201"/>
    </row>
    <row r="278" spans="1:17" ht="15.75" customHeight="1" thickTop="1" thickBot="1">
      <c r="A278" s="201"/>
      <c r="B278" s="542"/>
      <c r="C278" s="544"/>
      <c r="D278" s="544"/>
      <c r="E278" s="544"/>
      <c r="F278" s="544"/>
      <c r="G278" s="544"/>
      <c r="H278" s="544"/>
      <c r="I278" s="544"/>
      <c r="J278" s="544"/>
      <c r="K278" s="201"/>
      <c r="L278" s="201"/>
      <c r="M278" s="201"/>
      <c r="N278" s="201"/>
      <c r="O278" s="201"/>
      <c r="P278" s="201"/>
      <c r="Q278" s="201"/>
    </row>
    <row r="279" spans="1:17" ht="15" customHeight="1" thickTop="1" thickBot="1">
      <c r="A279" s="201"/>
      <c r="B279" s="551" t="s">
        <v>113</v>
      </c>
      <c r="C279" s="547" t="s">
        <v>336</v>
      </c>
      <c r="D279" s="547"/>
      <c r="E279" s="547"/>
      <c r="F279" s="547"/>
      <c r="G279" s="547"/>
      <c r="H279" s="547"/>
      <c r="I279" s="547"/>
      <c r="J279" s="547"/>
      <c r="K279" s="201"/>
      <c r="L279" s="201"/>
      <c r="M279" s="201"/>
      <c r="N279" s="201"/>
      <c r="O279" s="201"/>
      <c r="P279" s="201"/>
      <c r="Q279" s="201"/>
    </row>
    <row r="280" spans="1:17" ht="16.5" thickTop="1" thickBot="1">
      <c r="A280" s="201"/>
      <c r="B280" s="551"/>
      <c r="C280" s="547"/>
      <c r="D280" s="547"/>
      <c r="E280" s="547"/>
      <c r="F280" s="547"/>
      <c r="G280" s="547"/>
      <c r="H280" s="547"/>
      <c r="I280" s="547"/>
      <c r="J280" s="547"/>
      <c r="K280" s="201"/>
      <c r="L280" s="201"/>
      <c r="M280" s="201"/>
      <c r="N280" s="201"/>
      <c r="O280" s="201"/>
      <c r="P280" s="201"/>
      <c r="Q280" s="201"/>
    </row>
    <row r="281" spans="1:17" ht="15" customHeight="1" thickTop="1" thickBot="1">
      <c r="A281" s="201"/>
      <c r="B281" s="551"/>
      <c r="C281" s="543" t="s">
        <v>259</v>
      </c>
      <c r="D281" s="543"/>
      <c r="E281" s="543"/>
      <c r="F281" s="543"/>
      <c r="G281" s="543"/>
      <c r="H281" s="543"/>
      <c r="I281" s="543"/>
      <c r="J281" s="543"/>
      <c r="K281" s="201"/>
      <c r="L281" s="201"/>
      <c r="M281" s="201"/>
      <c r="N281" s="201"/>
      <c r="O281" s="201"/>
      <c r="P281" s="201"/>
      <c r="Q281" s="201"/>
    </row>
    <row r="282" spans="1:17" ht="15" customHeight="1" thickTop="1" thickBot="1">
      <c r="A282" s="201"/>
      <c r="B282" s="551"/>
      <c r="C282" s="543" t="s">
        <v>303</v>
      </c>
      <c r="D282" s="543"/>
      <c r="E282" s="543"/>
      <c r="F282" s="543"/>
      <c r="G282" s="543"/>
      <c r="H282" s="543"/>
      <c r="I282" s="543"/>
      <c r="J282" s="543"/>
      <c r="K282" s="201"/>
      <c r="L282" s="201"/>
      <c r="M282" s="201"/>
      <c r="N282" s="201"/>
      <c r="O282" s="201"/>
      <c r="P282" s="201"/>
      <c r="Q282" s="201"/>
    </row>
    <row r="283" spans="1:17" ht="14.25" customHeight="1" thickTop="1" thickBot="1">
      <c r="A283" s="201"/>
      <c r="B283" s="551"/>
      <c r="C283" s="543"/>
      <c r="D283" s="543"/>
      <c r="E283" s="543"/>
      <c r="F283" s="543"/>
      <c r="G283" s="543"/>
      <c r="H283" s="543"/>
      <c r="I283" s="543"/>
      <c r="J283" s="543"/>
      <c r="K283" s="201"/>
      <c r="L283" s="201"/>
      <c r="M283" s="201"/>
      <c r="N283" s="201"/>
      <c r="O283" s="201"/>
      <c r="P283" s="201"/>
      <c r="Q283" s="201"/>
    </row>
    <row r="284" spans="1:17" ht="15" customHeight="1" thickTop="1" thickBot="1">
      <c r="A284" s="201"/>
      <c r="B284" s="542" t="s">
        <v>260</v>
      </c>
      <c r="C284" s="545" t="s">
        <v>365</v>
      </c>
      <c r="D284" s="546"/>
      <c r="E284" s="546"/>
      <c r="F284" s="546"/>
      <c r="G284" s="546"/>
      <c r="H284" s="546"/>
      <c r="I284" s="546"/>
      <c r="J284" s="546"/>
      <c r="K284" s="201"/>
      <c r="L284" s="201"/>
      <c r="M284" s="201"/>
      <c r="N284" s="201"/>
      <c r="O284" s="201"/>
      <c r="P284" s="201"/>
      <c r="Q284" s="201"/>
    </row>
    <row r="285" spans="1:17" s="257" customFormat="1" ht="15" customHeight="1" thickTop="1" thickBot="1">
      <c r="A285" s="351"/>
      <c r="B285" s="542"/>
      <c r="C285" s="547"/>
      <c r="D285" s="548"/>
      <c r="E285" s="548"/>
      <c r="F285" s="548"/>
      <c r="G285" s="548"/>
      <c r="H285" s="548"/>
      <c r="I285" s="548"/>
      <c r="J285" s="548"/>
      <c r="K285" s="351"/>
      <c r="L285" s="351"/>
      <c r="M285" s="351"/>
      <c r="N285" s="351"/>
      <c r="O285" s="351"/>
      <c r="P285" s="351"/>
      <c r="Q285" s="351"/>
    </row>
    <row r="286" spans="1:17" ht="16.5" thickTop="1" thickBot="1">
      <c r="A286" s="201"/>
      <c r="B286" s="542"/>
      <c r="C286" s="548"/>
      <c r="D286" s="548"/>
      <c r="E286" s="548"/>
      <c r="F286" s="548"/>
      <c r="G286" s="548"/>
      <c r="H286" s="548"/>
      <c r="I286" s="548"/>
      <c r="J286" s="548"/>
      <c r="K286" s="201"/>
      <c r="L286" s="201"/>
      <c r="M286" s="201"/>
      <c r="N286" s="201"/>
      <c r="O286" s="201"/>
      <c r="P286" s="201"/>
      <c r="Q286" s="201"/>
    </row>
    <row r="287" spans="1:17" ht="15" customHeight="1" thickTop="1" thickBot="1">
      <c r="A287" s="201"/>
      <c r="B287" s="542"/>
      <c r="C287" s="543" t="s">
        <v>302</v>
      </c>
      <c r="D287" s="543"/>
      <c r="E287" s="543"/>
      <c r="F287" s="543"/>
      <c r="G287" s="543"/>
      <c r="H287" s="543"/>
      <c r="I287" s="543"/>
      <c r="J287" s="543"/>
      <c r="K287" s="201"/>
      <c r="L287" s="201"/>
      <c r="M287" s="201"/>
      <c r="N287" s="201"/>
      <c r="O287" s="201"/>
      <c r="P287" s="201"/>
      <c r="Q287" s="201"/>
    </row>
    <row r="288" spans="1:17" ht="16.5" thickTop="1" thickBot="1">
      <c r="A288" s="201"/>
      <c r="B288" s="542"/>
      <c r="C288" s="544"/>
      <c r="D288" s="544"/>
      <c r="E288" s="544"/>
      <c r="F288" s="544"/>
      <c r="G288" s="544"/>
      <c r="H288" s="544"/>
      <c r="I288" s="544"/>
      <c r="J288" s="544"/>
      <c r="K288" s="201"/>
      <c r="L288" s="201"/>
      <c r="M288" s="201"/>
      <c r="N288" s="201"/>
      <c r="O288" s="201"/>
      <c r="P288" s="201"/>
      <c r="Q288" s="201"/>
    </row>
    <row r="289" spans="1:18" ht="15.75" thickTop="1">
      <c r="A289" s="201"/>
      <c r="B289" s="201"/>
      <c r="C289" s="201"/>
      <c r="D289" s="201"/>
      <c r="E289" s="201"/>
      <c r="F289" s="201"/>
      <c r="G289" s="201"/>
      <c r="H289" s="201"/>
      <c r="I289" s="201"/>
      <c r="J289" s="201"/>
      <c r="K289" s="201"/>
      <c r="L289" s="201"/>
      <c r="M289" s="201"/>
      <c r="N289" s="201"/>
      <c r="O289" s="201"/>
      <c r="P289" s="201"/>
      <c r="Q289" s="201"/>
    </row>
    <row r="290" spans="1:18" s="99" customFormat="1" ht="5.25" customHeight="1">
      <c r="K290" s="198"/>
      <c r="L290" s="198"/>
      <c r="M290" s="198"/>
      <c r="N290" s="198"/>
      <c r="O290" s="198"/>
      <c r="P290" s="198"/>
      <c r="Q290" s="198"/>
      <c r="R290" s="198"/>
    </row>
    <row r="291" spans="1:18">
      <c r="A291" s="201"/>
      <c r="B291" s="201"/>
      <c r="C291" s="201"/>
      <c r="D291" s="201"/>
      <c r="E291" s="201"/>
      <c r="F291" s="201"/>
      <c r="G291" s="201"/>
      <c r="H291" s="201"/>
      <c r="I291" s="201"/>
      <c r="J291" s="201"/>
      <c r="K291" s="201"/>
      <c r="L291" s="201"/>
      <c r="M291" s="201"/>
      <c r="N291" s="201"/>
      <c r="O291" s="201"/>
      <c r="P291" s="201"/>
      <c r="Q291" s="201"/>
    </row>
    <row r="292" spans="1:18">
      <c r="A292" s="549" t="s">
        <v>189</v>
      </c>
      <c r="B292" s="550"/>
      <c r="C292" s="177"/>
      <c r="D292" s="177"/>
      <c r="E292" s="177"/>
      <c r="F292" s="177"/>
      <c r="G292" s="177"/>
      <c r="H292" s="177"/>
      <c r="I292" s="201"/>
      <c r="J292" s="201"/>
      <c r="K292" s="201"/>
      <c r="L292" s="201"/>
      <c r="M292" s="201"/>
      <c r="N292" s="201"/>
      <c r="O292" s="201"/>
      <c r="P292" s="201"/>
      <c r="Q292" s="201"/>
    </row>
    <row r="293" spans="1:18">
      <c r="A293" s="201"/>
      <c r="B293" s="201"/>
      <c r="C293" s="147" t="s">
        <v>160</v>
      </c>
      <c r="D293" s="147" t="s">
        <v>168</v>
      </c>
      <c r="E293" s="147" t="s">
        <v>169</v>
      </c>
      <c r="F293" s="147" t="s">
        <v>173</v>
      </c>
      <c r="G293" s="147" t="s">
        <v>181</v>
      </c>
      <c r="H293" s="142" t="s">
        <v>187</v>
      </c>
      <c r="I293" s="181"/>
      <c r="J293" s="181"/>
      <c r="K293" s="201"/>
      <c r="L293" s="201"/>
      <c r="M293" s="201"/>
      <c r="N293" s="201"/>
      <c r="O293" s="201"/>
      <c r="P293" s="201"/>
      <c r="Q293" s="201"/>
    </row>
    <row r="294" spans="1:18">
      <c r="A294" s="201"/>
      <c r="B294" s="148" t="s">
        <v>161</v>
      </c>
      <c r="C294" s="156" t="str">
        <f>IF('Sample 10 Data'!C96="","",'Sample 10 Data'!C96)</f>
        <v/>
      </c>
      <c r="D294" s="156" t="str">
        <f>IF('Sample 10 Data'!D96="","",'Sample 10 Data'!D96)</f>
        <v/>
      </c>
      <c r="E294" s="156" t="str">
        <f>IF('Sample 10 Data'!E96="","",'Sample 10 Data'!E96)</f>
        <v/>
      </c>
      <c r="F294" s="103" t="str">
        <f>IF(ISERROR(AVERAGE(C294:E294)),"",AVERAGE(C294:E294))</f>
        <v/>
      </c>
      <c r="G294" s="103" t="str">
        <f>IF(ISERROR(STDEV(C294:E294)),"",IF(COUNT(C294:E294)&lt;3,"N/A",STDEV(C294:E294)))</f>
        <v/>
      </c>
      <c r="H294" s="102" t="str">
        <f>IF(F294="","",IF(OR(F294&lt;27,F294&gt;29),"INCORRECT","OK"))</f>
        <v/>
      </c>
      <c r="I294" s="181"/>
      <c r="J294" s="181"/>
      <c r="K294" s="201"/>
      <c r="L294" s="201"/>
      <c r="M294" s="201"/>
      <c r="N294" s="201"/>
      <c r="O294" s="201"/>
      <c r="P294" s="201"/>
      <c r="Q294" s="201"/>
    </row>
    <row r="295" spans="1:18" ht="14.25" customHeight="1">
      <c r="A295" s="201"/>
      <c r="B295" s="148" t="s">
        <v>162</v>
      </c>
      <c r="C295" s="156" t="str">
        <f>IF('Sample 10 Data'!C97="","",'Sample 10 Data'!C97)</f>
        <v/>
      </c>
      <c r="D295" s="156" t="str">
        <f>IF('Sample 10 Data'!D97="","",'Sample 10 Data'!D97)</f>
        <v/>
      </c>
      <c r="E295" s="156" t="str">
        <f>IF('Sample 10 Data'!E97="","",'Sample 10 Data'!E97)</f>
        <v/>
      </c>
      <c r="F295" s="103" t="str">
        <f>IF(ISERROR(AVERAGE(C295:E295)),"",AVERAGE(C295:E295))</f>
        <v/>
      </c>
      <c r="G295" s="103" t="str">
        <f>IF(ISERROR(STDEV(C295:E295)),"",IF(COUNT(C295:E295)&lt;3,"N/A",STDEV(C295:E295)))</f>
        <v/>
      </c>
      <c r="H295" s="102" t="str">
        <f>IF(F295="","",IF(OR(F295&lt;27,F295&gt;29),"INCORRECT","OK"))</f>
        <v/>
      </c>
      <c r="I295" s="178"/>
      <c r="J295" s="181"/>
      <c r="K295" s="201"/>
      <c r="L295" s="201"/>
      <c r="M295" s="201"/>
      <c r="N295" s="201"/>
      <c r="O295" s="201"/>
      <c r="P295" s="201"/>
      <c r="Q295" s="201"/>
    </row>
    <row r="296" spans="1:18">
      <c r="A296" s="201"/>
      <c r="B296" s="148" t="s">
        <v>163</v>
      </c>
      <c r="C296" s="156" t="str">
        <f>IF('Sample 10 Data'!C98="","",'Sample 10 Data'!C98)</f>
        <v/>
      </c>
      <c r="D296" s="156" t="str">
        <f>IF('Sample 10 Data'!D98="","",'Sample 10 Data'!D98)</f>
        <v/>
      </c>
      <c r="E296" s="156" t="str">
        <f>IF('Sample 10 Data'!E98="","",'Sample 10 Data'!E98)</f>
        <v/>
      </c>
      <c r="F296" s="103" t="str">
        <f>IF(ISERROR(AVERAGE(C296:E296)),"",AVERAGE(C296:E296))</f>
        <v/>
      </c>
      <c r="G296" s="103" t="str">
        <f>IF(ISERROR(STDEV(C296:E296)),"",IF(COUNT(C296:E296)&lt;3,"N/A",STDEV(C296:E296)))</f>
        <v/>
      </c>
      <c r="H296" s="174" t="str">
        <f>IF(F296="","",IF(OR(F296&lt;35),"INCORRECT","OK"))</f>
        <v/>
      </c>
      <c r="I296" s="181"/>
      <c r="J296" s="181"/>
      <c r="K296" s="201"/>
      <c r="L296" s="201"/>
      <c r="M296" s="201"/>
      <c r="N296" s="201"/>
      <c r="O296" s="201"/>
      <c r="P296" s="201"/>
      <c r="Q296" s="201"/>
    </row>
    <row r="297" spans="1:18">
      <c r="A297" s="201"/>
      <c r="B297" s="147" t="s">
        <v>164</v>
      </c>
      <c r="C297" s="156" t="str">
        <f>IF('Sample 10 Data'!C99="","",'Sample 10 Data'!C99)</f>
        <v/>
      </c>
      <c r="D297" s="156" t="str">
        <f>IF('Sample 10 Data'!D99="","",'Sample 10 Data'!D99)</f>
        <v/>
      </c>
      <c r="E297" s="156" t="str">
        <f>IF('Sample 10 Data'!E99="","",'Sample 10 Data'!E99)</f>
        <v/>
      </c>
      <c r="F297" s="103" t="str">
        <f>IF(ISERROR(AVERAGE(C297:E297)),"",AVERAGE(C297:E297))</f>
        <v/>
      </c>
      <c r="G297" s="103" t="str">
        <f>IF(ISERROR(STDEV(C297:E297)),"",IF(COUNT(C297:E297)&lt;3,"N/A",STDEV(C297:E297)))</f>
        <v/>
      </c>
      <c r="H297" s="174" t="str">
        <f>IF(F297="","",IF(OR(F297&lt;35),"INCORRECT","OK"))</f>
        <v/>
      </c>
      <c r="I297" s="181"/>
      <c r="J297" s="181"/>
      <c r="K297" s="201"/>
      <c r="L297" s="201"/>
      <c r="M297" s="201"/>
      <c r="N297" s="201"/>
      <c r="O297" s="201"/>
      <c r="P297" s="201"/>
      <c r="Q297" s="201"/>
    </row>
    <row r="298" spans="1:18">
      <c r="A298" s="200"/>
      <c r="B298" s="209"/>
      <c r="C298" s="200"/>
      <c r="D298" s="200"/>
      <c r="E298" s="200"/>
      <c r="F298" s="211"/>
      <c r="G298" s="211"/>
      <c r="H298" s="202"/>
      <c r="I298" s="185"/>
      <c r="J298" s="185"/>
      <c r="K298" s="201"/>
      <c r="L298" s="201"/>
      <c r="M298" s="201"/>
      <c r="N298" s="201"/>
      <c r="O298" s="201"/>
      <c r="P298" s="201"/>
      <c r="Q298" s="201"/>
    </row>
    <row r="299" spans="1:18" ht="30">
      <c r="A299" s="201"/>
      <c r="B299" s="201"/>
      <c r="C299" s="104" t="s">
        <v>165</v>
      </c>
      <c r="D299" s="104" t="s">
        <v>166</v>
      </c>
      <c r="E299" s="104" t="s">
        <v>167</v>
      </c>
      <c r="F299" s="147" t="s">
        <v>173</v>
      </c>
      <c r="G299" s="147" t="s">
        <v>181</v>
      </c>
      <c r="H299" s="142" t="s">
        <v>187</v>
      </c>
      <c r="I299" s="181"/>
      <c r="J299" s="181"/>
      <c r="K299" s="201"/>
      <c r="L299" s="201"/>
      <c r="M299" s="201"/>
      <c r="N299" s="201"/>
      <c r="O299" s="201"/>
      <c r="P299" s="201"/>
      <c r="Q299" s="201"/>
    </row>
    <row r="300" spans="1:18">
      <c r="A300" s="201"/>
      <c r="B300" s="378" t="s">
        <v>260</v>
      </c>
      <c r="C300" s="345" t="str">
        <f>IF(ISERROR(C294-C295),"",C294-C295)</f>
        <v/>
      </c>
      <c r="D300" s="345" t="str">
        <f t="shared" ref="D300:E300" si="9">IF(ISERROR(D294-D295),"",D294-D295)</f>
        <v/>
      </c>
      <c r="E300" s="345" t="str">
        <f t="shared" si="9"/>
        <v/>
      </c>
      <c r="F300" s="103" t="str">
        <f>IF(ISERROR(AVERAGE(C300:E300)),"",AVERAGE(C300:E300))</f>
        <v/>
      </c>
      <c r="G300" s="103" t="str">
        <f>IF(ISERROR(STDEV(C300:E300)),"",IF(COUNT(C300:E300)&lt;3,"N/A",STDEV(C300:E300)))</f>
        <v/>
      </c>
      <c r="H300" s="102" t="str">
        <f>IF(G300="","",IF(G300&lt;1,"OK","INCORRECT"))</f>
        <v/>
      </c>
      <c r="I300" s="181"/>
      <c r="J300" s="181"/>
      <c r="K300" s="201"/>
      <c r="L300" s="201"/>
      <c r="M300" s="201"/>
      <c r="N300" s="201"/>
      <c r="O300" s="201"/>
      <c r="P300" s="201"/>
      <c r="Q300" s="201"/>
    </row>
    <row r="301" spans="1:18" ht="15.75" thickBot="1">
      <c r="A301" s="200"/>
      <c r="B301" s="210"/>
      <c r="C301" s="200"/>
      <c r="D301" s="200"/>
      <c r="E301" s="200"/>
      <c r="F301" s="200"/>
      <c r="G301" s="200"/>
      <c r="H301" s="200"/>
      <c r="I301" s="185"/>
      <c r="J301" s="185"/>
      <c r="K301" s="201"/>
      <c r="L301" s="201"/>
      <c r="M301" s="201"/>
      <c r="N301" s="201"/>
      <c r="O301" s="201"/>
      <c r="P301" s="201"/>
      <c r="Q301" s="201"/>
    </row>
    <row r="302" spans="1:18" ht="15" customHeight="1" thickTop="1" thickBot="1">
      <c r="A302" s="201"/>
      <c r="B302" s="542" t="s">
        <v>114</v>
      </c>
      <c r="C302" s="545" t="s">
        <v>258</v>
      </c>
      <c r="D302" s="546"/>
      <c r="E302" s="546"/>
      <c r="F302" s="546"/>
      <c r="G302" s="546"/>
      <c r="H302" s="546"/>
      <c r="I302" s="546"/>
      <c r="J302" s="546"/>
      <c r="K302" s="201"/>
      <c r="L302" s="201"/>
      <c r="M302" s="201"/>
      <c r="N302" s="201"/>
      <c r="O302" s="201"/>
      <c r="P302" s="201"/>
      <c r="Q302" s="201"/>
    </row>
    <row r="303" spans="1:18" ht="15" customHeight="1" thickTop="1" thickBot="1">
      <c r="A303" s="201"/>
      <c r="B303" s="542"/>
      <c r="C303" s="547" t="s">
        <v>364</v>
      </c>
      <c r="D303" s="548"/>
      <c r="E303" s="548"/>
      <c r="F303" s="548"/>
      <c r="G303" s="548"/>
      <c r="H303" s="548"/>
      <c r="I303" s="548"/>
      <c r="J303" s="548"/>
      <c r="K303" s="201"/>
      <c r="L303" s="201"/>
      <c r="M303" s="201"/>
      <c r="N303" s="201"/>
      <c r="O303" s="201"/>
      <c r="P303" s="201"/>
      <c r="Q303" s="201"/>
    </row>
    <row r="304" spans="1:18" ht="16.5" thickTop="1" thickBot="1">
      <c r="A304" s="201"/>
      <c r="B304" s="542"/>
      <c r="C304" s="547"/>
      <c r="D304" s="548"/>
      <c r="E304" s="548"/>
      <c r="F304" s="548"/>
      <c r="G304" s="548"/>
      <c r="H304" s="548"/>
      <c r="I304" s="548"/>
      <c r="J304" s="548"/>
      <c r="K304" s="201"/>
      <c r="L304" s="201"/>
      <c r="M304" s="201"/>
      <c r="N304" s="201"/>
      <c r="O304" s="201"/>
      <c r="P304" s="201"/>
      <c r="Q304" s="201"/>
    </row>
    <row r="305" spans="1:17" ht="15.75" customHeight="1" thickTop="1" thickBot="1">
      <c r="A305" s="201"/>
      <c r="B305" s="542"/>
      <c r="C305" s="548"/>
      <c r="D305" s="548"/>
      <c r="E305" s="548"/>
      <c r="F305" s="548"/>
      <c r="G305" s="548"/>
      <c r="H305" s="548"/>
      <c r="I305" s="548"/>
      <c r="J305" s="548"/>
      <c r="K305" s="201"/>
      <c r="L305" s="201"/>
      <c r="M305" s="201"/>
      <c r="N305" s="201"/>
      <c r="O305" s="201"/>
      <c r="P305" s="201"/>
      <c r="Q305" s="201"/>
    </row>
    <row r="306" spans="1:17" ht="15.75" customHeight="1" thickTop="1" thickBot="1">
      <c r="A306" s="201"/>
      <c r="B306" s="542"/>
      <c r="C306" s="543" t="s">
        <v>302</v>
      </c>
      <c r="D306" s="543"/>
      <c r="E306" s="543"/>
      <c r="F306" s="543"/>
      <c r="G306" s="543"/>
      <c r="H306" s="543"/>
      <c r="I306" s="543"/>
      <c r="J306" s="543"/>
      <c r="K306" s="201"/>
      <c r="L306" s="201"/>
      <c r="M306" s="201"/>
      <c r="N306" s="201"/>
      <c r="O306" s="201"/>
      <c r="P306" s="201"/>
      <c r="Q306" s="201"/>
    </row>
    <row r="307" spans="1:17" ht="15.75" customHeight="1" thickTop="1" thickBot="1">
      <c r="A307" s="201"/>
      <c r="B307" s="542"/>
      <c r="C307" s="544"/>
      <c r="D307" s="544"/>
      <c r="E307" s="544"/>
      <c r="F307" s="544"/>
      <c r="G307" s="544"/>
      <c r="H307" s="544"/>
      <c r="I307" s="544"/>
      <c r="J307" s="544"/>
      <c r="K307" s="201"/>
      <c r="L307" s="201"/>
      <c r="M307" s="201"/>
      <c r="N307" s="201"/>
      <c r="O307" s="201"/>
      <c r="P307" s="201"/>
      <c r="Q307" s="201"/>
    </row>
    <row r="308" spans="1:17" ht="15" customHeight="1" thickTop="1" thickBot="1">
      <c r="A308" s="201"/>
      <c r="B308" s="551" t="s">
        <v>113</v>
      </c>
      <c r="C308" s="547" t="s">
        <v>336</v>
      </c>
      <c r="D308" s="547"/>
      <c r="E308" s="547"/>
      <c r="F308" s="547"/>
      <c r="G308" s="547"/>
      <c r="H308" s="547"/>
      <c r="I308" s="547"/>
      <c r="J308" s="547"/>
      <c r="K308" s="201"/>
      <c r="L308" s="201"/>
      <c r="M308" s="201"/>
      <c r="N308" s="201"/>
      <c r="O308" s="201"/>
      <c r="P308" s="201"/>
      <c r="Q308" s="201"/>
    </row>
    <row r="309" spans="1:17" ht="16.5" thickTop="1" thickBot="1">
      <c r="A309" s="201"/>
      <c r="B309" s="551"/>
      <c r="C309" s="547"/>
      <c r="D309" s="547"/>
      <c r="E309" s="547"/>
      <c r="F309" s="547"/>
      <c r="G309" s="547"/>
      <c r="H309" s="547"/>
      <c r="I309" s="547"/>
      <c r="J309" s="547"/>
      <c r="K309" s="201"/>
      <c r="L309" s="201"/>
      <c r="M309" s="201"/>
      <c r="N309" s="201"/>
      <c r="O309" s="201"/>
      <c r="P309" s="201"/>
      <c r="Q309" s="201"/>
    </row>
    <row r="310" spans="1:17" ht="15" customHeight="1" thickTop="1" thickBot="1">
      <c r="A310" s="201"/>
      <c r="B310" s="551"/>
      <c r="C310" s="543" t="s">
        <v>259</v>
      </c>
      <c r="D310" s="543"/>
      <c r="E310" s="543"/>
      <c r="F310" s="543"/>
      <c r="G310" s="543"/>
      <c r="H310" s="543"/>
      <c r="I310" s="543"/>
      <c r="J310" s="543"/>
      <c r="K310" s="201"/>
      <c r="L310" s="201"/>
      <c r="M310" s="201"/>
      <c r="N310" s="201"/>
      <c r="O310" s="201"/>
      <c r="P310" s="201"/>
      <c r="Q310" s="201"/>
    </row>
    <row r="311" spans="1:17" ht="15" customHeight="1" thickTop="1" thickBot="1">
      <c r="A311" s="201"/>
      <c r="B311" s="551"/>
      <c r="C311" s="543" t="s">
        <v>303</v>
      </c>
      <c r="D311" s="543"/>
      <c r="E311" s="543"/>
      <c r="F311" s="543"/>
      <c r="G311" s="543"/>
      <c r="H311" s="543"/>
      <c r="I311" s="543"/>
      <c r="J311" s="543"/>
      <c r="K311" s="201"/>
      <c r="L311" s="201"/>
      <c r="M311" s="201"/>
      <c r="N311" s="201"/>
      <c r="O311" s="201"/>
      <c r="P311" s="201"/>
      <c r="Q311" s="201"/>
    </row>
    <row r="312" spans="1:17" ht="14.25" customHeight="1" thickTop="1" thickBot="1">
      <c r="A312" s="201"/>
      <c r="B312" s="551"/>
      <c r="C312" s="543"/>
      <c r="D312" s="543"/>
      <c r="E312" s="543"/>
      <c r="F312" s="543"/>
      <c r="G312" s="543"/>
      <c r="H312" s="543"/>
      <c r="I312" s="543"/>
      <c r="J312" s="543"/>
      <c r="K312" s="201"/>
      <c r="L312" s="201"/>
      <c r="M312" s="201"/>
      <c r="N312" s="201"/>
      <c r="O312" s="201"/>
      <c r="P312" s="201"/>
      <c r="Q312" s="201"/>
    </row>
    <row r="313" spans="1:17" ht="15" customHeight="1" thickTop="1" thickBot="1">
      <c r="A313" s="201"/>
      <c r="B313" s="542" t="s">
        <v>260</v>
      </c>
      <c r="C313" s="545" t="s">
        <v>365</v>
      </c>
      <c r="D313" s="546"/>
      <c r="E313" s="546"/>
      <c r="F313" s="546"/>
      <c r="G313" s="546"/>
      <c r="H313" s="546"/>
      <c r="I313" s="546"/>
      <c r="J313" s="546"/>
      <c r="K313" s="201"/>
      <c r="L313" s="201"/>
      <c r="M313" s="201"/>
      <c r="N313" s="201"/>
      <c r="O313" s="201"/>
      <c r="P313" s="201"/>
      <c r="Q313" s="201"/>
    </row>
    <row r="314" spans="1:17" s="257" customFormat="1" ht="15" customHeight="1" thickTop="1" thickBot="1">
      <c r="A314" s="351"/>
      <c r="B314" s="542"/>
      <c r="C314" s="547"/>
      <c r="D314" s="548"/>
      <c r="E314" s="548"/>
      <c r="F314" s="548"/>
      <c r="G314" s="548"/>
      <c r="H314" s="548"/>
      <c r="I314" s="548"/>
      <c r="J314" s="548"/>
      <c r="K314" s="351"/>
      <c r="L314" s="351"/>
      <c r="M314" s="351"/>
      <c r="N314" s="351"/>
      <c r="O314" s="351"/>
      <c r="P314" s="351"/>
      <c r="Q314" s="351"/>
    </row>
    <row r="315" spans="1:17" ht="16.5" thickTop="1" thickBot="1">
      <c r="A315" s="201"/>
      <c r="B315" s="542"/>
      <c r="C315" s="548"/>
      <c r="D315" s="548"/>
      <c r="E315" s="548"/>
      <c r="F315" s="548"/>
      <c r="G315" s="548"/>
      <c r="H315" s="548"/>
      <c r="I315" s="548"/>
      <c r="J315" s="548"/>
      <c r="K315" s="201"/>
      <c r="L315" s="201"/>
      <c r="M315" s="201"/>
      <c r="N315" s="201"/>
      <c r="O315" s="201"/>
      <c r="P315" s="201"/>
      <c r="Q315" s="201"/>
    </row>
    <row r="316" spans="1:17" ht="15" customHeight="1" thickTop="1" thickBot="1">
      <c r="A316" s="201"/>
      <c r="B316" s="542"/>
      <c r="C316" s="543" t="s">
        <v>302</v>
      </c>
      <c r="D316" s="543"/>
      <c r="E316" s="543"/>
      <c r="F316" s="543"/>
      <c r="G316" s="543"/>
      <c r="H316" s="543"/>
      <c r="I316" s="543"/>
      <c r="J316" s="543"/>
      <c r="K316" s="201"/>
      <c r="L316" s="201"/>
      <c r="M316" s="201"/>
      <c r="N316" s="201"/>
      <c r="O316" s="201"/>
      <c r="P316" s="201"/>
      <c r="Q316" s="201"/>
    </row>
    <row r="317" spans="1:17" ht="16.5" thickTop="1" thickBot="1">
      <c r="A317" s="201"/>
      <c r="B317" s="542"/>
      <c r="C317" s="544"/>
      <c r="D317" s="544"/>
      <c r="E317" s="544"/>
      <c r="F317" s="544"/>
      <c r="G317" s="544"/>
      <c r="H317" s="544"/>
      <c r="I317" s="544"/>
      <c r="J317" s="544"/>
      <c r="K317" s="201"/>
      <c r="L317" s="201"/>
      <c r="M317" s="201"/>
      <c r="N317" s="201"/>
      <c r="O317" s="201"/>
      <c r="P317" s="201"/>
      <c r="Q317" s="201"/>
    </row>
    <row r="318" spans="1:17" ht="15.75" thickTop="1">
      <c r="A318" s="201"/>
      <c r="B318" s="201"/>
      <c r="C318" s="201"/>
      <c r="D318" s="201"/>
      <c r="E318" s="201"/>
      <c r="F318" s="201"/>
      <c r="G318" s="201"/>
      <c r="H318" s="201"/>
      <c r="I318" s="201"/>
      <c r="J318" s="201"/>
      <c r="K318" s="201"/>
      <c r="L318" s="201"/>
      <c r="M318" s="201"/>
      <c r="N318" s="201"/>
      <c r="O318" s="201"/>
      <c r="P318" s="201"/>
      <c r="Q318" s="201"/>
    </row>
    <row r="319" spans="1:17" s="99" customFormat="1" ht="5.25" customHeight="1">
      <c r="K319" s="198"/>
      <c r="L319" s="198"/>
      <c r="M319" s="198"/>
      <c r="N319" s="198"/>
      <c r="O319" s="198"/>
      <c r="P319" s="198"/>
      <c r="Q319" s="198"/>
    </row>
    <row r="320" spans="1:17">
      <c r="K320" s="201"/>
      <c r="L320" s="201"/>
      <c r="M320" s="201"/>
      <c r="N320" s="201"/>
      <c r="O320" s="201"/>
      <c r="P320" s="201"/>
      <c r="Q320" s="201"/>
    </row>
    <row r="321" spans="11:17">
      <c r="K321" s="201"/>
      <c r="L321" s="201"/>
      <c r="M321" s="201"/>
      <c r="N321" s="201"/>
      <c r="O321" s="201"/>
      <c r="P321" s="201"/>
      <c r="Q321" s="201"/>
    </row>
    <row r="322" spans="11:17">
      <c r="K322" s="201"/>
      <c r="L322" s="201"/>
      <c r="M322" s="201"/>
      <c r="N322" s="201"/>
      <c r="O322" s="201"/>
      <c r="P322" s="201"/>
      <c r="Q322" s="201"/>
    </row>
    <row r="323" spans="11:17">
      <c r="K323" s="201"/>
      <c r="L323" s="201"/>
      <c r="M323" s="201"/>
      <c r="N323" s="201"/>
      <c r="O323" s="201"/>
      <c r="P323" s="201"/>
      <c r="Q323" s="201"/>
    </row>
    <row r="324" spans="11:17">
      <c r="K324" s="201"/>
      <c r="L324" s="201"/>
      <c r="M324" s="201"/>
      <c r="N324" s="201"/>
      <c r="O324" s="201"/>
      <c r="P324" s="201"/>
      <c r="Q324" s="201"/>
    </row>
    <row r="325" spans="11:17">
      <c r="K325" s="201"/>
      <c r="L325" s="201"/>
      <c r="M325" s="201"/>
      <c r="N325" s="201"/>
      <c r="O325" s="201"/>
      <c r="P325" s="201"/>
      <c r="Q325" s="201"/>
    </row>
    <row r="326" spans="11:17">
      <c r="K326" s="201"/>
      <c r="L326" s="201"/>
      <c r="M326" s="201"/>
      <c r="N326" s="201"/>
      <c r="O326" s="201"/>
      <c r="P326" s="201"/>
      <c r="Q326" s="201"/>
    </row>
    <row r="327" spans="11:17">
      <c r="K327" s="201"/>
      <c r="L327" s="201"/>
      <c r="M327" s="201"/>
      <c r="N327" s="201"/>
      <c r="O327" s="201"/>
      <c r="P327" s="201"/>
      <c r="Q327" s="201"/>
    </row>
    <row r="328" spans="11:17">
      <c r="K328" s="201"/>
      <c r="L328" s="201"/>
      <c r="M328" s="201"/>
      <c r="N328" s="201"/>
      <c r="O328" s="201"/>
      <c r="P328" s="201"/>
      <c r="Q328" s="201"/>
    </row>
  </sheetData>
  <mergeCells count="133">
    <mergeCell ref="B284:B288"/>
    <mergeCell ref="C284:J286"/>
    <mergeCell ref="C287:J288"/>
    <mergeCell ref="C277:J278"/>
    <mergeCell ref="B313:B317"/>
    <mergeCell ref="C313:J315"/>
    <mergeCell ref="C316:J317"/>
    <mergeCell ref="A292:B292"/>
    <mergeCell ref="B302:B307"/>
    <mergeCell ref="C302:J302"/>
    <mergeCell ref="C303:J305"/>
    <mergeCell ref="B308:B312"/>
    <mergeCell ref="C308:J309"/>
    <mergeCell ref="C310:J310"/>
    <mergeCell ref="C311:J312"/>
    <mergeCell ref="C306:J307"/>
    <mergeCell ref="B255:B259"/>
    <mergeCell ref="C255:J257"/>
    <mergeCell ref="C258:J259"/>
    <mergeCell ref="A263:B263"/>
    <mergeCell ref="B273:B278"/>
    <mergeCell ref="C273:J273"/>
    <mergeCell ref="C274:J276"/>
    <mergeCell ref="B279:B283"/>
    <mergeCell ref="C279:J280"/>
    <mergeCell ref="C281:J281"/>
    <mergeCell ref="C282:J283"/>
    <mergeCell ref="B226:B230"/>
    <mergeCell ref="C226:J228"/>
    <mergeCell ref="C229:J230"/>
    <mergeCell ref="A234:B234"/>
    <mergeCell ref="B244:B249"/>
    <mergeCell ref="C244:J244"/>
    <mergeCell ref="C245:J247"/>
    <mergeCell ref="C248:J249"/>
    <mergeCell ref="B250:B254"/>
    <mergeCell ref="C250:J251"/>
    <mergeCell ref="C252:J252"/>
    <mergeCell ref="C253:J254"/>
    <mergeCell ref="A205:B205"/>
    <mergeCell ref="B215:B220"/>
    <mergeCell ref="C215:J215"/>
    <mergeCell ref="C216:J218"/>
    <mergeCell ref="B221:B225"/>
    <mergeCell ref="C221:J222"/>
    <mergeCell ref="C223:J223"/>
    <mergeCell ref="C224:J225"/>
    <mergeCell ref="C219:J220"/>
    <mergeCell ref="A176:B176"/>
    <mergeCell ref="B186:B191"/>
    <mergeCell ref="C187:J189"/>
    <mergeCell ref="B192:B196"/>
    <mergeCell ref="C192:J193"/>
    <mergeCell ref="C194:J194"/>
    <mergeCell ref="C195:J196"/>
    <mergeCell ref="B197:B201"/>
    <mergeCell ref="C197:J199"/>
    <mergeCell ref="C200:J201"/>
    <mergeCell ref="C186:J186"/>
    <mergeCell ref="C190:J191"/>
    <mergeCell ref="A60:B60"/>
    <mergeCell ref="B70:B75"/>
    <mergeCell ref="C70:J70"/>
    <mergeCell ref="C71:J73"/>
    <mergeCell ref="B76:B80"/>
    <mergeCell ref="C76:J77"/>
    <mergeCell ref="C79:J80"/>
    <mergeCell ref="C78:J78"/>
    <mergeCell ref="B157:B162"/>
    <mergeCell ref="C157:J157"/>
    <mergeCell ref="C158:J160"/>
    <mergeCell ref="A31:B31"/>
    <mergeCell ref="C42:J44"/>
    <mergeCell ref="B47:B51"/>
    <mergeCell ref="C47:J48"/>
    <mergeCell ref="C49:J49"/>
    <mergeCell ref="C50:J51"/>
    <mergeCell ref="B52:B56"/>
    <mergeCell ref="C52:J54"/>
    <mergeCell ref="C55:J56"/>
    <mergeCell ref="C41:J41"/>
    <mergeCell ref="C12:J12"/>
    <mergeCell ref="B23:B27"/>
    <mergeCell ref="A2:B2"/>
    <mergeCell ref="B18:B22"/>
    <mergeCell ref="C20:J20"/>
    <mergeCell ref="C23:J25"/>
    <mergeCell ref="C13:J15"/>
    <mergeCell ref="C21:J22"/>
    <mergeCell ref="C26:J27"/>
    <mergeCell ref="C18:J19"/>
    <mergeCell ref="B168:B172"/>
    <mergeCell ref="C168:J170"/>
    <mergeCell ref="C171:J172"/>
    <mergeCell ref="C136:J136"/>
    <mergeCell ref="B128:B133"/>
    <mergeCell ref="C128:J128"/>
    <mergeCell ref="C129:J131"/>
    <mergeCell ref="B134:B138"/>
    <mergeCell ref="C134:J135"/>
    <mergeCell ref="C137:J138"/>
    <mergeCell ref="B139:B143"/>
    <mergeCell ref="C139:J141"/>
    <mergeCell ref="C142:J143"/>
    <mergeCell ref="A147:B147"/>
    <mergeCell ref="B163:B167"/>
    <mergeCell ref="C163:J164"/>
    <mergeCell ref="C165:J165"/>
    <mergeCell ref="C166:J167"/>
    <mergeCell ref="A1:B1"/>
    <mergeCell ref="B12:B17"/>
    <mergeCell ref="B41:B46"/>
    <mergeCell ref="C45:J46"/>
    <mergeCell ref="C74:J75"/>
    <mergeCell ref="C16:J17"/>
    <mergeCell ref="C103:J104"/>
    <mergeCell ref="C132:J133"/>
    <mergeCell ref="C161:J162"/>
    <mergeCell ref="C99:J99"/>
    <mergeCell ref="B81:B85"/>
    <mergeCell ref="C81:J83"/>
    <mergeCell ref="C84:J85"/>
    <mergeCell ref="A89:B89"/>
    <mergeCell ref="B99:B104"/>
    <mergeCell ref="C100:J102"/>
    <mergeCell ref="B105:B109"/>
    <mergeCell ref="C105:J106"/>
    <mergeCell ref="C107:J107"/>
    <mergeCell ref="C108:J109"/>
    <mergeCell ref="B110:B114"/>
    <mergeCell ref="C110:J112"/>
    <mergeCell ref="C113:J114"/>
    <mergeCell ref="A118:B118"/>
  </mergeCells>
  <conditionalFormatting sqref="H10 H39 H68 H97 H126 H155 H184 H213 H242 H271 H300 H4:H7 H33:H36 H62:H65 H91:H94 H120:H123 H149:H152 H178:H181 H207:H210 H236:H239 H265:H268 H294:H297">
    <cfRule type="containsText" dxfId="75" priority="45" operator="containsText" text="INCORRECT">
      <formula>NOT(ISERROR(SEARCH("INCORRECT",H4)))</formula>
    </cfRule>
    <cfRule type="containsText" dxfId="74" priority="47" operator="containsText" text="OK">
      <formula>NOT(ISERROR(SEARCH("OK",H4)))</formula>
    </cfRule>
  </conditionalFormatting>
  <hyperlinks>
    <hyperlink ref="A1" location="'Indications d''Utilisation'!A1" display="Lien vers Indication d'Utilisation"/>
    <hyperlink ref="A1:B1" location="'User Guide'!A40" tooltip="Link to the User Guide" display="Link to the User Guide"/>
  </hyperlink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sheetPr codeName="Feuil6"/>
  <dimension ref="A1:AK110"/>
  <sheetViews>
    <sheetView workbookViewId="0">
      <pane xSplit="2" ySplit="2" topLeftCell="C3" activePane="bottomRight" state="frozen"/>
      <selection pane="topRight" activeCell="C1" sqref="C1"/>
      <selection pane="bottomLeft" activeCell="A3" sqref="A3"/>
      <selection pane="bottomRight" sqref="A1:A2"/>
    </sheetView>
  </sheetViews>
  <sheetFormatPr baseColWidth="10" defaultRowHeight="15"/>
  <cols>
    <col min="1" max="2" width="11.42578125" style="111"/>
    <col min="3" max="35" width="4.7109375" style="111" customWidth="1"/>
    <col min="36" max="16384" width="11.42578125" style="111"/>
  </cols>
  <sheetData>
    <row r="1" spans="1:37" ht="22.5" customHeight="1">
      <c r="A1" s="480" t="s">
        <v>257</v>
      </c>
      <c r="B1" s="562" t="s">
        <v>170</v>
      </c>
      <c r="C1" s="564" t="s">
        <v>186</v>
      </c>
      <c r="D1" s="565"/>
      <c r="E1" s="565"/>
      <c r="F1" s="565"/>
      <c r="G1" s="565"/>
      <c r="H1" s="565"/>
      <c r="I1" s="565"/>
      <c r="J1" s="565"/>
      <c r="K1" s="565"/>
      <c r="L1" s="565"/>
      <c r="M1" s="565"/>
      <c r="N1" s="565"/>
      <c r="O1" s="565"/>
      <c r="P1" s="565"/>
      <c r="Q1" s="565"/>
      <c r="R1" s="565"/>
      <c r="S1" s="565"/>
      <c r="T1" s="565"/>
      <c r="U1" s="565"/>
      <c r="V1" s="565"/>
      <c r="W1" s="565"/>
      <c r="X1" s="565"/>
      <c r="Y1" s="565"/>
      <c r="Z1" s="565"/>
      <c r="AA1" s="565"/>
      <c r="AB1" s="565"/>
      <c r="AC1" s="565"/>
      <c r="AD1" s="565"/>
      <c r="AE1" s="565"/>
      <c r="AF1" s="565"/>
      <c r="AG1" s="565"/>
      <c r="AH1" s="565"/>
      <c r="AI1" s="566"/>
      <c r="AJ1" s="201"/>
      <c r="AK1" s="201"/>
    </row>
    <row r="2" spans="1:37" ht="22.5" customHeight="1" thickBot="1">
      <c r="A2" s="561"/>
      <c r="B2" s="563"/>
      <c r="C2" s="567" t="s">
        <v>198</v>
      </c>
      <c r="D2" s="568"/>
      <c r="E2" s="569"/>
      <c r="F2" s="567" t="s">
        <v>188</v>
      </c>
      <c r="G2" s="568"/>
      <c r="H2" s="569"/>
      <c r="I2" s="567" t="s">
        <v>197</v>
      </c>
      <c r="J2" s="568"/>
      <c r="K2" s="569"/>
      <c r="L2" s="567" t="s">
        <v>196</v>
      </c>
      <c r="M2" s="568"/>
      <c r="N2" s="569"/>
      <c r="O2" s="567" t="s">
        <v>195</v>
      </c>
      <c r="P2" s="568"/>
      <c r="Q2" s="569"/>
      <c r="R2" s="567" t="s">
        <v>194</v>
      </c>
      <c r="S2" s="568"/>
      <c r="T2" s="569"/>
      <c r="U2" s="567" t="s">
        <v>193</v>
      </c>
      <c r="V2" s="568"/>
      <c r="W2" s="569"/>
      <c r="X2" s="567" t="s">
        <v>192</v>
      </c>
      <c r="Y2" s="568"/>
      <c r="Z2" s="569"/>
      <c r="AA2" s="567" t="s">
        <v>191</v>
      </c>
      <c r="AB2" s="568"/>
      <c r="AC2" s="569"/>
      <c r="AD2" s="567" t="s">
        <v>190</v>
      </c>
      <c r="AE2" s="568"/>
      <c r="AF2" s="569"/>
      <c r="AG2" s="567" t="s">
        <v>189</v>
      </c>
      <c r="AH2" s="568"/>
      <c r="AI2" s="569"/>
      <c r="AJ2" s="201"/>
      <c r="AK2" s="201"/>
    </row>
    <row r="3" spans="1:37" ht="15.75" thickTop="1">
      <c r="A3" s="42" t="str">
        <f>IF('Informations About Genes'!A3="","",'Informations About Genes'!A3)</f>
        <v>A1</v>
      </c>
      <c r="B3" s="43" t="str">
        <f>IF('Informations About Genes'!D3="","",'Informations About Genes'!D3)</f>
        <v/>
      </c>
      <c r="C3" s="558" t="str">
        <f>IF('Calcul Worksheet'!C3:E3="","",'Calcul Worksheet'!C3:E3)</f>
        <v/>
      </c>
      <c r="D3" s="559"/>
      <c r="E3" s="560"/>
      <c r="F3" s="558" t="str">
        <f>IF('Calcul Worksheet'!F3:H3="","",'Calcul Worksheet'!F3:H3)</f>
        <v/>
      </c>
      <c r="G3" s="559"/>
      <c r="H3" s="560"/>
      <c r="I3" s="558" t="str">
        <f>IF('Calcul Worksheet'!I3:K3="","",'Calcul Worksheet'!I3:K3)</f>
        <v/>
      </c>
      <c r="J3" s="559"/>
      <c r="K3" s="560"/>
      <c r="L3" s="558" t="str">
        <f>IF('Calcul Worksheet'!L3:N3="","",'Calcul Worksheet'!L3:N3)</f>
        <v/>
      </c>
      <c r="M3" s="559"/>
      <c r="N3" s="560"/>
      <c r="O3" s="558" t="str">
        <f>IF('Calcul Worksheet'!O3:Q3="","",'Calcul Worksheet'!O3:Q3)</f>
        <v/>
      </c>
      <c r="P3" s="559"/>
      <c r="Q3" s="560"/>
      <c r="R3" s="558" t="str">
        <f>IF('Calcul Worksheet'!R3:T3="","",'Calcul Worksheet'!R3:T3)</f>
        <v/>
      </c>
      <c r="S3" s="559"/>
      <c r="T3" s="560"/>
      <c r="U3" s="558" t="str">
        <f>IF('Calcul Worksheet'!U3:W3="","",'Calcul Worksheet'!U3:W3)</f>
        <v/>
      </c>
      <c r="V3" s="559"/>
      <c r="W3" s="560"/>
      <c r="X3" s="558" t="str">
        <f>IF('Calcul Worksheet'!X3:Z3="","",'Calcul Worksheet'!X3:Z3)</f>
        <v/>
      </c>
      <c r="Y3" s="559"/>
      <c r="Z3" s="560"/>
      <c r="AA3" s="558" t="str">
        <f>IF('Calcul Worksheet'!AA3:AC3="","",'Calcul Worksheet'!AA3:AC3)</f>
        <v/>
      </c>
      <c r="AB3" s="559"/>
      <c r="AC3" s="560"/>
      <c r="AD3" s="558" t="str">
        <f>IF('Calcul Worksheet'!AD3:AF3="","",'Calcul Worksheet'!AD3:AF3)</f>
        <v/>
      </c>
      <c r="AE3" s="559"/>
      <c r="AF3" s="560"/>
      <c r="AG3" s="558" t="str">
        <f>IF('Calcul Worksheet'!AG3:AI3="","",'Calcul Worksheet'!AG3:AI3)</f>
        <v/>
      </c>
      <c r="AH3" s="559"/>
      <c r="AI3" s="560"/>
      <c r="AJ3" s="201"/>
      <c r="AK3" s="201"/>
    </row>
    <row r="4" spans="1:37">
      <c r="A4" s="34" t="str">
        <f>IF('Informations About Genes'!A4="","",'Informations About Genes'!A4)</f>
        <v>A2</v>
      </c>
      <c r="B4" s="35" t="str">
        <f>IF('Informations About Genes'!D4="","",'Informations About Genes'!D4)</f>
        <v/>
      </c>
      <c r="C4" s="515" t="str">
        <f>IF('Calcul Worksheet'!C4:E4="","",'Calcul Worksheet'!C4:E4)</f>
        <v/>
      </c>
      <c r="D4" s="557"/>
      <c r="E4" s="516"/>
      <c r="F4" s="515" t="str">
        <f>IF('Calcul Worksheet'!F4:H4="","",'Calcul Worksheet'!F4:H4)</f>
        <v/>
      </c>
      <c r="G4" s="557"/>
      <c r="H4" s="516"/>
      <c r="I4" s="515" t="str">
        <f>IF('Calcul Worksheet'!I4:K4="","",'Calcul Worksheet'!I4:K4)</f>
        <v/>
      </c>
      <c r="J4" s="557"/>
      <c r="K4" s="516"/>
      <c r="L4" s="515" t="str">
        <f>IF('Calcul Worksheet'!L4:N4="","",'Calcul Worksheet'!L4:N4)</f>
        <v/>
      </c>
      <c r="M4" s="557"/>
      <c r="N4" s="516"/>
      <c r="O4" s="515" t="str">
        <f>IF('Calcul Worksheet'!O4:Q4="","",'Calcul Worksheet'!O4:Q4)</f>
        <v/>
      </c>
      <c r="P4" s="557"/>
      <c r="Q4" s="516"/>
      <c r="R4" s="515" t="str">
        <f>IF('Calcul Worksheet'!R4:T4="","",'Calcul Worksheet'!R4:T4)</f>
        <v/>
      </c>
      <c r="S4" s="557"/>
      <c r="T4" s="516"/>
      <c r="U4" s="515" t="str">
        <f>IF('Calcul Worksheet'!U4:W4="","",'Calcul Worksheet'!U4:W4)</f>
        <v/>
      </c>
      <c r="V4" s="557"/>
      <c r="W4" s="516"/>
      <c r="X4" s="515" t="str">
        <f>IF('Calcul Worksheet'!X4:Z4="","",'Calcul Worksheet'!X4:Z4)</f>
        <v/>
      </c>
      <c r="Y4" s="557"/>
      <c r="Z4" s="516"/>
      <c r="AA4" s="515" t="str">
        <f>IF('Calcul Worksheet'!AA4:AC4="","",'Calcul Worksheet'!AA4:AC4)</f>
        <v/>
      </c>
      <c r="AB4" s="557"/>
      <c r="AC4" s="516"/>
      <c r="AD4" s="515" t="str">
        <f>IF('Calcul Worksheet'!AD4:AF4="","",'Calcul Worksheet'!AD4:AF4)</f>
        <v/>
      </c>
      <c r="AE4" s="557"/>
      <c r="AF4" s="516"/>
      <c r="AG4" s="515" t="str">
        <f>IF('Calcul Worksheet'!AG4:AI4="","",'Calcul Worksheet'!AG4:AI4)</f>
        <v/>
      </c>
      <c r="AH4" s="557"/>
      <c r="AI4" s="516"/>
      <c r="AJ4" s="201"/>
      <c r="AK4" s="201"/>
    </row>
    <row r="5" spans="1:37">
      <c r="A5" s="34" t="str">
        <f>IF('Informations About Genes'!A5="","",'Informations About Genes'!A5)</f>
        <v>A3</v>
      </c>
      <c r="B5" s="35" t="str">
        <f>IF('Informations About Genes'!D5="","",'Informations About Genes'!D5)</f>
        <v/>
      </c>
      <c r="C5" s="515" t="str">
        <f>IF('Calcul Worksheet'!C5:E5="","",'Calcul Worksheet'!C5:E5)</f>
        <v/>
      </c>
      <c r="D5" s="557"/>
      <c r="E5" s="516"/>
      <c r="F5" s="515" t="str">
        <f>IF('Calcul Worksheet'!F5:H5="","",'Calcul Worksheet'!F5:H5)</f>
        <v/>
      </c>
      <c r="G5" s="557"/>
      <c r="H5" s="516"/>
      <c r="I5" s="515" t="str">
        <f>IF('Calcul Worksheet'!I5:K5="","",'Calcul Worksheet'!I5:K5)</f>
        <v/>
      </c>
      <c r="J5" s="557"/>
      <c r="K5" s="516"/>
      <c r="L5" s="515" t="str">
        <f>IF('Calcul Worksheet'!L5:N5="","",'Calcul Worksheet'!L5:N5)</f>
        <v/>
      </c>
      <c r="M5" s="557"/>
      <c r="N5" s="516"/>
      <c r="O5" s="515" t="str">
        <f>IF('Calcul Worksheet'!O5:Q5="","",'Calcul Worksheet'!O5:Q5)</f>
        <v/>
      </c>
      <c r="P5" s="557"/>
      <c r="Q5" s="516"/>
      <c r="R5" s="515" t="str">
        <f>IF('Calcul Worksheet'!R5:T5="","",'Calcul Worksheet'!R5:T5)</f>
        <v/>
      </c>
      <c r="S5" s="557"/>
      <c r="T5" s="516"/>
      <c r="U5" s="515" t="str">
        <f>IF('Calcul Worksheet'!U5:W5="","",'Calcul Worksheet'!U5:W5)</f>
        <v/>
      </c>
      <c r="V5" s="557"/>
      <c r="W5" s="516"/>
      <c r="X5" s="515" t="str">
        <f>IF('Calcul Worksheet'!X5:Z5="","",'Calcul Worksheet'!X5:Z5)</f>
        <v/>
      </c>
      <c r="Y5" s="557"/>
      <c r="Z5" s="516"/>
      <c r="AA5" s="515" t="str">
        <f>IF('Calcul Worksheet'!AA5:AC5="","",'Calcul Worksheet'!AA5:AC5)</f>
        <v/>
      </c>
      <c r="AB5" s="557"/>
      <c r="AC5" s="516"/>
      <c r="AD5" s="515" t="str">
        <f>IF('Calcul Worksheet'!AD5:AF5="","",'Calcul Worksheet'!AD5:AF5)</f>
        <v/>
      </c>
      <c r="AE5" s="557"/>
      <c r="AF5" s="516"/>
      <c r="AG5" s="515" t="str">
        <f>IF('Calcul Worksheet'!AG5:AI5="","",'Calcul Worksheet'!AG5:AI5)</f>
        <v/>
      </c>
      <c r="AH5" s="557"/>
      <c r="AI5" s="516"/>
      <c r="AJ5" s="201"/>
      <c r="AK5" s="201"/>
    </row>
    <row r="6" spans="1:37">
      <c r="A6" s="34" t="str">
        <f>IF('Informations About Genes'!A6="","",'Informations About Genes'!A6)</f>
        <v>A4</v>
      </c>
      <c r="B6" s="35" t="str">
        <f>IF('Informations About Genes'!D6="","",'Informations About Genes'!D6)</f>
        <v/>
      </c>
      <c r="C6" s="515" t="str">
        <f>IF('Calcul Worksheet'!C6:E6="","",'Calcul Worksheet'!C6:E6)</f>
        <v/>
      </c>
      <c r="D6" s="557"/>
      <c r="E6" s="516"/>
      <c r="F6" s="515" t="str">
        <f>IF('Calcul Worksheet'!F6:H6="","",'Calcul Worksheet'!F6:H6)</f>
        <v/>
      </c>
      <c r="G6" s="557"/>
      <c r="H6" s="516"/>
      <c r="I6" s="515" t="str">
        <f>IF('Calcul Worksheet'!I6:K6="","",'Calcul Worksheet'!I6:K6)</f>
        <v/>
      </c>
      <c r="J6" s="557"/>
      <c r="K6" s="516"/>
      <c r="L6" s="515" t="str">
        <f>IF('Calcul Worksheet'!L6:N6="","",'Calcul Worksheet'!L6:N6)</f>
        <v/>
      </c>
      <c r="M6" s="557"/>
      <c r="N6" s="516"/>
      <c r="O6" s="515" t="str">
        <f>IF('Calcul Worksheet'!O6:Q6="","",'Calcul Worksheet'!O6:Q6)</f>
        <v/>
      </c>
      <c r="P6" s="557"/>
      <c r="Q6" s="516"/>
      <c r="R6" s="515" t="str">
        <f>IF('Calcul Worksheet'!R6:T6="","",'Calcul Worksheet'!R6:T6)</f>
        <v/>
      </c>
      <c r="S6" s="557"/>
      <c r="T6" s="516"/>
      <c r="U6" s="515" t="str">
        <f>IF('Calcul Worksheet'!U6:W6="","",'Calcul Worksheet'!U6:W6)</f>
        <v/>
      </c>
      <c r="V6" s="557"/>
      <c r="W6" s="516"/>
      <c r="X6" s="515" t="str">
        <f>IF('Calcul Worksheet'!X6:Z6="","",'Calcul Worksheet'!X6:Z6)</f>
        <v/>
      </c>
      <c r="Y6" s="557"/>
      <c r="Z6" s="516"/>
      <c r="AA6" s="515" t="str">
        <f>IF('Calcul Worksheet'!AA6:AC6="","",'Calcul Worksheet'!AA6:AC6)</f>
        <v/>
      </c>
      <c r="AB6" s="557"/>
      <c r="AC6" s="516"/>
      <c r="AD6" s="515" t="str">
        <f>IF('Calcul Worksheet'!AD6:AF6="","",'Calcul Worksheet'!AD6:AF6)</f>
        <v/>
      </c>
      <c r="AE6" s="557"/>
      <c r="AF6" s="516"/>
      <c r="AG6" s="515" t="str">
        <f>IF('Calcul Worksheet'!AG6:AI6="","",'Calcul Worksheet'!AG6:AI6)</f>
        <v/>
      </c>
      <c r="AH6" s="557"/>
      <c r="AI6" s="516"/>
      <c r="AJ6" s="201"/>
      <c r="AK6" s="201"/>
    </row>
    <row r="7" spans="1:37">
      <c r="A7" s="34" t="str">
        <f>IF('Informations About Genes'!A7="","",'Informations About Genes'!A7)</f>
        <v>A5</v>
      </c>
      <c r="B7" s="35" t="str">
        <f>IF('Informations About Genes'!D7="","",'Informations About Genes'!D7)</f>
        <v/>
      </c>
      <c r="C7" s="515" t="str">
        <f>IF('Calcul Worksheet'!C7:E7="","",'Calcul Worksheet'!C7:E7)</f>
        <v/>
      </c>
      <c r="D7" s="557"/>
      <c r="E7" s="516"/>
      <c r="F7" s="515" t="str">
        <f>IF('Calcul Worksheet'!F7:H7="","",'Calcul Worksheet'!F7:H7)</f>
        <v/>
      </c>
      <c r="G7" s="557"/>
      <c r="H7" s="516"/>
      <c r="I7" s="515" t="str">
        <f>IF('Calcul Worksheet'!I7:K7="","",'Calcul Worksheet'!I7:K7)</f>
        <v/>
      </c>
      <c r="J7" s="557"/>
      <c r="K7" s="516"/>
      <c r="L7" s="515" t="str">
        <f>IF('Calcul Worksheet'!L7:N7="","",'Calcul Worksheet'!L7:N7)</f>
        <v/>
      </c>
      <c r="M7" s="557"/>
      <c r="N7" s="516"/>
      <c r="O7" s="515" t="str">
        <f>IF('Calcul Worksheet'!O7:Q7="","",'Calcul Worksheet'!O7:Q7)</f>
        <v/>
      </c>
      <c r="P7" s="557"/>
      <c r="Q7" s="516"/>
      <c r="R7" s="515" t="str">
        <f>IF('Calcul Worksheet'!R7:T7="","",'Calcul Worksheet'!R7:T7)</f>
        <v/>
      </c>
      <c r="S7" s="557"/>
      <c r="T7" s="516"/>
      <c r="U7" s="515" t="str">
        <f>IF('Calcul Worksheet'!U7:W7="","",'Calcul Worksheet'!U7:W7)</f>
        <v/>
      </c>
      <c r="V7" s="557"/>
      <c r="W7" s="516"/>
      <c r="X7" s="515" t="str">
        <f>IF('Calcul Worksheet'!X7:Z7="","",'Calcul Worksheet'!X7:Z7)</f>
        <v/>
      </c>
      <c r="Y7" s="557"/>
      <c r="Z7" s="516"/>
      <c r="AA7" s="515" t="str">
        <f>IF('Calcul Worksheet'!AA7:AC7="","",'Calcul Worksheet'!AA7:AC7)</f>
        <v/>
      </c>
      <c r="AB7" s="557"/>
      <c r="AC7" s="516"/>
      <c r="AD7" s="515" t="str">
        <f>IF('Calcul Worksheet'!AD7:AF7="","",'Calcul Worksheet'!AD7:AF7)</f>
        <v/>
      </c>
      <c r="AE7" s="557"/>
      <c r="AF7" s="516"/>
      <c r="AG7" s="515" t="str">
        <f>IF('Calcul Worksheet'!AG7:AI7="","",'Calcul Worksheet'!AG7:AI7)</f>
        <v/>
      </c>
      <c r="AH7" s="557"/>
      <c r="AI7" s="516"/>
      <c r="AJ7" s="201"/>
      <c r="AK7" s="201"/>
    </row>
    <row r="8" spans="1:37">
      <c r="A8" s="34" t="str">
        <f>IF('Informations About Genes'!A8="","",'Informations About Genes'!A8)</f>
        <v>A6</v>
      </c>
      <c r="B8" s="35" t="str">
        <f>IF('Informations About Genes'!D8="","",'Informations About Genes'!D8)</f>
        <v/>
      </c>
      <c r="C8" s="515" t="str">
        <f>IF('Calcul Worksheet'!C8:E8="","",'Calcul Worksheet'!C8:E8)</f>
        <v/>
      </c>
      <c r="D8" s="557"/>
      <c r="E8" s="516"/>
      <c r="F8" s="515" t="str">
        <f>IF('Calcul Worksheet'!F8:H8="","",'Calcul Worksheet'!F8:H8)</f>
        <v/>
      </c>
      <c r="G8" s="557"/>
      <c r="H8" s="516"/>
      <c r="I8" s="515" t="str">
        <f>IF('Calcul Worksheet'!I8:K8="","",'Calcul Worksheet'!I8:K8)</f>
        <v/>
      </c>
      <c r="J8" s="557"/>
      <c r="K8" s="516"/>
      <c r="L8" s="515" t="str">
        <f>IF('Calcul Worksheet'!L8:N8="","",'Calcul Worksheet'!L8:N8)</f>
        <v/>
      </c>
      <c r="M8" s="557"/>
      <c r="N8" s="516"/>
      <c r="O8" s="515" t="str">
        <f>IF('Calcul Worksheet'!O8:Q8="","",'Calcul Worksheet'!O8:Q8)</f>
        <v/>
      </c>
      <c r="P8" s="557"/>
      <c r="Q8" s="516"/>
      <c r="R8" s="515" t="str">
        <f>IF('Calcul Worksheet'!R8:T8="","",'Calcul Worksheet'!R8:T8)</f>
        <v/>
      </c>
      <c r="S8" s="557"/>
      <c r="T8" s="516"/>
      <c r="U8" s="515" t="str">
        <f>IF('Calcul Worksheet'!U8:W8="","",'Calcul Worksheet'!U8:W8)</f>
        <v/>
      </c>
      <c r="V8" s="557"/>
      <c r="W8" s="516"/>
      <c r="X8" s="515" t="str">
        <f>IF('Calcul Worksheet'!X8:Z8="","",'Calcul Worksheet'!X8:Z8)</f>
        <v/>
      </c>
      <c r="Y8" s="557"/>
      <c r="Z8" s="516"/>
      <c r="AA8" s="515" t="str">
        <f>IF('Calcul Worksheet'!AA8:AC8="","",'Calcul Worksheet'!AA8:AC8)</f>
        <v/>
      </c>
      <c r="AB8" s="557"/>
      <c r="AC8" s="516"/>
      <c r="AD8" s="515" t="str">
        <f>IF('Calcul Worksheet'!AD8:AF8="","",'Calcul Worksheet'!AD8:AF8)</f>
        <v/>
      </c>
      <c r="AE8" s="557"/>
      <c r="AF8" s="516"/>
      <c r="AG8" s="515" t="str">
        <f>IF('Calcul Worksheet'!AG8:AI8="","",'Calcul Worksheet'!AG8:AI8)</f>
        <v/>
      </c>
      <c r="AH8" s="557"/>
      <c r="AI8" s="516"/>
      <c r="AJ8" s="201"/>
      <c r="AK8" s="201"/>
    </row>
    <row r="9" spans="1:37">
      <c r="A9" s="34" t="str">
        <f>IF('Informations About Genes'!A9="","",'Informations About Genes'!A9)</f>
        <v>A7</v>
      </c>
      <c r="B9" s="35" t="str">
        <f>IF('Informations About Genes'!D9="","",'Informations About Genes'!D9)</f>
        <v/>
      </c>
      <c r="C9" s="515" t="str">
        <f>IF('Calcul Worksheet'!C9:E9="","",'Calcul Worksheet'!C9:E9)</f>
        <v/>
      </c>
      <c r="D9" s="557"/>
      <c r="E9" s="516"/>
      <c r="F9" s="515" t="str">
        <f>IF('Calcul Worksheet'!F9:H9="","",'Calcul Worksheet'!F9:H9)</f>
        <v/>
      </c>
      <c r="G9" s="557"/>
      <c r="H9" s="516"/>
      <c r="I9" s="515" t="str">
        <f>IF('Calcul Worksheet'!I9:K9="","",'Calcul Worksheet'!I9:K9)</f>
        <v/>
      </c>
      <c r="J9" s="557"/>
      <c r="K9" s="516"/>
      <c r="L9" s="515" t="str">
        <f>IF('Calcul Worksheet'!L9:N9="","",'Calcul Worksheet'!L9:N9)</f>
        <v/>
      </c>
      <c r="M9" s="557"/>
      <c r="N9" s="516"/>
      <c r="O9" s="515" t="str">
        <f>IF('Calcul Worksheet'!O9:Q9="","",'Calcul Worksheet'!O9:Q9)</f>
        <v/>
      </c>
      <c r="P9" s="557"/>
      <c r="Q9" s="516"/>
      <c r="R9" s="515" t="str">
        <f>IF('Calcul Worksheet'!R9:T9="","",'Calcul Worksheet'!R9:T9)</f>
        <v/>
      </c>
      <c r="S9" s="557"/>
      <c r="T9" s="516"/>
      <c r="U9" s="515" t="str">
        <f>IF('Calcul Worksheet'!U9:W9="","",'Calcul Worksheet'!U9:W9)</f>
        <v/>
      </c>
      <c r="V9" s="557"/>
      <c r="W9" s="516"/>
      <c r="X9" s="515" t="str">
        <f>IF('Calcul Worksheet'!X9:Z9="","",'Calcul Worksheet'!X9:Z9)</f>
        <v/>
      </c>
      <c r="Y9" s="557"/>
      <c r="Z9" s="516"/>
      <c r="AA9" s="515" t="str">
        <f>IF('Calcul Worksheet'!AA9:AC9="","",'Calcul Worksheet'!AA9:AC9)</f>
        <v/>
      </c>
      <c r="AB9" s="557"/>
      <c r="AC9" s="516"/>
      <c r="AD9" s="515" t="str">
        <f>IF('Calcul Worksheet'!AD9:AF9="","",'Calcul Worksheet'!AD9:AF9)</f>
        <v/>
      </c>
      <c r="AE9" s="557"/>
      <c r="AF9" s="516"/>
      <c r="AG9" s="515" t="str">
        <f>IF('Calcul Worksheet'!AG9:AI9="","",'Calcul Worksheet'!AG9:AI9)</f>
        <v/>
      </c>
      <c r="AH9" s="557"/>
      <c r="AI9" s="516"/>
      <c r="AJ9" s="201"/>
      <c r="AK9" s="201"/>
    </row>
    <row r="10" spans="1:37">
      <c r="A10" s="34" t="str">
        <f>IF('Informations About Genes'!A10="","",'Informations About Genes'!A10)</f>
        <v>A8</v>
      </c>
      <c r="B10" s="35" t="str">
        <f>IF('Informations About Genes'!D10="","",'Informations About Genes'!D10)</f>
        <v/>
      </c>
      <c r="C10" s="515" t="str">
        <f>IF('Calcul Worksheet'!C10:E10="","",'Calcul Worksheet'!C10:E10)</f>
        <v/>
      </c>
      <c r="D10" s="557"/>
      <c r="E10" s="516"/>
      <c r="F10" s="515" t="str">
        <f>IF('Calcul Worksheet'!F10:H10="","",'Calcul Worksheet'!F10:H10)</f>
        <v/>
      </c>
      <c r="G10" s="557"/>
      <c r="H10" s="516"/>
      <c r="I10" s="515" t="str">
        <f>IF('Calcul Worksheet'!I10:K10="","",'Calcul Worksheet'!I10:K10)</f>
        <v/>
      </c>
      <c r="J10" s="557"/>
      <c r="K10" s="516"/>
      <c r="L10" s="515" t="str">
        <f>IF('Calcul Worksheet'!L10:N10="","",'Calcul Worksheet'!L10:N10)</f>
        <v/>
      </c>
      <c r="M10" s="557"/>
      <c r="N10" s="516"/>
      <c r="O10" s="515" t="str">
        <f>IF('Calcul Worksheet'!O10:Q10="","",'Calcul Worksheet'!O10:Q10)</f>
        <v/>
      </c>
      <c r="P10" s="557"/>
      <c r="Q10" s="516"/>
      <c r="R10" s="515" t="str">
        <f>IF('Calcul Worksheet'!R10:T10="","",'Calcul Worksheet'!R10:T10)</f>
        <v/>
      </c>
      <c r="S10" s="557"/>
      <c r="T10" s="516"/>
      <c r="U10" s="515" t="str">
        <f>IF('Calcul Worksheet'!U10:W10="","",'Calcul Worksheet'!U10:W10)</f>
        <v/>
      </c>
      <c r="V10" s="557"/>
      <c r="W10" s="516"/>
      <c r="X10" s="515" t="str">
        <f>IF('Calcul Worksheet'!X10:Z10="","",'Calcul Worksheet'!X10:Z10)</f>
        <v/>
      </c>
      <c r="Y10" s="557"/>
      <c r="Z10" s="516"/>
      <c r="AA10" s="515" t="str">
        <f>IF('Calcul Worksheet'!AA10:AC10="","",'Calcul Worksheet'!AA10:AC10)</f>
        <v/>
      </c>
      <c r="AB10" s="557"/>
      <c r="AC10" s="516"/>
      <c r="AD10" s="515" t="str">
        <f>IF('Calcul Worksheet'!AD10:AF10="","",'Calcul Worksheet'!AD10:AF10)</f>
        <v/>
      </c>
      <c r="AE10" s="557"/>
      <c r="AF10" s="516"/>
      <c r="AG10" s="515" t="str">
        <f>IF('Calcul Worksheet'!AG10:AI10="","",'Calcul Worksheet'!AG10:AI10)</f>
        <v/>
      </c>
      <c r="AH10" s="557"/>
      <c r="AI10" s="516"/>
      <c r="AJ10" s="201"/>
      <c r="AK10" s="201"/>
    </row>
    <row r="11" spans="1:37">
      <c r="A11" s="34" t="str">
        <f>IF('Informations About Genes'!A11="","",'Informations About Genes'!A11)</f>
        <v>A9</v>
      </c>
      <c r="B11" s="35" t="str">
        <f>IF('Informations About Genes'!D11="","",'Informations About Genes'!D11)</f>
        <v/>
      </c>
      <c r="C11" s="515" t="str">
        <f>IF('Calcul Worksheet'!C11:E11="","",'Calcul Worksheet'!C11:E11)</f>
        <v/>
      </c>
      <c r="D11" s="557"/>
      <c r="E11" s="516"/>
      <c r="F11" s="515" t="str">
        <f>IF('Calcul Worksheet'!F11:H11="","",'Calcul Worksheet'!F11:H11)</f>
        <v/>
      </c>
      <c r="G11" s="557"/>
      <c r="H11" s="516"/>
      <c r="I11" s="515" t="str">
        <f>IF('Calcul Worksheet'!I11:K11="","",'Calcul Worksheet'!I11:K11)</f>
        <v/>
      </c>
      <c r="J11" s="557"/>
      <c r="K11" s="516"/>
      <c r="L11" s="515" t="str">
        <f>IF('Calcul Worksheet'!L11:N11="","",'Calcul Worksheet'!L11:N11)</f>
        <v/>
      </c>
      <c r="M11" s="557"/>
      <c r="N11" s="516"/>
      <c r="O11" s="515" t="str">
        <f>IF('Calcul Worksheet'!O11:Q11="","",'Calcul Worksheet'!O11:Q11)</f>
        <v/>
      </c>
      <c r="P11" s="557"/>
      <c r="Q11" s="516"/>
      <c r="R11" s="515" t="str">
        <f>IF('Calcul Worksheet'!R11:T11="","",'Calcul Worksheet'!R11:T11)</f>
        <v/>
      </c>
      <c r="S11" s="557"/>
      <c r="T11" s="516"/>
      <c r="U11" s="515" t="str">
        <f>IF('Calcul Worksheet'!U11:W11="","",'Calcul Worksheet'!U11:W11)</f>
        <v/>
      </c>
      <c r="V11" s="557"/>
      <c r="W11" s="516"/>
      <c r="X11" s="515" t="str">
        <f>IF('Calcul Worksheet'!X11:Z11="","",'Calcul Worksheet'!X11:Z11)</f>
        <v/>
      </c>
      <c r="Y11" s="557"/>
      <c r="Z11" s="516"/>
      <c r="AA11" s="515" t="str">
        <f>IF('Calcul Worksheet'!AA11:AC11="","",'Calcul Worksheet'!AA11:AC11)</f>
        <v/>
      </c>
      <c r="AB11" s="557"/>
      <c r="AC11" s="516"/>
      <c r="AD11" s="515" t="str">
        <f>IF('Calcul Worksheet'!AD11:AF11="","",'Calcul Worksheet'!AD11:AF11)</f>
        <v/>
      </c>
      <c r="AE11" s="557"/>
      <c r="AF11" s="516"/>
      <c r="AG11" s="515" t="str">
        <f>IF('Calcul Worksheet'!AG11:AI11="","",'Calcul Worksheet'!AG11:AI11)</f>
        <v/>
      </c>
      <c r="AH11" s="557"/>
      <c r="AI11" s="516"/>
      <c r="AJ11" s="201"/>
      <c r="AK11" s="201"/>
    </row>
    <row r="12" spans="1:37">
      <c r="A12" s="34" t="str">
        <f>IF('Informations About Genes'!A12="","",'Informations About Genes'!A12)</f>
        <v>A10</v>
      </c>
      <c r="B12" s="35" t="str">
        <f>IF('Informations About Genes'!D12="","",'Informations About Genes'!D12)</f>
        <v/>
      </c>
      <c r="C12" s="515" t="str">
        <f>IF('Calcul Worksheet'!C12:E12="","",'Calcul Worksheet'!C12:E12)</f>
        <v/>
      </c>
      <c r="D12" s="557"/>
      <c r="E12" s="516"/>
      <c r="F12" s="515" t="str">
        <f>IF('Calcul Worksheet'!F12:H12="","",'Calcul Worksheet'!F12:H12)</f>
        <v/>
      </c>
      <c r="G12" s="557"/>
      <c r="H12" s="516"/>
      <c r="I12" s="515" t="str">
        <f>IF('Calcul Worksheet'!I12:K12="","",'Calcul Worksheet'!I12:K12)</f>
        <v/>
      </c>
      <c r="J12" s="557"/>
      <c r="K12" s="516"/>
      <c r="L12" s="515" t="str">
        <f>IF('Calcul Worksheet'!L12:N12="","",'Calcul Worksheet'!L12:N12)</f>
        <v/>
      </c>
      <c r="M12" s="557"/>
      <c r="N12" s="516"/>
      <c r="O12" s="515" t="str">
        <f>IF('Calcul Worksheet'!O12:Q12="","",'Calcul Worksheet'!O12:Q12)</f>
        <v/>
      </c>
      <c r="P12" s="557"/>
      <c r="Q12" s="516"/>
      <c r="R12" s="515" t="str">
        <f>IF('Calcul Worksheet'!R12:T12="","",'Calcul Worksheet'!R12:T12)</f>
        <v/>
      </c>
      <c r="S12" s="557"/>
      <c r="T12" s="516"/>
      <c r="U12" s="515" t="str">
        <f>IF('Calcul Worksheet'!U12:W12="","",'Calcul Worksheet'!U12:W12)</f>
        <v/>
      </c>
      <c r="V12" s="557"/>
      <c r="W12" s="516"/>
      <c r="X12" s="515" t="str">
        <f>IF('Calcul Worksheet'!X12:Z12="","",'Calcul Worksheet'!X12:Z12)</f>
        <v/>
      </c>
      <c r="Y12" s="557"/>
      <c r="Z12" s="516"/>
      <c r="AA12" s="515" t="str">
        <f>IF('Calcul Worksheet'!AA12:AC12="","",'Calcul Worksheet'!AA12:AC12)</f>
        <v/>
      </c>
      <c r="AB12" s="557"/>
      <c r="AC12" s="516"/>
      <c r="AD12" s="515" t="str">
        <f>IF('Calcul Worksheet'!AD12:AF12="","",'Calcul Worksheet'!AD12:AF12)</f>
        <v/>
      </c>
      <c r="AE12" s="557"/>
      <c r="AF12" s="516"/>
      <c r="AG12" s="515" t="str">
        <f>IF('Calcul Worksheet'!AG12:AI12="","",'Calcul Worksheet'!AG12:AI12)</f>
        <v/>
      </c>
      <c r="AH12" s="557"/>
      <c r="AI12" s="516"/>
      <c r="AJ12" s="201"/>
      <c r="AK12" s="201"/>
    </row>
    <row r="13" spans="1:37">
      <c r="A13" s="34" t="str">
        <f>IF('Informations About Genes'!A13="","",'Informations About Genes'!A13)</f>
        <v>A11</v>
      </c>
      <c r="B13" s="35" t="str">
        <f>IF('Informations About Genes'!D13="","",'Informations About Genes'!D13)</f>
        <v/>
      </c>
      <c r="C13" s="515" t="str">
        <f>IF('Calcul Worksheet'!C13:E13="","",'Calcul Worksheet'!C13:E13)</f>
        <v/>
      </c>
      <c r="D13" s="557"/>
      <c r="E13" s="516"/>
      <c r="F13" s="515" t="str">
        <f>IF('Calcul Worksheet'!F13:H13="","",'Calcul Worksheet'!F13:H13)</f>
        <v/>
      </c>
      <c r="G13" s="557"/>
      <c r="H13" s="516"/>
      <c r="I13" s="515" t="str">
        <f>IF('Calcul Worksheet'!I13:K13="","",'Calcul Worksheet'!I13:K13)</f>
        <v/>
      </c>
      <c r="J13" s="557"/>
      <c r="K13" s="516"/>
      <c r="L13" s="515" t="str">
        <f>IF('Calcul Worksheet'!L13:N13="","",'Calcul Worksheet'!L13:N13)</f>
        <v/>
      </c>
      <c r="M13" s="557"/>
      <c r="N13" s="516"/>
      <c r="O13" s="515" t="str">
        <f>IF('Calcul Worksheet'!O13:Q13="","",'Calcul Worksheet'!O13:Q13)</f>
        <v/>
      </c>
      <c r="P13" s="557"/>
      <c r="Q13" s="516"/>
      <c r="R13" s="515" t="str">
        <f>IF('Calcul Worksheet'!R13:T13="","",'Calcul Worksheet'!R13:T13)</f>
        <v/>
      </c>
      <c r="S13" s="557"/>
      <c r="T13" s="516"/>
      <c r="U13" s="515" t="str">
        <f>IF('Calcul Worksheet'!U13:W13="","",'Calcul Worksheet'!U13:W13)</f>
        <v/>
      </c>
      <c r="V13" s="557"/>
      <c r="W13" s="516"/>
      <c r="X13" s="515" t="str">
        <f>IF('Calcul Worksheet'!X13:Z13="","",'Calcul Worksheet'!X13:Z13)</f>
        <v/>
      </c>
      <c r="Y13" s="557"/>
      <c r="Z13" s="516"/>
      <c r="AA13" s="515" t="str">
        <f>IF('Calcul Worksheet'!AA13:AC13="","",'Calcul Worksheet'!AA13:AC13)</f>
        <v/>
      </c>
      <c r="AB13" s="557"/>
      <c r="AC13" s="516"/>
      <c r="AD13" s="515" t="str">
        <f>IF('Calcul Worksheet'!AD13:AF13="","",'Calcul Worksheet'!AD13:AF13)</f>
        <v/>
      </c>
      <c r="AE13" s="557"/>
      <c r="AF13" s="516"/>
      <c r="AG13" s="515" t="str">
        <f>IF('Calcul Worksheet'!AG13:AI13="","",'Calcul Worksheet'!AG13:AI13)</f>
        <v/>
      </c>
      <c r="AH13" s="557"/>
      <c r="AI13" s="516"/>
      <c r="AJ13" s="201"/>
      <c r="AK13" s="201"/>
    </row>
    <row r="14" spans="1:37">
      <c r="A14" s="34" t="str">
        <f>IF('Informations About Genes'!A14="","",'Informations About Genes'!A14)</f>
        <v>A12</v>
      </c>
      <c r="B14" s="35" t="str">
        <f>IF('Informations About Genes'!D14="","",'Informations About Genes'!D14)</f>
        <v/>
      </c>
      <c r="C14" s="515" t="str">
        <f>IF('Calcul Worksheet'!C14:E14="","",'Calcul Worksheet'!C14:E14)</f>
        <v/>
      </c>
      <c r="D14" s="557"/>
      <c r="E14" s="516"/>
      <c r="F14" s="515" t="str">
        <f>IF('Calcul Worksheet'!F14:H14="","",'Calcul Worksheet'!F14:H14)</f>
        <v/>
      </c>
      <c r="G14" s="557"/>
      <c r="H14" s="516"/>
      <c r="I14" s="515" t="str">
        <f>IF('Calcul Worksheet'!I14:K14="","",'Calcul Worksheet'!I14:K14)</f>
        <v/>
      </c>
      <c r="J14" s="557"/>
      <c r="K14" s="516"/>
      <c r="L14" s="515" t="str">
        <f>IF('Calcul Worksheet'!L14:N14="","",'Calcul Worksheet'!L14:N14)</f>
        <v/>
      </c>
      <c r="M14" s="557"/>
      <c r="N14" s="516"/>
      <c r="O14" s="515" t="str">
        <f>IF('Calcul Worksheet'!O14:Q14="","",'Calcul Worksheet'!O14:Q14)</f>
        <v/>
      </c>
      <c r="P14" s="557"/>
      <c r="Q14" s="516"/>
      <c r="R14" s="515" t="str">
        <f>IF('Calcul Worksheet'!R14:T14="","",'Calcul Worksheet'!R14:T14)</f>
        <v/>
      </c>
      <c r="S14" s="557"/>
      <c r="T14" s="516"/>
      <c r="U14" s="515" t="str">
        <f>IF('Calcul Worksheet'!U14:W14="","",'Calcul Worksheet'!U14:W14)</f>
        <v/>
      </c>
      <c r="V14" s="557"/>
      <c r="W14" s="516"/>
      <c r="X14" s="515" t="str">
        <f>IF('Calcul Worksheet'!X14:Z14="","",'Calcul Worksheet'!X14:Z14)</f>
        <v/>
      </c>
      <c r="Y14" s="557"/>
      <c r="Z14" s="516"/>
      <c r="AA14" s="515" t="str">
        <f>IF('Calcul Worksheet'!AA14:AC14="","",'Calcul Worksheet'!AA14:AC14)</f>
        <v/>
      </c>
      <c r="AB14" s="557"/>
      <c r="AC14" s="516"/>
      <c r="AD14" s="515" t="str">
        <f>IF('Calcul Worksheet'!AD14:AF14="","",'Calcul Worksheet'!AD14:AF14)</f>
        <v/>
      </c>
      <c r="AE14" s="557"/>
      <c r="AF14" s="516"/>
      <c r="AG14" s="515" t="str">
        <f>IF('Calcul Worksheet'!AG14:AI14="","",'Calcul Worksheet'!AG14:AI14)</f>
        <v/>
      </c>
      <c r="AH14" s="557"/>
      <c r="AI14" s="516"/>
      <c r="AJ14" s="201"/>
      <c r="AK14" s="201"/>
    </row>
    <row r="15" spans="1:37">
      <c r="A15" s="34" t="str">
        <f>IF('Informations About Genes'!A15="","",'Informations About Genes'!A15)</f>
        <v>B1</v>
      </c>
      <c r="B15" s="35" t="str">
        <f>IF('Informations About Genes'!D15="","",'Informations About Genes'!D15)</f>
        <v/>
      </c>
      <c r="C15" s="515" t="str">
        <f>IF('Calcul Worksheet'!C15:E15="","",'Calcul Worksheet'!C15:E15)</f>
        <v/>
      </c>
      <c r="D15" s="557"/>
      <c r="E15" s="516"/>
      <c r="F15" s="515" t="str">
        <f>IF('Calcul Worksheet'!F15:H15="","",'Calcul Worksheet'!F15:H15)</f>
        <v/>
      </c>
      <c r="G15" s="557"/>
      <c r="H15" s="516"/>
      <c r="I15" s="515" t="str">
        <f>IF('Calcul Worksheet'!I15:K15="","",'Calcul Worksheet'!I15:K15)</f>
        <v/>
      </c>
      <c r="J15" s="557"/>
      <c r="K15" s="516"/>
      <c r="L15" s="515" t="str">
        <f>IF('Calcul Worksheet'!L15:N15="","",'Calcul Worksheet'!L15:N15)</f>
        <v/>
      </c>
      <c r="M15" s="557"/>
      <c r="N15" s="516"/>
      <c r="O15" s="515" t="str">
        <f>IF('Calcul Worksheet'!O15:Q15="","",'Calcul Worksheet'!O15:Q15)</f>
        <v/>
      </c>
      <c r="P15" s="557"/>
      <c r="Q15" s="516"/>
      <c r="R15" s="515" t="str">
        <f>IF('Calcul Worksheet'!R15:T15="","",'Calcul Worksheet'!R15:T15)</f>
        <v/>
      </c>
      <c r="S15" s="557"/>
      <c r="T15" s="516"/>
      <c r="U15" s="515" t="str">
        <f>IF('Calcul Worksheet'!U15:W15="","",'Calcul Worksheet'!U15:W15)</f>
        <v/>
      </c>
      <c r="V15" s="557"/>
      <c r="W15" s="516"/>
      <c r="X15" s="515" t="str">
        <f>IF('Calcul Worksheet'!X15:Z15="","",'Calcul Worksheet'!X15:Z15)</f>
        <v/>
      </c>
      <c r="Y15" s="557"/>
      <c r="Z15" s="516"/>
      <c r="AA15" s="515" t="str">
        <f>IF('Calcul Worksheet'!AA15:AC15="","",'Calcul Worksheet'!AA15:AC15)</f>
        <v/>
      </c>
      <c r="AB15" s="557"/>
      <c r="AC15" s="516"/>
      <c r="AD15" s="515" t="str">
        <f>IF('Calcul Worksheet'!AD15:AF15="","",'Calcul Worksheet'!AD15:AF15)</f>
        <v/>
      </c>
      <c r="AE15" s="557"/>
      <c r="AF15" s="516"/>
      <c r="AG15" s="515" t="str">
        <f>IF('Calcul Worksheet'!AG15:AI15="","",'Calcul Worksheet'!AG15:AI15)</f>
        <v/>
      </c>
      <c r="AH15" s="557"/>
      <c r="AI15" s="516"/>
      <c r="AJ15" s="201"/>
      <c r="AK15" s="201"/>
    </row>
    <row r="16" spans="1:37">
      <c r="A16" s="34" t="str">
        <f>IF('Informations About Genes'!A16="","",'Informations About Genes'!A16)</f>
        <v>B2</v>
      </c>
      <c r="B16" s="35" t="str">
        <f>IF('Informations About Genes'!D16="","",'Informations About Genes'!D16)</f>
        <v/>
      </c>
      <c r="C16" s="515" t="str">
        <f>IF('Calcul Worksheet'!C16:E16="","",'Calcul Worksheet'!C16:E16)</f>
        <v/>
      </c>
      <c r="D16" s="557"/>
      <c r="E16" s="516"/>
      <c r="F16" s="515" t="str">
        <f>IF('Calcul Worksheet'!F16:H16="","",'Calcul Worksheet'!F16:H16)</f>
        <v/>
      </c>
      <c r="G16" s="557"/>
      <c r="H16" s="516"/>
      <c r="I16" s="515" t="str">
        <f>IF('Calcul Worksheet'!I16:K16="","",'Calcul Worksheet'!I16:K16)</f>
        <v/>
      </c>
      <c r="J16" s="557"/>
      <c r="K16" s="516"/>
      <c r="L16" s="515" t="str">
        <f>IF('Calcul Worksheet'!L16:N16="","",'Calcul Worksheet'!L16:N16)</f>
        <v/>
      </c>
      <c r="M16" s="557"/>
      <c r="N16" s="516"/>
      <c r="O16" s="515" t="str">
        <f>IF('Calcul Worksheet'!O16:Q16="","",'Calcul Worksheet'!O16:Q16)</f>
        <v/>
      </c>
      <c r="P16" s="557"/>
      <c r="Q16" s="516"/>
      <c r="R16" s="515" t="str">
        <f>IF('Calcul Worksheet'!R16:T16="","",'Calcul Worksheet'!R16:T16)</f>
        <v/>
      </c>
      <c r="S16" s="557"/>
      <c r="T16" s="516"/>
      <c r="U16" s="515" t="str">
        <f>IF('Calcul Worksheet'!U16:W16="","",'Calcul Worksheet'!U16:W16)</f>
        <v/>
      </c>
      <c r="V16" s="557"/>
      <c r="W16" s="516"/>
      <c r="X16" s="515" t="str">
        <f>IF('Calcul Worksheet'!X16:Z16="","",'Calcul Worksheet'!X16:Z16)</f>
        <v/>
      </c>
      <c r="Y16" s="557"/>
      <c r="Z16" s="516"/>
      <c r="AA16" s="515" t="str">
        <f>IF('Calcul Worksheet'!AA16:AC16="","",'Calcul Worksheet'!AA16:AC16)</f>
        <v/>
      </c>
      <c r="AB16" s="557"/>
      <c r="AC16" s="516"/>
      <c r="AD16" s="515" t="str">
        <f>IF('Calcul Worksheet'!AD16:AF16="","",'Calcul Worksheet'!AD16:AF16)</f>
        <v/>
      </c>
      <c r="AE16" s="557"/>
      <c r="AF16" s="516"/>
      <c r="AG16" s="515" t="str">
        <f>IF('Calcul Worksheet'!AG16:AI16="","",'Calcul Worksheet'!AG16:AI16)</f>
        <v/>
      </c>
      <c r="AH16" s="557"/>
      <c r="AI16" s="516"/>
      <c r="AJ16" s="201"/>
      <c r="AK16" s="201"/>
    </row>
    <row r="17" spans="1:37">
      <c r="A17" s="34" t="str">
        <f>IF('Informations About Genes'!A17="","",'Informations About Genes'!A17)</f>
        <v>B3</v>
      </c>
      <c r="B17" s="35" t="str">
        <f>IF('Informations About Genes'!D17="","",'Informations About Genes'!D17)</f>
        <v/>
      </c>
      <c r="C17" s="515" t="str">
        <f>IF('Calcul Worksheet'!C17:E17="","",'Calcul Worksheet'!C17:E17)</f>
        <v/>
      </c>
      <c r="D17" s="557"/>
      <c r="E17" s="516"/>
      <c r="F17" s="515" t="str">
        <f>IF('Calcul Worksheet'!F17:H17="","",'Calcul Worksheet'!F17:H17)</f>
        <v/>
      </c>
      <c r="G17" s="557"/>
      <c r="H17" s="516"/>
      <c r="I17" s="515" t="str">
        <f>IF('Calcul Worksheet'!I17:K17="","",'Calcul Worksheet'!I17:K17)</f>
        <v/>
      </c>
      <c r="J17" s="557"/>
      <c r="K17" s="516"/>
      <c r="L17" s="515" t="str">
        <f>IF('Calcul Worksheet'!L17:N17="","",'Calcul Worksheet'!L17:N17)</f>
        <v/>
      </c>
      <c r="M17" s="557"/>
      <c r="N17" s="516"/>
      <c r="O17" s="515" t="str">
        <f>IF('Calcul Worksheet'!O17:Q17="","",'Calcul Worksheet'!O17:Q17)</f>
        <v/>
      </c>
      <c r="P17" s="557"/>
      <c r="Q17" s="516"/>
      <c r="R17" s="515" t="str">
        <f>IF('Calcul Worksheet'!R17:T17="","",'Calcul Worksheet'!R17:T17)</f>
        <v/>
      </c>
      <c r="S17" s="557"/>
      <c r="T17" s="516"/>
      <c r="U17" s="515" t="str">
        <f>IF('Calcul Worksheet'!U17:W17="","",'Calcul Worksheet'!U17:W17)</f>
        <v/>
      </c>
      <c r="V17" s="557"/>
      <c r="W17" s="516"/>
      <c r="X17" s="515" t="str">
        <f>IF('Calcul Worksheet'!X17:Z17="","",'Calcul Worksheet'!X17:Z17)</f>
        <v/>
      </c>
      <c r="Y17" s="557"/>
      <c r="Z17" s="516"/>
      <c r="AA17" s="515" t="str">
        <f>IF('Calcul Worksheet'!AA17:AC17="","",'Calcul Worksheet'!AA17:AC17)</f>
        <v/>
      </c>
      <c r="AB17" s="557"/>
      <c r="AC17" s="516"/>
      <c r="AD17" s="515" t="str">
        <f>IF('Calcul Worksheet'!AD17:AF17="","",'Calcul Worksheet'!AD17:AF17)</f>
        <v/>
      </c>
      <c r="AE17" s="557"/>
      <c r="AF17" s="516"/>
      <c r="AG17" s="515" t="str">
        <f>IF('Calcul Worksheet'!AG17:AI17="","",'Calcul Worksheet'!AG17:AI17)</f>
        <v/>
      </c>
      <c r="AH17" s="557"/>
      <c r="AI17" s="516"/>
      <c r="AJ17" s="201"/>
      <c r="AK17" s="201"/>
    </row>
    <row r="18" spans="1:37">
      <c r="A18" s="34" t="str">
        <f>IF('Informations About Genes'!A18="","",'Informations About Genes'!A18)</f>
        <v>B4</v>
      </c>
      <c r="B18" s="35" t="str">
        <f>IF('Informations About Genes'!D18="","",'Informations About Genes'!D18)</f>
        <v/>
      </c>
      <c r="C18" s="515" t="str">
        <f>IF('Calcul Worksheet'!C18:E18="","",'Calcul Worksheet'!C18:E18)</f>
        <v/>
      </c>
      <c r="D18" s="557"/>
      <c r="E18" s="516"/>
      <c r="F18" s="515" t="str">
        <f>IF('Calcul Worksheet'!F18:H18="","",'Calcul Worksheet'!F18:H18)</f>
        <v/>
      </c>
      <c r="G18" s="557"/>
      <c r="H18" s="516"/>
      <c r="I18" s="515" t="str">
        <f>IF('Calcul Worksheet'!I18:K18="","",'Calcul Worksheet'!I18:K18)</f>
        <v/>
      </c>
      <c r="J18" s="557"/>
      <c r="K18" s="516"/>
      <c r="L18" s="515" t="str">
        <f>IF('Calcul Worksheet'!L18:N18="","",'Calcul Worksheet'!L18:N18)</f>
        <v/>
      </c>
      <c r="M18" s="557"/>
      <c r="N18" s="516"/>
      <c r="O18" s="515" t="str">
        <f>IF('Calcul Worksheet'!O18:Q18="","",'Calcul Worksheet'!O18:Q18)</f>
        <v/>
      </c>
      <c r="P18" s="557"/>
      <c r="Q18" s="516"/>
      <c r="R18" s="515" t="str">
        <f>IF('Calcul Worksheet'!R18:T18="","",'Calcul Worksheet'!R18:T18)</f>
        <v/>
      </c>
      <c r="S18" s="557"/>
      <c r="T18" s="516"/>
      <c r="U18" s="515" t="str">
        <f>IF('Calcul Worksheet'!U18:W18="","",'Calcul Worksheet'!U18:W18)</f>
        <v/>
      </c>
      <c r="V18" s="557"/>
      <c r="W18" s="516"/>
      <c r="X18" s="515" t="str">
        <f>IF('Calcul Worksheet'!X18:Z18="","",'Calcul Worksheet'!X18:Z18)</f>
        <v/>
      </c>
      <c r="Y18" s="557"/>
      <c r="Z18" s="516"/>
      <c r="AA18" s="515" t="str">
        <f>IF('Calcul Worksheet'!AA18:AC18="","",'Calcul Worksheet'!AA18:AC18)</f>
        <v/>
      </c>
      <c r="AB18" s="557"/>
      <c r="AC18" s="516"/>
      <c r="AD18" s="515" t="str">
        <f>IF('Calcul Worksheet'!AD18:AF18="","",'Calcul Worksheet'!AD18:AF18)</f>
        <v/>
      </c>
      <c r="AE18" s="557"/>
      <c r="AF18" s="516"/>
      <c r="AG18" s="515" t="str">
        <f>IF('Calcul Worksheet'!AG18:AI18="","",'Calcul Worksheet'!AG18:AI18)</f>
        <v/>
      </c>
      <c r="AH18" s="557"/>
      <c r="AI18" s="516"/>
      <c r="AJ18" s="201"/>
      <c r="AK18" s="201"/>
    </row>
    <row r="19" spans="1:37">
      <c r="A19" s="34" t="str">
        <f>IF('Informations About Genes'!A19="","",'Informations About Genes'!A19)</f>
        <v>B5</v>
      </c>
      <c r="B19" s="35" t="str">
        <f>IF('Informations About Genes'!D19="","",'Informations About Genes'!D19)</f>
        <v/>
      </c>
      <c r="C19" s="515" t="str">
        <f>IF('Calcul Worksheet'!C19:E19="","",'Calcul Worksheet'!C19:E19)</f>
        <v/>
      </c>
      <c r="D19" s="557"/>
      <c r="E19" s="516"/>
      <c r="F19" s="515" t="str">
        <f>IF('Calcul Worksheet'!F19:H19="","",'Calcul Worksheet'!F19:H19)</f>
        <v/>
      </c>
      <c r="G19" s="557"/>
      <c r="H19" s="516"/>
      <c r="I19" s="515" t="str">
        <f>IF('Calcul Worksheet'!I19:K19="","",'Calcul Worksheet'!I19:K19)</f>
        <v/>
      </c>
      <c r="J19" s="557"/>
      <c r="K19" s="516"/>
      <c r="L19" s="515" t="str">
        <f>IF('Calcul Worksheet'!L19:N19="","",'Calcul Worksheet'!L19:N19)</f>
        <v/>
      </c>
      <c r="M19" s="557"/>
      <c r="N19" s="516"/>
      <c r="O19" s="515" t="str">
        <f>IF('Calcul Worksheet'!O19:Q19="","",'Calcul Worksheet'!O19:Q19)</f>
        <v/>
      </c>
      <c r="P19" s="557"/>
      <c r="Q19" s="516"/>
      <c r="R19" s="515" t="str">
        <f>IF('Calcul Worksheet'!R19:T19="","",'Calcul Worksheet'!R19:T19)</f>
        <v/>
      </c>
      <c r="S19" s="557"/>
      <c r="T19" s="516"/>
      <c r="U19" s="515" t="str">
        <f>IF('Calcul Worksheet'!U19:W19="","",'Calcul Worksheet'!U19:W19)</f>
        <v/>
      </c>
      <c r="V19" s="557"/>
      <c r="W19" s="516"/>
      <c r="X19" s="515" t="str">
        <f>IF('Calcul Worksheet'!X19:Z19="","",'Calcul Worksheet'!X19:Z19)</f>
        <v/>
      </c>
      <c r="Y19" s="557"/>
      <c r="Z19" s="516"/>
      <c r="AA19" s="515" t="str">
        <f>IF('Calcul Worksheet'!AA19:AC19="","",'Calcul Worksheet'!AA19:AC19)</f>
        <v/>
      </c>
      <c r="AB19" s="557"/>
      <c r="AC19" s="516"/>
      <c r="AD19" s="515" t="str">
        <f>IF('Calcul Worksheet'!AD19:AF19="","",'Calcul Worksheet'!AD19:AF19)</f>
        <v/>
      </c>
      <c r="AE19" s="557"/>
      <c r="AF19" s="516"/>
      <c r="AG19" s="515" t="str">
        <f>IF('Calcul Worksheet'!AG19:AI19="","",'Calcul Worksheet'!AG19:AI19)</f>
        <v/>
      </c>
      <c r="AH19" s="557"/>
      <c r="AI19" s="516"/>
      <c r="AJ19" s="201"/>
      <c r="AK19" s="201"/>
    </row>
    <row r="20" spans="1:37">
      <c r="A20" s="34" t="str">
        <f>IF('Informations About Genes'!A20="","",'Informations About Genes'!A20)</f>
        <v>B6</v>
      </c>
      <c r="B20" s="35" t="str">
        <f>IF('Informations About Genes'!D20="","",'Informations About Genes'!D20)</f>
        <v/>
      </c>
      <c r="C20" s="515" t="str">
        <f>IF('Calcul Worksheet'!C20:E20="","",'Calcul Worksheet'!C20:E20)</f>
        <v/>
      </c>
      <c r="D20" s="557"/>
      <c r="E20" s="516"/>
      <c r="F20" s="515" t="str">
        <f>IF('Calcul Worksheet'!F20:H20="","",'Calcul Worksheet'!F20:H20)</f>
        <v/>
      </c>
      <c r="G20" s="557"/>
      <c r="H20" s="516"/>
      <c r="I20" s="515" t="str">
        <f>IF('Calcul Worksheet'!I20:K20="","",'Calcul Worksheet'!I20:K20)</f>
        <v/>
      </c>
      <c r="J20" s="557"/>
      <c r="K20" s="516"/>
      <c r="L20" s="515" t="str">
        <f>IF('Calcul Worksheet'!L20:N20="","",'Calcul Worksheet'!L20:N20)</f>
        <v/>
      </c>
      <c r="M20" s="557"/>
      <c r="N20" s="516"/>
      <c r="O20" s="515" t="str">
        <f>IF('Calcul Worksheet'!O20:Q20="","",'Calcul Worksheet'!O20:Q20)</f>
        <v/>
      </c>
      <c r="P20" s="557"/>
      <c r="Q20" s="516"/>
      <c r="R20" s="515" t="str">
        <f>IF('Calcul Worksheet'!R20:T20="","",'Calcul Worksheet'!R20:T20)</f>
        <v/>
      </c>
      <c r="S20" s="557"/>
      <c r="T20" s="516"/>
      <c r="U20" s="515" t="str">
        <f>IF('Calcul Worksheet'!U20:W20="","",'Calcul Worksheet'!U20:W20)</f>
        <v/>
      </c>
      <c r="V20" s="557"/>
      <c r="W20" s="516"/>
      <c r="X20" s="515" t="str">
        <f>IF('Calcul Worksheet'!X20:Z20="","",'Calcul Worksheet'!X20:Z20)</f>
        <v/>
      </c>
      <c r="Y20" s="557"/>
      <c r="Z20" s="516"/>
      <c r="AA20" s="515" t="str">
        <f>IF('Calcul Worksheet'!AA20:AC20="","",'Calcul Worksheet'!AA20:AC20)</f>
        <v/>
      </c>
      <c r="AB20" s="557"/>
      <c r="AC20" s="516"/>
      <c r="AD20" s="515" t="str">
        <f>IF('Calcul Worksheet'!AD20:AF20="","",'Calcul Worksheet'!AD20:AF20)</f>
        <v/>
      </c>
      <c r="AE20" s="557"/>
      <c r="AF20" s="516"/>
      <c r="AG20" s="515" t="str">
        <f>IF('Calcul Worksheet'!AG20:AI20="","",'Calcul Worksheet'!AG20:AI20)</f>
        <v/>
      </c>
      <c r="AH20" s="557"/>
      <c r="AI20" s="516"/>
      <c r="AJ20" s="201"/>
      <c r="AK20" s="201"/>
    </row>
    <row r="21" spans="1:37">
      <c r="A21" s="34" t="str">
        <f>IF('Informations About Genes'!A21="","",'Informations About Genes'!A21)</f>
        <v>B7</v>
      </c>
      <c r="B21" s="35" t="str">
        <f>IF('Informations About Genes'!D21="","",'Informations About Genes'!D21)</f>
        <v/>
      </c>
      <c r="C21" s="515" t="str">
        <f>IF('Calcul Worksheet'!C21:E21="","",'Calcul Worksheet'!C21:E21)</f>
        <v/>
      </c>
      <c r="D21" s="557"/>
      <c r="E21" s="516"/>
      <c r="F21" s="515" t="str">
        <f>IF('Calcul Worksheet'!F21:H21="","",'Calcul Worksheet'!F21:H21)</f>
        <v/>
      </c>
      <c r="G21" s="557"/>
      <c r="H21" s="516"/>
      <c r="I21" s="515" t="str">
        <f>IF('Calcul Worksheet'!I21:K21="","",'Calcul Worksheet'!I21:K21)</f>
        <v/>
      </c>
      <c r="J21" s="557"/>
      <c r="K21" s="516"/>
      <c r="L21" s="515" t="str">
        <f>IF('Calcul Worksheet'!L21:N21="","",'Calcul Worksheet'!L21:N21)</f>
        <v/>
      </c>
      <c r="M21" s="557"/>
      <c r="N21" s="516"/>
      <c r="O21" s="515" t="str">
        <f>IF('Calcul Worksheet'!O21:Q21="","",'Calcul Worksheet'!O21:Q21)</f>
        <v/>
      </c>
      <c r="P21" s="557"/>
      <c r="Q21" s="516"/>
      <c r="R21" s="515" t="str">
        <f>IF('Calcul Worksheet'!R21:T21="","",'Calcul Worksheet'!R21:T21)</f>
        <v/>
      </c>
      <c r="S21" s="557"/>
      <c r="T21" s="516"/>
      <c r="U21" s="515" t="str">
        <f>IF('Calcul Worksheet'!U21:W21="","",'Calcul Worksheet'!U21:W21)</f>
        <v/>
      </c>
      <c r="V21" s="557"/>
      <c r="W21" s="516"/>
      <c r="X21" s="515" t="str">
        <f>IF('Calcul Worksheet'!X21:Z21="","",'Calcul Worksheet'!X21:Z21)</f>
        <v/>
      </c>
      <c r="Y21" s="557"/>
      <c r="Z21" s="516"/>
      <c r="AA21" s="515" t="str">
        <f>IF('Calcul Worksheet'!AA21:AC21="","",'Calcul Worksheet'!AA21:AC21)</f>
        <v/>
      </c>
      <c r="AB21" s="557"/>
      <c r="AC21" s="516"/>
      <c r="AD21" s="515" t="str">
        <f>IF('Calcul Worksheet'!AD21:AF21="","",'Calcul Worksheet'!AD21:AF21)</f>
        <v/>
      </c>
      <c r="AE21" s="557"/>
      <c r="AF21" s="516"/>
      <c r="AG21" s="515" t="str">
        <f>IF('Calcul Worksheet'!AG21:AI21="","",'Calcul Worksheet'!AG21:AI21)</f>
        <v/>
      </c>
      <c r="AH21" s="557"/>
      <c r="AI21" s="516"/>
      <c r="AJ21" s="201"/>
      <c r="AK21" s="201"/>
    </row>
    <row r="22" spans="1:37">
      <c r="A22" s="34" t="str">
        <f>IF('Informations About Genes'!A22="","",'Informations About Genes'!A22)</f>
        <v>B8</v>
      </c>
      <c r="B22" s="35" t="str">
        <f>IF('Informations About Genes'!D22="","",'Informations About Genes'!D22)</f>
        <v/>
      </c>
      <c r="C22" s="515" t="str">
        <f>IF('Calcul Worksheet'!C22:E22="","",'Calcul Worksheet'!C22:E22)</f>
        <v/>
      </c>
      <c r="D22" s="557"/>
      <c r="E22" s="516"/>
      <c r="F22" s="515" t="str">
        <f>IF('Calcul Worksheet'!F22:H22="","",'Calcul Worksheet'!F22:H22)</f>
        <v/>
      </c>
      <c r="G22" s="557"/>
      <c r="H22" s="516"/>
      <c r="I22" s="515" t="str">
        <f>IF('Calcul Worksheet'!I22:K22="","",'Calcul Worksheet'!I22:K22)</f>
        <v/>
      </c>
      <c r="J22" s="557"/>
      <c r="K22" s="516"/>
      <c r="L22" s="515" t="str">
        <f>IF('Calcul Worksheet'!L22:N22="","",'Calcul Worksheet'!L22:N22)</f>
        <v/>
      </c>
      <c r="M22" s="557"/>
      <c r="N22" s="516"/>
      <c r="O22" s="515" t="str">
        <f>IF('Calcul Worksheet'!O22:Q22="","",'Calcul Worksheet'!O22:Q22)</f>
        <v/>
      </c>
      <c r="P22" s="557"/>
      <c r="Q22" s="516"/>
      <c r="R22" s="515" t="str">
        <f>IF('Calcul Worksheet'!R22:T22="","",'Calcul Worksheet'!R22:T22)</f>
        <v/>
      </c>
      <c r="S22" s="557"/>
      <c r="T22" s="516"/>
      <c r="U22" s="515" t="str">
        <f>IF('Calcul Worksheet'!U22:W22="","",'Calcul Worksheet'!U22:W22)</f>
        <v/>
      </c>
      <c r="V22" s="557"/>
      <c r="W22" s="516"/>
      <c r="X22" s="515" t="str">
        <f>IF('Calcul Worksheet'!X22:Z22="","",'Calcul Worksheet'!X22:Z22)</f>
        <v/>
      </c>
      <c r="Y22" s="557"/>
      <c r="Z22" s="516"/>
      <c r="AA22" s="515" t="str">
        <f>IF('Calcul Worksheet'!AA22:AC22="","",'Calcul Worksheet'!AA22:AC22)</f>
        <v/>
      </c>
      <c r="AB22" s="557"/>
      <c r="AC22" s="516"/>
      <c r="AD22" s="515" t="str">
        <f>IF('Calcul Worksheet'!AD22:AF22="","",'Calcul Worksheet'!AD22:AF22)</f>
        <v/>
      </c>
      <c r="AE22" s="557"/>
      <c r="AF22" s="516"/>
      <c r="AG22" s="515" t="str">
        <f>IF('Calcul Worksheet'!AG22:AI22="","",'Calcul Worksheet'!AG22:AI22)</f>
        <v/>
      </c>
      <c r="AH22" s="557"/>
      <c r="AI22" s="516"/>
      <c r="AJ22" s="201"/>
      <c r="AK22" s="201"/>
    </row>
    <row r="23" spans="1:37">
      <c r="A23" s="34" t="str">
        <f>IF('Informations About Genes'!A23="","",'Informations About Genes'!A23)</f>
        <v>B9</v>
      </c>
      <c r="B23" s="35" t="str">
        <f>IF('Informations About Genes'!D23="","",'Informations About Genes'!D23)</f>
        <v/>
      </c>
      <c r="C23" s="515" t="str">
        <f>IF('Calcul Worksheet'!C23:E23="","",'Calcul Worksheet'!C23:E23)</f>
        <v/>
      </c>
      <c r="D23" s="557"/>
      <c r="E23" s="516"/>
      <c r="F23" s="515" t="str">
        <f>IF('Calcul Worksheet'!F23:H23="","",'Calcul Worksheet'!F23:H23)</f>
        <v/>
      </c>
      <c r="G23" s="557"/>
      <c r="H23" s="516"/>
      <c r="I23" s="515" t="str">
        <f>IF('Calcul Worksheet'!I23:K23="","",'Calcul Worksheet'!I23:K23)</f>
        <v/>
      </c>
      <c r="J23" s="557"/>
      <c r="K23" s="516"/>
      <c r="L23" s="515" t="str">
        <f>IF('Calcul Worksheet'!L23:N23="","",'Calcul Worksheet'!L23:N23)</f>
        <v/>
      </c>
      <c r="M23" s="557"/>
      <c r="N23" s="516"/>
      <c r="O23" s="515" t="str">
        <f>IF('Calcul Worksheet'!O23:Q23="","",'Calcul Worksheet'!O23:Q23)</f>
        <v/>
      </c>
      <c r="P23" s="557"/>
      <c r="Q23" s="516"/>
      <c r="R23" s="515" t="str">
        <f>IF('Calcul Worksheet'!R23:T23="","",'Calcul Worksheet'!R23:T23)</f>
        <v/>
      </c>
      <c r="S23" s="557"/>
      <c r="T23" s="516"/>
      <c r="U23" s="515" t="str">
        <f>IF('Calcul Worksheet'!U23:W23="","",'Calcul Worksheet'!U23:W23)</f>
        <v/>
      </c>
      <c r="V23" s="557"/>
      <c r="W23" s="516"/>
      <c r="X23" s="515" t="str">
        <f>IF('Calcul Worksheet'!X23:Z23="","",'Calcul Worksheet'!X23:Z23)</f>
        <v/>
      </c>
      <c r="Y23" s="557"/>
      <c r="Z23" s="516"/>
      <c r="AA23" s="515" t="str">
        <f>IF('Calcul Worksheet'!AA23:AC23="","",'Calcul Worksheet'!AA23:AC23)</f>
        <v/>
      </c>
      <c r="AB23" s="557"/>
      <c r="AC23" s="516"/>
      <c r="AD23" s="515" t="str">
        <f>IF('Calcul Worksheet'!AD23:AF23="","",'Calcul Worksheet'!AD23:AF23)</f>
        <v/>
      </c>
      <c r="AE23" s="557"/>
      <c r="AF23" s="516"/>
      <c r="AG23" s="515" t="str">
        <f>IF('Calcul Worksheet'!AG23:AI23="","",'Calcul Worksheet'!AG23:AI23)</f>
        <v/>
      </c>
      <c r="AH23" s="557"/>
      <c r="AI23" s="516"/>
      <c r="AJ23" s="201"/>
      <c r="AK23" s="201"/>
    </row>
    <row r="24" spans="1:37">
      <c r="A24" s="34" t="str">
        <f>IF('Informations About Genes'!A24="","",'Informations About Genes'!A24)</f>
        <v>B10</v>
      </c>
      <c r="B24" s="35" t="str">
        <f>IF('Informations About Genes'!D24="","",'Informations About Genes'!D24)</f>
        <v/>
      </c>
      <c r="C24" s="515" t="str">
        <f>IF('Calcul Worksheet'!C24:E24="","",'Calcul Worksheet'!C24:E24)</f>
        <v/>
      </c>
      <c r="D24" s="557"/>
      <c r="E24" s="516"/>
      <c r="F24" s="515" t="str">
        <f>IF('Calcul Worksheet'!F24:H24="","",'Calcul Worksheet'!F24:H24)</f>
        <v/>
      </c>
      <c r="G24" s="557"/>
      <c r="H24" s="516"/>
      <c r="I24" s="515" t="str">
        <f>IF('Calcul Worksheet'!I24:K24="","",'Calcul Worksheet'!I24:K24)</f>
        <v/>
      </c>
      <c r="J24" s="557"/>
      <c r="K24" s="516"/>
      <c r="L24" s="515" t="str">
        <f>IF('Calcul Worksheet'!L24:N24="","",'Calcul Worksheet'!L24:N24)</f>
        <v/>
      </c>
      <c r="M24" s="557"/>
      <c r="N24" s="516"/>
      <c r="O24" s="515" t="str">
        <f>IF('Calcul Worksheet'!O24:Q24="","",'Calcul Worksheet'!O24:Q24)</f>
        <v/>
      </c>
      <c r="P24" s="557"/>
      <c r="Q24" s="516"/>
      <c r="R24" s="515" t="str">
        <f>IF('Calcul Worksheet'!R24:T24="","",'Calcul Worksheet'!R24:T24)</f>
        <v/>
      </c>
      <c r="S24" s="557"/>
      <c r="T24" s="516"/>
      <c r="U24" s="515" t="str">
        <f>IF('Calcul Worksheet'!U24:W24="","",'Calcul Worksheet'!U24:W24)</f>
        <v/>
      </c>
      <c r="V24" s="557"/>
      <c r="W24" s="516"/>
      <c r="X24" s="515" t="str">
        <f>IF('Calcul Worksheet'!X24:Z24="","",'Calcul Worksheet'!X24:Z24)</f>
        <v/>
      </c>
      <c r="Y24" s="557"/>
      <c r="Z24" s="516"/>
      <c r="AA24" s="515" t="str">
        <f>IF('Calcul Worksheet'!AA24:AC24="","",'Calcul Worksheet'!AA24:AC24)</f>
        <v/>
      </c>
      <c r="AB24" s="557"/>
      <c r="AC24" s="516"/>
      <c r="AD24" s="515" t="str">
        <f>IF('Calcul Worksheet'!AD24:AF24="","",'Calcul Worksheet'!AD24:AF24)</f>
        <v/>
      </c>
      <c r="AE24" s="557"/>
      <c r="AF24" s="516"/>
      <c r="AG24" s="515" t="str">
        <f>IF('Calcul Worksheet'!AG24:AI24="","",'Calcul Worksheet'!AG24:AI24)</f>
        <v/>
      </c>
      <c r="AH24" s="557"/>
      <c r="AI24" s="516"/>
      <c r="AJ24" s="201"/>
      <c r="AK24" s="201"/>
    </row>
    <row r="25" spans="1:37">
      <c r="A25" s="34" t="str">
        <f>IF('Informations About Genes'!A25="","",'Informations About Genes'!A25)</f>
        <v>B11</v>
      </c>
      <c r="B25" s="35" t="str">
        <f>IF('Informations About Genes'!D25="","",'Informations About Genes'!D25)</f>
        <v/>
      </c>
      <c r="C25" s="515" t="str">
        <f>IF('Calcul Worksheet'!C25:E25="","",'Calcul Worksheet'!C25:E25)</f>
        <v/>
      </c>
      <c r="D25" s="557"/>
      <c r="E25" s="516"/>
      <c r="F25" s="515" t="str">
        <f>IF('Calcul Worksheet'!F25:H25="","",'Calcul Worksheet'!F25:H25)</f>
        <v/>
      </c>
      <c r="G25" s="557"/>
      <c r="H25" s="516"/>
      <c r="I25" s="515" t="str">
        <f>IF('Calcul Worksheet'!I25:K25="","",'Calcul Worksheet'!I25:K25)</f>
        <v/>
      </c>
      <c r="J25" s="557"/>
      <c r="K25" s="516"/>
      <c r="L25" s="515" t="str">
        <f>IF('Calcul Worksheet'!L25:N25="","",'Calcul Worksheet'!L25:N25)</f>
        <v/>
      </c>
      <c r="M25" s="557"/>
      <c r="N25" s="516"/>
      <c r="O25" s="515" t="str">
        <f>IF('Calcul Worksheet'!O25:Q25="","",'Calcul Worksheet'!O25:Q25)</f>
        <v/>
      </c>
      <c r="P25" s="557"/>
      <c r="Q25" s="516"/>
      <c r="R25" s="515" t="str">
        <f>IF('Calcul Worksheet'!R25:T25="","",'Calcul Worksheet'!R25:T25)</f>
        <v/>
      </c>
      <c r="S25" s="557"/>
      <c r="T25" s="516"/>
      <c r="U25" s="515" t="str">
        <f>IF('Calcul Worksheet'!U25:W25="","",'Calcul Worksheet'!U25:W25)</f>
        <v/>
      </c>
      <c r="V25" s="557"/>
      <c r="W25" s="516"/>
      <c r="X25" s="515" t="str">
        <f>IF('Calcul Worksheet'!X25:Z25="","",'Calcul Worksheet'!X25:Z25)</f>
        <v/>
      </c>
      <c r="Y25" s="557"/>
      <c r="Z25" s="516"/>
      <c r="AA25" s="515" t="str">
        <f>IF('Calcul Worksheet'!AA25:AC25="","",'Calcul Worksheet'!AA25:AC25)</f>
        <v/>
      </c>
      <c r="AB25" s="557"/>
      <c r="AC25" s="516"/>
      <c r="AD25" s="515" t="str">
        <f>IF('Calcul Worksheet'!AD25:AF25="","",'Calcul Worksheet'!AD25:AF25)</f>
        <v/>
      </c>
      <c r="AE25" s="557"/>
      <c r="AF25" s="516"/>
      <c r="AG25" s="515" t="str">
        <f>IF('Calcul Worksheet'!AG25:AI25="","",'Calcul Worksheet'!AG25:AI25)</f>
        <v/>
      </c>
      <c r="AH25" s="557"/>
      <c r="AI25" s="516"/>
      <c r="AJ25" s="201"/>
      <c r="AK25" s="201"/>
    </row>
    <row r="26" spans="1:37">
      <c r="A26" s="34" t="str">
        <f>IF('Informations About Genes'!A26="","",'Informations About Genes'!A26)</f>
        <v>B12</v>
      </c>
      <c r="B26" s="35" t="str">
        <f>IF('Informations About Genes'!D26="","",'Informations About Genes'!D26)</f>
        <v/>
      </c>
      <c r="C26" s="515" t="str">
        <f>IF('Calcul Worksheet'!C26:E26="","",'Calcul Worksheet'!C26:E26)</f>
        <v/>
      </c>
      <c r="D26" s="557"/>
      <c r="E26" s="516"/>
      <c r="F26" s="515" t="str">
        <f>IF('Calcul Worksheet'!F26:H26="","",'Calcul Worksheet'!F26:H26)</f>
        <v/>
      </c>
      <c r="G26" s="557"/>
      <c r="H26" s="516"/>
      <c r="I26" s="515" t="str">
        <f>IF('Calcul Worksheet'!I26:K26="","",'Calcul Worksheet'!I26:K26)</f>
        <v/>
      </c>
      <c r="J26" s="557"/>
      <c r="K26" s="516"/>
      <c r="L26" s="515" t="str">
        <f>IF('Calcul Worksheet'!L26:N26="","",'Calcul Worksheet'!L26:N26)</f>
        <v/>
      </c>
      <c r="M26" s="557"/>
      <c r="N26" s="516"/>
      <c r="O26" s="515" t="str">
        <f>IF('Calcul Worksheet'!O26:Q26="","",'Calcul Worksheet'!O26:Q26)</f>
        <v/>
      </c>
      <c r="P26" s="557"/>
      <c r="Q26" s="516"/>
      <c r="R26" s="515" t="str">
        <f>IF('Calcul Worksheet'!R26:T26="","",'Calcul Worksheet'!R26:T26)</f>
        <v/>
      </c>
      <c r="S26" s="557"/>
      <c r="T26" s="516"/>
      <c r="U26" s="515" t="str">
        <f>IF('Calcul Worksheet'!U26:W26="","",'Calcul Worksheet'!U26:W26)</f>
        <v/>
      </c>
      <c r="V26" s="557"/>
      <c r="W26" s="516"/>
      <c r="X26" s="515" t="str">
        <f>IF('Calcul Worksheet'!X26:Z26="","",'Calcul Worksheet'!X26:Z26)</f>
        <v/>
      </c>
      <c r="Y26" s="557"/>
      <c r="Z26" s="516"/>
      <c r="AA26" s="515" t="str">
        <f>IF('Calcul Worksheet'!AA26:AC26="","",'Calcul Worksheet'!AA26:AC26)</f>
        <v/>
      </c>
      <c r="AB26" s="557"/>
      <c r="AC26" s="516"/>
      <c r="AD26" s="515" t="str">
        <f>IF('Calcul Worksheet'!AD26:AF26="","",'Calcul Worksheet'!AD26:AF26)</f>
        <v/>
      </c>
      <c r="AE26" s="557"/>
      <c r="AF26" s="516"/>
      <c r="AG26" s="515" t="str">
        <f>IF('Calcul Worksheet'!AG26:AI26="","",'Calcul Worksheet'!AG26:AI26)</f>
        <v/>
      </c>
      <c r="AH26" s="557"/>
      <c r="AI26" s="516"/>
      <c r="AJ26" s="201"/>
      <c r="AK26" s="201"/>
    </row>
    <row r="27" spans="1:37">
      <c r="A27" s="34" t="str">
        <f>IF('Informations About Genes'!A27="","",'Informations About Genes'!A27)</f>
        <v>C1</v>
      </c>
      <c r="B27" s="35" t="str">
        <f>IF('Informations About Genes'!D27="","",'Informations About Genes'!D27)</f>
        <v/>
      </c>
      <c r="C27" s="515" t="str">
        <f>IF('Calcul Worksheet'!C27:E27="","",'Calcul Worksheet'!C27:E27)</f>
        <v/>
      </c>
      <c r="D27" s="557"/>
      <c r="E27" s="516"/>
      <c r="F27" s="515" t="str">
        <f>IF('Calcul Worksheet'!F27:H27="","",'Calcul Worksheet'!F27:H27)</f>
        <v/>
      </c>
      <c r="G27" s="557"/>
      <c r="H27" s="516"/>
      <c r="I27" s="515" t="str">
        <f>IF('Calcul Worksheet'!I27:K27="","",'Calcul Worksheet'!I27:K27)</f>
        <v/>
      </c>
      <c r="J27" s="557"/>
      <c r="K27" s="516"/>
      <c r="L27" s="515" t="str">
        <f>IF('Calcul Worksheet'!L27:N27="","",'Calcul Worksheet'!L27:N27)</f>
        <v/>
      </c>
      <c r="M27" s="557"/>
      <c r="N27" s="516"/>
      <c r="O27" s="515" t="str">
        <f>IF('Calcul Worksheet'!O27:Q27="","",'Calcul Worksheet'!O27:Q27)</f>
        <v/>
      </c>
      <c r="P27" s="557"/>
      <c r="Q27" s="516"/>
      <c r="R27" s="515" t="str">
        <f>IF('Calcul Worksheet'!R27:T27="","",'Calcul Worksheet'!R27:T27)</f>
        <v/>
      </c>
      <c r="S27" s="557"/>
      <c r="T27" s="516"/>
      <c r="U27" s="515" t="str">
        <f>IF('Calcul Worksheet'!U27:W27="","",'Calcul Worksheet'!U27:W27)</f>
        <v/>
      </c>
      <c r="V27" s="557"/>
      <c r="W27" s="516"/>
      <c r="X27" s="515" t="str">
        <f>IF('Calcul Worksheet'!X27:Z27="","",'Calcul Worksheet'!X27:Z27)</f>
        <v/>
      </c>
      <c r="Y27" s="557"/>
      <c r="Z27" s="516"/>
      <c r="AA27" s="515" t="str">
        <f>IF('Calcul Worksheet'!AA27:AC27="","",'Calcul Worksheet'!AA27:AC27)</f>
        <v/>
      </c>
      <c r="AB27" s="557"/>
      <c r="AC27" s="516"/>
      <c r="AD27" s="515" t="str">
        <f>IF('Calcul Worksheet'!AD27:AF27="","",'Calcul Worksheet'!AD27:AF27)</f>
        <v/>
      </c>
      <c r="AE27" s="557"/>
      <c r="AF27" s="516"/>
      <c r="AG27" s="515" t="str">
        <f>IF('Calcul Worksheet'!AG27:AI27="","",'Calcul Worksheet'!AG27:AI27)</f>
        <v/>
      </c>
      <c r="AH27" s="557"/>
      <c r="AI27" s="516"/>
      <c r="AJ27" s="201"/>
      <c r="AK27" s="201"/>
    </row>
    <row r="28" spans="1:37">
      <c r="A28" s="34" t="str">
        <f>IF('Informations About Genes'!A28="","",'Informations About Genes'!A28)</f>
        <v>C2</v>
      </c>
      <c r="B28" s="35" t="str">
        <f>IF('Informations About Genes'!D28="","",'Informations About Genes'!D28)</f>
        <v/>
      </c>
      <c r="C28" s="515" t="str">
        <f>IF('Calcul Worksheet'!C28:E28="","",'Calcul Worksheet'!C28:E28)</f>
        <v/>
      </c>
      <c r="D28" s="557"/>
      <c r="E28" s="516"/>
      <c r="F28" s="515" t="str">
        <f>IF('Calcul Worksheet'!F28:H28="","",'Calcul Worksheet'!F28:H28)</f>
        <v/>
      </c>
      <c r="G28" s="557"/>
      <c r="H28" s="516"/>
      <c r="I28" s="515" t="str">
        <f>IF('Calcul Worksheet'!I28:K28="","",'Calcul Worksheet'!I28:K28)</f>
        <v/>
      </c>
      <c r="J28" s="557"/>
      <c r="K28" s="516"/>
      <c r="L28" s="515" t="str">
        <f>IF('Calcul Worksheet'!L28:N28="","",'Calcul Worksheet'!L28:N28)</f>
        <v/>
      </c>
      <c r="M28" s="557"/>
      <c r="N28" s="516"/>
      <c r="O28" s="515" t="str">
        <f>IF('Calcul Worksheet'!O28:Q28="","",'Calcul Worksheet'!O28:Q28)</f>
        <v/>
      </c>
      <c r="P28" s="557"/>
      <c r="Q28" s="516"/>
      <c r="R28" s="515" t="str">
        <f>IF('Calcul Worksheet'!R28:T28="","",'Calcul Worksheet'!R28:T28)</f>
        <v/>
      </c>
      <c r="S28" s="557"/>
      <c r="T28" s="516"/>
      <c r="U28" s="515" t="str">
        <f>IF('Calcul Worksheet'!U28:W28="","",'Calcul Worksheet'!U28:W28)</f>
        <v/>
      </c>
      <c r="V28" s="557"/>
      <c r="W28" s="516"/>
      <c r="X28" s="515" t="str">
        <f>IF('Calcul Worksheet'!X28:Z28="","",'Calcul Worksheet'!X28:Z28)</f>
        <v/>
      </c>
      <c r="Y28" s="557"/>
      <c r="Z28" s="516"/>
      <c r="AA28" s="515" t="str">
        <f>IF('Calcul Worksheet'!AA28:AC28="","",'Calcul Worksheet'!AA28:AC28)</f>
        <v/>
      </c>
      <c r="AB28" s="557"/>
      <c r="AC28" s="516"/>
      <c r="AD28" s="515" t="str">
        <f>IF('Calcul Worksheet'!AD28:AF28="","",'Calcul Worksheet'!AD28:AF28)</f>
        <v/>
      </c>
      <c r="AE28" s="557"/>
      <c r="AF28" s="516"/>
      <c r="AG28" s="515" t="str">
        <f>IF('Calcul Worksheet'!AG28:AI28="","",'Calcul Worksheet'!AG28:AI28)</f>
        <v/>
      </c>
      <c r="AH28" s="557"/>
      <c r="AI28" s="516"/>
      <c r="AJ28" s="201"/>
      <c r="AK28" s="201"/>
    </row>
    <row r="29" spans="1:37">
      <c r="A29" s="34" t="str">
        <f>IF('Informations About Genes'!A29="","",'Informations About Genes'!A29)</f>
        <v>C3</v>
      </c>
      <c r="B29" s="35" t="str">
        <f>IF('Informations About Genes'!D29="","",'Informations About Genes'!D29)</f>
        <v/>
      </c>
      <c r="C29" s="515" t="str">
        <f>IF('Calcul Worksheet'!C29:E29="","",'Calcul Worksheet'!C29:E29)</f>
        <v/>
      </c>
      <c r="D29" s="557"/>
      <c r="E29" s="516"/>
      <c r="F29" s="515" t="str">
        <f>IF('Calcul Worksheet'!F29:H29="","",'Calcul Worksheet'!F29:H29)</f>
        <v/>
      </c>
      <c r="G29" s="557"/>
      <c r="H29" s="516"/>
      <c r="I29" s="515" t="str">
        <f>IF('Calcul Worksheet'!I29:K29="","",'Calcul Worksheet'!I29:K29)</f>
        <v/>
      </c>
      <c r="J29" s="557"/>
      <c r="K29" s="516"/>
      <c r="L29" s="515" t="str">
        <f>IF('Calcul Worksheet'!L29:N29="","",'Calcul Worksheet'!L29:N29)</f>
        <v/>
      </c>
      <c r="M29" s="557"/>
      <c r="N29" s="516"/>
      <c r="O29" s="515" t="str">
        <f>IF('Calcul Worksheet'!O29:Q29="","",'Calcul Worksheet'!O29:Q29)</f>
        <v/>
      </c>
      <c r="P29" s="557"/>
      <c r="Q29" s="516"/>
      <c r="R29" s="515" t="str">
        <f>IF('Calcul Worksheet'!R29:T29="","",'Calcul Worksheet'!R29:T29)</f>
        <v/>
      </c>
      <c r="S29" s="557"/>
      <c r="T29" s="516"/>
      <c r="U29" s="515" t="str">
        <f>IF('Calcul Worksheet'!U29:W29="","",'Calcul Worksheet'!U29:W29)</f>
        <v/>
      </c>
      <c r="V29" s="557"/>
      <c r="W29" s="516"/>
      <c r="X29" s="515" t="str">
        <f>IF('Calcul Worksheet'!X29:Z29="","",'Calcul Worksheet'!X29:Z29)</f>
        <v/>
      </c>
      <c r="Y29" s="557"/>
      <c r="Z29" s="516"/>
      <c r="AA29" s="515" t="str">
        <f>IF('Calcul Worksheet'!AA29:AC29="","",'Calcul Worksheet'!AA29:AC29)</f>
        <v/>
      </c>
      <c r="AB29" s="557"/>
      <c r="AC29" s="516"/>
      <c r="AD29" s="515" t="str">
        <f>IF('Calcul Worksheet'!AD29:AF29="","",'Calcul Worksheet'!AD29:AF29)</f>
        <v/>
      </c>
      <c r="AE29" s="557"/>
      <c r="AF29" s="516"/>
      <c r="AG29" s="515" t="str">
        <f>IF('Calcul Worksheet'!AG29:AI29="","",'Calcul Worksheet'!AG29:AI29)</f>
        <v/>
      </c>
      <c r="AH29" s="557"/>
      <c r="AI29" s="516"/>
      <c r="AJ29" s="201"/>
      <c r="AK29" s="201"/>
    </row>
    <row r="30" spans="1:37">
      <c r="A30" s="34" t="str">
        <f>IF('Informations About Genes'!A30="","",'Informations About Genes'!A30)</f>
        <v>C4</v>
      </c>
      <c r="B30" s="35" t="str">
        <f>IF('Informations About Genes'!D30="","",'Informations About Genes'!D30)</f>
        <v/>
      </c>
      <c r="C30" s="515" t="str">
        <f>IF('Calcul Worksheet'!C30:E30="","",'Calcul Worksheet'!C30:E30)</f>
        <v/>
      </c>
      <c r="D30" s="557"/>
      <c r="E30" s="516"/>
      <c r="F30" s="515" t="str">
        <f>IF('Calcul Worksheet'!F30:H30="","",'Calcul Worksheet'!F30:H30)</f>
        <v/>
      </c>
      <c r="G30" s="557"/>
      <c r="H30" s="516"/>
      <c r="I30" s="515" t="str">
        <f>IF('Calcul Worksheet'!I30:K30="","",'Calcul Worksheet'!I30:K30)</f>
        <v/>
      </c>
      <c r="J30" s="557"/>
      <c r="K30" s="516"/>
      <c r="L30" s="515" t="str">
        <f>IF('Calcul Worksheet'!L30:N30="","",'Calcul Worksheet'!L30:N30)</f>
        <v/>
      </c>
      <c r="M30" s="557"/>
      <c r="N30" s="516"/>
      <c r="O30" s="515" t="str">
        <f>IF('Calcul Worksheet'!O30:Q30="","",'Calcul Worksheet'!O30:Q30)</f>
        <v/>
      </c>
      <c r="P30" s="557"/>
      <c r="Q30" s="516"/>
      <c r="R30" s="515" t="str">
        <f>IF('Calcul Worksheet'!R30:T30="","",'Calcul Worksheet'!R30:T30)</f>
        <v/>
      </c>
      <c r="S30" s="557"/>
      <c r="T30" s="516"/>
      <c r="U30" s="515" t="str">
        <f>IF('Calcul Worksheet'!U30:W30="","",'Calcul Worksheet'!U30:W30)</f>
        <v/>
      </c>
      <c r="V30" s="557"/>
      <c r="W30" s="516"/>
      <c r="X30" s="515" t="str">
        <f>IF('Calcul Worksheet'!X30:Z30="","",'Calcul Worksheet'!X30:Z30)</f>
        <v/>
      </c>
      <c r="Y30" s="557"/>
      <c r="Z30" s="516"/>
      <c r="AA30" s="515" t="str">
        <f>IF('Calcul Worksheet'!AA30:AC30="","",'Calcul Worksheet'!AA30:AC30)</f>
        <v/>
      </c>
      <c r="AB30" s="557"/>
      <c r="AC30" s="516"/>
      <c r="AD30" s="515" t="str">
        <f>IF('Calcul Worksheet'!AD30:AF30="","",'Calcul Worksheet'!AD30:AF30)</f>
        <v/>
      </c>
      <c r="AE30" s="557"/>
      <c r="AF30" s="516"/>
      <c r="AG30" s="515" t="str">
        <f>IF('Calcul Worksheet'!AG30:AI30="","",'Calcul Worksheet'!AG30:AI30)</f>
        <v/>
      </c>
      <c r="AH30" s="557"/>
      <c r="AI30" s="516"/>
      <c r="AJ30" s="201"/>
      <c r="AK30" s="201"/>
    </row>
    <row r="31" spans="1:37">
      <c r="A31" s="34" t="str">
        <f>IF('Informations About Genes'!A31="","",'Informations About Genes'!A31)</f>
        <v>C5</v>
      </c>
      <c r="B31" s="35" t="str">
        <f>IF('Informations About Genes'!D31="","",'Informations About Genes'!D31)</f>
        <v/>
      </c>
      <c r="C31" s="515" t="str">
        <f>IF('Calcul Worksheet'!C31:E31="","",'Calcul Worksheet'!C31:E31)</f>
        <v/>
      </c>
      <c r="D31" s="557"/>
      <c r="E31" s="516"/>
      <c r="F31" s="515" t="str">
        <f>IF('Calcul Worksheet'!F31:H31="","",'Calcul Worksheet'!F31:H31)</f>
        <v/>
      </c>
      <c r="G31" s="557"/>
      <c r="H31" s="516"/>
      <c r="I31" s="515" t="str">
        <f>IF('Calcul Worksheet'!I31:K31="","",'Calcul Worksheet'!I31:K31)</f>
        <v/>
      </c>
      <c r="J31" s="557"/>
      <c r="K31" s="516"/>
      <c r="L31" s="515" t="str">
        <f>IF('Calcul Worksheet'!L31:N31="","",'Calcul Worksheet'!L31:N31)</f>
        <v/>
      </c>
      <c r="M31" s="557"/>
      <c r="N31" s="516"/>
      <c r="O31" s="515" t="str">
        <f>IF('Calcul Worksheet'!O31:Q31="","",'Calcul Worksheet'!O31:Q31)</f>
        <v/>
      </c>
      <c r="P31" s="557"/>
      <c r="Q31" s="516"/>
      <c r="R31" s="515" t="str">
        <f>IF('Calcul Worksheet'!R31:T31="","",'Calcul Worksheet'!R31:T31)</f>
        <v/>
      </c>
      <c r="S31" s="557"/>
      <c r="T31" s="516"/>
      <c r="U31" s="515" t="str">
        <f>IF('Calcul Worksheet'!U31:W31="","",'Calcul Worksheet'!U31:W31)</f>
        <v/>
      </c>
      <c r="V31" s="557"/>
      <c r="W31" s="516"/>
      <c r="X31" s="515" t="str">
        <f>IF('Calcul Worksheet'!X31:Z31="","",'Calcul Worksheet'!X31:Z31)</f>
        <v/>
      </c>
      <c r="Y31" s="557"/>
      <c r="Z31" s="516"/>
      <c r="AA31" s="515" t="str">
        <f>IF('Calcul Worksheet'!AA31:AC31="","",'Calcul Worksheet'!AA31:AC31)</f>
        <v/>
      </c>
      <c r="AB31" s="557"/>
      <c r="AC31" s="516"/>
      <c r="AD31" s="515" t="str">
        <f>IF('Calcul Worksheet'!AD31:AF31="","",'Calcul Worksheet'!AD31:AF31)</f>
        <v/>
      </c>
      <c r="AE31" s="557"/>
      <c r="AF31" s="516"/>
      <c r="AG31" s="515" t="str">
        <f>IF('Calcul Worksheet'!AG31:AI31="","",'Calcul Worksheet'!AG31:AI31)</f>
        <v/>
      </c>
      <c r="AH31" s="557"/>
      <c r="AI31" s="516"/>
      <c r="AJ31" s="201"/>
      <c r="AK31" s="201"/>
    </row>
    <row r="32" spans="1:37">
      <c r="A32" s="34" t="str">
        <f>IF('Informations About Genes'!A32="","",'Informations About Genes'!A32)</f>
        <v>C6</v>
      </c>
      <c r="B32" s="35" t="str">
        <f>IF('Informations About Genes'!D32="","",'Informations About Genes'!D32)</f>
        <v/>
      </c>
      <c r="C32" s="515" t="str">
        <f>IF('Calcul Worksheet'!C32:E32="","",'Calcul Worksheet'!C32:E32)</f>
        <v/>
      </c>
      <c r="D32" s="557"/>
      <c r="E32" s="516"/>
      <c r="F32" s="515" t="str">
        <f>IF('Calcul Worksheet'!F32:H32="","",'Calcul Worksheet'!F32:H32)</f>
        <v/>
      </c>
      <c r="G32" s="557"/>
      <c r="H32" s="516"/>
      <c r="I32" s="515" t="str">
        <f>IF('Calcul Worksheet'!I32:K32="","",'Calcul Worksheet'!I32:K32)</f>
        <v/>
      </c>
      <c r="J32" s="557"/>
      <c r="K32" s="516"/>
      <c r="L32" s="515" t="str">
        <f>IF('Calcul Worksheet'!L32:N32="","",'Calcul Worksheet'!L32:N32)</f>
        <v/>
      </c>
      <c r="M32" s="557"/>
      <c r="N32" s="516"/>
      <c r="O32" s="515" t="str">
        <f>IF('Calcul Worksheet'!O32:Q32="","",'Calcul Worksheet'!O32:Q32)</f>
        <v/>
      </c>
      <c r="P32" s="557"/>
      <c r="Q32" s="516"/>
      <c r="R32" s="515" t="str">
        <f>IF('Calcul Worksheet'!R32:T32="","",'Calcul Worksheet'!R32:T32)</f>
        <v/>
      </c>
      <c r="S32" s="557"/>
      <c r="T32" s="516"/>
      <c r="U32" s="515" t="str">
        <f>IF('Calcul Worksheet'!U32:W32="","",'Calcul Worksheet'!U32:W32)</f>
        <v/>
      </c>
      <c r="V32" s="557"/>
      <c r="W32" s="516"/>
      <c r="X32" s="515" t="str">
        <f>IF('Calcul Worksheet'!X32:Z32="","",'Calcul Worksheet'!X32:Z32)</f>
        <v/>
      </c>
      <c r="Y32" s="557"/>
      <c r="Z32" s="516"/>
      <c r="AA32" s="515" t="str">
        <f>IF('Calcul Worksheet'!AA32:AC32="","",'Calcul Worksheet'!AA32:AC32)</f>
        <v/>
      </c>
      <c r="AB32" s="557"/>
      <c r="AC32" s="516"/>
      <c r="AD32" s="515" t="str">
        <f>IF('Calcul Worksheet'!AD32:AF32="","",'Calcul Worksheet'!AD32:AF32)</f>
        <v/>
      </c>
      <c r="AE32" s="557"/>
      <c r="AF32" s="516"/>
      <c r="AG32" s="515" t="str">
        <f>IF('Calcul Worksheet'!AG32:AI32="","",'Calcul Worksheet'!AG32:AI32)</f>
        <v/>
      </c>
      <c r="AH32" s="557"/>
      <c r="AI32" s="516"/>
      <c r="AJ32" s="201"/>
      <c r="AK32" s="201"/>
    </row>
    <row r="33" spans="1:37">
      <c r="A33" s="34" t="str">
        <f>IF('Informations About Genes'!A33="","",'Informations About Genes'!A33)</f>
        <v>C7</v>
      </c>
      <c r="B33" s="35" t="str">
        <f>IF('Informations About Genes'!D33="","",'Informations About Genes'!D33)</f>
        <v/>
      </c>
      <c r="C33" s="515" t="str">
        <f>IF('Calcul Worksheet'!C33:E33="","",'Calcul Worksheet'!C33:E33)</f>
        <v/>
      </c>
      <c r="D33" s="557"/>
      <c r="E33" s="516"/>
      <c r="F33" s="515" t="str">
        <f>IF('Calcul Worksheet'!F33:H33="","",'Calcul Worksheet'!F33:H33)</f>
        <v/>
      </c>
      <c r="G33" s="557"/>
      <c r="H33" s="516"/>
      <c r="I33" s="515" t="str">
        <f>IF('Calcul Worksheet'!I33:K33="","",'Calcul Worksheet'!I33:K33)</f>
        <v/>
      </c>
      <c r="J33" s="557"/>
      <c r="K33" s="516"/>
      <c r="L33" s="515" t="str">
        <f>IF('Calcul Worksheet'!L33:N33="","",'Calcul Worksheet'!L33:N33)</f>
        <v/>
      </c>
      <c r="M33" s="557"/>
      <c r="N33" s="516"/>
      <c r="O33" s="515" t="str">
        <f>IF('Calcul Worksheet'!O33:Q33="","",'Calcul Worksheet'!O33:Q33)</f>
        <v/>
      </c>
      <c r="P33" s="557"/>
      <c r="Q33" s="516"/>
      <c r="R33" s="515" t="str">
        <f>IF('Calcul Worksheet'!R33:T33="","",'Calcul Worksheet'!R33:T33)</f>
        <v/>
      </c>
      <c r="S33" s="557"/>
      <c r="T33" s="516"/>
      <c r="U33" s="515" t="str">
        <f>IF('Calcul Worksheet'!U33:W33="","",'Calcul Worksheet'!U33:W33)</f>
        <v/>
      </c>
      <c r="V33" s="557"/>
      <c r="W33" s="516"/>
      <c r="X33" s="515" t="str">
        <f>IF('Calcul Worksheet'!X33:Z33="","",'Calcul Worksheet'!X33:Z33)</f>
        <v/>
      </c>
      <c r="Y33" s="557"/>
      <c r="Z33" s="516"/>
      <c r="AA33" s="515" t="str">
        <f>IF('Calcul Worksheet'!AA33:AC33="","",'Calcul Worksheet'!AA33:AC33)</f>
        <v/>
      </c>
      <c r="AB33" s="557"/>
      <c r="AC33" s="516"/>
      <c r="AD33" s="515" t="str">
        <f>IF('Calcul Worksheet'!AD33:AF33="","",'Calcul Worksheet'!AD33:AF33)</f>
        <v/>
      </c>
      <c r="AE33" s="557"/>
      <c r="AF33" s="516"/>
      <c r="AG33" s="515" t="str">
        <f>IF('Calcul Worksheet'!AG33:AI33="","",'Calcul Worksheet'!AG33:AI33)</f>
        <v/>
      </c>
      <c r="AH33" s="557"/>
      <c r="AI33" s="516"/>
      <c r="AJ33" s="201"/>
      <c r="AK33" s="201"/>
    </row>
    <row r="34" spans="1:37">
      <c r="A34" s="34" t="str">
        <f>IF('Informations About Genes'!A34="","",'Informations About Genes'!A34)</f>
        <v>C8</v>
      </c>
      <c r="B34" s="35" t="str">
        <f>IF('Informations About Genes'!D34="","",'Informations About Genes'!D34)</f>
        <v/>
      </c>
      <c r="C34" s="515" t="str">
        <f>IF('Calcul Worksheet'!C34:E34="","",'Calcul Worksheet'!C34:E34)</f>
        <v/>
      </c>
      <c r="D34" s="557"/>
      <c r="E34" s="516"/>
      <c r="F34" s="515" t="str">
        <f>IF('Calcul Worksheet'!F34:H34="","",'Calcul Worksheet'!F34:H34)</f>
        <v/>
      </c>
      <c r="G34" s="557"/>
      <c r="H34" s="516"/>
      <c r="I34" s="515" t="str">
        <f>IF('Calcul Worksheet'!I34:K34="","",'Calcul Worksheet'!I34:K34)</f>
        <v/>
      </c>
      <c r="J34" s="557"/>
      <c r="K34" s="516"/>
      <c r="L34" s="515" t="str">
        <f>IF('Calcul Worksheet'!L34:N34="","",'Calcul Worksheet'!L34:N34)</f>
        <v/>
      </c>
      <c r="M34" s="557"/>
      <c r="N34" s="516"/>
      <c r="O34" s="515" t="str">
        <f>IF('Calcul Worksheet'!O34:Q34="","",'Calcul Worksheet'!O34:Q34)</f>
        <v/>
      </c>
      <c r="P34" s="557"/>
      <c r="Q34" s="516"/>
      <c r="R34" s="515" t="str">
        <f>IF('Calcul Worksheet'!R34:T34="","",'Calcul Worksheet'!R34:T34)</f>
        <v/>
      </c>
      <c r="S34" s="557"/>
      <c r="T34" s="516"/>
      <c r="U34" s="515" t="str">
        <f>IF('Calcul Worksheet'!U34:W34="","",'Calcul Worksheet'!U34:W34)</f>
        <v/>
      </c>
      <c r="V34" s="557"/>
      <c r="W34" s="516"/>
      <c r="X34" s="515" t="str">
        <f>IF('Calcul Worksheet'!X34:Z34="","",'Calcul Worksheet'!X34:Z34)</f>
        <v/>
      </c>
      <c r="Y34" s="557"/>
      <c r="Z34" s="516"/>
      <c r="AA34" s="515" t="str">
        <f>IF('Calcul Worksheet'!AA34:AC34="","",'Calcul Worksheet'!AA34:AC34)</f>
        <v/>
      </c>
      <c r="AB34" s="557"/>
      <c r="AC34" s="516"/>
      <c r="AD34" s="515" t="str">
        <f>IF('Calcul Worksheet'!AD34:AF34="","",'Calcul Worksheet'!AD34:AF34)</f>
        <v/>
      </c>
      <c r="AE34" s="557"/>
      <c r="AF34" s="516"/>
      <c r="AG34" s="515" t="str">
        <f>IF('Calcul Worksheet'!AG34:AI34="","",'Calcul Worksheet'!AG34:AI34)</f>
        <v/>
      </c>
      <c r="AH34" s="557"/>
      <c r="AI34" s="516"/>
      <c r="AJ34" s="201"/>
      <c r="AK34" s="201"/>
    </row>
    <row r="35" spans="1:37">
      <c r="A35" s="34" t="str">
        <f>IF('Informations About Genes'!A35="","",'Informations About Genes'!A35)</f>
        <v>C9</v>
      </c>
      <c r="B35" s="35" t="str">
        <f>IF('Informations About Genes'!D35="","",'Informations About Genes'!D35)</f>
        <v/>
      </c>
      <c r="C35" s="515" t="str">
        <f>IF('Calcul Worksheet'!C35:E35="","",'Calcul Worksheet'!C35:E35)</f>
        <v/>
      </c>
      <c r="D35" s="557"/>
      <c r="E35" s="516"/>
      <c r="F35" s="515" t="str">
        <f>IF('Calcul Worksheet'!F35:H35="","",'Calcul Worksheet'!F35:H35)</f>
        <v/>
      </c>
      <c r="G35" s="557"/>
      <c r="H35" s="516"/>
      <c r="I35" s="515" t="str">
        <f>IF('Calcul Worksheet'!I35:K35="","",'Calcul Worksheet'!I35:K35)</f>
        <v/>
      </c>
      <c r="J35" s="557"/>
      <c r="K35" s="516"/>
      <c r="L35" s="515" t="str">
        <f>IF('Calcul Worksheet'!L35:N35="","",'Calcul Worksheet'!L35:N35)</f>
        <v/>
      </c>
      <c r="M35" s="557"/>
      <c r="N35" s="516"/>
      <c r="O35" s="515" t="str">
        <f>IF('Calcul Worksheet'!O35:Q35="","",'Calcul Worksheet'!O35:Q35)</f>
        <v/>
      </c>
      <c r="P35" s="557"/>
      <c r="Q35" s="516"/>
      <c r="R35" s="515" t="str">
        <f>IF('Calcul Worksheet'!R35:T35="","",'Calcul Worksheet'!R35:T35)</f>
        <v/>
      </c>
      <c r="S35" s="557"/>
      <c r="T35" s="516"/>
      <c r="U35" s="515" t="str">
        <f>IF('Calcul Worksheet'!U35:W35="","",'Calcul Worksheet'!U35:W35)</f>
        <v/>
      </c>
      <c r="V35" s="557"/>
      <c r="W35" s="516"/>
      <c r="X35" s="515" t="str">
        <f>IF('Calcul Worksheet'!X35:Z35="","",'Calcul Worksheet'!X35:Z35)</f>
        <v/>
      </c>
      <c r="Y35" s="557"/>
      <c r="Z35" s="516"/>
      <c r="AA35" s="515" t="str">
        <f>IF('Calcul Worksheet'!AA35:AC35="","",'Calcul Worksheet'!AA35:AC35)</f>
        <v/>
      </c>
      <c r="AB35" s="557"/>
      <c r="AC35" s="516"/>
      <c r="AD35" s="515" t="str">
        <f>IF('Calcul Worksheet'!AD35:AF35="","",'Calcul Worksheet'!AD35:AF35)</f>
        <v/>
      </c>
      <c r="AE35" s="557"/>
      <c r="AF35" s="516"/>
      <c r="AG35" s="515" t="str">
        <f>IF('Calcul Worksheet'!AG35:AI35="","",'Calcul Worksheet'!AG35:AI35)</f>
        <v/>
      </c>
      <c r="AH35" s="557"/>
      <c r="AI35" s="516"/>
      <c r="AJ35" s="201"/>
      <c r="AK35" s="201"/>
    </row>
    <row r="36" spans="1:37">
      <c r="A36" s="34" t="str">
        <f>IF('Informations About Genes'!A36="","",'Informations About Genes'!A36)</f>
        <v>C10</v>
      </c>
      <c r="B36" s="35" t="str">
        <f>IF('Informations About Genes'!D36="","",'Informations About Genes'!D36)</f>
        <v/>
      </c>
      <c r="C36" s="515" t="str">
        <f>IF('Calcul Worksheet'!C36:E36="","",'Calcul Worksheet'!C36:E36)</f>
        <v/>
      </c>
      <c r="D36" s="557"/>
      <c r="E36" s="516"/>
      <c r="F36" s="515" t="str">
        <f>IF('Calcul Worksheet'!F36:H36="","",'Calcul Worksheet'!F36:H36)</f>
        <v/>
      </c>
      <c r="G36" s="557"/>
      <c r="H36" s="516"/>
      <c r="I36" s="515" t="str">
        <f>IF('Calcul Worksheet'!I36:K36="","",'Calcul Worksheet'!I36:K36)</f>
        <v/>
      </c>
      <c r="J36" s="557"/>
      <c r="K36" s="516"/>
      <c r="L36" s="515" t="str">
        <f>IF('Calcul Worksheet'!L36:N36="","",'Calcul Worksheet'!L36:N36)</f>
        <v/>
      </c>
      <c r="M36" s="557"/>
      <c r="N36" s="516"/>
      <c r="O36" s="515" t="str">
        <f>IF('Calcul Worksheet'!O36:Q36="","",'Calcul Worksheet'!O36:Q36)</f>
        <v/>
      </c>
      <c r="P36" s="557"/>
      <c r="Q36" s="516"/>
      <c r="R36" s="515" t="str">
        <f>IF('Calcul Worksheet'!R36:T36="","",'Calcul Worksheet'!R36:T36)</f>
        <v/>
      </c>
      <c r="S36" s="557"/>
      <c r="T36" s="516"/>
      <c r="U36" s="515" t="str">
        <f>IF('Calcul Worksheet'!U36:W36="","",'Calcul Worksheet'!U36:W36)</f>
        <v/>
      </c>
      <c r="V36" s="557"/>
      <c r="W36" s="516"/>
      <c r="X36" s="515" t="str">
        <f>IF('Calcul Worksheet'!X36:Z36="","",'Calcul Worksheet'!X36:Z36)</f>
        <v/>
      </c>
      <c r="Y36" s="557"/>
      <c r="Z36" s="516"/>
      <c r="AA36" s="515" t="str">
        <f>IF('Calcul Worksheet'!AA36:AC36="","",'Calcul Worksheet'!AA36:AC36)</f>
        <v/>
      </c>
      <c r="AB36" s="557"/>
      <c r="AC36" s="516"/>
      <c r="AD36" s="515" t="str">
        <f>IF('Calcul Worksheet'!AD36:AF36="","",'Calcul Worksheet'!AD36:AF36)</f>
        <v/>
      </c>
      <c r="AE36" s="557"/>
      <c r="AF36" s="516"/>
      <c r="AG36" s="515" t="str">
        <f>IF('Calcul Worksheet'!AG36:AI36="","",'Calcul Worksheet'!AG36:AI36)</f>
        <v/>
      </c>
      <c r="AH36" s="557"/>
      <c r="AI36" s="516"/>
      <c r="AJ36" s="201"/>
      <c r="AK36" s="201"/>
    </row>
    <row r="37" spans="1:37">
      <c r="A37" s="34" t="str">
        <f>IF('Informations About Genes'!A37="","",'Informations About Genes'!A37)</f>
        <v>C11</v>
      </c>
      <c r="B37" s="35" t="str">
        <f>IF('Informations About Genes'!D37="","",'Informations About Genes'!D37)</f>
        <v/>
      </c>
      <c r="C37" s="515" t="str">
        <f>IF('Calcul Worksheet'!C37:E37="","",'Calcul Worksheet'!C37:E37)</f>
        <v/>
      </c>
      <c r="D37" s="557"/>
      <c r="E37" s="516"/>
      <c r="F37" s="515" t="str">
        <f>IF('Calcul Worksheet'!F37:H37="","",'Calcul Worksheet'!F37:H37)</f>
        <v/>
      </c>
      <c r="G37" s="557"/>
      <c r="H37" s="516"/>
      <c r="I37" s="515" t="str">
        <f>IF('Calcul Worksheet'!I37:K37="","",'Calcul Worksheet'!I37:K37)</f>
        <v/>
      </c>
      <c r="J37" s="557"/>
      <c r="K37" s="516"/>
      <c r="L37" s="515" t="str">
        <f>IF('Calcul Worksheet'!L37:N37="","",'Calcul Worksheet'!L37:N37)</f>
        <v/>
      </c>
      <c r="M37" s="557"/>
      <c r="N37" s="516"/>
      <c r="O37" s="515" t="str">
        <f>IF('Calcul Worksheet'!O37:Q37="","",'Calcul Worksheet'!O37:Q37)</f>
        <v/>
      </c>
      <c r="P37" s="557"/>
      <c r="Q37" s="516"/>
      <c r="R37" s="515" t="str">
        <f>IF('Calcul Worksheet'!R37:T37="","",'Calcul Worksheet'!R37:T37)</f>
        <v/>
      </c>
      <c r="S37" s="557"/>
      <c r="T37" s="516"/>
      <c r="U37" s="515" t="str">
        <f>IF('Calcul Worksheet'!U37:W37="","",'Calcul Worksheet'!U37:W37)</f>
        <v/>
      </c>
      <c r="V37" s="557"/>
      <c r="W37" s="516"/>
      <c r="X37" s="515" t="str">
        <f>IF('Calcul Worksheet'!X37:Z37="","",'Calcul Worksheet'!X37:Z37)</f>
        <v/>
      </c>
      <c r="Y37" s="557"/>
      <c r="Z37" s="516"/>
      <c r="AA37" s="515" t="str">
        <f>IF('Calcul Worksheet'!AA37:AC37="","",'Calcul Worksheet'!AA37:AC37)</f>
        <v/>
      </c>
      <c r="AB37" s="557"/>
      <c r="AC37" s="516"/>
      <c r="AD37" s="515" t="str">
        <f>IF('Calcul Worksheet'!AD37:AF37="","",'Calcul Worksheet'!AD37:AF37)</f>
        <v/>
      </c>
      <c r="AE37" s="557"/>
      <c r="AF37" s="516"/>
      <c r="AG37" s="515" t="str">
        <f>IF('Calcul Worksheet'!AG37:AI37="","",'Calcul Worksheet'!AG37:AI37)</f>
        <v/>
      </c>
      <c r="AH37" s="557"/>
      <c r="AI37" s="516"/>
      <c r="AJ37" s="201"/>
      <c r="AK37" s="201"/>
    </row>
    <row r="38" spans="1:37">
      <c r="A38" s="34" t="str">
        <f>IF('Informations About Genes'!A38="","",'Informations About Genes'!A38)</f>
        <v>C12</v>
      </c>
      <c r="B38" s="35" t="str">
        <f>IF('Informations About Genes'!D38="","",'Informations About Genes'!D38)</f>
        <v/>
      </c>
      <c r="C38" s="515" t="str">
        <f>IF('Calcul Worksheet'!C38:E38="","",'Calcul Worksheet'!C38:E38)</f>
        <v/>
      </c>
      <c r="D38" s="557"/>
      <c r="E38" s="516"/>
      <c r="F38" s="515" t="str">
        <f>IF('Calcul Worksheet'!F38:H38="","",'Calcul Worksheet'!F38:H38)</f>
        <v/>
      </c>
      <c r="G38" s="557"/>
      <c r="H38" s="516"/>
      <c r="I38" s="515" t="str">
        <f>IF('Calcul Worksheet'!I38:K38="","",'Calcul Worksheet'!I38:K38)</f>
        <v/>
      </c>
      <c r="J38" s="557"/>
      <c r="K38" s="516"/>
      <c r="L38" s="515" t="str">
        <f>IF('Calcul Worksheet'!L38:N38="","",'Calcul Worksheet'!L38:N38)</f>
        <v/>
      </c>
      <c r="M38" s="557"/>
      <c r="N38" s="516"/>
      <c r="O38" s="515" t="str">
        <f>IF('Calcul Worksheet'!O38:Q38="","",'Calcul Worksheet'!O38:Q38)</f>
        <v/>
      </c>
      <c r="P38" s="557"/>
      <c r="Q38" s="516"/>
      <c r="R38" s="515" t="str">
        <f>IF('Calcul Worksheet'!R38:T38="","",'Calcul Worksheet'!R38:T38)</f>
        <v/>
      </c>
      <c r="S38" s="557"/>
      <c r="T38" s="516"/>
      <c r="U38" s="515" t="str">
        <f>IF('Calcul Worksheet'!U38:W38="","",'Calcul Worksheet'!U38:W38)</f>
        <v/>
      </c>
      <c r="V38" s="557"/>
      <c r="W38" s="516"/>
      <c r="X38" s="515" t="str">
        <f>IF('Calcul Worksheet'!X38:Z38="","",'Calcul Worksheet'!X38:Z38)</f>
        <v/>
      </c>
      <c r="Y38" s="557"/>
      <c r="Z38" s="516"/>
      <c r="AA38" s="515" t="str">
        <f>IF('Calcul Worksheet'!AA38:AC38="","",'Calcul Worksheet'!AA38:AC38)</f>
        <v/>
      </c>
      <c r="AB38" s="557"/>
      <c r="AC38" s="516"/>
      <c r="AD38" s="515" t="str">
        <f>IF('Calcul Worksheet'!AD38:AF38="","",'Calcul Worksheet'!AD38:AF38)</f>
        <v/>
      </c>
      <c r="AE38" s="557"/>
      <c r="AF38" s="516"/>
      <c r="AG38" s="515" t="str">
        <f>IF('Calcul Worksheet'!AG38:AI38="","",'Calcul Worksheet'!AG38:AI38)</f>
        <v/>
      </c>
      <c r="AH38" s="557"/>
      <c r="AI38" s="516"/>
      <c r="AJ38" s="201"/>
      <c r="AK38" s="201"/>
    </row>
    <row r="39" spans="1:37">
      <c r="A39" s="34" t="str">
        <f>IF('Informations About Genes'!A39="","",'Informations About Genes'!A39)</f>
        <v>D1</v>
      </c>
      <c r="B39" s="35" t="str">
        <f>IF('Informations About Genes'!D39="","",'Informations About Genes'!D39)</f>
        <v/>
      </c>
      <c r="C39" s="515" t="str">
        <f>IF('Calcul Worksheet'!C39:E39="","",'Calcul Worksheet'!C39:E39)</f>
        <v/>
      </c>
      <c r="D39" s="557"/>
      <c r="E39" s="516"/>
      <c r="F39" s="515" t="str">
        <f>IF('Calcul Worksheet'!F39:H39="","",'Calcul Worksheet'!F39:H39)</f>
        <v/>
      </c>
      <c r="G39" s="557"/>
      <c r="H39" s="516"/>
      <c r="I39" s="515" t="str">
        <f>IF('Calcul Worksheet'!I39:K39="","",'Calcul Worksheet'!I39:K39)</f>
        <v/>
      </c>
      <c r="J39" s="557"/>
      <c r="K39" s="516"/>
      <c r="L39" s="515" t="str">
        <f>IF('Calcul Worksheet'!L39:N39="","",'Calcul Worksheet'!L39:N39)</f>
        <v/>
      </c>
      <c r="M39" s="557"/>
      <c r="N39" s="516"/>
      <c r="O39" s="515" t="str">
        <f>IF('Calcul Worksheet'!O39:Q39="","",'Calcul Worksheet'!O39:Q39)</f>
        <v/>
      </c>
      <c r="P39" s="557"/>
      <c r="Q39" s="516"/>
      <c r="R39" s="515" t="str">
        <f>IF('Calcul Worksheet'!R39:T39="","",'Calcul Worksheet'!R39:T39)</f>
        <v/>
      </c>
      <c r="S39" s="557"/>
      <c r="T39" s="516"/>
      <c r="U39" s="515" t="str">
        <f>IF('Calcul Worksheet'!U39:W39="","",'Calcul Worksheet'!U39:W39)</f>
        <v/>
      </c>
      <c r="V39" s="557"/>
      <c r="W39" s="516"/>
      <c r="X39" s="515" t="str">
        <f>IF('Calcul Worksheet'!X39:Z39="","",'Calcul Worksheet'!X39:Z39)</f>
        <v/>
      </c>
      <c r="Y39" s="557"/>
      <c r="Z39" s="516"/>
      <c r="AA39" s="515" t="str">
        <f>IF('Calcul Worksheet'!AA39:AC39="","",'Calcul Worksheet'!AA39:AC39)</f>
        <v/>
      </c>
      <c r="AB39" s="557"/>
      <c r="AC39" s="516"/>
      <c r="AD39" s="515" t="str">
        <f>IF('Calcul Worksheet'!AD39:AF39="","",'Calcul Worksheet'!AD39:AF39)</f>
        <v/>
      </c>
      <c r="AE39" s="557"/>
      <c r="AF39" s="516"/>
      <c r="AG39" s="515" t="str">
        <f>IF('Calcul Worksheet'!AG39:AI39="","",'Calcul Worksheet'!AG39:AI39)</f>
        <v/>
      </c>
      <c r="AH39" s="557"/>
      <c r="AI39" s="516"/>
      <c r="AJ39" s="201"/>
      <c r="AK39" s="201"/>
    </row>
    <row r="40" spans="1:37">
      <c r="A40" s="34" t="str">
        <f>IF('Informations About Genes'!A40="","",'Informations About Genes'!A40)</f>
        <v>D2</v>
      </c>
      <c r="B40" s="35" t="str">
        <f>IF('Informations About Genes'!D40="","",'Informations About Genes'!D40)</f>
        <v/>
      </c>
      <c r="C40" s="515" t="str">
        <f>IF('Calcul Worksheet'!C40:E40="","",'Calcul Worksheet'!C40:E40)</f>
        <v/>
      </c>
      <c r="D40" s="557"/>
      <c r="E40" s="516"/>
      <c r="F40" s="515" t="str">
        <f>IF('Calcul Worksheet'!F40:H40="","",'Calcul Worksheet'!F40:H40)</f>
        <v/>
      </c>
      <c r="G40" s="557"/>
      <c r="H40" s="516"/>
      <c r="I40" s="515" t="str">
        <f>IF('Calcul Worksheet'!I40:K40="","",'Calcul Worksheet'!I40:K40)</f>
        <v/>
      </c>
      <c r="J40" s="557"/>
      <c r="K40" s="516"/>
      <c r="L40" s="515" t="str">
        <f>IF('Calcul Worksheet'!L40:N40="","",'Calcul Worksheet'!L40:N40)</f>
        <v/>
      </c>
      <c r="M40" s="557"/>
      <c r="N40" s="516"/>
      <c r="O40" s="515" t="str">
        <f>IF('Calcul Worksheet'!O40:Q40="","",'Calcul Worksheet'!O40:Q40)</f>
        <v/>
      </c>
      <c r="P40" s="557"/>
      <c r="Q40" s="516"/>
      <c r="R40" s="515" t="str">
        <f>IF('Calcul Worksheet'!R40:T40="","",'Calcul Worksheet'!R40:T40)</f>
        <v/>
      </c>
      <c r="S40" s="557"/>
      <c r="T40" s="516"/>
      <c r="U40" s="515" t="str">
        <f>IF('Calcul Worksheet'!U40:W40="","",'Calcul Worksheet'!U40:W40)</f>
        <v/>
      </c>
      <c r="V40" s="557"/>
      <c r="W40" s="516"/>
      <c r="X40" s="515" t="str">
        <f>IF('Calcul Worksheet'!X40:Z40="","",'Calcul Worksheet'!X40:Z40)</f>
        <v/>
      </c>
      <c r="Y40" s="557"/>
      <c r="Z40" s="516"/>
      <c r="AA40" s="515" t="str">
        <f>IF('Calcul Worksheet'!AA40:AC40="","",'Calcul Worksheet'!AA40:AC40)</f>
        <v/>
      </c>
      <c r="AB40" s="557"/>
      <c r="AC40" s="516"/>
      <c r="AD40" s="515" t="str">
        <f>IF('Calcul Worksheet'!AD40:AF40="","",'Calcul Worksheet'!AD40:AF40)</f>
        <v/>
      </c>
      <c r="AE40" s="557"/>
      <c r="AF40" s="516"/>
      <c r="AG40" s="515" t="str">
        <f>IF('Calcul Worksheet'!AG40:AI40="","",'Calcul Worksheet'!AG40:AI40)</f>
        <v/>
      </c>
      <c r="AH40" s="557"/>
      <c r="AI40" s="516"/>
      <c r="AJ40" s="201"/>
      <c r="AK40" s="201"/>
    </row>
    <row r="41" spans="1:37">
      <c r="A41" s="34" t="str">
        <f>IF('Informations About Genes'!A41="","",'Informations About Genes'!A41)</f>
        <v>D3</v>
      </c>
      <c r="B41" s="35" t="str">
        <f>IF('Informations About Genes'!D41="","",'Informations About Genes'!D41)</f>
        <v/>
      </c>
      <c r="C41" s="515" t="str">
        <f>IF('Calcul Worksheet'!C41:E41="","",'Calcul Worksheet'!C41:E41)</f>
        <v/>
      </c>
      <c r="D41" s="557"/>
      <c r="E41" s="516"/>
      <c r="F41" s="515" t="str">
        <f>IF('Calcul Worksheet'!F41:H41="","",'Calcul Worksheet'!F41:H41)</f>
        <v/>
      </c>
      <c r="G41" s="557"/>
      <c r="H41" s="516"/>
      <c r="I41" s="515" t="str">
        <f>IF('Calcul Worksheet'!I41:K41="","",'Calcul Worksheet'!I41:K41)</f>
        <v/>
      </c>
      <c r="J41" s="557"/>
      <c r="K41" s="516"/>
      <c r="L41" s="515" t="str">
        <f>IF('Calcul Worksheet'!L41:N41="","",'Calcul Worksheet'!L41:N41)</f>
        <v/>
      </c>
      <c r="M41" s="557"/>
      <c r="N41" s="516"/>
      <c r="O41" s="515" t="str">
        <f>IF('Calcul Worksheet'!O41:Q41="","",'Calcul Worksheet'!O41:Q41)</f>
        <v/>
      </c>
      <c r="P41" s="557"/>
      <c r="Q41" s="516"/>
      <c r="R41" s="515" t="str">
        <f>IF('Calcul Worksheet'!R41:T41="","",'Calcul Worksheet'!R41:T41)</f>
        <v/>
      </c>
      <c r="S41" s="557"/>
      <c r="T41" s="516"/>
      <c r="U41" s="515" t="str">
        <f>IF('Calcul Worksheet'!U41:W41="","",'Calcul Worksheet'!U41:W41)</f>
        <v/>
      </c>
      <c r="V41" s="557"/>
      <c r="W41" s="516"/>
      <c r="X41" s="515" t="str">
        <f>IF('Calcul Worksheet'!X41:Z41="","",'Calcul Worksheet'!X41:Z41)</f>
        <v/>
      </c>
      <c r="Y41" s="557"/>
      <c r="Z41" s="516"/>
      <c r="AA41" s="515" t="str">
        <f>IF('Calcul Worksheet'!AA41:AC41="","",'Calcul Worksheet'!AA41:AC41)</f>
        <v/>
      </c>
      <c r="AB41" s="557"/>
      <c r="AC41" s="516"/>
      <c r="AD41" s="515" t="str">
        <f>IF('Calcul Worksheet'!AD41:AF41="","",'Calcul Worksheet'!AD41:AF41)</f>
        <v/>
      </c>
      <c r="AE41" s="557"/>
      <c r="AF41" s="516"/>
      <c r="AG41" s="515" t="str">
        <f>IF('Calcul Worksheet'!AG41:AI41="","",'Calcul Worksheet'!AG41:AI41)</f>
        <v/>
      </c>
      <c r="AH41" s="557"/>
      <c r="AI41" s="516"/>
      <c r="AJ41" s="201"/>
      <c r="AK41" s="201"/>
    </row>
    <row r="42" spans="1:37">
      <c r="A42" s="34" t="str">
        <f>IF('Informations About Genes'!A42="","",'Informations About Genes'!A42)</f>
        <v>D4</v>
      </c>
      <c r="B42" s="35" t="str">
        <f>IF('Informations About Genes'!D42="","",'Informations About Genes'!D42)</f>
        <v/>
      </c>
      <c r="C42" s="515" t="str">
        <f>IF('Calcul Worksheet'!C42:E42="","",'Calcul Worksheet'!C42:E42)</f>
        <v/>
      </c>
      <c r="D42" s="557"/>
      <c r="E42" s="516"/>
      <c r="F42" s="515" t="str">
        <f>IF('Calcul Worksheet'!F42:H42="","",'Calcul Worksheet'!F42:H42)</f>
        <v/>
      </c>
      <c r="G42" s="557"/>
      <c r="H42" s="516"/>
      <c r="I42" s="515" t="str">
        <f>IF('Calcul Worksheet'!I42:K42="","",'Calcul Worksheet'!I42:K42)</f>
        <v/>
      </c>
      <c r="J42" s="557"/>
      <c r="K42" s="516"/>
      <c r="L42" s="515" t="str">
        <f>IF('Calcul Worksheet'!L42:N42="","",'Calcul Worksheet'!L42:N42)</f>
        <v/>
      </c>
      <c r="M42" s="557"/>
      <c r="N42" s="516"/>
      <c r="O42" s="515" t="str">
        <f>IF('Calcul Worksheet'!O42:Q42="","",'Calcul Worksheet'!O42:Q42)</f>
        <v/>
      </c>
      <c r="P42" s="557"/>
      <c r="Q42" s="516"/>
      <c r="R42" s="515" t="str">
        <f>IF('Calcul Worksheet'!R42:T42="","",'Calcul Worksheet'!R42:T42)</f>
        <v/>
      </c>
      <c r="S42" s="557"/>
      <c r="T42" s="516"/>
      <c r="U42" s="515" t="str">
        <f>IF('Calcul Worksheet'!U42:W42="","",'Calcul Worksheet'!U42:W42)</f>
        <v/>
      </c>
      <c r="V42" s="557"/>
      <c r="W42" s="516"/>
      <c r="X42" s="515" t="str">
        <f>IF('Calcul Worksheet'!X42:Z42="","",'Calcul Worksheet'!X42:Z42)</f>
        <v/>
      </c>
      <c r="Y42" s="557"/>
      <c r="Z42" s="516"/>
      <c r="AA42" s="515" t="str">
        <f>IF('Calcul Worksheet'!AA42:AC42="","",'Calcul Worksheet'!AA42:AC42)</f>
        <v/>
      </c>
      <c r="AB42" s="557"/>
      <c r="AC42" s="516"/>
      <c r="AD42" s="515" t="str">
        <f>IF('Calcul Worksheet'!AD42:AF42="","",'Calcul Worksheet'!AD42:AF42)</f>
        <v/>
      </c>
      <c r="AE42" s="557"/>
      <c r="AF42" s="516"/>
      <c r="AG42" s="515" t="str">
        <f>IF('Calcul Worksheet'!AG42:AI42="","",'Calcul Worksheet'!AG42:AI42)</f>
        <v/>
      </c>
      <c r="AH42" s="557"/>
      <c r="AI42" s="516"/>
      <c r="AJ42" s="201"/>
      <c r="AK42" s="201"/>
    </row>
    <row r="43" spans="1:37">
      <c r="A43" s="34" t="str">
        <f>IF('Informations About Genes'!A43="","",'Informations About Genes'!A43)</f>
        <v>D5</v>
      </c>
      <c r="B43" s="35" t="str">
        <f>IF('Informations About Genes'!D43="","",'Informations About Genes'!D43)</f>
        <v/>
      </c>
      <c r="C43" s="515" t="str">
        <f>IF('Calcul Worksheet'!C43:E43="","",'Calcul Worksheet'!C43:E43)</f>
        <v/>
      </c>
      <c r="D43" s="557"/>
      <c r="E43" s="516"/>
      <c r="F43" s="515" t="str">
        <f>IF('Calcul Worksheet'!F43:H43="","",'Calcul Worksheet'!F43:H43)</f>
        <v/>
      </c>
      <c r="G43" s="557"/>
      <c r="H43" s="516"/>
      <c r="I43" s="515" t="str">
        <f>IF('Calcul Worksheet'!I43:K43="","",'Calcul Worksheet'!I43:K43)</f>
        <v/>
      </c>
      <c r="J43" s="557"/>
      <c r="K43" s="516"/>
      <c r="L43" s="515" t="str">
        <f>IF('Calcul Worksheet'!L43:N43="","",'Calcul Worksheet'!L43:N43)</f>
        <v/>
      </c>
      <c r="M43" s="557"/>
      <c r="N43" s="516"/>
      <c r="O43" s="515" t="str">
        <f>IF('Calcul Worksheet'!O43:Q43="","",'Calcul Worksheet'!O43:Q43)</f>
        <v/>
      </c>
      <c r="P43" s="557"/>
      <c r="Q43" s="516"/>
      <c r="R43" s="515" t="str">
        <f>IF('Calcul Worksheet'!R43:T43="","",'Calcul Worksheet'!R43:T43)</f>
        <v/>
      </c>
      <c r="S43" s="557"/>
      <c r="T43" s="516"/>
      <c r="U43" s="515" t="str">
        <f>IF('Calcul Worksheet'!U43:W43="","",'Calcul Worksheet'!U43:W43)</f>
        <v/>
      </c>
      <c r="V43" s="557"/>
      <c r="W43" s="516"/>
      <c r="X43" s="515" t="str">
        <f>IF('Calcul Worksheet'!X43:Z43="","",'Calcul Worksheet'!X43:Z43)</f>
        <v/>
      </c>
      <c r="Y43" s="557"/>
      <c r="Z43" s="516"/>
      <c r="AA43" s="515" t="str">
        <f>IF('Calcul Worksheet'!AA43:AC43="","",'Calcul Worksheet'!AA43:AC43)</f>
        <v/>
      </c>
      <c r="AB43" s="557"/>
      <c r="AC43" s="516"/>
      <c r="AD43" s="515" t="str">
        <f>IF('Calcul Worksheet'!AD43:AF43="","",'Calcul Worksheet'!AD43:AF43)</f>
        <v/>
      </c>
      <c r="AE43" s="557"/>
      <c r="AF43" s="516"/>
      <c r="AG43" s="515" t="str">
        <f>IF('Calcul Worksheet'!AG43:AI43="","",'Calcul Worksheet'!AG43:AI43)</f>
        <v/>
      </c>
      <c r="AH43" s="557"/>
      <c r="AI43" s="516"/>
      <c r="AJ43" s="201"/>
      <c r="AK43" s="201"/>
    </row>
    <row r="44" spans="1:37">
      <c r="A44" s="34" t="str">
        <f>IF('Informations About Genes'!A44="","",'Informations About Genes'!A44)</f>
        <v>D6</v>
      </c>
      <c r="B44" s="35" t="str">
        <f>IF('Informations About Genes'!D44="","",'Informations About Genes'!D44)</f>
        <v/>
      </c>
      <c r="C44" s="515" t="str">
        <f>IF('Calcul Worksheet'!C44:E44="","",'Calcul Worksheet'!C44:E44)</f>
        <v/>
      </c>
      <c r="D44" s="557"/>
      <c r="E44" s="516"/>
      <c r="F44" s="515" t="str">
        <f>IF('Calcul Worksheet'!F44:H44="","",'Calcul Worksheet'!F44:H44)</f>
        <v/>
      </c>
      <c r="G44" s="557"/>
      <c r="H44" s="516"/>
      <c r="I44" s="515" t="str">
        <f>IF('Calcul Worksheet'!I44:K44="","",'Calcul Worksheet'!I44:K44)</f>
        <v/>
      </c>
      <c r="J44" s="557"/>
      <c r="K44" s="516"/>
      <c r="L44" s="515" t="str">
        <f>IF('Calcul Worksheet'!L44:N44="","",'Calcul Worksheet'!L44:N44)</f>
        <v/>
      </c>
      <c r="M44" s="557"/>
      <c r="N44" s="516"/>
      <c r="O44" s="515" t="str">
        <f>IF('Calcul Worksheet'!O44:Q44="","",'Calcul Worksheet'!O44:Q44)</f>
        <v/>
      </c>
      <c r="P44" s="557"/>
      <c r="Q44" s="516"/>
      <c r="R44" s="515" t="str">
        <f>IF('Calcul Worksheet'!R44:T44="","",'Calcul Worksheet'!R44:T44)</f>
        <v/>
      </c>
      <c r="S44" s="557"/>
      <c r="T44" s="516"/>
      <c r="U44" s="515" t="str">
        <f>IF('Calcul Worksheet'!U44:W44="","",'Calcul Worksheet'!U44:W44)</f>
        <v/>
      </c>
      <c r="V44" s="557"/>
      <c r="W44" s="516"/>
      <c r="X44" s="515" t="str">
        <f>IF('Calcul Worksheet'!X44:Z44="","",'Calcul Worksheet'!X44:Z44)</f>
        <v/>
      </c>
      <c r="Y44" s="557"/>
      <c r="Z44" s="516"/>
      <c r="AA44" s="515" t="str">
        <f>IF('Calcul Worksheet'!AA44:AC44="","",'Calcul Worksheet'!AA44:AC44)</f>
        <v/>
      </c>
      <c r="AB44" s="557"/>
      <c r="AC44" s="516"/>
      <c r="AD44" s="515" t="str">
        <f>IF('Calcul Worksheet'!AD44:AF44="","",'Calcul Worksheet'!AD44:AF44)</f>
        <v/>
      </c>
      <c r="AE44" s="557"/>
      <c r="AF44" s="516"/>
      <c r="AG44" s="515" t="str">
        <f>IF('Calcul Worksheet'!AG44:AI44="","",'Calcul Worksheet'!AG44:AI44)</f>
        <v/>
      </c>
      <c r="AH44" s="557"/>
      <c r="AI44" s="516"/>
      <c r="AJ44" s="201"/>
      <c r="AK44" s="201"/>
    </row>
    <row r="45" spans="1:37">
      <c r="A45" s="34" t="str">
        <f>IF('Informations About Genes'!A45="","",'Informations About Genes'!A45)</f>
        <v>D7</v>
      </c>
      <c r="B45" s="35" t="str">
        <f>IF('Informations About Genes'!D45="","",'Informations About Genes'!D45)</f>
        <v/>
      </c>
      <c r="C45" s="515" t="str">
        <f>IF('Calcul Worksheet'!C45:E45="","",'Calcul Worksheet'!C45:E45)</f>
        <v/>
      </c>
      <c r="D45" s="557"/>
      <c r="E45" s="516"/>
      <c r="F45" s="515" t="str">
        <f>IF('Calcul Worksheet'!F45:H45="","",'Calcul Worksheet'!F45:H45)</f>
        <v/>
      </c>
      <c r="G45" s="557"/>
      <c r="H45" s="516"/>
      <c r="I45" s="515" t="str">
        <f>IF('Calcul Worksheet'!I45:K45="","",'Calcul Worksheet'!I45:K45)</f>
        <v/>
      </c>
      <c r="J45" s="557"/>
      <c r="K45" s="516"/>
      <c r="L45" s="515" t="str">
        <f>IF('Calcul Worksheet'!L45:N45="","",'Calcul Worksheet'!L45:N45)</f>
        <v/>
      </c>
      <c r="M45" s="557"/>
      <c r="N45" s="516"/>
      <c r="O45" s="515" t="str">
        <f>IF('Calcul Worksheet'!O45:Q45="","",'Calcul Worksheet'!O45:Q45)</f>
        <v/>
      </c>
      <c r="P45" s="557"/>
      <c r="Q45" s="516"/>
      <c r="R45" s="515" t="str">
        <f>IF('Calcul Worksheet'!R45:T45="","",'Calcul Worksheet'!R45:T45)</f>
        <v/>
      </c>
      <c r="S45" s="557"/>
      <c r="T45" s="516"/>
      <c r="U45" s="515" t="str">
        <f>IF('Calcul Worksheet'!U45:W45="","",'Calcul Worksheet'!U45:W45)</f>
        <v/>
      </c>
      <c r="V45" s="557"/>
      <c r="W45" s="516"/>
      <c r="X45" s="515" t="str">
        <f>IF('Calcul Worksheet'!X45:Z45="","",'Calcul Worksheet'!X45:Z45)</f>
        <v/>
      </c>
      <c r="Y45" s="557"/>
      <c r="Z45" s="516"/>
      <c r="AA45" s="515" t="str">
        <f>IF('Calcul Worksheet'!AA45:AC45="","",'Calcul Worksheet'!AA45:AC45)</f>
        <v/>
      </c>
      <c r="AB45" s="557"/>
      <c r="AC45" s="516"/>
      <c r="AD45" s="515" t="str">
        <f>IF('Calcul Worksheet'!AD45:AF45="","",'Calcul Worksheet'!AD45:AF45)</f>
        <v/>
      </c>
      <c r="AE45" s="557"/>
      <c r="AF45" s="516"/>
      <c r="AG45" s="515" t="str">
        <f>IF('Calcul Worksheet'!AG45:AI45="","",'Calcul Worksheet'!AG45:AI45)</f>
        <v/>
      </c>
      <c r="AH45" s="557"/>
      <c r="AI45" s="516"/>
      <c r="AJ45" s="201"/>
      <c r="AK45" s="201"/>
    </row>
    <row r="46" spans="1:37">
      <c r="A46" s="34" t="str">
        <f>IF('Informations About Genes'!A46="","",'Informations About Genes'!A46)</f>
        <v>D8</v>
      </c>
      <c r="B46" s="35" t="str">
        <f>IF('Informations About Genes'!D46="","",'Informations About Genes'!D46)</f>
        <v/>
      </c>
      <c r="C46" s="515" t="str">
        <f>IF('Calcul Worksheet'!C46:E46="","",'Calcul Worksheet'!C46:E46)</f>
        <v/>
      </c>
      <c r="D46" s="557"/>
      <c r="E46" s="516"/>
      <c r="F46" s="515" t="str">
        <f>IF('Calcul Worksheet'!F46:H46="","",'Calcul Worksheet'!F46:H46)</f>
        <v/>
      </c>
      <c r="G46" s="557"/>
      <c r="H46" s="516"/>
      <c r="I46" s="515" t="str">
        <f>IF('Calcul Worksheet'!I46:K46="","",'Calcul Worksheet'!I46:K46)</f>
        <v/>
      </c>
      <c r="J46" s="557"/>
      <c r="K46" s="516"/>
      <c r="L46" s="515" t="str">
        <f>IF('Calcul Worksheet'!L46:N46="","",'Calcul Worksheet'!L46:N46)</f>
        <v/>
      </c>
      <c r="M46" s="557"/>
      <c r="N46" s="516"/>
      <c r="O46" s="515" t="str">
        <f>IF('Calcul Worksheet'!O46:Q46="","",'Calcul Worksheet'!O46:Q46)</f>
        <v/>
      </c>
      <c r="P46" s="557"/>
      <c r="Q46" s="516"/>
      <c r="R46" s="515" t="str">
        <f>IF('Calcul Worksheet'!R46:T46="","",'Calcul Worksheet'!R46:T46)</f>
        <v/>
      </c>
      <c r="S46" s="557"/>
      <c r="T46" s="516"/>
      <c r="U46" s="515" t="str">
        <f>IF('Calcul Worksheet'!U46:W46="","",'Calcul Worksheet'!U46:W46)</f>
        <v/>
      </c>
      <c r="V46" s="557"/>
      <c r="W46" s="516"/>
      <c r="X46" s="515" t="str">
        <f>IF('Calcul Worksheet'!X46:Z46="","",'Calcul Worksheet'!X46:Z46)</f>
        <v/>
      </c>
      <c r="Y46" s="557"/>
      <c r="Z46" s="516"/>
      <c r="AA46" s="515" t="str">
        <f>IF('Calcul Worksheet'!AA46:AC46="","",'Calcul Worksheet'!AA46:AC46)</f>
        <v/>
      </c>
      <c r="AB46" s="557"/>
      <c r="AC46" s="516"/>
      <c r="AD46" s="515" t="str">
        <f>IF('Calcul Worksheet'!AD46:AF46="","",'Calcul Worksheet'!AD46:AF46)</f>
        <v/>
      </c>
      <c r="AE46" s="557"/>
      <c r="AF46" s="516"/>
      <c r="AG46" s="515" t="str">
        <f>IF('Calcul Worksheet'!AG46:AI46="","",'Calcul Worksheet'!AG46:AI46)</f>
        <v/>
      </c>
      <c r="AH46" s="557"/>
      <c r="AI46" s="516"/>
      <c r="AJ46" s="201"/>
      <c r="AK46" s="201"/>
    </row>
    <row r="47" spans="1:37">
      <c r="A47" s="34" t="str">
        <f>IF('Informations About Genes'!A47="","",'Informations About Genes'!A47)</f>
        <v>D9</v>
      </c>
      <c r="B47" s="35" t="str">
        <f>IF('Informations About Genes'!D47="","",'Informations About Genes'!D47)</f>
        <v/>
      </c>
      <c r="C47" s="515" t="str">
        <f>IF('Calcul Worksheet'!C47:E47="","",'Calcul Worksheet'!C47:E47)</f>
        <v/>
      </c>
      <c r="D47" s="557"/>
      <c r="E47" s="516"/>
      <c r="F47" s="515" t="str">
        <f>IF('Calcul Worksheet'!F47:H47="","",'Calcul Worksheet'!F47:H47)</f>
        <v/>
      </c>
      <c r="G47" s="557"/>
      <c r="H47" s="516"/>
      <c r="I47" s="515" t="str">
        <f>IF('Calcul Worksheet'!I47:K47="","",'Calcul Worksheet'!I47:K47)</f>
        <v/>
      </c>
      <c r="J47" s="557"/>
      <c r="K47" s="516"/>
      <c r="L47" s="515" t="str">
        <f>IF('Calcul Worksheet'!L47:N47="","",'Calcul Worksheet'!L47:N47)</f>
        <v/>
      </c>
      <c r="M47" s="557"/>
      <c r="N47" s="516"/>
      <c r="O47" s="515" t="str">
        <f>IF('Calcul Worksheet'!O47:Q47="","",'Calcul Worksheet'!O47:Q47)</f>
        <v/>
      </c>
      <c r="P47" s="557"/>
      <c r="Q47" s="516"/>
      <c r="R47" s="515" t="str">
        <f>IF('Calcul Worksheet'!R47:T47="","",'Calcul Worksheet'!R47:T47)</f>
        <v/>
      </c>
      <c r="S47" s="557"/>
      <c r="T47" s="516"/>
      <c r="U47" s="515" t="str">
        <f>IF('Calcul Worksheet'!U47:W47="","",'Calcul Worksheet'!U47:W47)</f>
        <v/>
      </c>
      <c r="V47" s="557"/>
      <c r="W47" s="516"/>
      <c r="X47" s="515" t="str">
        <f>IF('Calcul Worksheet'!X47:Z47="","",'Calcul Worksheet'!X47:Z47)</f>
        <v/>
      </c>
      <c r="Y47" s="557"/>
      <c r="Z47" s="516"/>
      <c r="AA47" s="515" t="str">
        <f>IF('Calcul Worksheet'!AA47:AC47="","",'Calcul Worksheet'!AA47:AC47)</f>
        <v/>
      </c>
      <c r="AB47" s="557"/>
      <c r="AC47" s="516"/>
      <c r="AD47" s="515" t="str">
        <f>IF('Calcul Worksheet'!AD47:AF47="","",'Calcul Worksheet'!AD47:AF47)</f>
        <v/>
      </c>
      <c r="AE47" s="557"/>
      <c r="AF47" s="516"/>
      <c r="AG47" s="515" t="str">
        <f>IF('Calcul Worksheet'!AG47:AI47="","",'Calcul Worksheet'!AG47:AI47)</f>
        <v/>
      </c>
      <c r="AH47" s="557"/>
      <c r="AI47" s="516"/>
      <c r="AJ47" s="201"/>
      <c r="AK47" s="201"/>
    </row>
    <row r="48" spans="1:37">
      <c r="A48" s="34" t="str">
        <f>IF('Informations About Genes'!A48="","",'Informations About Genes'!A48)</f>
        <v>D10</v>
      </c>
      <c r="B48" s="35" t="str">
        <f>IF('Informations About Genes'!D48="","",'Informations About Genes'!D48)</f>
        <v/>
      </c>
      <c r="C48" s="515" t="str">
        <f>IF('Calcul Worksheet'!C48:E48="","",'Calcul Worksheet'!C48:E48)</f>
        <v/>
      </c>
      <c r="D48" s="557"/>
      <c r="E48" s="516"/>
      <c r="F48" s="515" t="str">
        <f>IF('Calcul Worksheet'!F48:H48="","",'Calcul Worksheet'!F48:H48)</f>
        <v/>
      </c>
      <c r="G48" s="557"/>
      <c r="H48" s="516"/>
      <c r="I48" s="515" t="str">
        <f>IF('Calcul Worksheet'!I48:K48="","",'Calcul Worksheet'!I48:K48)</f>
        <v/>
      </c>
      <c r="J48" s="557"/>
      <c r="K48" s="516"/>
      <c r="L48" s="515" t="str">
        <f>IF('Calcul Worksheet'!L48:N48="","",'Calcul Worksheet'!L48:N48)</f>
        <v/>
      </c>
      <c r="M48" s="557"/>
      <c r="N48" s="516"/>
      <c r="O48" s="515" t="str">
        <f>IF('Calcul Worksheet'!O48:Q48="","",'Calcul Worksheet'!O48:Q48)</f>
        <v/>
      </c>
      <c r="P48" s="557"/>
      <c r="Q48" s="516"/>
      <c r="R48" s="515" t="str">
        <f>IF('Calcul Worksheet'!R48:T48="","",'Calcul Worksheet'!R48:T48)</f>
        <v/>
      </c>
      <c r="S48" s="557"/>
      <c r="T48" s="516"/>
      <c r="U48" s="515" t="str">
        <f>IF('Calcul Worksheet'!U48:W48="","",'Calcul Worksheet'!U48:W48)</f>
        <v/>
      </c>
      <c r="V48" s="557"/>
      <c r="W48" s="516"/>
      <c r="X48" s="515" t="str">
        <f>IF('Calcul Worksheet'!X48:Z48="","",'Calcul Worksheet'!X48:Z48)</f>
        <v/>
      </c>
      <c r="Y48" s="557"/>
      <c r="Z48" s="516"/>
      <c r="AA48" s="515" t="str">
        <f>IF('Calcul Worksheet'!AA48:AC48="","",'Calcul Worksheet'!AA48:AC48)</f>
        <v/>
      </c>
      <c r="AB48" s="557"/>
      <c r="AC48" s="516"/>
      <c r="AD48" s="515" t="str">
        <f>IF('Calcul Worksheet'!AD48:AF48="","",'Calcul Worksheet'!AD48:AF48)</f>
        <v/>
      </c>
      <c r="AE48" s="557"/>
      <c r="AF48" s="516"/>
      <c r="AG48" s="515" t="str">
        <f>IF('Calcul Worksheet'!AG48:AI48="","",'Calcul Worksheet'!AG48:AI48)</f>
        <v/>
      </c>
      <c r="AH48" s="557"/>
      <c r="AI48" s="516"/>
      <c r="AJ48" s="201"/>
      <c r="AK48" s="201"/>
    </row>
    <row r="49" spans="1:37">
      <c r="A49" s="34" t="str">
        <f>IF('Informations About Genes'!A49="","",'Informations About Genes'!A49)</f>
        <v>D11</v>
      </c>
      <c r="B49" s="35" t="str">
        <f>IF('Informations About Genes'!D49="","",'Informations About Genes'!D49)</f>
        <v/>
      </c>
      <c r="C49" s="515" t="str">
        <f>IF('Calcul Worksheet'!C49:E49="","",'Calcul Worksheet'!C49:E49)</f>
        <v/>
      </c>
      <c r="D49" s="557"/>
      <c r="E49" s="516"/>
      <c r="F49" s="515" t="str">
        <f>IF('Calcul Worksheet'!F49:H49="","",'Calcul Worksheet'!F49:H49)</f>
        <v/>
      </c>
      <c r="G49" s="557"/>
      <c r="H49" s="516"/>
      <c r="I49" s="515" t="str">
        <f>IF('Calcul Worksheet'!I49:K49="","",'Calcul Worksheet'!I49:K49)</f>
        <v/>
      </c>
      <c r="J49" s="557"/>
      <c r="K49" s="516"/>
      <c r="L49" s="515" t="str">
        <f>IF('Calcul Worksheet'!L49:N49="","",'Calcul Worksheet'!L49:N49)</f>
        <v/>
      </c>
      <c r="M49" s="557"/>
      <c r="N49" s="516"/>
      <c r="O49" s="515" t="str">
        <f>IF('Calcul Worksheet'!O49:Q49="","",'Calcul Worksheet'!O49:Q49)</f>
        <v/>
      </c>
      <c r="P49" s="557"/>
      <c r="Q49" s="516"/>
      <c r="R49" s="515" t="str">
        <f>IF('Calcul Worksheet'!R49:T49="","",'Calcul Worksheet'!R49:T49)</f>
        <v/>
      </c>
      <c r="S49" s="557"/>
      <c r="T49" s="516"/>
      <c r="U49" s="515" t="str">
        <f>IF('Calcul Worksheet'!U49:W49="","",'Calcul Worksheet'!U49:W49)</f>
        <v/>
      </c>
      <c r="V49" s="557"/>
      <c r="W49" s="516"/>
      <c r="X49" s="515" t="str">
        <f>IF('Calcul Worksheet'!X49:Z49="","",'Calcul Worksheet'!X49:Z49)</f>
        <v/>
      </c>
      <c r="Y49" s="557"/>
      <c r="Z49" s="516"/>
      <c r="AA49" s="515" t="str">
        <f>IF('Calcul Worksheet'!AA49:AC49="","",'Calcul Worksheet'!AA49:AC49)</f>
        <v/>
      </c>
      <c r="AB49" s="557"/>
      <c r="AC49" s="516"/>
      <c r="AD49" s="515" t="str">
        <f>IF('Calcul Worksheet'!AD49:AF49="","",'Calcul Worksheet'!AD49:AF49)</f>
        <v/>
      </c>
      <c r="AE49" s="557"/>
      <c r="AF49" s="516"/>
      <c r="AG49" s="515" t="str">
        <f>IF('Calcul Worksheet'!AG49:AI49="","",'Calcul Worksheet'!AG49:AI49)</f>
        <v/>
      </c>
      <c r="AH49" s="557"/>
      <c r="AI49" s="516"/>
      <c r="AJ49" s="201"/>
      <c r="AK49" s="201"/>
    </row>
    <row r="50" spans="1:37">
      <c r="A50" s="34" t="str">
        <f>IF('Informations About Genes'!A50="","",'Informations About Genes'!A50)</f>
        <v>D12</v>
      </c>
      <c r="B50" s="35" t="str">
        <f>IF('Informations About Genes'!D50="","",'Informations About Genes'!D50)</f>
        <v/>
      </c>
      <c r="C50" s="515" t="str">
        <f>IF('Calcul Worksheet'!C50:E50="","",'Calcul Worksheet'!C50:E50)</f>
        <v/>
      </c>
      <c r="D50" s="557"/>
      <c r="E50" s="516"/>
      <c r="F50" s="515" t="str">
        <f>IF('Calcul Worksheet'!F50:H50="","",'Calcul Worksheet'!F50:H50)</f>
        <v/>
      </c>
      <c r="G50" s="557"/>
      <c r="H50" s="516"/>
      <c r="I50" s="515" t="str">
        <f>IF('Calcul Worksheet'!I50:K50="","",'Calcul Worksheet'!I50:K50)</f>
        <v/>
      </c>
      <c r="J50" s="557"/>
      <c r="K50" s="516"/>
      <c r="L50" s="515" t="str">
        <f>IF('Calcul Worksheet'!L50:N50="","",'Calcul Worksheet'!L50:N50)</f>
        <v/>
      </c>
      <c r="M50" s="557"/>
      <c r="N50" s="516"/>
      <c r="O50" s="515" t="str">
        <f>IF('Calcul Worksheet'!O50:Q50="","",'Calcul Worksheet'!O50:Q50)</f>
        <v/>
      </c>
      <c r="P50" s="557"/>
      <c r="Q50" s="516"/>
      <c r="R50" s="515" t="str">
        <f>IF('Calcul Worksheet'!R50:T50="","",'Calcul Worksheet'!R50:T50)</f>
        <v/>
      </c>
      <c r="S50" s="557"/>
      <c r="T50" s="516"/>
      <c r="U50" s="515" t="str">
        <f>IF('Calcul Worksheet'!U50:W50="","",'Calcul Worksheet'!U50:W50)</f>
        <v/>
      </c>
      <c r="V50" s="557"/>
      <c r="W50" s="516"/>
      <c r="X50" s="515" t="str">
        <f>IF('Calcul Worksheet'!X50:Z50="","",'Calcul Worksheet'!X50:Z50)</f>
        <v/>
      </c>
      <c r="Y50" s="557"/>
      <c r="Z50" s="516"/>
      <c r="AA50" s="515" t="str">
        <f>IF('Calcul Worksheet'!AA50:AC50="","",'Calcul Worksheet'!AA50:AC50)</f>
        <v/>
      </c>
      <c r="AB50" s="557"/>
      <c r="AC50" s="516"/>
      <c r="AD50" s="515" t="str">
        <f>IF('Calcul Worksheet'!AD50:AF50="","",'Calcul Worksheet'!AD50:AF50)</f>
        <v/>
      </c>
      <c r="AE50" s="557"/>
      <c r="AF50" s="516"/>
      <c r="AG50" s="515" t="str">
        <f>IF('Calcul Worksheet'!AG50:AI50="","",'Calcul Worksheet'!AG50:AI50)</f>
        <v/>
      </c>
      <c r="AH50" s="557"/>
      <c r="AI50" s="516"/>
      <c r="AJ50" s="201"/>
      <c r="AK50" s="201"/>
    </row>
    <row r="51" spans="1:37">
      <c r="A51" s="34" t="str">
        <f>IF('Informations About Genes'!A51="","",'Informations About Genes'!A51)</f>
        <v>E1</v>
      </c>
      <c r="B51" s="35" t="str">
        <f>IF('Informations About Genes'!D51="","",'Informations About Genes'!D51)</f>
        <v/>
      </c>
      <c r="C51" s="515" t="str">
        <f>IF('Calcul Worksheet'!C51:E51="","",'Calcul Worksheet'!C51:E51)</f>
        <v/>
      </c>
      <c r="D51" s="557"/>
      <c r="E51" s="516"/>
      <c r="F51" s="515" t="str">
        <f>IF('Calcul Worksheet'!F51:H51="","",'Calcul Worksheet'!F51:H51)</f>
        <v/>
      </c>
      <c r="G51" s="557"/>
      <c r="H51" s="516"/>
      <c r="I51" s="515" t="str">
        <f>IF('Calcul Worksheet'!I51:K51="","",'Calcul Worksheet'!I51:K51)</f>
        <v/>
      </c>
      <c r="J51" s="557"/>
      <c r="K51" s="516"/>
      <c r="L51" s="515" t="str">
        <f>IF('Calcul Worksheet'!L51:N51="","",'Calcul Worksheet'!L51:N51)</f>
        <v/>
      </c>
      <c r="M51" s="557"/>
      <c r="N51" s="516"/>
      <c r="O51" s="515" t="str">
        <f>IF('Calcul Worksheet'!O51:Q51="","",'Calcul Worksheet'!O51:Q51)</f>
        <v/>
      </c>
      <c r="P51" s="557"/>
      <c r="Q51" s="516"/>
      <c r="R51" s="515" t="str">
        <f>IF('Calcul Worksheet'!R51:T51="","",'Calcul Worksheet'!R51:T51)</f>
        <v/>
      </c>
      <c r="S51" s="557"/>
      <c r="T51" s="516"/>
      <c r="U51" s="515" t="str">
        <f>IF('Calcul Worksheet'!U51:W51="","",'Calcul Worksheet'!U51:W51)</f>
        <v/>
      </c>
      <c r="V51" s="557"/>
      <c r="W51" s="516"/>
      <c r="X51" s="515" t="str">
        <f>IF('Calcul Worksheet'!X51:Z51="","",'Calcul Worksheet'!X51:Z51)</f>
        <v/>
      </c>
      <c r="Y51" s="557"/>
      <c r="Z51" s="516"/>
      <c r="AA51" s="515" t="str">
        <f>IF('Calcul Worksheet'!AA51:AC51="","",'Calcul Worksheet'!AA51:AC51)</f>
        <v/>
      </c>
      <c r="AB51" s="557"/>
      <c r="AC51" s="516"/>
      <c r="AD51" s="515" t="str">
        <f>IF('Calcul Worksheet'!AD51:AF51="","",'Calcul Worksheet'!AD51:AF51)</f>
        <v/>
      </c>
      <c r="AE51" s="557"/>
      <c r="AF51" s="516"/>
      <c r="AG51" s="515" t="str">
        <f>IF('Calcul Worksheet'!AG51:AI51="","",'Calcul Worksheet'!AG51:AI51)</f>
        <v/>
      </c>
      <c r="AH51" s="557"/>
      <c r="AI51" s="516"/>
      <c r="AJ51" s="201"/>
      <c r="AK51" s="201"/>
    </row>
    <row r="52" spans="1:37">
      <c r="A52" s="34" t="str">
        <f>IF('Informations About Genes'!A52="","",'Informations About Genes'!A52)</f>
        <v>E2</v>
      </c>
      <c r="B52" s="35" t="str">
        <f>IF('Informations About Genes'!D52="","",'Informations About Genes'!D52)</f>
        <v/>
      </c>
      <c r="C52" s="515" t="str">
        <f>IF('Calcul Worksheet'!C52:E52="","",'Calcul Worksheet'!C52:E52)</f>
        <v/>
      </c>
      <c r="D52" s="557"/>
      <c r="E52" s="516"/>
      <c r="F52" s="515" t="str">
        <f>IF('Calcul Worksheet'!F52:H52="","",'Calcul Worksheet'!F52:H52)</f>
        <v/>
      </c>
      <c r="G52" s="557"/>
      <c r="H52" s="516"/>
      <c r="I52" s="515" t="str">
        <f>IF('Calcul Worksheet'!I52:K52="","",'Calcul Worksheet'!I52:K52)</f>
        <v/>
      </c>
      <c r="J52" s="557"/>
      <c r="K52" s="516"/>
      <c r="L52" s="515" t="str">
        <f>IF('Calcul Worksheet'!L52:N52="","",'Calcul Worksheet'!L52:N52)</f>
        <v/>
      </c>
      <c r="M52" s="557"/>
      <c r="N52" s="516"/>
      <c r="O52" s="515" t="str">
        <f>IF('Calcul Worksheet'!O52:Q52="","",'Calcul Worksheet'!O52:Q52)</f>
        <v/>
      </c>
      <c r="P52" s="557"/>
      <c r="Q52" s="516"/>
      <c r="R52" s="515" t="str">
        <f>IF('Calcul Worksheet'!R52:T52="","",'Calcul Worksheet'!R52:T52)</f>
        <v/>
      </c>
      <c r="S52" s="557"/>
      <c r="T52" s="516"/>
      <c r="U52" s="515" t="str">
        <f>IF('Calcul Worksheet'!U52:W52="","",'Calcul Worksheet'!U52:W52)</f>
        <v/>
      </c>
      <c r="V52" s="557"/>
      <c r="W52" s="516"/>
      <c r="X52" s="515" t="str">
        <f>IF('Calcul Worksheet'!X52:Z52="","",'Calcul Worksheet'!X52:Z52)</f>
        <v/>
      </c>
      <c r="Y52" s="557"/>
      <c r="Z52" s="516"/>
      <c r="AA52" s="515" t="str">
        <f>IF('Calcul Worksheet'!AA52:AC52="","",'Calcul Worksheet'!AA52:AC52)</f>
        <v/>
      </c>
      <c r="AB52" s="557"/>
      <c r="AC52" s="516"/>
      <c r="AD52" s="515" t="str">
        <f>IF('Calcul Worksheet'!AD52:AF52="","",'Calcul Worksheet'!AD52:AF52)</f>
        <v/>
      </c>
      <c r="AE52" s="557"/>
      <c r="AF52" s="516"/>
      <c r="AG52" s="515" t="str">
        <f>IF('Calcul Worksheet'!AG52:AI52="","",'Calcul Worksheet'!AG52:AI52)</f>
        <v/>
      </c>
      <c r="AH52" s="557"/>
      <c r="AI52" s="516"/>
      <c r="AJ52" s="201"/>
      <c r="AK52" s="201"/>
    </row>
    <row r="53" spans="1:37">
      <c r="A53" s="34" t="str">
        <f>IF('Informations About Genes'!A53="","",'Informations About Genes'!A53)</f>
        <v>E3</v>
      </c>
      <c r="B53" s="35" t="str">
        <f>IF('Informations About Genes'!D53="","",'Informations About Genes'!D53)</f>
        <v/>
      </c>
      <c r="C53" s="515" t="str">
        <f>IF('Calcul Worksheet'!C53:E53="","",'Calcul Worksheet'!C53:E53)</f>
        <v/>
      </c>
      <c r="D53" s="557"/>
      <c r="E53" s="516"/>
      <c r="F53" s="515" t="str">
        <f>IF('Calcul Worksheet'!F53:H53="","",'Calcul Worksheet'!F53:H53)</f>
        <v/>
      </c>
      <c r="G53" s="557"/>
      <c r="H53" s="516"/>
      <c r="I53" s="515" t="str">
        <f>IF('Calcul Worksheet'!I53:K53="","",'Calcul Worksheet'!I53:K53)</f>
        <v/>
      </c>
      <c r="J53" s="557"/>
      <c r="K53" s="516"/>
      <c r="L53" s="515" t="str">
        <f>IF('Calcul Worksheet'!L53:N53="","",'Calcul Worksheet'!L53:N53)</f>
        <v/>
      </c>
      <c r="M53" s="557"/>
      <c r="N53" s="516"/>
      <c r="O53" s="515" t="str">
        <f>IF('Calcul Worksheet'!O53:Q53="","",'Calcul Worksheet'!O53:Q53)</f>
        <v/>
      </c>
      <c r="P53" s="557"/>
      <c r="Q53" s="516"/>
      <c r="R53" s="515" t="str">
        <f>IF('Calcul Worksheet'!R53:T53="","",'Calcul Worksheet'!R53:T53)</f>
        <v/>
      </c>
      <c r="S53" s="557"/>
      <c r="T53" s="516"/>
      <c r="U53" s="515" t="str">
        <f>IF('Calcul Worksheet'!U53:W53="","",'Calcul Worksheet'!U53:W53)</f>
        <v/>
      </c>
      <c r="V53" s="557"/>
      <c r="W53" s="516"/>
      <c r="X53" s="515" t="str">
        <f>IF('Calcul Worksheet'!X53:Z53="","",'Calcul Worksheet'!X53:Z53)</f>
        <v/>
      </c>
      <c r="Y53" s="557"/>
      <c r="Z53" s="516"/>
      <c r="AA53" s="515" t="str">
        <f>IF('Calcul Worksheet'!AA53:AC53="","",'Calcul Worksheet'!AA53:AC53)</f>
        <v/>
      </c>
      <c r="AB53" s="557"/>
      <c r="AC53" s="516"/>
      <c r="AD53" s="515" t="str">
        <f>IF('Calcul Worksheet'!AD53:AF53="","",'Calcul Worksheet'!AD53:AF53)</f>
        <v/>
      </c>
      <c r="AE53" s="557"/>
      <c r="AF53" s="516"/>
      <c r="AG53" s="515" t="str">
        <f>IF('Calcul Worksheet'!AG53:AI53="","",'Calcul Worksheet'!AG53:AI53)</f>
        <v/>
      </c>
      <c r="AH53" s="557"/>
      <c r="AI53" s="516"/>
      <c r="AJ53" s="201"/>
      <c r="AK53" s="201"/>
    </row>
    <row r="54" spans="1:37">
      <c r="A54" s="34" t="str">
        <f>IF('Informations About Genes'!A54="","",'Informations About Genes'!A54)</f>
        <v>E4</v>
      </c>
      <c r="B54" s="35" t="str">
        <f>IF('Informations About Genes'!D54="","",'Informations About Genes'!D54)</f>
        <v/>
      </c>
      <c r="C54" s="515" t="str">
        <f>IF('Calcul Worksheet'!C54:E54="","",'Calcul Worksheet'!C54:E54)</f>
        <v/>
      </c>
      <c r="D54" s="557"/>
      <c r="E54" s="516"/>
      <c r="F54" s="515" t="str">
        <f>IF('Calcul Worksheet'!F54:H54="","",'Calcul Worksheet'!F54:H54)</f>
        <v/>
      </c>
      <c r="G54" s="557"/>
      <c r="H54" s="516"/>
      <c r="I54" s="515" t="str">
        <f>IF('Calcul Worksheet'!I54:K54="","",'Calcul Worksheet'!I54:K54)</f>
        <v/>
      </c>
      <c r="J54" s="557"/>
      <c r="K54" s="516"/>
      <c r="L54" s="515" t="str">
        <f>IF('Calcul Worksheet'!L54:N54="","",'Calcul Worksheet'!L54:N54)</f>
        <v/>
      </c>
      <c r="M54" s="557"/>
      <c r="N54" s="516"/>
      <c r="O54" s="515" t="str">
        <f>IF('Calcul Worksheet'!O54:Q54="","",'Calcul Worksheet'!O54:Q54)</f>
        <v/>
      </c>
      <c r="P54" s="557"/>
      <c r="Q54" s="516"/>
      <c r="R54" s="515" t="str">
        <f>IF('Calcul Worksheet'!R54:T54="","",'Calcul Worksheet'!R54:T54)</f>
        <v/>
      </c>
      <c r="S54" s="557"/>
      <c r="T54" s="516"/>
      <c r="U54" s="515" t="str">
        <f>IF('Calcul Worksheet'!U54:W54="","",'Calcul Worksheet'!U54:W54)</f>
        <v/>
      </c>
      <c r="V54" s="557"/>
      <c r="W54" s="516"/>
      <c r="X54" s="515" t="str">
        <f>IF('Calcul Worksheet'!X54:Z54="","",'Calcul Worksheet'!X54:Z54)</f>
        <v/>
      </c>
      <c r="Y54" s="557"/>
      <c r="Z54" s="516"/>
      <c r="AA54" s="515" t="str">
        <f>IF('Calcul Worksheet'!AA54:AC54="","",'Calcul Worksheet'!AA54:AC54)</f>
        <v/>
      </c>
      <c r="AB54" s="557"/>
      <c r="AC54" s="516"/>
      <c r="AD54" s="515" t="str">
        <f>IF('Calcul Worksheet'!AD54:AF54="","",'Calcul Worksheet'!AD54:AF54)</f>
        <v/>
      </c>
      <c r="AE54" s="557"/>
      <c r="AF54" s="516"/>
      <c r="AG54" s="515" t="str">
        <f>IF('Calcul Worksheet'!AG54:AI54="","",'Calcul Worksheet'!AG54:AI54)</f>
        <v/>
      </c>
      <c r="AH54" s="557"/>
      <c r="AI54" s="516"/>
      <c r="AJ54" s="201"/>
      <c r="AK54" s="201"/>
    </row>
    <row r="55" spans="1:37">
      <c r="A55" s="34" t="str">
        <f>IF('Informations About Genes'!A55="","",'Informations About Genes'!A55)</f>
        <v>E5</v>
      </c>
      <c r="B55" s="35" t="str">
        <f>IF('Informations About Genes'!D55="","",'Informations About Genes'!D55)</f>
        <v/>
      </c>
      <c r="C55" s="515" t="str">
        <f>IF('Calcul Worksheet'!C55:E55="","",'Calcul Worksheet'!C55:E55)</f>
        <v/>
      </c>
      <c r="D55" s="557"/>
      <c r="E55" s="516"/>
      <c r="F55" s="515" t="str">
        <f>IF('Calcul Worksheet'!F55:H55="","",'Calcul Worksheet'!F55:H55)</f>
        <v/>
      </c>
      <c r="G55" s="557"/>
      <c r="H55" s="516"/>
      <c r="I55" s="515" t="str">
        <f>IF('Calcul Worksheet'!I55:K55="","",'Calcul Worksheet'!I55:K55)</f>
        <v/>
      </c>
      <c r="J55" s="557"/>
      <c r="K55" s="516"/>
      <c r="L55" s="515" t="str">
        <f>IF('Calcul Worksheet'!L55:N55="","",'Calcul Worksheet'!L55:N55)</f>
        <v/>
      </c>
      <c r="M55" s="557"/>
      <c r="N55" s="516"/>
      <c r="O55" s="515" t="str">
        <f>IF('Calcul Worksheet'!O55:Q55="","",'Calcul Worksheet'!O55:Q55)</f>
        <v/>
      </c>
      <c r="P55" s="557"/>
      <c r="Q55" s="516"/>
      <c r="R55" s="515" t="str">
        <f>IF('Calcul Worksheet'!R55:T55="","",'Calcul Worksheet'!R55:T55)</f>
        <v/>
      </c>
      <c r="S55" s="557"/>
      <c r="T55" s="516"/>
      <c r="U55" s="515" t="str">
        <f>IF('Calcul Worksheet'!U55:W55="","",'Calcul Worksheet'!U55:W55)</f>
        <v/>
      </c>
      <c r="V55" s="557"/>
      <c r="W55" s="516"/>
      <c r="X55" s="515" t="str">
        <f>IF('Calcul Worksheet'!X55:Z55="","",'Calcul Worksheet'!X55:Z55)</f>
        <v/>
      </c>
      <c r="Y55" s="557"/>
      <c r="Z55" s="516"/>
      <c r="AA55" s="515" t="str">
        <f>IF('Calcul Worksheet'!AA55:AC55="","",'Calcul Worksheet'!AA55:AC55)</f>
        <v/>
      </c>
      <c r="AB55" s="557"/>
      <c r="AC55" s="516"/>
      <c r="AD55" s="515" t="str">
        <f>IF('Calcul Worksheet'!AD55:AF55="","",'Calcul Worksheet'!AD55:AF55)</f>
        <v/>
      </c>
      <c r="AE55" s="557"/>
      <c r="AF55" s="516"/>
      <c r="AG55" s="515" t="str">
        <f>IF('Calcul Worksheet'!AG55:AI55="","",'Calcul Worksheet'!AG55:AI55)</f>
        <v/>
      </c>
      <c r="AH55" s="557"/>
      <c r="AI55" s="516"/>
      <c r="AJ55" s="201"/>
      <c r="AK55" s="201"/>
    </row>
    <row r="56" spans="1:37">
      <c r="A56" s="34" t="str">
        <f>IF('Informations About Genes'!A56="","",'Informations About Genes'!A56)</f>
        <v>E6</v>
      </c>
      <c r="B56" s="35" t="str">
        <f>IF('Informations About Genes'!D56="","",'Informations About Genes'!D56)</f>
        <v/>
      </c>
      <c r="C56" s="515" t="str">
        <f>IF('Calcul Worksheet'!C56:E56="","",'Calcul Worksheet'!C56:E56)</f>
        <v/>
      </c>
      <c r="D56" s="557"/>
      <c r="E56" s="516"/>
      <c r="F56" s="515" t="str">
        <f>IF('Calcul Worksheet'!F56:H56="","",'Calcul Worksheet'!F56:H56)</f>
        <v/>
      </c>
      <c r="G56" s="557"/>
      <c r="H56" s="516"/>
      <c r="I56" s="515" t="str">
        <f>IF('Calcul Worksheet'!I56:K56="","",'Calcul Worksheet'!I56:K56)</f>
        <v/>
      </c>
      <c r="J56" s="557"/>
      <c r="K56" s="516"/>
      <c r="L56" s="515" t="str">
        <f>IF('Calcul Worksheet'!L56:N56="","",'Calcul Worksheet'!L56:N56)</f>
        <v/>
      </c>
      <c r="M56" s="557"/>
      <c r="N56" s="516"/>
      <c r="O56" s="515" t="str">
        <f>IF('Calcul Worksheet'!O56:Q56="","",'Calcul Worksheet'!O56:Q56)</f>
        <v/>
      </c>
      <c r="P56" s="557"/>
      <c r="Q56" s="516"/>
      <c r="R56" s="515" t="str">
        <f>IF('Calcul Worksheet'!R56:T56="","",'Calcul Worksheet'!R56:T56)</f>
        <v/>
      </c>
      <c r="S56" s="557"/>
      <c r="T56" s="516"/>
      <c r="U56" s="515" t="str">
        <f>IF('Calcul Worksheet'!U56:W56="","",'Calcul Worksheet'!U56:W56)</f>
        <v/>
      </c>
      <c r="V56" s="557"/>
      <c r="W56" s="516"/>
      <c r="X56" s="515" t="str">
        <f>IF('Calcul Worksheet'!X56:Z56="","",'Calcul Worksheet'!X56:Z56)</f>
        <v/>
      </c>
      <c r="Y56" s="557"/>
      <c r="Z56" s="516"/>
      <c r="AA56" s="515" t="str">
        <f>IF('Calcul Worksheet'!AA56:AC56="","",'Calcul Worksheet'!AA56:AC56)</f>
        <v/>
      </c>
      <c r="AB56" s="557"/>
      <c r="AC56" s="516"/>
      <c r="AD56" s="515" t="str">
        <f>IF('Calcul Worksheet'!AD56:AF56="","",'Calcul Worksheet'!AD56:AF56)</f>
        <v/>
      </c>
      <c r="AE56" s="557"/>
      <c r="AF56" s="516"/>
      <c r="AG56" s="515" t="str">
        <f>IF('Calcul Worksheet'!AG56:AI56="","",'Calcul Worksheet'!AG56:AI56)</f>
        <v/>
      </c>
      <c r="AH56" s="557"/>
      <c r="AI56" s="516"/>
      <c r="AJ56" s="201"/>
      <c r="AK56" s="201"/>
    </row>
    <row r="57" spans="1:37">
      <c r="A57" s="34" t="str">
        <f>IF('Informations About Genes'!A57="","",'Informations About Genes'!A57)</f>
        <v>E7</v>
      </c>
      <c r="B57" s="35" t="str">
        <f>IF('Informations About Genes'!D57="","",'Informations About Genes'!D57)</f>
        <v/>
      </c>
      <c r="C57" s="515" t="str">
        <f>IF('Calcul Worksheet'!C57:E57="","",'Calcul Worksheet'!C57:E57)</f>
        <v/>
      </c>
      <c r="D57" s="557"/>
      <c r="E57" s="516"/>
      <c r="F57" s="515" t="str">
        <f>IF('Calcul Worksheet'!F57:H57="","",'Calcul Worksheet'!F57:H57)</f>
        <v/>
      </c>
      <c r="G57" s="557"/>
      <c r="H57" s="516"/>
      <c r="I57" s="515" t="str">
        <f>IF('Calcul Worksheet'!I57:K57="","",'Calcul Worksheet'!I57:K57)</f>
        <v/>
      </c>
      <c r="J57" s="557"/>
      <c r="K57" s="516"/>
      <c r="L57" s="515" t="str">
        <f>IF('Calcul Worksheet'!L57:N57="","",'Calcul Worksheet'!L57:N57)</f>
        <v/>
      </c>
      <c r="M57" s="557"/>
      <c r="N57" s="516"/>
      <c r="O57" s="515" t="str">
        <f>IF('Calcul Worksheet'!O57:Q57="","",'Calcul Worksheet'!O57:Q57)</f>
        <v/>
      </c>
      <c r="P57" s="557"/>
      <c r="Q57" s="516"/>
      <c r="R57" s="515" t="str">
        <f>IF('Calcul Worksheet'!R57:T57="","",'Calcul Worksheet'!R57:T57)</f>
        <v/>
      </c>
      <c r="S57" s="557"/>
      <c r="T57" s="516"/>
      <c r="U57" s="515" t="str">
        <f>IF('Calcul Worksheet'!U57:W57="","",'Calcul Worksheet'!U57:W57)</f>
        <v/>
      </c>
      <c r="V57" s="557"/>
      <c r="W57" s="516"/>
      <c r="X57" s="515" t="str">
        <f>IF('Calcul Worksheet'!X57:Z57="","",'Calcul Worksheet'!X57:Z57)</f>
        <v/>
      </c>
      <c r="Y57" s="557"/>
      <c r="Z57" s="516"/>
      <c r="AA57" s="515" t="str">
        <f>IF('Calcul Worksheet'!AA57:AC57="","",'Calcul Worksheet'!AA57:AC57)</f>
        <v/>
      </c>
      <c r="AB57" s="557"/>
      <c r="AC57" s="516"/>
      <c r="AD57" s="515" t="str">
        <f>IF('Calcul Worksheet'!AD57:AF57="","",'Calcul Worksheet'!AD57:AF57)</f>
        <v/>
      </c>
      <c r="AE57" s="557"/>
      <c r="AF57" s="516"/>
      <c r="AG57" s="515" t="str">
        <f>IF('Calcul Worksheet'!AG57:AI57="","",'Calcul Worksheet'!AG57:AI57)</f>
        <v/>
      </c>
      <c r="AH57" s="557"/>
      <c r="AI57" s="516"/>
      <c r="AJ57" s="201"/>
      <c r="AK57" s="201"/>
    </row>
    <row r="58" spans="1:37">
      <c r="A58" s="34" t="str">
        <f>IF('Informations About Genes'!A58="","",'Informations About Genes'!A58)</f>
        <v>E8</v>
      </c>
      <c r="B58" s="35" t="str">
        <f>IF('Informations About Genes'!D58="","",'Informations About Genes'!D58)</f>
        <v/>
      </c>
      <c r="C58" s="515" t="str">
        <f>IF('Calcul Worksheet'!C58:E58="","",'Calcul Worksheet'!C58:E58)</f>
        <v/>
      </c>
      <c r="D58" s="557"/>
      <c r="E58" s="516"/>
      <c r="F58" s="515" t="str">
        <f>IF('Calcul Worksheet'!F58:H58="","",'Calcul Worksheet'!F58:H58)</f>
        <v/>
      </c>
      <c r="G58" s="557"/>
      <c r="H58" s="516"/>
      <c r="I58" s="515" t="str">
        <f>IF('Calcul Worksheet'!I58:K58="","",'Calcul Worksheet'!I58:K58)</f>
        <v/>
      </c>
      <c r="J58" s="557"/>
      <c r="K58" s="516"/>
      <c r="L58" s="515" t="str">
        <f>IF('Calcul Worksheet'!L58:N58="","",'Calcul Worksheet'!L58:N58)</f>
        <v/>
      </c>
      <c r="M58" s="557"/>
      <c r="N58" s="516"/>
      <c r="O58" s="515" t="str">
        <f>IF('Calcul Worksheet'!O58:Q58="","",'Calcul Worksheet'!O58:Q58)</f>
        <v/>
      </c>
      <c r="P58" s="557"/>
      <c r="Q58" s="516"/>
      <c r="R58" s="515" t="str">
        <f>IF('Calcul Worksheet'!R58:T58="","",'Calcul Worksheet'!R58:T58)</f>
        <v/>
      </c>
      <c r="S58" s="557"/>
      <c r="T58" s="516"/>
      <c r="U58" s="515" t="str">
        <f>IF('Calcul Worksheet'!U58:W58="","",'Calcul Worksheet'!U58:W58)</f>
        <v/>
      </c>
      <c r="V58" s="557"/>
      <c r="W58" s="516"/>
      <c r="X58" s="515" t="str">
        <f>IF('Calcul Worksheet'!X58:Z58="","",'Calcul Worksheet'!X58:Z58)</f>
        <v/>
      </c>
      <c r="Y58" s="557"/>
      <c r="Z58" s="516"/>
      <c r="AA58" s="515" t="str">
        <f>IF('Calcul Worksheet'!AA58:AC58="","",'Calcul Worksheet'!AA58:AC58)</f>
        <v/>
      </c>
      <c r="AB58" s="557"/>
      <c r="AC58" s="516"/>
      <c r="AD58" s="515" t="str">
        <f>IF('Calcul Worksheet'!AD58:AF58="","",'Calcul Worksheet'!AD58:AF58)</f>
        <v/>
      </c>
      <c r="AE58" s="557"/>
      <c r="AF58" s="516"/>
      <c r="AG58" s="515" t="str">
        <f>IF('Calcul Worksheet'!AG58:AI58="","",'Calcul Worksheet'!AG58:AI58)</f>
        <v/>
      </c>
      <c r="AH58" s="557"/>
      <c r="AI58" s="516"/>
      <c r="AJ58" s="201"/>
      <c r="AK58" s="201"/>
    </row>
    <row r="59" spans="1:37">
      <c r="A59" s="34" t="str">
        <f>IF('Informations About Genes'!A59="","",'Informations About Genes'!A59)</f>
        <v>E9</v>
      </c>
      <c r="B59" s="35" t="str">
        <f>IF('Informations About Genes'!D59="","",'Informations About Genes'!D59)</f>
        <v/>
      </c>
      <c r="C59" s="515" t="str">
        <f>IF('Calcul Worksheet'!C59:E59="","",'Calcul Worksheet'!C59:E59)</f>
        <v/>
      </c>
      <c r="D59" s="557"/>
      <c r="E59" s="516"/>
      <c r="F59" s="515" t="str">
        <f>IF('Calcul Worksheet'!F59:H59="","",'Calcul Worksheet'!F59:H59)</f>
        <v/>
      </c>
      <c r="G59" s="557"/>
      <c r="H59" s="516"/>
      <c r="I59" s="515" t="str">
        <f>IF('Calcul Worksheet'!I59:K59="","",'Calcul Worksheet'!I59:K59)</f>
        <v/>
      </c>
      <c r="J59" s="557"/>
      <c r="K59" s="516"/>
      <c r="L59" s="515" t="str">
        <f>IF('Calcul Worksheet'!L59:N59="","",'Calcul Worksheet'!L59:N59)</f>
        <v/>
      </c>
      <c r="M59" s="557"/>
      <c r="N59" s="516"/>
      <c r="O59" s="515" t="str">
        <f>IF('Calcul Worksheet'!O59:Q59="","",'Calcul Worksheet'!O59:Q59)</f>
        <v/>
      </c>
      <c r="P59" s="557"/>
      <c r="Q59" s="516"/>
      <c r="R59" s="515" t="str">
        <f>IF('Calcul Worksheet'!R59:T59="","",'Calcul Worksheet'!R59:T59)</f>
        <v/>
      </c>
      <c r="S59" s="557"/>
      <c r="T59" s="516"/>
      <c r="U59" s="515" t="str">
        <f>IF('Calcul Worksheet'!U59:W59="","",'Calcul Worksheet'!U59:W59)</f>
        <v/>
      </c>
      <c r="V59" s="557"/>
      <c r="W59" s="516"/>
      <c r="X59" s="515" t="str">
        <f>IF('Calcul Worksheet'!X59:Z59="","",'Calcul Worksheet'!X59:Z59)</f>
        <v/>
      </c>
      <c r="Y59" s="557"/>
      <c r="Z59" s="516"/>
      <c r="AA59" s="515" t="str">
        <f>IF('Calcul Worksheet'!AA59:AC59="","",'Calcul Worksheet'!AA59:AC59)</f>
        <v/>
      </c>
      <c r="AB59" s="557"/>
      <c r="AC59" s="516"/>
      <c r="AD59" s="515" t="str">
        <f>IF('Calcul Worksheet'!AD59:AF59="","",'Calcul Worksheet'!AD59:AF59)</f>
        <v/>
      </c>
      <c r="AE59" s="557"/>
      <c r="AF59" s="516"/>
      <c r="AG59" s="515" t="str">
        <f>IF('Calcul Worksheet'!AG59:AI59="","",'Calcul Worksheet'!AG59:AI59)</f>
        <v/>
      </c>
      <c r="AH59" s="557"/>
      <c r="AI59" s="516"/>
      <c r="AJ59" s="201"/>
      <c r="AK59" s="201"/>
    </row>
    <row r="60" spans="1:37">
      <c r="A60" s="34" t="str">
        <f>IF('Informations About Genes'!A60="","",'Informations About Genes'!A60)</f>
        <v>E10</v>
      </c>
      <c r="B60" s="35" t="str">
        <f>IF('Informations About Genes'!D60="","",'Informations About Genes'!D60)</f>
        <v/>
      </c>
      <c r="C60" s="515" t="str">
        <f>IF('Calcul Worksheet'!C60:E60="","",'Calcul Worksheet'!C60:E60)</f>
        <v/>
      </c>
      <c r="D60" s="557"/>
      <c r="E60" s="516"/>
      <c r="F60" s="515" t="str">
        <f>IF('Calcul Worksheet'!F60:H60="","",'Calcul Worksheet'!F60:H60)</f>
        <v/>
      </c>
      <c r="G60" s="557"/>
      <c r="H60" s="516"/>
      <c r="I60" s="515" t="str">
        <f>IF('Calcul Worksheet'!I60:K60="","",'Calcul Worksheet'!I60:K60)</f>
        <v/>
      </c>
      <c r="J60" s="557"/>
      <c r="K60" s="516"/>
      <c r="L60" s="515" t="str">
        <f>IF('Calcul Worksheet'!L60:N60="","",'Calcul Worksheet'!L60:N60)</f>
        <v/>
      </c>
      <c r="M60" s="557"/>
      <c r="N60" s="516"/>
      <c r="O60" s="515" t="str">
        <f>IF('Calcul Worksheet'!O60:Q60="","",'Calcul Worksheet'!O60:Q60)</f>
        <v/>
      </c>
      <c r="P60" s="557"/>
      <c r="Q60" s="516"/>
      <c r="R60" s="515" t="str">
        <f>IF('Calcul Worksheet'!R60:T60="","",'Calcul Worksheet'!R60:T60)</f>
        <v/>
      </c>
      <c r="S60" s="557"/>
      <c r="T60" s="516"/>
      <c r="U60" s="515" t="str">
        <f>IF('Calcul Worksheet'!U60:W60="","",'Calcul Worksheet'!U60:W60)</f>
        <v/>
      </c>
      <c r="V60" s="557"/>
      <c r="W60" s="516"/>
      <c r="X60" s="515" t="str">
        <f>IF('Calcul Worksheet'!X60:Z60="","",'Calcul Worksheet'!X60:Z60)</f>
        <v/>
      </c>
      <c r="Y60" s="557"/>
      <c r="Z60" s="516"/>
      <c r="AA60" s="515" t="str">
        <f>IF('Calcul Worksheet'!AA60:AC60="","",'Calcul Worksheet'!AA60:AC60)</f>
        <v/>
      </c>
      <c r="AB60" s="557"/>
      <c r="AC60" s="516"/>
      <c r="AD60" s="515" t="str">
        <f>IF('Calcul Worksheet'!AD60:AF60="","",'Calcul Worksheet'!AD60:AF60)</f>
        <v/>
      </c>
      <c r="AE60" s="557"/>
      <c r="AF60" s="516"/>
      <c r="AG60" s="515" t="str">
        <f>IF('Calcul Worksheet'!AG60:AI60="","",'Calcul Worksheet'!AG60:AI60)</f>
        <v/>
      </c>
      <c r="AH60" s="557"/>
      <c r="AI60" s="516"/>
      <c r="AJ60" s="201"/>
      <c r="AK60" s="201"/>
    </row>
    <row r="61" spans="1:37">
      <c r="A61" s="34" t="str">
        <f>IF('Informations About Genes'!A61="","",'Informations About Genes'!A61)</f>
        <v>E11</v>
      </c>
      <c r="B61" s="35" t="str">
        <f>IF('Informations About Genes'!D61="","",'Informations About Genes'!D61)</f>
        <v/>
      </c>
      <c r="C61" s="515" t="str">
        <f>IF('Calcul Worksheet'!C61:E61="","",'Calcul Worksheet'!C61:E61)</f>
        <v/>
      </c>
      <c r="D61" s="557"/>
      <c r="E61" s="516"/>
      <c r="F61" s="515" t="str">
        <f>IF('Calcul Worksheet'!F61:H61="","",'Calcul Worksheet'!F61:H61)</f>
        <v/>
      </c>
      <c r="G61" s="557"/>
      <c r="H61" s="516"/>
      <c r="I61" s="515" t="str">
        <f>IF('Calcul Worksheet'!I61:K61="","",'Calcul Worksheet'!I61:K61)</f>
        <v/>
      </c>
      <c r="J61" s="557"/>
      <c r="K61" s="516"/>
      <c r="L61" s="515" t="str">
        <f>IF('Calcul Worksheet'!L61:N61="","",'Calcul Worksheet'!L61:N61)</f>
        <v/>
      </c>
      <c r="M61" s="557"/>
      <c r="N61" s="516"/>
      <c r="O61" s="515" t="str">
        <f>IF('Calcul Worksheet'!O61:Q61="","",'Calcul Worksheet'!O61:Q61)</f>
        <v/>
      </c>
      <c r="P61" s="557"/>
      <c r="Q61" s="516"/>
      <c r="R61" s="515" t="str">
        <f>IF('Calcul Worksheet'!R61:T61="","",'Calcul Worksheet'!R61:T61)</f>
        <v/>
      </c>
      <c r="S61" s="557"/>
      <c r="T61" s="516"/>
      <c r="U61" s="515" t="str">
        <f>IF('Calcul Worksheet'!U61:W61="","",'Calcul Worksheet'!U61:W61)</f>
        <v/>
      </c>
      <c r="V61" s="557"/>
      <c r="W61" s="516"/>
      <c r="X61" s="515" t="str">
        <f>IF('Calcul Worksheet'!X61:Z61="","",'Calcul Worksheet'!X61:Z61)</f>
        <v/>
      </c>
      <c r="Y61" s="557"/>
      <c r="Z61" s="516"/>
      <c r="AA61" s="515" t="str">
        <f>IF('Calcul Worksheet'!AA61:AC61="","",'Calcul Worksheet'!AA61:AC61)</f>
        <v/>
      </c>
      <c r="AB61" s="557"/>
      <c r="AC61" s="516"/>
      <c r="AD61" s="515" t="str">
        <f>IF('Calcul Worksheet'!AD61:AF61="","",'Calcul Worksheet'!AD61:AF61)</f>
        <v/>
      </c>
      <c r="AE61" s="557"/>
      <c r="AF61" s="516"/>
      <c r="AG61" s="515" t="str">
        <f>IF('Calcul Worksheet'!AG61:AI61="","",'Calcul Worksheet'!AG61:AI61)</f>
        <v/>
      </c>
      <c r="AH61" s="557"/>
      <c r="AI61" s="516"/>
      <c r="AJ61" s="201"/>
      <c r="AK61" s="201"/>
    </row>
    <row r="62" spans="1:37">
      <c r="A62" s="34" t="str">
        <f>IF('Informations About Genes'!A62="","",'Informations About Genes'!A62)</f>
        <v>E12</v>
      </c>
      <c r="B62" s="35" t="str">
        <f>IF('Informations About Genes'!D62="","",'Informations About Genes'!D62)</f>
        <v/>
      </c>
      <c r="C62" s="515" t="str">
        <f>IF('Calcul Worksheet'!C62:E62="","",'Calcul Worksheet'!C62:E62)</f>
        <v/>
      </c>
      <c r="D62" s="557"/>
      <c r="E62" s="516"/>
      <c r="F62" s="515" t="str">
        <f>IF('Calcul Worksheet'!F62:H62="","",'Calcul Worksheet'!F62:H62)</f>
        <v/>
      </c>
      <c r="G62" s="557"/>
      <c r="H62" s="516"/>
      <c r="I62" s="515" t="str">
        <f>IF('Calcul Worksheet'!I62:K62="","",'Calcul Worksheet'!I62:K62)</f>
        <v/>
      </c>
      <c r="J62" s="557"/>
      <c r="K62" s="516"/>
      <c r="L62" s="515" t="str">
        <f>IF('Calcul Worksheet'!L62:N62="","",'Calcul Worksheet'!L62:N62)</f>
        <v/>
      </c>
      <c r="M62" s="557"/>
      <c r="N62" s="516"/>
      <c r="O62" s="515" t="str">
        <f>IF('Calcul Worksheet'!O62:Q62="","",'Calcul Worksheet'!O62:Q62)</f>
        <v/>
      </c>
      <c r="P62" s="557"/>
      <c r="Q62" s="516"/>
      <c r="R62" s="515" t="str">
        <f>IF('Calcul Worksheet'!R62:T62="","",'Calcul Worksheet'!R62:T62)</f>
        <v/>
      </c>
      <c r="S62" s="557"/>
      <c r="T62" s="516"/>
      <c r="U62" s="515" t="str">
        <f>IF('Calcul Worksheet'!U62:W62="","",'Calcul Worksheet'!U62:W62)</f>
        <v/>
      </c>
      <c r="V62" s="557"/>
      <c r="W62" s="516"/>
      <c r="X62" s="515" t="str">
        <f>IF('Calcul Worksheet'!X62:Z62="","",'Calcul Worksheet'!X62:Z62)</f>
        <v/>
      </c>
      <c r="Y62" s="557"/>
      <c r="Z62" s="516"/>
      <c r="AA62" s="515" t="str">
        <f>IF('Calcul Worksheet'!AA62:AC62="","",'Calcul Worksheet'!AA62:AC62)</f>
        <v/>
      </c>
      <c r="AB62" s="557"/>
      <c r="AC62" s="516"/>
      <c r="AD62" s="515" t="str">
        <f>IF('Calcul Worksheet'!AD62:AF62="","",'Calcul Worksheet'!AD62:AF62)</f>
        <v/>
      </c>
      <c r="AE62" s="557"/>
      <c r="AF62" s="516"/>
      <c r="AG62" s="515" t="str">
        <f>IF('Calcul Worksheet'!AG62:AI62="","",'Calcul Worksheet'!AG62:AI62)</f>
        <v/>
      </c>
      <c r="AH62" s="557"/>
      <c r="AI62" s="516"/>
      <c r="AJ62" s="201"/>
      <c r="AK62" s="201"/>
    </row>
    <row r="63" spans="1:37">
      <c r="A63" s="34" t="str">
        <f>IF('Informations About Genes'!A63="","",'Informations About Genes'!A63)</f>
        <v>F1</v>
      </c>
      <c r="B63" s="35" t="str">
        <f>IF('Informations About Genes'!D63="","",'Informations About Genes'!D63)</f>
        <v/>
      </c>
      <c r="C63" s="515" t="str">
        <f>IF('Calcul Worksheet'!C63:E63="","",'Calcul Worksheet'!C63:E63)</f>
        <v/>
      </c>
      <c r="D63" s="557"/>
      <c r="E63" s="516"/>
      <c r="F63" s="515" t="str">
        <f>IF('Calcul Worksheet'!F63:H63="","",'Calcul Worksheet'!F63:H63)</f>
        <v/>
      </c>
      <c r="G63" s="557"/>
      <c r="H63" s="516"/>
      <c r="I63" s="515" t="str">
        <f>IF('Calcul Worksheet'!I63:K63="","",'Calcul Worksheet'!I63:K63)</f>
        <v/>
      </c>
      <c r="J63" s="557"/>
      <c r="K63" s="516"/>
      <c r="L63" s="515" t="str">
        <f>IF('Calcul Worksheet'!L63:N63="","",'Calcul Worksheet'!L63:N63)</f>
        <v/>
      </c>
      <c r="M63" s="557"/>
      <c r="N63" s="516"/>
      <c r="O63" s="515" t="str">
        <f>IF('Calcul Worksheet'!O63:Q63="","",'Calcul Worksheet'!O63:Q63)</f>
        <v/>
      </c>
      <c r="P63" s="557"/>
      <c r="Q63" s="516"/>
      <c r="R63" s="515" t="str">
        <f>IF('Calcul Worksheet'!R63:T63="","",'Calcul Worksheet'!R63:T63)</f>
        <v/>
      </c>
      <c r="S63" s="557"/>
      <c r="T63" s="516"/>
      <c r="U63" s="515" t="str">
        <f>IF('Calcul Worksheet'!U63:W63="","",'Calcul Worksheet'!U63:W63)</f>
        <v/>
      </c>
      <c r="V63" s="557"/>
      <c r="W63" s="516"/>
      <c r="X63" s="515" t="str">
        <f>IF('Calcul Worksheet'!X63:Z63="","",'Calcul Worksheet'!X63:Z63)</f>
        <v/>
      </c>
      <c r="Y63" s="557"/>
      <c r="Z63" s="516"/>
      <c r="AA63" s="515" t="str">
        <f>IF('Calcul Worksheet'!AA63:AC63="","",'Calcul Worksheet'!AA63:AC63)</f>
        <v/>
      </c>
      <c r="AB63" s="557"/>
      <c r="AC63" s="516"/>
      <c r="AD63" s="515" t="str">
        <f>IF('Calcul Worksheet'!AD63:AF63="","",'Calcul Worksheet'!AD63:AF63)</f>
        <v/>
      </c>
      <c r="AE63" s="557"/>
      <c r="AF63" s="516"/>
      <c r="AG63" s="515" t="str">
        <f>IF('Calcul Worksheet'!AG63:AI63="","",'Calcul Worksheet'!AG63:AI63)</f>
        <v/>
      </c>
      <c r="AH63" s="557"/>
      <c r="AI63" s="516"/>
      <c r="AJ63" s="201"/>
      <c r="AK63" s="201"/>
    </row>
    <row r="64" spans="1:37">
      <c r="A64" s="34" t="str">
        <f>IF('Informations About Genes'!A64="","",'Informations About Genes'!A64)</f>
        <v>F2</v>
      </c>
      <c r="B64" s="35" t="str">
        <f>IF('Informations About Genes'!D64="","",'Informations About Genes'!D64)</f>
        <v/>
      </c>
      <c r="C64" s="515" t="str">
        <f>IF('Calcul Worksheet'!C64:E64="","",'Calcul Worksheet'!C64:E64)</f>
        <v/>
      </c>
      <c r="D64" s="557"/>
      <c r="E64" s="516"/>
      <c r="F64" s="515" t="str">
        <f>IF('Calcul Worksheet'!F64:H64="","",'Calcul Worksheet'!F64:H64)</f>
        <v/>
      </c>
      <c r="G64" s="557"/>
      <c r="H64" s="516"/>
      <c r="I64" s="515" t="str">
        <f>IF('Calcul Worksheet'!I64:K64="","",'Calcul Worksheet'!I64:K64)</f>
        <v/>
      </c>
      <c r="J64" s="557"/>
      <c r="K64" s="516"/>
      <c r="L64" s="515" t="str">
        <f>IF('Calcul Worksheet'!L64:N64="","",'Calcul Worksheet'!L64:N64)</f>
        <v/>
      </c>
      <c r="M64" s="557"/>
      <c r="N64" s="516"/>
      <c r="O64" s="515" t="str">
        <f>IF('Calcul Worksheet'!O64:Q64="","",'Calcul Worksheet'!O64:Q64)</f>
        <v/>
      </c>
      <c r="P64" s="557"/>
      <c r="Q64" s="516"/>
      <c r="R64" s="515" t="str">
        <f>IF('Calcul Worksheet'!R64:T64="","",'Calcul Worksheet'!R64:T64)</f>
        <v/>
      </c>
      <c r="S64" s="557"/>
      <c r="T64" s="516"/>
      <c r="U64" s="515" t="str">
        <f>IF('Calcul Worksheet'!U64:W64="","",'Calcul Worksheet'!U64:W64)</f>
        <v/>
      </c>
      <c r="V64" s="557"/>
      <c r="W64" s="516"/>
      <c r="X64" s="515" t="str">
        <f>IF('Calcul Worksheet'!X64:Z64="","",'Calcul Worksheet'!X64:Z64)</f>
        <v/>
      </c>
      <c r="Y64" s="557"/>
      <c r="Z64" s="516"/>
      <c r="AA64" s="515" t="str">
        <f>IF('Calcul Worksheet'!AA64:AC64="","",'Calcul Worksheet'!AA64:AC64)</f>
        <v/>
      </c>
      <c r="AB64" s="557"/>
      <c r="AC64" s="516"/>
      <c r="AD64" s="515" t="str">
        <f>IF('Calcul Worksheet'!AD64:AF64="","",'Calcul Worksheet'!AD64:AF64)</f>
        <v/>
      </c>
      <c r="AE64" s="557"/>
      <c r="AF64" s="516"/>
      <c r="AG64" s="515" t="str">
        <f>IF('Calcul Worksheet'!AG64:AI64="","",'Calcul Worksheet'!AG64:AI64)</f>
        <v/>
      </c>
      <c r="AH64" s="557"/>
      <c r="AI64" s="516"/>
      <c r="AJ64" s="201"/>
      <c r="AK64" s="201"/>
    </row>
    <row r="65" spans="1:37">
      <c r="A65" s="34" t="str">
        <f>IF('Informations About Genes'!A65="","",'Informations About Genes'!A65)</f>
        <v>F3</v>
      </c>
      <c r="B65" s="35" t="str">
        <f>IF('Informations About Genes'!D65="","",'Informations About Genes'!D65)</f>
        <v/>
      </c>
      <c r="C65" s="515" t="str">
        <f>IF('Calcul Worksheet'!C65:E65="","",'Calcul Worksheet'!C65:E65)</f>
        <v/>
      </c>
      <c r="D65" s="557"/>
      <c r="E65" s="516"/>
      <c r="F65" s="515" t="str">
        <f>IF('Calcul Worksheet'!F65:H65="","",'Calcul Worksheet'!F65:H65)</f>
        <v/>
      </c>
      <c r="G65" s="557"/>
      <c r="H65" s="516"/>
      <c r="I65" s="515" t="str">
        <f>IF('Calcul Worksheet'!I65:K65="","",'Calcul Worksheet'!I65:K65)</f>
        <v/>
      </c>
      <c r="J65" s="557"/>
      <c r="K65" s="516"/>
      <c r="L65" s="515" t="str">
        <f>IF('Calcul Worksheet'!L65:N65="","",'Calcul Worksheet'!L65:N65)</f>
        <v/>
      </c>
      <c r="M65" s="557"/>
      <c r="N65" s="516"/>
      <c r="O65" s="515" t="str">
        <f>IF('Calcul Worksheet'!O65:Q65="","",'Calcul Worksheet'!O65:Q65)</f>
        <v/>
      </c>
      <c r="P65" s="557"/>
      <c r="Q65" s="516"/>
      <c r="R65" s="515" t="str">
        <f>IF('Calcul Worksheet'!R65:T65="","",'Calcul Worksheet'!R65:T65)</f>
        <v/>
      </c>
      <c r="S65" s="557"/>
      <c r="T65" s="516"/>
      <c r="U65" s="515" t="str">
        <f>IF('Calcul Worksheet'!U65:W65="","",'Calcul Worksheet'!U65:W65)</f>
        <v/>
      </c>
      <c r="V65" s="557"/>
      <c r="W65" s="516"/>
      <c r="X65" s="515" t="str">
        <f>IF('Calcul Worksheet'!X65:Z65="","",'Calcul Worksheet'!X65:Z65)</f>
        <v/>
      </c>
      <c r="Y65" s="557"/>
      <c r="Z65" s="516"/>
      <c r="AA65" s="515" t="str">
        <f>IF('Calcul Worksheet'!AA65:AC65="","",'Calcul Worksheet'!AA65:AC65)</f>
        <v/>
      </c>
      <c r="AB65" s="557"/>
      <c r="AC65" s="516"/>
      <c r="AD65" s="515" t="str">
        <f>IF('Calcul Worksheet'!AD65:AF65="","",'Calcul Worksheet'!AD65:AF65)</f>
        <v/>
      </c>
      <c r="AE65" s="557"/>
      <c r="AF65" s="516"/>
      <c r="AG65" s="515" t="str">
        <f>IF('Calcul Worksheet'!AG65:AI65="","",'Calcul Worksheet'!AG65:AI65)</f>
        <v/>
      </c>
      <c r="AH65" s="557"/>
      <c r="AI65" s="516"/>
      <c r="AJ65" s="201"/>
      <c r="AK65" s="201"/>
    </row>
    <row r="66" spans="1:37">
      <c r="A66" s="34" t="str">
        <f>IF('Informations About Genes'!A66="","",'Informations About Genes'!A66)</f>
        <v>F4</v>
      </c>
      <c r="B66" s="35" t="str">
        <f>IF('Informations About Genes'!D66="","",'Informations About Genes'!D66)</f>
        <v/>
      </c>
      <c r="C66" s="515" t="str">
        <f>IF('Calcul Worksheet'!C66:E66="","",'Calcul Worksheet'!C66:E66)</f>
        <v/>
      </c>
      <c r="D66" s="557"/>
      <c r="E66" s="516"/>
      <c r="F66" s="515" t="str">
        <f>IF('Calcul Worksheet'!F66:H66="","",'Calcul Worksheet'!F66:H66)</f>
        <v/>
      </c>
      <c r="G66" s="557"/>
      <c r="H66" s="516"/>
      <c r="I66" s="515" t="str">
        <f>IF('Calcul Worksheet'!I66:K66="","",'Calcul Worksheet'!I66:K66)</f>
        <v/>
      </c>
      <c r="J66" s="557"/>
      <c r="K66" s="516"/>
      <c r="L66" s="515" t="str">
        <f>IF('Calcul Worksheet'!L66:N66="","",'Calcul Worksheet'!L66:N66)</f>
        <v/>
      </c>
      <c r="M66" s="557"/>
      <c r="N66" s="516"/>
      <c r="O66" s="515" t="str">
        <f>IF('Calcul Worksheet'!O66:Q66="","",'Calcul Worksheet'!O66:Q66)</f>
        <v/>
      </c>
      <c r="P66" s="557"/>
      <c r="Q66" s="516"/>
      <c r="R66" s="515" t="str">
        <f>IF('Calcul Worksheet'!R66:T66="","",'Calcul Worksheet'!R66:T66)</f>
        <v/>
      </c>
      <c r="S66" s="557"/>
      <c r="T66" s="516"/>
      <c r="U66" s="515" t="str">
        <f>IF('Calcul Worksheet'!U66:W66="","",'Calcul Worksheet'!U66:W66)</f>
        <v/>
      </c>
      <c r="V66" s="557"/>
      <c r="W66" s="516"/>
      <c r="X66" s="515" t="str">
        <f>IF('Calcul Worksheet'!X66:Z66="","",'Calcul Worksheet'!X66:Z66)</f>
        <v/>
      </c>
      <c r="Y66" s="557"/>
      <c r="Z66" s="516"/>
      <c r="AA66" s="515" t="str">
        <f>IF('Calcul Worksheet'!AA66:AC66="","",'Calcul Worksheet'!AA66:AC66)</f>
        <v/>
      </c>
      <c r="AB66" s="557"/>
      <c r="AC66" s="516"/>
      <c r="AD66" s="515" t="str">
        <f>IF('Calcul Worksheet'!AD66:AF66="","",'Calcul Worksheet'!AD66:AF66)</f>
        <v/>
      </c>
      <c r="AE66" s="557"/>
      <c r="AF66" s="516"/>
      <c r="AG66" s="515" t="str">
        <f>IF('Calcul Worksheet'!AG66:AI66="","",'Calcul Worksheet'!AG66:AI66)</f>
        <v/>
      </c>
      <c r="AH66" s="557"/>
      <c r="AI66" s="516"/>
      <c r="AJ66" s="201"/>
      <c r="AK66" s="201"/>
    </row>
    <row r="67" spans="1:37">
      <c r="A67" s="34" t="str">
        <f>IF('Informations About Genes'!A67="","",'Informations About Genes'!A67)</f>
        <v>F5</v>
      </c>
      <c r="B67" s="35" t="str">
        <f>IF('Informations About Genes'!D67="","",'Informations About Genes'!D67)</f>
        <v/>
      </c>
      <c r="C67" s="515" t="str">
        <f>IF('Calcul Worksheet'!C67:E67="","",'Calcul Worksheet'!C67:E67)</f>
        <v/>
      </c>
      <c r="D67" s="557"/>
      <c r="E67" s="516"/>
      <c r="F67" s="515" t="str">
        <f>IF('Calcul Worksheet'!F67:H67="","",'Calcul Worksheet'!F67:H67)</f>
        <v/>
      </c>
      <c r="G67" s="557"/>
      <c r="H67" s="516"/>
      <c r="I67" s="515" t="str">
        <f>IF('Calcul Worksheet'!I67:K67="","",'Calcul Worksheet'!I67:K67)</f>
        <v/>
      </c>
      <c r="J67" s="557"/>
      <c r="K67" s="516"/>
      <c r="L67" s="515" t="str">
        <f>IF('Calcul Worksheet'!L67:N67="","",'Calcul Worksheet'!L67:N67)</f>
        <v/>
      </c>
      <c r="M67" s="557"/>
      <c r="N67" s="516"/>
      <c r="O67" s="515" t="str">
        <f>IF('Calcul Worksheet'!O67:Q67="","",'Calcul Worksheet'!O67:Q67)</f>
        <v/>
      </c>
      <c r="P67" s="557"/>
      <c r="Q67" s="516"/>
      <c r="R67" s="515" t="str">
        <f>IF('Calcul Worksheet'!R67:T67="","",'Calcul Worksheet'!R67:T67)</f>
        <v/>
      </c>
      <c r="S67" s="557"/>
      <c r="T67" s="516"/>
      <c r="U67" s="515" t="str">
        <f>IF('Calcul Worksheet'!U67:W67="","",'Calcul Worksheet'!U67:W67)</f>
        <v/>
      </c>
      <c r="V67" s="557"/>
      <c r="W67" s="516"/>
      <c r="X67" s="515" t="str">
        <f>IF('Calcul Worksheet'!X67:Z67="","",'Calcul Worksheet'!X67:Z67)</f>
        <v/>
      </c>
      <c r="Y67" s="557"/>
      <c r="Z67" s="516"/>
      <c r="AA67" s="515" t="str">
        <f>IF('Calcul Worksheet'!AA67:AC67="","",'Calcul Worksheet'!AA67:AC67)</f>
        <v/>
      </c>
      <c r="AB67" s="557"/>
      <c r="AC67" s="516"/>
      <c r="AD67" s="515" t="str">
        <f>IF('Calcul Worksheet'!AD67:AF67="","",'Calcul Worksheet'!AD67:AF67)</f>
        <v/>
      </c>
      <c r="AE67" s="557"/>
      <c r="AF67" s="516"/>
      <c r="AG67" s="515" t="str">
        <f>IF('Calcul Worksheet'!AG67:AI67="","",'Calcul Worksheet'!AG67:AI67)</f>
        <v/>
      </c>
      <c r="AH67" s="557"/>
      <c r="AI67" s="516"/>
      <c r="AJ67" s="201"/>
      <c r="AK67" s="201"/>
    </row>
    <row r="68" spans="1:37">
      <c r="A68" s="34" t="str">
        <f>IF('Informations About Genes'!A68="","",'Informations About Genes'!A68)</f>
        <v>F6</v>
      </c>
      <c r="B68" s="35" t="str">
        <f>IF('Informations About Genes'!D68="","",'Informations About Genes'!D68)</f>
        <v/>
      </c>
      <c r="C68" s="515" t="str">
        <f>IF('Calcul Worksheet'!C68:E68="","",'Calcul Worksheet'!C68:E68)</f>
        <v/>
      </c>
      <c r="D68" s="557"/>
      <c r="E68" s="516"/>
      <c r="F68" s="515" t="str">
        <f>IF('Calcul Worksheet'!F68:H68="","",'Calcul Worksheet'!F68:H68)</f>
        <v/>
      </c>
      <c r="G68" s="557"/>
      <c r="H68" s="516"/>
      <c r="I68" s="515" t="str">
        <f>IF('Calcul Worksheet'!I68:K68="","",'Calcul Worksheet'!I68:K68)</f>
        <v/>
      </c>
      <c r="J68" s="557"/>
      <c r="K68" s="516"/>
      <c r="L68" s="515" t="str">
        <f>IF('Calcul Worksheet'!L68:N68="","",'Calcul Worksheet'!L68:N68)</f>
        <v/>
      </c>
      <c r="M68" s="557"/>
      <c r="N68" s="516"/>
      <c r="O68" s="515" t="str">
        <f>IF('Calcul Worksheet'!O68:Q68="","",'Calcul Worksheet'!O68:Q68)</f>
        <v/>
      </c>
      <c r="P68" s="557"/>
      <c r="Q68" s="516"/>
      <c r="R68" s="515" t="str">
        <f>IF('Calcul Worksheet'!R68:T68="","",'Calcul Worksheet'!R68:T68)</f>
        <v/>
      </c>
      <c r="S68" s="557"/>
      <c r="T68" s="516"/>
      <c r="U68" s="515" t="str">
        <f>IF('Calcul Worksheet'!U68:W68="","",'Calcul Worksheet'!U68:W68)</f>
        <v/>
      </c>
      <c r="V68" s="557"/>
      <c r="W68" s="516"/>
      <c r="X68" s="515" t="str">
        <f>IF('Calcul Worksheet'!X68:Z68="","",'Calcul Worksheet'!X68:Z68)</f>
        <v/>
      </c>
      <c r="Y68" s="557"/>
      <c r="Z68" s="516"/>
      <c r="AA68" s="515" t="str">
        <f>IF('Calcul Worksheet'!AA68:AC68="","",'Calcul Worksheet'!AA68:AC68)</f>
        <v/>
      </c>
      <c r="AB68" s="557"/>
      <c r="AC68" s="516"/>
      <c r="AD68" s="515" t="str">
        <f>IF('Calcul Worksheet'!AD68:AF68="","",'Calcul Worksheet'!AD68:AF68)</f>
        <v/>
      </c>
      <c r="AE68" s="557"/>
      <c r="AF68" s="516"/>
      <c r="AG68" s="515" t="str">
        <f>IF('Calcul Worksheet'!AG68:AI68="","",'Calcul Worksheet'!AG68:AI68)</f>
        <v/>
      </c>
      <c r="AH68" s="557"/>
      <c r="AI68" s="516"/>
      <c r="AJ68" s="201"/>
      <c r="AK68" s="201"/>
    </row>
    <row r="69" spans="1:37">
      <c r="A69" s="34" t="str">
        <f>IF('Informations About Genes'!A69="","",'Informations About Genes'!A69)</f>
        <v>F7</v>
      </c>
      <c r="B69" s="35" t="str">
        <f>IF('Informations About Genes'!D69="","",'Informations About Genes'!D69)</f>
        <v/>
      </c>
      <c r="C69" s="515" t="str">
        <f>IF('Calcul Worksheet'!C69:E69="","",'Calcul Worksheet'!C69:E69)</f>
        <v/>
      </c>
      <c r="D69" s="557"/>
      <c r="E69" s="516"/>
      <c r="F69" s="515" t="str">
        <f>IF('Calcul Worksheet'!F69:H69="","",'Calcul Worksheet'!F69:H69)</f>
        <v/>
      </c>
      <c r="G69" s="557"/>
      <c r="H69" s="516"/>
      <c r="I69" s="515" t="str">
        <f>IF('Calcul Worksheet'!I69:K69="","",'Calcul Worksheet'!I69:K69)</f>
        <v/>
      </c>
      <c r="J69" s="557"/>
      <c r="K69" s="516"/>
      <c r="L69" s="515" t="str">
        <f>IF('Calcul Worksheet'!L69:N69="","",'Calcul Worksheet'!L69:N69)</f>
        <v/>
      </c>
      <c r="M69" s="557"/>
      <c r="N69" s="516"/>
      <c r="O69" s="515" t="str">
        <f>IF('Calcul Worksheet'!O69:Q69="","",'Calcul Worksheet'!O69:Q69)</f>
        <v/>
      </c>
      <c r="P69" s="557"/>
      <c r="Q69" s="516"/>
      <c r="R69" s="515" t="str">
        <f>IF('Calcul Worksheet'!R69:T69="","",'Calcul Worksheet'!R69:T69)</f>
        <v/>
      </c>
      <c r="S69" s="557"/>
      <c r="T69" s="516"/>
      <c r="U69" s="515" t="str">
        <f>IF('Calcul Worksheet'!U69:W69="","",'Calcul Worksheet'!U69:W69)</f>
        <v/>
      </c>
      <c r="V69" s="557"/>
      <c r="W69" s="516"/>
      <c r="X69" s="515" t="str">
        <f>IF('Calcul Worksheet'!X69:Z69="","",'Calcul Worksheet'!X69:Z69)</f>
        <v/>
      </c>
      <c r="Y69" s="557"/>
      <c r="Z69" s="516"/>
      <c r="AA69" s="515" t="str">
        <f>IF('Calcul Worksheet'!AA69:AC69="","",'Calcul Worksheet'!AA69:AC69)</f>
        <v/>
      </c>
      <c r="AB69" s="557"/>
      <c r="AC69" s="516"/>
      <c r="AD69" s="515" t="str">
        <f>IF('Calcul Worksheet'!AD69:AF69="","",'Calcul Worksheet'!AD69:AF69)</f>
        <v/>
      </c>
      <c r="AE69" s="557"/>
      <c r="AF69" s="516"/>
      <c r="AG69" s="515" t="str">
        <f>IF('Calcul Worksheet'!AG69:AI69="","",'Calcul Worksheet'!AG69:AI69)</f>
        <v/>
      </c>
      <c r="AH69" s="557"/>
      <c r="AI69" s="516"/>
      <c r="AJ69" s="201"/>
      <c r="AK69" s="201"/>
    </row>
    <row r="70" spans="1:37">
      <c r="A70" s="34" t="str">
        <f>IF('Informations About Genes'!A70="","",'Informations About Genes'!A70)</f>
        <v>F8</v>
      </c>
      <c r="B70" s="35" t="str">
        <f>IF('Informations About Genes'!D70="","",'Informations About Genes'!D70)</f>
        <v/>
      </c>
      <c r="C70" s="515" t="str">
        <f>IF('Calcul Worksheet'!C70:E70="","",'Calcul Worksheet'!C70:E70)</f>
        <v/>
      </c>
      <c r="D70" s="557"/>
      <c r="E70" s="516"/>
      <c r="F70" s="515" t="str">
        <f>IF('Calcul Worksheet'!F70:H70="","",'Calcul Worksheet'!F70:H70)</f>
        <v/>
      </c>
      <c r="G70" s="557"/>
      <c r="H70" s="516"/>
      <c r="I70" s="515" t="str">
        <f>IF('Calcul Worksheet'!I70:K70="","",'Calcul Worksheet'!I70:K70)</f>
        <v/>
      </c>
      <c r="J70" s="557"/>
      <c r="K70" s="516"/>
      <c r="L70" s="515" t="str">
        <f>IF('Calcul Worksheet'!L70:N70="","",'Calcul Worksheet'!L70:N70)</f>
        <v/>
      </c>
      <c r="M70" s="557"/>
      <c r="N70" s="516"/>
      <c r="O70" s="515" t="str">
        <f>IF('Calcul Worksheet'!O70:Q70="","",'Calcul Worksheet'!O70:Q70)</f>
        <v/>
      </c>
      <c r="P70" s="557"/>
      <c r="Q70" s="516"/>
      <c r="R70" s="515" t="str">
        <f>IF('Calcul Worksheet'!R70:T70="","",'Calcul Worksheet'!R70:T70)</f>
        <v/>
      </c>
      <c r="S70" s="557"/>
      <c r="T70" s="516"/>
      <c r="U70" s="515" t="str">
        <f>IF('Calcul Worksheet'!U70:W70="","",'Calcul Worksheet'!U70:W70)</f>
        <v/>
      </c>
      <c r="V70" s="557"/>
      <c r="W70" s="516"/>
      <c r="X70" s="515" t="str">
        <f>IF('Calcul Worksheet'!X70:Z70="","",'Calcul Worksheet'!X70:Z70)</f>
        <v/>
      </c>
      <c r="Y70" s="557"/>
      <c r="Z70" s="516"/>
      <c r="AA70" s="515" t="str">
        <f>IF('Calcul Worksheet'!AA70:AC70="","",'Calcul Worksheet'!AA70:AC70)</f>
        <v/>
      </c>
      <c r="AB70" s="557"/>
      <c r="AC70" s="516"/>
      <c r="AD70" s="515" t="str">
        <f>IF('Calcul Worksheet'!AD70:AF70="","",'Calcul Worksheet'!AD70:AF70)</f>
        <v/>
      </c>
      <c r="AE70" s="557"/>
      <c r="AF70" s="516"/>
      <c r="AG70" s="515" t="str">
        <f>IF('Calcul Worksheet'!AG70:AI70="","",'Calcul Worksheet'!AG70:AI70)</f>
        <v/>
      </c>
      <c r="AH70" s="557"/>
      <c r="AI70" s="516"/>
      <c r="AJ70" s="201"/>
      <c r="AK70" s="201"/>
    </row>
    <row r="71" spans="1:37">
      <c r="A71" s="34" t="str">
        <f>IF('Informations About Genes'!A71="","",'Informations About Genes'!A71)</f>
        <v>F9</v>
      </c>
      <c r="B71" s="35" t="str">
        <f>IF('Informations About Genes'!D71="","",'Informations About Genes'!D71)</f>
        <v/>
      </c>
      <c r="C71" s="515" t="str">
        <f>IF('Calcul Worksheet'!C71:E71="","",'Calcul Worksheet'!C71:E71)</f>
        <v/>
      </c>
      <c r="D71" s="557"/>
      <c r="E71" s="516"/>
      <c r="F71" s="515" t="str">
        <f>IF('Calcul Worksheet'!F71:H71="","",'Calcul Worksheet'!F71:H71)</f>
        <v/>
      </c>
      <c r="G71" s="557"/>
      <c r="H71" s="516"/>
      <c r="I71" s="515" t="str">
        <f>IF('Calcul Worksheet'!I71:K71="","",'Calcul Worksheet'!I71:K71)</f>
        <v/>
      </c>
      <c r="J71" s="557"/>
      <c r="K71" s="516"/>
      <c r="L71" s="515" t="str">
        <f>IF('Calcul Worksheet'!L71:N71="","",'Calcul Worksheet'!L71:N71)</f>
        <v/>
      </c>
      <c r="M71" s="557"/>
      <c r="N71" s="516"/>
      <c r="O71" s="515" t="str">
        <f>IF('Calcul Worksheet'!O71:Q71="","",'Calcul Worksheet'!O71:Q71)</f>
        <v/>
      </c>
      <c r="P71" s="557"/>
      <c r="Q71" s="516"/>
      <c r="R71" s="515" t="str">
        <f>IF('Calcul Worksheet'!R71:T71="","",'Calcul Worksheet'!R71:T71)</f>
        <v/>
      </c>
      <c r="S71" s="557"/>
      <c r="T71" s="516"/>
      <c r="U71" s="515" t="str">
        <f>IF('Calcul Worksheet'!U71:W71="","",'Calcul Worksheet'!U71:W71)</f>
        <v/>
      </c>
      <c r="V71" s="557"/>
      <c r="W71" s="516"/>
      <c r="X71" s="515" t="str">
        <f>IF('Calcul Worksheet'!X71:Z71="","",'Calcul Worksheet'!X71:Z71)</f>
        <v/>
      </c>
      <c r="Y71" s="557"/>
      <c r="Z71" s="516"/>
      <c r="AA71" s="515" t="str">
        <f>IF('Calcul Worksheet'!AA71:AC71="","",'Calcul Worksheet'!AA71:AC71)</f>
        <v/>
      </c>
      <c r="AB71" s="557"/>
      <c r="AC71" s="516"/>
      <c r="AD71" s="515" t="str">
        <f>IF('Calcul Worksheet'!AD71:AF71="","",'Calcul Worksheet'!AD71:AF71)</f>
        <v/>
      </c>
      <c r="AE71" s="557"/>
      <c r="AF71" s="516"/>
      <c r="AG71" s="515" t="str">
        <f>IF('Calcul Worksheet'!AG71:AI71="","",'Calcul Worksheet'!AG71:AI71)</f>
        <v/>
      </c>
      <c r="AH71" s="557"/>
      <c r="AI71" s="516"/>
      <c r="AJ71" s="201"/>
      <c r="AK71" s="201"/>
    </row>
    <row r="72" spans="1:37">
      <c r="A72" s="34" t="str">
        <f>IF('Informations About Genes'!A72="","",'Informations About Genes'!A72)</f>
        <v>F10</v>
      </c>
      <c r="B72" s="35" t="str">
        <f>IF('Informations About Genes'!D72="","",'Informations About Genes'!D72)</f>
        <v/>
      </c>
      <c r="C72" s="515" t="str">
        <f>IF('Calcul Worksheet'!C72:E72="","",'Calcul Worksheet'!C72:E72)</f>
        <v/>
      </c>
      <c r="D72" s="557"/>
      <c r="E72" s="516"/>
      <c r="F72" s="515" t="str">
        <f>IF('Calcul Worksheet'!F72:H72="","",'Calcul Worksheet'!F72:H72)</f>
        <v/>
      </c>
      <c r="G72" s="557"/>
      <c r="H72" s="516"/>
      <c r="I72" s="515" t="str">
        <f>IF('Calcul Worksheet'!I72:K72="","",'Calcul Worksheet'!I72:K72)</f>
        <v/>
      </c>
      <c r="J72" s="557"/>
      <c r="K72" s="516"/>
      <c r="L72" s="515" t="str">
        <f>IF('Calcul Worksheet'!L72:N72="","",'Calcul Worksheet'!L72:N72)</f>
        <v/>
      </c>
      <c r="M72" s="557"/>
      <c r="N72" s="516"/>
      <c r="O72" s="515" t="str">
        <f>IF('Calcul Worksheet'!O72:Q72="","",'Calcul Worksheet'!O72:Q72)</f>
        <v/>
      </c>
      <c r="P72" s="557"/>
      <c r="Q72" s="516"/>
      <c r="R72" s="515" t="str">
        <f>IF('Calcul Worksheet'!R72:T72="","",'Calcul Worksheet'!R72:T72)</f>
        <v/>
      </c>
      <c r="S72" s="557"/>
      <c r="T72" s="516"/>
      <c r="U72" s="515" t="str">
        <f>IF('Calcul Worksheet'!U72:W72="","",'Calcul Worksheet'!U72:W72)</f>
        <v/>
      </c>
      <c r="V72" s="557"/>
      <c r="W72" s="516"/>
      <c r="X72" s="515" t="str">
        <f>IF('Calcul Worksheet'!X72:Z72="","",'Calcul Worksheet'!X72:Z72)</f>
        <v/>
      </c>
      <c r="Y72" s="557"/>
      <c r="Z72" s="516"/>
      <c r="AA72" s="515" t="str">
        <f>IF('Calcul Worksheet'!AA72:AC72="","",'Calcul Worksheet'!AA72:AC72)</f>
        <v/>
      </c>
      <c r="AB72" s="557"/>
      <c r="AC72" s="516"/>
      <c r="AD72" s="515" t="str">
        <f>IF('Calcul Worksheet'!AD72:AF72="","",'Calcul Worksheet'!AD72:AF72)</f>
        <v/>
      </c>
      <c r="AE72" s="557"/>
      <c r="AF72" s="516"/>
      <c r="AG72" s="515" t="str">
        <f>IF('Calcul Worksheet'!AG72:AI72="","",'Calcul Worksheet'!AG72:AI72)</f>
        <v/>
      </c>
      <c r="AH72" s="557"/>
      <c r="AI72" s="516"/>
      <c r="AJ72" s="201"/>
      <c r="AK72" s="201"/>
    </row>
    <row r="73" spans="1:37">
      <c r="A73" s="34" t="str">
        <f>IF('Informations About Genes'!A73="","",'Informations About Genes'!A73)</f>
        <v>F11</v>
      </c>
      <c r="B73" s="35" t="str">
        <f>IF('Informations About Genes'!D73="","",'Informations About Genes'!D73)</f>
        <v/>
      </c>
      <c r="C73" s="515" t="str">
        <f>IF('Calcul Worksheet'!C73:E73="","",'Calcul Worksheet'!C73:E73)</f>
        <v/>
      </c>
      <c r="D73" s="557"/>
      <c r="E73" s="516"/>
      <c r="F73" s="515" t="str">
        <f>IF('Calcul Worksheet'!F73:H73="","",'Calcul Worksheet'!F73:H73)</f>
        <v/>
      </c>
      <c r="G73" s="557"/>
      <c r="H73" s="516"/>
      <c r="I73" s="515" t="str">
        <f>IF('Calcul Worksheet'!I73:K73="","",'Calcul Worksheet'!I73:K73)</f>
        <v/>
      </c>
      <c r="J73" s="557"/>
      <c r="K73" s="516"/>
      <c r="L73" s="515" t="str">
        <f>IF('Calcul Worksheet'!L73:N73="","",'Calcul Worksheet'!L73:N73)</f>
        <v/>
      </c>
      <c r="M73" s="557"/>
      <c r="N73" s="516"/>
      <c r="O73" s="515" t="str">
        <f>IF('Calcul Worksheet'!O73:Q73="","",'Calcul Worksheet'!O73:Q73)</f>
        <v/>
      </c>
      <c r="P73" s="557"/>
      <c r="Q73" s="516"/>
      <c r="R73" s="515" t="str">
        <f>IF('Calcul Worksheet'!R73:T73="","",'Calcul Worksheet'!R73:T73)</f>
        <v/>
      </c>
      <c r="S73" s="557"/>
      <c r="T73" s="516"/>
      <c r="U73" s="515" t="str">
        <f>IF('Calcul Worksheet'!U73:W73="","",'Calcul Worksheet'!U73:W73)</f>
        <v/>
      </c>
      <c r="V73" s="557"/>
      <c r="W73" s="516"/>
      <c r="X73" s="515" t="str">
        <f>IF('Calcul Worksheet'!X73:Z73="","",'Calcul Worksheet'!X73:Z73)</f>
        <v/>
      </c>
      <c r="Y73" s="557"/>
      <c r="Z73" s="516"/>
      <c r="AA73" s="515" t="str">
        <f>IF('Calcul Worksheet'!AA73:AC73="","",'Calcul Worksheet'!AA73:AC73)</f>
        <v/>
      </c>
      <c r="AB73" s="557"/>
      <c r="AC73" s="516"/>
      <c r="AD73" s="515" t="str">
        <f>IF('Calcul Worksheet'!AD73:AF73="","",'Calcul Worksheet'!AD73:AF73)</f>
        <v/>
      </c>
      <c r="AE73" s="557"/>
      <c r="AF73" s="516"/>
      <c r="AG73" s="515" t="str">
        <f>IF('Calcul Worksheet'!AG73:AI73="","",'Calcul Worksheet'!AG73:AI73)</f>
        <v/>
      </c>
      <c r="AH73" s="557"/>
      <c r="AI73" s="516"/>
      <c r="AJ73" s="201"/>
      <c r="AK73" s="201"/>
    </row>
    <row r="74" spans="1:37">
      <c r="A74" s="34" t="str">
        <f>IF('Informations About Genes'!A74="","",'Informations About Genes'!A74)</f>
        <v>F12</v>
      </c>
      <c r="B74" s="35" t="str">
        <f>IF('Informations About Genes'!D74="","",'Informations About Genes'!D74)</f>
        <v/>
      </c>
      <c r="C74" s="515" t="str">
        <f>IF('Calcul Worksheet'!C74:E74="","",'Calcul Worksheet'!C74:E74)</f>
        <v/>
      </c>
      <c r="D74" s="557"/>
      <c r="E74" s="516"/>
      <c r="F74" s="515" t="str">
        <f>IF('Calcul Worksheet'!F74:H74="","",'Calcul Worksheet'!F74:H74)</f>
        <v/>
      </c>
      <c r="G74" s="557"/>
      <c r="H74" s="516"/>
      <c r="I74" s="515" t="str">
        <f>IF('Calcul Worksheet'!I74:K74="","",'Calcul Worksheet'!I74:K74)</f>
        <v/>
      </c>
      <c r="J74" s="557"/>
      <c r="K74" s="516"/>
      <c r="L74" s="515" t="str">
        <f>IF('Calcul Worksheet'!L74:N74="","",'Calcul Worksheet'!L74:N74)</f>
        <v/>
      </c>
      <c r="M74" s="557"/>
      <c r="N74" s="516"/>
      <c r="O74" s="515" t="str">
        <f>IF('Calcul Worksheet'!O74:Q74="","",'Calcul Worksheet'!O74:Q74)</f>
        <v/>
      </c>
      <c r="P74" s="557"/>
      <c r="Q74" s="516"/>
      <c r="R74" s="515" t="str">
        <f>IF('Calcul Worksheet'!R74:T74="","",'Calcul Worksheet'!R74:T74)</f>
        <v/>
      </c>
      <c r="S74" s="557"/>
      <c r="T74" s="516"/>
      <c r="U74" s="515" t="str">
        <f>IF('Calcul Worksheet'!U74:W74="","",'Calcul Worksheet'!U74:W74)</f>
        <v/>
      </c>
      <c r="V74" s="557"/>
      <c r="W74" s="516"/>
      <c r="X74" s="515" t="str">
        <f>IF('Calcul Worksheet'!X74:Z74="","",'Calcul Worksheet'!X74:Z74)</f>
        <v/>
      </c>
      <c r="Y74" s="557"/>
      <c r="Z74" s="516"/>
      <c r="AA74" s="515" t="str">
        <f>IF('Calcul Worksheet'!AA74:AC74="","",'Calcul Worksheet'!AA74:AC74)</f>
        <v/>
      </c>
      <c r="AB74" s="557"/>
      <c r="AC74" s="516"/>
      <c r="AD74" s="515" t="str">
        <f>IF('Calcul Worksheet'!AD74:AF74="","",'Calcul Worksheet'!AD74:AF74)</f>
        <v/>
      </c>
      <c r="AE74" s="557"/>
      <c r="AF74" s="516"/>
      <c r="AG74" s="515" t="str">
        <f>IF('Calcul Worksheet'!AG74:AI74="","",'Calcul Worksheet'!AG74:AI74)</f>
        <v/>
      </c>
      <c r="AH74" s="557"/>
      <c r="AI74" s="516"/>
      <c r="AJ74" s="201"/>
      <c r="AK74" s="201"/>
    </row>
    <row r="75" spans="1:37">
      <c r="A75" s="34" t="str">
        <f>IF('Informations About Genes'!A75="","",'Informations About Genes'!A75)</f>
        <v>G1</v>
      </c>
      <c r="B75" s="35" t="str">
        <f>IF('Informations About Genes'!D75="","",'Informations About Genes'!D75)</f>
        <v/>
      </c>
      <c r="C75" s="515" t="str">
        <f>IF('Calcul Worksheet'!C75:E75="","",'Calcul Worksheet'!C75:E75)</f>
        <v/>
      </c>
      <c r="D75" s="557"/>
      <c r="E75" s="516"/>
      <c r="F75" s="515" t="str">
        <f>IF('Calcul Worksheet'!F75:H75="","",'Calcul Worksheet'!F75:H75)</f>
        <v/>
      </c>
      <c r="G75" s="557"/>
      <c r="H75" s="516"/>
      <c r="I75" s="515" t="str">
        <f>IF('Calcul Worksheet'!I75:K75="","",'Calcul Worksheet'!I75:K75)</f>
        <v/>
      </c>
      <c r="J75" s="557"/>
      <c r="K75" s="516"/>
      <c r="L75" s="515" t="str">
        <f>IF('Calcul Worksheet'!L75:N75="","",'Calcul Worksheet'!L75:N75)</f>
        <v/>
      </c>
      <c r="M75" s="557"/>
      <c r="N75" s="516"/>
      <c r="O75" s="515" t="str">
        <f>IF('Calcul Worksheet'!O75:Q75="","",'Calcul Worksheet'!O75:Q75)</f>
        <v/>
      </c>
      <c r="P75" s="557"/>
      <c r="Q75" s="516"/>
      <c r="R75" s="515" t="str">
        <f>IF('Calcul Worksheet'!R75:T75="","",'Calcul Worksheet'!R75:T75)</f>
        <v/>
      </c>
      <c r="S75" s="557"/>
      <c r="T75" s="516"/>
      <c r="U75" s="515" t="str">
        <f>IF('Calcul Worksheet'!U75:W75="","",'Calcul Worksheet'!U75:W75)</f>
        <v/>
      </c>
      <c r="V75" s="557"/>
      <c r="W75" s="516"/>
      <c r="X75" s="515" t="str">
        <f>IF('Calcul Worksheet'!X75:Z75="","",'Calcul Worksheet'!X75:Z75)</f>
        <v/>
      </c>
      <c r="Y75" s="557"/>
      <c r="Z75" s="516"/>
      <c r="AA75" s="515" t="str">
        <f>IF('Calcul Worksheet'!AA75:AC75="","",'Calcul Worksheet'!AA75:AC75)</f>
        <v/>
      </c>
      <c r="AB75" s="557"/>
      <c r="AC75" s="516"/>
      <c r="AD75" s="515" t="str">
        <f>IF('Calcul Worksheet'!AD75:AF75="","",'Calcul Worksheet'!AD75:AF75)</f>
        <v/>
      </c>
      <c r="AE75" s="557"/>
      <c r="AF75" s="516"/>
      <c r="AG75" s="515" t="str">
        <f>IF('Calcul Worksheet'!AG75:AI75="","",'Calcul Worksheet'!AG75:AI75)</f>
        <v/>
      </c>
      <c r="AH75" s="557"/>
      <c r="AI75" s="516"/>
      <c r="AJ75" s="201"/>
      <c r="AK75" s="201"/>
    </row>
    <row r="76" spans="1:37">
      <c r="A76" s="34" t="str">
        <f>IF('Informations About Genes'!A76="","",'Informations About Genes'!A76)</f>
        <v>G2</v>
      </c>
      <c r="B76" s="35" t="str">
        <f>IF('Informations About Genes'!D76="","",'Informations About Genes'!D76)</f>
        <v/>
      </c>
      <c r="C76" s="515" t="str">
        <f>IF('Calcul Worksheet'!C76:E76="","",'Calcul Worksheet'!C76:E76)</f>
        <v/>
      </c>
      <c r="D76" s="557"/>
      <c r="E76" s="516"/>
      <c r="F76" s="515" t="str">
        <f>IF('Calcul Worksheet'!F76:H76="","",'Calcul Worksheet'!F76:H76)</f>
        <v/>
      </c>
      <c r="G76" s="557"/>
      <c r="H76" s="516"/>
      <c r="I76" s="515" t="str">
        <f>IF('Calcul Worksheet'!I76:K76="","",'Calcul Worksheet'!I76:K76)</f>
        <v/>
      </c>
      <c r="J76" s="557"/>
      <c r="K76" s="516"/>
      <c r="L76" s="515" t="str">
        <f>IF('Calcul Worksheet'!L76:N76="","",'Calcul Worksheet'!L76:N76)</f>
        <v/>
      </c>
      <c r="M76" s="557"/>
      <c r="N76" s="516"/>
      <c r="O76" s="515" t="str">
        <f>IF('Calcul Worksheet'!O76:Q76="","",'Calcul Worksheet'!O76:Q76)</f>
        <v/>
      </c>
      <c r="P76" s="557"/>
      <c r="Q76" s="516"/>
      <c r="R76" s="515" t="str">
        <f>IF('Calcul Worksheet'!R76:T76="","",'Calcul Worksheet'!R76:T76)</f>
        <v/>
      </c>
      <c r="S76" s="557"/>
      <c r="T76" s="516"/>
      <c r="U76" s="515" t="str">
        <f>IF('Calcul Worksheet'!U76:W76="","",'Calcul Worksheet'!U76:W76)</f>
        <v/>
      </c>
      <c r="V76" s="557"/>
      <c r="W76" s="516"/>
      <c r="X76" s="515" t="str">
        <f>IF('Calcul Worksheet'!X76:Z76="","",'Calcul Worksheet'!X76:Z76)</f>
        <v/>
      </c>
      <c r="Y76" s="557"/>
      <c r="Z76" s="516"/>
      <c r="AA76" s="515" t="str">
        <f>IF('Calcul Worksheet'!AA76:AC76="","",'Calcul Worksheet'!AA76:AC76)</f>
        <v/>
      </c>
      <c r="AB76" s="557"/>
      <c r="AC76" s="516"/>
      <c r="AD76" s="515" t="str">
        <f>IF('Calcul Worksheet'!AD76:AF76="","",'Calcul Worksheet'!AD76:AF76)</f>
        <v/>
      </c>
      <c r="AE76" s="557"/>
      <c r="AF76" s="516"/>
      <c r="AG76" s="515" t="str">
        <f>IF('Calcul Worksheet'!AG76:AI76="","",'Calcul Worksheet'!AG76:AI76)</f>
        <v/>
      </c>
      <c r="AH76" s="557"/>
      <c r="AI76" s="516"/>
      <c r="AJ76" s="201"/>
      <c r="AK76" s="201"/>
    </row>
    <row r="77" spans="1:37">
      <c r="A77" s="34" t="str">
        <f>IF('Informations About Genes'!A77="","",'Informations About Genes'!A77)</f>
        <v>G3</v>
      </c>
      <c r="B77" s="35" t="str">
        <f>IF('Informations About Genes'!D77="","",'Informations About Genes'!D77)</f>
        <v/>
      </c>
      <c r="C77" s="515" t="str">
        <f>IF('Calcul Worksheet'!C77:E77="","",'Calcul Worksheet'!C77:E77)</f>
        <v/>
      </c>
      <c r="D77" s="557"/>
      <c r="E77" s="516"/>
      <c r="F77" s="515" t="str">
        <f>IF('Calcul Worksheet'!F77:H77="","",'Calcul Worksheet'!F77:H77)</f>
        <v/>
      </c>
      <c r="G77" s="557"/>
      <c r="H77" s="516"/>
      <c r="I77" s="515" t="str">
        <f>IF('Calcul Worksheet'!I77:K77="","",'Calcul Worksheet'!I77:K77)</f>
        <v/>
      </c>
      <c r="J77" s="557"/>
      <c r="K77" s="516"/>
      <c r="L77" s="515" t="str">
        <f>IF('Calcul Worksheet'!L77:N77="","",'Calcul Worksheet'!L77:N77)</f>
        <v/>
      </c>
      <c r="M77" s="557"/>
      <c r="N77" s="516"/>
      <c r="O77" s="515" t="str">
        <f>IF('Calcul Worksheet'!O77:Q77="","",'Calcul Worksheet'!O77:Q77)</f>
        <v/>
      </c>
      <c r="P77" s="557"/>
      <c r="Q77" s="516"/>
      <c r="R77" s="515" t="str">
        <f>IF('Calcul Worksheet'!R77:T77="","",'Calcul Worksheet'!R77:T77)</f>
        <v/>
      </c>
      <c r="S77" s="557"/>
      <c r="T77" s="516"/>
      <c r="U77" s="515" t="str">
        <f>IF('Calcul Worksheet'!U77:W77="","",'Calcul Worksheet'!U77:W77)</f>
        <v/>
      </c>
      <c r="V77" s="557"/>
      <c r="W77" s="516"/>
      <c r="X77" s="515" t="str">
        <f>IF('Calcul Worksheet'!X77:Z77="","",'Calcul Worksheet'!X77:Z77)</f>
        <v/>
      </c>
      <c r="Y77" s="557"/>
      <c r="Z77" s="516"/>
      <c r="AA77" s="515" t="str">
        <f>IF('Calcul Worksheet'!AA77:AC77="","",'Calcul Worksheet'!AA77:AC77)</f>
        <v/>
      </c>
      <c r="AB77" s="557"/>
      <c r="AC77" s="516"/>
      <c r="AD77" s="515" t="str">
        <f>IF('Calcul Worksheet'!AD77:AF77="","",'Calcul Worksheet'!AD77:AF77)</f>
        <v/>
      </c>
      <c r="AE77" s="557"/>
      <c r="AF77" s="516"/>
      <c r="AG77" s="515" t="str">
        <f>IF('Calcul Worksheet'!AG77:AI77="","",'Calcul Worksheet'!AG77:AI77)</f>
        <v/>
      </c>
      <c r="AH77" s="557"/>
      <c r="AI77" s="516"/>
      <c r="AJ77" s="201"/>
      <c r="AK77" s="201"/>
    </row>
    <row r="78" spans="1:37">
      <c r="A78" s="34" t="str">
        <f>IF('Informations About Genes'!A78="","",'Informations About Genes'!A78)</f>
        <v>G4</v>
      </c>
      <c r="B78" s="35" t="str">
        <f>IF('Informations About Genes'!D78="","",'Informations About Genes'!D78)</f>
        <v/>
      </c>
      <c r="C78" s="515" t="str">
        <f>IF('Calcul Worksheet'!C78:E78="","",'Calcul Worksheet'!C78:E78)</f>
        <v/>
      </c>
      <c r="D78" s="557"/>
      <c r="E78" s="516"/>
      <c r="F78" s="515" t="str">
        <f>IF('Calcul Worksheet'!F78:H78="","",'Calcul Worksheet'!F78:H78)</f>
        <v/>
      </c>
      <c r="G78" s="557"/>
      <c r="H78" s="516"/>
      <c r="I78" s="515" t="str">
        <f>IF('Calcul Worksheet'!I78:K78="","",'Calcul Worksheet'!I78:K78)</f>
        <v/>
      </c>
      <c r="J78" s="557"/>
      <c r="K78" s="516"/>
      <c r="L78" s="515" t="str">
        <f>IF('Calcul Worksheet'!L78:N78="","",'Calcul Worksheet'!L78:N78)</f>
        <v/>
      </c>
      <c r="M78" s="557"/>
      <c r="N78" s="516"/>
      <c r="O78" s="515" t="str">
        <f>IF('Calcul Worksheet'!O78:Q78="","",'Calcul Worksheet'!O78:Q78)</f>
        <v/>
      </c>
      <c r="P78" s="557"/>
      <c r="Q78" s="516"/>
      <c r="R78" s="515" t="str">
        <f>IF('Calcul Worksheet'!R78:T78="","",'Calcul Worksheet'!R78:T78)</f>
        <v/>
      </c>
      <c r="S78" s="557"/>
      <c r="T78" s="516"/>
      <c r="U78" s="515" t="str">
        <f>IF('Calcul Worksheet'!U78:W78="","",'Calcul Worksheet'!U78:W78)</f>
        <v/>
      </c>
      <c r="V78" s="557"/>
      <c r="W78" s="516"/>
      <c r="X78" s="515" t="str">
        <f>IF('Calcul Worksheet'!X78:Z78="","",'Calcul Worksheet'!X78:Z78)</f>
        <v/>
      </c>
      <c r="Y78" s="557"/>
      <c r="Z78" s="516"/>
      <c r="AA78" s="515" t="str">
        <f>IF('Calcul Worksheet'!AA78:AC78="","",'Calcul Worksheet'!AA78:AC78)</f>
        <v/>
      </c>
      <c r="AB78" s="557"/>
      <c r="AC78" s="516"/>
      <c r="AD78" s="515" t="str">
        <f>IF('Calcul Worksheet'!AD78:AF78="","",'Calcul Worksheet'!AD78:AF78)</f>
        <v/>
      </c>
      <c r="AE78" s="557"/>
      <c r="AF78" s="516"/>
      <c r="AG78" s="515" t="str">
        <f>IF('Calcul Worksheet'!AG78:AI78="","",'Calcul Worksheet'!AG78:AI78)</f>
        <v/>
      </c>
      <c r="AH78" s="557"/>
      <c r="AI78" s="516"/>
      <c r="AJ78" s="201"/>
      <c r="AK78" s="201"/>
    </row>
    <row r="79" spans="1:37">
      <c r="A79" s="34" t="str">
        <f>IF('Informations About Genes'!A79="","",'Informations About Genes'!A79)</f>
        <v>G5</v>
      </c>
      <c r="B79" s="35" t="str">
        <f>IF('Informations About Genes'!D79="","",'Informations About Genes'!D79)</f>
        <v/>
      </c>
      <c r="C79" s="515" t="str">
        <f>IF('Calcul Worksheet'!C79:E79="","",'Calcul Worksheet'!C79:E79)</f>
        <v/>
      </c>
      <c r="D79" s="557"/>
      <c r="E79" s="516"/>
      <c r="F79" s="515" t="str">
        <f>IF('Calcul Worksheet'!F79:H79="","",'Calcul Worksheet'!F79:H79)</f>
        <v/>
      </c>
      <c r="G79" s="557"/>
      <c r="H79" s="516"/>
      <c r="I79" s="515" t="str">
        <f>IF('Calcul Worksheet'!I79:K79="","",'Calcul Worksheet'!I79:K79)</f>
        <v/>
      </c>
      <c r="J79" s="557"/>
      <c r="K79" s="516"/>
      <c r="L79" s="515" t="str">
        <f>IF('Calcul Worksheet'!L79:N79="","",'Calcul Worksheet'!L79:N79)</f>
        <v/>
      </c>
      <c r="M79" s="557"/>
      <c r="N79" s="516"/>
      <c r="O79" s="515" t="str">
        <f>IF('Calcul Worksheet'!O79:Q79="","",'Calcul Worksheet'!O79:Q79)</f>
        <v/>
      </c>
      <c r="P79" s="557"/>
      <c r="Q79" s="516"/>
      <c r="R79" s="515" t="str">
        <f>IF('Calcul Worksheet'!R79:T79="","",'Calcul Worksheet'!R79:T79)</f>
        <v/>
      </c>
      <c r="S79" s="557"/>
      <c r="T79" s="516"/>
      <c r="U79" s="515" t="str">
        <f>IF('Calcul Worksheet'!U79:W79="","",'Calcul Worksheet'!U79:W79)</f>
        <v/>
      </c>
      <c r="V79" s="557"/>
      <c r="W79" s="516"/>
      <c r="X79" s="515" t="str">
        <f>IF('Calcul Worksheet'!X79:Z79="","",'Calcul Worksheet'!X79:Z79)</f>
        <v/>
      </c>
      <c r="Y79" s="557"/>
      <c r="Z79" s="516"/>
      <c r="AA79" s="515" t="str">
        <f>IF('Calcul Worksheet'!AA79:AC79="","",'Calcul Worksheet'!AA79:AC79)</f>
        <v/>
      </c>
      <c r="AB79" s="557"/>
      <c r="AC79" s="516"/>
      <c r="AD79" s="515" t="str">
        <f>IF('Calcul Worksheet'!AD79:AF79="","",'Calcul Worksheet'!AD79:AF79)</f>
        <v/>
      </c>
      <c r="AE79" s="557"/>
      <c r="AF79" s="516"/>
      <c r="AG79" s="515" t="str">
        <f>IF('Calcul Worksheet'!AG79:AI79="","",'Calcul Worksheet'!AG79:AI79)</f>
        <v/>
      </c>
      <c r="AH79" s="557"/>
      <c r="AI79" s="516"/>
      <c r="AJ79" s="201"/>
      <c r="AK79" s="201"/>
    </row>
    <row r="80" spans="1:37">
      <c r="A80" s="34" t="str">
        <f>IF('Informations About Genes'!A80="","",'Informations About Genes'!A80)</f>
        <v>G6</v>
      </c>
      <c r="B80" s="35" t="str">
        <f>IF('Informations About Genes'!D80="","",'Informations About Genes'!D80)</f>
        <v/>
      </c>
      <c r="C80" s="515" t="str">
        <f>IF('Calcul Worksheet'!C80:E80="","",'Calcul Worksheet'!C80:E80)</f>
        <v/>
      </c>
      <c r="D80" s="557"/>
      <c r="E80" s="516"/>
      <c r="F80" s="515" t="str">
        <f>IF('Calcul Worksheet'!F80:H80="","",'Calcul Worksheet'!F80:H80)</f>
        <v/>
      </c>
      <c r="G80" s="557"/>
      <c r="H80" s="516"/>
      <c r="I80" s="515" t="str">
        <f>IF('Calcul Worksheet'!I80:K80="","",'Calcul Worksheet'!I80:K80)</f>
        <v/>
      </c>
      <c r="J80" s="557"/>
      <c r="K80" s="516"/>
      <c r="L80" s="515" t="str">
        <f>IF('Calcul Worksheet'!L80:N80="","",'Calcul Worksheet'!L80:N80)</f>
        <v/>
      </c>
      <c r="M80" s="557"/>
      <c r="N80" s="516"/>
      <c r="O80" s="515" t="str">
        <f>IF('Calcul Worksheet'!O80:Q80="","",'Calcul Worksheet'!O80:Q80)</f>
        <v/>
      </c>
      <c r="P80" s="557"/>
      <c r="Q80" s="516"/>
      <c r="R80" s="515" t="str">
        <f>IF('Calcul Worksheet'!R80:T80="","",'Calcul Worksheet'!R80:T80)</f>
        <v/>
      </c>
      <c r="S80" s="557"/>
      <c r="T80" s="516"/>
      <c r="U80" s="515" t="str">
        <f>IF('Calcul Worksheet'!U80:W80="","",'Calcul Worksheet'!U80:W80)</f>
        <v/>
      </c>
      <c r="V80" s="557"/>
      <c r="W80" s="516"/>
      <c r="X80" s="515" t="str">
        <f>IF('Calcul Worksheet'!X80:Z80="","",'Calcul Worksheet'!X80:Z80)</f>
        <v/>
      </c>
      <c r="Y80" s="557"/>
      <c r="Z80" s="516"/>
      <c r="AA80" s="515" t="str">
        <f>IF('Calcul Worksheet'!AA80:AC80="","",'Calcul Worksheet'!AA80:AC80)</f>
        <v/>
      </c>
      <c r="AB80" s="557"/>
      <c r="AC80" s="516"/>
      <c r="AD80" s="515" t="str">
        <f>IF('Calcul Worksheet'!AD80:AF80="","",'Calcul Worksheet'!AD80:AF80)</f>
        <v/>
      </c>
      <c r="AE80" s="557"/>
      <c r="AF80" s="516"/>
      <c r="AG80" s="515" t="str">
        <f>IF('Calcul Worksheet'!AG80:AI80="","",'Calcul Worksheet'!AG80:AI80)</f>
        <v/>
      </c>
      <c r="AH80" s="557"/>
      <c r="AI80" s="516"/>
      <c r="AJ80" s="201"/>
      <c r="AK80" s="201"/>
    </row>
    <row r="81" spans="1:37">
      <c r="A81" s="34" t="str">
        <f>IF('Informations About Genes'!A81="","",'Informations About Genes'!A81)</f>
        <v>G7</v>
      </c>
      <c r="B81" s="35" t="str">
        <f>IF('Informations About Genes'!D81="","",'Informations About Genes'!D81)</f>
        <v/>
      </c>
      <c r="C81" s="515" t="str">
        <f>IF('Calcul Worksheet'!C81:E81="","",'Calcul Worksheet'!C81:E81)</f>
        <v/>
      </c>
      <c r="D81" s="557"/>
      <c r="E81" s="516"/>
      <c r="F81" s="515" t="str">
        <f>IF('Calcul Worksheet'!F81:H81="","",'Calcul Worksheet'!F81:H81)</f>
        <v/>
      </c>
      <c r="G81" s="557"/>
      <c r="H81" s="516"/>
      <c r="I81" s="515" t="str">
        <f>IF('Calcul Worksheet'!I81:K81="","",'Calcul Worksheet'!I81:K81)</f>
        <v/>
      </c>
      <c r="J81" s="557"/>
      <c r="K81" s="516"/>
      <c r="L81" s="515" t="str">
        <f>IF('Calcul Worksheet'!L81:N81="","",'Calcul Worksheet'!L81:N81)</f>
        <v/>
      </c>
      <c r="M81" s="557"/>
      <c r="N81" s="516"/>
      <c r="O81" s="515" t="str">
        <f>IF('Calcul Worksheet'!O81:Q81="","",'Calcul Worksheet'!O81:Q81)</f>
        <v/>
      </c>
      <c r="P81" s="557"/>
      <c r="Q81" s="516"/>
      <c r="R81" s="515" t="str">
        <f>IF('Calcul Worksheet'!R81:T81="","",'Calcul Worksheet'!R81:T81)</f>
        <v/>
      </c>
      <c r="S81" s="557"/>
      <c r="T81" s="516"/>
      <c r="U81" s="515" t="str">
        <f>IF('Calcul Worksheet'!U81:W81="","",'Calcul Worksheet'!U81:W81)</f>
        <v/>
      </c>
      <c r="V81" s="557"/>
      <c r="W81" s="516"/>
      <c r="X81" s="515" t="str">
        <f>IF('Calcul Worksheet'!X81:Z81="","",'Calcul Worksheet'!X81:Z81)</f>
        <v/>
      </c>
      <c r="Y81" s="557"/>
      <c r="Z81" s="516"/>
      <c r="AA81" s="515" t="str">
        <f>IF('Calcul Worksheet'!AA81:AC81="","",'Calcul Worksheet'!AA81:AC81)</f>
        <v/>
      </c>
      <c r="AB81" s="557"/>
      <c r="AC81" s="516"/>
      <c r="AD81" s="515" t="str">
        <f>IF('Calcul Worksheet'!AD81:AF81="","",'Calcul Worksheet'!AD81:AF81)</f>
        <v/>
      </c>
      <c r="AE81" s="557"/>
      <c r="AF81" s="516"/>
      <c r="AG81" s="515" t="str">
        <f>IF('Calcul Worksheet'!AG81:AI81="","",'Calcul Worksheet'!AG81:AI81)</f>
        <v/>
      </c>
      <c r="AH81" s="557"/>
      <c r="AI81" s="516"/>
      <c r="AJ81" s="201"/>
      <c r="AK81" s="201"/>
    </row>
    <row r="82" spans="1:37">
      <c r="A82" s="34" t="str">
        <f>IF('Informations About Genes'!A82="","",'Informations About Genes'!A82)</f>
        <v>G8</v>
      </c>
      <c r="B82" s="35" t="str">
        <f>IF('Informations About Genes'!D82="","",'Informations About Genes'!D82)</f>
        <v/>
      </c>
      <c r="C82" s="515" t="str">
        <f>IF('Calcul Worksheet'!C82:E82="","",'Calcul Worksheet'!C82:E82)</f>
        <v/>
      </c>
      <c r="D82" s="557"/>
      <c r="E82" s="516"/>
      <c r="F82" s="515" t="str">
        <f>IF('Calcul Worksheet'!F82:H82="","",'Calcul Worksheet'!F82:H82)</f>
        <v/>
      </c>
      <c r="G82" s="557"/>
      <c r="H82" s="516"/>
      <c r="I82" s="515" t="str">
        <f>IF('Calcul Worksheet'!I82:K82="","",'Calcul Worksheet'!I82:K82)</f>
        <v/>
      </c>
      <c r="J82" s="557"/>
      <c r="K82" s="516"/>
      <c r="L82" s="515" t="str">
        <f>IF('Calcul Worksheet'!L82:N82="","",'Calcul Worksheet'!L82:N82)</f>
        <v/>
      </c>
      <c r="M82" s="557"/>
      <c r="N82" s="516"/>
      <c r="O82" s="515" t="str">
        <f>IF('Calcul Worksheet'!O82:Q82="","",'Calcul Worksheet'!O82:Q82)</f>
        <v/>
      </c>
      <c r="P82" s="557"/>
      <c r="Q82" s="516"/>
      <c r="R82" s="515" t="str">
        <f>IF('Calcul Worksheet'!R82:T82="","",'Calcul Worksheet'!R82:T82)</f>
        <v/>
      </c>
      <c r="S82" s="557"/>
      <c r="T82" s="516"/>
      <c r="U82" s="515" t="str">
        <f>IF('Calcul Worksheet'!U82:W82="","",'Calcul Worksheet'!U82:W82)</f>
        <v/>
      </c>
      <c r="V82" s="557"/>
      <c r="W82" s="516"/>
      <c r="X82" s="515" t="str">
        <f>IF('Calcul Worksheet'!X82:Z82="","",'Calcul Worksheet'!X82:Z82)</f>
        <v/>
      </c>
      <c r="Y82" s="557"/>
      <c r="Z82" s="516"/>
      <c r="AA82" s="515" t="str">
        <f>IF('Calcul Worksheet'!AA82:AC82="","",'Calcul Worksheet'!AA82:AC82)</f>
        <v/>
      </c>
      <c r="AB82" s="557"/>
      <c r="AC82" s="516"/>
      <c r="AD82" s="515" t="str">
        <f>IF('Calcul Worksheet'!AD82:AF82="","",'Calcul Worksheet'!AD82:AF82)</f>
        <v/>
      </c>
      <c r="AE82" s="557"/>
      <c r="AF82" s="516"/>
      <c r="AG82" s="515" t="str">
        <f>IF('Calcul Worksheet'!AG82:AI82="","",'Calcul Worksheet'!AG82:AI82)</f>
        <v/>
      </c>
      <c r="AH82" s="557"/>
      <c r="AI82" s="516"/>
      <c r="AJ82" s="201"/>
      <c r="AK82" s="201"/>
    </row>
    <row r="83" spans="1:37">
      <c r="A83" s="34" t="str">
        <f>IF('Informations About Genes'!A83="","",'Informations About Genes'!A83)</f>
        <v>G9</v>
      </c>
      <c r="B83" s="35" t="str">
        <f>IF('Informations About Genes'!D83="","",'Informations About Genes'!D83)</f>
        <v/>
      </c>
      <c r="C83" s="515" t="str">
        <f>IF('Calcul Worksheet'!C83:E83="","",'Calcul Worksheet'!C83:E83)</f>
        <v/>
      </c>
      <c r="D83" s="557"/>
      <c r="E83" s="516"/>
      <c r="F83" s="515" t="str">
        <f>IF('Calcul Worksheet'!F83:H83="","",'Calcul Worksheet'!F83:H83)</f>
        <v/>
      </c>
      <c r="G83" s="557"/>
      <c r="H83" s="516"/>
      <c r="I83" s="515" t="str">
        <f>IF('Calcul Worksheet'!I83:K83="","",'Calcul Worksheet'!I83:K83)</f>
        <v/>
      </c>
      <c r="J83" s="557"/>
      <c r="K83" s="516"/>
      <c r="L83" s="515" t="str">
        <f>IF('Calcul Worksheet'!L83:N83="","",'Calcul Worksheet'!L83:N83)</f>
        <v/>
      </c>
      <c r="M83" s="557"/>
      <c r="N83" s="516"/>
      <c r="O83" s="515" t="str">
        <f>IF('Calcul Worksheet'!O83:Q83="","",'Calcul Worksheet'!O83:Q83)</f>
        <v/>
      </c>
      <c r="P83" s="557"/>
      <c r="Q83" s="516"/>
      <c r="R83" s="515" t="str">
        <f>IF('Calcul Worksheet'!R83:T83="","",'Calcul Worksheet'!R83:T83)</f>
        <v/>
      </c>
      <c r="S83" s="557"/>
      <c r="T83" s="516"/>
      <c r="U83" s="515" t="str">
        <f>IF('Calcul Worksheet'!U83:W83="","",'Calcul Worksheet'!U83:W83)</f>
        <v/>
      </c>
      <c r="V83" s="557"/>
      <c r="W83" s="516"/>
      <c r="X83" s="515" t="str">
        <f>IF('Calcul Worksheet'!X83:Z83="","",'Calcul Worksheet'!X83:Z83)</f>
        <v/>
      </c>
      <c r="Y83" s="557"/>
      <c r="Z83" s="516"/>
      <c r="AA83" s="515" t="str">
        <f>IF('Calcul Worksheet'!AA83:AC83="","",'Calcul Worksheet'!AA83:AC83)</f>
        <v/>
      </c>
      <c r="AB83" s="557"/>
      <c r="AC83" s="516"/>
      <c r="AD83" s="515" t="str">
        <f>IF('Calcul Worksheet'!AD83:AF83="","",'Calcul Worksheet'!AD83:AF83)</f>
        <v/>
      </c>
      <c r="AE83" s="557"/>
      <c r="AF83" s="516"/>
      <c r="AG83" s="515" t="str">
        <f>IF('Calcul Worksheet'!AG83:AI83="","",'Calcul Worksheet'!AG83:AI83)</f>
        <v/>
      </c>
      <c r="AH83" s="557"/>
      <c r="AI83" s="516"/>
      <c r="AJ83" s="201"/>
      <c r="AK83" s="201"/>
    </row>
    <row r="84" spans="1:37">
      <c r="A84" s="34" t="str">
        <f>IF('Informations About Genes'!A84="","",'Informations About Genes'!A84)</f>
        <v>G10</v>
      </c>
      <c r="B84" s="35" t="str">
        <f>IF('Informations About Genes'!D84="","",'Informations About Genes'!D84)</f>
        <v/>
      </c>
      <c r="C84" s="515" t="str">
        <f>IF('Calcul Worksheet'!C84:E84="","",'Calcul Worksheet'!C84:E84)</f>
        <v/>
      </c>
      <c r="D84" s="557"/>
      <c r="E84" s="516"/>
      <c r="F84" s="515" t="str">
        <f>IF('Calcul Worksheet'!F84:H84="","",'Calcul Worksheet'!F84:H84)</f>
        <v/>
      </c>
      <c r="G84" s="557"/>
      <c r="H84" s="516"/>
      <c r="I84" s="515" t="str">
        <f>IF('Calcul Worksheet'!I84:K84="","",'Calcul Worksheet'!I84:K84)</f>
        <v/>
      </c>
      <c r="J84" s="557"/>
      <c r="K84" s="516"/>
      <c r="L84" s="515" t="str">
        <f>IF('Calcul Worksheet'!L84:N84="","",'Calcul Worksheet'!L84:N84)</f>
        <v/>
      </c>
      <c r="M84" s="557"/>
      <c r="N84" s="516"/>
      <c r="O84" s="515" t="str">
        <f>IF('Calcul Worksheet'!O84:Q84="","",'Calcul Worksheet'!O84:Q84)</f>
        <v/>
      </c>
      <c r="P84" s="557"/>
      <c r="Q84" s="516"/>
      <c r="R84" s="515" t="str">
        <f>IF('Calcul Worksheet'!R84:T84="","",'Calcul Worksheet'!R84:T84)</f>
        <v/>
      </c>
      <c r="S84" s="557"/>
      <c r="T84" s="516"/>
      <c r="U84" s="515" t="str">
        <f>IF('Calcul Worksheet'!U84:W84="","",'Calcul Worksheet'!U84:W84)</f>
        <v/>
      </c>
      <c r="V84" s="557"/>
      <c r="W84" s="516"/>
      <c r="X84" s="515" t="str">
        <f>IF('Calcul Worksheet'!X84:Z84="","",'Calcul Worksheet'!X84:Z84)</f>
        <v/>
      </c>
      <c r="Y84" s="557"/>
      <c r="Z84" s="516"/>
      <c r="AA84" s="515" t="str">
        <f>IF('Calcul Worksheet'!AA84:AC84="","",'Calcul Worksheet'!AA84:AC84)</f>
        <v/>
      </c>
      <c r="AB84" s="557"/>
      <c r="AC84" s="516"/>
      <c r="AD84" s="515" t="str">
        <f>IF('Calcul Worksheet'!AD84:AF84="","",'Calcul Worksheet'!AD84:AF84)</f>
        <v/>
      </c>
      <c r="AE84" s="557"/>
      <c r="AF84" s="516"/>
      <c r="AG84" s="515" t="str">
        <f>IF('Calcul Worksheet'!AG84:AI84="","",'Calcul Worksheet'!AG84:AI84)</f>
        <v/>
      </c>
      <c r="AH84" s="557"/>
      <c r="AI84" s="516"/>
      <c r="AJ84" s="201"/>
      <c r="AK84" s="201"/>
    </row>
    <row r="85" spans="1:37">
      <c r="A85" s="34" t="str">
        <f>IF('Informations About Genes'!A85="","",'Informations About Genes'!A85)</f>
        <v>G11</v>
      </c>
      <c r="B85" s="35" t="str">
        <f>IF('Informations About Genes'!D85="","",'Informations About Genes'!D85)</f>
        <v/>
      </c>
      <c r="C85" s="515" t="str">
        <f>IF('Calcul Worksheet'!C85:E85="","",'Calcul Worksheet'!C85:E85)</f>
        <v/>
      </c>
      <c r="D85" s="557"/>
      <c r="E85" s="516"/>
      <c r="F85" s="515" t="str">
        <f>IF('Calcul Worksheet'!F85:H85="","",'Calcul Worksheet'!F85:H85)</f>
        <v/>
      </c>
      <c r="G85" s="557"/>
      <c r="H85" s="516"/>
      <c r="I85" s="515" t="str">
        <f>IF('Calcul Worksheet'!I85:K85="","",'Calcul Worksheet'!I85:K85)</f>
        <v/>
      </c>
      <c r="J85" s="557"/>
      <c r="K85" s="516"/>
      <c r="L85" s="515" t="str">
        <f>IF('Calcul Worksheet'!L85:N85="","",'Calcul Worksheet'!L85:N85)</f>
        <v/>
      </c>
      <c r="M85" s="557"/>
      <c r="N85" s="516"/>
      <c r="O85" s="515" t="str">
        <f>IF('Calcul Worksheet'!O85:Q85="","",'Calcul Worksheet'!O85:Q85)</f>
        <v/>
      </c>
      <c r="P85" s="557"/>
      <c r="Q85" s="516"/>
      <c r="R85" s="515" t="str">
        <f>IF('Calcul Worksheet'!R85:T85="","",'Calcul Worksheet'!R85:T85)</f>
        <v/>
      </c>
      <c r="S85" s="557"/>
      <c r="T85" s="516"/>
      <c r="U85" s="515" t="str">
        <f>IF('Calcul Worksheet'!U85:W85="","",'Calcul Worksheet'!U85:W85)</f>
        <v/>
      </c>
      <c r="V85" s="557"/>
      <c r="W85" s="516"/>
      <c r="X85" s="515" t="str">
        <f>IF('Calcul Worksheet'!X85:Z85="","",'Calcul Worksheet'!X85:Z85)</f>
        <v/>
      </c>
      <c r="Y85" s="557"/>
      <c r="Z85" s="516"/>
      <c r="AA85" s="515" t="str">
        <f>IF('Calcul Worksheet'!AA85:AC85="","",'Calcul Worksheet'!AA85:AC85)</f>
        <v/>
      </c>
      <c r="AB85" s="557"/>
      <c r="AC85" s="516"/>
      <c r="AD85" s="515" t="str">
        <f>IF('Calcul Worksheet'!AD85:AF85="","",'Calcul Worksheet'!AD85:AF85)</f>
        <v/>
      </c>
      <c r="AE85" s="557"/>
      <c r="AF85" s="516"/>
      <c r="AG85" s="515" t="str">
        <f>IF('Calcul Worksheet'!AG85:AI85="","",'Calcul Worksheet'!AG85:AI85)</f>
        <v/>
      </c>
      <c r="AH85" s="557"/>
      <c r="AI85" s="516"/>
      <c r="AJ85" s="201"/>
      <c r="AK85" s="201"/>
    </row>
    <row r="86" spans="1:37">
      <c r="A86" s="34" t="str">
        <f>IF('Informations About Genes'!A86="","",'Informations About Genes'!A86)</f>
        <v>G12</v>
      </c>
      <c r="B86" s="35" t="str">
        <f>IF('Informations About Genes'!D86="","",'Informations About Genes'!D86)</f>
        <v/>
      </c>
      <c r="C86" s="515" t="str">
        <f>IF('Calcul Worksheet'!C86:E86="","",'Calcul Worksheet'!C86:E86)</f>
        <v/>
      </c>
      <c r="D86" s="557"/>
      <c r="E86" s="516"/>
      <c r="F86" s="515" t="str">
        <f>IF('Calcul Worksheet'!F86:H86="","",'Calcul Worksheet'!F86:H86)</f>
        <v/>
      </c>
      <c r="G86" s="557"/>
      <c r="H86" s="516"/>
      <c r="I86" s="515" t="str">
        <f>IF('Calcul Worksheet'!I86:K86="","",'Calcul Worksheet'!I86:K86)</f>
        <v/>
      </c>
      <c r="J86" s="557"/>
      <c r="K86" s="516"/>
      <c r="L86" s="515" t="str">
        <f>IF('Calcul Worksheet'!L86:N86="","",'Calcul Worksheet'!L86:N86)</f>
        <v/>
      </c>
      <c r="M86" s="557"/>
      <c r="N86" s="516"/>
      <c r="O86" s="515" t="str">
        <f>IF('Calcul Worksheet'!O86:Q86="","",'Calcul Worksheet'!O86:Q86)</f>
        <v/>
      </c>
      <c r="P86" s="557"/>
      <c r="Q86" s="516"/>
      <c r="R86" s="515" t="str">
        <f>IF('Calcul Worksheet'!R86:T86="","",'Calcul Worksheet'!R86:T86)</f>
        <v/>
      </c>
      <c r="S86" s="557"/>
      <c r="T86" s="516"/>
      <c r="U86" s="515" t="str">
        <f>IF('Calcul Worksheet'!U86:W86="","",'Calcul Worksheet'!U86:W86)</f>
        <v/>
      </c>
      <c r="V86" s="557"/>
      <c r="W86" s="516"/>
      <c r="X86" s="515" t="str">
        <f>IF('Calcul Worksheet'!X86:Z86="","",'Calcul Worksheet'!X86:Z86)</f>
        <v/>
      </c>
      <c r="Y86" s="557"/>
      <c r="Z86" s="516"/>
      <c r="AA86" s="515" t="str">
        <f>IF('Calcul Worksheet'!AA86:AC86="","",'Calcul Worksheet'!AA86:AC86)</f>
        <v/>
      </c>
      <c r="AB86" s="557"/>
      <c r="AC86" s="516"/>
      <c r="AD86" s="515" t="str">
        <f>IF('Calcul Worksheet'!AD86:AF86="","",'Calcul Worksheet'!AD86:AF86)</f>
        <v/>
      </c>
      <c r="AE86" s="557"/>
      <c r="AF86" s="516"/>
      <c r="AG86" s="515" t="str">
        <f>IF('Calcul Worksheet'!AG86:AI86="","",'Calcul Worksheet'!AG86:AI86)</f>
        <v/>
      </c>
      <c r="AH86" s="557"/>
      <c r="AI86" s="516"/>
      <c r="AJ86" s="201"/>
      <c r="AK86" s="201"/>
    </row>
    <row r="87" spans="1:37">
      <c r="A87" s="34" t="str">
        <f>IF('Informations About Genes'!A87="","",'Informations About Genes'!A87)</f>
        <v>H1</v>
      </c>
      <c r="B87" s="35" t="str">
        <f>IF('Informations About Genes'!D87="","",'Informations About Genes'!D87)</f>
        <v/>
      </c>
      <c r="C87" s="515" t="str">
        <f>IF('Calcul Worksheet'!C87:E87="","",'Calcul Worksheet'!C87:E87)</f>
        <v/>
      </c>
      <c r="D87" s="557"/>
      <c r="E87" s="516"/>
      <c r="F87" s="515" t="str">
        <f>IF('Calcul Worksheet'!F87:H87="","",'Calcul Worksheet'!F87:H87)</f>
        <v/>
      </c>
      <c r="G87" s="557"/>
      <c r="H87" s="516"/>
      <c r="I87" s="515" t="str">
        <f>IF('Calcul Worksheet'!I87:K87="","",'Calcul Worksheet'!I87:K87)</f>
        <v/>
      </c>
      <c r="J87" s="557"/>
      <c r="K87" s="516"/>
      <c r="L87" s="515" t="str">
        <f>IF('Calcul Worksheet'!L87:N87="","",'Calcul Worksheet'!L87:N87)</f>
        <v/>
      </c>
      <c r="M87" s="557"/>
      <c r="N87" s="516"/>
      <c r="O87" s="515" t="str">
        <f>IF('Calcul Worksheet'!O87:Q87="","",'Calcul Worksheet'!O87:Q87)</f>
        <v/>
      </c>
      <c r="P87" s="557"/>
      <c r="Q87" s="516"/>
      <c r="R87" s="515" t="str">
        <f>IF('Calcul Worksheet'!R87:T87="","",'Calcul Worksheet'!R87:T87)</f>
        <v/>
      </c>
      <c r="S87" s="557"/>
      <c r="T87" s="516"/>
      <c r="U87" s="515" t="str">
        <f>IF('Calcul Worksheet'!U87:W87="","",'Calcul Worksheet'!U87:W87)</f>
        <v/>
      </c>
      <c r="V87" s="557"/>
      <c r="W87" s="516"/>
      <c r="X87" s="515" t="str">
        <f>IF('Calcul Worksheet'!X87:Z87="","",'Calcul Worksheet'!X87:Z87)</f>
        <v/>
      </c>
      <c r="Y87" s="557"/>
      <c r="Z87" s="516"/>
      <c r="AA87" s="515" t="str">
        <f>IF('Calcul Worksheet'!AA87:AC87="","",'Calcul Worksheet'!AA87:AC87)</f>
        <v/>
      </c>
      <c r="AB87" s="557"/>
      <c r="AC87" s="516"/>
      <c r="AD87" s="515" t="str">
        <f>IF('Calcul Worksheet'!AD87:AF87="","",'Calcul Worksheet'!AD87:AF87)</f>
        <v/>
      </c>
      <c r="AE87" s="557"/>
      <c r="AF87" s="516"/>
      <c r="AG87" s="515" t="str">
        <f>IF('Calcul Worksheet'!AG87:AI87="","",'Calcul Worksheet'!AG87:AI87)</f>
        <v/>
      </c>
      <c r="AH87" s="557"/>
      <c r="AI87" s="516"/>
      <c r="AJ87" s="201"/>
      <c r="AK87" s="201"/>
    </row>
    <row r="88" spans="1:37">
      <c r="A88" s="34" t="str">
        <f>IF('Informations About Genes'!A88="","",'Informations About Genes'!A88)</f>
        <v>H2</v>
      </c>
      <c r="B88" s="35" t="str">
        <f>IF('Informations About Genes'!D88="","",'Informations About Genes'!D88)</f>
        <v/>
      </c>
      <c r="C88" s="515" t="str">
        <f>IF('Calcul Worksheet'!C88:E88="","",'Calcul Worksheet'!C88:E88)</f>
        <v/>
      </c>
      <c r="D88" s="557"/>
      <c r="E88" s="516"/>
      <c r="F88" s="515" t="str">
        <f>IF('Calcul Worksheet'!F88:H88="","",'Calcul Worksheet'!F88:H88)</f>
        <v/>
      </c>
      <c r="G88" s="557"/>
      <c r="H88" s="516"/>
      <c r="I88" s="515" t="str">
        <f>IF('Calcul Worksheet'!I88:K88="","",'Calcul Worksheet'!I88:K88)</f>
        <v/>
      </c>
      <c r="J88" s="557"/>
      <c r="K88" s="516"/>
      <c r="L88" s="515" t="str">
        <f>IF('Calcul Worksheet'!L88:N88="","",'Calcul Worksheet'!L88:N88)</f>
        <v/>
      </c>
      <c r="M88" s="557"/>
      <c r="N88" s="516"/>
      <c r="O88" s="515" t="str">
        <f>IF('Calcul Worksheet'!O88:Q88="","",'Calcul Worksheet'!O88:Q88)</f>
        <v/>
      </c>
      <c r="P88" s="557"/>
      <c r="Q88" s="516"/>
      <c r="R88" s="515" t="str">
        <f>IF('Calcul Worksheet'!R88:T88="","",'Calcul Worksheet'!R88:T88)</f>
        <v/>
      </c>
      <c r="S88" s="557"/>
      <c r="T88" s="516"/>
      <c r="U88" s="515" t="str">
        <f>IF('Calcul Worksheet'!U88:W88="","",'Calcul Worksheet'!U88:W88)</f>
        <v/>
      </c>
      <c r="V88" s="557"/>
      <c r="W88" s="516"/>
      <c r="X88" s="515" t="str">
        <f>IF('Calcul Worksheet'!X88:Z88="","",'Calcul Worksheet'!X88:Z88)</f>
        <v/>
      </c>
      <c r="Y88" s="557"/>
      <c r="Z88" s="516"/>
      <c r="AA88" s="515" t="str">
        <f>IF('Calcul Worksheet'!AA88:AC88="","",'Calcul Worksheet'!AA88:AC88)</f>
        <v/>
      </c>
      <c r="AB88" s="557"/>
      <c r="AC88" s="516"/>
      <c r="AD88" s="515" t="str">
        <f>IF('Calcul Worksheet'!AD88:AF88="","",'Calcul Worksheet'!AD88:AF88)</f>
        <v/>
      </c>
      <c r="AE88" s="557"/>
      <c r="AF88" s="516"/>
      <c r="AG88" s="515" t="str">
        <f>IF('Calcul Worksheet'!AG88:AI88="","",'Calcul Worksheet'!AG88:AI88)</f>
        <v/>
      </c>
      <c r="AH88" s="557"/>
      <c r="AI88" s="516"/>
      <c r="AJ88" s="201"/>
      <c r="AK88" s="201"/>
    </row>
    <row r="89" spans="1:37">
      <c r="A89" s="34" t="str">
        <f>IF('Informations About Genes'!A89="","",'Informations About Genes'!A89)</f>
        <v>H3</v>
      </c>
      <c r="B89" s="35" t="str">
        <f>IF('Informations About Genes'!D89="","",'Informations About Genes'!D89)</f>
        <v/>
      </c>
      <c r="C89" s="515" t="str">
        <f>IF('Calcul Worksheet'!C89:E89="","",'Calcul Worksheet'!C89:E89)</f>
        <v/>
      </c>
      <c r="D89" s="557"/>
      <c r="E89" s="516"/>
      <c r="F89" s="515" t="str">
        <f>IF('Calcul Worksheet'!F89:H89="","",'Calcul Worksheet'!F89:H89)</f>
        <v/>
      </c>
      <c r="G89" s="557"/>
      <c r="H89" s="516"/>
      <c r="I89" s="515" t="str">
        <f>IF('Calcul Worksheet'!I89:K89="","",'Calcul Worksheet'!I89:K89)</f>
        <v/>
      </c>
      <c r="J89" s="557"/>
      <c r="K89" s="516"/>
      <c r="L89" s="515" t="str">
        <f>IF('Calcul Worksheet'!L89:N89="","",'Calcul Worksheet'!L89:N89)</f>
        <v/>
      </c>
      <c r="M89" s="557"/>
      <c r="N89" s="516"/>
      <c r="O89" s="515" t="str">
        <f>IF('Calcul Worksheet'!O89:Q89="","",'Calcul Worksheet'!O89:Q89)</f>
        <v/>
      </c>
      <c r="P89" s="557"/>
      <c r="Q89" s="516"/>
      <c r="R89" s="515" t="str">
        <f>IF('Calcul Worksheet'!R89:T89="","",'Calcul Worksheet'!R89:T89)</f>
        <v/>
      </c>
      <c r="S89" s="557"/>
      <c r="T89" s="516"/>
      <c r="U89" s="515" t="str">
        <f>IF('Calcul Worksheet'!U89:W89="","",'Calcul Worksheet'!U89:W89)</f>
        <v/>
      </c>
      <c r="V89" s="557"/>
      <c r="W89" s="516"/>
      <c r="X89" s="515" t="str">
        <f>IF('Calcul Worksheet'!X89:Z89="","",'Calcul Worksheet'!X89:Z89)</f>
        <v/>
      </c>
      <c r="Y89" s="557"/>
      <c r="Z89" s="516"/>
      <c r="AA89" s="515" t="str">
        <f>IF('Calcul Worksheet'!AA89:AC89="","",'Calcul Worksheet'!AA89:AC89)</f>
        <v/>
      </c>
      <c r="AB89" s="557"/>
      <c r="AC89" s="516"/>
      <c r="AD89" s="515" t="str">
        <f>IF('Calcul Worksheet'!AD89:AF89="","",'Calcul Worksheet'!AD89:AF89)</f>
        <v/>
      </c>
      <c r="AE89" s="557"/>
      <c r="AF89" s="516"/>
      <c r="AG89" s="515" t="str">
        <f>IF('Calcul Worksheet'!AG89:AI89="","",'Calcul Worksheet'!AG89:AI89)</f>
        <v/>
      </c>
      <c r="AH89" s="557"/>
      <c r="AI89" s="516"/>
      <c r="AJ89" s="201"/>
      <c r="AK89" s="201"/>
    </row>
    <row r="90" spans="1:37">
      <c r="A90" s="34" t="str">
        <f>IF('Informations About Genes'!A90="","",'Informations About Genes'!A90)</f>
        <v>H4</v>
      </c>
      <c r="B90" s="35" t="str">
        <f>IF('Informations About Genes'!D90="","",'Informations About Genes'!D90)</f>
        <v/>
      </c>
      <c r="C90" s="515" t="str">
        <f>IF('Calcul Worksheet'!C90:E90="","",'Calcul Worksheet'!C90:E90)</f>
        <v/>
      </c>
      <c r="D90" s="557"/>
      <c r="E90" s="516"/>
      <c r="F90" s="515" t="str">
        <f>IF('Calcul Worksheet'!F90:H90="","",'Calcul Worksheet'!F90:H90)</f>
        <v/>
      </c>
      <c r="G90" s="557"/>
      <c r="H90" s="516"/>
      <c r="I90" s="515" t="str">
        <f>IF('Calcul Worksheet'!I90:K90="","",'Calcul Worksheet'!I90:K90)</f>
        <v/>
      </c>
      <c r="J90" s="557"/>
      <c r="K90" s="516"/>
      <c r="L90" s="515" t="str">
        <f>IF('Calcul Worksheet'!L90:N90="","",'Calcul Worksheet'!L90:N90)</f>
        <v/>
      </c>
      <c r="M90" s="557"/>
      <c r="N90" s="516"/>
      <c r="O90" s="515" t="str">
        <f>IF('Calcul Worksheet'!O90:Q90="","",'Calcul Worksheet'!O90:Q90)</f>
        <v/>
      </c>
      <c r="P90" s="557"/>
      <c r="Q90" s="516"/>
      <c r="R90" s="515" t="str">
        <f>IF('Calcul Worksheet'!R90:T90="","",'Calcul Worksheet'!R90:T90)</f>
        <v/>
      </c>
      <c r="S90" s="557"/>
      <c r="T90" s="516"/>
      <c r="U90" s="515" t="str">
        <f>IF('Calcul Worksheet'!U90:W90="","",'Calcul Worksheet'!U90:W90)</f>
        <v/>
      </c>
      <c r="V90" s="557"/>
      <c r="W90" s="516"/>
      <c r="X90" s="515" t="str">
        <f>IF('Calcul Worksheet'!X90:Z90="","",'Calcul Worksheet'!X90:Z90)</f>
        <v/>
      </c>
      <c r="Y90" s="557"/>
      <c r="Z90" s="516"/>
      <c r="AA90" s="515" t="str">
        <f>IF('Calcul Worksheet'!AA90:AC90="","",'Calcul Worksheet'!AA90:AC90)</f>
        <v/>
      </c>
      <c r="AB90" s="557"/>
      <c r="AC90" s="516"/>
      <c r="AD90" s="515" t="str">
        <f>IF('Calcul Worksheet'!AD90:AF90="","",'Calcul Worksheet'!AD90:AF90)</f>
        <v/>
      </c>
      <c r="AE90" s="557"/>
      <c r="AF90" s="516"/>
      <c r="AG90" s="515" t="str">
        <f>IF('Calcul Worksheet'!AG90:AI90="","",'Calcul Worksheet'!AG90:AI90)</f>
        <v/>
      </c>
      <c r="AH90" s="557"/>
      <c r="AI90" s="516"/>
      <c r="AJ90" s="201"/>
      <c r="AK90" s="201"/>
    </row>
    <row r="91" spans="1:37">
      <c r="A91" s="34" t="str">
        <f>IF('Informations About Genes'!A91="","",'Informations About Genes'!A91)</f>
        <v>H5</v>
      </c>
      <c r="B91" s="35" t="str">
        <f>IF('Informations About Genes'!D91="","",'Informations About Genes'!D91)</f>
        <v/>
      </c>
      <c r="C91" s="515" t="str">
        <f>IF('Calcul Worksheet'!C91:E91="","",'Calcul Worksheet'!C91:E91)</f>
        <v/>
      </c>
      <c r="D91" s="557"/>
      <c r="E91" s="516"/>
      <c r="F91" s="515" t="str">
        <f>IF('Calcul Worksheet'!F91:H91="","",'Calcul Worksheet'!F91:H91)</f>
        <v/>
      </c>
      <c r="G91" s="557"/>
      <c r="H91" s="516"/>
      <c r="I91" s="515" t="str">
        <f>IF('Calcul Worksheet'!I91:K91="","",'Calcul Worksheet'!I91:K91)</f>
        <v/>
      </c>
      <c r="J91" s="557"/>
      <c r="K91" s="516"/>
      <c r="L91" s="515" t="str">
        <f>IF('Calcul Worksheet'!L91:N91="","",'Calcul Worksheet'!L91:N91)</f>
        <v/>
      </c>
      <c r="M91" s="557"/>
      <c r="N91" s="516"/>
      <c r="O91" s="515" t="str">
        <f>IF('Calcul Worksheet'!O91:Q91="","",'Calcul Worksheet'!O91:Q91)</f>
        <v/>
      </c>
      <c r="P91" s="557"/>
      <c r="Q91" s="516"/>
      <c r="R91" s="515" t="str">
        <f>IF('Calcul Worksheet'!R91:T91="","",'Calcul Worksheet'!R91:T91)</f>
        <v/>
      </c>
      <c r="S91" s="557"/>
      <c r="T91" s="516"/>
      <c r="U91" s="515" t="str">
        <f>IF('Calcul Worksheet'!U91:W91="","",'Calcul Worksheet'!U91:W91)</f>
        <v/>
      </c>
      <c r="V91" s="557"/>
      <c r="W91" s="516"/>
      <c r="X91" s="515" t="str">
        <f>IF('Calcul Worksheet'!X91:Z91="","",'Calcul Worksheet'!X91:Z91)</f>
        <v/>
      </c>
      <c r="Y91" s="557"/>
      <c r="Z91" s="516"/>
      <c r="AA91" s="515" t="str">
        <f>IF('Calcul Worksheet'!AA91:AC91="","",'Calcul Worksheet'!AA91:AC91)</f>
        <v/>
      </c>
      <c r="AB91" s="557"/>
      <c r="AC91" s="516"/>
      <c r="AD91" s="515" t="str">
        <f>IF('Calcul Worksheet'!AD91:AF91="","",'Calcul Worksheet'!AD91:AF91)</f>
        <v/>
      </c>
      <c r="AE91" s="557"/>
      <c r="AF91" s="516"/>
      <c r="AG91" s="515" t="str">
        <f>IF('Calcul Worksheet'!AG91:AI91="","",'Calcul Worksheet'!AG91:AI91)</f>
        <v/>
      </c>
      <c r="AH91" s="557"/>
      <c r="AI91" s="516"/>
      <c r="AJ91" s="201"/>
      <c r="AK91" s="201"/>
    </row>
    <row r="92" spans="1:37">
      <c r="A92" s="34" t="str">
        <f>IF('Informations About Genes'!A92="","",'Informations About Genes'!A92)</f>
        <v>H6</v>
      </c>
      <c r="B92" s="35" t="str">
        <f>IF('Informations About Genes'!D92="","",'Informations About Genes'!D92)</f>
        <v/>
      </c>
      <c r="C92" s="515" t="str">
        <f>IF('Calcul Worksheet'!C92:E92="","",'Calcul Worksheet'!C92:E92)</f>
        <v/>
      </c>
      <c r="D92" s="557"/>
      <c r="E92" s="516"/>
      <c r="F92" s="515" t="str">
        <f>IF('Calcul Worksheet'!F92:H92="","",'Calcul Worksheet'!F92:H92)</f>
        <v/>
      </c>
      <c r="G92" s="557"/>
      <c r="H92" s="516"/>
      <c r="I92" s="515" t="str">
        <f>IF('Calcul Worksheet'!I92:K92="","",'Calcul Worksheet'!I92:K92)</f>
        <v/>
      </c>
      <c r="J92" s="557"/>
      <c r="K92" s="516"/>
      <c r="L92" s="515" t="str">
        <f>IF('Calcul Worksheet'!L92:N92="","",'Calcul Worksheet'!L92:N92)</f>
        <v/>
      </c>
      <c r="M92" s="557"/>
      <c r="N92" s="516"/>
      <c r="O92" s="515" t="str">
        <f>IF('Calcul Worksheet'!O92:Q92="","",'Calcul Worksheet'!O92:Q92)</f>
        <v/>
      </c>
      <c r="P92" s="557"/>
      <c r="Q92" s="516"/>
      <c r="R92" s="515" t="str">
        <f>IF('Calcul Worksheet'!R92:T92="","",'Calcul Worksheet'!R92:T92)</f>
        <v/>
      </c>
      <c r="S92" s="557"/>
      <c r="T92" s="516"/>
      <c r="U92" s="515" t="str">
        <f>IF('Calcul Worksheet'!U92:W92="","",'Calcul Worksheet'!U92:W92)</f>
        <v/>
      </c>
      <c r="V92" s="557"/>
      <c r="W92" s="516"/>
      <c r="X92" s="515" t="str">
        <f>IF('Calcul Worksheet'!X92:Z92="","",'Calcul Worksheet'!X92:Z92)</f>
        <v/>
      </c>
      <c r="Y92" s="557"/>
      <c r="Z92" s="516"/>
      <c r="AA92" s="515" t="str">
        <f>IF('Calcul Worksheet'!AA92:AC92="","",'Calcul Worksheet'!AA92:AC92)</f>
        <v/>
      </c>
      <c r="AB92" s="557"/>
      <c r="AC92" s="516"/>
      <c r="AD92" s="515" t="str">
        <f>IF('Calcul Worksheet'!AD92:AF92="","",'Calcul Worksheet'!AD92:AF92)</f>
        <v/>
      </c>
      <c r="AE92" s="557"/>
      <c r="AF92" s="516"/>
      <c r="AG92" s="515" t="str">
        <f>IF('Calcul Worksheet'!AG92:AI92="","",'Calcul Worksheet'!AG92:AI92)</f>
        <v/>
      </c>
      <c r="AH92" s="557"/>
      <c r="AI92" s="516"/>
      <c r="AJ92" s="201"/>
      <c r="AK92" s="201"/>
    </row>
    <row r="93" spans="1:37">
      <c r="A93" s="34" t="str">
        <f>IF('Informations About Genes'!A93="","",'Informations About Genes'!A93)</f>
        <v>H7</v>
      </c>
      <c r="B93" s="35" t="str">
        <f>IF('Informations About Genes'!D93="","",'Informations About Genes'!D93)</f>
        <v/>
      </c>
      <c r="C93" s="515" t="str">
        <f>IF('Calcul Worksheet'!C93:E93="","",'Calcul Worksheet'!C93:E93)</f>
        <v/>
      </c>
      <c r="D93" s="557"/>
      <c r="E93" s="516"/>
      <c r="F93" s="515" t="str">
        <f>IF('Calcul Worksheet'!F93:H93="","",'Calcul Worksheet'!F93:H93)</f>
        <v/>
      </c>
      <c r="G93" s="557"/>
      <c r="H93" s="516"/>
      <c r="I93" s="515" t="str">
        <f>IF('Calcul Worksheet'!I93:K93="","",'Calcul Worksheet'!I93:K93)</f>
        <v/>
      </c>
      <c r="J93" s="557"/>
      <c r="K93" s="516"/>
      <c r="L93" s="515" t="str">
        <f>IF('Calcul Worksheet'!L93:N93="","",'Calcul Worksheet'!L93:N93)</f>
        <v/>
      </c>
      <c r="M93" s="557"/>
      <c r="N93" s="516"/>
      <c r="O93" s="515" t="str">
        <f>IF('Calcul Worksheet'!O93:Q93="","",'Calcul Worksheet'!O93:Q93)</f>
        <v/>
      </c>
      <c r="P93" s="557"/>
      <c r="Q93" s="516"/>
      <c r="R93" s="515" t="str">
        <f>IF('Calcul Worksheet'!R93:T93="","",'Calcul Worksheet'!R93:T93)</f>
        <v/>
      </c>
      <c r="S93" s="557"/>
      <c r="T93" s="516"/>
      <c r="U93" s="515" t="str">
        <f>IF('Calcul Worksheet'!U93:W93="","",'Calcul Worksheet'!U93:W93)</f>
        <v/>
      </c>
      <c r="V93" s="557"/>
      <c r="W93" s="516"/>
      <c r="X93" s="515" t="str">
        <f>IF('Calcul Worksheet'!X93:Z93="","",'Calcul Worksheet'!X93:Z93)</f>
        <v/>
      </c>
      <c r="Y93" s="557"/>
      <c r="Z93" s="516"/>
      <c r="AA93" s="515" t="str">
        <f>IF('Calcul Worksheet'!AA93:AC93="","",'Calcul Worksheet'!AA93:AC93)</f>
        <v/>
      </c>
      <c r="AB93" s="557"/>
      <c r="AC93" s="516"/>
      <c r="AD93" s="515" t="str">
        <f>IF('Calcul Worksheet'!AD93:AF93="","",'Calcul Worksheet'!AD93:AF93)</f>
        <v/>
      </c>
      <c r="AE93" s="557"/>
      <c r="AF93" s="516"/>
      <c r="AG93" s="515" t="str">
        <f>IF('Calcul Worksheet'!AG93:AI93="","",'Calcul Worksheet'!AG93:AI93)</f>
        <v/>
      </c>
      <c r="AH93" s="557"/>
      <c r="AI93" s="516"/>
      <c r="AJ93" s="201"/>
      <c r="AK93" s="201"/>
    </row>
    <row r="94" spans="1:37" ht="15.75" thickBot="1">
      <c r="A94" s="36" t="str">
        <f>IF('Informations About Genes'!A94="","",'Informations About Genes'!A94)</f>
        <v>H8</v>
      </c>
      <c r="B94" s="37" t="str">
        <f>IF('Informations About Genes'!D94="","",'Informations About Genes'!D94)</f>
        <v/>
      </c>
      <c r="C94" s="554" t="str">
        <f>IF('Calcul Worksheet'!C94:E94="","",'Calcul Worksheet'!C94:E94)</f>
        <v/>
      </c>
      <c r="D94" s="555"/>
      <c r="E94" s="556"/>
      <c r="F94" s="554" t="str">
        <f>IF('Calcul Worksheet'!F94:H94="","",'Calcul Worksheet'!F94:H94)</f>
        <v/>
      </c>
      <c r="G94" s="555"/>
      <c r="H94" s="556"/>
      <c r="I94" s="554" t="str">
        <f>IF('Calcul Worksheet'!I94:K94="","",'Calcul Worksheet'!I94:K94)</f>
        <v/>
      </c>
      <c r="J94" s="555"/>
      <c r="K94" s="556"/>
      <c r="L94" s="554" t="str">
        <f>IF('Calcul Worksheet'!L94:N94="","",'Calcul Worksheet'!L94:N94)</f>
        <v/>
      </c>
      <c r="M94" s="555"/>
      <c r="N94" s="556"/>
      <c r="O94" s="554" t="str">
        <f>IF('Calcul Worksheet'!O94:Q94="","",'Calcul Worksheet'!O94:Q94)</f>
        <v/>
      </c>
      <c r="P94" s="555"/>
      <c r="Q94" s="556"/>
      <c r="R94" s="554" t="str">
        <f>IF('Calcul Worksheet'!R94:T94="","",'Calcul Worksheet'!R94:T94)</f>
        <v/>
      </c>
      <c r="S94" s="555"/>
      <c r="T94" s="556"/>
      <c r="U94" s="554" t="str">
        <f>IF('Calcul Worksheet'!U94:W94="","",'Calcul Worksheet'!U94:W94)</f>
        <v/>
      </c>
      <c r="V94" s="555"/>
      <c r="W94" s="556"/>
      <c r="X94" s="554" t="str">
        <f>IF('Calcul Worksheet'!X94:Z94="","",'Calcul Worksheet'!X94:Z94)</f>
        <v/>
      </c>
      <c r="Y94" s="555"/>
      <c r="Z94" s="556"/>
      <c r="AA94" s="554" t="str">
        <f>IF('Calcul Worksheet'!AA94:AC94="","",'Calcul Worksheet'!AA94:AC94)</f>
        <v/>
      </c>
      <c r="AB94" s="555"/>
      <c r="AC94" s="556"/>
      <c r="AD94" s="554" t="str">
        <f>IF('Calcul Worksheet'!AD94:AF94="","",'Calcul Worksheet'!AD94:AF94)</f>
        <v/>
      </c>
      <c r="AE94" s="555"/>
      <c r="AF94" s="556"/>
      <c r="AG94" s="554" t="str">
        <f>IF('Calcul Worksheet'!AG94:AI94="","",'Calcul Worksheet'!AG94:AI94)</f>
        <v/>
      </c>
      <c r="AH94" s="555"/>
      <c r="AI94" s="556"/>
      <c r="AJ94" s="201"/>
      <c r="AK94" s="201"/>
    </row>
    <row r="95" spans="1:37" ht="15.75" thickTop="1">
      <c r="A95" s="201"/>
      <c r="B95" s="201"/>
      <c r="C95" s="201"/>
      <c r="D95" s="201"/>
      <c r="E95" s="201"/>
      <c r="F95" s="201"/>
      <c r="G95" s="201"/>
      <c r="H95" s="201"/>
      <c r="I95" s="201"/>
      <c r="J95" s="201"/>
      <c r="K95" s="201"/>
      <c r="L95" s="201"/>
      <c r="M95" s="201"/>
      <c r="N95" s="201"/>
      <c r="O95" s="201"/>
      <c r="P95" s="201"/>
      <c r="Q95" s="201"/>
      <c r="R95" s="201"/>
      <c r="S95" s="201"/>
      <c r="T95" s="201"/>
      <c r="U95" s="201"/>
      <c r="V95" s="201"/>
      <c r="W95" s="201"/>
      <c r="X95" s="201"/>
      <c r="Y95" s="201"/>
      <c r="Z95" s="201"/>
      <c r="AA95" s="201"/>
      <c r="AB95" s="201"/>
      <c r="AC95" s="201"/>
      <c r="AD95" s="201"/>
      <c r="AE95" s="201"/>
      <c r="AF95" s="201"/>
      <c r="AG95" s="201"/>
      <c r="AH95" s="201"/>
      <c r="AI95" s="201"/>
      <c r="AJ95" s="201"/>
      <c r="AK95" s="201"/>
    </row>
    <row r="96" spans="1:37">
      <c r="A96" s="201"/>
      <c r="B96" s="201"/>
      <c r="C96" s="201"/>
      <c r="D96" s="201"/>
      <c r="E96" s="201"/>
      <c r="F96" s="201"/>
      <c r="G96" s="201"/>
      <c r="H96" s="201"/>
      <c r="I96" s="201"/>
      <c r="J96" s="201"/>
      <c r="K96" s="201"/>
      <c r="L96" s="201"/>
      <c r="M96" s="201"/>
      <c r="N96" s="201"/>
      <c r="O96" s="201"/>
      <c r="P96" s="201"/>
      <c r="Q96" s="201"/>
      <c r="R96" s="201"/>
      <c r="S96" s="201"/>
      <c r="T96" s="201"/>
      <c r="U96" s="201"/>
      <c r="V96" s="201"/>
      <c r="W96" s="201"/>
      <c r="X96" s="201"/>
      <c r="Y96" s="201"/>
      <c r="Z96" s="201"/>
      <c r="AA96" s="201"/>
      <c r="AB96" s="201"/>
      <c r="AC96" s="201"/>
      <c r="AD96" s="201"/>
      <c r="AE96" s="201"/>
      <c r="AF96" s="201"/>
      <c r="AG96" s="201"/>
      <c r="AH96" s="201"/>
      <c r="AI96" s="201"/>
      <c r="AJ96" s="201"/>
      <c r="AK96" s="201"/>
    </row>
    <row r="97" spans="1:37">
      <c r="A97" s="201"/>
      <c r="B97" s="201"/>
      <c r="C97" s="201"/>
      <c r="D97" s="201"/>
      <c r="E97" s="201"/>
      <c r="F97" s="201"/>
      <c r="G97" s="201"/>
      <c r="H97" s="201"/>
      <c r="I97" s="201"/>
      <c r="J97" s="201"/>
      <c r="K97" s="201"/>
      <c r="L97" s="201"/>
      <c r="M97" s="201"/>
      <c r="N97" s="201"/>
      <c r="O97" s="201"/>
      <c r="P97" s="201"/>
      <c r="Q97" s="201"/>
      <c r="R97" s="201"/>
      <c r="S97" s="201"/>
      <c r="T97" s="201"/>
      <c r="U97" s="201"/>
      <c r="V97" s="201"/>
      <c r="W97" s="201"/>
      <c r="X97" s="201"/>
      <c r="Y97" s="201"/>
      <c r="Z97" s="201"/>
      <c r="AA97" s="201"/>
      <c r="AB97" s="201"/>
      <c r="AC97" s="201"/>
      <c r="AD97" s="201"/>
      <c r="AE97" s="201"/>
      <c r="AF97" s="201"/>
      <c r="AG97" s="201"/>
      <c r="AH97" s="201"/>
      <c r="AI97" s="201"/>
      <c r="AJ97" s="201"/>
      <c r="AK97" s="201"/>
    </row>
    <row r="98" spans="1:37">
      <c r="A98" s="201"/>
      <c r="B98" s="201"/>
      <c r="C98" s="201"/>
      <c r="D98" s="201"/>
      <c r="E98" s="201"/>
      <c r="F98" s="201"/>
      <c r="G98" s="201"/>
      <c r="H98" s="201"/>
      <c r="I98" s="201"/>
      <c r="J98" s="201"/>
      <c r="K98" s="201"/>
      <c r="L98" s="201"/>
      <c r="M98" s="201"/>
      <c r="N98" s="201"/>
      <c r="O98" s="201"/>
      <c r="P98" s="201"/>
      <c r="Q98" s="201"/>
      <c r="R98" s="201"/>
      <c r="S98" s="201"/>
      <c r="T98" s="201"/>
      <c r="U98" s="201"/>
      <c r="V98" s="201"/>
      <c r="W98" s="201"/>
      <c r="X98" s="201"/>
      <c r="Y98" s="201"/>
      <c r="Z98" s="201"/>
      <c r="AA98" s="201"/>
      <c r="AB98" s="201"/>
      <c r="AC98" s="201"/>
      <c r="AD98" s="201"/>
      <c r="AE98" s="201"/>
      <c r="AF98" s="201"/>
      <c r="AG98" s="201"/>
      <c r="AH98" s="201"/>
      <c r="AI98" s="201"/>
      <c r="AJ98" s="201"/>
      <c r="AK98" s="201"/>
    </row>
    <row r="99" spans="1:37">
      <c r="A99" s="201"/>
      <c r="B99" s="201"/>
      <c r="C99" s="201"/>
      <c r="D99" s="201"/>
      <c r="E99" s="201"/>
      <c r="F99" s="201"/>
      <c r="G99" s="201"/>
      <c r="H99" s="201"/>
      <c r="I99" s="201"/>
      <c r="J99" s="201"/>
      <c r="K99" s="201"/>
      <c r="L99" s="201"/>
      <c r="M99" s="201"/>
      <c r="N99" s="201"/>
      <c r="O99" s="201"/>
      <c r="P99" s="201"/>
      <c r="Q99" s="201"/>
      <c r="R99" s="201"/>
      <c r="S99" s="201"/>
      <c r="T99" s="201"/>
      <c r="U99" s="201"/>
      <c r="V99" s="201"/>
      <c r="W99" s="201"/>
      <c r="X99" s="201"/>
      <c r="Y99" s="201"/>
      <c r="Z99" s="201"/>
      <c r="AA99" s="201"/>
      <c r="AB99" s="201"/>
      <c r="AC99" s="201"/>
      <c r="AD99" s="201"/>
      <c r="AE99" s="201"/>
      <c r="AF99" s="201"/>
      <c r="AG99" s="201"/>
      <c r="AH99" s="201"/>
      <c r="AI99" s="201"/>
      <c r="AJ99" s="201"/>
      <c r="AK99" s="201"/>
    </row>
    <row r="100" spans="1:37">
      <c r="A100" s="201"/>
      <c r="B100" s="201"/>
      <c r="C100" s="201"/>
      <c r="D100" s="201"/>
      <c r="E100" s="201"/>
      <c r="F100" s="201"/>
      <c r="G100" s="201"/>
      <c r="H100" s="201"/>
      <c r="I100" s="201"/>
      <c r="J100" s="201"/>
      <c r="K100" s="201"/>
      <c r="L100" s="201"/>
      <c r="M100" s="201"/>
      <c r="N100" s="201"/>
      <c r="O100" s="201"/>
      <c r="P100" s="201"/>
      <c r="Q100" s="201"/>
      <c r="R100" s="201"/>
      <c r="S100" s="201"/>
      <c r="T100" s="201"/>
      <c r="U100" s="201"/>
      <c r="V100" s="201"/>
      <c r="W100" s="201"/>
      <c r="X100" s="201"/>
      <c r="Y100" s="201"/>
      <c r="Z100" s="201"/>
      <c r="AA100" s="201"/>
      <c r="AB100" s="201"/>
      <c r="AC100" s="201"/>
      <c r="AD100" s="201"/>
      <c r="AE100" s="201"/>
      <c r="AF100" s="201"/>
      <c r="AG100" s="201"/>
      <c r="AH100" s="201"/>
      <c r="AI100" s="201"/>
      <c r="AJ100" s="201"/>
      <c r="AK100" s="201"/>
    </row>
    <row r="101" spans="1:37">
      <c r="A101" s="201"/>
      <c r="B101" s="201"/>
      <c r="C101" s="201"/>
      <c r="D101" s="201"/>
      <c r="E101" s="201"/>
      <c r="F101" s="201"/>
      <c r="G101" s="201"/>
      <c r="H101" s="201"/>
      <c r="I101" s="201"/>
      <c r="J101" s="201"/>
      <c r="K101" s="201"/>
      <c r="L101" s="201"/>
      <c r="M101" s="201"/>
      <c r="N101" s="201"/>
      <c r="O101" s="201"/>
      <c r="P101" s="201"/>
      <c r="Q101" s="201"/>
      <c r="R101" s="201"/>
      <c r="S101" s="201"/>
      <c r="T101" s="201"/>
      <c r="U101" s="201"/>
      <c r="V101" s="201"/>
      <c r="W101" s="201"/>
      <c r="X101" s="201"/>
      <c r="Y101" s="201"/>
      <c r="Z101" s="201"/>
      <c r="AA101" s="201"/>
      <c r="AB101" s="201"/>
      <c r="AC101" s="201"/>
      <c r="AD101" s="201"/>
      <c r="AE101" s="201"/>
      <c r="AF101" s="201"/>
      <c r="AG101" s="201"/>
      <c r="AH101" s="201"/>
      <c r="AI101" s="201"/>
      <c r="AJ101" s="201"/>
      <c r="AK101" s="201"/>
    </row>
    <row r="102" spans="1:37">
      <c r="A102" s="201"/>
      <c r="B102" s="201"/>
      <c r="C102" s="201"/>
      <c r="D102" s="201"/>
      <c r="E102" s="201"/>
      <c r="F102" s="201"/>
      <c r="G102" s="201"/>
      <c r="H102" s="201"/>
      <c r="I102" s="201"/>
      <c r="J102" s="201"/>
      <c r="K102" s="201"/>
      <c r="L102" s="201"/>
      <c r="M102" s="201"/>
      <c r="N102" s="201"/>
      <c r="O102" s="201"/>
      <c r="P102" s="201"/>
      <c r="Q102" s="201"/>
      <c r="R102" s="201"/>
      <c r="S102" s="201"/>
      <c r="T102" s="201"/>
      <c r="U102" s="201"/>
      <c r="V102" s="201"/>
      <c r="W102" s="201"/>
      <c r="X102" s="201"/>
      <c r="Y102" s="201"/>
      <c r="Z102" s="201"/>
      <c r="AA102" s="201"/>
      <c r="AB102" s="201"/>
      <c r="AC102" s="201"/>
      <c r="AD102" s="201"/>
      <c r="AE102" s="201"/>
      <c r="AF102" s="201"/>
      <c r="AG102" s="201"/>
      <c r="AH102" s="201"/>
      <c r="AI102" s="201"/>
      <c r="AJ102" s="201"/>
      <c r="AK102" s="201"/>
    </row>
    <row r="103" spans="1:37">
      <c r="A103" s="201"/>
      <c r="B103" s="201"/>
      <c r="C103" s="201"/>
      <c r="D103" s="201"/>
      <c r="E103" s="201"/>
      <c r="F103" s="201"/>
      <c r="G103" s="201"/>
      <c r="H103" s="201"/>
      <c r="I103" s="201"/>
      <c r="J103" s="201"/>
      <c r="K103" s="201"/>
      <c r="L103" s="201"/>
      <c r="M103" s="201"/>
      <c r="N103" s="201"/>
      <c r="O103" s="201"/>
      <c r="P103" s="201"/>
      <c r="Q103" s="201"/>
      <c r="R103" s="201"/>
      <c r="S103" s="201"/>
      <c r="T103" s="201"/>
      <c r="U103" s="201"/>
      <c r="V103" s="201"/>
      <c r="W103" s="201"/>
      <c r="X103" s="201"/>
      <c r="Y103" s="201"/>
      <c r="Z103" s="201"/>
      <c r="AA103" s="201"/>
      <c r="AB103" s="201"/>
      <c r="AC103" s="201"/>
      <c r="AD103" s="201"/>
      <c r="AE103" s="201"/>
      <c r="AF103" s="201"/>
      <c r="AG103" s="201"/>
      <c r="AH103" s="201"/>
      <c r="AI103" s="201"/>
      <c r="AJ103" s="201"/>
      <c r="AK103" s="201"/>
    </row>
    <row r="104" spans="1:37">
      <c r="A104" s="201"/>
      <c r="B104" s="201"/>
      <c r="C104" s="201"/>
      <c r="D104" s="201"/>
      <c r="E104" s="201"/>
      <c r="F104" s="201"/>
      <c r="G104" s="201"/>
      <c r="H104" s="201"/>
      <c r="I104" s="201"/>
      <c r="J104" s="201"/>
      <c r="K104" s="201"/>
      <c r="L104" s="201"/>
      <c r="M104" s="201"/>
      <c r="N104" s="201"/>
      <c r="O104" s="201"/>
      <c r="P104" s="201"/>
      <c r="Q104" s="201"/>
      <c r="R104" s="201"/>
      <c r="S104" s="201"/>
      <c r="T104" s="201"/>
      <c r="U104" s="201"/>
      <c r="V104" s="201"/>
      <c r="W104" s="201"/>
      <c r="X104" s="201"/>
      <c r="Y104" s="201"/>
      <c r="Z104" s="201"/>
      <c r="AA104" s="201"/>
      <c r="AB104" s="201"/>
      <c r="AC104" s="201"/>
      <c r="AD104" s="201"/>
      <c r="AE104" s="201"/>
      <c r="AF104" s="201"/>
      <c r="AG104" s="201"/>
      <c r="AH104" s="201"/>
      <c r="AI104" s="201"/>
      <c r="AJ104" s="201"/>
      <c r="AK104" s="201"/>
    </row>
    <row r="105" spans="1:37">
      <c r="A105" s="201"/>
      <c r="B105" s="201"/>
      <c r="C105" s="201"/>
      <c r="D105" s="201"/>
      <c r="E105" s="201"/>
      <c r="F105" s="201"/>
      <c r="G105" s="201"/>
      <c r="H105" s="201"/>
      <c r="I105" s="201"/>
      <c r="J105" s="201"/>
      <c r="K105" s="201"/>
      <c r="L105" s="201"/>
      <c r="M105" s="201"/>
      <c r="N105" s="201"/>
      <c r="O105" s="201"/>
      <c r="P105" s="201"/>
      <c r="Q105" s="201"/>
      <c r="R105" s="201"/>
      <c r="S105" s="201"/>
      <c r="T105" s="201"/>
      <c r="U105" s="201"/>
      <c r="V105" s="201"/>
      <c r="W105" s="201"/>
      <c r="X105" s="201"/>
      <c r="Y105" s="201"/>
      <c r="Z105" s="201"/>
      <c r="AA105" s="201"/>
      <c r="AB105" s="201"/>
      <c r="AC105" s="201"/>
      <c r="AD105" s="201"/>
      <c r="AE105" s="201"/>
      <c r="AF105" s="201"/>
      <c r="AG105" s="201"/>
      <c r="AH105" s="201"/>
      <c r="AI105" s="201"/>
      <c r="AJ105" s="201"/>
      <c r="AK105" s="201"/>
    </row>
    <row r="106" spans="1:37">
      <c r="A106" s="201"/>
      <c r="B106" s="201"/>
      <c r="C106" s="201"/>
      <c r="D106" s="201"/>
      <c r="E106" s="201"/>
      <c r="F106" s="201"/>
      <c r="G106" s="201"/>
      <c r="H106" s="201"/>
      <c r="I106" s="201"/>
      <c r="J106" s="201"/>
      <c r="K106" s="201"/>
      <c r="L106" s="201"/>
      <c r="M106" s="201"/>
      <c r="N106" s="201"/>
      <c r="O106" s="201"/>
      <c r="P106" s="201"/>
      <c r="Q106" s="201"/>
      <c r="R106" s="201"/>
      <c r="S106" s="201"/>
      <c r="T106" s="201"/>
      <c r="U106" s="201"/>
      <c r="V106" s="201"/>
      <c r="W106" s="201"/>
      <c r="X106" s="201"/>
      <c r="Y106" s="201"/>
      <c r="Z106" s="201"/>
      <c r="AA106" s="201"/>
      <c r="AB106" s="201"/>
      <c r="AC106" s="201"/>
      <c r="AD106" s="201"/>
      <c r="AE106" s="201"/>
      <c r="AF106" s="201"/>
      <c r="AG106" s="201"/>
      <c r="AH106" s="201"/>
      <c r="AI106" s="201"/>
    </row>
    <row r="107" spans="1:37">
      <c r="A107" s="201"/>
      <c r="B107" s="201"/>
      <c r="C107" s="201"/>
      <c r="D107" s="201"/>
      <c r="E107" s="201"/>
      <c r="F107" s="201"/>
      <c r="G107" s="201"/>
      <c r="H107" s="201"/>
      <c r="I107" s="201"/>
      <c r="J107" s="201"/>
      <c r="K107" s="201"/>
      <c r="L107" s="201"/>
      <c r="M107" s="201"/>
      <c r="N107" s="201"/>
      <c r="O107" s="201"/>
      <c r="P107" s="201"/>
      <c r="Q107" s="201"/>
      <c r="R107" s="201"/>
      <c r="S107" s="201"/>
      <c r="T107" s="201"/>
      <c r="U107" s="201"/>
      <c r="V107" s="201"/>
      <c r="W107" s="201"/>
      <c r="X107" s="201"/>
      <c r="Y107" s="201"/>
      <c r="Z107" s="201"/>
      <c r="AA107" s="201"/>
      <c r="AB107" s="201"/>
      <c r="AC107" s="201"/>
      <c r="AD107" s="201"/>
      <c r="AE107" s="201"/>
      <c r="AF107" s="201"/>
      <c r="AG107" s="201"/>
      <c r="AH107" s="201"/>
      <c r="AI107" s="201"/>
    </row>
    <row r="108" spans="1:37">
      <c r="A108" s="201"/>
      <c r="B108" s="201"/>
      <c r="C108" s="201"/>
      <c r="D108" s="201"/>
      <c r="E108" s="201"/>
      <c r="F108" s="201"/>
      <c r="G108" s="201"/>
      <c r="H108" s="201"/>
      <c r="I108" s="201"/>
      <c r="J108" s="201"/>
      <c r="K108" s="201"/>
      <c r="L108" s="201"/>
      <c r="M108" s="201"/>
      <c r="N108" s="201"/>
      <c r="O108" s="201"/>
      <c r="P108" s="201"/>
      <c r="Q108" s="201"/>
      <c r="R108" s="201"/>
      <c r="S108" s="201"/>
      <c r="T108" s="201"/>
      <c r="U108" s="201"/>
      <c r="V108" s="201"/>
      <c r="W108" s="201"/>
      <c r="X108" s="201"/>
      <c r="Y108" s="201"/>
      <c r="Z108" s="201"/>
      <c r="AA108" s="201"/>
      <c r="AB108" s="201"/>
      <c r="AC108" s="201"/>
      <c r="AD108" s="201"/>
      <c r="AE108" s="201"/>
      <c r="AF108" s="201"/>
      <c r="AG108" s="201"/>
      <c r="AH108" s="201"/>
      <c r="AI108" s="201"/>
    </row>
    <row r="109" spans="1:37">
      <c r="A109" s="201"/>
      <c r="B109" s="201"/>
      <c r="C109" s="201"/>
      <c r="D109" s="201"/>
      <c r="E109" s="201"/>
      <c r="F109" s="201"/>
      <c r="G109" s="201"/>
      <c r="H109" s="201"/>
      <c r="I109" s="201"/>
      <c r="J109" s="201"/>
      <c r="K109" s="201"/>
      <c r="L109" s="201"/>
      <c r="M109" s="201"/>
      <c r="N109" s="201"/>
      <c r="O109" s="201"/>
      <c r="P109" s="201"/>
      <c r="Q109" s="201"/>
      <c r="R109" s="201"/>
      <c r="S109" s="201"/>
      <c r="T109" s="201"/>
      <c r="U109" s="201"/>
      <c r="V109" s="201"/>
      <c r="W109" s="201"/>
      <c r="X109" s="201"/>
      <c r="Y109" s="201"/>
      <c r="Z109" s="201"/>
      <c r="AA109" s="201"/>
      <c r="AB109" s="201"/>
      <c r="AC109" s="201"/>
      <c r="AD109" s="201"/>
      <c r="AE109" s="201"/>
      <c r="AF109" s="201"/>
      <c r="AG109" s="201"/>
      <c r="AH109" s="201"/>
      <c r="AI109" s="201"/>
    </row>
    <row r="110" spans="1:37">
      <c r="A110" s="201"/>
      <c r="B110" s="201"/>
      <c r="C110" s="201"/>
      <c r="D110" s="201"/>
      <c r="E110" s="201"/>
      <c r="F110" s="201"/>
      <c r="G110" s="201"/>
      <c r="H110" s="201"/>
      <c r="I110" s="201"/>
      <c r="J110" s="201"/>
      <c r="K110" s="201"/>
      <c r="L110" s="201"/>
      <c r="M110" s="201"/>
      <c r="N110" s="201"/>
      <c r="O110" s="201"/>
      <c r="P110" s="201"/>
      <c r="Q110" s="201"/>
      <c r="R110" s="201"/>
      <c r="S110" s="201"/>
      <c r="T110" s="201"/>
      <c r="U110" s="201"/>
      <c r="V110" s="201"/>
      <c r="W110" s="201"/>
      <c r="X110" s="201"/>
      <c r="Y110" s="201"/>
      <c r="Z110" s="201"/>
      <c r="AA110" s="201"/>
      <c r="AB110" s="201"/>
      <c r="AC110" s="201"/>
      <c r="AD110" s="201"/>
      <c r="AE110" s="201"/>
      <c r="AF110" s="201"/>
      <c r="AG110" s="201"/>
      <c r="AH110" s="201"/>
      <c r="AI110" s="201"/>
    </row>
  </sheetData>
  <mergeCells count="1026">
    <mergeCell ref="A1:A2"/>
    <mergeCell ref="B1:B2"/>
    <mergeCell ref="C1:AI1"/>
    <mergeCell ref="C2:E2"/>
    <mergeCell ref="F2:H2"/>
    <mergeCell ref="I2:K2"/>
    <mergeCell ref="L2:N2"/>
    <mergeCell ref="O2:Q2"/>
    <mergeCell ref="R2:T2"/>
    <mergeCell ref="U2:W2"/>
    <mergeCell ref="R4:T4"/>
    <mergeCell ref="U4:W4"/>
    <mergeCell ref="X4:Z4"/>
    <mergeCell ref="AA4:AC4"/>
    <mergeCell ref="AD4:AF4"/>
    <mergeCell ref="AG4:AI4"/>
    <mergeCell ref="U3:W3"/>
    <mergeCell ref="X3:Z3"/>
    <mergeCell ref="AA3:AC3"/>
    <mergeCell ref="AD3:AF3"/>
    <mergeCell ref="AG3:AI3"/>
    <mergeCell ref="C4:E4"/>
    <mergeCell ref="F4:H4"/>
    <mergeCell ref="I4:K4"/>
    <mergeCell ref="L4:N4"/>
    <mergeCell ref="O4:Q4"/>
    <mergeCell ref="X2:Z2"/>
    <mergeCell ref="AA2:AC2"/>
    <mergeCell ref="AD2:AF2"/>
    <mergeCell ref="AG2:AI2"/>
    <mergeCell ref="C3:E3"/>
    <mergeCell ref="F3:H3"/>
    <mergeCell ref="I3:K3"/>
    <mergeCell ref="L3:N3"/>
    <mergeCell ref="O3:Q3"/>
    <mergeCell ref="R3:T3"/>
    <mergeCell ref="R6:T6"/>
    <mergeCell ref="U6:W6"/>
    <mergeCell ref="X6:Z6"/>
    <mergeCell ref="AA6:AC6"/>
    <mergeCell ref="AD6:AF6"/>
    <mergeCell ref="AG6:AI6"/>
    <mergeCell ref="U5:W5"/>
    <mergeCell ref="X5:Z5"/>
    <mergeCell ref="AA5:AC5"/>
    <mergeCell ref="AD5:AF5"/>
    <mergeCell ref="AG5:AI5"/>
    <mergeCell ref="C6:E6"/>
    <mergeCell ref="F6:H6"/>
    <mergeCell ref="I6:K6"/>
    <mergeCell ref="L6:N6"/>
    <mergeCell ref="O6:Q6"/>
    <mergeCell ref="C5:E5"/>
    <mergeCell ref="F5:H5"/>
    <mergeCell ref="I5:K5"/>
    <mergeCell ref="L5:N5"/>
    <mergeCell ref="O5:Q5"/>
    <mergeCell ref="R5:T5"/>
    <mergeCell ref="R8:T8"/>
    <mergeCell ref="U8:W8"/>
    <mergeCell ref="X8:Z8"/>
    <mergeCell ref="AA8:AC8"/>
    <mergeCell ref="AD8:AF8"/>
    <mergeCell ref="AG8:AI8"/>
    <mergeCell ref="U7:W7"/>
    <mergeCell ref="X7:Z7"/>
    <mergeCell ref="AA7:AC7"/>
    <mergeCell ref="AD7:AF7"/>
    <mergeCell ref="AG7:AI7"/>
    <mergeCell ref="C8:E8"/>
    <mergeCell ref="F8:H8"/>
    <mergeCell ref="I8:K8"/>
    <mergeCell ref="L8:N8"/>
    <mergeCell ref="O8:Q8"/>
    <mergeCell ref="C7:E7"/>
    <mergeCell ref="F7:H7"/>
    <mergeCell ref="I7:K7"/>
    <mergeCell ref="L7:N7"/>
    <mergeCell ref="O7:Q7"/>
    <mergeCell ref="R7:T7"/>
    <mergeCell ref="R10:T10"/>
    <mergeCell ref="U10:W10"/>
    <mergeCell ref="X10:Z10"/>
    <mergeCell ref="AA10:AC10"/>
    <mergeCell ref="AD10:AF10"/>
    <mergeCell ref="AG10:AI10"/>
    <mergeCell ref="U9:W9"/>
    <mergeCell ref="X9:Z9"/>
    <mergeCell ref="AA9:AC9"/>
    <mergeCell ref="AD9:AF9"/>
    <mergeCell ref="AG9:AI9"/>
    <mergeCell ref="C10:E10"/>
    <mergeCell ref="F10:H10"/>
    <mergeCell ref="I10:K10"/>
    <mergeCell ref="L10:N10"/>
    <mergeCell ref="O10:Q10"/>
    <mergeCell ref="C9:E9"/>
    <mergeCell ref="F9:H9"/>
    <mergeCell ref="I9:K9"/>
    <mergeCell ref="L9:N9"/>
    <mergeCell ref="O9:Q9"/>
    <mergeCell ref="R9:T9"/>
    <mergeCell ref="R12:T12"/>
    <mergeCell ref="U12:W12"/>
    <mergeCell ref="X12:Z12"/>
    <mergeCell ref="AA12:AC12"/>
    <mergeCell ref="AD12:AF12"/>
    <mergeCell ref="AG12:AI12"/>
    <mergeCell ref="U11:W11"/>
    <mergeCell ref="X11:Z11"/>
    <mergeCell ref="AA11:AC11"/>
    <mergeCell ref="AD11:AF11"/>
    <mergeCell ref="AG11:AI11"/>
    <mergeCell ref="C12:E12"/>
    <mergeCell ref="F12:H12"/>
    <mergeCell ref="I12:K12"/>
    <mergeCell ref="L12:N12"/>
    <mergeCell ref="O12:Q12"/>
    <mergeCell ref="C11:E11"/>
    <mergeCell ref="F11:H11"/>
    <mergeCell ref="I11:K11"/>
    <mergeCell ref="L11:N11"/>
    <mergeCell ref="O11:Q11"/>
    <mergeCell ref="R11:T11"/>
    <mergeCell ref="R14:T14"/>
    <mergeCell ref="U14:W14"/>
    <mergeCell ref="X14:Z14"/>
    <mergeCell ref="AA14:AC14"/>
    <mergeCell ref="AD14:AF14"/>
    <mergeCell ref="AG14:AI14"/>
    <mergeCell ref="U13:W13"/>
    <mergeCell ref="X13:Z13"/>
    <mergeCell ref="AA13:AC13"/>
    <mergeCell ref="AD13:AF13"/>
    <mergeCell ref="AG13:AI13"/>
    <mergeCell ref="C14:E14"/>
    <mergeCell ref="F14:H14"/>
    <mergeCell ref="I14:K14"/>
    <mergeCell ref="L14:N14"/>
    <mergeCell ref="O14:Q14"/>
    <mergeCell ref="C13:E13"/>
    <mergeCell ref="F13:H13"/>
    <mergeCell ref="I13:K13"/>
    <mergeCell ref="L13:N13"/>
    <mergeCell ref="O13:Q13"/>
    <mergeCell ref="R13:T13"/>
    <mergeCell ref="R16:T16"/>
    <mergeCell ref="U16:W16"/>
    <mergeCell ref="X16:Z16"/>
    <mergeCell ref="AA16:AC16"/>
    <mergeCell ref="AD16:AF16"/>
    <mergeCell ref="AG16:AI16"/>
    <mergeCell ref="U15:W15"/>
    <mergeCell ref="X15:Z15"/>
    <mergeCell ref="AA15:AC15"/>
    <mergeCell ref="AD15:AF15"/>
    <mergeCell ref="AG15:AI15"/>
    <mergeCell ref="C16:E16"/>
    <mergeCell ref="F16:H16"/>
    <mergeCell ref="I16:K16"/>
    <mergeCell ref="L16:N16"/>
    <mergeCell ref="O16:Q16"/>
    <mergeCell ref="C15:E15"/>
    <mergeCell ref="F15:H15"/>
    <mergeCell ref="I15:K15"/>
    <mergeCell ref="L15:N15"/>
    <mergeCell ref="O15:Q15"/>
    <mergeCell ref="R15:T15"/>
    <mergeCell ref="R18:T18"/>
    <mergeCell ref="U18:W18"/>
    <mergeCell ref="X18:Z18"/>
    <mergeCell ref="AA18:AC18"/>
    <mergeCell ref="AD18:AF18"/>
    <mergeCell ref="AG18:AI18"/>
    <mergeCell ref="U17:W17"/>
    <mergeCell ref="X17:Z17"/>
    <mergeCell ref="AA17:AC17"/>
    <mergeCell ref="AD17:AF17"/>
    <mergeCell ref="AG17:AI17"/>
    <mergeCell ref="C18:E18"/>
    <mergeCell ref="F18:H18"/>
    <mergeCell ref="I18:K18"/>
    <mergeCell ref="L18:N18"/>
    <mergeCell ref="O18:Q18"/>
    <mergeCell ref="C17:E17"/>
    <mergeCell ref="F17:H17"/>
    <mergeCell ref="I17:K17"/>
    <mergeCell ref="L17:N17"/>
    <mergeCell ref="O17:Q17"/>
    <mergeCell ref="R17:T17"/>
    <mergeCell ref="R20:T20"/>
    <mergeCell ref="U20:W20"/>
    <mergeCell ref="X20:Z20"/>
    <mergeCell ref="AA20:AC20"/>
    <mergeCell ref="AD20:AF20"/>
    <mergeCell ref="AG20:AI20"/>
    <mergeCell ref="U19:W19"/>
    <mergeCell ref="X19:Z19"/>
    <mergeCell ref="AA19:AC19"/>
    <mergeCell ref="AD19:AF19"/>
    <mergeCell ref="AG19:AI19"/>
    <mergeCell ref="C20:E20"/>
    <mergeCell ref="F20:H20"/>
    <mergeCell ref="I20:K20"/>
    <mergeCell ref="L20:N20"/>
    <mergeCell ref="O20:Q20"/>
    <mergeCell ref="C19:E19"/>
    <mergeCell ref="F19:H19"/>
    <mergeCell ref="I19:K19"/>
    <mergeCell ref="L19:N19"/>
    <mergeCell ref="O19:Q19"/>
    <mergeCell ref="R19:T19"/>
    <mergeCell ref="R22:T22"/>
    <mergeCell ref="U22:W22"/>
    <mergeCell ref="X22:Z22"/>
    <mergeCell ref="AA22:AC22"/>
    <mergeCell ref="AD22:AF22"/>
    <mergeCell ref="AG22:AI22"/>
    <mergeCell ref="U21:W21"/>
    <mergeCell ref="X21:Z21"/>
    <mergeCell ref="AA21:AC21"/>
    <mergeCell ref="AD21:AF21"/>
    <mergeCell ref="AG21:AI21"/>
    <mergeCell ref="C22:E22"/>
    <mergeCell ref="F22:H22"/>
    <mergeCell ref="I22:K22"/>
    <mergeCell ref="L22:N22"/>
    <mergeCell ref="O22:Q22"/>
    <mergeCell ref="C21:E21"/>
    <mergeCell ref="F21:H21"/>
    <mergeCell ref="I21:K21"/>
    <mergeCell ref="L21:N21"/>
    <mergeCell ref="O21:Q21"/>
    <mergeCell ref="R21:T21"/>
    <mergeCell ref="R24:T24"/>
    <mergeCell ref="U24:W24"/>
    <mergeCell ref="X24:Z24"/>
    <mergeCell ref="AA24:AC24"/>
    <mergeCell ref="AD24:AF24"/>
    <mergeCell ref="AG24:AI24"/>
    <mergeCell ref="U23:W23"/>
    <mergeCell ref="X23:Z23"/>
    <mergeCell ref="AA23:AC23"/>
    <mergeCell ref="AD23:AF23"/>
    <mergeCell ref="AG23:AI23"/>
    <mergeCell ref="C24:E24"/>
    <mergeCell ref="F24:H24"/>
    <mergeCell ref="I24:K24"/>
    <mergeCell ref="L24:N24"/>
    <mergeCell ref="O24:Q24"/>
    <mergeCell ref="C23:E23"/>
    <mergeCell ref="F23:H23"/>
    <mergeCell ref="I23:K23"/>
    <mergeCell ref="L23:N23"/>
    <mergeCell ref="O23:Q23"/>
    <mergeCell ref="R23:T23"/>
    <mergeCell ref="R26:T26"/>
    <mergeCell ref="U26:W26"/>
    <mergeCell ref="X26:Z26"/>
    <mergeCell ref="AA26:AC26"/>
    <mergeCell ref="AD26:AF26"/>
    <mergeCell ref="AG26:AI26"/>
    <mergeCell ref="U25:W25"/>
    <mergeCell ref="X25:Z25"/>
    <mergeCell ref="AA25:AC25"/>
    <mergeCell ref="AD25:AF25"/>
    <mergeCell ref="AG25:AI25"/>
    <mergeCell ref="C26:E26"/>
    <mergeCell ref="F26:H26"/>
    <mergeCell ref="I26:K26"/>
    <mergeCell ref="L26:N26"/>
    <mergeCell ref="O26:Q26"/>
    <mergeCell ref="C25:E25"/>
    <mergeCell ref="F25:H25"/>
    <mergeCell ref="I25:K25"/>
    <mergeCell ref="L25:N25"/>
    <mergeCell ref="O25:Q25"/>
    <mergeCell ref="R25:T25"/>
    <mergeCell ref="R28:T28"/>
    <mergeCell ref="U28:W28"/>
    <mergeCell ref="X28:Z28"/>
    <mergeCell ref="AA28:AC28"/>
    <mergeCell ref="AD28:AF28"/>
    <mergeCell ref="AG28:AI28"/>
    <mergeCell ref="U27:W27"/>
    <mergeCell ref="X27:Z27"/>
    <mergeCell ref="AA27:AC27"/>
    <mergeCell ref="AD27:AF27"/>
    <mergeCell ref="AG27:AI27"/>
    <mergeCell ref="C28:E28"/>
    <mergeCell ref="F28:H28"/>
    <mergeCell ref="I28:K28"/>
    <mergeCell ref="L28:N28"/>
    <mergeCell ref="O28:Q28"/>
    <mergeCell ref="C27:E27"/>
    <mergeCell ref="F27:H27"/>
    <mergeCell ref="I27:K27"/>
    <mergeCell ref="L27:N27"/>
    <mergeCell ref="O27:Q27"/>
    <mergeCell ref="R27:T27"/>
    <mergeCell ref="R30:T30"/>
    <mergeCell ref="U30:W30"/>
    <mergeCell ref="X30:Z30"/>
    <mergeCell ref="AA30:AC30"/>
    <mergeCell ref="AD30:AF30"/>
    <mergeCell ref="AG30:AI30"/>
    <mergeCell ref="U29:W29"/>
    <mergeCell ref="X29:Z29"/>
    <mergeCell ref="AA29:AC29"/>
    <mergeCell ref="AD29:AF29"/>
    <mergeCell ref="AG29:AI29"/>
    <mergeCell ref="C30:E30"/>
    <mergeCell ref="F30:H30"/>
    <mergeCell ref="I30:K30"/>
    <mergeCell ref="L30:N30"/>
    <mergeCell ref="O30:Q30"/>
    <mergeCell ref="C29:E29"/>
    <mergeCell ref="F29:H29"/>
    <mergeCell ref="I29:K29"/>
    <mergeCell ref="L29:N29"/>
    <mergeCell ref="O29:Q29"/>
    <mergeCell ref="R29:T29"/>
    <mergeCell ref="R32:T32"/>
    <mergeCell ref="U32:W32"/>
    <mergeCell ref="X32:Z32"/>
    <mergeCell ref="AA32:AC32"/>
    <mergeCell ref="AD32:AF32"/>
    <mergeCell ref="AG32:AI32"/>
    <mergeCell ref="U31:W31"/>
    <mergeCell ref="X31:Z31"/>
    <mergeCell ref="AA31:AC31"/>
    <mergeCell ref="AD31:AF31"/>
    <mergeCell ref="AG31:AI31"/>
    <mergeCell ref="C32:E32"/>
    <mergeCell ref="F32:H32"/>
    <mergeCell ref="I32:K32"/>
    <mergeCell ref="L32:N32"/>
    <mergeCell ref="O32:Q32"/>
    <mergeCell ref="C31:E31"/>
    <mergeCell ref="F31:H31"/>
    <mergeCell ref="I31:K31"/>
    <mergeCell ref="L31:N31"/>
    <mergeCell ref="O31:Q31"/>
    <mergeCell ref="R31:T31"/>
    <mergeCell ref="R34:T34"/>
    <mergeCell ref="U34:W34"/>
    <mergeCell ref="X34:Z34"/>
    <mergeCell ref="AA34:AC34"/>
    <mergeCell ref="AD34:AF34"/>
    <mergeCell ref="AG34:AI34"/>
    <mergeCell ref="U33:W33"/>
    <mergeCell ref="X33:Z33"/>
    <mergeCell ref="AA33:AC33"/>
    <mergeCell ref="AD33:AF33"/>
    <mergeCell ref="AG33:AI33"/>
    <mergeCell ref="C34:E34"/>
    <mergeCell ref="F34:H34"/>
    <mergeCell ref="I34:K34"/>
    <mergeCell ref="L34:N34"/>
    <mergeCell ref="O34:Q34"/>
    <mergeCell ref="C33:E33"/>
    <mergeCell ref="F33:H33"/>
    <mergeCell ref="I33:K33"/>
    <mergeCell ref="L33:N33"/>
    <mergeCell ref="O33:Q33"/>
    <mergeCell ref="R33:T33"/>
    <mergeCell ref="R36:T36"/>
    <mergeCell ref="U36:W36"/>
    <mergeCell ref="X36:Z36"/>
    <mergeCell ref="AA36:AC36"/>
    <mergeCell ref="AD36:AF36"/>
    <mergeCell ref="AG36:AI36"/>
    <mergeCell ref="U35:W35"/>
    <mergeCell ref="X35:Z35"/>
    <mergeCell ref="AA35:AC35"/>
    <mergeCell ref="AD35:AF35"/>
    <mergeCell ref="AG35:AI35"/>
    <mergeCell ref="C36:E36"/>
    <mergeCell ref="F36:H36"/>
    <mergeCell ref="I36:K36"/>
    <mergeCell ref="L36:N36"/>
    <mergeCell ref="O36:Q36"/>
    <mergeCell ref="C35:E35"/>
    <mergeCell ref="F35:H35"/>
    <mergeCell ref="I35:K35"/>
    <mergeCell ref="L35:N35"/>
    <mergeCell ref="O35:Q35"/>
    <mergeCell ref="R35:T35"/>
    <mergeCell ref="R38:T38"/>
    <mergeCell ref="U38:W38"/>
    <mergeCell ref="X38:Z38"/>
    <mergeCell ref="AA38:AC38"/>
    <mergeCell ref="AD38:AF38"/>
    <mergeCell ref="AG38:AI38"/>
    <mergeCell ref="U37:W37"/>
    <mergeCell ref="X37:Z37"/>
    <mergeCell ref="AA37:AC37"/>
    <mergeCell ref="AD37:AF37"/>
    <mergeCell ref="AG37:AI37"/>
    <mergeCell ref="C38:E38"/>
    <mergeCell ref="F38:H38"/>
    <mergeCell ref="I38:K38"/>
    <mergeCell ref="L38:N38"/>
    <mergeCell ref="O38:Q38"/>
    <mergeCell ref="C37:E37"/>
    <mergeCell ref="F37:H37"/>
    <mergeCell ref="I37:K37"/>
    <mergeCell ref="L37:N37"/>
    <mergeCell ref="O37:Q37"/>
    <mergeCell ref="R37:T37"/>
    <mergeCell ref="R40:T40"/>
    <mergeCell ref="U40:W40"/>
    <mergeCell ref="X40:Z40"/>
    <mergeCell ref="AA40:AC40"/>
    <mergeCell ref="AD40:AF40"/>
    <mergeCell ref="AG40:AI40"/>
    <mergeCell ref="U39:W39"/>
    <mergeCell ref="X39:Z39"/>
    <mergeCell ref="AA39:AC39"/>
    <mergeCell ref="AD39:AF39"/>
    <mergeCell ref="AG39:AI39"/>
    <mergeCell ref="C40:E40"/>
    <mergeCell ref="F40:H40"/>
    <mergeCell ref="I40:K40"/>
    <mergeCell ref="L40:N40"/>
    <mergeCell ref="O40:Q40"/>
    <mergeCell ref="C39:E39"/>
    <mergeCell ref="F39:H39"/>
    <mergeCell ref="I39:K39"/>
    <mergeCell ref="L39:N39"/>
    <mergeCell ref="O39:Q39"/>
    <mergeCell ref="R39:T39"/>
    <mergeCell ref="R42:T42"/>
    <mergeCell ref="U42:W42"/>
    <mergeCell ref="X42:Z42"/>
    <mergeCell ref="AA42:AC42"/>
    <mergeCell ref="AD42:AF42"/>
    <mergeCell ref="AG42:AI42"/>
    <mergeCell ref="U41:W41"/>
    <mergeCell ref="X41:Z41"/>
    <mergeCell ref="AA41:AC41"/>
    <mergeCell ref="AD41:AF41"/>
    <mergeCell ref="AG41:AI41"/>
    <mergeCell ref="C42:E42"/>
    <mergeCell ref="F42:H42"/>
    <mergeCell ref="I42:K42"/>
    <mergeCell ref="L42:N42"/>
    <mergeCell ref="O42:Q42"/>
    <mergeCell ref="C41:E41"/>
    <mergeCell ref="F41:H41"/>
    <mergeCell ref="I41:K41"/>
    <mergeCell ref="L41:N41"/>
    <mergeCell ref="O41:Q41"/>
    <mergeCell ref="R41:T41"/>
    <mergeCell ref="R44:T44"/>
    <mergeCell ref="U44:W44"/>
    <mergeCell ref="X44:Z44"/>
    <mergeCell ref="AA44:AC44"/>
    <mergeCell ref="AD44:AF44"/>
    <mergeCell ref="AG44:AI44"/>
    <mergeCell ref="U43:W43"/>
    <mergeCell ref="X43:Z43"/>
    <mergeCell ref="AA43:AC43"/>
    <mergeCell ref="AD43:AF43"/>
    <mergeCell ref="AG43:AI43"/>
    <mergeCell ref="C44:E44"/>
    <mergeCell ref="F44:H44"/>
    <mergeCell ref="I44:K44"/>
    <mergeCell ref="L44:N44"/>
    <mergeCell ref="O44:Q44"/>
    <mergeCell ref="C43:E43"/>
    <mergeCell ref="F43:H43"/>
    <mergeCell ref="I43:K43"/>
    <mergeCell ref="L43:N43"/>
    <mergeCell ref="O43:Q43"/>
    <mergeCell ref="R43:T43"/>
    <mergeCell ref="R46:T46"/>
    <mergeCell ref="U46:W46"/>
    <mergeCell ref="X46:Z46"/>
    <mergeCell ref="AA46:AC46"/>
    <mergeCell ref="AD46:AF46"/>
    <mergeCell ref="AG46:AI46"/>
    <mergeCell ref="U45:W45"/>
    <mergeCell ref="X45:Z45"/>
    <mergeCell ref="AA45:AC45"/>
    <mergeCell ref="AD45:AF45"/>
    <mergeCell ref="AG45:AI45"/>
    <mergeCell ref="C46:E46"/>
    <mergeCell ref="F46:H46"/>
    <mergeCell ref="I46:K46"/>
    <mergeCell ref="L46:N46"/>
    <mergeCell ref="O46:Q46"/>
    <mergeCell ref="C45:E45"/>
    <mergeCell ref="F45:H45"/>
    <mergeCell ref="I45:K45"/>
    <mergeCell ref="L45:N45"/>
    <mergeCell ref="O45:Q45"/>
    <mergeCell ref="R45:T45"/>
    <mergeCell ref="R48:T48"/>
    <mergeCell ref="U48:W48"/>
    <mergeCell ref="X48:Z48"/>
    <mergeCell ref="AA48:AC48"/>
    <mergeCell ref="AD48:AF48"/>
    <mergeCell ref="AG48:AI48"/>
    <mergeCell ref="U47:W47"/>
    <mergeCell ref="X47:Z47"/>
    <mergeCell ref="AA47:AC47"/>
    <mergeCell ref="AD47:AF47"/>
    <mergeCell ref="AG47:AI47"/>
    <mergeCell ref="C48:E48"/>
    <mergeCell ref="F48:H48"/>
    <mergeCell ref="I48:K48"/>
    <mergeCell ref="L48:N48"/>
    <mergeCell ref="O48:Q48"/>
    <mergeCell ref="C47:E47"/>
    <mergeCell ref="F47:H47"/>
    <mergeCell ref="I47:K47"/>
    <mergeCell ref="L47:N47"/>
    <mergeCell ref="O47:Q47"/>
    <mergeCell ref="R47:T47"/>
    <mergeCell ref="R50:T50"/>
    <mergeCell ref="U50:W50"/>
    <mergeCell ref="X50:Z50"/>
    <mergeCell ref="AA50:AC50"/>
    <mergeCell ref="AD50:AF50"/>
    <mergeCell ref="AG50:AI50"/>
    <mergeCell ref="U49:W49"/>
    <mergeCell ref="X49:Z49"/>
    <mergeCell ref="AA49:AC49"/>
    <mergeCell ref="AD49:AF49"/>
    <mergeCell ref="AG49:AI49"/>
    <mergeCell ref="C50:E50"/>
    <mergeCell ref="F50:H50"/>
    <mergeCell ref="I50:K50"/>
    <mergeCell ref="L50:N50"/>
    <mergeCell ref="O50:Q50"/>
    <mergeCell ref="C49:E49"/>
    <mergeCell ref="F49:H49"/>
    <mergeCell ref="I49:K49"/>
    <mergeCell ref="L49:N49"/>
    <mergeCell ref="O49:Q49"/>
    <mergeCell ref="R49:T49"/>
    <mergeCell ref="R52:T52"/>
    <mergeCell ref="U52:W52"/>
    <mergeCell ref="X52:Z52"/>
    <mergeCell ref="AA52:AC52"/>
    <mergeCell ref="AD52:AF52"/>
    <mergeCell ref="AG52:AI52"/>
    <mergeCell ref="U51:W51"/>
    <mergeCell ref="X51:Z51"/>
    <mergeCell ref="AA51:AC51"/>
    <mergeCell ref="AD51:AF51"/>
    <mergeCell ref="AG51:AI51"/>
    <mergeCell ref="C52:E52"/>
    <mergeCell ref="F52:H52"/>
    <mergeCell ref="I52:K52"/>
    <mergeCell ref="L52:N52"/>
    <mergeCell ref="O52:Q52"/>
    <mergeCell ref="C51:E51"/>
    <mergeCell ref="F51:H51"/>
    <mergeCell ref="I51:K51"/>
    <mergeCell ref="L51:N51"/>
    <mergeCell ref="O51:Q51"/>
    <mergeCell ref="R51:T51"/>
    <mergeCell ref="R54:T54"/>
    <mergeCell ref="U54:W54"/>
    <mergeCell ref="X54:Z54"/>
    <mergeCell ref="AA54:AC54"/>
    <mergeCell ref="AD54:AF54"/>
    <mergeCell ref="AG54:AI54"/>
    <mergeCell ref="U53:W53"/>
    <mergeCell ref="X53:Z53"/>
    <mergeCell ref="AA53:AC53"/>
    <mergeCell ref="AD53:AF53"/>
    <mergeCell ref="AG53:AI53"/>
    <mergeCell ref="C54:E54"/>
    <mergeCell ref="F54:H54"/>
    <mergeCell ref="I54:K54"/>
    <mergeCell ref="L54:N54"/>
    <mergeCell ref="O54:Q54"/>
    <mergeCell ref="C53:E53"/>
    <mergeCell ref="F53:H53"/>
    <mergeCell ref="I53:K53"/>
    <mergeCell ref="L53:N53"/>
    <mergeCell ref="O53:Q53"/>
    <mergeCell ref="R53:T53"/>
    <mergeCell ref="R56:T56"/>
    <mergeCell ref="U56:W56"/>
    <mergeCell ref="X56:Z56"/>
    <mergeCell ref="AA56:AC56"/>
    <mergeCell ref="AD56:AF56"/>
    <mergeCell ref="AG56:AI56"/>
    <mergeCell ref="U55:W55"/>
    <mergeCell ref="X55:Z55"/>
    <mergeCell ref="AA55:AC55"/>
    <mergeCell ref="AD55:AF55"/>
    <mergeCell ref="AG55:AI55"/>
    <mergeCell ref="C56:E56"/>
    <mergeCell ref="F56:H56"/>
    <mergeCell ref="I56:K56"/>
    <mergeCell ref="L56:N56"/>
    <mergeCell ref="O56:Q56"/>
    <mergeCell ref="C55:E55"/>
    <mergeCell ref="F55:H55"/>
    <mergeCell ref="I55:K55"/>
    <mergeCell ref="L55:N55"/>
    <mergeCell ref="O55:Q55"/>
    <mergeCell ref="R55:T55"/>
    <mergeCell ref="R58:T58"/>
    <mergeCell ref="U58:W58"/>
    <mergeCell ref="X58:Z58"/>
    <mergeCell ref="AA58:AC58"/>
    <mergeCell ref="AD58:AF58"/>
    <mergeCell ref="AG58:AI58"/>
    <mergeCell ref="U57:W57"/>
    <mergeCell ref="X57:Z57"/>
    <mergeCell ref="AA57:AC57"/>
    <mergeCell ref="AD57:AF57"/>
    <mergeCell ref="AG57:AI57"/>
    <mergeCell ref="C58:E58"/>
    <mergeCell ref="F58:H58"/>
    <mergeCell ref="I58:K58"/>
    <mergeCell ref="L58:N58"/>
    <mergeCell ref="O58:Q58"/>
    <mergeCell ref="C57:E57"/>
    <mergeCell ref="F57:H57"/>
    <mergeCell ref="I57:K57"/>
    <mergeCell ref="L57:N57"/>
    <mergeCell ref="O57:Q57"/>
    <mergeCell ref="R57:T57"/>
    <mergeCell ref="R60:T60"/>
    <mergeCell ref="U60:W60"/>
    <mergeCell ref="X60:Z60"/>
    <mergeCell ref="AA60:AC60"/>
    <mergeCell ref="AD60:AF60"/>
    <mergeCell ref="AG60:AI60"/>
    <mergeCell ref="U59:W59"/>
    <mergeCell ref="X59:Z59"/>
    <mergeCell ref="AA59:AC59"/>
    <mergeCell ref="AD59:AF59"/>
    <mergeCell ref="AG59:AI59"/>
    <mergeCell ref="C60:E60"/>
    <mergeCell ref="F60:H60"/>
    <mergeCell ref="I60:K60"/>
    <mergeCell ref="L60:N60"/>
    <mergeCell ref="O60:Q60"/>
    <mergeCell ref="C59:E59"/>
    <mergeCell ref="F59:H59"/>
    <mergeCell ref="I59:K59"/>
    <mergeCell ref="L59:N59"/>
    <mergeCell ref="O59:Q59"/>
    <mergeCell ref="R59:T59"/>
    <mergeCell ref="R62:T62"/>
    <mergeCell ref="U62:W62"/>
    <mergeCell ref="X62:Z62"/>
    <mergeCell ref="AA62:AC62"/>
    <mergeCell ref="AD62:AF62"/>
    <mergeCell ref="AG62:AI62"/>
    <mergeCell ref="U61:W61"/>
    <mergeCell ref="X61:Z61"/>
    <mergeCell ref="AA61:AC61"/>
    <mergeCell ref="AD61:AF61"/>
    <mergeCell ref="AG61:AI61"/>
    <mergeCell ref="C62:E62"/>
    <mergeCell ref="F62:H62"/>
    <mergeCell ref="I62:K62"/>
    <mergeCell ref="L62:N62"/>
    <mergeCell ref="O62:Q62"/>
    <mergeCell ref="C61:E61"/>
    <mergeCell ref="F61:H61"/>
    <mergeCell ref="I61:K61"/>
    <mergeCell ref="L61:N61"/>
    <mergeCell ref="O61:Q61"/>
    <mergeCell ref="R61:T61"/>
    <mergeCell ref="R64:T64"/>
    <mergeCell ref="U64:W64"/>
    <mergeCell ref="X64:Z64"/>
    <mergeCell ref="AA64:AC64"/>
    <mergeCell ref="AD64:AF64"/>
    <mergeCell ref="AG64:AI64"/>
    <mergeCell ref="U63:W63"/>
    <mergeCell ref="X63:Z63"/>
    <mergeCell ref="AA63:AC63"/>
    <mergeCell ref="AD63:AF63"/>
    <mergeCell ref="AG63:AI63"/>
    <mergeCell ref="C64:E64"/>
    <mergeCell ref="F64:H64"/>
    <mergeCell ref="I64:K64"/>
    <mergeCell ref="L64:N64"/>
    <mergeCell ref="O64:Q64"/>
    <mergeCell ref="C63:E63"/>
    <mergeCell ref="F63:H63"/>
    <mergeCell ref="I63:K63"/>
    <mergeCell ref="L63:N63"/>
    <mergeCell ref="O63:Q63"/>
    <mergeCell ref="R63:T63"/>
    <mergeCell ref="R66:T66"/>
    <mergeCell ref="U66:W66"/>
    <mergeCell ref="X66:Z66"/>
    <mergeCell ref="AA66:AC66"/>
    <mergeCell ref="AD66:AF66"/>
    <mergeCell ref="AG66:AI66"/>
    <mergeCell ref="U65:W65"/>
    <mergeCell ref="X65:Z65"/>
    <mergeCell ref="AA65:AC65"/>
    <mergeCell ref="AD65:AF65"/>
    <mergeCell ref="AG65:AI65"/>
    <mergeCell ref="C66:E66"/>
    <mergeCell ref="F66:H66"/>
    <mergeCell ref="I66:K66"/>
    <mergeCell ref="L66:N66"/>
    <mergeCell ref="O66:Q66"/>
    <mergeCell ref="C65:E65"/>
    <mergeCell ref="F65:H65"/>
    <mergeCell ref="I65:K65"/>
    <mergeCell ref="L65:N65"/>
    <mergeCell ref="O65:Q65"/>
    <mergeCell ref="R65:T65"/>
    <mergeCell ref="R68:T68"/>
    <mergeCell ref="U68:W68"/>
    <mergeCell ref="X68:Z68"/>
    <mergeCell ref="AA68:AC68"/>
    <mergeCell ref="AD68:AF68"/>
    <mergeCell ref="AG68:AI68"/>
    <mergeCell ref="U67:W67"/>
    <mergeCell ref="X67:Z67"/>
    <mergeCell ref="AA67:AC67"/>
    <mergeCell ref="AD67:AF67"/>
    <mergeCell ref="AG67:AI67"/>
    <mergeCell ref="C68:E68"/>
    <mergeCell ref="F68:H68"/>
    <mergeCell ref="I68:K68"/>
    <mergeCell ref="L68:N68"/>
    <mergeCell ref="O68:Q68"/>
    <mergeCell ref="C67:E67"/>
    <mergeCell ref="F67:H67"/>
    <mergeCell ref="I67:K67"/>
    <mergeCell ref="L67:N67"/>
    <mergeCell ref="O67:Q67"/>
    <mergeCell ref="R67:T67"/>
    <mergeCell ref="R70:T70"/>
    <mergeCell ref="U70:W70"/>
    <mergeCell ref="X70:Z70"/>
    <mergeCell ref="AA70:AC70"/>
    <mergeCell ref="AD70:AF70"/>
    <mergeCell ref="AG70:AI70"/>
    <mergeCell ref="U69:W69"/>
    <mergeCell ref="X69:Z69"/>
    <mergeCell ref="AA69:AC69"/>
    <mergeCell ref="AD69:AF69"/>
    <mergeCell ref="AG69:AI69"/>
    <mergeCell ref="C70:E70"/>
    <mergeCell ref="F70:H70"/>
    <mergeCell ref="I70:K70"/>
    <mergeCell ref="L70:N70"/>
    <mergeCell ref="O70:Q70"/>
    <mergeCell ref="C69:E69"/>
    <mergeCell ref="F69:H69"/>
    <mergeCell ref="I69:K69"/>
    <mergeCell ref="L69:N69"/>
    <mergeCell ref="O69:Q69"/>
    <mergeCell ref="R69:T69"/>
    <mergeCell ref="R72:T72"/>
    <mergeCell ref="U72:W72"/>
    <mergeCell ref="X72:Z72"/>
    <mergeCell ref="AA72:AC72"/>
    <mergeCell ref="AD72:AF72"/>
    <mergeCell ref="AG72:AI72"/>
    <mergeCell ref="U71:W71"/>
    <mergeCell ref="X71:Z71"/>
    <mergeCell ref="AA71:AC71"/>
    <mergeCell ref="AD71:AF71"/>
    <mergeCell ref="AG71:AI71"/>
    <mergeCell ref="C72:E72"/>
    <mergeCell ref="F72:H72"/>
    <mergeCell ref="I72:K72"/>
    <mergeCell ref="L72:N72"/>
    <mergeCell ref="O72:Q72"/>
    <mergeCell ref="C71:E71"/>
    <mergeCell ref="F71:H71"/>
    <mergeCell ref="I71:K71"/>
    <mergeCell ref="L71:N71"/>
    <mergeCell ref="O71:Q71"/>
    <mergeCell ref="R71:T71"/>
    <mergeCell ref="R74:T74"/>
    <mergeCell ref="U74:W74"/>
    <mergeCell ref="X74:Z74"/>
    <mergeCell ref="AA74:AC74"/>
    <mergeCell ref="AD74:AF74"/>
    <mergeCell ref="AG74:AI74"/>
    <mergeCell ref="U73:W73"/>
    <mergeCell ref="X73:Z73"/>
    <mergeCell ref="AA73:AC73"/>
    <mergeCell ref="AD73:AF73"/>
    <mergeCell ref="AG73:AI73"/>
    <mergeCell ref="C74:E74"/>
    <mergeCell ref="F74:H74"/>
    <mergeCell ref="I74:K74"/>
    <mergeCell ref="L74:N74"/>
    <mergeCell ref="O74:Q74"/>
    <mergeCell ref="C73:E73"/>
    <mergeCell ref="F73:H73"/>
    <mergeCell ref="I73:K73"/>
    <mergeCell ref="L73:N73"/>
    <mergeCell ref="O73:Q73"/>
    <mergeCell ref="R73:T73"/>
    <mergeCell ref="R76:T76"/>
    <mergeCell ref="U76:W76"/>
    <mergeCell ref="X76:Z76"/>
    <mergeCell ref="AA76:AC76"/>
    <mergeCell ref="AD76:AF76"/>
    <mergeCell ref="AG76:AI76"/>
    <mergeCell ref="U75:W75"/>
    <mergeCell ref="X75:Z75"/>
    <mergeCell ref="AA75:AC75"/>
    <mergeCell ref="AD75:AF75"/>
    <mergeCell ref="AG75:AI75"/>
    <mergeCell ref="C76:E76"/>
    <mergeCell ref="F76:H76"/>
    <mergeCell ref="I76:K76"/>
    <mergeCell ref="L76:N76"/>
    <mergeCell ref="O76:Q76"/>
    <mergeCell ref="C75:E75"/>
    <mergeCell ref="F75:H75"/>
    <mergeCell ref="I75:K75"/>
    <mergeCell ref="L75:N75"/>
    <mergeCell ref="O75:Q75"/>
    <mergeCell ref="R75:T75"/>
    <mergeCell ref="R78:T78"/>
    <mergeCell ref="U78:W78"/>
    <mergeCell ref="X78:Z78"/>
    <mergeCell ref="AA78:AC78"/>
    <mergeCell ref="AD78:AF78"/>
    <mergeCell ref="AG78:AI78"/>
    <mergeCell ref="U77:W77"/>
    <mergeCell ref="X77:Z77"/>
    <mergeCell ref="AA77:AC77"/>
    <mergeCell ref="AD77:AF77"/>
    <mergeCell ref="AG77:AI77"/>
    <mergeCell ref="C78:E78"/>
    <mergeCell ref="F78:H78"/>
    <mergeCell ref="I78:K78"/>
    <mergeCell ref="L78:N78"/>
    <mergeCell ref="O78:Q78"/>
    <mergeCell ref="C77:E77"/>
    <mergeCell ref="F77:H77"/>
    <mergeCell ref="I77:K77"/>
    <mergeCell ref="L77:N77"/>
    <mergeCell ref="O77:Q77"/>
    <mergeCell ref="R77:T77"/>
    <mergeCell ref="R80:T80"/>
    <mergeCell ref="U80:W80"/>
    <mergeCell ref="X80:Z80"/>
    <mergeCell ref="AA80:AC80"/>
    <mergeCell ref="AD80:AF80"/>
    <mergeCell ref="AG80:AI80"/>
    <mergeCell ref="U79:W79"/>
    <mergeCell ref="X79:Z79"/>
    <mergeCell ref="AA79:AC79"/>
    <mergeCell ref="AD79:AF79"/>
    <mergeCell ref="AG79:AI79"/>
    <mergeCell ref="C80:E80"/>
    <mergeCell ref="F80:H80"/>
    <mergeCell ref="I80:K80"/>
    <mergeCell ref="L80:N80"/>
    <mergeCell ref="O80:Q80"/>
    <mergeCell ref="C79:E79"/>
    <mergeCell ref="F79:H79"/>
    <mergeCell ref="I79:K79"/>
    <mergeCell ref="L79:N79"/>
    <mergeCell ref="O79:Q79"/>
    <mergeCell ref="R79:T79"/>
    <mergeCell ref="R82:T82"/>
    <mergeCell ref="U82:W82"/>
    <mergeCell ref="X82:Z82"/>
    <mergeCell ref="AA82:AC82"/>
    <mergeCell ref="AD82:AF82"/>
    <mergeCell ref="AG82:AI82"/>
    <mergeCell ref="U81:W81"/>
    <mergeCell ref="X81:Z81"/>
    <mergeCell ref="AA81:AC81"/>
    <mergeCell ref="AD81:AF81"/>
    <mergeCell ref="AG81:AI81"/>
    <mergeCell ref="C82:E82"/>
    <mergeCell ref="F82:H82"/>
    <mergeCell ref="I82:K82"/>
    <mergeCell ref="L82:N82"/>
    <mergeCell ref="O82:Q82"/>
    <mergeCell ref="C81:E81"/>
    <mergeCell ref="F81:H81"/>
    <mergeCell ref="I81:K81"/>
    <mergeCell ref="L81:N81"/>
    <mergeCell ref="O81:Q81"/>
    <mergeCell ref="R81:T81"/>
    <mergeCell ref="R84:T84"/>
    <mergeCell ref="U84:W84"/>
    <mergeCell ref="X84:Z84"/>
    <mergeCell ref="AA84:AC84"/>
    <mergeCell ref="AD84:AF84"/>
    <mergeCell ref="AG84:AI84"/>
    <mergeCell ref="U83:W83"/>
    <mergeCell ref="X83:Z83"/>
    <mergeCell ref="AA83:AC83"/>
    <mergeCell ref="AD83:AF83"/>
    <mergeCell ref="AG83:AI83"/>
    <mergeCell ref="C84:E84"/>
    <mergeCell ref="F84:H84"/>
    <mergeCell ref="I84:K84"/>
    <mergeCell ref="L84:N84"/>
    <mergeCell ref="O84:Q84"/>
    <mergeCell ref="C83:E83"/>
    <mergeCell ref="F83:H83"/>
    <mergeCell ref="I83:K83"/>
    <mergeCell ref="L83:N83"/>
    <mergeCell ref="O83:Q83"/>
    <mergeCell ref="R83:T83"/>
    <mergeCell ref="R86:T86"/>
    <mergeCell ref="U86:W86"/>
    <mergeCell ref="X86:Z86"/>
    <mergeCell ref="AA86:AC86"/>
    <mergeCell ref="AD86:AF86"/>
    <mergeCell ref="AG86:AI86"/>
    <mergeCell ref="U85:W85"/>
    <mergeCell ref="X85:Z85"/>
    <mergeCell ref="AA85:AC85"/>
    <mergeCell ref="AD85:AF85"/>
    <mergeCell ref="AG85:AI85"/>
    <mergeCell ref="C86:E86"/>
    <mergeCell ref="F86:H86"/>
    <mergeCell ref="I86:K86"/>
    <mergeCell ref="L86:N86"/>
    <mergeCell ref="O86:Q86"/>
    <mergeCell ref="C85:E85"/>
    <mergeCell ref="F85:H85"/>
    <mergeCell ref="I85:K85"/>
    <mergeCell ref="L85:N85"/>
    <mergeCell ref="O85:Q85"/>
    <mergeCell ref="R85:T85"/>
    <mergeCell ref="R88:T88"/>
    <mergeCell ref="U88:W88"/>
    <mergeCell ref="X88:Z88"/>
    <mergeCell ref="AA88:AC88"/>
    <mergeCell ref="AD88:AF88"/>
    <mergeCell ref="AG88:AI88"/>
    <mergeCell ref="U87:W87"/>
    <mergeCell ref="X87:Z87"/>
    <mergeCell ref="AA87:AC87"/>
    <mergeCell ref="AD87:AF87"/>
    <mergeCell ref="AG87:AI87"/>
    <mergeCell ref="C88:E88"/>
    <mergeCell ref="F88:H88"/>
    <mergeCell ref="I88:K88"/>
    <mergeCell ref="L88:N88"/>
    <mergeCell ref="O88:Q88"/>
    <mergeCell ref="C87:E87"/>
    <mergeCell ref="F87:H87"/>
    <mergeCell ref="I87:K87"/>
    <mergeCell ref="L87:N87"/>
    <mergeCell ref="O87:Q87"/>
    <mergeCell ref="R87:T87"/>
    <mergeCell ref="R90:T90"/>
    <mergeCell ref="U90:W90"/>
    <mergeCell ref="X90:Z90"/>
    <mergeCell ref="AA90:AC90"/>
    <mergeCell ref="AD90:AF90"/>
    <mergeCell ref="AG90:AI90"/>
    <mergeCell ref="U89:W89"/>
    <mergeCell ref="X89:Z89"/>
    <mergeCell ref="AA89:AC89"/>
    <mergeCell ref="AD89:AF89"/>
    <mergeCell ref="AG89:AI89"/>
    <mergeCell ref="C90:E90"/>
    <mergeCell ref="F90:H90"/>
    <mergeCell ref="I90:K90"/>
    <mergeCell ref="L90:N90"/>
    <mergeCell ref="O90:Q90"/>
    <mergeCell ref="C89:E89"/>
    <mergeCell ref="F89:H89"/>
    <mergeCell ref="I89:K89"/>
    <mergeCell ref="L89:N89"/>
    <mergeCell ref="O89:Q89"/>
    <mergeCell ref="R89:T89"/>
    <mergeCell ref="R92:T92"/>
    <mergeCell ref="U92:W92"/>
    <mergeCell ref="X92:Z92"/>
    <mergeCell ref="AA92:AC92"/>
    <mergeCell ref="AD92:AF92"/>
    <mergeCell ref="AG92:AI92"/>
    <mergeCell ref="U91:W91"/>
    <mergeCell ref="X91:Z91"/>
    <mergeCell ref="AA91:AC91"/>
    <mergeCell ref="AD91:AF91"/>
    <mergeCell ref="AG91:AI91"/>
    <mergeCell ref="C92:E92"/>
    <mergeCell ref="F92:H92"/>
    <mergeCell ref="I92:K92"/>
    <mergeCell ref="L92:N92"/>
    <mergeCell ref="O92:Q92"/>
    <mergeCell ref="C91:E91"/>
    <mergeCell ref="F91:H91"/>
    <mergeCell ref="I91:K91"/>
    <mergeCell ref="L91:N91"/>
    <mergeCell ref="O91:Q91"/>
    <mergeCell ref="R91:T91"/>
    <mergeCell ref="R94:T94"/>
    <mergeCell ref="U94:W94"/>
    <mergeCell ref="X94:Z94"/>
    <mergeCell ref="AA94:AC94"/>
    <mergeCell ref="AD94:AF94"/>
    <mergeCell ref="AG94:AI94"/>
    <mergeCell ref="U93:W93"/>
    <mergeCell ref="X93:Z93"/>
    <mergeCell ref="AA93:AC93"/>
    <mergeCell ref="AD93:AF93"/>
    <mergeCell ref="AG93:AI93"/>
    <mergeCell ref="C94:E94"/>
    <mergeCell ref="F94:H94"/>
    <mergeCell ref="I94:K94"/>
    <mergeCell ref="L94:N94"/>
    <mergeCell ref="O94:Q94"/>
    <mergeCell ref="C93:E93"/>
    <mergeCell ref="F93:H93"/>
    <mergeCell ref="I93:K93"/>
    <mergeCell ref="L93:N93"/>
    <mergeCell ref="O93:Q93"/>
    <mergeCell ref="R93:T93"/>
  </mergeCells>
  <hyperlinks>
    <hyperlink ref="A1:A2" location="'User Guide'!A45" tooltip="Link to the User Guide" display="Link to the User Guide"/>
  </hyperlinks>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Feuil19"/>
  <dimension ref="A1:AL108"/>
  <sheetViews>
    <sheetView workbookViewId="0">
      <pane xSplit="2" ySplit="2" topLeftCell="C3" activePane="bottomRight" state="frozen"/>
      <selection pane="topRight" activeCell="C1" sqref="C1"/>
      <selection pane="bottomLeft" activeCell="A3" sqref="A3"/>
      <selection pane="bottomRight" activeCell="C3" sqref="C3"/>
    </sheetView>
  </sheetViews>
  <sheetFormatPr baseColWidth="10" defaultRowHeight="15"/>
  <cols>
    <col min="1" max="1" width="12" style="111" customWidth="1"/>
    <col min="2" max="2" width="11.42578125" style="111"/>
    <col min="3" max="35" width="6.28515625" style="9" customWidth="1"/>
    <col min="36" max="16384" width="11.42578125" style="111"/>
  </cols>
  <sheetData>
    <row r="1" spans="1:38">
      <c r="A1" s="480" t="s">
        <v>257</v>
      </c>
      <c r="B1" s="572" t="s">
        <v>170</v>
      </c>
      <c r="C1" s="570" t="s">
        <v>199</v>
      </c>
      <c r="D1" s="571"/>
      <c r="E1" s="571"/>
      <c r="F1" s="570" t="s">
        <v>200</v>
      </c>
      <c r="G1" s="571"/>
      <c r="H1" s="571"/>
      <c r="I1" s="570" t="s">
        <v>201</v>
      </c>
      <c r="J1" s="571"/>
      <c r="K1" s="571"/>
      <c r="L1" s="570" t="s">
        <v>202</v>
      </c>
      <c r="M1" s="571"/>
      <c r="N1" s="571"/>
      <c r="O1" s="570" t="s">
        <v>203</v>
      </c>
      <c r="P1" s="571"/>
      <c r="Q1" s="571"/>
      <c r="R1" s="570" t="s">
        <v>204</v>
      </c>
      <c r="S1" s="571"/>
      <c r="T1" s="571"/>
      <c r="U1" s="570" t="s">
        <v>205</v>
      </c>
      <c r="V1" s="571"/>
      <c r="W1" s="571"/>
      <c r="X1" s="570" t="s">
        <v>206</v>
      </c>
      <c r="Y1" s="571"/>
      <c r="Z1" s="571"/>
      <c r="AA1" s="570" t="s">
        <v>207</v>
      </c>
      <c r="AB1" s="571"/>
      <c r="AC1" s="571"/>
      <c r="AD1" s="570" t="s">
        <v>208</v>
      </c>
      <c r="AE1" s="571"/>
      <c r="AF1" s="571"/>
      <c r="AG1" s="570" t="s">
        <v>209</v>
      </c>
      <c r="AH1" s="571"/>
      <c r="AI1" s="574"/>
      <c r="AJ1" s="201"/>
      <c r="AK1" s="201"/>
      <c r="AL1" s="201"/>
    </row>
    <row r="2" spans="1:38" ht="33" customHeight="1" thickBot="1">
      <c r="A2" s="561"/>
      <c r="B2" s="573"/>
      <c r="C2" s="46" t="s">
        <v>5</v>
      </c>
      <c r="D2" s="47" t="s">
        <v>6</v>
      </c>
      <c r="E2" s="47" t="s">
        <v>7</v>
      </c>
      <c r="F2" s="46" t="s">
        <v>5</v>
      </c>
      <c r="G2" s="47" t="s">
        <v>6</v>
      </c>
      <c r="H2" s="47" t="s">
        <v>7</v>
      </c>
      <c r="I2" s="46" t="s">
        <v>5</v>
      </c>
      <c r="J2" s="47" t="s">
        <v>6</v>
      </c>
      <c r="K2" s="47" t="s">
        <v>7</v>
      </c>
      <c r="L2" s="46" t="s">
        <v>5</v>
      </c>
      <c r="M2" s="47" t="s">
        <v>6</v>
      </c>
      <c r="N2" s="47" t="s">
        <v>7</v>
      </c>
      <c r="O2" s="46" t="s">
        <v>5</v>
      </c>
      <c r="P2" s="47" t="s">
        <v>6</v>
      </c>
      <c r="Q2" s="47" t="s">
        <v>7</v>
      </c>
      <c r="R2" s="46" t="s">
        <v>5</v>
      </c>
      <c r="S2" s="47" t="s">
        <v>6</v>
      </c>
      <c r="T2" s="47" t="s">
        <v>7</v>
      </c>
      <c r="U2" s="46" t="s">
        <v>5</v>
      </c>
      <c r="V2" s="47" t="s">
        <v>6</v>
      </c>
      <c r="W2" s="47" t="s">
        <v>7</v>
      </c>
      <c r="X2" s="46" t="s">
        <v>5</v>
      </c>
      <c r="Y2" s="47" t="s">
        <v>6</v>
      </c>
      <c r="Z2" s="47" t="s">
        <v>7</v>
      </c>
      <c r="AA2" s="46" t="s">
        <v>5</v>
      </c>
      <c r="AB2" s="47" t="s">
        <v>6</v>
      </c>
      <c r="AC2" s="47" t="s">
        <v>7</v>
      </c>
      <c r="AD2" s="46" t="s">
        <v>5</v>
      </c>
      <c r="AE2" s="47" t="s">
        <v>6</v>
      </c>
      <c r="AF2" s="47" t="s">
        <v>7</v>
      </c>
      <c r="AG2" s="46" t="s">
        <v>5</v>
      </c>
      <c r="AH2" s="47" t="s">
        <v>6</v>
      </c>
      <c r="AI2" s="48" t="s">
        <v>7</v>
      </c>
      <c r="AJ2" s="201"/>
      <c r="AK2" s="201"/>
      <c r="AL2" s="201"/>
    </row>
    <row r="3" spans="1:38" ht="15.75" thickTop="1">
      <c r="A3" s="44" t="str">
        <f>IF('Informations About Genes'!A3="","",'Informations About Genes'!A3)</f>
        <v>A1</v>
      </c>
      <c r="B3" s="45" t="str">
        <f>IF('Informations About Genes'!D3="","",'Informations About Genes'!D3)</f>
        <v/>
      </c>
      <c r="C3" s="336" t="str">
        <f>IF(ISERROR('Control Sample Data'!C4-'HKG selection'!C$11),"",'Control Sample Data'!C4-'HKG selection'!C$11)</f>
        <v/>
      </c>
      <c r="D3" s="337" t="str">
        <f>IF(ISERROR('Control Sample Data'!D4-'HKG selection'!D$11),"",'Control Sample Data'!D4-'HKG selection'!D$11)</f>
        <v/>
      </c>
      <c r="E3" s="337" t="str">
        <f>IF(ISERROR('Control Sample Data'!E4-'HKG selection'!E$11),"",'Control Sample Data'!E4-'HKG selection'!E$11)</f>
        <v/>
      </c>
      <c r="F3" s="336" t="str">
        <f>IF(ISERROR('Sample 1 Data'!C4-'HKG selection'!H$11),"",'Sample 1 Data'!C4-'HKG selection'!H$11)</f>
        <v/>
      </c>
      <c r="G3" s="337" t="str">
        <f>IF(ISERROR('Sample 1 Data'!D4-'HKG selection'!I$11),"",'Sample 1 Data'!D4-'HKG selection'!I$11)</f>
        <v/>
      </c>
      <c r="H3" s="338" t="str">
        <f>IF(ISERROR('Sample 1 Data'!E4-'HKG selection'!J$11),"",'Sample 1 Data'!E4-'HKG selection'!J$11)</f>
        <v/>
      </c>
      <c r="I3" s="336" t="str">
        <f>IF(ISERROR('Sample 2 Data'!C4-'HKG selection'!M$11),"",'Sample 2 Data'!C4-'HKG selection'!M$11)</f>
        <v/>
      </c>
      <c r="J3" s="337" t="str">
        <f>IF(ISERROR('Sample 2 Data'!D4-'HKG selection'!N$11),"",'Sample 2 Data'!D4-'HKG selection'!N$11)</f>
        <v/>
      </c>
      <c r="K3" s="338" t="str">
        <f>IF(ISERROR('Sample 2 Data'!E4-'HKG selection'!O$11),"",'Sample 2 Data'!E4-'HKG selection'!O$11)</f>
        <v/>
      </c>
      <c r="L3" s="336" t="str">
        <f>IF(ISERROR('Sample 3 Data'!C4-'HKG selection'!R$11),"",'Sample 3 Data'!C4-'HKG selection'!R$11)</f>
        <v/>
      </c>
      <c r="M3" s="337" t="str">
        <f>IF(ISERROR('Sample 3 Data'!D4-'HKG selection'!S$11),"",'Sample 3 Data'!D4-'HKG selection'!S$11)</f>
        <v/>
      </c>
      <c r="N3" s="338" t="str">
        <f>IF(ISERROR('Sample 3 Data'!E4-'HKG selection'!T$11),"",'Sample 3 Data'!E4-'HKG selection'!T$11)</f>
        <v/>
      </c>
      <c r="O3" s="336" t="str">
        <f>IF(ISERROR('Sample 4 Data'!C4-'HKG selection'!W$11),"",'Sample 4 Data'!C4-'HKG selection'!W$11)</f>
        <v/>
      </c>
      <c r="P3" s="337" t="str">
        <f>IF(ISERROR('Sample 4 Data'!D4-'HKG selection'!X$11),"",'Sample 4 Data'!D4-'HKG selection'!X$11)</f>
        <v/>
      </c>
      <c r="Q3" s="338" t="str">
        <f>IF(ISERROR('Sample 4 Data'!E4-'HKG selection'!Y$11),"",'Sample 4 Data'!E4-'HKG selection'!Y$11)</f>
        <v/>
      </c>
      <c r="R3" s="336" t="str">
        <f>IF(ISERROR('Sample 5 Data'!C4-'HKG selection'!AB$11),"",'Sample 5 Data'!C4-'HKG selection'!AB$11)</f>
        <v/>
      </c>
      <c r="S3" s="337" t="str">
        <f>IF(ISERROR('Sample 5 Data'!D4-'HKG selection'!AC$11),"",'Sample 5 Data'!D4-'HKG selection'!AC$11)</f>
        <v/>
      </c>
      <c r="T3" s="338" t="str">
        <f>IF(ISERROR('Sample 5 Data'!E4-'HKG selection'!AD$11),"",'Sample 5 Data'!E4-'HKG selection'!AD$11)</f>
        <v/>
      </c>
      <c r="U3" s="336" t="str">
        <f>IF(ISERROR('Sample 6 Data'!C4-'HKG selection'!AG$11),"",'Sample 6 Data'!C4-'HKG selection'!AG$11)</f>
        <v/>
      </c>
      <c r="V3" s="337" t="str">
        <f>IF(ISERROR('Sample 6 Data'!D4-'HKG selection'!AH$11),"",'Sample 6 Data'!D4-'HKG selection'!AH$11)</f>
        <v/>
      </c>
      <c r="W3" s="338" t="str">
        <f>IF(ISERROR('Sample 6 Data'!E4-'HKG selection'!AI$11),"",'Sample 6 Data'!E4-'HKG selection'!AI$11)</f>
        <v/>
      </c>
      <c r="X3" s="336" t="str">
        <f>IF(ISERROR('Sample 7 Data'!C4-'HKG selection'!AL$11),"",'Sample 7 Data'!C4-'HKG selection'!AL$11)</f>
        <v/>
      </c>
      <c r="Y3" s="337" t="str">
        <f>IF(ISERROR('Sample 7 Data'!D4-'HKG selection'!AM$11),"",'Sample 7 Data'!D4-'HKG selection'!AM$11)</f>
        <v/>
      </c>
      <c r="Z3" s="338" t="str">
        <f>IF(ISERROR('Sample 7 Data'!E4-'HKG selection'!AN$11),"",'Sample 7 Data'!E4-'HKG selection'!AN$11)</f>
        <v/>
      </c>
      <c r="AA3" s="336" t="str">
        <f>IF(ISERROR('Sample 8 Data'!C4-'HKG selection'!AQ$11),"",'Sample 8 Data'!C4-'HKG selection'!AQ$11)</f>
        <v/>
      </c>
      <c r="AB3" s="337" t="str">
        <f>IF(ISERROR('Sample 8 Data'!D4-'HKG selection'!AR$11),"",'Sample 8 Data'!D4-'HKG selection'!AR$11)</f>
        <v/>
      </c>
      <c r="AC3" s="338" t="str">
        <f>IF(ISERROR('Sample 8 Data'!E4-'HKG selection'!AS$11),"",'Sample 8 Data'!E4-'HKG selection'!AS$11)</f>
        <v/>
      </c>
      <c r="AD3" s="336" t="str">
        <f>IF(ISERROR('Sample 9 Data'!C4-'HKG selection'!AV$11),"",'Sample 9 Data'!C4-'HKG selection'!AV$11)</f>
        <v/>
      </c>
      <c r="AE3" s="337" t="str">
        <f>IF(ISERROR('Sample 9 Data'!D4-'HKG selection'!AW$11),"",'Sample 9 Data'!D4-'HKG selection'!AW$11)</f>
        <v/>
      </c>
      <c r="AF3" s="338" t="str">
        <f>IF(ISERROR('Sample 9 Data'!E4-'HKG selection'!AX$11),"",'Sample 9 Data'!E4-'HKG selection'!AX$11)</f>
        <v/>
      </c>
      <c r="AG3" s="336" t="str">
        <f>IF(ISERROR('Sample 10 Data'!C4-'HKG selection'!BA$11),"",'Sample 10 Data'!C4-'HKG selection'!BA$11)</f>
        <v/>
      </c>
      <c r="AH3" s="337" t="str">
        <f>IF(ISERROR('Sample 10 Data'!D4-'HKG selection'!BB$11),"",'Sample 10 Data'!D4-'HKG selection'!BB$11)</f>
        <v/>
      </c>
      <c r="AI3" s="338" t="str">
        <f>IF(ISERROR('Sample 10 Data'!E4-'HKG selection'!BC$11),"",'Sample 10 Data'!E4-'HKG selection'!BC$11)</f>
        <v/>
      </c>
      <c r="AJ3" s="201"/>
      <c r="AK3" s="201"/>
      <c r="AL3" s="201"/>
    </row>
    <row r="4" spans="1:38">
      <c r="A4" s="102" t="str">
        <f>IF('Informations About Genes'!A4="","",'Informations About Genes'!A4)</f>
        <v>A2</v>
      </c>
      <c r="B4" s="33" t="str">
        <f>IF('Informations About Genes'!D4="","",'Informations About Genes'!D4)</f>
        <v/>
      </c>
      <c r="C4" s="328" t="str">
        <f>IF(ISERROR('Control Sample Data'!C5-'HKG selection'!C$11),"",'Control Sample Data'!C5-'HKG selection'!C$11)</f>
        <v/>
      </c>
      <c r="D4" s="329" t="str">
        <f>IF(ISERROR('Control Sample Data'!D5-'HKG selection'!D$11),"",'Control Sample Data'!D5-'HKG selection'!D$11)</f>
        <v/>
      </c>
      <c r="E4" s="329" t="str">
        <f>IF(ISERROR('Control Sample Data'!E5-'HKG selection'!E$11),"",'Control Sample Data'!E5-'HKG selection'!E$11)</f>
        <v/>
      </c>
      <c r="F4" s="328" t="str">
        <f>IF(ISERROR('Sample 1 Data'!C5-'HKG selection'!H$11),"",'Sample 1 Data'!C5-'HKG selection'!H$11)</f>
        <v/>
      </c>
      <c r="G4" s="329" t="str">
        <f>IF(ISERROR('Sample 1 Data'!D5-'HKG selection'!I$11),"",'Sample 1 Data'!D5-'HKG selection'!I$11)</f>
        <v/>
      </c>
      <c r="H4" s="330" t="str">
        <f>IF(ISERROR('Sample 1 Data'!E5-'HKG selection'!J$11),"",'Sample 1 Data'!E5-'HKG selection'!J$11)</f>
        <v/>
      </c>
      <c r="I4" s="328" t="str">
        <f>IF(ISERROR('Sample 2 Data'!C5-'HKG selection'!M$11),"",'Sample 2 Data'!C5-'HKG selection'!M$11)</f>
        <v/>
      </c>
      <c r="J4" s="329" t="str">
        <f>IF(ISERROR('Sample 2 Data'!D5-'HKG selection'!N$11),"",'Sample 2 Data'!D5-'HKG selection'!N$11)</f>
        <v/>
      </c>
      <c r="K4" s="330" t="str">
        <f>IF(ISERROR('Sample 2 Data'!E5-'HKG selection'!O$11),"",'Sample 2 Data'!E5-'HKG selection'!O$11)</f>
        <v/>
      </c>
      <c r="L4" s="328" t="str">
        <f>IF(ISERROR('Sample 3 Data'!C5-'HKG selection'!R$11),"",'Sample 3 Data'!C5-'HKG selection'!R$11)</f>
        <v/>
      </c>
      <c r="M4" s="329" t="str">
        <f>IF(ISERROR('Sample 3 Data'!D5-'HKG selection'!S$11),"",'Sample 3 Data'!D5-'HKG selection'!S$11)</f>
        <v/>
      </c>
      <c r="N4" s="330" t="str">
        <f>IF(ISERROR('Sample 3 Data'!E5-'HKG selection'!T$11),"",'Sample 3 Data'!E5-'HKG selection'!T$11)</f>
        <v/>
      </c>
      <c r="O4" s="328" t="str">
        <f>IF(ISERROR('Sample 4 Data'!C5-'HKG selection'!W$11),"",'Sample 4 Data'!C5-'HKG selection'!W$11)</f>
        <v/>
      </c>
      <c r="P4" s="329" t="str">
        <f>IF(ISERROR('Sample 4 Data'!D5-'HKG selection'!X$11),"",'Sample 4 Data'!D5-'HKG selection'!X$11)</f>
        <v/>
      </c>
      <c r="Q4" s="330" t="str">
        <f>IF(ISERROR('Sample 4 Data'!E5-'HKG selection'!Y$11),"",'Sample 4 Data'!E5-'HKG selection'!Y$11)</f>
        <v/>
      </c>
      <c r="R4" s="328" t="str">
        <f>IF(ISERROR('Sample 5 Data'!C5-'HKG selection'!AB$11),"",'Sample 5 Data'!C5-'HKG selection'!AB$11)</f>
        <v/>
      </c>
      <c r="S4" s="329" t="str">
        <f>IF(ISERROR('Sample 5 Data'!D5-'HKG selection'!AC$11),"",'Sample 5 Data'!D5-'HKG selection'!AC$11)</f>
        <v/>
      </c>
      <c r="T4" s="330" t="str">
        <f>IF(ISERROR('Sample 5 Data'!E5-'HKG selection'!AD$11),"",'Sample 5 Data'!E5-'HKG selection'!AD$11)</f>
        <v/>
      </c>
      <c r="U4" s="328" t="str">
        <f>IF(ISERROR('Sample 6 Data'!C5-'HKG selection'!AG$11),"",'Sample 6 Data'!C5-'HKG selection'!AG$11)</f>
        <v/>
      </c>
      <c r="V4" s="329" t="str">
        <f>IF(ISERROR('Sample 6 Data'!D5-'HKG selection'!AH$11),"",'Sample 6 Data'!D5-'HKG selection'!AH$11)</f>
        <v/>
      </c>
      <c r="W4" s="330" t="str">
        <f>IF(ISERROR('Sample 6 Data'!E5-'HKG selection'!AI$11),"",'Sample 6 Data'!E5-'HKG selection'!AI$11)</f>
        <v/>
      </c>
      <c r="X4" s="328" t="str">
        <f>IF(ISERROR('Sample 7 Data'!C5-'HKG selection'!AL$11),"",'Sample 7 Data'!C5-'HKG selection'!AL$11)</f>
        <v/>
      </c>
      <c r="Y4" s="329" t="str">
        <f>IF(ISERROR('Sample 7 Data'!D5-'HKG selection'!AM$11),"",'Sample 7 Data'!D5-'HKG selection'!AM$11)</f>
        <v/>
      </c>
      <c r="Z4" s="330" t="str">
        <f>IF(ISERROR('Sample 7 Data'!E5-'HKG selection'!AN$11),"",'Sample 7 Data'!E5-'HKG selection'!AN$11)</f>
        <v/>
      </c>
      <c r="AA4" s="328" t="str">
        <f>IF(ISERROR('Sample 8 Data'!C5-'HKG selection'!AQ$11),"",'Sample 8 Data'!C5-'HKG selection'!AQ$11)</f>
        <v/>
      </c>
      <c r="AB4" s="329" t="str">
        <f>IF(ISERROR('Sample 8 Data'!D5-'HKG selection'!AR$11),"",'Sample 8 Data'!D5-'HKG selection'!AR$11)</f>
        <v/>
      </c>
      <c r="AC4" s="330" t="str">
        <f>IF(ISERROR('Sample 8 Data'!E5-'HKG selection'!AS$11),"",'Sample 8 Data'!E5-'HKG selection'!AS$11)</f>
        <v/>
      </c>
      <c r="AD4" s="328" t="str">
        <f>IF(ISERROR('Sample 9 Data'!C5-'HKG selection'!AV$11),"",'Sample 9 Data'!C5-'HKG selection'!AV$11)</f>
        <v/>
      </c>
      <c r="AE4" s="329" t="str">
        <f>IF(ISERROR('Sample 9 Data'!D5-'HKG selection'!AW$11),"",'Sample 9 Data'!D5-'HKG selection'!AW$11)</f>
        <v/>
      </c>
      <c r="AF4" s="330" t="str">
        <f>IF(ISERROR('Sample 9 Data'!E5-'HKG selection'!AX$11),"",'Sample 9 Data'!E5-'HKG selection'!AX$11)</f>
        <v/>
      </c>
      <c r="AG4" s="328" t="str">
        <f>IF(ISERROR('Sample 10 Data'!C5-'HKG selection'!BA$11),"",'Sample 10 Data'!C5-'HKG selection'!BA$11)</f>
        <v/>
      </c>
      <c r="AH4" s="329" t="str">
        <f>IF(ISERROR('Sample 10 Data'!D5-'HKG selection'!BB$11),"",'Sample 10 Data'!D5-'HKG selection'!BB$11)</f>
        <v/>
      </c>
      <c r="AI4" s="330" t="str">
        <f>IF(ISERROR('Sample 10 Data'!E5-'HKG selection'!BC$11),"",'Sample 10 Data'!E5-'HKG selection'!BC$11)</f>
        <v/>
      </c>
      <c r="AJ4" s="201"/>
      <c r="AK4" s="201"/>
      <c r="AL4" s="201"/>
    </row>
    <row r="5" spans="1:38">
      <c r="A5" s="102" t="str">
        <f>IF('Informations About Genes'!A5="","",'Informations About Genes'!A5)</f>
        <v>A3</v>
      </c>
      <c r="B5" s="33" t="str">
        <f>IF('Informations About Genes'!D5="","",'Informations About Genes'!D5)</f>
        <v/>
      </c>
      <c r="C5" s="328" t="str">
        <f>IF(ISERROR('Control Sample Data'!C6-'HKG selection'!C$11),"",'Control Sample Data'!C6-'HKG selection'!C$11)</f>
        <v/>
      </c>
      <c r="D5" s="329" t="str">
        <f>IF(ISERROR('Control Sample Data'!D6-'HKG selection'!D$11),"",'Control Sample Data'!D6-'HKG selection'!D$11)</f>
        <v/>
      </c>
      <c r="E5" s="329" t="str">
        <f>IF(ISERROR('Control Sample Data'!E6-'HKG selection'!E$11),"",'Control Sample Data'!E6-'HKG selection'!E$11)</f>
        <v/>
      </c>
      <c r="F5" s="328" t="str">
        <f>IF(ISERROR('Sample 1 Data'!C6-'HKG selection'!H$11),"",'Sample 1 Data'!C6-'HKG selection'!H$11)</f>
        <v/>
      </c>
      <c r="G5" s="329" t="str">
        <f>IF(ISERROR('Sample 1 Data'!D6-'HKG selection'!I$11),"",'Sample 1 Data'!D6-'HKG selection'!I$11)</f>
        <v/>
      </c>
      <c r="H5" s="330" t="str">
        <f>IF(ISERROR('Sample 1 Data'!E6-'HKG selection'!J$11),"",'Sample 1 Data'!E6-'HKG selection'!J$11)</f>
        <v/>
      </c>
      <c r="I5" s="328" t="str">
        <f>IF(ISERROR('Sample 2 Data'!C6-'HKG selection'!M$11),"",'Sample 2 Data'!C6-'HKG selection'!M$11)</f>
        <v/>
      </c>
      <c r="J5" s="329" t="str">
        <f>IF(ISERROR('Sample 2 Data'!D6-'HKG selection'!N$11),"",'Sample 2 Data'!D6-'HKG selection'!N$11)</f>
        <v/>
      </c>
      <c r="K5" s="330" t="str">
        <f>IF(ISERROR('Sample 2 Data'!E6-'HKG selection'!O$11),"",'Sample 2 Data'!E6-'HKG selection'!O$11)</f>
        <v/>
      </c>
      <c r="L5" s="328" t="str">
        <f>IF(ISERROR('Sample 3 Data'!C6-'HKG selection'!R$11),"",'Sample 3 Data'!C6-'HKG selection'!R$11)</f>
        <v/>
      </c>
      <c r="M5" s="329" t="str">
        <f>IF(ISERROR('Sample 3 Data'!D6-'HKG selection'!S$11),"",'Sample 3 Data'!D6-'HKG selection'!S$11)</f>
        <v/>
      </c>
      <c r="N5" s="330" t="str">
        <f>IF(ISERROR('Sample 3 Data'!E6-'HKG selection'!T$11),"",'Sample 3 Data'!E6-'HKG selection'!T$11)</f>
        <v/>
      </c>
      <c r="O5" s="328" t="str">
        <f>IF(ISERROR('Sample 4 Data'!C6-'HKG selection'!W$11),"",'Sample 4 Data'!C6-'HKG selection'!W$11)</f>
        <v/>
      </c>
      <c r="P5" s="329" t="str">
        <f>IF(ISERROR('Sample 4 Data'!D6-'HKG selection'!X$11),"",'Sample 4 Data'!D6-'HKG selection'!X$11)</f>
        <v/>
      </c>
      <c r="Q5" s="330" t="str">
        <f>IF(ISERROR('Sample 4 Data'!E6-'HKG selection'!Y$11),"",'Sample 4 Data'!E6-'HKG selection'!Y$11)</f>
        <v/>
      </c>
      <c r="R5" s="328" t="str">
        <f>IF(ISERROR('Sample 5 Data'!C6-'HKG selection'!AB$11),"",'Sample 5 Data'!C6-'HKG selection'!AB$11)</f>
        <v/>
      </c>
      <c r="S5" s="329" t="str">
        <f>IF(ISERROR('Sample 5 Data'!D6-'HKG selection'!AC$11),"",'Sample 5 Data'!D6-'HKG selection'!AC$11)</f>
        <v/>
      </c>
      <c r="T5" s="330" t="str">
        <f>IF(ISERROR('Sample 5 Data'!E6-'HKG selection'!AD$11),"",'Sample 5 Data'!E6-'HKG selection'!AD$11)</f>
        <v/>
      </c>
      <c r="U5" s="328" t="str">
        <f>IF(ISERROR('Sample 6 Data'!C6-'HKG selection'!AG$11),"",'Sample 6 Data'!C6-'HKG selection'!AG$11)</f>
        <v/>
      </c>
      <c r="V5" s="329" t="str">
        <f>IF(ISERROR('Sample 6 Data'!D6-'HKG selection'!AH$11),"",'Sample 6 Data'!D6-'HKG selection'!AH$11)</f>
        <v/>
      </c>
      <c r="W5" s="330" t="str">
        <f>IF(ISERROR('Sample 6 Data'!E6-'HKG selection'!AI$11),"",'Sample 6 Data'!E6-'HKG selection'!AI$11)</f>
        <v/>
      </c>
      <c r="X5" s="328" t="str">
        <f>IF(ISERROR('Sample 7 Data'!C6-'HKG selection'!AL$11),"",'Sample 7 Data'!C6-'HKG selection'!AL$11)</f>
        <v/>
      </c>
      <c r="Y5" s="329" t="str">
        <f>IF(ISERROR('Sample 7 Data'!D6-'HKG selection'!AM$11),"",'Sample 7 Data'!D6-'HKG selection'!AM$11)</f>
        <v/>
      </c>
      <c r="Z5" s="330" t="str">
        <f>IF(ISERROR('Sample 7 Data'!E6-'HKG selection'!AN$11),"",'Sample 7 Data'!E6-'HKG selection'!AN$11)</f>
        <v/>
      </c>
      <c r="AA5" s="328" t="str">
        <f>IF(ISERROR('Sample 8 Data'!C6-'HKG selection'!AQ$11),"",'Sample 8 Data'!C6-'HKG selection'!AQ$11)</f>
        <v/>
      </c>
      <c r="AB5" s="329" t="str">
        <f>IF(ISERROR('Sample 8 Data'!D6-'HKG selection'!AR$11),"",'Sample 8 Data'!D6-'HKG selection'!AR$11)</f>
        <v/>
      </c>
      <c r="AC5" s="330" t="str">
        <f>IF(ISERROR('Sample 8 Data'!E6-'HKG selection'!AS$11),"",'Sample 8 Data'!E6-'HKG selection'!AS$11)</f>
        <v/>
      </c>
      <c r="AD5" s="328" t="str">
        <f>IF(ISERROR('Sample 9 Data'!C6-'HKG selection'!AV$11),"",'Sample 9 Data'!C6-'HKG selection'!AV$11)</f>
        <v/>
      </c>
      <c r="AE5" s="329" t="str">
        <f>IF(ISERROR('Sample 9 Data'!D6-'HKG selection'!AW$11),"",'Sample 9 Data'!D6-'HKG selection'!AW$11)</f>
        <v/>
      </c>
      <c r="AF5" s="330" t="str">
        <f>IF(ISERROR('Sample 9 Data'!E6-'HKG selection'!AX$11),"",'Sample 9 Data'!E6-'HKG selection'!AX$11)</f>
        <v/>
      </c>
      <c r="AG5" s="328" t="str">
        <f>IF(ISERROR('Sample 10 Data'!C6-'HKG selection'!BA$11),"",'Sample 10 Data'!C6-'HKG selection'!BA$11)</f>
        <v/>
      </c>
      <c r="AH5" s="329" t="str">
        <f>IF(ISERROR('Sample 10 Data'!D6-'HKG selection'!BB$11),"",'Sample 10 Data'!D6-'HKG selection'!BB$11)</f>
        <v/>
      </c>
      <c r="AI5" s="330" t="str">
        <f>IF(ISERROR('Sample 10 Data'!E6-'HKG selection'!BC$11),"",'Sample 10 Data'!E6-'HKG selection'!BC$11)</f>
        <v/>
      </c>
      <c r="AJ5" s="201"/>
      <c r="AK5" s="201"/>
      <c r="AL5" s="201"/>
    </row>
    <row r="6" spans="1:38">
      <c r="A6" s="102" t="str">
        <f>IF('Informations About Genes'!A6="","",'Informations About Genes'!A6)</f>
        <v>A4</v>
      </c>
      <c r="B6" s="33" t="str">
        <f>IF('Informations About Genes'!D6="","",'Informations About Genes'!D6)</f>
        <v/>
      </c>
      <c r="C6" s="328" t="str">
        <f>IF(ISERROR('Control Sample Data'!C7-'HKG selection'!C$11),"",'Control Sample Data'!C7-'HKG selection'!C$11)</f>
        <v/>
      </c>
      <c r="D6" s="329" t="str">
        <f>IF(ISERROR('Control Sample Data'!D7-'HKG selection'!D$11),"",'Control Sample Data'!D7-'HKG selection'!D$11)</f>
        <v/>
      </c>
      <c r="E6" s="329" t="str">
        <f>IF(ISERROR('Control Sample Data'!E7-'HKG selection'!E$11),"",'Control Sample Data'!E7-'HKG selection'!E$11)</f>
        <v/>
      </c>
      <c r="F6" s="328" t="str">
        <f>IF(ISERROR('Sample 1 Data'!C7-'HKG selection'!H$11),"",'Sample 1 Data'!C7-'HKG selection'!H$11)</f>
        <v/>
      </c>
      <c r="G6" s="329" t="str">
        <f>IF(ISERROR('Sample 1 Data'!D7-'HKG selection'!I$11),"",'Sample 1 Data'!D7-'HKG selection'!I$11)</f>
        <v/>
      </c>
      <c r="H6" s="330" t="str">
        <f>IF(ISERROR('Sample 1 Data'!E7-'HKG selection'!J$11),"",'Sample 1 Data'!E7-'HKG selection'!J$11)</f>
        <v/>
      </c>
      <c r="I6" s="328" t="str">
        <f>IF(ISERROR('Sample 2 Data'!C7-'HKG selection'!M$11),"",'Sample 2 Data'!C7-'HKG selection'!M$11)</f>
        <v/>
      </c>
      <c r="J6" s="329" t="str">
        <f>IF(ISERROR('Sample 2 Data'!D7-'HKG selection'!N$11),"",'Sample 2 Data'!D7-'HKG selection'!N$11)</f>
        <v/>
      </c>
      <c r="K6" s="330" t="str">
        <f>IF(ISERROR('Sample 2 Data'!E7-'HKG selection'!O$11),"",'Sample 2 Data'!E7-'HKG selection'!O$11)</f>
        <v/>
      </c>
      <c r="L6" s="328" t="str">
        <f>IF(ISERROR('Sample 3 Data'!C7-'HKG selection'!R$11),"",'Sample 3 Data'!C7-'HKG selection'!R$11)</f>
        <v/>
      </c>
      <c r="M6" s="329" t="str">
        <f>IF(ISERROR('Sample 3 Data'!D7-'HKG selection'!S$11),"",'Sample 3 Data'!D7-'HKG selection'!S$11)</f>
        <v/>
      </c>
      <c r="N6" s="330" t="str">
        <f>IF(ISERROR('Sample 3 Data'!E7-'HKG selection'!T$11),"",'Sample 3 Data'!E7-'HKG selection'!T$11)</f>
        <v/>
      </c>
      <c r="O6" s="328" t="str">
        <f>IF(ISERROR('Sample 4 Data'!C7-'HKG selection'!W$11),"",'Sample 4 Data'!C7-'HKG selection'!W$11)</f>
        <v/>
      </c>
      <c r="P6" s="329" t="str">
        <f>IF(ISERROR('Sample 4 Data'!D7-'HKG selection'!X$11),"",'Sample 4 Data'!D7-'HKG selection'!X$11)</f>
        <v/>
      </c>
      <c r="Q6" s="330" t="str">
        <f>IF(ISERROR('Sample 4 Data'!E7-'HKG selection'!Y$11),"",'Sample 4 Data'!E7-'HKG selection'!Y$11)</f>
        <v/>
      </c>
      <c r="R6" s="328" t="str">
        <f>IF(ISERROR('Sample 5 Data'!C7-'HKG selection'!AB$11),"",'Sample 5 Data'!C7-'HKG selection'!AB$11)</f>
        <v/>
      </c>
      <c r="S6" s="329" t="str">
        <f>IF(ISERROR('Sample 5 Data'!D7-'HKG selection'!AC$11),"",'Sample 5 Data'!D7-'HKG selection'!AC$11)</f>
        <v/>
      </c>
      <c r="T6" s="330" t="str">
        <f>IF(ISERROR('Sample 5 Data'!E7-'HKG selection'!AD$11),"",'Sample 5 Data'!E7-'HKG selection'!AD$11)</f>
        <v/>
      </c>
      <c r="U6" s="328" t="str">
        <f>IF(ISERROR('Sample 6 Data'!C7-'HKG selection'!AG$11),"",'Sample 6 Data'!C7-'HKG selection'!AG$11)</f>
        <v/>
      </c>
      <c r="V6" s="329" t="str">
        <f>IF(ISERROR('Sample 6 Data'!D7-'HKG selection'!AH$11),"",'Sample 6 Data'!D7-'HKG selection'!AH$11)</f>
        <v/>
      </c>
      <c r="W6" s="330" t="str">
        <f>IF(ISERROR('Sample 6 Data'!E7-'HKG selection'!AI$11),"",'Sample 6 Data'!E7-'HKG selection'!AI$11)</f>
        <v/>
      </c>
      <c r="X6" s="328" t="str">
        <f>IF(ISERROR('Sample 7 Data'!C7-'HKG selection'!AL$11),"",'Sample 7 Data'!C7-'HKG selection'!AL$11)</f>
        <v/>
      </c>
      <c r="Y6" s="329" t="str">
        <f>IF(ISERROR('Sample 7 Data'!D7-'HKG selection'!AM$11),"",'Sample 7 Data'!D7-'HKG selection'!AM$11)</f>
        <v/>
      </c>
      <c r="Z6" s="330" t="str">
        <f>IF(ISERROR('Sample 7 Data'!E7-'HKG selection'!AN$11),"",'Sample 7 Data'!E7-'HKG selection'!AN$11)</f>
        <v/>
      </c>
      <c r="AA6" s="328" t="str">
        <f>IF(ISERROR('Sample 8 Data'!C7-'HKG selection'!AQ$11),"",'Sample 8 Data'!C7-'HKG selection'!AQ$11)</f>
        <v/>
      </c>
      <c r="AB6" s="329" t="str">
        <f>IF(ISERROR('Sample 8 Data'!D7-'HKG selection'!AR$11),"",'Sample 8 Data'!D7-'HKG selection'!AR$11)</f>
        <v/>
      </c>
      <c r="AC6" s="330" t="str">
        <f>IF(ISERROR('Sample 8 Data'!E7-'HKG selection'!AS$11),"",'Sample 8 Data'!E7-'HKG selection'!AS$11)</f>
        <v/>
      </c>
      <c r="AD6" s="328" t="str">
        <f>IF(ISERROR('Sample 9 Data'!C7-'HKG selection'!AV$11),"",'Sample 9 Data'!C7-'HKG selection'!AV$11)</f>
        <v/>
      </c>
      <c r="AE6" s="329" t="str">
        <f>IF(ISERROR('Sample 9 Data'!D7-'HKG selection'!AW$11),"",'Sample 9 Data'!D7-'HKG selection'!AW$11)</f>
        <v/>
      </c>
      <c r="AF6" s="330" t="str">
        <f>IF(ISERROR('Sample 9 Data'!E7-'HKG selection'!AX$11),"",'Sample 9 Data'!E7-'HKG selection'!AX$11)</f>
        <v/>
      </c>
      <c r="AG6" s="328" t="str">
        <f>IF(ISERROR('Sample 10 Data'!C7-'HKG selection'!BA$11),"",'Sample 10 Data'!C7-'HKG selection'!BA$11)</f>
        <v/>
      </c>
      <c r="AH6" s="329" t="str">
        <f>IF(ISERROR('Sample 10 Data'!D7-'HKG selection'!BB$11),"",'Sample 10 Data'!D7-'HKG selection'!BB$11)</f>
        <v/>
      </c>
      <c r="AI6" s="330" t="str">
        <f>IF(ISERROR('Sample 10 Data'!E7-'HKG selection'!BC$11),"",'Sample 10 Data'!E7-'HKG selection'!BC$11)</f>
        <v/>
      </c>
      <c r="AJ6" s="201"/>
      <c r="AK6" s="201"/>
      <c r="AL6" s="201"/>
    </row>
    <row r="7" spans="1:38">
      <c r="A7" s="102" t="str">
        <f>IF('Informations About Genes'!A7="","",'Informations About Genes'!A7)</f>
        <v>A5</v>
      </c>
      <c r="B7" s="33" t="str">
        <f>IF('Informations About Genes'!D7="","",'Informations About Genes'!D7)</f>
        <v/>
      </c>
      <c r="C7" s="328" t="str">
        <f>IF(ISERROR('Control Sample Data'!C8-'HKG selection'!C$11),"",'Control Sample Data'!C8-'HKG selection'!C$11)</f>
        <v/>
      </c>
      <c r="D7" s="329" t="str">
        <f>IF(ISERROR('Control Sample Data'!D8-'HKG selection'!D$11),"",'Control Sample Data'!D8-'HKG selection'!D$11)</f>
        <v/>
      </c>
      <c r="E7" s="329" t="str">
        <f>IF(ISERROR('Control Sample Data'!E8-'HKG selection'!E$11),"",'Control Sample Data'!E8-'HKG selection'!E$11)</f>
        <v/>
      </c>
      <c r="F7" s="328" t="str">
        <f>IF(ISERROR('Sample 1 Data'!C8-'HKG selection'!H$11),"",'Sample 1 Data'!C8-'HKG selection'!H$11)</f>
        <v/>
      </c>
      <c r="G7" s="329" t="str">
        <f>IF(ISERROR('Sample 1 Data'!D8-'HKG selection'!I$11),"",'Sample 1 Data'!D8-'HKG selection'!I$11)</f>
        <v/>
      </c>
      <c r="H7" s="330" t="str">
        <f>IF(ISERROR('Sample 1 Data'!E8-'HKG selection'!J$11),"",'Sample 1 Data'!E8-'HKG selection'!J$11)</f>
        <v/>
      </c>
      <c r="I7" s="328" t="str">
        <f>IF(ISERROR('Sample 2 Data'!C8-'HKG selection'!M$11),"",'Sample 2 Data'!C8-'HKG selection'!M$11)</f>
        <v/>
      </c>
      <c r="J7" s="329" t="str">
        <f>IF(ISERROR('Sample 2 Data'!D8-'HKG selection'!N$11),"",'Sample 2 Data'!D8-'HKG selection'!N$11)</f>
        <v/>
      </c>
      <c r="K7" s="330" t="str">
        <f>IF(ISERROR('Sample 2 Data'!E8-'HKG selection'!O$11),"",'Sample 2 Data'!E8-'HKG selection'!O$11)</f>
        <v/>
      </c>
      <c r="L7" s="328" t="str">
        <f>IF(ISERROR('Sample 3 Data'!C8-'HKG selection'!R$11),"",'Sample 3 Data'!C8-'HKG selection'!R$11)</f>
        <v/>
      </c>
      <c r="M7" s="329" t="str">
        <f>IF(ISERROR('Sample 3 Data'!D8-'HKG selection'!S$11),"",'Sample 3 Data'!D8-'HKG selection'!S$11)</f>
        <v/>
      </c>
      <c r="N7" s="330" t="str">
        <f>IF(ISERROR('Sample 3 Data'!E8-'HKG selection'!T$11),"",'Sample 3 Data'!E8-'HKG selection'!T$11)</f>
        <v/>
      </c>
      <c r="O7" s="328" t="str">
        <f>IF(ISERROR('Sample 4 Data'!C8-'HKG selection'!W$11),"",'Sample 4 Data'!C8-'HKG selection'!W$11)</f>
        <v/>
      </c>
      <c r="P7" s="329" t="str">
        <f>IF(ISERROR('Sample 4 Data'!D8-'HKG selection'!X$11),"",'Sample 4 Data'!D8-'HKG selection'!X$11)</f>
        <v/>
      </c>
      <c r="Q7" s="330" t="str">
        <f>IF(ISERROR('Sample 4 Data'!E8-'HKG selection'!Y$11),"",'Sample 4 Data'!E8-'HKG selection'!Y$11)</f>
        <v/>
      </c>
      <c r="R7" s="328" t="str">
        <f>IF(ISERROR('Sample 5 Data'!C8-'HKG selection'!AB$11),"",'Sample 5 Data'!C8-'HKG selection'!AB$11)</f>
        <v/>
      </c>
      <c r="S7" s="329" t="str">
        <f>IF(ISERROR('Sample 5 Data'!D8-'HKG selection'!AC$11),"",'Sample 5 Data'!D8-'HKG selection'!AC$11)</f>
        <v/>
      </c>
      <c r="T7" s="330" t="str">
        <f>IF(ISERROR('Sample 5 Data'!E8-'HKG selection'!AD$11),"",'Sample 5 Data'!E8-'HKG selection'!AD$11)</f>
        <v/>
      </c>
      <c r="U7" s="328" t="str">
        <f>IF(ISERROR('Sample 6 Data'!C8-'HKG selection'!AG$11),"",'Sample 6 Data'!C8-'HKG selection'!AG$11)</f>
        <v/>
      </c>
      <c r="V7" s="329" t="str">
        <f>IF(ISERROR('Sample 6 Data'!D8-'HKG selection'!AH$11),"",'Sample 6 Data'!D8-'HKG selection'!AH$11)</f>
        <v/>
      </c>
      <c r="W7" s="330" t="str">
        <f>IF(ISERROR('Sample 6 Data'!E8-'HKG selection'!AI$11),"",'Sample 6 Data'!E8-'HKG selection'!AI$11)</f>
        <v/>
      </c>
      <c r="X7" s="328" t="str">
        <f>IF(ISERROR('Sample 7 Data'!C8-'HKG selection'!AL$11),"",'Sample 7 Data'!C8-'HKG selection'!AL$11)</f>
        <v/>
      </c>
      <c r="Y7" s="329" t="str">
        <f>IF(ISERROR('Sample 7 Data'!D8-'HKG selection'!AM$11),"",'Sample 7 Data'!D8-'HKG selection'!AM$11)</f>
        <v/>
      </c>
      <c r="Z7" s="330" t="str">
        <f>IF(ISERROR('Sample 7 Data'!E8-'HKG selection'!AN$11),"",'Sample 7 Data'!E8-'HKG selection'!AN$11)</f>
        <v/>
      </c>
      <c r="AA7" s="328" t="str">
        <f>IF(ISERROR('Sample 8 Data'!C8-'HKG selection'!AQ$11),"",'Sample 8 Data'!C8-'HKG selection'!AQ$11)</f>
        <v/>
      </c>
      <c r="AB7" s="329" t="str">
        <f>IF(ISERROR('Sample 8 Data'!D8-'HKG selection'!AR$11),"",'Sample 8 Data'!D8-'HKG selection'!AR$11)</f>
        <v/>
      </c>
      <c r="AC7" s="330" t="str">
        <f>IF(ISERROR('Sample 8 Data'!E8-'HKG selection'!AS$11),"",'Sample 8 Data'!E8-'HKG selection'!AS$11)</f>
        <v/>
      </c>
      <c r="AD7" s="328" t="str">
        <f>IF(ISERROR('Sample 9 Data'!C8-'HKG selection'!AV$11),"",'Sample 9 Data'!C8-'HKG selection'!AV$11)</f>
        <v/>
      </c>
      <c r="AE7" s="329" t="str">
        <f>IF(ISERROR('Sample 9 Data'!D8-'HKG selection'!AW$11),"",'Sample 9 Data'!D8-'HKG selection'!AW$11)</f>
        <v/>
      </c>
      <c r="AF7" s="330" t="str">
        <f>IF(ISERROR('Sample 9 Data'!E8-'HKG selection'!AX$11),"",'Sample 9 Data'!E8-'HKG selection'!AX$11)</f>
        <v/>
      </c>
      <c r="AG7" s="328" t="str">
        <f>IF(ISERROR('Sample 10 Data'!C8-'HKG selection'!BA$11),"",'Sample 10 Data'!C8-'HKG selection'!BA$11)</f>
        <v/>
      </c>
      <c r="AH7" s="329" t="str">
        <f>IF(ISERROR('Sample 10 Data'!D8-'HKG selection'!BB$11),"",'Sample 10 Data'!D8-'HKG selection'!BB$11)</f>
        <v/>
      </c>
      <c r="AI7" s="330" t="str">
        <f>IF(ISERROR('Sample 10 Data'!E8-'HKG selection'!BC$11),"",'Sample 10 Data'!E8-'HKG selection'!BC$11)</f>
        <v/>
      </c>
      <c r="AJ7" s="201"/>
      <c r="AK7" s="201"/>
      <c r="AL7" s="201"/>
    </row>
    <row r="8" spans="1:38">
      <c r="A8" s="102" t="str">
        <f>IF('Informations About Genes'!A8="","",'Informations About Genes'!A8)</f>
        <v>A6</v>
      </c>
      <c r="B8" s="33" t="str">
        <f>IF('Informations About Genes'!D8="","",'Informations About Genes'!D8)</f>
        <v/>
      </c>
      <c r="C8" s="328" t="str">
        <f>IF(ISERROR('Control Sample Data'!C9-'HKG selection'!C$11),"",'Control Sample Data'!C9-'HKG selection'!C$11)</f>
        <v/>
      </c>
      <c r="D8" s="329" t="str">
        <f>IF(ISERROR('Control Sample Data'!D9-'HKG selection'!D$11),"",'Control Sample Data'!D9-'HKG selection'!D$11)</f>
        <v/>
      </c>
      <c r="E8" s="329" t="str">
        <f>IF(ISERROR('Control Sample Data'!E9-'HKG selection'!E$11),"",'Control Sample Data'!E9-'HKG selection'!E$11)</f>
        <v/>
      </c>
      <c r="F8" s="328" t="str">
        <f>IF(ISERROR('Sample 1 Data'!C9-'HKG selection'!H$11),"",'Sample 1 Data'!C9-'HKG selection'!H$11)</f>
        <v/>
      </c>
      <c r="G8" s="329" t="str">
        <f>IF(ISERROR('Sample 1 Data'!D9-'HKG selection'!I$11),"",'Sample 1 Data'!D9-'HKG selection'!I$11)</f>
        <v/>
      </c>
      <c r="H8" s="330" t="str">
        <f>IF(ISERROR('Sample 1 Data'!E9-'HKG selection'!J$11),"",'Sample 1 Data'!E9-'HKG selection'!J$11)</f>
        <v/>
      </c>
      <c r="I8" s="328" t="str">
        <f>IF(ISERROR('Sample 2 Data'!C9-'HKG selection'!M$11),"",'Sample 2 Data'!C9-'HKG selection'!M$11)</f>
        <v/>
      </c>
      <c r="J8" s="329" t="str">
        <f>IF(ISERROR('Sample 2 Data'!D9-'HKG selection'!N$11),"",'Sample 2 Data'!D9-'HKG selection'!N$11)</f>
        <v/>
      </c>
      <c r="K8" s="330" t="str">
        <f>IF(ISERROR('Sample 2 Data'!E9-'HKG selection'!O$11),"",'Sample 2 Data'!E9-'HKG selection'!O$11)</f>
        <v/>
      </c>
      <c r="L8" s="328" t="str">
        <f>IF(ISERROR('Sample 3 Data'!C9-'HKG selection'!R$11),"",'Sample 3 Data'!C9-'HKG selection'!R$11)</f>
        <v/>
      </c>
      <c r="M8" s="329" t="str">
        <f>IF(ISERROR('Sample 3 Data'!D9-'HKG selection'!S$11),"",'Sample 3 Data'!D9-'HKG selection'!S$11)</f>
        <v/>
      </c>
      <c r="N8" s="330" t="str">
        <f>IF(ISERROR('Sample 3 Data'!E9-'HKG selection'!T$11),"",'Sample 3 Data'!E9-'HKG selection'!T$11)</f>
        <v/>
      </c>
      <c r="O8" s="328" t="str">
        <f>IF(ISERROR('Sample 4 Data'!C9-'HKG selection'!W$11),"",'Sample 4 Data'!C9-'HKG selection'!W$11)</f>
        <v/>
      </c>
      <c r="P8" s="329" t="str">
        <f>IF(ISERROR('Sample 4 Data'!D9-'HKG selection'!X$11),"",'Sample 4 Data'!D9-'HKG selection'!X$11)</f>
        <v/>
      </c>
      <c r="Q8" s="330" t="str">
        <f>IF(ISERROR('Sample 4 Data'!E9-'HKG selection'!Y$11),"",'Sample 4 Data'!E9-'HKG selection'!Y$11)</f>
        <v/>
      </c>
      <c r="R8" s="328" t="str">
        <f>IF(ISERROR('Sample 5 Data'!C9-'HKG selection'!AB$11),"",'Sample 5 Data'!C9-'HKG selection'!AB$11)</f>
        <v/>
      </c>
      <c r="S8" s="329" t="str">
        <f>IF(ISERROR('Sample 5 Data'!D9-'HKG selection'!AC$11),"",'Sample 5 Data'!D9-'HKG selection'!AC$11)</f>
        <v/>
      </c>
      <c r="T8" s="330" t="str">
        <f>IF(ISERROR('Sample 5 Data'!E9-'HKG selection'!AD$11),"",'Sample 5 Data'!E9-'HKG selection'!AD$11)</f>
        <v/>
      </c>
      <c r="U8" s="328" t="str">
        <f>IF(ISERROR('Sample 6 Data'!C9-'HKG selection'!AG$11),"",'Sample 6 Data'!C9-'HKG selection'!AG$11)</f>
        <v/>
      </c>
      <c r="V8" s="329" t="str">
        <f>IF(ISERROR('Sample 6 Data'!D9-'HKG selection'!AH$11),"",'Sample 6 Data'!D9-'HKG selection'!AH$11)</f>
        <v/>
      </c>
      <c r="W8" s="330" t="str">
        <f>IF(ISERROR('Sample 6 Data'!E9-'HKG selection'!AI$11),"",'Sample 6 Data'!E9-'HKG selection'!AI$11)</f>
        <v/>
      </c>
      <c r="X8" s="328" t="str">
        <f>IF(ISERROR('Sample 7 Data'!C9-'HKG selection'!AL$11),"",'Sample 7 Data'!C9-'HKG selection'!AL$11)</f>
        <v/>
      </c>
      <c r="Y8" s="329" t="str">
        <f>IF(ISERROR('Sample 7 Data'!D9-'HKG selection'!AM$11),"",'Sample 7 Data'!D9-'HKG selection'!AM$11)</f>
        <v/>
      </c>
      <c r="Z8" s="330" t="str">
        <f>IF(ISERROR('Sample 7 Data'!E9-'HKG selection'!AN$11),"",'Sample 7 Data'!E9-'HKG selection'!AN$11)</f>
        <v/>
      </c>
      <c r="AA8" s="328" t="str">
        <f>IF(ISERROR('Sample 8 Data'!C9-'HKG selection'!AQ$11),"",'Sample 8 Data'!C9-'HKG selection'!AQ$11)</f>
        <v/>
      </c>
      <c r="AB8" s="329" t="str">
        <f>IF(ISERROR('Sample 8 Data'!D9-'HKG selection'!AR$11),"",'Sample 8 Data'!D9-'HKG selection'!AR$11)</f>
        <v/>
      </c>
      <c r="AC8" s="330" t="str">
        <f>IF(ISERROR('Sample 8 Data'!E9-'HKG selection'!AS$11),"",'Sample 8 Data'!E9-'HKG selection'!AS$11)</f>
        <v/>
      </c>
      <c r="AD8" s="328" t="str">
        <f>IF(ISERROR('Sample 9 Data'!C9-'HKG selection'!AV$11),"",'Sample 9 Data'!C9-'HKG selection'!AV$11)</f>
        <v/>
      </c>
      <c r="AE8" s="329" t="str">
        <f>IF(ISERROR('Sample 9 Data'!D9-'HKG selection'!AW$11),"",'Sample 9 Data'!D9-'HKG selection'!AW$11)</f>
        <v/>
      </c>
      <c r="AF8" s="330" t="str">
        <f>IF(ISERROR('Sample 9 Data'!E9-'HKG selection'!AX$11),"",'Sample 9 Data'!E9-'HKG selection'!AX$11)</f>
        <v/>
      </c>
      <c r="AG8" s="328" t="str">
        <f>IF(ISERROR('Sample 10 Data'!C9-'HKG selection'!BA$11),"",'Sample 10 Data'!C9-'HKG selection'!BA$11)</f>
        <v/>
      </c>
      <c r="AH8" s="329" t="str">
        <f>IF(ISERROR('Sample 10 Data'!D9-'HKG selection'!BB$11),"",'Sample 10 Data'!D9-'HKG selection'!BB$11)</f>
        <v/>
      </c>
      <c r="AI8" s="330" t="str">
        <f>IF(ISERROR('Sample 10 Data'!E9-'HKG selection'!BC$11),"",'Sample 10 Data'!E9-'HKG selection'!BC$11)</f>
        <v/>
      </c>
      <c r="AJ8" s="201"/>
      <c r="AK8" s="201"/>
      <c r="AL8" s="201"/>
    </row>
    <row r="9" spans="1:38">
      <c r="A9" s="102" t="str">
        <f>IF('Informations About Genes'!A9="","",'Informations About Genes'!A9)</f>
        <v>A7</v>
      </c>
      <c r="B9" s="33" t="str">
        <f>IF('Informations About Genes'!D9="","",'Informations About Genes'!D9)</f>
        <v/>
      </c>
      <c r="C9" s="328" t="str">
        <f>IF(ISERROR('Control Sample Data'!C10-'HKG selection'!C$11),"",'Control Sample Data'!C10-'HKG selection'!C$11)</f>
        <v/>
      </c>
      <c r="D9" s="329" t="str">
        <f>IF(ISERROR('Control Sample Data'!D10-'HKG selection'!D$11),"",'Control Sample Data'!D10-'HKG selection'!D$11)</f>
        <v/>
      </c>
      <c r="E9" s="329" t="str">
        <f>IF(ISERROR('Control Sample Data'!E10-'HKG selection'!E$11),"",'Control Sample Data'!E10-'HKG selection'!E$11)</f>
        <v/>
      </c>
      <c r="F9" s="328" t="str">
        <f>IF(ISERROR('Sample 1 Data'!C10-'HKG selection'!H$11),"",'Sample 1 Data'!C10-'HKG selection'!H$11)</f>
        <v/>
      </c>
      <c r="G9" s="329" t="str">
        <f>IF(ISERROR('Sample 1 Data'!D10-'HKG selection'!I$11),"",'Sample 1 Data'!D10-'HKG selection'!I$11)</f>
        <v/>
      </c>
      <c r="H9" s="330" t="str">
        <f>IF(ISERROR('Sample 1 Data'!E10-'HKG selection'!J$11),"",'Sample 1 Data'!E10-'HKG selection'!J$11)</f>
        <v/>
      </c>
      <c r="I9" s="328" t="str">
        <f>IF(ISERROR('Sample 2 Data'!C10-'HKG selection'!M$11),"",'Sample 2 Data'!C10-'HKG selection'!M$11)</f>
        <v/>
      </c>
      <c r="J9" s="329" t="str">
        <f>IF(ISERROR('Sample 2 Data'!D10-'HKG selection'!N$11),"",'Sample 2 Data'!D10-'HKG selection'!N$11)</f>
        <v/>
      </c>
      <c r="K9" s="330" t="str">
        <f>IF(ISERROR('Sample 2 Data'!E10-'HKG selection'!O$11),"",'Sample 2 Data'!E10-'HKG selection'!O$11)</f>
        <v/>
      </c>
      <c r="L9" s="328" t="str">
        <f>IF(ISERROR('Sample 3 Data'!C10-'HKG selection'!R$11),"",'Sample 3 Data'!C10-'HKG selection'!R$11)</f>
        <v/>
      </c>
      <c r="M9" s="329" t="str">
        <f>IF(ISERROR('Sample 3 Data'!D10-'HKG selection'!S$11),"",'Sample 3 Data'!D10-'HKG selection'!S$11)</f>
        <v/>
      </c>
      <c r="N9" s="330" t="str">
        <f>IF(ISERROR('Sample 3 Data'!E10-'HKG selection'!T$11),"",'Sample 3 Data'!E10-'HKG selection'!T$11)</f>
        <v/>
      </c>
      <c r="O9" s="328" t="str">
        <f>IF(ISERROR('Sample 4 Data'!C10-'HKG selection'!W$11),"",'Sample 4 Data'!C10-'HKG selection'!W$11)</f>
        <v/>
      </c>
      <c r="P9" s="329" t="str">
        <f>IF(ISERROR('Sample 4 Data'!D10-'HKG selection'!X$11),"",'Sample 4 Data'!D10-'HKG selection'!X$11)</f>
        <v/>
      </c>
      <c r="Q9" s="330" t="str">
        <f>IF(ISERROR('Sample 4 Data'!E10-'HKG selection'!Y$11),"",'Sample 4 Data'!E10-'HKG selection'!Y$11)</f>
        <v/>
      </c>
      <c r="R9" s="328" t="str">
        <f>IF(ISERROR('Sample 5 Data'!C10-'HKG selection'!AB$11),"",'Sample 5 Data'!C10-'HKG selection'!AB$11)</f>
        <v/>
      </c>
      <c r="S9" s="329" t="str">
        <f>IF(ISERROR('Sample 5 Data'!D10-'HKG selection'!AC$11),"",'Sample 5 Data'!D10-'HKG selection'!AC$11)</f>
        <v/>
      </c>
      <c r="T9" s="330" t="str">
        <f>IF(ISERROR('Sample 5 Data'!E10-'HKG selection'!AD$11),"",'Sample 5 Data'!E10-'HKG selection'!AD$11)</f>
        <v/>
      </c>
      <c r="U9" s="328" t="str">
        <f>IF(ISERROR('Sample 6 Data'!C10-'HKG selection'!AG$11),"",'Sample 6 Data'!C10-'HKG selection'!AG$11)</f>
        <v/>
      </c>
      <c r="V9" s="329" t="str">
        <f>IF(ISERROR('Sample 6 Data'!D10-'HKG selection'!AH$11),"",'Sample 6 Data'!D10-'HKG selection'!AH$11)</f>
        <v/>
      </c>
      <c r="W9" s="330" t="str">
        <f>IF(ISERROR('Sample 6 Data'!E10-'HKG selection'!AI$11),"",'Sample 6 Data'!E10-'HKG selection'!AI$11)</f>
        <v/>
      </c>
      <c r="X9" s="328" t="str">
        <f>IF(ISERROR('Sample 7 Data'!C10-'HKG selection'!AL$11),"",'Sample 7 Data'!C10-'HKG selection'!AL$11)</f>
        <v/>
      </c>
      <c r="Y9" s="329" t="str">
        <f>IF(ISERROR('Sample 7 Data'!D10-'HKG selection'!AM$11),"",'Sample 7 Data'!D10-'HKG selection'!AM$11)</f>
        <v/>
      </c>
      <c r="Z9" s="330" t="str">
        <f>IF(ISERROR('Sample 7 Data'!E10-'HKG selection'!AN$11),"",'Sample 7 Data'!E10-'HKG selection'!AN$11)</f>
        <v/>
      </c>
      <c r="AA9" s="328" t="str">
        <f>IF(ISERROR('Sample 8 Data'!C10-'HKG selection'!AQ$11),"",'Sample 8 Data'!C10-'HKG selection'!AQ$11)</f>
        <v/>
      </c>
      <c r="AB9" s="329" t="str">
        <f>IF(ISERROR('Sample 8 Data'!D10-'HKG selection'!AR$11),"",'Sample 8 Data'!D10-'HKG selection'!AR$11)</f>
        <v/>
      </c>
      <c r="AC9" s="330" t="str">
        <f>IF(ISERROR('Sample 8 Data'!E10-'HKG selection'!AS$11),"",'Sample 8 Data'!E10-'HKG selection'!AS$11)</f>
        <v/>
      </c>
      <c r="AD9" s="328" t="str">
        <f>IF(ISERROR('Sample 9 Data'!C10-'HKG selection'!AV$11),"",'Sample 9 Data'!C10-'HKG selection'!AV$11)</f>
        <v/>
      </c>
      <c r="AE9" s="329" t="str">
        <f>IF(ISERROR('Sample 9 Data'!D10-'HKG selection'!AW$11),"",'Sample 9 Data'!D10-'HKG selection'!AW$11)</f>
        <v/>
      </c>
      <c r="AF9" s="330" t="str">
        <f>IF(ISERROR('Sample 9 Data'!E10-'HKG selection'!AX$11),"",'Sample 9 Data'!E10-'HKG selection'!AX$11)</f>
        <v/>
      </c>
      <c r="AG9" s="328" t="str">
        <f>IF(ISERROR('Sample 10 Data'!C10-'HKG selection'!BA$11),"",'Sample 10 Data'!C10-'HKG selection'!BA$11)</f>
        <v/>
      </c>
      <c r="AH9" s="329" t="str">
        <f>IF(ISERROR('Sample 10 Data'!D10-'HKG selection'!BB$11),"",'Sample 10 Data'!D10-'HKG selection'!BB$11)</f>
        <v/>
      </c>
      <c r="AI9" s="330" t="str">
        <f>IF(ISERROR('Sample 10 Data'!E10-'HKG selection'!BC$11),"",'Sample 10 Data'!E10-'HKG selection'!BC$11)</f>
        <v/>
      </c>
      <c r="AJ9" s="201"/>
      <c r="AK9" s="201"/>
      <c r="AL9" s="201"/>
    </row>
    <row r="10" spans="1:38">
      <c r="A10" s="102" t="str">
        <f>IF('Informations About Genes'!A10="","",'Informations About Genes'!A10)</f>
        <v>A8</v>
      </c>
      <c r="B10" s="33" t="str">
        <f>IF('Informations About Genes'!D10="","",'Informations About Genes'!D10)</f>
        <v/>
      </c>
      <c r="C10" s="328" t="str">
        <f>IF(ISERROR('Control Sample Data'!C11-'HKG selection'!C$11),"",'Control Sample Data'!C11-'HKG selection'!C$11)</f>
        <v/>
      </c>
      <c r="D10" s="329" t="str">
        <f>IF(ISERROR('Control Sample Data'!D11-'HKG selection'!D$11),"",'Control Sample Data'!D11-'HKG selection'!D$11)</f>
        <v/>
      </c>
      <c r="E10" s="329" t="str">
        <f>IF(ISERROR('Control Sample Data'!E11-'HKG selection'!E$11),"",'Control Sample Data'!E11-'HKG selection'!E$11)</f>
        <v/>
      </c>
      <c r="F10" s="328" t="str">
        <f>IF(ISERROR('Sample 1 Data'!C11-'HKG selection'!H$11),"",'Sample 1 Data'!C11-'HKG selection'!H$11)</f>
        <v/>
      </c>
      <c r="G10" s="329" t="str">
        <f>IF(ISERROR('Sample 1 Data'!D11-'HKG selection'!I$11),"",'Sample 1 Data'!D11-'HKG selection'!I$11)</f>
        <v/>
      </c>
      <c r="H10" s="330" t="str">
        <f>IF(ISERROR('Sample 1 Data'!E11-'HKG selection'!J$11),"",'Sample 1 Data'!E11-'HKG selection'!J$11)</f>
        <v/>
      </c>
      <c r="I10" s="328" t="str">
        <f>IF(ISERROR('Sample 2 Data'!C11-'HKG selection'!M$11),"",'Sample 2 Data'!C11-'HKG selection'!M$11)</f>
        <v/>
      </c>
      <c r="J10" s="329" t="str">
        <f>IF(ISERROR('Sample 2 Data'!D11-'HKG selection'!N$11),"",'Sample 2 Data'!D11-'HKG selection'!N$11)</f>
        <v/>
      </c>
      <c r="K10" s="330" t="str">
        <f>IF(ISERROR('Sample 2 Data'!E11-'HKG selection'!O$11),"",'Sample 2 Data'!E11-'HKG selection'!O$11)</f>
        <v/>
      </c>
      <c r="L10" s="328" t="str">
        <f>IF(ISERROR('Sample 3 Data'!C11-'HKG selection'!R$11),"",'Sample 3 Data'!C11-'HKG selection'!R$11)</f>
        <v/>
      </c>
      <c r="M10" s="329" t="str">
        <f>IF(ISERROR('Sample 3 Data'!D11-'HKG selection'!S$11),"",'Sample 3 Data'!D11-'HKG selection'!S$11)</f>
        <v/>
      </c>
      <c r="N10" s="330" t="str">
        <f>IF(ISERROR('Sample 3 Data'!E11-'HKG selection'!T$11),"",'Sample 3 Data'!E11-'HKG selection'!T$11)</f>
        <v/>
      </c>
      <c r="O10" s="328" t="str">
        <f>IF(ISERROR('Sample 4 Data'!C11-'HKG selection'!W$11),"",'Sample 4 Data'!C11-'HKG selection'!W$11)</f>
        <v/>
      </c>
      <c r="P10" s="329" t="str">
        <f>IF(ISERROR('Sample 4 Data'!D11-'HKG selection'!X$11),"",'Sample 4 Data'!D11-'HKG selection'!X$11)</f>
        <v/>
      </c>
      <c r="Q10" s="330" t="str">
        <f>IF(ISERROR('Sample 4 Data'!E11-'HKG selection'!Y$11),"",'Sample 4 Data'!E11-'HKG selection'!Y$11)</f>
        <v/>
      </c>
      <c r="R10" s="328" t="str">
        <f>IF(ISERROR('Sample 5 Data'!C11-'HKG selection'!AB$11),"",'Sample 5 Data'!C11-'HKG selection'!AB$11)</f>
        <v/>
      </c>
      <c r="S10" s="329" t="str">
        <f>IF(ISERROR('Sample 5 Data'!D11-'HKG selection'!AC$11),"",'Sample 5 Data'!D11-'HKG selection'!AC$11)</f>
        <v/>
      </c>
      <c r="T10" s="330" t="str">
        <f>IF(ISERROR('Sample 5 Data'!E11-'HKG selection'!AD$11),"",'Sample 5 Data'!E11-'HKG selection'!AD$11)</f>
        <v/>
      </c>
      <c r="U10" s="328" t="str">
        <f>IF(ISERROR('Sample 6 Data'!C11-'HKG selection'!AG$11),"",'Sample 6 Data'!C11-'HKG selection'!AG$11)</f>
        <v/>
      </c>
      <c r="V10" s="329" t="str">
        <f>IF(ISERROR('Sample 6 Data'!D11-'HKG selection'!AH$11),"",'Sample 6 Data'!D11-'HKG selection'!AH$11)</f>
        <v/>
      </c>
      <c r="W10" s="330" t="str">
        <f>IF(ISERROR('Sample 6 Data'!E11-'HKG selection'!AI$11),"",'Sample 6 Data'!E11-'HKG selection'!AI$11)</f>
        <v/>
      </c>
      <c r="X10" s="328" t="str">
        <f>IF(ISERROR('Sample 7 Data'!C11-'HKG selection'!AL$11),"",'Sample 7 Data'!C11-'HKG selection'!AL$11)</f>
        <v/>
      </c>
      <c r="Y10" s="329" t="str">
        <f>IF(ISERROR('Sample 7 Data'!D11-'HKG selection'!AM$11),"",'Sample 7 Data'!D11-'HKG selection'!AM$11)</f>
        <v/>
      </c>
      <c r="Z10" s="330" t="str">
        <f>IF(ISERROR('Sample 7 Data'!E11-'HKG selection'!AN$11),"",'Sample 7 Data'!E11-'HKG selection'!AN$11)</f>
        <v/>
      </c>
      <c r="AA10" s="328" t="str">
        <f>IF(ISERROR('Sample 8 Data'!C11-'HKG selection'!AQ$11),"",'Sample 8 Data'!C11-'HKG selection'!AQ$11)</f>
        <v/>
      </c>
      <c r="AB10" s="329" t="str">
        <f>IF(ISERROR('Sample 8 Data'!D11-'HKG selection'!AR$11),"",'Sample 8 Data'!D11-'HKG selection'!AR$11)</f>
        <v/>
      </c>
      <c r="AC10" s="330" t="str">
        <f>IF(ISERROR('Sample 8 Data'!E11-'HKG selection'!AS$11),"",'Sample 8 Data'!E11-'HKG selection'!AS$11)</f>
        <v/>
      </c>
      <c r="AD10" s="328" t="str">
        <f>IF(ISERROR('Sample 9 Data'!C11-'HKG selection'!AV$11),"",'Sample 9 Data'!C11-'HKG selection'!AV$11)</f>
        <v/>
      </c>
      <c r="AE10" s="329" t="str">
        <f>IF(ISERROR('Sample 9 Data'!D11-'HKG selection'!AW$11),"",'Sample 9 Data'!D11-'HKG selection'!AW$11)</f>
        <v/>
      </c>
      <c r="AF10" s="330" t="str">
        <f>IF(ISERROR('Sample 9 Data'!E11-'HKG selection'!AX$11),"",'Sample 9 Data'!E11-'HKG selection'!AX$11)</f>
        <v/>
      </c>
      <c r="AG10" s="328" t="str">
        <f>IF(ISERROR('Sample 10 Data'!C11-'HKG selection'!BA$11),"",'Sample 10 Data'!C11-'HKG selection'!BA$11)</f>
        <v/>
      </c>
      <c r="AH10" s="329" t="str">
        <f>IF(ISERROR('Sample 10 Data'!D11-'HKG selection'!BB$11),"",'Sample 10 Data'!D11-'HKG selection'!BB$11)</f>
        <v/>
      </c>
      <c r="AI10" s="330" t="str">
        <f>IF(ISERROR('Sample 10 Data'!E11-'HKG selection'!BC$11),"",'Sample 10 Data'!E11-'HKG selection'!BC$11)</f>
        <v/>
      </c>
      <c r="AJ10" s="201"/>
      <c r="AK10" s="201"/>
      <c r="AL10" s="201"/>
    </row>
    <row r="11" spans="1:38">
      <c r="A11" s="102" t="str">
        <f>IF('Informations About Genes'!A11="","",'Informations About Genes'!A11)</f>
        <v>A9</v>
      </c>
      <c r="B11" s="33" t="str">
        <f>IF('Informations About Genes'!D11="","",'Informations About Genes'!D11)</f>
        <v/>
      </c>
      <c r="C11" s="328" t="str">
        <f>IF(ISERROR('Control Sample Data'!C12-'HKG selection'!C$11),"",'Control Sample Data'!C12-'HKG selection'!C$11)</f>
        <v/>
      </c>
      <c r="D11" s="329" t="str">
        <f>IF(ISERROR('Control Sample Data'!D12-'HKG selection'!D$11),"",'Control Sample Data'!D12-'HKG selection'!D$11)</f>
        <v/>
      </c>
      <c r="E11" s="329" t="str">
        <f>IF(ISERROR('Control Sample Data'!E12-'HKG selection'!E$11),"",'Control Sample Data'!E12-'HKG selection'!E$11)</f>
        <v/>
      </c>
      <c r="F11" s="328" t="str">
        <f>IF(ISERROR('Sample 1 Data'!C12-'HKG selection'!H$11),"",'Sample 1 Data'!C12-'HKG selection'!H$11)</f>
        <v/>
      </c>
      <c r="G11" s="329" t="str">
        <f>IF(ISERROR('Sample 1 Data'!D12-'HKG selection'!I$11),"",'Sample 1 Data'!D12-'HKG selection'!I$11)</f>
        <v/>
      </c>
      <c r="H11" s="330" t="str">
        <f>IF(ISERROR('Sample 1 Data'!E12-'HKG selection'!J$11),"",'Sample 1 Data'!E12-'HKG selection'!J$11)</f>
        <v/>
      </c>
      <c r="I11" s="328" t="str">
        <f>IF(ISERROR('Sample 2 Data'!C12-'HKG selection'!M$11),"",'Sample 2 Data'!C12-'HKG selection'!M$11)</f>
        <v/>
      </c>
      <c r="J11" s="329" t="str">
        <f>IF(ISERROR('Sample 2 Data'!D12-'HKG selection'!N$11),"",'Sample 2 Data'!D12-'HKG selection'!N$11)</f>
        <v/>
      </c>
      <c r="K11" s="330" t="str">
        <f>IF(ISERROR('Sample 2 Data'!E12-'HKG selection'!O$11),"",'Sample 2 Data'!E12-'HKG selection'!O$11)</f>
        <v/>
      </c>
      <c r="L11" s="328" t="str">
        <f>IF(ISERROR('Sample 3 Data'!C12-'HKG selection'!R$11),"",'Sample 3 Data'!C12-'HKG selection'!R$11)</f>
        <v/>
      </c>
      <c r="M11" s="329" t="str">
        <f>IF(ISERROR('Sample 3 Data'!D12-'HKG selection'!S$11),"",'Sample 3 Data'!D12-'HKG selection'!S$11)</f>
        <v/>
      </c>
      <c r="N11" s="330" t="str">
        <f>IF(ISERROR('Sample 3 Data'!E12-'HKG selection'!T$11),"",'Sample 3 Data'!E12-'HKG selection'!T$11)</f>
        <v/>
      </c>
      <c r="O11" s="328" t="str">
        <f>IF(ISERROR('Sample 4 Data'!C12-'HKG selection'!W$11),"",'Sample 4 Data'!C12-'HKG selection'!W$11)</f>
        <v/>
      </c>
      <c r="P11" s="329" t="str">
        <f>IF(ISERROR('Sample 4 Data'!D12-'HKG selection'!X$11),"",'Sample 4 Data'!D12-'HKG selection'!X$11)</f>
        <v/>
      </c>
      <c r="Q11" s="330" t="str">
        <f>IF(ISERROR('Sample 4 Data'!E12-'HKG selection'!Y$11),"",'Sample 4 Data'!E12-'HKG selection'!Y$11)</f>
        <v/>
      </c>
      <c r="R11" s="328" t="str">
        <f>IF(ISERROR('Sample 5 Data'!C12-'HKG selection'!AB$11),"",'Sample 5 Data'!C12-'HKG selection'!AB$11)</f>
        <v/>
      </c>
      <c r="S11" s="329" t="str">
        <f>IF(ISERROR('Sample 5 Data'!D12-'HKG selection'!AC$11),"",'Sample 5 Data'!D12-'HKG selection'!AC$11)</f>
        <v/>
      </c>
      <c r="T11" s="330" t="str">
        <f>IF(ISERROR('Sample 5 Data'!E12-'HKG selection'!AD$11),"",'Sample 5 Data'!E12-'HKG selection'!AD$11)</f>
        <v/>
      </c>
      <c r="U11" s="328" t="str">
        <f>IF(ISERROR('Sample 6 Data'!C12-'HKG selection'!AG$11),"",'Sample 6 Data'!C12-'HKG selection'!AG$11)</f>
        <v/>
      </c>
      <c r="V11" s="329" t="str">
        <f>IF(ISERROR('Sample 6 Data'!D12-'HKG selection'!AH$11),"",'Sample 6 Data'!D12-'HKG selection'!AH$11)</f>
        <v/>
      </c>
      <c r="W11" s="330" t="str">
        <f>IF(ISERROR('Sample 6 Data'!E12-'HKG selection'!AI$11),"",'Sample 6 Data'!E12-'HKG selection'!AI$11)</f>
        <v/>
      </c>
      <c r="X11" s="328" t="str">
        <f>IF(ISERROR('Sample 7 Data'!C12-'HKG selection'!AL$11),"",'Sample 7 Data'!C12-'HKG selection'!AL$11)</f>
        <v/>
      </c>
      <c r="Y11" s="329" t="str">
        <f>IF(ISERROR('Sample 7 Data'!D12-'HKG selection'!AM$11),"",'Sample 7 Data'!D12-'HKG selection'!AM$11)</f>
        <v/>
      </c>
      <c r="Z11" s="330" t="str">
        <f>IF(ISERROR('Sample 7 Data'!E12-'HKG selection'!AN$11),"",'Sample 7 Data'!E12-'HKG selection'!AN$11)</f>
        <v/>
      </c>
      <c r="AA11" s="328" t="str">
        <f>IF(ISERROR('Sample 8 Data'!C12-'HKG selection'!AQ$11),"",'Sample 8 Data'!C12-'HKG selection'!AQ$11)</f>
        <v/>
      </c>
      <c r="AB11" s="329" t="str">
        <f>IF(ISERROR('Sample 8 Data'!D12-'HKG selection'!AR$11),"",'Sample 8 Data'!D12-'HKG selection'!AR$11)</f>
        <v/>
      </c>
      <c r="AC11" s="330" t="str">
        <f>IF(ISERROR('Sample 8 Data'!E12-'HKG selection'!AS$11),"",'Sample 8 Data'!E12-'HKG selection'!AS$11)</f>
        <v/>
      </c>
      <c r="AD11" s="328" t="str">
        <f>IF(ISERROR('Sample 9 Data'!C12-'HKG selection'!AV$11),"",'Sample 9 Data'!C12-'HKG selection'!AV$11)</f>
        <v/>
      </c>
      <c r="AE11" s="329" t="str">
        <f>IF(ISERROR('Sample 9 Data'!D12-'HKG selection'!AW$11),"",'Sample 9 Data'!D12-'HKG selection'!AW$11)</f>
        <v/>
      </c>
      <c r="AF11" s="330" t="str">
        <f>IF(ISERROR('Sample 9 Data'!E12-'HKG selection'!AX$11),"",'Sample 9 Data'!E12-'HKG selection'!AX$11)</f>
        <v/>
      </c>
      <c r="AG11" s="328" t="str">
        <f>IF(ISERROR('Sample 10 Data'!C12-'HKG selection'!BA$11),"",'Sample 10 Data'!C12-'HKG selection'!BA$11)</f>
        <v/>
      </c>
      <c r="AH11" s="329" t="str">
        <f>IF(ISERROR('Sample 10 Data'!D12-'HKG selection'!BB$11),"",'Sample 10 Data'!D12-'HKG selection'!BB$11)</f>
        <v/>
      </c>
      <c r="AI11" s="330" t="str">
        <f>IF(ISERROR('Sample 10 Data'!E12-'HKG selection'!BC$11),"",'Sample 10 Data'!E12-'HKG selection'!BC$11)</f>
        <v/>
      </c>
      <c r="AJ11" s="201"/>
      <c r="AK11" s="201"/>
      <c r="AL11" s="201"/>
    </row>
    <row r="12" spans="1:38">
      <c r="A12" s="102" t="str">
        <f>IF('Informations About Genes'!A12="","",'Informations About Genes'!A12)</f>
        <v>A10</v>
      </c>
      <c r="B12" s="33" t="str">
        <f>IF('Informations About Genes'!D12="","",'Informations About Genes'!D12)</f>
        <v/>
      </c>
      <c r="C12" s="328" t="str">
        <f>IF(ISERROR('Control Sample Data'!C13-'HKG selection'!C$11),"",'Control Sample Data'!C13-'HKG selection'!C$11)</f>
        <v/>
      </c>
      <c r="D12" s="329" t="str">
        <f>IF(ISERROR('Control Sample Data'!D13-'HKG selection'!D$11),"",'Control Sample Data'!D13-'HKG selection'!D$11)</f>
        <v/>
      </c>
      <c r="E12" s="329" t="str">
        <f>IF(ISERROR('Control Sample Data'!E13-'HKG selection'!E$11),"",'Control Sample Data'!E13-'HKG selection'!E$11)</f>
        <v/>
      </c>
      <c r="F12" s="328" t="str">
        <f>IF(ISERROR('Sample 1 Data'!C13-'HKG selection'!H$11),"",'Sample 1 Data'!C13-'HKG selection'!H$11)</f>
        <v/>
      </c>
      <c r="G12" s="329" t="str">
        <f>IF(ISERROR('Sample 1 Data'!D13-'HKG selection'!I$11),"",'Sample 1 Data'!D13-'HKG selection'!I$11)</f>
        <v/>
      </c>
      <c r="H12" s="330" t="str">
        <f>IF(ISERROR('Sample 1 Data'!E13-'HKG selection'!J$11),"",'Sample 1 Data'!E13-'HKG selection'!J$11)</f>
        <v/>
      </c>
      <c r="I12" s="328" t="str">
        <f>IF(ISERROR('Sample 2 Data'!C13-'HKG selection'!M$11),"",'Sample 2 Data'!C13-'HKG selection'!M$11)</f>
        <v/>
      </c>
      <c r="J12" s="329" t="str">
        <f>IF(ISERROR('Sample 2 Data'!D13-'HKG selection'!N$11),"",'Sample 2 Data'!D13-'HKG selection'!N$11)</f>
        <v/>
      </c>
      <c r="K12" s="330" t="str">
        <f>IF(ISERROR('Sample 2 Data'!E13-'HKG selection'!O$11),"",'Sample 2 Data'!E13-'HKG selection'!O$11)</f>
        <v/>
      </c>
      <c r="L12" s="328" t="str">
        <f>IF(ISERROR('Sample 3 Data'!C13-'HKG selection'!R$11),"",'Sample 3 Data'!C13-'HKG selection'!R$11)</f>
        <v/>
      </c>
      <c r="M12" s="329" t="str">
        <f>IF(ISERROR('Sample 3 Data'!D13-'HKG selection'!S$11),"",'Sample 3 Data'!D13-'HKG selection'!S$11)</f>
        <v/>
      </c>
      <c r="N12" s="330" t="str">
        <f>IF(ISERROR('Sample 3 Data'!E13-'HKG selection'!T$11),"",'Sample 3 Data'!E13-'HKG selection'!T$11)</f>
        <v/>
      </c>
      <c r="O12" s="328" t="str">
        <f>IF(ISERROR('Sample 4 Data'!C13-'HKG selection'!W$11),"",'Sample 4 Data'!C13-'HKG selection'!W$11)</f>
        <v/>
      </c>
      <c r="P12" s="329" t="str">
        <f>IF(ISERROR('Sample 4 Data'!D13-'HKG selection'!X$11),"",'Sample 4 Data'!D13-'HKG selection'!X$11)</f>
        <v/>
      </c>
      <c r="Q12" s="330" t="str">
        <f>IF(ISERROR('Sample 4 Data'!E13-'HKG selection'!Y$11),"",'Sample 4 Data'!E13-'HKG selection'!Y$11)</f>
        <v/>
      </c>
      <c r="R12" s="328" t="str">
        <f>IF(ISERROR('Sample 5 Data'!C13-'HKG selection'!AB$11),"",'Sample 5 Data'!C13-'HKG selection'!AB$11)</f>
        <v/>
      </c>
      <c r="S12" s="329" t="str">
        <f>IF(ISERROR('Sample 5 Data'!D13-'HKG selection'!AC$11),"",'Sample 5 Data'!D13-'HKG selection'!AC$11)</f>
        <v/>
      </c>
      <c r="T12" s="330" t="str">
        <f>IF(ISERROR('Sample 5 Data'!E13-'HKG selection'!AD$11),"",'Sample 5 Data'!E13-'HKG selection'!AD$11)</f>
        <v/>
      </c>
      <c r="U12" s="328" t="str">
        <f>IF(ISERROR('Sample 6 Data'!C13-'HKG selection'!AG$11),"",'Sample 6 Data'!C13-'HKG selection'!AG$11)</f>
        <v/>
      </c>
      <c r="V12" s="329" t="str">
        <f>IF(ISERROR('Sample 6 Data'!D13-'HKG selection'!AH$11),"",'Sample 6 Data'!D13-'HKG selection'!AH$11)</f>
        <v/>
      </c>
      <c r="W12" s="330" t="str">
        <f>IF(ISERROR('Sample 6 Data'!E13-'HKG selection'!AI$11),"",'Sample 6 Data'!E13-'HKG selection'!AI$11)</f>
        <v/>
      </c>
      <c r="X12" s="328" t="str">
        <f>IF(ISERROR('Sample 7 Data'!C13-'HKG selection'!AL$11),"",'Sample 7 Data'!C13-'HKG selection'!AL$11)</f>
        <v/>
      </c>
      <c r="Y12" s="329" t="str">
        <f>IF(ISERROR('Sample 7 Data'!D13-'HKG selection'!AM$11),"",'Sample 7 Data'!D13-'HKG selection'!AM$11)</f>
        <v/>
      </c>
      <c r="Z12" s="330" t="str">
        <f>IF(ISERROR('Sample 7 Data'!E13-'HKG selection'!AN$11),"",'Sample 7 Data'!E13-'HKG selection'!AN$11)</f>
        <v/>
      </c>
      <c r="AA12" s="328" t="str">
        <f>IF(ISERROR('Sample 8 Data'!C13-'HKG selection'!AQ$11),"",'Sample 8 Data'!C13-'HKG selection'!AQ$11)</f>
        <v/>
      </c>
      <c r="AB12" s="329" t="str">
        <f>IF(ISERROR('Sample 8 Data'!D13-'HKG selection'!AR$11),"",'Sample 8 Data'!D13-'HKG selection'!AR$11)</f>
        <v/>
      </c>
      <c r="AC12" s="330" t="str">
        <f>IF(ISERROR('Sample 8 Data'!E13-'HKG selection'!AS$11),"",'Sample 8 Data'!E13-'HKG selection'!AS$11)</f>
        <v/>
      </c>
      <c r="AD12" s="328" t="str">
        <f>IF(ISERROR('Sample 9 Data'!C13-'HKG selection'!AV$11),"",'Sample 9 Data'!C13-'HKG selection'!AV$11)</f>
        <v/>
      </c>
      <c r="AE12" s="329" t="str">
        <f>IF(ISERROR('Sample 9 Data'!D13-'HKG selection'!AW$11),"",'Sample 9 Data'!D13-'HKG selection'!AW$11)</f>
        <v/>
      </c>
      <c r="AF12" s="330" t="str">
        <f>IF(ISERROR('Sample 9 Data'!E13-'HKG selection'!AX$11),"",'Sample 9 Data'!E13-'HKG selection'!AX$11)</f>
        <v/>
      </c>
      <c r="AG12" s="328" t="str">
        <f>IF(ISERROR('Sample 10 Data'!C13-'HKG selection'!BA$11),"",'Sample 10 Data'!C13-'HKG selection'!BA$11)</f>
        <v/>
      </c>
      <c r="AH12" s="329" t="str">
        <f>IF(ISERROR('Sample 10 Data'!D13-'HKG selection'!BB$11),"",'Sample 10 Data'!D13-'HKG selection'!BB$11)</f>
        <v/>
      </c>
      <c r="AI12" s="330" t="str">
        <f>IF(ISERROR('Sample 10 Data'!E13-'HKG selection'!BC$11),"",'Sample 10 Data'!E13-'HKG selection'!BC$11)</f>
        <v/>
      </c>
      <c r="AJ12" s="201"/>
      <c r="AK12" s="201"/>
      <c r="AL12" s="201"/>
    </row>
    <row r="13" spans="1:38">
      <c r="A13" s="102" t="str">
        <f>IF('Informations About Genes'!A13="","",'Informations About Genes'!A13)</f>
        <v>A11</v>
      </c>
      <c r="B13" s="33" t="str">
        <f>IF('Informations About Genes'!D13="","",'Informations About Genes'!D13)</f>
        <v/>
      </c>
      <c r="C13" s="328" t="str">
        <f>IF(ISERROR('Control Sample Data'!C14-'HKG selection'!C$11),"",'Control Sample Data'!C14-'HKG selection'!C$11)</f>
        <v/>
      </c>
      <c r="D13" s="329" t="str">
        <f>IF(ISERROR('Control Sample Data'!D14-'HKG selection'!D$11),"",'Control Sample Data'!D14-'HKG selection'!D$11)</f>
        <v/>
      </c>
      <c r="E13" s="329" t="str">
        <f>IF(ISERROR('Control Sample Data'!E14-'HKG selection'!E$11),"",'Control Sample Data'!E14-'HKG selection'!E$11)</f>
        <v/>
      </c>
      <c r="F13" s="328" t="str">
        <f>IF(ISERROR('Sample 1 Data'!C14-'HKG selection'!H$11),"",'Sample 1 Data'!C14-'HKG selection'!H$11)</f>
        <v/>
      </c>
      <c r="G13" s="329" t="str">
        <f>IF(ISERROR('Sample 1 Data'!D14-'HKG selection'!I$11),"",'Sample 1 Data'!D14-'HKG selection'!I$11)</f>
        <v/>
      </c>
      <c r="H13" s="330" t="str">
        <f>IF(ISERROR('Sample 1 Data'!E14-'HKG selection'!J$11),"",'Sample 1 Data'!E14-'HKG selection'!J$11)</f>
        <v/>
      </c>
      <c r="I13" s="328" t="str">
        <f>IF(ISERROR('Sample 2 Data'!C14-'HKG selection'!M$11),"",'Sample 2 Data'!C14-'HKG selection'!M$11)</f>
        <v/>
      </c>
      <c r="J13" s="329" t="str">
        <f>IF(ISERROR('Sample 2 Data'!D14-'HKG selection'!N$11),"",'Sample 2 Data'!D14-'HKG selection'!N$11)</f>
        <v/>
      </c>
      <c r="K13" s="330" t="str">
        <f>IF(ISERROR('Sample 2 Data'!E14-'HKG selection'!O$11),"",'Sample 2 Data'!E14-'HKG selection'!O$11)</f>
        <v/>
      </c>
      <c r="L13" s="328" t="str">
        <f>IF(ISERROR('Sample 3 Data'!C14-'HKG selection'!R$11),"",'Sample 3 Data'!C14-'HKG selection'!R$11)</f>
        <v/>
      </c>
      <c r="M13" s="329" t="str">
        <f>IF(ISERROR('Sample 3 Data'!D14-'HKG selection'!S$11),"",'Sample 3 Data'!D14-'HKG selection'!S$11)</f>
        <v/>
      </c>
      <c r="N13" s="330" t="str">
        <f>IF(ISERROR('Sample 3 Data'!E14-'HKG selection'!T$11),"",'Sample 3 Data'!E14-'HKG selection'!T$11)</f>
        <v/>
      </c>
      <c r="O13" s="328" t="str">
        <f>IF(ISERROR('Sample 4 Data'!C14-'HKG selection'!W$11),"",'Sample 4 Data'!C14-'HKG selection'!W$11)</f>
        <v/>
      </c>
      <c r="P13" s="329" t="str">
        <f>IF(ISERROR('Sample 4 Data'!D14-'HKG selection'!X$11),"",'Sample 4 Data'!D14-'HKG selection'!X$11)</f>
        <v/>
      </c>
      <c r="Q13" s="330" t="str">
        <f>IF(ISERROR('Sample 4 Data'!E14-'HKG selection'!Y$11),"",'Sample 4 Data'!E14-'HKG selection'!Y$11)</f>
        <v/>
      </c>
      <c r="R13" s="328" t="str">
        <f>IF(ISERROR('Sample 5 Data'!C14-'HKG selection'!AB$11),"",'Sample 5 Data'!C14-'HKG selection'!AB$11)</f>
        <v/>
      </c>
      <c r="S13" s="329" t="str">
        <f>IF(ISERROR('Sample 5 Data'!D14-'HKG selection'!AC$11),"",'Sample 5 Data'!D14-'HKG selection'!AC$11)</f>
        <v/>
      </c>
      <c r="T13" s="330" t="str">
        <f>IF(ISERROR('Sample 5 Data'!E14-'HKG selection'!AD$11),"",'Sample 5 Data'!E14-'HKG selection'!AD$11)</f>
        <v/>
      </c>
      <c r="U13" s="328" t="str">
        <f>IF(ISERROR('Sample 6 Data'!C14-'HKG selection'!AG$11),"",'Sample 6 Data'!C14-'HKG selection'!AG$11)</f>
        <v/>
      </c>
      <c r="V13" s="329" t="str">
        <f>IF(ISERROR('Sample 6 Data'!D14-'HKG selection'!AH$11),"",'Sample 6 Data'!D14-'HKG selection'!AH$11)</f>
        <v/>
      </c>
      <c r="W13" s="330" t="str">
        <f>IF(ISERROR('Sample 6 Data'!E14-'HKG selection'!AI$11),"",'Sample 6 Data'!E14-'HKG selection'!AI$11)</f>
        <v/>
      </c>
      <c r="X13" s="328" t="str">
        <f>IF(ISERROR('Sample 7 Data'!C14-'HKG selection'!AL$11),"",'Sample 7 Data'!C14-'HKG selection'!AL$11)</f>
        <v/>
      </c>
      <c r="Y13" s="329" t="str">
        <f>IF(ISERROR('Sample 7 Data'!D14-'HKG selection'!AM$11),"",'Sample 7 Data'!D14-'HKG selection'!AM$11)</f>
        <v/>
      </c>
      <c r="Z13" s="330" t="str">
        <f>IF(ISERROR('Sample 7 Data'!E14-'HKG selection'!AN$11),"",'Sample 7 Data'!E14-'HKG selection'!AN$11)</f>
        <v/>
      </c>
      <c r="AA13" s="328" t="str">
        <f>IF(ISERROR('Sample 8 Data'!C14-'HKG selection'!AQ$11),"",'Sample 8 Data'!C14-'HKG selection'!AQ$11)</f>
        <v/>
      </c>
      <c r="AB13" s="329" t="str">
        <f>IF(ISERROR('Sample 8 Data'!D14-'HKG selection'!AR$11),"",'Sample 8 Data'!D14-'HKG selection'!AR$11)</f>
        <v/>
      </c>
      <c r="AC13" s="330" t="str">
        <f>IF(ISERROR('Sample 8 Data'!E14-'HKG selection'!AS$11),"",'Sample 8 Data'!E14-'HKG selection'!AS$11)</f>
        <v/>
      </c>
      <c r="AD13" s="328" t="str">
        <f>IF(ISERROR('Sample 9 Data'!C14-'HKG selection'!AV$11),"",'Sample 9 Data'!C14-'HKG selection'!AV$11)</f>
        <v/>
      </c>
      <c r="AE13" s="329" t="str">
        <f>IF(ISERROR('Sample 9 Data'!D14-'HKG selection'!AW$11),"",'Sample 9 Data'!D14-'HKG selection'!AW$11)</f>
        <v/>
      </c>
      <c r="AF13" s="330" t="str">
        <f>IF(ISERROR('Sample 9 Data'!E14-'HKG selection'!AX$11),"",'Sample 9 Data'!E14-'HKG selection'!AX$11)</f>
        <v/>
      </c>
      <c r="AG13" s="328" t="str">
        <f>IF(ISERROR('Sample 10 Data'!C14-'HKG selection'!BA$11),"",'Sample 10 Data'!C14-'HKG selection'!BA$11)</f>
        <v/>
      </c>
      <c r="AH13" s="329" t="str">
        <f>IF(ISERROR('Sample 10 Data'!D14-'HKG selection'!BB$11),"",'Sample 10 Data'!D14-'HKG selection'!BB$11)</f>
        <v/>
      </c>
      <c r="AI13" s="330" t="str">
        <f>IF(ISERROR('Sample 10 Data'!E14-'HKG selection'!BC$11),"",'Sample 10 Data'!E14-'HKG selection'!BC$11)</f>
        <v/>
      </c>
      <c r="AJ13" s="201"/>
      <c r="AK13" s="201"/>
      <c r="AL13" s="201"/>
    </row>
    <row r="14" spans="1:38">
      <c r="A14" s="102" t="str">
        <f>IF('Informations About Genes'!A14="","",'Informations About Genes'!A14)</f>
        <v>A12</v>
      </c>
      <c r="B14" s="33" t="str">
        <f>IF('Informations About Genes'!D14="","",'Informations About Genes'!D14)</f>
        <v/>
      </c>
      <c r="C14" s="328" t="str">
        <f>IF(ISERROR('Control Sample Data'!C15-'HKG selection'!C$11),"",'Control Sample Data'!C15-'HKG selection'!C$11)</f>
        <v/>
      </c>
      <c r="D14" s="329" t="str">
        <f>IF(ISERROR('Control Sample Data'!D15-'HKG selection'!D$11),"",'Control Sample Data'!D15-'HKG selection'!D$11)</f>
        <v/>
      </c>
      <c r="E14" s="329" t="str">
        <f>IF(ISERROR('Control Sample Data'!E15-'HKG selection'!E$11),"",'Control Sample Data'!E15-'HKG selection'!E$11)</f>
        <v/>
      </c>
      <c r="F14" s="328" t="str">
        <f>IF(ISERROR('Sample 1 Data'!C15-'HKG selection'!H$11),"",'Sample 1 Data'!C15-'HKG selection'!H$11)</f>
        <v/>
      </c>
      <c r="G14" s="329" t="str">
        <f>IF(ISERROR('Sample 1 Data'!D15-'HKG selection'!I$11),"",'Sample 1 Data'!D15-'HKG selection'!I$11)</f>
        <v/>
      </c>
      <c r="H14" s="330" t="str">
        <f>IF(ISERROR('Sample 1 Data'!E15-'HKG selection'!J$11),"",'Sample 1 Data'!E15-'HKG selection'!J$11)</f>
        <v/>
      </c>
      <c r="I14" s="328" t="str">
        <f>IF(ISERROR('Sample 2 Data'!C15-'HKG selection'!M$11),"",'Sample 2 Data'!C15-'HKG selection'!M$11)</f>
        <v/>
      </c>
      <c r="J14" s="329" t="str">
        <f>IF(ISERROR('Sample 2 Data'!D15-'HKG selection'!N$11),"",'Sample 2 Data'!D15-'HKG selection'!N$11)</f>
        <v/>
      </c>
      <c r="K14" s="330" t="str">
        <f>IF(ISERROR('Sample 2 Data'!E15-'HKG selection'!O$11),"",'Sample 2 Data'!E15-'HKG selection'!O$11)</f>
        <v/>
      </c>
      <c r="L14" s="328" t="str">
        <f>IF(ISERROR('Sample 3 Data'!C15-'HKG selection'!R$11),"",'Sample 3 Data'!C15-'HKG selection'!R$11)</f>
        <v/>
      </c>
      <c r="M14" s="329" t="str">
        <f>IF(ISERROR('Sample 3 Data'!D15-'HKG selection'!S$11),"",'Sample 3 Data'!D15-'HKG selection'!S$11)</f>
        <v/>
      </c>
      <c r="N14" s="330" t="str">
        <f>IF(ISERROR('Sample 3 Data'!E15-'HKG selection'!T$11),"",'Sample 3 Data'!E15-'HKG selection'!T$11)</f>
        <v/>
      </c>
      <c r="O14" s="328" t="str">
        <f>IF(ISERROR('Sample 4 Data'!C15-'HKG selection'!W$11),"",'Sample 4 Data'!C15-'HKG selection'!W$11)</f>
        <v/>
      </c>
      <c r="P14" s="329" t="str">
        <f>IF(ISERROR('Sample 4 Data'!D15-'HKG selection'!X$11),"",'Sample 4 Data'!D15-'HKG selection'!X$11)</f>
        <v/>
      </c>
      <c r="Q14" s="330" t="str">
        <f>IF(ISERROR('Sample 4 Data'!E15-'HKG selection'!Y$11),"",'Sample 4 Data'!E15-'HKG selection'!Y$11)</f>
        <v/>
      </c>
      <c r="R14" s="328" t="str">
        <f>IF(ISERROR('Sample 5 Data'!C15-'HKG selection'!AB$11),"",'Sample 5 Data'!C15-'HKG selection'!AB$11)</f>
        <v/>
      </c>
      <c r="S14" s="329" t="str">
        <f>IF(ISERROR('Sample 5 Data'!D15-'HKG selection'!AC$11),"",'Sample 5 Data'!D15-'HKG selection'!AC$11)</f>
        <v/>
      </c>
      <c r="T14" s="330" t="str">
        <f>IF(ISERROR('Sample 5 Data'!E15-'HKG selection'!AD$11),"",'Sample 5 Data'!E15-'HKG selection'!AD$11)</f>
        <v/>
      </c>
      <c r="U14" s="328" t="str">
        <f>IF(ISERROR('Sample 6 Data'!C15-'HKG selection'!AG$11),"",'Sample 6 Data'!C15-'HKG selection'!AG$11)</f>
        <v/>
      </c>
      <c r="V14" s="329" t="str">
        <f>IF(ISERROR('Sample 6 Data'!D15-'HKG selection'!AH$11),"",'Sample 6 Data'!D15-'HKG selection'!AH$11)</f>
        <v/>
      </c>
      <c r="W14" s="330" t="str">
        <f>IF(ISERROR('Sample 6 Data'!E15-'HKG selection'!AI$11),"",'Sample 6 Data'!E15-'HKG selection'!AI$11)</f>
        <v/>
      </c>
      <c r="X14" s="328" t="str">
        <f>IF(ISERROR('Sample 7 Data'!C15-'HKG selection'!AL$11),"",'Sample 7 Data'!C15-'HKG selection'!AL$11)</f>
        <v/>
      </c>
      <c r="Y14" s="329" t="str">
        <f>IF(ISERROR('Sample 7 Data'!D15-'HKG selection'!AM$11),"",'Sample 7 Data'!D15-'HKG selection'!AM$11)</f>
        <v/>
      </c>
      <c r="Z14" s="330" t="str">
        <f>IF(ISERROR('Sample 7 Data'!E15-'HKG selection'!AN$11),"",'Sample 7 Data'!E15-'HKG selection'!AN$11)</f>
        <v/>
      </c>
      <c r="AA14" s="328" t="str">
        <f>IF(ISERROR('Sample 8 Data'!C15-'HKG selection'!AQ$11),"",'Sample 8 Data'!C15-'HKG selection'!AQ$11)</f>
        <v/>
      </c>
      <c r="AB14" s="329" t="str">
        <f>IF(ISERROR('Sample 8 Data'!D15-'HKG selection'!AR$11),"",'Sample 8 Data'!D15-'HKG selection'!AR$11)</f>
        <v/>
      </c>
      <c r="AC14" s="330" t="str">
        <f>IF(ISERROR('Sample 8 Data'!E15-'HKG selection'!AS$11),"",'Sample 8 Data'!E15-'HKG selection'!AS$11)</f>
        <v/>
      </c>
      <c r="AD14" s="328" t="str">
        <f>IF(ISERROR('Sample 9 Data'!C15-'HKG selection'!AV$11),"",'Sample 9 Data'!C15-'HKG selection'!AV$11)</f>
        <v/>
      </c>
      <c r="AE14" s="329" t="str">
        <f>IF(ISERROR('Sample 9 Data'!D15-'HKG selection'!AW$11),"",'Sample 9 Data'!D15-'HKG selection'!AW$11)</f>
        <v/>
      </c>
      <c r="AF14" s="330" t="str">
        <f>IF(ISERROR('Sample 9 Data'!E15-'HKG selection'!AX$11),"",'Sample 9 Data'!E15-'HKG selection'!AX$11)</f>
        <v/>
      </c>
      <c r="AG14" s="328" t="str">
        <f>IF(ISERROR('Sample 10 Data'!C15-'HKG selection'!BA$11),"",'Sample 10 Data'!C15-'HKG selection'!BA$11)</f>
        <v/>
      </c>
      <c r="AH14" s="329" t="str">
        <f>IF(ISERROR('Sample 10 Data'!D15-'HKG selection'!BB$11),"",'Sample 10 Data'!D15-'HKG selection'!BB$11)</f>
        <v/>
      </c>
      <c r="AI14" s="330" t="str">
        <f>IF(ISERROR('Sample 10 Data'!E15-'HKG selection'!BC$11),"",'Sample 10 Data'!E15-'HKG selection'!BC$11)</f>
        <v/>
      </c>
      <c r="AJ14" s="201"/>
      <c r="AK14" s="201"/>
      <c r="AL14" s="201"/>
    </row>
    <row r="15" spans="1:38">
      <c r="A15" s="102" t="str">
        <f>IF('Informations About Genes'!A15="","",'Informations About Genes'!A15)</f>
        <v>B1</v>
      </c>
      <c r="B15" s="33" t="str">
        <f>IF('Informations About Genes'!D15="","",'Informations About Genes'!D15)</f>
        <v/>
      </c>
      <c r="C15" s="328" t="str">
        <f>IF(ISERROR('Control Sample Data'!C16-'HKG selection'!C$11),"",'Control Sample Data'!C16-'HKG selection'!C$11)</f>
        <v/>
      </c>
      <c r="D15" s="329" t="str">
        <f>IF(ISERROR('Control Sample Data'!D16-'HKG selection'!D$11),"",'Control Sample Data'!D16-'HKG selection'!D$11)</f>
        <v/>
      </c>
      <c r="E15" s="329" t="str">
        <f>IF(ISERROR('Control Sample Data'!E16-'HKG selection'!E$11),"",'Control Sample Data'!E16-'HKG selection'!E$11)</f>
        <v/>
      </c>
      <c r="F15" s="328" t="str">
        <f>IF(ISERROR('Sample 1 Data'!C16-'HKG selection'!H$11),"",'Sample 1 Data'!C16-'HKG selection'!H$11)</f>
        <v/>
      </c>
      <c r="G15" s="329" t="str">
        <f>IF(ISERROR('Sample 1 Data'!D16-'HKG selection'!I$11),"",'Sample 1 Data'!D16-'HKG selection'!I$11)</f>
        <v/>
      </c>
      <c r="H15" s="330" t="str">
        <f>IF(ISERROR('Sample 1 Data'!E16-'HKG selection'!J$11),"",'Sample 1 Data'!E16-'HKG selection'!J$11)</f>
        <v/>
      </c>
      <c r="I15" s="328" t="str">
        <f>IF(ISERROR('Sample 2 Data'!C16-'HKG selection'!M$11),"",'Sample 2 Data'!C16-'HKG selection'!M$11)</f>
        <v/>
      </c>
      <c r="J15" s="329" t="str">
        <f>IF(ISERROR('Sample 2 Data'!D16-'HKG selection'!N$11),"",'Sample 2 Data'!D16-'HKG selection'!N$11)</f>
        <v/>
      </c>
      <c r="K15" s="330" t="str">
        <f>IF(ISERROR('Sample 2 Data'!E16-'HKG selection'!O$11),"",'Sample 2 Data'!E16-'HKG selection'!O$11)</f>
        <v/>
      </c>
      <c r="L15" s="328" t="str">
        <f>IF(ISERROR('Sample 3 Data'!C16-'HKG selection'!R$11),"",'Sample 3 Data'!C16-'HKG selection'!R$11)</f>
        <v/>
      </c>
      <c r="M15" s="329" t="str">
        <f>IF(ISERROR('Sample 3 Data'!D16-'HKG selection'!S$11),"",'Sample 3 Data'!D16-'HKG selection'!S$11)</f>
        <v/>
      </c>
      <c r="N15" s="330" t="str">
        <f>IF(ISERROR('Sample 3 Data'!E16-'HKG selection'!T$11),"",'Sample 3 Data'!E16-'HKG selection'!T$11)</f>
        <v/>
      </c>
      <c r="O15" s="328" t="str">
        <f>IF(ISERROR('Sample 4 Data'!C16-'HKG selection'!W$11),"",'Sample 4 Data'!C16-'HKG selection'!W$11)</f>
        <v/>
      </c>
      <c r="P15" s="329" t="str">
        <f>IF(ISERROR('Sample 4 Data'!D16-'HKG selection'!X$11),"",'Sample 4 Data'!D16-'HKG selection'!X$11)</f>
        <v/>
      </c>
      <c r="Q15" s="330" t="str">
        <f>IF(ISERROR('Sample 4 Data'!E16-'HKG selection'!Y$11),"",'Sample 4 Data'!E16-'HKG selection'!Y$11)</f>
        <v/>
      </c>
      <c r="R15" s="328" t="str">
        <f>IF(ISERROR('Sample 5 Data'!C16-'HKG selection'!AB$11),"",'Sample 5 Data'!C16-'HKG selection'!AB$11)</f>
        <v/>
      </c>
      <c r="S15" s="329" t="str">
        <f>IF(ISERROR('Sample 5 Data'!D16-'HKG selection'!AC$11),"",'Sample 5 Data'!D16-'HKG selection'!AC$11)</f>
        <v/>
      </c>
      <c r="T15" s="330" t="str">
        <f>IF(ISERROR('Sample 5 Data'!E16-'HKG selection'!AD$11),"",'Sample 5 Data'!E16-'HKG selection'!AD$11)</f>
        <v/>
      </c>
      <c r="U15" s="328" t="str">
        <f>IF(ISERROR('Sample 6 Data'!C16-'HKG selection'!AG$11),"",'Sample 6 Data'!C16-'HKG selection'!AG$11)</f>
        <v/>
      </c>
      <c r="V15" s="329" t="str">
        <f>IF(ISERROR('Sample 6 Data'!D16-'HKG selection'!AH$11),"",'Sample 6 Data'!D16-'HKG selection'!AH$11)</f>
        <v/>
      </c>
      <c r="W15" s="330" t="str">
        <f>IF(ISERROR('Sample 6 Data'!E16-'HKG selection'!AI$11),"",'Sample 6 Data'!E16-'HKG selection'!AI$11)</f>
        <v/>
      </c>
      <c r="X15" s="328" t="str">
        <f>IF(ISERROR('Sample 7 Data'!C16-'HKG selection'!AL$11),"",'Sample 7 Data'!C16-'HKG selection'!AL$11)</f>
        <v/>
      </c>
      <c r="Y15" s="329" t="str">
        <f>IF(ISERROR('Sample 7 Data'!D16-'HKG selection'!AM$11),"",'Sample 7 Data'!D16-'HKG selection'!AM$11)</f>
        <v/>
      </c>
      <c r="Z15" s="330" t="str">
        <f>IF(ISERROR('Sample 7 Data'!E16-'HKG selection'!AN$11),"",'Sample 7 Data'!E16-'HKG selection'!AN$11)</f>
        <v/>
      </c>
      <c r="AA15" s="328" t="str">
        <f>IF(ISERROR('Sample 8 Data'!C16-'HKG selection'!AQ$11),"",'Sample 8 Data'!C16-'HKG selection'!AQ$11)</f>
        <v/>
      </c>
      <c r="AB15" s="329" t="str">
        <f>IF(ISERROR('Sample 8 Data'!D16-'HKG selection'!AR$11),"",'Sample 8 Data'!D16-'HKG selection'!AR$11)</f>
        <v/>
      </c>
      <c r="AC15" s="330" t="str">
        <f>IF(ISERROR('Sample 8 Data'!E16-'HKG selection'!AS$11),"",'Sample 8 Data'!E16-'HKG selection'!AS$11)</f>
        <v/>
      </c>
      <c r="AD15" s="328" t="str">
        <f>IF(ISERROR('Sample 9 Data'!C16-'HKG selection'!AV$11),"",'Sample 9 Data'!C16-'HKG selection'!AV$11)</f>
        <v/>
      </c>
      <c r="AE15" s="329" t="str">
        <f>IF(ISERROR('Sample 9 Data'!D16-'HKG selection'!AW$11),"",'Sample 9 Data'!D16-'HKG selection'!AW$11)</f>
        <v/>
      </c>
      <c r="AF15" s="330" t="str">
        <f>IF(ISERROR('Sample 9 Data'!E16-'HKG selection'!AX$11),"",'Sample 9 Data'!E16-'HKG selection'!AX$11)</f>
        <v/>
      </c>
      <c r="AG15" s="328" t="str">
        <f>IF(ISERROR('Sample 10 Data'!C16-'HKG selection'!BA$11),"",'Sample 10 Data'!C16-'HKG selection'!BA$11)</f>
        <v/>
      </c>
      <c r="AH15" s="329" t="str">
        <f>IF(ISERROR('Sample 10 Data'!D16-'HKG selection'!BB$11),"",'Sample 10 Data'!D16-'HKG selection'!BB$11)</f>
        <v/>
      </c>
      <c r="AI15" s="330" t="str">
        <f>IF(ISERROR('Sample 10 Data'!E16-'HKG selection'!BC$11),"",'Sample 10 Data'!E16-'HKG selection'!BC$11)</f>
        <v/>
      </c>
      <c r="AJ15" s="201"/>
      <c r="AK15" s="201"/>
      <c r="AL15" s="201"/>
    </row>
    <row r="16" spans="1:38">
      <c r="A16" s="102" t="str">
        <f>IF('Informations About Genes'!A16="","",'Informations About Genes'!A16)</f>
        <v>B2</v>
      </c>
      <c r="B16" s="33" t="str">
        <f>IF('Informations About Genes'!D16="","",'Informations About Genes'!D16)</f>
        <v/>
      </c>
      <c r="C16" s="328" t="str">
        <f>IF(ISERROR('Control Sample Data'!C17-'HKG selection'!C$11),"",'Control Sample Data'!C17-'HKG selection'!C$11)</f>
        <v/>
      </c>
      <c r="D16" s="329" t="str">
        <f>IF(ISERROR('Control Sample Data'!D17-'HKG selection'!D$11),"",'Control Sample Data'!D17-'HKG selection'!D$11)</f>
        <v/>
      </c>
      <c r="E16" s="329" t="str">
        <f>IF(ISERROR('Control Sample Data'!E17-'HKG selection'!E$11),"",'Control Sample Data'!E17-'HKG selection'!E$11)</f>
        <v/>
      </c>
      <c r="F16" s="328" t="str">
        <f>IF(ISERROR('Sample 1 Data'!C17-'HKG selection'!H$11),"",'Sample 1 Data'!C17-'HKG selection'!H$11)</f>
        <v/>
      </c>
      <c r="G16" s="329" t="str">
        <f>IF(ISERROR('Sample 1 Data'!D17-'HKG selection'!I$11),"",'Sample 1 Data'!D17-'HKG selection'!I$11)</f>
        <v/>
      </c>
      <c r="H16" s="330" t="str">
        <f>IF(ISERROR('Sample 1 Data'!E17-'HKG selection'!J$11),"",'Sample 1 Data'!E17-'HKG selection'!J$11)</f>
        <v/>
      </c>
      <c r="I16" s="328" t="str">
        <f>IF(ISERROR('Sample 2 Data'!C17-'HKG selection'!M$11),"",'Sample 2 Data'!C17-'HKG selection'!M$11)</f>
        <v/>
      </c>
      <c r="J16" s="329" t="str">
        <f>IF(ISERROR('Sample 2 Data'!D17-'HKG selection'!N$11),"",'Sample 2 Data'!D17-'HKG selection'!N$11)</f>
        <v/>
      </c>
      <c r="K16" s="330" t="str">
        <f>IF(ISERROR('Sample 2 Data'!E17-'HKG selection'!O$11),"",'Sample 2 Data'!E17-'HKG selection'!O$11)</f>
        <v/>
      </c>
      <c r="L16" s="328" t="str">
        <f>IF(ISERROR('Sample 3 Data'!C17-'HKG selection'!R$11),"",'Sample 3 Data'!C17-'HKG selection'!R$11)</f>
        <v/>
      </c>
      <c r="M16" s="329" t="str">
        <f>IF(ISERROR('Sample 3 Data'!D17-'HKG selection'!S$11),"",'Sample 3 Data'!D17-'HKG selection'!S$11)</f>
        <v/>
      </c>
      <c r="N16" s="330" t="str">
        <f>IF(ISERROR('Sample 3 Data'!E17-'HKG selection'!T$11),"",'Sample 3 Data'!E17-'HKG selection'!T$11)</f>
        <v/>
      </c>
      <c r="O16" s="328" t="str">
        <f>IF(ISERROR('Sample 4 Data'!C17-'HKG selection'!W$11),"",'Sample 4 Data'!C17-'HKG selection'!W$11)</f>
        <v/>
      </c>
      <c r="P16" s="329" t="str">
        <f>IF(ISERROR('Sample 4 Data'!D17-'HKG selection'!X$11),"",'Sample 4 Data'!D17-'HKG selection'!X$11)</f>
        <v/>
      </c>
      <c r="Q16" s="330" t="str">
        <f>IF(ISERROR('Sample 4 Data'!E17-'HKG selection'!Y$11),"",'Sample 4 Data'!E17-'HKG selection'!Y$11)</f>
        <v/>
      </c>
      <c r="R16" s="328" t="str">
        <f>IF(ISERROR('Sample 5 Data'!C17-'HKG selection'!AB$11),"",'Sample 5 Data'!C17-'HKG selection'!AB$11)</f>
        <v/>
      </c>
      <c r="S16" s="329" t="str">
        <f>IF(ISERROR('Sample 5 Data'!D17-'HKG selection'!AC$11),"",'Sample 5 Data'!D17-'HKG selection'!AC$11)</f>
        <v/>
      </c>
      <c r="T16" s="330" t="str">
        <f>IF(ISERROR('Sample 5 Data'!E17-'HKG selection'!AD$11),"",'Sample 5 Data'!E17-'HKG selection'!AD$11)</f>
        <v/>
      </c>
      <c r="U16" s="328" t="str">
        <f>IF(ISERROR('Sample 6 Data'!C17-'HKG selection'!AG$11),"",'Sample 6 Data'!C17-'HKG selection'!AG$11)</f>
        <v/>
      </c>
      <c r="V16" s="329" t="str">
        <f>IF(ISERROR('Sample 6 Data'!D17-'HKG selection'!AH$11),"",'Sample 6 Data'!D17-'HKG selection'!AH$11)</f>
        <v/>
      </c>
      <c r="W16" s="330" t="str">
        <f>IF(ISERROR('Sample 6 Data'!E17-'HKG selection'!AI$11),"",'Sample 6 Data'!E17-'HKG selection'!AI$11)</f>
        <v/>
      </c>
      <c r="X16" s="328" t="str">
        <f>IF(ISERROR('Sample 7 Data'!C17-'HKG selection'!AL$11),"",'Sample 7 Data'!C17-'HKG selection'!AL$11)</f>
        <v/>
      </c>
      <c r="Y16" s="329" t="str">
        <f>IF(ISERROR('Sample 7 Data'!D17-'HKG selection'!AM$11),"",'Sample 7 Data'!D17-'HKG selection'!AM$11)</f>
        <v/>
      </c>
      <c r="Z16" s="330" t="str">
        <f>IF(ISERROR('Sample 7 Data'!E17-'HKG selection'!AN$11),"",'Sample 7 Data'!E17-'HKG selection'!AN$11)</f>
        <v/>
      </c>
      <c r="AA16" s="328" t="str">
        <f>IF(ISERROR('Sample 8 Data'!C17-'HKG selection'!AQ$11),"",'Sample 8 Data'!C17-'HKG selection'!AQ$11)</f>
        <v/>
      </c>
      <c r="AB16" s="329" t="str">
        <f>IF(ISERROR('Sample 8 Data'!D17-'HKG selection'!AR$11),"",'Sample 8 Data'!D17-'HKG selection'!AR$11)</f>
        <v/>
      </c>
      <c r="AC16" s="330" t="str">
        <f>IF(ISERROR('Sample 8 Data'!E17-'HKG selection'!AS$11),"",'Sample 8 Data'!E17-'HKG selection'!AS$11)</f>
        <v/>
      </c>
      <c r="AD16" s="328" t="str">
        <f>IF(ISERROR('Sample 9 Data'!C17-'HKG selection'!AV$11),"",'Sample 9 Data'!C17-'HKG selection'!AV$11)</f>
        <v/>
      </c>
      <c r="AE16" s="329" t="str">
        <f>IF(ISERROR('Sample 9 Data'!D17-'HKG selection'!AW$11),"",'Sample 9 Data'!D17-'HKG selection'!AW$11)</f>
        <v/>
      </c>
      <c r="AF16" s="330" t="str">
        <f>IF(ISERROR('Sample 9 Data'!E17-'HKG selection'!AX$11),"",'Sample 9 Data'!E17-'HKG selection'!AX$11)</f>
        <v/>
      </c>
      <c r="AG16" s="328" t="str">
        <f>IF(ISERROR('Sample 10 Data'!C17-'HKG selection'!BA$11),"",'Sample 10 Data'!C17-'HKG selection'!BA$11)</f>
        <v/>
      </c>
      <c r="AH16" s="329" t="str">
        <f>IF(ISERROR('Sample 10 Data'!D17-'HKG selection'!BB$11),"",'Sample 10 Data'!D17-'HKG selection'!BB$11)</f>
        <v/>
      </c>
      <c r="AI16" s="330" t="str">
        <f>IF(ISERROR('Sample 10 Data'!E17-'HKG selection'!BC$11),"",'Sample 10 Data'!E17-'HKG selection'!BC$11)</f>
        <v/>
      </c>
      <c r="AJ16" s="201"/>
      <c r="AK16" s="201"/>
      <c r="AL16" s="201"/>
    </row>
    <row r="17" spans="1:38">
      <c r="A17" s="102" t="str">
        <f>IF('Informations About Genes'!A17="","",'Informations About Genes'!A17)</f>
        <v>B3</v>
      </c>
      <c r="B17" s="33" t="str">
        <f>IF('Informations About Genes'!D17="","",'Informations About Genes'!D17)</f>
        <v/>
      </c>
      <c r="C17" s="328" t="str">
        <f>IF(ISERROR('Control Sample Data'!C18-'HKG selection'!C$11),"",'Control Sample Data'!C18-'HKG selection'!C$11)</f>
        <v/>
      </c>
      <c r="D17" s="329" t="str">
        <f>IF(ISERROR('Control Sample Data'!D18-'HKG selection'!D$11),"",'Control Sample Data'!D18-'HKG selection'!D$11)</f>
        <v/>
      </c>
      <c r="E17" s="329" t="str">
        <f>IF(ISERROR('Control Sample Data'!E18-'HKG selection'!E$11),"",'Control Sample Data'!E18-'HKG selection'!E$11)</f>
        <v/>
      </c>
      <c r="F17" s="328" t="str">
        <f>IF(ISERROR('Sample 1 Data'!C18-'HKG selection'!H$11),"",'Sample 1 Data'!C18-'HKG selection'!H$11)</f>
        <v/>
      </c>
      <c r="G17" s="329" t="str">
        <f>IF(ISERROR('Sample 1 Data'!D18-'HKG selection'!I$11),"",'Sample 1 Data'!D18-'HKG selection'!I$11)</f>
        <v/>
      </c>
      <c r="H17" s="330" t="str">
        <f>IF(ISERROR('Sample 1 Data'!E18-'HKG selection'!J$11),"",'Sample 1 Data'!E18-'HKG selection'!J$11)</f>
        <v/>
      </c>
      <c r="I17" s="328" t="str">
        <f>IF(ISERROR('Sample 2 Data'!C18-'HKG selection'!M$11),"",'Sample 2 Data'!C18-'HKG selection'!M$11)</f>
        <v/>
      </c>
      <c r="J17" s="329" t="str">
        <f>IF(ISERROR('Sample 2 Data'!D18-'HKG selection'!N$11),"",'Sample 2 Data'!D18-'HKG selection'!N$11)</f>
        <v/>
      </c>
      <c r="K17" s="330" t="str">
        <f>IF(ISERROR('Sample 2 Data'!E18-'HKG selection'!O$11),"",'Sample 2 Data'!E18-'HKG selection'!O$11)</f>
        <v/>
      </c>
      <c r="L17" s="328" t="str">
        <f>IF(ISERROR('Sample 3 Data'!C18-'HKG selection'!R$11),"",'Sample 3 Data'!C18-'HKG selection'!R$11)</f>
        <v/>
      </c>
      <c r="M17" s="329" t="str">
        <f>IF(ISERROR('Sample 3 Data'!D18-'HKG selection'!S$11),"",'Sample 3 Data'!D18-'HKG selection'!S$11)</f>
        <v/>
      </c>
      <c r="N17" s="330" t="str">
        <f>IF(ISERROR('Sample 3 Data'!E18-'HKG selection'!T$11),"",'Sample 3 Data'!E18-'HKG selection'!T$11)</f>
        <v/>
      </c>
      <c r="O17" s="328" t="str">
        <f>IF(ISERROR('Sample 4 Data'!C18-'HKG selection'!W$11),"",'Sample 4 Data'!C18-'HKG selection'!W$11)</f>
        <v/>
      </c>
      <c r="P17" s="329" t="str">
        <f>IF(ISERROR('Sample 4 Data'!D18-'HKG selection'!X$11),"",'Sample 4 Data'!D18-'HKG selection'!X$11)</f>
        <v/>
      </c>
      <c r="Q17" s="330" t="str">
        <f>IF(ISERROR('Sample 4 Data'!E18-'HKG selection'!Y$11),"",'Sample 4 Data'!E18-'HKG selection'!Y$11)</f>
        <v/>
      </c>
      <c r="R17" s="328" t="str">
        <f>IF(ISERROR('Sample 5 Data'!C18-'HKG selection'!AB$11),"",'Sample 5 Data'!C18-'HKG selection'!AB$11)</f>
        <v/>
      </c>
      <c r="S17" s="329" t="str">
        <f>IF(ISERROR('Sample 5 Data'!D18-'HKG selection'!AC$11),"",'Sample 5 Data'!D18-'HKG selection'!AC$11)</f>
        <v/>
      </c>
      <c r="T17" s="330" t="str">
        <f>IF(ISERROR('Sample 5 Data'!E18-'HKG selection'!AD$11),"",'Sample 5 Data'!E18-'HKG selection'!AD$11)</f>
        <v/>
      </c>
      <c r="U17" s="328" t="str">
        <f>IF(ISERROR('Sample 6 Data'!C18-'HKG selection'!AG$11),"",'Sample 6 Data'!C18-'HKG selection'!AG$11)</f>
        <v/>
      </c>
      <c r="V17" s="329" t="str">
        <f>IF(ISERROR('Sample 6 Data'!D18-'HKG selection'!AH$11),"",'Sample 6 Data'!D18-'HKG selection'!AH$11)</f>
        <v/>
      </c>
      <c r="W17" s="330" t="str">
        <f>IF(ISERROR('Sample 6 Data'!E18-'HKG selection'!AI$11),"",'Sample 6 Data'!E18-'HKG selection'!AI$11)</f>
        <v/>
      </c>
      <c r="X17" s="328" t="str">
        <f>IF(ISERROR('Sample 7 Data'!C18-'HKG selection'!AL$11),"",'Sample 7 Data'!C18-'HKG selection'!AL$11)</f>
        <v/>
      </c>
      <c r="Y17" s="329" t="str">
        <f>IF(ISERROR('Sample 7 Data'!D18-'HKG selection'!AM$11),"",'Sample 7 Data'!D18-'HKG selection'!AM$11)</f>
        <v/>
      </c>
      <c r="Z17" s="330" t="str">
        <f>IF(ISERROR('Sample 7 Data'!E18-'HKG selection'!AN$11),"",'Sample 7 Data'!E18-'HKG selection'!AN$11)</f>
        <v/>
      </c>
      <c r="AA17" s="328" t="str">
        <f>IF(ISERROR('Sample 8 Data'!C18-'HKG selection'!AQ$11),"",'Sample 8 Data'!C18-'HKG selection'!AQ$11)</f>
        <v/>
      </c>
      <c r="AB17" s="329" t="str">
        <f>IF(ISERROR('Sample 8 Data'!D18-'HKG selection'!AR$11),"",'Sample 8 Data'!D18-'HKG selection'!AR$11)</f>
        <v/>
      </c>
      <c r="AC17" s="330" t="str">
        <f>IF(ISERROR('Sample 8 Data'!E18-'HKG selection'!AS$11),"",'Sample 8 Data'!E18-'HKG selection'!AS$11)</f>
        <v/>
      </c>
      <c r="AD17" s="328" t="str">
        <f>IF(ISERROR('Sample 9 Data'!C18-'HKG selection'!AV$11),"",'Sample 9 Data'!C18-'HKG selection'!AV$11)</f>
        <v/>
      </c>
      <c r="AE17" s="329" t="str">
        <f>IF(ISERROR('Sample 9 Data'!D18-'HKG selection'!AW$11),"",'Sample 9 Data'!D18-'HKG selection'!AW$11)</f>
        <v/>
      </c>
      <c r="AF17" s="330" t="str">
        <f>IF(ISERROR('Sample 9 Data'!E18-'HKG selection'!AX$11),"",'Sample 9 Data'!E18-'HKG selection'!AX$11)</f>
        <v/>
      </c>
      <c r="AG17" s="328" t="str">
        <f>IF(ISERROR('Sample 10 Data'!C18-'HKG selection'!BA$11),"",'Sample 10 Data'!C18-'HKG selection'!BA$11)</f>
        <v/>
      </c>
      <c r="AH17" s="329" t="str">
        <f>IF(ISERROR('Sample 10 Data'!D18-'HKG selection'!BB$11),"",'Sample 10 Data'!D18-'HKG selection'!BB$11)</f>
        <v/>
      </c>
      <c r="AI17" s="330" t="str">
        <f>IF(ISERROR('Sample 10 Data'!E18-'HKG selection'!BC$11),"",'Sample 10 Data'!E18-'HKG selection'!BC$11)</f>
        <v/>
      </c>
      <c r="AJ17" s="201"/>
      <c r="AK17" s="201"/>
      <c r="AL17" s="201"/>
    </row>
    <row r="18" spans="1:38">
      <c r="A18" s="102" t="str">
        <f>IF('Informations About Genes'!A18="","",'Informations About Genes'!A18)</f>
        <v>B4</v>
      </c>
      <c r="B18" s="33" t="str">
        <f>IF('Informations About Genes'!D18="","",'Informations About Genes'!D18)</f>
        <v/>
      </c>
      <c r="C18" s="328" t="str">
        <f>IF(ISERROR('Control Sample Data'!C19-'HKG selection'!C$11),"",'Control Sample Data'!C19-'HKG selection'!C$11)</f>
        <v/>
      </c>
      <c r="D18" s="329" t="str">
        <f>IF(ISERROR('Control Sample Data'!D19-'HKG selection'!D$11),"",'Control Sample Data'!D19-'HKG selection'!D$11)</f>
        <v/>
      </c>
      <c r="E18" s="329" t="str">
        <f>IF(ISERROR('Control Sample Data'!E19-'HKG selection'!E$11),"",'Control Sample Data'!E19-'HKG selection'!E$11)</f>
        <v/>
      </c>
      <c r="F18" s="328" t="str">
        <f>IF(ISERROR('Sample 1 Data'!C19-'HKG selection'!H$11),"",'Sample 1 Data'!C19-'HKG selection'!H$11)</f>
        <v/>
      </c>
      <c r="G18" s="329" t="str">
        <f>IF(ISERROR('Sample 1 Data'!D19-'HKG selection'!I$11),"",'Sample 1 Data'!D19-'HKG selection'!I$11)</f>
        <v/>
      </c>
      <c r="H18" s="330" t="str">
        <f>IF(ISERROR('Sample 1 Data'!E19-'HKG selection'!J$11),"",'Sample 1 Data'!E19-'HKG selection'!J$11)</f>
        <v/>
      </c>
      <c r="I18" s="328" t="str">
        <f>IF(ISERROR('Sample 2 Data'!C19-'HKG selection'!M$11),"",'Sample 2 Data'!C19-'HKG selection'!M$11)</f>
        <v/>
      </c>
      <c r="J18" s="329" t="str">
        <f>IF(ISERROR('Sample 2 Data'!D19-'HKG selection'!N$11),"",'Sample 2 Data'!D19-'HKG selection'!N$11)</f>
        <v/>
      </c>
      <c r="K18" s="330" t="str">
        <f>IF(ISERROR('Sample 2 Data'!E19-'HKG selection'!O$11),"",'Sample 2 Data'!E19-'HKG selection'!O$11)</f>
        <v/>
      </c>
      <c r="L18" s="328" t="str">
        <f>IF(ISERROR('Sample 3 Data'!C19-'HKG selection'!R$11),"",'Sample 3 Data'!C19-'HKG selection'!R$11)</f>
        <v/>
      </c>
      <c r="M18" s="329" t="str">
        <f>IF(ISERROR('Sample 3 Data'!D19-'HKG selection'!S$11),"",'Sample 3 Data'!D19-'HKG selection'!S$11)</f>
        <v/>
      </c>
      <c r="N18" s="330" t="str">
        <f>IF(ISERROR('Sample 3 Data'!E19-'HKG selection'!T$11),"",'Sample 3 Data'!E19-'HKG selection'!T$11)</f>
        <v/>
      </c>
      <c r="O18" s="328" t="str">
        <f>IF(ISERROR('Sample 4 Data'!C19-'HKG selection'!W$11),"",'Sample 4 Data'!C19-'HKG selection'!W$11)</f>
        <v/>
      </c>
      <c r="P18" s="329" t="str">
        <f>IF(ISERROR('Sample 4 Data'!D19-'HKG selection'!X$11),"",'Sample 4 Data'!D19-'HKG selection'!X$11)</f>
        <v/>
      </c>
      <c r="Q18" s="330" t="str">
        <f>IF(ISERROR('Sample 4 Data'!E19-'HKG selection'!Y$11),"",'Sample 4 Data'!E19-'HKG selection'!Y$11)</f>
        <v/>
      </c>
      <c r="R18" s="328" t="str">
        <f>IF(ISERROR('Sample 5 Data'!C19-'HKG selection'!AB$11),"",'Sample 5 Data'!C19-'HKG selection'!AB$11)</f>
        <v/>
      </c>
      <c r="S18" s="329" t="str">
        <f>IF(ISERROR('Sample 5 Data'!D19-'HKG selection'!AC$11),"",'Sample 5 Data'!D19-'HKG selection'!AC$11)</f>
        <v/>
      </c>
      <c r="T18" s="330" t="str">
        <f>IF(ISERROR('Sample 5 Data'!E19-'HKG selection'!AD$11),"",'Sample 5 Data'!E19-'HKG selection'!AD$11)</f>
        <v/>
      </c>
      <c r="U18" s="328" t="str">
        <f>IF(ISERROR('Sample 6 Data'!C19-'HKG selection'!AG$11),"",'Sample 6 Data'!C19-'HKG selection'!AG$11)</f>
        <v/>
      </c>
      <c r="V18" s="329" t="str">
        <f>IF(ISERROR('Sample 6 Data'!D19-'HKG selection'!AH$11),"",'Sample 6 Data'!D19-'HKG selection'!AH$11)</f>
        <v/>
      </c>
      <c r="W18" s="330" t="str">
        <f>IF(ISERROR('Sample 6 Data'!E19-'HKG selection'!AI$11),"",'Sample 6 Data'!E19-'HKG selection'!AI$11)</f>
        <v/>
      </c>
      <c r="X18" s="328" t="str">
        <f>IF(ISERROR('Sample 7 Data'!C19-'HKG selection'!AL$11),"",'Sample 7 Data'!C19-'HKG selection'!AL$11)</f>
        <v/>
      </c>
      <c r="Y18" s="329" t="str">
        <f>IF(ISERROR('Sample 7 Data'!D19-'HKG selection'!AM$11),"",'Sample 7 Data'!D19-'HKG selection'!AM$11)</f>
        <v/>
      </c>
      <c r="Z18" s="330" t="str">
        <f>IF(ISERROR('Sample 7 Data'!E19-'HKG selection'!AN$11),"",'Sample 7 Data'!E19-'HKG selection'!AN$11)</f>
        <v/>
      </c>
      <c r="AA18" s="328" t="str">
        <f>IF(ISERROR('Sample 8 Data'!C19-'HKG selection'!AQ$11),"",'Sample 8 Data'!C19-'HKG selection'!AQ$11)</f>
        <v/>
      </c>
      <c r="AB18" s="329" t="str">
        <f>IF(ISERROR('Sample 8 Data'!D19-'HKG selection'!AR$11),"",'Sample 8 Data'!D19-'HKG selection'!AR$11)</f>
        <v/>
      </c>
      <c r="AC18" s="330" t="str">
        <f>IF(ISERROR('Sample 8 Data'!E19-'HKG selection'!AS$11),"",'Sample 8 Data'!E19-'HKG selection'!AS$11)</f>
        <v/>
      </c>
      <c r="AD18" s="328" t="str">
        <f>IF(ISERROR('Sample 9 Data'!C19-'HKG selection'!AV$11),"",'Sample 9 Data'!C19-'HKG selection'!AV$11)</f>
        <v/>
      </c>
      <c r="AE18" s="329" t="str">
        <f>IF(ISERROR('Sample 9 Data'!D19-'HKG selection'!AW$11),"",'Sample 9 Data'!D19-'HKG selection'!AW$11)</f>
        <v/>
      </c>
      <c r="AF18" s="330" t="str">
        <f>IF(ISERROR('Sample 9 Data'!E19-'HKG selection'!AX$11),"",'Sample 9 Data'!E19-'HKG selection'!AX$11)</f>
        <v/>
      </c>
      <c r="AG18" s="328" t="str">
        <f>IF(ISERROR('Sample 10 Data'!C19-'HKG selection'!BA$11),"",'Sample 10 Data'!C19-'HKG selection'!BA$11)</f>
        <v/>
      </c>
      <c r="AH18" s="329" t="str">
        <f>IF(ISERROR('Sample 10 Data'!D19-'HKG selection'!BB$11),"",'Sample 10 Data'!D19-'HKG selection'!BB$11)</f>
        <v/>
      </c>
      <c r="AI18" s="330" t="str">
        <f>IF(ISERROR('Sample 10 Data'!E19-'HKG selection'!BC$11),"",'Sample 10 Data'!E19-'HKG selection'!BC$11)</f>
        <v/>
      </c>
      <c r="AJ18" s="201"/>
      <c r="AK18" s="201"/>
      <c r="AL18" s="201"/>
    </row>
    <row r="19" spans="1:38">
      <c r="A19" s="102" t="str">
        <f>IF('Informations About Genes'!A19="","",'Informations About Genes'!A19)</f>
        <v>B5</v>
      </c>
      <c r="B19" s="33" t="str">
        <f>IF('Informations About Genes'!D19="","",'Informations About Genes'!D19)</f>
        <v/>
      </c>
      <c r="C19" s="328" t="str">
        <f>IF(ISERROR('Control Sample Data'!C20-'HKG selection'!C$11),"",'Control Sample Data'!C20-'HKG selection'!C$11)</f>
        <v/>
      </c>
      <c r="D19" s="329" t="str">
        <f>IF(ISERROR('Control Sample Data'!D20-'HKG selection'!D$11),"",'Control Sample Data'!D20-'HKG selection'!D$11)</f>
        <v/>
      </c>
      <c r="E19" s="329" t="str">
        <f>IF(ISERROR('Control Sample Data'!E20-'HKG selection'!E$11),"",'Control Sample Data'!E20-'HKG selection'!E$11)</f>
        <v/>
      </c>
      <c r="F19" s="328" t="str">
        <f>IF(ISERROR('Sample 1 Data'!C20-'HKG selection'!H$11),"",'Sample 1 Data'!C20-'HKG selection'!H$11)</f>
        <v/>
      </c>
      <c r="G19" s="329" t="str">
        <f>IF(ISERROR('Sample 1 Data'!D20-'HKG selection'!I$11),"",'Sample 1 Data'!D20-'HKG selection'!I$11)</f>
        <v/>
      </c>
      <c r="H19" s="330" t="str">
        <f>IF(ISERROR('Sample 1 Data'!E20-'HKG selection'!J$11),"",'Sample 1 Data'!E20-'HKG selection'!J$11)</f>
        <v/>
      </c>
      <c r="I19" s="328" t="str">
        <f>IF(ISERROR('Sample 2 Data'!C20-'HKG selection'!M$11),"",'Sample 2 Data'!C20-'HKG selection'!M$11)</f>
        <v/>
      </c>
      <c r="J19" s="329" t="str">
        <f>IF(ISERROR('Sample 2 Data'!D20-'HKG selection'!N$11),"",'Sample 2 Data'!D20-'HKG selection'!N$11)</f>
        <v/>
      </c>
      <c r="K19" s="330" t="str">
        <f>IF(ISERROR('Sample 2 Data'!E20-'HKG selection'!O$11),"",'Sample 2 Data'!E20-'HKG selection'!O$11)</f>
        <v/>
      </c>
      <c r="L19" s="328" t="str">
        <f>IF(ISERROR('Sample 3 Data'!C20-'HKG selection'!R$11),"",'Sample 3 Data'!C20-'HKG selection'!R$11)</f>
        <v/>
      </c>
      <c r="M19" s="329" t="str">
        <f>IF(ISERROR('Sample 3 Data'!D20-'HKG selection'!S$11),"",'Sample 3 Data'!D20-'HKG selection'!S$11)</f>
        <v/>
      </c>
      <c r="N19" s="330" t="str">
        <f>IF(ISERROR('Sample 3 Data'!E20-'HKG selection'!T$11),"",'Sample 3 Data'!E20-'HKG selection'!T$11)</f>
        <v/>
      </c>
      <c r="O19" s="328" t="str">
        <f>IF(ISERROR('Sample 4 Data'!C20-'HKG selection'!W$11),"",'Sample 4 Data'!C20-'HKG selection'!W$11)</f>
        <v/>
      </c>
      <c r="P19" s="329" t="str">
        <f>IF(ISERROR('Sample 4 Data'!D20-'HKG selection'!X$11),"",'Sample 4 Data'!D20-'HKG selection'!X$11)</f>
        <v/>
      </c>
      <c r="Q19" s="330" t="str">
        <f>IF(ISERROR('Sample 4 Data'!E20-'HKG selection'!Y$11),"",'Sample 4 Data'!E20-'HKG selection'!Y$11)</f>
        <v/>
      </c>
      <c r="R19" s="328" t="str">
        <f>IF(ISERROR('Sample 5 Data'!C20-'HKG selection'!AB$11),"",'Sample 5 Data'!C20-'HKG selection'!AB$11)</f>
        <v/>
      </c>
      <c r="S19" s="329" t="str">
        <f>IF(ISERROR('Sample 5 Data'!D20-'HKG selection'!AC$11),"",'Sample 5 Data'!D20-'HKG selection'!AC$11)</f>
        <v/>
      </c>
      <c r="T19" s="330" t="str">
        <f>IF(ISERROR('Sample 5 Data'!E20-'HKG selection'!AD$11),"",'Sample 5 Data'!E20-'HKG selection'!AD$11)</f>
        <v/>
      </c>
      <c r="U19" s="328" t="str">
        <f>IF(ISERROR('Sample 6 Data'!C20-'HKG selection'!AG$11),"",'Sample 6 Data'!C20-'HKG selection'!AG$11)</f>
        <v/>
      </c>
      <c r="V19" s="329" t="str">
        <f>IF(ISERROR('Sample 6 Data'!D20-'HKG selection'!AH$11),"",'Sample 6 Data'!D20-'HKG selection'!AH$11)</f>
        <v/>
      </c>
      <c r="W19" s="330" t="str">
        <f>IF(ISERROR('Sample 6 Data'!E20-'HKG selection'!AI$11),"",'Sample 6 Data'!E20-'HKG selection'!AI$11)</f>
        <v/>
      </c>
      <c r="X19" s="328" t="str">
        <f>IF(ISERROR('Sample 7 Data'!C20-'HKG selection'!AL$11),"",'Sample 7 Data'!C20-'HKG selection'!AL$11)</f>
        <v/>
      </c>
      <c r="Y19" s="329" t="str">
        <f>IF(ISERROR('Sample 7 Data'!D20-'HKG selection'!AM$11),"",'Sample 7 Data'!D20-'HKG selection'!AM$11)</f>
        <v/>
      </c>
      <c r="Z19" s="330" t="str">
        <f>IF(ISERROR('Sample 7 Data'!E20-'HKG selection'!AN$11),"",'Sample 7 Data'!E20-'HKG selection'!AN$11)</f>
        <v/>
      </c>
      <c r="AA19" s="328" t="str">
        <f>IF(ISERROR('Sample 8 Data'!C20-'HKG selection'!AQ$11),"",'Sample 8 Data'!C20-'HKG selection'!AQ$11)</f>
        <v/>
      </c>
      <c r="AB19" s="329" t="str">
        <f>IF(ISERROR('Sample 8 Data'!D20-'HKG selection'!AR$11),"",'Sample 8 Data'!D20-'HKG selection'!AR$11)</f>
        <v/>
      </c>
      <c r="AC19" s="330" t="str">
        <f>IF(ISERROR('Sample 8 Data'!E20-'HKG selection'!AS$11),"",'Sample 8 Data'!E20-'HKG selection'!AS$11)</f>
        <v/>
      </c>
      <c r="AD19" s="328" t="str">
        <f>IF(ISERROR('Sample 9 Data'!C20-'HKG selection'!AV$11),"",'Sample 9 Data'!C20-'HKG selection'!AV$11)</f>
        <v/>
      </c>
      <c r="AE19" s="329" t="str">
        <f>IF(ISERROR('Sample 9 Data'!D20-'HKG selection'!AW$11),"",'Sample 9 Data'!D20-'HKG selection'!AW$11)</f>
        <v/>
      </c>
      <c r="AF19" s="330" t="str">
        <f>IF(ISERROR('Sample 9 Data'!E20-'HKG selection'!AX$11),"",'Sample 9 Data'!E20-'HKG selection'!AX$11)</f>
        <v/>
      </c>
      <c r="AG19" s="328" t="str">
        <f>IF(ISERROR('Sample 10 Data'!C20-'HKG selection'!BA$11),"",'Sample 10 Data'!C20-'HKG selection'!BA$11)</f>
        <v/>
      </c>
      <c r="AH19" s="329" t="str">
        <f>IF(ISERROR('Sample 10 Data'!D20-'HKG selection'!BB$11),"",'Sample 10 Data'!D20-'HKG selection'!BB$11)</f>
        <v/>
      </c>
      <c r="AI19" s="330" t="str">
        <f>IF(ISERROR('Sample 10 Data'!E20-'HKG selection'!BC$11),"",'Sample 10 Data'!E20-'HKG selection'!BC$11)</f>
        <v/>
      </c>
      <c r="AJ19" s="201"/>
      <c r="AK19" s="201"/>
      <c r="AL19" s="201"/>
    </row>
    <row r="20" spans="1:38">
      <c r="A20" s="102" t="str">
        <f>IF('Informations About Genes'!A20="","",'Informations About Genes'!A20)</f>
        <v>B6</v>
      </c>
      <c r="B20" s="33" t="str">
        <f>IF('Informations About Genes'!D20="","",'Informations About Genes'!D20)</f>
        <v/>
      </c>
      <c r="C20" s="328" t="str">
        <f>IF(ISERROR('Control Sample Data'!C21-'HKG selection'!C$11),"",'Control Sample Data'!C21-'HKG selection'!C$11)</f>
        <v/>
      </c>
      <c r="D20" s="329" t="str">
        <f>IF(ISERROR('Control Sample Data'!D21-'HKG selection'!D$11),"",'Control Sample Data'!D21-'HKG selection'!D$11)</f>
        <v/>
      </c>
      <c r="E20" s="329" t="str">
        <f>IF(ISERROR('Control Sample Data'!E21-'HKG selection'!E$11),"",'Control Sample Data'!E21-'HKG selection'!E$11)</f>
        <v/>
      </c>
      <c r="F20" s="328" t="str">
        <f>IF(ISERROR('Sample 1 Data'!C21-'HKG selection'!H$11),"",'Sample 1 Data'!C21-'HKG selection'!H$11)</f>
        <v/>
      </c>
      <c r="G20" s="329" t="str">
        <f>IF(ISERROR('Sample 1 Data'!D21-'HKG selection'!I$11),"",'Sample 1 Data'!D21-'HKG selection'!I$11)</f>
        <v/>
      </c>
      <c r="H20" s="330" t="str">
        <f>IF(ISERROR('Sample 1 Data'!E21-'HKG selection'!J$11),"",'Sample 1 Data'!E21-'HKG selection'!J$11)</f>
        <v/>
      </c>
      <c r="I20" s="328" t="str">
        <f>IF(ISERROR('Sample 2 Data'!C21-'HKG selection'!M$11),"",'Sample 2 Data'!C21-'HKG selection'!M$11)</f>
        <v/>
      </c>
      <c r="J20" s="329" t="str">
        <f>IF(ISERROR('Sample 2 Data'!D21-'HKG selection'!N$11),"",'Sample 2 Data'!D21-'HKG selection'!N$11)</f>
        <v/>
      </c>
      <c r="K20" s="330" t="str">
        <f>IF(ISERROR('Sample 2 Data'!E21-'HKG selection'!O$11),"",'Sample 2 Data'!E21-'HKG selection'!O$11)</f>
        <v/>
      </c>
      <c r="L20" s="328" t="str">
        <f>IF(ISERROR('Sample 3 Data'!C21-'HKG selection'!R$11),"",'Sample 3 Data'!C21-'HKG selection'!R$11)</f>
        <v/>
      </c>
      <c r="M20" s="329" t="str">
        <f>IF(ISERROR('Sample 3 Data'!D21-'HKG selection'!S$11),"",'Sample 3 Data'!D21-'HKG selection'!S$11)</f>
        <v/>
      </c>
      <c r="N20" s="330" t="str">
        <f>IF(ISERROR('Sample 3 Data'!E21-'HKG selection'!T$11),"",'Sample 3 Data'!E21-'HKG selection'!T$11)</f>
        <v/>
      </c>
      <c r="O20" s="328" t="str">
        <f>IF(ISERROR('Sample 4 Data'!C21-'HKG selection'!W$11),"",'Sample 4 Data'!C21-'HKG selection'!W$11)</f>
        <v/>
      </c>
      <c r="P20" s="329" t="str">
        <f>IF(ISERROR('Sample 4 Data'!D21-'HKG selection'!X$11),"",'Sample 4 Data'!D21-'HKG selection'!X$11)</f>
        <v/>
      </c>
      <c r="Q20" s="330" t="str">
        <f>IF(ISERROR('Sample 4 Data'!E21-'HKG selection'!Y$11),"",'Sample 4 Data'!E21-'HKG selection'!Y$11)</f>
        <v/>
      </c>
      <c r="R20" s="328" t="str">
        <f>IF(ISERROR('Sample 5 Data'!C21-'HKG selection'!AB$11),"",'Sample 5 Data'!C21-'HKG selection'!AB$11)</f>
        <v/>
      </c>
      <c r="S20" s="329" t="str">
        <f>IF(ISERROR('Sample 5 Data'!D21-'HKG selection'!AC$11),"",'Sample 5 Data'!D21-'HKG selection'!AC$11)</f>
        <v/>
      </c>
      <c r="T20" s="330" t="str">
        <f>IF(ISERROR('Sample 5 Data'!E21-'HKG selection'!AD$11),"",'Sample 5 Data'!E21-'HKG selection'!AD$11)</f>
        <v/>
      </c>
      <c r="U20" s="328" t="str">
        <f>IF(ISERROR('Sample 6 Data'!C21-'HKG selection'!AG$11),"",'Sample 6 Data'!C21-'HKG selection'!AG$11)</f>
        <v/>
      </c>
      <c r="V20" s="329" t="str">
        <f>IF(ISERROR('Sample 6 Data'!D21-'HKG selection'!AH$11),"",'Sample 6 Data'!D21-'HKG selection'!AH$11)</f>
        <v/>
      </c>
      <c r="W20" s="330" t="str">
        <f>IF(ISERROR('Sample 6 Data'!E21-'HKG selection'!AI$11),"",'Sample 6 Data'!E21-'HKG selection'!AI$11)</f>
        <v/>
      </c>
      <c r="X20" s="328" t="str">
        <f>IF(ISERROR('Sample 7 Data'!C21-'HKG selection'!AL$11),"",'Sample 7 Data'!C21-'HKG selection'!AL$11)</f>
        <v/>
      </c>
      <c r="Y20" s="329" t="str">
        <f>IF(ISERROR('Sample 7 Data'!D21-'HKG selection'!AM$11),"",'Sample 7 Data'!D21-'HKG selection'!AM$11)</f>
        <v/>
      </c>
      <c r="Z20" s="330" t="str">
        <f>IF(ISERROR('Sample 7 Data'!E21-'HKG selection'!AN$11),"",'Sample 7 Data'!E21-'HKG selection'!AN$11)</f>
        <v/>
      </c>
      <c r="AA20" s="328" t="str">
        <f>IF(ISERROR('Sample 8 Data'!C21-'HKG selection'!AQ$11),"",'Sample 8 Data'!C21-'HKG selection'!AQ$11)</f>
        <v/>
      </c>
      <c r="AB20" s="329" t="str">
        <f>IF(ISERROR('Sample 8 Data'!D21-'HKG selection'!AR$11),"",'Sample 8 Data'!D21-'HKG selection'!AR$11)</f>
        <v/>
      </c>
      <c r="AC20" s="330" t="str">
        <f>IF(ISERROR('Sample 8 Data'!E21-'HKG selection'!AS$11),"",'Sample 8 Data'!E21-'HKG selection'!AS$11)</f>
        <v/>
      </c>
      <c r="AD20" s="328" t="str">
        <f>IF(ISERROR('Sample 9 Data'!C21-'HKG selection'!AV$11),"",'Sample 9 Data'!C21-'HKG selection'!AV$11)</f>
        <v/>
      </c>
      <c r="AE20" s="329" t="str">
        <f>IF(ISERROR('Sample 9 Data'!D21-'HKG selection'!AW$11),"",'Sample 9 Data'!D21-'HKG selection'!AW$11)</f>
        <v/>
      </c>
      <c r="AF20" s="330" t="str">
        <f>IF(ISERROR('Sample 9 Data'!E21-'HKG selection'!AX$11),"",'Sample 9 Data'!E21-'HKG selection'!AX$11)</f>
        <v/>
      </c>
      <c r="AG20" s="328" t="str">
        <f>IF(ISERROR('Sample 10 Data'!C21-'HKG selection'!BA$11),"",'Sample 10 Data'!C21-'HKG selection'!BA$11)</f>
        <v/>
      </c>
      <c r="AH20" s="329" t="str">
        <f>IF(ISERROR('Sample 10 Data'!D21-'HKG selection'!BB$11),"",'Sample 10 Data'!D21-'HKG selection'!BB$11)</f>
        <v/>
      </c>
      <c r="AI20" s="330" t="str">
        <f>IF(ISERROR('Sample 10 Data'!E21-'HKG selection'!BC$11),"",'Sample 10 Data'!E21-'HKG selection'!BC$11)</f>
        <v/>
      </c>
      <c r="AJ20" s="201"/>
      <c r="AK20" s="201"/>
      <c r="AL20" s="201"/>
    </row>
    <row r="21" spans="1:38">
      <c r="A21" s="102" t="str">
        <f>IF('Informations About Genes'!A21="","",'Informations About Genes'!A21)</f>
        <v>B7</v>
      </c>
      <c r="B21" s="33" t="str">
        <f>IF('Informations About Genes'!D21="","",'Informations About Genes'!D21)</f>
        <v/>
      </c>
      <c r="C21" s="328" t="str">
        <f>IF(ISERROR('Control Sample Data'!C22-'HKG selection'!C$11),"",'Control Sample Data'!C22-'HKG selection'!C$11)</f>
        <v/>
      </c>
      <c r="D21" s="329" t="str">
        <f>IF(ISERROR('Control Sample Data'!D22-'HKG selection'!D$11),"",'Control Sample Data'!D22-'HKG selection'!D$11)</f>
        <v/>
      </c>
      <c r="E21" s="329" t="str">
        <f>IF(ISERROR('Control Sample Data'!E22-'HKG selection'!E$11),"",'Control Sample Data'!E22-'HKG selection'!E$11)</f>
        <v/>
      </c>
      <c r="F21" s="328" t="str">
        <f>IF(ISERROR('Sample 1 Data'!C22-'HKG selection'!H$11),"",'Sample 1 Data'!C22-'HKG selection'!H$11)</f>
        <v/>
      </c>
      <c r="G21" s="329" t="str">
        <f>IF(ISERROR('Sample 1 Data'!D22-'HKG selection'!I$11),"",'Sample 1 Data'!D22-'HKG selection'!I$11)</f>
        <v/>
      </c>
      <c r="H21" s="330" t="str">
        <f>IF(ISERROR('Sample 1 Data'!E22-'HKG selection'!J$11),"",'Sample 1 Data'!E22-'HKG selection'!J$11)</f>
        <v/>
      </c>
      <c r="I21" s="328" t="str">
        <f>IF(ISERROR('Sample 2 Data'!C22-'HKG selection'!M$11),"",'Sample 2 Data'!C22-'HKG selection'!M$11)</f>
        <v/>
      </c>
      <c r="J21" s="329" t="str">
        <f>IF(ISERROR('Sample 2 Data'!D22-'HKG selection'!N$11),"",'Sample 2 Data'!D22-'HKG selection'!N$11)</f>
        <v/>
      </c>
      <c r="K21" s="330" t="str">
        <f>IF(ISERROR('Sample 2 Data'!E22-'HKG selection'!O$11),"",'Sample 2 Data'!E22-'HKG selection'!O$11)</f>
        <v/>
      </c>
      <c r="L21" s="328" t="str">
        <f>IF(ISERROR('Sample 3 Data'!C22-'HKG selection'!R$11),"",'Sample 3 Data'!C22-'HKG selection'!R$11)</f>
        <v/>
      </c>
      <c r="M21" s="329" t="str">
        <f>IF(ISERROR('Sample 3 Data'!D22-'HKG selection'!S$11),"",'Sample 3 Data'!D22-'HKG selection'!S$11)</f>
        <v/>
      </c>
      <c r="N21" s="330" t="str">
        <f>IF(ISERROR('Sample 3 Data'!E22-'HKG selection'!T$11),"",'Sample 3 Data'!E22-'HKG selection'!T$11)</f>
        <v/>
      </c>
      <c r="O21" s="328" t="str">
        <f>IF(ISERROR('Sample 4 Data'!C22-'HKG selection'!W$11),"",'Sample 4 Data'!C22-'HKG selection'!W$11)</f>
        <v/>
      </c>
      <c r="P21" s="329" t="str">
        <f>IF(ISERROR('Sample 4 Data'!D22-'HKG selection'!X$11),"",'Sample 4 Data'!D22-'HKG selection'!X$11)</f>
        <v/>
      </c>
      <c r="Q21" s="330" t="str">
        <f>IF(ISERROR('Sample 4 Data'!E22-'HKG selection'!Y$11),"",'Sample 4 Data'!E22-'HKG selection'!Y$11)</f>
        <v/>
      </c>
      <c r="R21" s="328" t="str">
        <f>IF(ISERROR('Sample 5 Data'!C22-'HKG selection'!AB$11),"",'Sample 5 Data'!C22-'HKG selection'!AB$11)</f>
        <v/>
      </c>
      <c r="S21" s="329" t="str">
        <f>IF(ISERROR('Sample 5 Data'!D22-'HKG selection'!AC$11),"",'Sample 5 Data'!D22-'HKG selection'!AC$11)</f>
        <v/>
      </c>
      <c r="T21" s="330" t="str">
        <f>IF(ISERROR('Sample 5 Data'!E22-'HKG selection'!AD$11),"",'Sample 5 Data'!E22-'HKG selection'!AD$11)</f>
        <v/>
      </c>
      <c r="U21" s="328" t="str">
        <f>IF(ISERROR('Sample 6 Data'!C22-'HKG selection'!AG$11),"",'Sample 6 Data'!C22-'HKG selection'!AG$11)</f>
        <v/>
      </c>
      <c r="V21" s="329" t="str">
        <f>IF(ISERROR('Sample 6 Data'!D22-'HKG selection'!AH$11),"",'Sample 6 Data'!D22-'HKG selection'!AH$11)</f>
        <v/>
      </c>
      <c r="W21" s="330" t="str">
        <f>IF(ISERROR('Sample 6 Data'!E22-'HKG selection'!AI$11),"",'Sample 6 Data'!E22-'HKG selection'!AI$11)</f>
        <v/>
      </c>
      <c r="X21" s="328" t="str">
        <f>IF(ISERROR('Sample 7 Data'!C22-'HKG selection'!AL$11),"",'Sample 7 Data'!C22-'HKG selection'!AL$11)</f>
        <v/>
      </c>
      <c r="Y21" s="329" t="str">
        <f>IF(ISERROR('Sample 7 Data'!D22-'HKG selection'!AM$11),"",'Sample 7 Data'!D22-'HKG selection'!AM$11)</f>
        <v/>
      </c>
      <c r="Z21" s="330" t="str">
        <f>IF(ISERROR('Sample 7 Data'!E22-'HKG selection'!AN$11),"",'Sample 7 Data'!E22-'HKG selection'!AN$11)</f>
        <v/>
      </c>
      <c r="AA21" s="328" t="str">
        <f>IF(ISERROR('Sample 8 Data'!C22-'HKG selection'!AQ$11),"",'Sample 8 Data'!C22-'HKG selection'!AQ$11)</f>
        <v/>
      </c>
      <c r="AB21" s="329" t="str">
        <f>IF(ISERROR('Sample 8 Data'!D22-'HKG selection'!AR$11),"",'Sample 8 Data'!D22-'HKG selection'!AR$11)</f>
        <v/>
      </c>
      <c r="AC21" s="330" t="str">
        <f>IF(ISERROR('Sample 8 Data'!E22-'HKG selection'!AS$11),"",'Sample 8 Data'!E22-'HKG selection'!AS$11)</f>
        <v/>
      </c>
      <c r="AD21" s="328" t="str">
        <f>IF(ISERROR('Sample 9 Data'!C22-'HKG selection'!AV$11),"",'Sample 9 Data'!C22-'HKG selection'!AV$11)</f>
        <v/>
      </c>
      <c r="AE21" s="329" t="str">
        <f>IF(ISERROR('Sample 9 Data'!D22-'HKG selection'!AW$11),"",'Sample 9 Data'!D22-'HKG selection'!AW$11)</f>
        <v/>
      </c>
      <c r="AF21" s="330" t="str">
        <f>IF(ISERROR('Sample 9 Data'!E22-'HKG selection'!AX$11),"",'Sample 9 Data'!E22-'HKG selection'!AX$11)</f>
        <v/>
      </c>
      <c r="AG21" s="328" t="str">
        <f>IF(ISERROR('Sample 10 Data'!C22-'HKG selection'!BA$11),"",'Sample 10 Data'!C22-'HKG selection'!BA$11)</f>
        <v/>
      </c>
      <c r="AH21" s="329" t="str">
        <f>IF(ISERROR('Sample 10 Data'!D22-'HKG selection'!BB$11),"",'Sample 10 Data'!D22-'HKG selection'!BB$11)</f>
        <v/>
      </c>
      <c r="AI21" s="330" t="str">
        <f>IF(ISERROR('Sample 10 Data'!E22-'HKG selection'!BC$11),"",'Sample 10 Data'!E22-'HKG selection'!BC$11)</f>
        <v/>
      </c>
      <c r="AJ21" s="201"/>
      <c r="AK21" s="201"/>
      <c r="AL21" s="201"/>
    </row>
    <row r="22" spans="1:38">
      <c r="A22" s="102" t="str">
        <f>IF('Informations About Genes'!A22="","",'Informations About Genes'!A22)</f>
        <v>B8</v>
      </c>
      <c r="B22" s="33" t="str">
        <f>IF('Informations About Genes'!D22="","",'Informations About Genes'!D22)</f>
        <v/>
      </c>
      <c r="C22" s="328" t="str">
        <f>IF(ISERROR('Control Sample Data'!C23-'HKG selection'!C$11),"",'Control Sample Data'!C23-'HKG selection'!C$11)</f>
        <v/>
      </c>
      <c r="D22" s="329" t="str">
        <f>IF(ISERROR('Control Sample Data'!D23-'HKG selection'!D$11),"",'Control Sample Data'!D23-'HKG selection'!D$11)</f>
        <v/>
      </c>
      <c r="E22" s="329" t="str">
        <f>IF(ISERROR('Control Sample Data'!E23-'HKG selection'!E$11),"",'Control Sample Data'!E23-'HKG selection'!E$11)</f>
        <v/>
      </c>
      <c r="F22" s="328" t="str">
        <f>IF(ISERROR('Sample 1 Data'!C23-'HKG selection'!H$11),"",'Sample 1 Data'!C23-'HKG selection'!H$11)</f>
        <v/>
      </c>
      <c r="G22" s="329" t="str">
        <f>IF(ISERROR('Sample 1 Data'!D23-'HKG selection'!I$11),"",'Sample 1 Data'!D23-'HKG selection'!I$11)</f>
        <v/>
      </c>
      <c r="H22" s="330" t="str">
        <f>IF(ISERROR('Sample 1 Data'!E23-'HKG selection'!J$11),"",'Sample 1 Data'!E23-'HKG selection'!J$11)</f>
        <v/>
      </c>
      <c r="I22" s="328" t="str">
        <f>IF(ISERROR('Sample 2 Data'!C23-'HKG selection'!M$11),"",'Sample 2 Data'!C23-'HKG selection'!M$11)</f>
        <v/>
      </c>
      <c r="J22" s="329" t="str">
        <f>IF(ISERROR('Sample 2 Data'!D23-'HKG selection'!N$11),"",'Sample 2 Data'!D23-'HKG selection'!N$11)</f>
        <v/>
      </c>
      <c r="K22" s="330" t="str">
        <f>IF(ISERROR('Sample 2 Data'!E23-'HKG selection'!O$11),"",'Sample 2 Data'!E23-'HKG selection'!O$11)</f>
        <v/>
      </c>
      <c r="L22" s="328" t="str">
        <f>IF(ISERROR('Sample 3 Data'!C23-'HKG selection'!R$11),"",'Sample 3 Data'!C23-'HKG selection'!R$11)</f>
        <v/>
      </c>
      <c r="M22" s="329" t="str">
        <f>IF(ISERROR('Sample 3 Data'!D23-'HKG selection'!S$11),"",'Sample 3 Data'!D23-'HKG selection'!S$11)</f>
        <v/>
      </c>
      <c r="N22" s="330" t="str">
        <f>IF(ISERROR('Sample 3 Data'!E23-'HKG selection'!T$11),"",'Sample 3 Data'!E23-'HKG selection'!T$11)</f>
        <v/>
      </c>
      <c r="O22" s="328" t="str">
        <f>IF(ISERROR('Sample 4 Data'!C23-'HKG selection'!W$11),"",'Sample 4 Data'!C23-'HKG selection'!W$11)</f>
        <v/>
      </c>
      <c r="P22" s="329" t="str">
        <f>IF(ISERROR('Sample 4 Data'!D23-'HKG selection'!X$11),"",'Sample 4 Data'!D23-'HKG selection'!X$11)</f>
        <v/>
      </c>
      <c r="Q22" s="330" t="str">
        <f>IF(ISERROR('Sample 4 Data'!E23-'HKG selection'!Y$11),"",'Sample 4 Data'!E23-'HKG selection'!Y$11)</f>
        <v/>
      </c>
      <c r="R22" s="328" t="str">
        <f>IF(ISERROR('Sample 5 Data'!C23-'HKG selection'!AB$11),"",'Sample 5 Data'!C23-'HKG selection'!AB$11)</f>
        <v/>
      </c>
      <c r="S22" s="329" t="str">
        <f>IF(ISERROR('Sample 5 Data'!D23-'HKG selection'!AC$11),"",'Sample 5 Data'!D23-'HKG selection'!AC$11)</f>
        <v/>
      </c>
      <c r="T22" s="330" t="str">
        <f>IF(ISERROR('Sample 5 Data'!E23-'HKG selection'!AD$11),"",'Sample 5 Data'!E23-'HKG selection'!AD$11)</f>
        <v/>
      </c>
      <c r="U22" s="328" t="str">
        <f>IF(ISERROR('Sample 6 Data'!C23-'HKG selection'!AG$11),"",'Sample 6 Data'!C23-'HKG selection'!AG$11)</f>
        <v/>
      </c>
      <c r="V22" s="329" t="str">
        <f>IF(ISERROR('Sample 6 Data'!D23-'HKG selection'!AH$11),"",'Sample 6 Data'!D23-'HKG selection'!AH$11)</f>
        <v/>
      </c>
      <c r="W22" s="330" t="str">
        <f>IF(ISERROR('Sample 6 Data'!E23-'HKG selection'!AI$11),"",'Sample 6 Data'!E23-'HKG selection'!AI$11)</f>
        <v/>
      </c>
      <c r="X22" s="328" t="str">
        <f>IF(ISERROR('Sample 7 Data'!C23-'HKG selection'!AL$11),"",'Sample 7 Data'!C23-'HKG selection'!AL$11)</f>
        <v/>
      </c>
      <c r="Y22" s="329" t="str">
        <f>IF(ISERROR('Sample 7 Data'!D23-'HKG selection'!AM$11),"",'Sample 7 Data'!D23-'HKG selection'!AM$11)</f>
        <v/>
      </c>
      <c r="Z22" s="330" t="str">
        <f>IF(ISERROR('Sample 7 Data'!E23-'HKG selection'!AN$11),"",'Sample 7 Data'!E23-'HKG selection'!AN$11)</f>
        <v/>
      </c>
      <c r="AA22" s="328" t="str">
        <f>IF(ISERROR('Sample 8 Data'!C23-'HKG selection'!AQ$11),"",'Sample 8 Data'!C23-'HKG selection'!AQ$11)</f>
        <v/>
      </c>
      <c r="AB22" s="329" t="str">
        <f>IF(ISERROR('Sample 8 Data'!D23-'HKG selection'!AR$11),"",'Sample 8 Data'!D23-'HKG selection'!AR$11)</f>
        <v/>
      </c>
      <c r="AC22" s="330" t="str">
        <f>IF(ISERROR('Sample 8 Data'!E23-'HKG selection'!AS$11),"",'Sample 8 Data'!E23-'HKG selection'!AS$11)</f>
        <v/>
      </c>
      <c r="AD22" s="328" t="str">
        <f>IF(ISERROR('Sample 9 Data'!C23-'HKG selection'!AV$11),"",'Sample 9 Data'!C23-'HKG selection'!AV$11)</f>
        <v/>
      </c>
      <c r="AE22" s="329" t="str">
        <f>IF(ISERROR('Sample 9 Data'!D23-'HKG selection'!AW$11),"",'Sample 9 Data'!D23-'HKG selection'!AW$11)</f>
        <v/>
      </c>
      <c r="AF22" s="330" t="str">
        <f>IF(ISERROR('Sample 9 Data'!E23-'HKG selection'!AX$11),"",'Sample 9 Data'!E23-'HKG selection'!AX$11)</f>
        <v/>
      </c>
      <c r="AG22" s="328" t="str">
        <f>IF(ISERROR('Sample 10 Data'!C23-'HKG selection'!BA$11),"",'Sample 10 Data'!C23-'HKG selection'!BA$11)</f>
        <v/>
      </c>
      <c r="AH22" s="329" t="str">
        <f>IF(ISERROR('Sample 10 Data'!D23-'HKG selection'!BB$11),"",'Sample 10 Data'!D23-'HKG selection'!BB$11)</f>
        <v/>
      </c>
      <c r="AI22" s="330" t="str">
        <f>IF(ISERROR('Sample 10 Data'!E23-'HKG selection'!BC$11),"",'Sample 10 Data'!E23-'HKG selection'!BC$11)</f>
        <v/>
      </c>
      <c r="AJ22" s="201"/>
      <c r="AK22" s="201"/>
      <c r="AL22" s="201"/>
    </row>
    <row r="23" spans="1:38">
      <c r="A23" s="102" t="str">
        <f>IF('Informations About Genes'!A23="","",'Informations About Genes'!A23)</f>
        <v>B9</v>
      </c>
      <c r="B23" s="33" t="str">
        <f>IF('Informations About Genes'!D23="","",'Informations About Genes'!D23)</f>
        <v/>
      </c>
      <c r="C23" s="328" t="str">
        <f>IF(ISERROR('Control Sample Data'!C24-'HKG selection'!C$11),"",'Control Sample Data'!C24-'HKG selection'!C$11)</f>
        <v/>
      </c>
      <c r="D23" s="329" t="str">
        <f>IF(ISERROR('Control Sample Data'!D24-'HKG selection'!D$11),"",'Control Sample Data'!D24-'HKG selection'!D$11)</f>
        <v/>
      </c>
      <c r="E23" s="329" t="str">
        <f>IF(ISERROR('Control Sample Data'!E24-'HKG selection'!E$11),"",'Control Sample Data'!E24-'HKG selection'!E$11)</f>
        <v/>
      </c>
      <c r="F23" s="328" t="str">
        <f>IF(ISERROR('Sample 1 Data'!C24-'HKG selection'!H$11),"",'Sample 1 Data'!C24-'HKG selection'!H$11)</f>
        <v/>
      </c>
      <c r="G23" s="329" t="str">
        <f>IF(ISERROR('Sample 1 Data'!D24-'HKG selection'!I$11),"",'Sample 1 Data'!D24-'HKG selection'!I$11)</f>
        <v/>
      </c>
      <c r="H23" s="330" t="str">
        <f>IF(ISERROR('Sample 1 Data'!E24-'HKG selection'!J$11),"",'Sample 1 Data'!E24-'HKG selection'!J$11)</f>
        <v/>
      </c>
      <c r="I23" s="328" t="str">
        <f>IF(ISERROR('Sample 2 Data'!C24-'HKG selection'!M$11),"",'Sample 2 Data'!C24-'HKG selection'!M$11)</f>
        <v/>
      </c>
      <c r="J23" s="329" t="str">
        <f>IF(ISERROR('Sample 2 Data'!D24-'HKG selection'!N$11),"",'Sample 2 Data'!D24-'HKG selection'!N$11)</f>
        <v/>
      </c>
      <c r="K23" s="330" t="str">
        <f>IF(ISERROR('Sample 2 Data'!E24-'HKG selection'!O$11),"",'Sample 2 Data'!E24-'HKG selection'!O$11)</f>
        <v/>
      </c>
      <c r="L23" s="328" t="str">
        <f>IF(ISERROR('Sample 3 Data'!C24-'HKG selection'!R$11),"",'Sample 3 Data'!C24-'HKG selection'!R$11)</f>
        <v/>
      </c>
      <c r="M23" s="329" t="str">
        <f>IF(ISERROR('Sample 3 Data'!D24-'HKG selection'!S$11),"",'Sample 3 Data'!D24-'HKG selection'!S$11)</f>
        <v/>
      </c>
      <c r="N23" s="330" t="str">
        <f>IF(ISERROR('Sample 3 Data'!E24-'HKG selection'!T$11),"",'Sample 3 Data'!E24-'HKG selection'!T$11)</f>
        <v/>
      </c>
      <c r="O23" s="328" t="str">
        <f>IF(ISERROR('Sample 4 Data'!C24-'HKG selection'!W$11),"",'Sample 4 Data'!C24-'HKG selection'!W$11)</f>
        <v/>
      </c>
      <c r="P23" s="329" t="str">
        <f>IF(ISERROR('Sample 4 Data'!D24-'HKG selection'!X$11),"",'Sample 4 Data'!D24-'HKG selection'!X$11)</f>
        <v/>
      </c>
      <c r="Q23" s="330" t="str">
        <f>IF(ISERROR('Sample 4 Data'!E24-'HKG selection'!Y$11),"",'Sample 4 Data'!E24-'HKG selection'!Y$11)</f>
        <v/>
      </c>
      <c r="R23" s="328" t="str">
        <f>IF(ISERROR('Sample 5 Data'!C24-'HKG selection'!AB$11),"",'Sample 5 Data'!C24-'HKG selection'!AB$11)</f>
        <v/>
      </c>
      <c r="S23" s="329" t="str">
        <f>IF(ISERROR('Sample 5 Data'!D24-'HKG selection'!AC$11),"",'Sample 5 Data'!D24-'HKG selection'!AC$11)</f>
        <v/>
      </c>
      <c r="T23" s="330" t="str">
        <f>IF(ISERROR('Sample 5 Data'!E24-'HKG selection'!AD$11),"",'Sample 5 Data'!E24-'HKG selection'!AD$11)</f>
        <v/>
      </c>
      <c r="U23" s="328" t="str">
        <f>IF(ISERROR('Sample 6 Data'!C24-'HKG selection'!AG$11),"",'Sample 6 Data'!C24-'HKG selection'!AG$11)</f>
        <v/>
      </c>
      <c r="V23" s="329" t="str">
        <f>IF(ISERROR('Sample 6 Data'!D24-'HKG selection'!AH$11),"",'Sample 6 Data'!D24-'HKG selection'!AH$11)</f>
        <v/>
      </c>
      <c r="W23" s="330" t="str">
        <f>IF(ISERROR('Sample 6 Data'!E24-'HKG selection'!AI$11),"",'Sample 6 Data'!E24-'HKG selection'!AI$11)</f>
        <v/>
      </c>
      <c r="X23" s="328" t="str">
        <f>IF(ISERROR('Sample 7 Data'!C24-'HKG selection'!AL$11),"",'Sample 7 Data'!C24-'HKG selection'!AL$11)</f>
        <v/>
      </c>
      <c r="Y23" s="329" t="str">
        <f>IF(ISERROR('Sample 7 Data'!D24-'HKG selection'!AM$11),"",'Sample 7 Data'!D24-'HKG selection'!AM$11)</f>
        <v/>
      </c>
      <c r="Z23" s="330" t="str">
        <f>IF(ISERROR('Sample 7 Data'!E24-'HKG selection'!AN$11),"",'Sample 7 Data'!E24-'HKG selection'!AN$11)</f>
        <v/>
      </c>
      <c r="AA23" s="328" t="str">
        <f>IF(ISERROR('Sample 8 Data'!C24-'HKG selection'!AQ$11),"",'Sample 8 Data'!C24-'HKG selection'!AQ$11)</f>
        <v/>
      </c>
      <c r="AB23" s="329" t="str">
        <f>IF(ISERROR('Sample 8 Data'!D24-'HKG selection'!AR$11),"",'Sample 8 Data'!D24-'HKG selection'!AR$11)</f>
        <v/>
      </c>
      <c r="AC23" s="330" t="str">
        <f>IF(ISERROR('Sample 8 Data'!E24-'HKG selection'!AS$11),"",'Sample 8 Data'!E24-'HKG selection'!AS$11)</f>
        <v/>
      </c>
      <c r="AD23" s="328" t="str">
        <f>IF(ISERROR('Sample 9 Data'!C24-'HKG selection'!AV$11),"",'Sample 9 Data'!C24-'HKG selection'!AV$11)</f>
        <v/>
      </c>
      <c r="AE23" s="329" t="str">
        <f>IF(ISERROR('Sample 9 Data'!D24-'HKG selection'!AW$11),"",'Sample 9 Data'!D24-'HKG selection'!AW$11)</f>
        <v/>
      </c>
      <c r="AF23" s="330" t="str">
        <f>IF(ISERROR('Sample 9 Data'!E24-'HKG selection'!AX$11),"",'Sample 9 Data'!E24-'HKG selection'!AX$11)</f>
        <v/>
      </c>
      <c r="AG23" s="328" t="str">
        <f>IF(ISERROR('Sample 10 Data'!C24-'HKG selection'!BA$11),"",'Sample 10 Data'!C24-'HKG selection'!BA$11)</f>
        <v/>
      </c>
      <c r="AH23" s="329" t="str">
        <f>IF(ISERROR('Sample 10 Data'!D24-'HKG selection'!BB$11),"",'Sample 10 Data'!D24-'HKG selection'!BB$11)</f>
        <v/>
      </c>
      <c r="AI23" s="330" t="str">
        <f>IF(ISERROR('Sample 10 Data'!E24-'HKG selection'!BC$11),"",'Sample 10 Data'!E24-'HKG selection'!BC$11)</f>
        <v/>
      </c>
      <c r="AJ23" s="201"/>
      <c r="AK23" s="201"/>
      <c r="AL23" s="201"/>
    </row>
    <row r="24" spans="1:38">
      <c r="A24" s="102" t="str">
        <f>IF('Informations About Genes'!A24="","",'Informations About Genes'!A24)</f>
        <v>B10</v>
      </c>
      <c r="B24" s="33" t="str">
        <f>IF('Informations About Genes'!D24="","",'Informations About Genes'!D24)</f>
        <v/>
      </c>
      <c r="C24" s="328" t="str">
        <f>IF(ISERROR('Control Sample Data'!C25-'HKG selection'!C$11),"",'Control Sample Data'!C25-'HKG selection'!C$11)</f>
        <v/>
      </c>
      <c r="D24" s="329" t="str">
        <f>IF(ISERROR('Control Sample Data'!D25-'HKG selection'!D$11),"",'Control Sample Data'!D25-'HKG selection'!D$11)</f>
        <v/>
      </c>
      <c r="E24" s="329" t="str">
        <f>IF(ISERROR('Control Sample Data'!E25-'HKG selection'!E$11),"",'Control Sample Data'!E25-'HKG selection'!E$11)</f>
        <v/>
      </c>
      <c r="F24" s="328" t="str">
        <f>IF(ISERROR('Sample 1 Data'!C25-'HKG selection'!H$11),"",'Sample 1 Data'!C25-'HKG selection'!H$11)</f>
        <v/>
      </c>
      <c r="G24" s="329" t="str">
        <f>IF(ISERROR('Sample 1 Data'!D25-'HKG selection'!I$11),"",'Sample 1 Data'!D25-'HKG selection'!I$11)</f>
        <v/>
      </c>
      <c r="H24" s="330" t="str">
        <f>IF(ISERROR('Sample 1 Data'!E25-'HKG selection'!J$11),"",'Sample 1 Data'!E25-'HKG selection'!J$11)</f>
        <v/>
      </c>
      <c r="I24" s="328" t="str">
        <f>IF(ISERROR('Sample 2 Data'!C25-'HKG selection'!M$11),"",'Sample 2 Data'!C25-'HKG selection'!M$11)</f>
        <v/>
      </c>
      <c r="J24" s="329" t="str">
        <f>IF(ISERROR('Sample 2 Data'!D25-'HKG selection'!N$11),"",'Sample 2 Data'!D25-'HKG selection'!N$11)</f>
        <v/>
      </c>
      <c r="K24" s="330" t="str">
        <f>IF(ISERROR('Sample 2 Data'!E25-'HKG selection'!O$11),"",'Sample 2 Data'!E25-'HKG selection'!O$11)</f>
        <v/>
      </c>
      <c r="L24" s="328" t="str">
        <f>IF(ISERROR('Sample 3 Data'!C25-'HKG selection'!R$11),"",'Sample 3 Data'!C25-'HKG selection'!R$11)</f>
        <v/>
      </c>
      <c r="M24" s="329" t="str">
        <f>IF(ISERROR('Sample 3 Data'!D25-'HKG selection'!S$11),"",'Sample 3 Data'!D25-'HKG selection'!S$11)</f>
        <v/>
      </c>
      <c r="N24" s="330" t="str">
        <f>IF(ISERROR('Sample 3 Data'!E25-'HKG selection'!T$11),"",'Sample 3 Data'!E25-'HKG selection'!T$11)</f>
        <v/>
      </c>
      <c r="O24" s="328" t="str">
        <f>IF(ISERROR('Sample 4 Data'!C25-'HKG selection'!W$11),"",'Sample 4 Data'!C25-'HKG selection'!W$11)</f>
        <v/>
      </c>
      <c r="P24" s="329" t="str">
        <f>IF(ISERROR('Sample 4 Data'!D25-'HKG selection'!X$11),"",'Sample 4 Data'!D25-'HKG selection'!X$11)</f>
        <v/>
      </c>
      <c r="Q24" s="330" t="str">
        <f>IF(ISERROR('Sample 4 Data'!E25-'HKG selection'!Y$11),"",'Sample 4 Data'!E25-'HKG selection'!Y$11)</f>
        <v/>
      </c>
      <c r="R24" s="328" t="str">
        <f>IF(ISERROR('Sample 5 Data'!C25-'HKG selection'!AB$11),"",'Sample 5 Data'!C25-'HKG selection'!AB$11)</f>
        <v/>
      </c>
      <c r="S24" s="329" t="str">
        <f>IF(ISERROR('Sample 5 Data'!D25-'HKG selection'!AC$11),"",'Sample 5 Data'!D25-'HKG selection'!AC$11)</f>
        <v/>
      </c>
      <c r="T24" s="330" t="str">
        <f>IF(ISERROR('Sample 5 Data'!E25-'HKG selection'!AD$11),"",'Sample 5 Data'!E25-'HKG selection'!AD$11)</f>
        <v/>
      </c>
      <c r="U24" s="328" t="str">
        <f>IF(ISERROR('Sample 6 Data'!C25-'HKG selection'!AG$11),"",'Sample 6 Data'!C25-'HKG selection'!AG$11)</f>
        <v/>
      </c>
      <c r="V24" s="329" t="str">
        <f>IF(ISERROR('Sample 6 Data'!D25-'HKG selection'!AH$11),"",'Sample 6 Data'!D25-'HKG selection'!AH$11)</f>
        <v/>
      </c>
      <c r="W24" s="330" t="str">
        <f>IF(ISERROR('Sample 6 Data'!E25-'HKG selection'!AI$11),"",'Sample 6 Data'!E25-'HKG selection'!AI$11)</f>
        <v/>
      </c>
      <c r="X24" s="328" t="str">
        <f>IF(ISERROR('Sample 7 Data'!C25-'HKG selection'!AL$11),"",'Sample 7 Data'!C25-'HKG selection'!AL$11)</f>
        <v/>
      </c>
      <c r="Y24" s="329" t="str">
        <f>IF(ISERROR('Sample 7 Data'!D25-'HKG selection'!AM$11),"",'Sample 7 Data'!D25-'HKG selection'!AM$11)</f>
        <v/>
      </c>
      <c r="Z24" s="330" t="str">
        <f>IF(ISERROR('Sample 7 Data'!E25-'HKG selection'!AN$11),"",'Sample 7 Data'!E25-'HKG selection'!AN$11)</f>
        <v/>
      </c>
      <c r="AA24" s="328" t="str">
        <f>IF(ISERROR('Sample 8 Data'!C25-'HKG selection'!AQ$11),"",'Sample 8 Data'!C25-'HKG selection'!AQ$11)</f>
        <v/>
      </c>
      <c r="AB24" s="329" t="str">
        <f>IF(ISERROR('Sample 8 Data'!D25-'HKG selection'!AR$11),"",'Sample 8 Data'!D25-'HKG selection'!AR$11)</f>
        <v/>
      </c>
      <c r="AC24" s="330" t="str">
        <f>IF(ISERROR('Sample 8 Data'!E25-'HKG selection'!AS$11),"",'Sample 8 Data'!E25-'HKG selection'!AS$11)</f>
        <v/>
      </c>
      <c r="AD24" s="328" t="str">
        <f>IF(ISERROR('Sample 9 Data'!C25-'HKG selection'!AV$11),"",'Sample 9 Data'!C25-'HKG selection'!AV$11)</f>
        <v/>
      </c>
      <c r="AE24" s="329" t="str">
        <f>IF(ISERROR('Sample 9 Data'!D25-'HKG selection'!AW$11),"",'Sample 9 Data'!D25-'HKG selection'!AW$11)</f>
        <v/>
      </c>
      <c r="AF24" s="330" t="str">
        <f>IF(ISERROR('Sample 9 Data'!E25-'HKG selection'!AX$11),"",'Sample 9 Data'!E25-'HKG selection'!AX$11)</f>
        <v/>
      </c>
      <c r="AG24" s="328" t="str">
        <f>IF(ISERROR('Sample 10 Data'!C25-'HKG selection'!BA$11),"",'Sample 10 Data'!C25-'HKG selection'!BA$11)</f>
        <v/>
      </c>
      <c r="AH24" s="329" t="str">
        <f>IF(ISERROR('Sample 10 Data'!D25-'HKG selection'!BB$11),"",'Sample 10 Data'!D25-'HKG selection'!BB$11)</f>
        <v/>
      </c>
      <c r="AI24" s="330" t="str">
        <f>IF(ISERROR('Sample 10 Data'!E25-'HKG selection'!BC$11),"",'Sample 10 Data'!E25-'HKG selection'!BC$11)</f>
        <v/>
      </c>
      <c r="AJ24" s="201"/>
      <c r="AK24" s="201"/>
      <c r="AL24" s="201"/>
    </row>
    <row r="25" spans="1:38">
      <c r="A25" s="102" t="str">
        <f>IF('Informations About Genes'!A25="","",'Informations About Genes'!A25)</f>
        <v>B11</v>
      </c>
      <c r="B25" s="33" t="str">
        <f>IF('Informations About Genes'!D25="","",'Informations About Genes'!D25)</f>
        <v/>
      </c>
      <c r="C25" s="328" t="str">
        <f>IF(ISERROR('Control Sample Data'!C26-'HKG selection'!C$11),"",'Control Sample Data'!C26-'HKG selection'!C$11)</f>
        <v/>
      </c>
      <c r="D25" s="329" t="str">
        <f>IF(ISERROR('Control Sample Data'!D26-'HKG selection'!D$11),"",'Control Sample Data'!D26-'HKG selection'!D$11)</f>
        <v/>
      </c>
      <c r="E25" s="329" t="str">
        <f>IF(ISERROR('Control Sample Data'!E26-'HKG selection'!E$11),"",'Control Sample Data'!E26-'HKG selection'!E$11)</f>
        <v/>
      </c>
      <c r="F25" s="328" t="str">
        <f>IF(ISERROR('Sample 1 Data'!C26-'HKG selection'!H$11),"",'Sample 1 Data'!C26-'HKG selection'!H$11)</f>
        <v/>
      </c>
      <c r="G25" s="329" t="str">
        <f>IF(ISERROR('Sample 1 Data'!D26-'HKG selection'!I$11),"",'Sample 1 Data'!D26-'HKG selection'!I$11)</f>
        <v/>
      </c>
      <c r="H25" s="330" t="str">
        <f>IF(ISERROR('Sample 1 Data'!E26-'HKG selection'!J$11),"",'Sample 1 Data'!E26-'HKG selection'!J$11)</f>
        <v/>
      </c>
      <c r="I25" s="328" t="str">
        <f>IF(ISERROR('Sample 2 Data'!C26-'HKG selection'!M$11),"",'Sample 2 Data'!C26-'HKG selection'!M$11)</f>
        <v/>
      </c>
      <c r="J25" s="329" t="str">
        <f>IF(ISERROR('Sample 2 Data'!D26-'HKG selection'!N$11),"",'Sample 2 Data'!D26-'HKG selection'!N$11)</f>
        <v/>
      </c>
      <c r="K25" s="330" t="str">
        <f>IF(ISERROR('Sample 2 Data'!E26-'HKG selection'!O$11),"",'Sample 2 Data'!E26-'HKG selection'!O$11)</f>
        <v/>
      </c>
      <c r="L25" s="328" t="str">
        <f>IF(ISERROR('Sample 3 Data'!C26-'HKG selection'!R$11),"",'Sample 3 Data'!C26-'HKG selection'!R$11)</f>
        <v/>
      </c>
      <c r="M25" s="329" t="str">
        <f>IF(ISERROR('Sample 3 Data'!D26-'HKG selection'!S$11),"",'Sample 3 Data'!D26-'HKG selection'!S$11)</f>
        <v/>
      </c>
      <c r="N25" s="330" t="str">
        <f>IF(ISERROR('Sample 3 Data'!E26-'HKG selection'!T$11),"",'Sample 3 Data'!E26-'HKG selection'!T$11)</f>
        <v/>
      </c>
      <c r="O25" s="328" t="str">
        <f>IF(ISERROR('Sample 4 Data'!C26-'HKG selection'!W$11),"",'Sample 4 Data'!C26-'HKG selection'!W$11)</f>
        <v/>
      </c>
      <c r="P25" s="329" t="str">
        <f>IF(ISERROR('Sample 4 Data'!D26-'HKG selection'!X$11),"",'Sample 4 Data'!D26-'HKG selection'!X$11)</f>
        <v/>
      </c>
      <c r="Q25" s="330" t="str">
        <f>IF(ISERROR('Sample 4 Data'!E26-'HKG selection'!Y$11),"",'Sample 4 Data'!E26-'HKG selection'!Y$11)</f>
        <v/>
      </c>
      <c r="R25" s="328" t="str">
        <f>IF(ISERROR('Sample 5 Data'!C26-'HKG selection'!AB$11),"",'Sample 5 Data'!C26-'HKG selection'!AB$11)</f>
        <v/>
      </c>
      <c r="S25" s="329" t="str">
        <f>IF(ISERROR('Sample 5 Data'!D26-'HKG selection'!AC$11),"",'Sample 5 Data'!D26-'HKG selection'!AC$11)</f>
        <v/>
      </c>
      <c r="T25" s="330" t="str">
        <f>IF(ISERROR('Sample 5 Data'!E26-'HKG selection'!AD$11),"",'Sample 5 Data'!E26-'HKG selection'!AD$11)</f>
        <v/>
      </c>
      <c r="U25" s="328" t="str">
        <f>IF(ISERROR('Sample 6 Data'!C26-'HKG selection'!AG$11),"",'Sample 6 Data'!C26-'HKG selection'!AG$11)</f>
        <v/>
      </c>
      <c r="V25" s="329" t="str">
        <f>IF(ISERROR('Sample 6 Data'!D26-'HKG selection'!AH$11),"",'Sample 6 Data'!D26-'HKG selection'!AH$11)</f>
        <v/>
      </c>
      <c r="W25" s="330" t="str">
        <f>IF(ISERROR('Sample 6 Data'!E26-'HKG selection'!AI$11),"",'Sample 6 Data'!E26-'HKG selection'!AI$11)</f>
        <v/>
      </c>
      <c r="X25" s="328" t="str">
        <f>IF(ISERROR('Sample 7 Data'!C26-'HKG selection'!AL$11),"",'Sample 7 Data'!C26-'HKG selection'!AL$11)</f>
        <v/>
      </c>
      <c r="Y25" s="329" t="str">
        <f>IF(ISERROR('Sample 7 Data'!D26-'HKG selection'!AM$11),"",'Sample 7 Data'!D26-'HKG selection'!AM$11)</f>
        <v/>
      </c>
      <c r="Z25" s="330" t="str">
        <f>IF(ISERROR('Sample 7 Data'!E26-'HKG selection'!AN$11),"",'Sample 7 Data'!E26-'HKG selection'!AN$11)</f>
        <v/>
      </c>
      <c r="AA25" s="328" t="str">
        <f>IF(ISERROR('Sample 8 Data'!C26-'HKG selection'!AQ$11),"",'Sample 8 Data'!C26-'HKG selection'!AQ$11)</f>
        <v/>
      </c>
      <c r="AB25" s="329" t="str">
        <f>IF(ISERROR('Sample 8 Data'!D26-'HKG selection'!AR$11),"",'Sample 8 Data'!D26-'HKG selection'!AR$11)</f>
        <v/>
      </c>
      <c r="AC25" s="330" t="str">
        <f>IF(ISERROR('Sample 8 Data'!E26-'HKG selection'!AS$11),"",'Sample 8 Data'!E26-'HKG selection'!AS$11)</f>
        <v/>
      </c>
      <c r="AD25" s="328" t="str">
        <f>IF(ISERROR('Sample 9 Data'!C26-'HKG selection'!AV$11),"",'Sample 9 Data'!C26-'HKG selection'!AV$11)</f>
        <v/>
      </c>
      <c r="AE25" s="329" t="str">
        <f>IF(ISERROR('Sample 9 Data'!D26-'HKG selection'!AW$11),"",'Sample 9 Data'!D26-'HKG selection'!AW$11)</f>
        <v/>
      </c>
      <c r="AF25" s="330" t="str">
        <f>IF(ISERROR('Sample 9 Data'!E26-'HKG selection'!AX$11),"",'Sample 9 Data'!E26-'HKG selection'!AX$11)</f>
        <v/>
      </c>
      <c r="AG25" s="328" t="str">
        <f>IF(ISERROR('Sample 10 Data'!C26-'HKG selection'!BA$11),"",'Sample 10 Data'!C26-'HKG selection'!BA$11)</f>
        <v/>
      </c>
      <c r="AH25" s="329" t="str">
        <f>IF(ISERROR('Sample 10 Data'!D26-'HKG selection'!BB$11),"",'Sample 10 Data'!D26-'HKG selection'!BB$11)</f>
        <v/>
      </c>
      <c r="AI25" s="330" t="str">
        <f>IF(ISERROR('Sample 10 Data'!E26-'HKG selection'!BC$11),"",'Sample 10 Data'!E26-'HKG selection'!BC$11)</f>
        <v/>
      </c>
      <c r="AJ25" s="201"/>
      <c r="AK25" s="201"/>
      <c r="AL25" s="201"/>
    </row>
    <row r="26" spans="1:38">
      <c r="A26" s="102" t="str">
        <f>IF('Informations About Genes'!A26="","",'Informations About Genes'!A26)</f>
        <v>B12</v>
      </c>
      <c r="B26" s="33" t="str">
        <f>IF('Informations About Genes'!D26="","",'Informations About Genes'!D26)</f>
        <v/>
      </c>
      <c r="C26" s="328" t="str">
        <f>IF(ISERROR('Control Sample Data'!C27-'HKG selection'!C$11),"",'Control Sample Data'!C27-'HKG selection'!C$11)</f>
        <v/>
      </c>
      <c r="D26" s="329" t="str">
        <f>IF(ISERROR('Control Sample Data'!D27-'HKG selection'!D$11),"",'Control Sample Data'!D27-'HKG selection'!D$11)</f>
        <v/>
      </c>
      <c r="E26" s="329" t="str">
        <f>IF(ISERROR('Control Sample Data'!E27-'HKG selection'!E$11),"",'Control Sample Data'!E27-'HKG selection'!E$11)</f>
        <v/>
      </c>
      <c r="F26" s="328" t="str">
        <f>IF(ISERROR('Sample 1 Data'!C27-'HKG selection'!H$11),"",'Sample 1 Data'!C27-'HKG selection'!H$11)</f>
        <v/>
      </c>
      <c r="G26" s="329" t="str">
        <f>IF(ISERROR('Sample 1 Data'!D27-'HKG selection'!I$11),"",'Sample 1 Data'!D27-'HKG selection'!I$11)</f>
        <v/>
      </c>
      <c r="H26" s="330" t="str">
        <f>IF(ISERROR('Sample 1 Data'!E27-'HKG selection'!J$11),"",'Sample 1 Data'!E27-'HKG selection'!J$11)</f>
        <v/>
      </c>
      <c r="I26" s="328" t="str">
        <f>IF(ISERROR('Sample 2 Data'!C27-'HKG selection'!M$11),"",'Sample 2 Data'!C27-'HKG selection'!M$11)</f>
        <v/>
      </c>
      <c r="J26" s="329" t="str">
        <f>IF(ISERROR('Sample 2 Data'!D27-'HKG selection'!N$11),"",'Sample 2 Data'!D27-'HKG selection'!N$11)</f>
        <v/>
      </c>
      <c r="K26" s="330" t="str">
        <f>IF(ISERROR('Sample 2 Data'!E27-'HKG selection'!O$11),"",'Sample 2 Data'!E27-'HKG selection'!O$11)</f>
        <v/>
      </c>
      <c r="L26" s="328" t="str">
        <f>IF(ISERROR('Sample 3 Data'!C27-'HKG selection'!R$11),"",'Sample 3 Data'!C27-'HKG selection'!R$11)</f>
        <v/>
      </c>
      <c r="M26" s="329" t="str">
        <f>IF(ISERROR('Sample 3 Data'!D27-'HKG selection'!S$11),"",'Sample 3 Data'!D27-'HKG selection'!S$11)</f>
        <v/>
      </c>
      <c r="N26" s="330" t="str">
        <f>IF(ISERROR('Sample 3 Data'!E27-'HKG selection'!T$11),"",'Sample 3 Data'!E27-'HKG selection'!T$11)</f>
        <v/>
      </c>
      <c r="O26" s="328" t="str">
        <f>IF(ISERROR('Sample 4 Data'!C27-'HKG selection'!W$11),"",'Sample 4 Data'!C27-'HKG selection'!W$11)</f>
        <v/>
      </c>
      <c r="P26" s="329" t="str">
        <f>IF(ISERROR('Sample 4 Data'!D27-'HKG selection'!X$11),"",'Sample 4 Data'!D27-'HKG selection'!X$11)</f>
        <v/>
      </c>
      <c r="Q26" s="330" t="str">
        <f>IF(ISERROR('Sample 4 Data'!E27-'HKG selection'!Y$11),"",'Sample 4 Data'!E27-'HKG selection'!Y$11)</f>
        <v/>
      </c>
      <c r="R26" s="328" t="str">
        <f>IF(ISERROR('Sample 5 Data'!C27-'HKG selection'!AB$11),"",'Sample 5 Data'!C27-'HKG selection'!AB$11)</f>
        <v/>
      </c>
      <c r="S26" s="329" t="str">
        <f>IF(ISERROR('Sample 5 Data'!D27-'HKG selection'!AC$11),"",'Sample 5 Data'!D27-'HKG selection'!AC$11)</f>
        <v/>
      </c>
      <c r="T26" s="330" t="str">
        <f>IF(ISERROR('Sample 5 Data'!E27-'HKG selection'!AD$11),"",'Sample 5 Data'!E27-'HKG selection'!AD$11)</f>
        <v/>
      </c>
      <c r="U26" s="328" t="str">
        <f>IF(ISERROR('Sample 6 Data'!C27-'HKG selection'!AG$11),"",'Sample 6 Data'!C27-'HKG selection'!AG$11)</f>
        <v/>
      </c>
      <c r="V26" s="329" t="str">
        <f>IF(ISERROR('Sample 6 Data'!D27-'HKG selection'!AH$11),"",'Sample 6 Data'!D27-'HKG selection'!AH$11)</f>
        <v/>
      </c>
      <c r="W26" s="330" t="str">
        <f>IF(ISERROR('Sample 6 Data'!E27-'HKG selection'!AI$11),"",'Sample 6 Data'!E27-'HKG selection'!AI$11)</f>
        <v/>
      </c>
      <c r="X26" s="328" t="str">
        <f>IF(ISERROR('Sample 7 Data'!C27-'HKG selection'!AL$11),"",'Sample 7 Data'!C27-'HKG selection'!AL$11)</f>
        <v/>
      </c>
      <c r="Y26" s="329" t="str">
        <f>IF(ISERROR('Sample 7 Data'!D27-'HKG selection'!AM$11),"",'Sample 7 Data'!D27-'HKG selection'!AM$11)</f>
        <v/>
      </c>
      <c r="Z26" s="330" t="str">
        <f>IF(ISERROR('Sample 7 Data'!E27-'HKG selection'!AN$11),"",'Sample 7 Data'!E27-'HKG selection'!AN$11)</f>
        <v/>
      </c>
      <c r="AA26" s="328" t="str">
        <f>IF(ISERROR('Sample 8 Data'!C27-'HKG selection'!AQ$11),"",'Sample 8 Data'!C27-'HKG selection'!AQ$11)</f>
        <v/>
      </c>
      <c r="AB26" s="329" t="str">
        <f>IF(ISERROR('Sample 8 Data'!D27-'HKG selection'!AR$11),"",'Sample 8 Data'!D27-'HKG selection'!AR$11)</f>
        <v/>
      </c>
      <c r="AC26" s="330" t="str">
        <f>IF(ISERROR('Sample 8 Data'!E27-'HKG selection'!AS$11),"",'Sample 8 Data'!E27-'HKG selection'!AS$11)</f>
        <v/>
      </c>
      <c r="AD26" s="328" t="str">
        <f>IF(ISERROR('Sample 9 Data'!C27-'HKG selection'!AV$11),"",'Sample 9 Data'!C27-'HKG selection'!AV$11)</f>
        <v/>
      </c>
      <c r="AE26" s="329" t="str">
        <f>IF(ISERROR('Sample 9 Data'!D27-'HKG selection'!AW$11),"",'Sample 9 Data'!D27-'HKG selection'!AW$11)</f>
        <v/>
      </c>
      <c r="AF26" s="330" t="str">
        <f>IF(ISERROR('Sample 9 Data'!E27-'HKG selection'!AX$11),"",'Sample 9 Data'!E27-'HKG selection'!AX$11)</f>
        <v/>
      </c>
      <c r="AG26" s="328" t="str">
        <f>IF(ISERROR('Sample 10 Data'!C27-'HKG selection'!BA$11),"",'Sample 10 Data'!C27-'HKG selection'!BA$11)</f>
        <v/>
      </c>
      <c r="AH26" s="329" t="str">
        <f>IF(ISERROR('Sample 10 Data'!D27-'HKG selection'!BB$11),"",'Sample 10 Data'!D27-'HKG selection'!BB$11)</f>
        <v/>
      </c>
      <c r="AI26" s="330" t="str">
        <f>IF(ISERROR('Sample 10 Data'!E27-'HKG selection'!BC$11),"",'Sample 10 Data'!E27-'HKG selection'!BC$11)</f>
        <v/>
      </c>
      <c r="AJ26" s="201"/>
      <c r="AK26" s="201"/>
      <c r="AL26" s="201"/>
    </row>
    <row r="27" spans="1:38">
      <c r="A27" s="102" t="str">
        <f>IF('Informations About Genes'!A27="","",'Informations About Genes'!A27)</f>
        <v>C1</v>
      </c>
      <c r="B27" s="33" t="str">
        <f>IF('Informations About Genes'!D27="","",'Informations About Genes'!D27)</f>
        <v/>
      </c>
      <c r="C27" s="328" t="str">
        <f>IF(ISERROR('Control Sample Data'!C28-'HKG selection'!C$11),"",'Control Sample Data'!C28-'HKG selection'!C$11)</f>
        <v/>
      </c>
      <c r="D27" s="329" t="str">
        <f>IF(ISERROR('Control Sample Data'!D28-'HKG selection'!D$11),"",'Control Sample Data'!D28-'HKG selection'!D$11)</f>
        <v/>
      </c>
      <c r="E27" s="329" t="str">
        <f>IF(ISERROR('Control Sample Data'!E28-'HKG selection'!E$11),"",'Control Sample Data'!E28-'HKG selection'!E$11)</f>
        <v/>
      </c>
      <c r="F27" s="328" t="str">
        <f>IF(ISERROR('Sample 1 Data'!C28-'HKG selection'!H$11),"",'Sample 1 Data'!C28-'HKG selection'!H$11)</f>
        <v/>
      </c>
      <c r="G27" s="329" t="str">
        <f>IF(ISERROR('Sample 1 Data'!D28-'HKG selection'!I$11),"",'Sample 1 Data'!D28-'HKG selection'!I$11)</f>
        <v/>
      </c>
      <c r="H27" s="330" t="str">
        <f>IF(ISERROR('Sample 1 Data'!E28-'HKG selection'!J$11),"",'Sample 1 Data'!E28-'HKG selection'!J$11)</f>
        <v/>
      </c>
      <c r="I27" s="328" t="str">
        <f>IF(ISERROR('Sample 2 Data'!C28-'HKG selection'!M$11),"",'Sample 2 Data'!C28-'HKG selection'!M$11)</f>
        <v/>
      </c>
      <c r="J27" s="329" t="str">
        <f>IF(ISERROR('Sample 2 Data'!D28-'HKG selection'!N$11),"",'Sample 2 Data'!D28-'HKG selection'!N$11)</f>
        <v/>
      </c>
      <c r="K27" s="330" t="str">
        <f>IF(ISERROR('Sample 2 Data'!E28-'HKG selection'!O$11),"",'Sample 2 Data'!E28-'HKG selection'!O$11)</f>
        <v/>
      </c>
      <c r="L27" s="328" t="str">
        <f>IF(ISERROR('Sample 3 Data'!C28-'HKG selection'!R$11),"",'Sample 3 Data'!C28-'HKG selection'!R$11)</f>
        <v/>
      </c>
      <c r="M27" s="329" t="str">
        <f>IF(ISERROR('Sample 3 Data'!D28-'HKG selection'!S$11),"",'Sample 3 Data'!D28-'HKG selection'!S$11)</f>
        <v/>
      </c>
      <c r="N27" s="330" t="str">
        <f>IF(ISERROR('Sample 3 Data'!E28-'HKG selection'!T$11),"",'Sample 3 Data'!E28-'HKG selection'!T$11)</f>
        <v/>
      </c>
      <c r="O27" s="328" t="str">
        <f>IF(ISERROR('Sample 4 Data'!C28-'HKG selection'!W$11),"",'Sample 4 Data'!C28-'HKG selection'!W$11)</f>
        <v/>
      </c>
      <c r="P27" s="329" t="str">
        <f>IF(ISERROR('Sample 4 Data'!D28-'HKG selection'!X$11),"",'Sample 4 Data'!D28-'HKG selection'!X$11)</f>
        <v/>
      </c>
      <c r="Q27" s="330" t="str">
        <f>IF(ISERROR('Sample 4 Data'!E28-'HKG selection'!Y$11),"",'Sample 4 Data'!E28-'HKG selection'!Y$11)</f>
        <v/>
      </c>
      <c r="R27" s="328" t="str">
        <f>IF(ISERROR('Sample 5 Data'!C28-'HKG selection'!AB$11),"",'Sample 5 Data'!C28-'HKG selection'!AB$11)</f>
        <v/>
      </c>
      <c r="S27" s="329" t="str">
        <f>IF(ISERROR('Sample 5 Data'!D28-'HKG selection'!AC$11),"",'Sample 5 Data'!D28-'HKG selection'!AC$11)</f>
        <v/>
      </c>
      <c r="T27" s="330" t="str">
        <f>IF(ISERROR('Sample 5 Data'!E28-'HKG selection'!AD$11),"",'Sample 5 Data'!E28-'HKG selection'!AD$11)</f>
        <v/>
      </c>
      <c r="U27" s="328" t="str">
        <f>IF(ISERROR('Sample 6 Data'!C28-'HKG selection'!AG$11),"",'Sample 6 Data'!C28-'HKG selection'!AG$11)</f>
        <v/>
      </c>
      <c r="V27" s="329" t="str">
        <f>IF(ISERROR('Sample 6 Data'!D28-'HKG selection'!AH$11),"",'Sample 6 Data'!D28-'HKG selection'!AH$11)</f>
        <v/>
      </c>
      <c r="W27" s="330" t="str">
        <f>IF(ISERROR('Sample 6 Data'!E28-'HKG selection'!AI$11),"",'Sample 6 Data'!E28-'HKG selection'!AI$11)</f>
        <v/>
      </c>
      <c r="X27" s="328" t="str">
        <f>IF(ISERROR('Sample 7 Data'!C28-'HKG selection'!AL$11),"",'Sample 7 Data'!C28-'HKG selection'!AL$11)</f>
        <v/>
      </c>
      <c r="Y27" s="329" t="str">
        <f>IF(ISERROR('Sample 7 Data'!D28-'HKG selection'!AM$11),"",'Sample 7 Data'!D28-'HKG selection'!AM$11)</f>
        <v/>
      </c>
      <c r="Z27" s="330" t="str">
        <f>IF(ISERROR('Sample 7 Data'!E28-'HKG selection'!AN$11),"",'Sample 7 Data'!E28-'HKG selection'!AN$11)</f>
        <v/>
      </c>
      <c r="AA27" s="328" t="str">
        <f>IF(ISERROR('Sample 8 Data'!C28-'HKG selection'!AQ$11),"",'Sample 8 Data'!C28-'HKG selection'!AQ$11)</f>
        <v/>
      </c>
      <c r="AB27" s="329" t="str">
        <f>IF(ISERROR('Sample 8 Data'!D28-'HKG selection'!AR$11),"",'Sample 8 Data'!D28-'HKG selection'!AR$11)</f>
        <v/>
      </c>
      <c r="AC27" s="330" t="str">
        <f>IF(ISERROR('Sample 8 Data'!E28-'HKG selection'!AS$11),"",'Sample 8 Data'!E28-'HKG selection'!AS$11)</f>
        <v/>
      </c>
      <c r="AD27" s="328" t="str">
        <f>IF(ISERROR('Sample 9 Data'!C28-'HKG selection'!AV$11),"",'Sample 9 Data'!C28-'HKG selection'!AV$11)</f>
        <v/>
      </c>
      <c r="AE27" s="329" t="str">
        <f>IF(ISERROR('Sample 9 Data'!D28-'HKG selection'!AW$11),"",'Sample 9 Data'!D28-'HKG selection'!AW$11)</f>
        <v/>
      </c>
      <c r="AF27" s="330" t="str">
        <f>IF(ISERROR('Sample 9 Data'!E28-'HKG selection'!AX$11),"",'Sample 9 Data'!E28-'HKG selection'!AX$11)</f>
        <v/>
      </c>
      <c r="AG27" s="328" t="str">
        <f>IF(ISERROR('Sample 10 Data'!C28-'HKG selection'!BA$11),"",'Sample 10 Data'!C28-'HKG selection'!BA$11)</f>
        <v/>
      </c>
      <c r="AH27" s="329" t="str">
        <f>IF(ISERROR('Sample 10 Data'!D28-'HKG selection'!BB$11),"",'Sample 10 Data'!D28-'HKG selection'!BB$11)</f>
        <v/>
      </c>
      <c r="AI27" s="330" t="str">
        <f>IF(ISERROR('Sample 10 Data'!E28-'HKG selection'!BC$11),"",'Sample 10 Data'!E28-'HKG selection'!BC$11)</f>
        <v/>
      </c>
      <c r="AJ27" s="201"/>
      <c r="AK27" s="201"/>
      <c r="AL27" s="201"/>
    </row>
    <row r="28" spans="1:38">
      <c r="A28" s="102" t="str">
        <f>IF('Informations About Genes'!A28="","",'Informations About Genes'!A28)</f>
        <v>C2</v>
      </c>
      <c r="B28" s="33" t="str">
        <f>IF('Informations About Genes'!D28="","",'Informations About Genes'!D28)</f>
        <v/>
      </c>
      <c r="C28" s="328" t="str">
        <f>IF(ISERROR('Control Sample Data'!C29-'HKG selection'!C$11),"",'Control Sample Data'!C29-'HKG selection'!C$11)</f>
        <v/>
      </c>
      <c r="D28" s="329" t="str">
        <f>IF(ISERROR('Control Sample Data'!D29-'HKG selection'!D$11),"",'Control Sample Data'!D29-'HKG selection'!D$11)</f>
        <v/>
      </c>
      <c r="E28" s="329" t="str">
        <f>IF(ISERROR('Control Sample Data'!E29-'HKG selection'!E$11),"",'Control Sample Data'!E29-'HKG selection'!E$11)</f>
        <v/>
      </c>
      <c r="F28" s="328" t="str">
        <f>IF(ISERROR('Sample 1 Data'!C29-'HKG selection'!H$11),"",'Sample 1 Data'!C29-'HKG selection'!H$11)</f>
        <v/>
      </c>
      <c r="G28" s="329" t="str">
        <f>IF(ISERROR('Sample 1 Data'!D29-'HKG selection'!I$11),"",'Sample 1 Data'!D29-'HKG selection'!I$11)</f>
        <v/>
      </c>
      <c r="H28" s="330" t="str">
        <f>IF(ISERROR('Sample 1 Data'!E29-'HKG selection'!J$11),"",'Sample 1 Data'!E29-'HKG selection'!J$11)</f>
        <v/>
      </c>
      <c r="I28" s="328" t="str">
        <f>IF(ISERROR('Sample 2 Data'!C29-'HKG selection'!M$11),"",'Sample 2 Data'!C29-'HKG selection'!M$11)</f>
        <v/>
      </c>
      <c r="J28" s="329" t="str">
        <f>IF(ISERROR('Sample 2 Data'!D29-'HKG selection'!N$11),"",'Sample 2 Data'!D29-'HKG selection'!N$11)</f>
        <v/>
      </c>
      <c r="K28" s="330" t="str">
        <f>IF(ISERROR('Sample 2 Data'!E29-'HKG selection'!O$11),"",'Sample 2 Data'!E29-'HKG selection'!O$11)</f>
        <v/>
      </c>
      <c r="L28" s="328" t="str">
        <f>IF(ISERROR('Sample 3 Data'!C29-'HKG selection'!R$11),"",'Sample 3 Data'!C29-'HKG selection'!R$11)</f>
        <v/>
      </c>
      <c r="M28" s="329" t="str">
        <f>IF(ISERROR('Sample 3 Data'!D29-'HKG selection'!S$11),"",'Sample 3 Data'!D29-'HKG selection'!S$11)</f>
        <v/>
      </c>
      <c r="N28" s="330" t="str">
        <f>IF(ISERROR('Sample 3 Data'!E29-'HKG selection'!T$11),"",'Sample 3 Data'!E29-'HKG selection'!T$11)</f>
        <v/>
      </c>
      <c r="O28" s="328" t="str">
        <f>IF(ISERROR('Sample 4 Data'!C29-'HKG selection'!W$11),"",'Sample 4 Data'!C29-'HKG selection'!W$11)</f>
        <v/>
      </c>
      <c r="P28" s="329" t="str">
        <f>IF(ISERROR('Sample 4 Data'!D29-'HKG selection'!X$11),"",'Sample 4 Data'!D29-'HKG selection'!X$11)</f>
        <v/>
      </c>
      <c r="Q28" s="330" t="str">
        <f>IF(ISERROR('Sample 4 Data'!E29-'HKG selection'!Y$11),"",'Sample 4 Data'!E29-'HKG selection'!Y$11)</f>
        <v/>
      </c>
      <c r="R28" s="328" t="str">
        <f>IF(ISERROR('Sample 5 Data'!C29-'HKG selection'!AB$11),"",'Sample 5 Data'!C29-'HKG selection'!AB$11)</f>
        <v/>
      </c>
      <c r="S28" s="329" t="str">
        <f>IF(ISERROR('Sample 5 Data'!D29-'HKG selection'!AC$11),"",'Sample 5 Data'!D29-'HKG selection'!AC$11)</f>
        <v/>
      </c>
      <c r="T28" s="330" t="str">
        <f>IF(ISERROR('Sample 5 Data'!E29-'HKG selection'!AD$11),"",'Sample 5 Data'!E29-'HKG selection'!AD$11)</f>
        <v/>
      </c>
      <c r="U28" s="328" t="str">
        <f>IF(ISERROR('Sample 6 Data'!C29-'HKG selection'!AG$11),"",'Sample 6 Data'!C29-'HKG selection'!AG$11)</f>
        <v/>
      </c>
      <c r="V28" s="329" t="str">
        <f>IF(ISERROR('Sample 6 Data'!D29-'HKG selection'!AH$11),"",'Sample 6 Data'!D29-'HKG selection'!AH$11)</f>
        <v/>
      </c>
      <c r="W28" s="330" t="str">
        <f>IF(ISERROR('Sample 6 Data'!E29-'HKG selection'!AI$11),"",'Sample 6 Data'!E29-'HKG selection'!AI$11)</f>
        <v/>
      </c>
      <c r="X28" s="328" t="str">
        <f>IF(ISERROR('Sample 7 Data'!C29-'HKG selection'!AL$11),"",'Sample 7 Data'!C29-'HKG selection'!AL$11)</f>
        <v/>
      </c>
      <c r="Y28" s="329" t="str">
        <f>IF(ISERROR('Sample 7 Data'!D29-'HKG selection'!AM$11),"",'Sample 7 Data'!D29-'HKG selection'!AM$11)</f>
        <v/>
      </c>
      <c r="Z28" s="330" t="str">
        <f>IF(ISERROR('Sample 7 Data'!E29-'HKG selection'!AN$11),"",'Sample 7 Data'!E29-'HKG selection'!AN$11)</f>
        <v/>
      </c>
      <c r="AA28" s="328" t="str">
        <f>IF(ISERROR('Sample 8 Data'!C29-'HKG selection'!AQ$11),"",'Sample 8 Data'!C29-'HKG selection'!AQ$11)</f>
        <v/>
      </c>
      <c r="AB28" s="329" t="str">
        <f>IF(ISERROR('Sample 8 Data'!D29-'HKG selection'!AR$11),"",'Sample 8 Data'!D29-'HKG selection'!AR$11)</f>
        <v/>
      </c>
      <c r="AC28" s="330" t="str">
        <f>IF(ISERROR('Sample 8 Data'!E29-'HKG selection'!AS$11),"",'Sample 8 Data'!E29-'HKG selection'!AS$11)</f>
        <v/>
      </c>
      <c r="AD28" s="328" t="str">
        <f>IF(ISERROR('Sample 9 Data'!C29-'HKG selection'!AV$11),"",'Sample 9 Data'!C29-'HKG selection'!AV$11)</f>
        <v/>
      </c>
      <c r="AE28" s="329" t="str">
        <f>IF(ISERROR('Sample 9 Data'!D29-'HKG selection'!AW$11),"",'Sample 9 Data'!D29-'HKG selection'!AW$11)</f>
        <v/>
      </c>
      <c r="AF28" s="330" t="str">
        <f>IF(ISERROR('Sample 9 Data'!E29-'HKG selection'!AX$11),"",'Sample 9 Data'!E29-'HKG selection'!AX$11)</f>
        <v/>
      </c>
      <c r="AG28" s="328" t="str">
        <f>IF(ISERROR('Sample 10 Data'!C29-'HKG selection'!BA$11),"",'Sample 10 Data'!C29-'HKG selection'!BA$11)</f>
        <v/>
      </c>
      <c r="AH28" s="329" t="str">
        <f>IF(ISERROR('Sample 10 Data'!D29-'HKG selection'!BB$11),"",'Sample 10 Data'!D29-'HKG selection'!BB$11)</f>
        <v/>
      </c>
      <c r="AI28" s="330" t="str">
        <f>IF(ISERROR('Sample 10 Data'!E29-'HKG selection'!BC$11),"",'Sample 10 Data'!E29-'HKG selection'!BC$11)</f>
        <v/>
      </c>
      <c r="AJ28" s="201"/>
      <c r="AK28" s="201"/>
      <c r="AL28" s="201"/>
    </row>
    <row r="29" spans="1:38">
      <c r="A29" s="102" t="str">
        <f>IF('Informations About Genes'!A29="","",'Informations About Genes'!A29)</f>
        <v>C3</v>
      </c>
      <c r="B29" s="33" t="str">
        <f>IF('Informations About Genes'!D29="","",'Informations About Genes'!D29)</f>
        <v/>
      </c>
      <c r="C29" s="328" t="str">
        <f>IF(ISERROR('Control Sample Data'!C30-'HKG selection'!C$11),"",'Control Sample Data'!C30-'HKG selection'!C$11)</f>
        <v/>
      </c>
      <c r="D29" s="329" t="str">
        <f>IF(ISERROR('Control Sample Data'!D30-'HKG selection'!D$11),"",'Control Sample Data'!D30-'HKG selection'!D$11)</f>
        <v/>
      </c>
      <c r="E29" s="329" t="str">
        <f>IF(ISERROR('Control Sample Data'!E30-'HKG selection'!E$11),"",'Control Sample Data'!E30-'HKG selection'!E$11)</f>
        <v/>
      </c>
      <c r="F29" s="328" t="str">
        <f>IF(ISERROR('Sample 1 Data'!C30-'HKG selection'!H$11),"",'Sample 1 Data'!C30-'HKG selection'!H$11)</f>
        <v/>
      </c>
      <c r="G29" s="329" t="str">
        <f>IF(ISERROR('Sample 1 Data'!D30-'HKG selection'!I$11),"",'Sample 1 Data'!D30-'HKG selection'!I$11)</f>
        <v/>
      </c>
      <c r="H29" s="330" t="str">
        <f>IF(ISERROR('Sample 1 Data'!E30-'HKG selection'!J$11),"",'Sample 1 Data'!E30-'HKG selection'!J$11)</f>
        <v/>
      </c>
      <c r="I29" s="328" t="str">
        <f>IF(ISERROR('Sample 2 Data'!C30-'HKG selection'!M$11),"",'Sample 2 Data'!C30-'HKG selection'!M$11)</f>
        <v/>
      </c>
      <c r="J29" s="329" t="str">
        <f>IF(ISERROR('Sample 2 Data'!D30-'HKG selection'!N$11),"",'Sample 2 Data'!D30-'HKG selection'!N$11)</f>
        <v/>
      </c>
      <c r="K29" s="330" t="str">
        <f>IF(ISERROR('Sample 2 Data'!E30-'HKG selection'!O$11),"",'Sample 2 Data'!E30-'HKG selection'!O$11)</f>
        <v/>
      </c>
      <c r="L29" s="328" t="str">
        <f>IF(ISERROR('Sample 3 Data'!C30-'HKG selection'!R$11),"",'Sample 3 Data'!C30-'HKG selection'!R$11)</f>
        <v/>
      </c>
      <c r="M29" s="329" t="str">
        <f>IF(ISERROR('Sample 3 Data'!D30-'HKG selection'!S$11),"",'Sample 3 Data'!D30-'HKG selection'!S$11)</f>
        <v/>
      </c>
      <c r="N29" s="330" t="str">
        <f>IF(ISERROR('Sample 3 Data'!E30-'HKG selection'!T$11),"",'Sample 3 Data'!E30-'HKG selection'!T$11)</f>
        <v/>
      </c>
      <c r="O29" s="328" t="str">
        <f>IF(ISERROR('Sample 4 Data'!C30-'HKG selection'!W$11),"",'Sample 4 Data'!C30-'HKG selection'!W$11)</f>
        <v/>
      </c>
      <c r="P29" s="329" t="str">
        <f>IF(ISERROR('Sample 4 Data'!D30-'HKG selection'!X$11),"",'Sample 4 Data'!D30-'HKG selection'!X$11)</f>
        <v/>
      </c>
      <c r="Q29" s="330" t="str">
        <f>IF(ISERROR('Sample 4 Data'!E30-'HKG selection'!Y$11),"",'Sample 4 Data'!E30-'HKG selection'!Y$11)</f>
        <v/>
      </c>
      <c r="R29" s="328" t="str">
        <f>IF(ISERROR('Sample 5 Data'!C30-'HKG selection'!AB$11),"",'Sample 5 Data'!C30-'HKG selection'!AB$11)</f>
        <v/>
      </c>
      <c r="S29" s="329" t="str">
        <f>IF(ISERROR('Sample 5 Data'!D30-'HKG selection'!AC$11),"",'Sample 5 Data'!D30-'HKG selection'!AC$11)</f>
        <v/>
      </c>
      <c r="T29" s="330" t="str">
        <f>IF(ISERROR('Sample 5 Data'!E30-'HKG selection'!AD$11),"",'Sample 5 Data'!E30-'HKG selection'!AD$11)</f>
        <v/>
      </c>
      <c r="U29" s="328" t="str">
        <f>IF(ISERROR('Sample 6 Data'!C30-'HKG selection'!AG$11),"",'Sample 6 Data'!C30-'HKG selection'!AG$11)</f>
        <v/>
      </c>
      <c r="V29" s="329" t="str">
        <f>IF(ISERROR('Sample 6 Data'!D30-'HKG selection'!AH$11),"",'Sample 6 Data'!D30-'HKG selection'!AH$11)</f>
        <v/>
      </c>
      <c r="W29" s="330" t="str">
        <f>IF(ISERROR('Sample 6 Data'!E30-'HKG selection'!AI$11),"",'Sample 6 Data'!E30-'HKG selection'!AI$11)</f>
        <v/>
      </c>
      <c r="X29" s="328" t="str">
        <f>IF(ISERROR('Sample 7 Data'!C30-'HKG selection'!AL$11),"",'Sample 7 Data'!C30-'HKG selection'!AL$11)</f>
        <v/>
      </c>
      <c r="Y29" s="329" t="str">
        <f>IF(ISERROR('Sample 7 Data'!D30-'HKG selection'!AM$11),"",'Sample 7 Data'!D30-'HKG selection'!AM$11)</f>
        <v/>
      </c>
      <c r="Z29" s="330" t="str">
        <f>IF(ISERROR('Sample 7 Data'!E30-'HKG selection'!AN$11),"",'Sample 7 Data'!E30-'HKG selection'!AN$11)</f>
        <v/>
      </c>
      <c r="AA29" s="328" t="str">
        <f>IF(ISERROR('Sample 8 Data'!C30-'HKG selection'!AQ$11),"",'Sample 8 Data'!C30-'HKG selection'!AQ$11)</f>
        <v/>
      </c>
      <c r="AB29" s="329" t="str">
        <f>IF(ISERROR('Sample 8 Data'!D30-'HKG selection'!AR$11),"",'Sample 8 Data'!D30-'HKG selection'!AR$11)</f>
        <v/>
      </c>
      <c r="AC29" s="330" t="str">
        <f>IF(ISERROR('Sample 8 Data'!E30-'HKG selection'!AS$11),"",'Sample 8 Data'!E30-'HKG selection'!AS$11)</f>
        <v/>
      </c>
      <c r="AD29" s="328" t="str">
        <f>IF(ISERROR('Sample 9 Data'!C30-'HKG selection'!AV$11),"",'Sample 9 Data'!C30-'HKG selection'!AV$11)</f>
        <v/>
      </c>
      <c r="AE29" s="329" t="str">
        <f>IF(ISERROR('Sample 9 Data'!D30-'HKG selection'!AW$11),"",'Sample 9 Data'!D30-'HKG selection'!AW$11)</f>
        <v/>
      </c>
      <c r="AF29" s="330" t="str">
        <f>IF(ISERROR('Sample 9 Data'!E30-'HKG selection'!AX$11),"",'Sample 9 Data'!E30-'HKG selection'!AX$11)</f>
        <v/>
      </c>
      <c r="AG29" s="328" t="str">
        <f>IF(ISERROR('Sample 10 Data'!C30-'HKG selection'!BA$11),"",'Sample 10 Data'!C30-'HKG selection'!BA$11)</f>
        <v/>
      </c>
      <c r="AH29" s="329" t="str">
        <f>IF(ISERROR('Sample 10 Data'!D30-'HKG selection'!BB$11),"",'Sample 10 Data'!D30-'HKG selection'!BB$11)</f>
        <v/>
      </c>
      <c r="AI29" s="330" t="str">
        <f>IF(ISERROR('Sample 10 Data'!E30-'HKG selection'!BC$11),"",'Sample 10 Data'!E30-'HKG selection'!BC$11)</f>
        <v/>
      </c>
      <c r="AJ29" s="201"/>
      <c r="AK29" s="201"/>
      <c r="AL29" s="201"/>
    </row>
    <row r="30" spans="1:38">
      <c r="A30" s="102" t="str">
        <f>IF('Informations About Genes'!A30="","",'Informations About Genes'!A30)</f>
        <v>C4</v>
      </c>
      <c r="B30" s="33" t="str">
        <f>IF('Informations About Genes'!D30="","",'Informations About Genes'!D30)</f>
        <v/>
      </c>
      <c r="C30" s="328" t="str">
        <f>IF(ISERROR('Control Sample Data'!C31-'HKG selection'!C$11),"",'Control Sample Data'!C31-'HKG selection'!C$11)</f>
        <v/>
      </c>
      <c r="D30" s="329" t="str">
        <f>IF(ISERROR('Control Sample Data'!D31-'HKG selection'!D$11),"",'Control Sample Data'!D31-'HKG selection'!D$11)</f>
        <v/>
      </c>
      <c r="E30" s="329" t="str">
        <f>IF(ISERROR('Control Sample Data'!E31-'HKG selection'!E$11),"",'Control Sample Data'!E31-'HKG selection'!E$11)</f>
        <v/>
      </c>
      <c r="F30" s="328" t="str">
        <f>IF(ISERROR('Sample 1 Data'!C31-'HKG selection'!H$11),"",'Sample 1 Data'!C31-'HKG selection'!H$11)</f>
        <v/>
      </c>
      <c r="G30" s="329" t="str">
        <f>IF(ISERROR('Sample 1 Data'!D31-'HKG selection'!I$11),"",'Sample 1 Data'!D31-'HKG selection'!I$11)</f>
        <v/>
      </c>
      <c r="H30" s="330" t="str">
        <f>IF(ISERROR('Sample 1 Data'!E31-'HKG selection'!J$11),"",'Sample 1 Data'!E31-'HKG selection'!J$11)</f>
        <v/>
      </c>
      <c r="I30" s="328" t="str">
        <f>IF(ISERROR('Sample 2 Data'!C31-'HKG selection'!M$11),"",'Sample 2 Data'!C31-'HKG selection'!M$11)</f>
        <v/>
      </c>
      <c r="J30" s="329" t="str">
        <f>IF(ISERROR('Sample 2 Data'!D31-'HKG selection'!N$11),"",'Sample 2 Data'!D31-'HKG selection'!N$11)</f>
        <v/>
      </c>
      <c r="K30" s="330" t="str">
        <f>IF(ISERROR('Sample 2 Data'!E31-'HKG selection'!O$11),"",'Sample 2 Data'!E31-'HKG selection'!O$11)</f>
        <v/>
      </c>
      <c r="L30" s="328" t="str">
        <f>IF(ISERROR('Sample 3 Data'!C31-'HKG selection'!R$11),"",'Sample 3 Data'!C31-'HKG selection'!R$11)</f>
        <v/>
      </c>
      <c r="M30" s="329" t="str">
        <f>IF(ISERROR('Sample 3 Data'!D31-'HKG selection'!S$11),"",'Sample 3 Data'!D31-'HKG selection'!S$11)</f>
        <v/>
      </c>
      <c r="N30" s="330" t="str">
        <f>IF(ISERROR('Sample 3 Data'!E31-'HKG selection'!T$11),"",'Sample 3 Data'!E31-'HKG selection'!T$11)</f>
        <v/>
      </c>
      <c r="O30" s="328" t="str">
        <f>IF(ISERROR('Sample 4 Data'!C31-'HKG selection'!W$11),"",'Sample 4 Data'!C31-'HKG selection'!W$11)</f>
        <v/>
      </c>
      <c r="P30" s="329" t="str">
        <f>IF(ISERROR('Sample 4 Data'!D31-'HKG selection'!X$11),"",'Sample 4 Data'!D31-'HKG selection'!X$11)</f>
        <v/>
      </c>
      <c r="Q30" s="330" t="str">
        <f>IF(ISERROR('Sample 4 Data'!E31-'HKG selection'!Y$11),"",'Sample 4 Data'!E31-'HKG selection'!Y$11)</f>
        <v/>
      </c>
      <c r="R30" s="328" t="str">
        <f>IF(ISERROR('Sample 5 Data'!C31-'HKG selection'!AB$11),"",'Sample 5 Data'!C31-'HKG selection'!AB$11)</f>
        <v/>
      </c>
      <c r="S30" s="329" t="str">
        <f>IF(ISERROR('Sample 5 Data'!D31-'HKG selection'!AC$11),"",'Sample 5 Data'!D31-'HKG selection'!AC$11)</f>
        <v/>
      </c>
      <c r="T30" s="330" t="str">
        <f>IF(ISERROR('Sample 5 Data'!E31-'HKG selection'!AD$11),"",'Sample 5 Data'!E31-'HKG selection'!AD$11)</f>
        <v/>
      </c>
      <c r="U30" s="328" t="str">
        <f>IF(ISERROR('Sample 6 Data'!C31-'HKG selection'!AG$11),"",'Sample 6 Data'!C31-'HKG selection'!AG$11)</f>
        <v/>
      </c>
      <c r="V30" s="329" t="str">
        <f>IF(ISERROR('Sample 6 Data'!D31-'HKG selection'!AH$11),"",'Sample 6 Data'!D31-'HKG selection'!AH$11)</f>
        <v/>
      </c>
      <c r="W30" s="330" t="str">
        <f>IF(ISERROR('Sample 6 Data'!E31-'HKG selection'!AI$11),"",'Sample 6 Data'!E31-'HKG selection'!AI$11)</f>
        <v/>
      </c>
      <c r="X30" s="328" t="str">
        <f>IF(ISERROR('Sample 7 Data'!C31-'HKG selection'!AL$11),"",'Sample 7 Data'!C31-'HKG selection'!AL$11)</f>
        <v/>
      </c>
      <c r="Y30" s="329" t="str">
        <f>IF(ISERROR('Sample 7 Data'!D31-'HKG selection'!AM$11),"",'Sample 7 Data'!D31-'HKG selection'!AM$11)</f>
        <v/>
      </c>
      <c r="Z30" s="330" t="str">
        <f>IF(ISERROR('Sample 7 Data'!E31-'HKG selection'!AN$11),"",'Sample 7 Data'!E31-'HKG selection'!AN$11)</f>
        <v/>
      </c>
      <c r="AA30" s="328" t="str">
        <f>IF(ISERROR('Sample 8 Data'!C31-'HKG selection'!AQ$11),"",'Sample 8 Data'!C31-'HKG selection'!AQ$11)</f>
        <v/>
      </c>
      <c r="AB30" s="329" t="str">
        <f>IF(ISERROR('Sample 8 Data'!D31-'HKG selection'!AR$11),"",'Sample 8 Data'!D31-'HKG selection'!AR$11)</f>
        <v/>
      </c>
      <c r="AC30" s="330" t="str">
        <f>IF(ISERROR('Sample 8 Data'!E31-'HKG selection'!AS$11),"",'Sample 8 Data'!E31-'HKG selection'!AS$11)</f>
        <v/>
      </c>
      <c r="AD30" s="328" t="str">
        <f>IF(ISERROR('Sample 9 Data'!C31-'HKG selection'!AV$11),"",'Sample 9 Data'!C31-'HKG selection'!AV$11)</f>
        <v/>
      </c>
      <c r="AE30" s="329" t="str">
        <f>IF(ISERROR('Sample 9 Data'!D31-'HKG selection'!AW$11),"",'Sample 9 Data'!D31-'HKG selection'!AW$11)</f>
        <v/>
      </c>
      <c r="AF30" s="330" t="str">
        <f>IF(ISERROR('Sample 9 Data'!E31-'HKG selection'!AX$11),"",'Sample 9 Data'!E31-'HKG selection'!AX$11)</f>
        <v/>
      </c>
      <c r="AG30" s="328" t="str">
        <f>IF(ISERROR('Sample 10 Data'!C31-'HKG selection'!BA$11),"",'Sample 10 Data'!C31-'HKG selection'!BA$11)</f>
        <v/>
      </c>
      <c r="AH30" s="329" t="str">
        <f>IF(ISERROR('Sample 10 Data'!D31-'HKG selection'!BB$11),"",'Sample 10 Data'!D31-'HKG selection'!BB$11)</f>
        <v/>
      </c>
      <c r="AI30" s="330" t="str">
        <f>IF(ISERROR('Sample 10 Data'!E31-'HKG selection'!BC$11),"",'Sample 10 Data'!E31-'HKG selection'!BC$11)</f>
        <v/>
      </c>
      <c r="AJ30" s="201"/>
      <c r="AK30" s="201"/>
      <c r="AL30" s="201"/>
    </row>
    <row r="31" spans="1:38">
      <c r="A31" s="102" t="str">
        <f>IF('Informations About Genes'!A31="","",'Informations About Genes'!A31)</f>
        <v>C5</v>
      </c>
      <c r="B31" s="33" t="str">
        <f>IF('Informations About Genes'!D31="","",'Informations About Genes'!D31)</f>
        <v/>
      </c>
      <c r="C31" s="328" t="str">
        <f>IF(ISERROR('Control Sample Data'!C32-'HKG selection'!C$11),"",'Control Sample Data'!C32-'HKG selection'!C$11)</f>
        <v/>
      </c>
      <c r="D31" s="329" t="str">
        <f>IF(ISERROR('Control Sample Data'!D32-'HKG selection'!D$11),"",'Control Sample Data'!D32-'HKG selection'!D$11)</f>
        <v/>
      </c>
      <c r="E31" s="329" t="str">
        <f>IF(ISERROR('Control Sample Data'!E32-'HKG selection'!E$11),"",'Control Sample Data'!E32-'HKG selection'!E$11)</f>
        <v/>
      </c>
      <c r="F31" s="328" t="str">
        <f>IF(ISERROR('Sample 1 Data'!C32-'HKG selection'!H$11),"",'Sample 1 Data'!C32-'HKG selection'!H$11)</f>
        <v/>
      </c>
      <c r="G31" s="329" t="str">
        <f>IF(ISERROR('Sample 1 Data'!D32-'HKG selection'!I$11),"",'Sample 1 Data'!D32-'HKG selection'!I$11)</f>
        <v/>
      </c>
      <c r="H31" s="330" t="str">
        <f>IF(ISERROR('Sample 1 Data'!E32-'HKG selection'!J$11),"",'Sample 1 Data'!E32-'HKG selection'!J$11)</f>
        <v/>
      </c>
      <c r="I31" s="328" t="str">
        <f>IF(ISERROR('Sample 2 Data'!C32-'HKG selection'!M$11),"",'Sample 2 Data'!C32-'HKG selection'!M$11)</f>
        <v/>
      </c>
      <c r="J31" s="329" t="str">
        <f>IF(ISERROR('Sample 2 Data'!D32-'HKG selection'!N$11),"",'Sample 2 Data'!D32-'HKG selection'!N$11)</f>
        <v/>
      </c>
      <c r="K31" s="330" t="str">
        <f>IF(ISERROR('Sample 2 Data'!E32-'HKG selection'!O$11),"",'Sample 2 Data'!E32-'HKG selection'!O$11)</f>
        <v/>
      </c>
      <c r="L31" s="328" t="str">
        <f>IF(ISERROR('Sample 3 Data'!C32-'HKG selection'!R$11),"",'Sample 3 Data'!C32-'HKG selection'!R$11)</f>
        <v/>
      </c>
      <c r="M31" s="329" t="str">
        <f>IF(ISERROR('Sample 3 Data'!D32-'HKG selection'!S$11),"",'Sample 3 Data'!D32-'HKG selection'!S$11)</f>
        <v/>
      </c>
      <c r="N31" s="330" t="str">
        <f>IF(ISERROR('Sample 3 Data'!E32-'HKG selection'!T$11),"",'Sample 3 Data'!E32-'HKG selection'!T$11)</f>
        <v/>
      </c>
      <c r="O31" s="328" t="str">
        <f>IF(ISERROR('Sample 4 Data'!C32-'HKG selection'!W$11),"",'Sample 4 Data'!C32-'HKG selection'!W$11)</f>
        <v/>
      </c>
      <c r="P31" s="329" t="str">
        <f>IF(ISERROR('Sample 4 Data'!D32-'HKG selection'!X$11),"",'Sample 4 Data'!D32-'HKG selection'!X$11)</f>
        <v/>
      </c>
      <c r="Q31" s="330" t="str">
        <f>IF(ISERROR('Sample 4 Data'!E32-'HKG selection'!Y$11),"",'Sample 4 Data'!E32-'HKG selection'!Y$11)</f>
        <v/>
      </c>
      <c r="R31" s="328" t="str">
        <f>IF(ISERROR('Sample 5 Data'!C32-'HKG selection'!AB$11),"",'Sample 5 Data'!C32-'HKG selection'!AB$11)</f>
        <v/>
      </c>
      <c r="S31" s="329" t="str">
        <f>IF(ISERROR('Sample 5 Data'!D32-'HKG selection'!AC$11),"",'Sample 5 Data'!D32-'HKG selection'!AC$11)</f>
        <v/>
      </c>
      <c r="T31" s="330" t="str">
        <f>IF(ISERROR('Sample 5 Data'!E32-'HKG selection'!AD$11),"",'Sample 5 Data'!E32-'HKG selection'!AD$11)</f>
        <v/>
      </c>
      <c r="U31" s="328" t="str">
        <f>IF(ISERROR('Sample 6 Data'!C32-'HKG selection'!AG$11),"",'Sample 6 Data'!C32-'HKG selection'!AG$11)</f>
        <v/>
      </c>
      <c r="V31" s="329" t="str">
        <f>IF(ISERROR('Sample 6 Data'!D32-'HKG selection'!AH$11),"",'Sample 6 Data'!D32-'HKG selection'!AH$11)</f>
        <v/>
      </c>
      <c r="W31" s="330" t="str">
        <f>IF(ISERROR('Sample 6 Data'!E32-'HKG selection'!AI$11),"",'Sample 6 Data'!E32-'HKG selection'!AI$11)</f>
        <v/>
      </c>
      <c r="X31" s="328" t="str">
        <f>IF(ISERROR('Sample 7 Data'!C32-'HKG selection'!AL$11),"",'Sample 7 Data'!C32-'HKG selection'!AL$11)</f>
        <v/>
      </c>
      <c r="Y31" s="329" t="str">
        <f>IF(ISERROR('Sample 7 Data'!D32-'HKG selection'!AM$11),"",'Sample 7 Data'!D32-'HKG selection'!AM$11)</f>
        <v/>
      </c>
      <c r="Z31" s="330" t="str">
        <f>IF(ISERROR('Sample 7 Data'!E32-'HKG selection'!AN$11),"",'Sample 7 Data'!E32-'HKG selection'!AN$11)</f>
        <v/>
      </c>
      <c r="AA31" s="328" t="str">
        <f>IF(ISERROR('Sample 8 Data'!C32-'HKG selection'!AQ$11),"",'Sample 8 Data'!C32-'HKG selection'!AQ$11)</f>
        <v/>
      </c>
      <c r="AB31" s="329" t="str">
        <f>IF(ISERROR('Sample 8 Data'!D32-'HKG selection'!AR$11),"",'Sample 8 Data'!D32-'HKG selection'!AR$11)</f>
        <v/>
      </c>
      <c r="AC31" s="330" t="str">
        <f>IF(ISERROR('Sample 8 Data'!E32-'HKG selection'!AS$11),"",'Sample 8 Data'!E32-'HKG selection'!AS$11)</f>
        <v/>
      </c>
      <c r="AD31" s="328" t="str">
        <f>IF(ISERROR('Sample 9 Data'!C32-'HKG selection'!AV$11),"",'Sample 9 Data'!C32-'HKG selection'!AV$11)</f>
        <v/>
      </c>
      <c r="AE31" s="329" t="str">
        <f>IF(ISERROR('Sample 9 Data'!D32-'HKG selection'!AW$11),"",'Sample 9 Data'!D32-'HKG selection'!AW$11)</f>
        <v/>
      </c>
      <c r="AF31" s="330" t="str">
        <f>IF(ISERROR('Sample 9 Data'!E32-'HKG selection'!AX$11),"",'Sample 9 Data'!E32-'HKG selection'!AX$11)</f>
        <v/>
      </c>
      <c r="AG31" s="328" t="str">
        <f>IF(ISERROR('Sample 10 Data'!C32-'HKG selection'!BA$11),"",'Sample 10 Data'!C32-'HKG selection'!BA$11)</f>
        <v/>
      </c>
      <c r="AH31" s="329" t="str">
        <f>IF(ISERROR('Sample 10 Data'!D32-'HKG selection'!BB$11),"",'Sample 10 Data'!D32-'HKG selection'!BB$11)</f>
        <v/>
      </c>
      <c r="AI31" s="330" t="str">
        <f>IF(ISERROR('Sample 10 Data'!E32-'HKG selection'!BC$11),"",'Sample 10 Data'!E32-'HKG selection'!BC$11)</f>
        <v/>
      </c>
      <c r="AJ31" s="201"/>
      <c r="AK31" s="201"/>
      <c r="AL31" s="201"/>
    </row>
    <row r="32" spans="1:38">
      <c r="A32" s="102" t="str">
        <f>IF('Informations About Genes'!A32="","",'Informations About Genes'!A32)</f>
        <v>C6</v>
      </c>
      <c r="B32" s="33" t="str">
        <f>IF('Informations About Genes'!D32="","",'Informations About Genes'!D32)</f>
        <v/>
      </c>
      <c r="C32" s="328" t="str">
        <f>IF(ISERROR('Control Sample Data'!C33-'HKG selection'!C$11),"",'Control Sample Data'!C33-'HKG selection'!C$11)</f>
        <v/>
      </c>
      <c r="D32" s="329" t="str">
        <f>IF(ISERROR('Control Sample Data'!D33-'HKG selection'!D$11),"",'Control Sample Data'!D33-'HKG selection'!D$11)</f>
        <v/>
      </c>
      <c r="E32" s="329" t="str">
        <f>IF(ISERROR('Control Sample Data'!E33-'HKG selection'!E$11),"",'Control Sample Data'!E33-'HKG selection'!E$11)</f>
        <v/>
      </c>
      <c r="F32" s="328" t="str">
        <f>IF(ISERROR('Sample 1 Data'!C33-'HKG selection'!H$11),"",'Sample 1 Data'!C33-'HKG selection'!H$11)</f>
        <v/>
      </c>
      <c r="G32" s="329" t="str">
        <f>IF(ISERROR('Sample 1 Data'!D33-'HKG selection'!I$11),"",'Sample 1 Data'!D33-'HKG selection'!I$11)</f>
        <v/>
      </c>
      <c r="H32" s="330" t="str">
        <f>IF(ISERROR('Sample 1 Data'!E33-'HKG selection'!J$11),"",'Sample 1 Data'!E33-'HKG selection'!J$11)</f>
        <v/>
      </c>
      <c r="I32" s="328" t="str">
        <f>IF(ISERROR('Sample 2 Data'!C33-'HKG selection'!M$11),"",'Sample 2 Data'!C33-'HKG selection'!M$11)</f>
        <v/>
      </c>
      <c r="J32" s="329" t="str">
        <f>IF(ISERROR('Sample 2 Data'!D33-'HKG selection'!N$11),"",'Sample 2 Data'!D33-'HKG selection'!N$11)</f>
        <v/>
      </c>
      <c r="K32" s="330" t="str">
        <f>IF(ISERROR('Sample 2 Data'!E33-'HKG selection'!O$11),"",'Sample 2 Data'!E33-'HKG selection'!O$11)</f>
        <v/>
      </c>
      <c r="L32" s="328" t="str">
        <f>IF(ISERROR('Sample 3 Data'!C33-'HKG selection'!R$11),"",'Sample 3 Data'!C33-'HKG selection'!R$11)</f>
        <v/>
      </c>
      <c r="M32" s="329" t="str">
        <f>IF(ISERROR('Sample 3 Data'!D33-'HKG selection'!S$11),"",'Sample 3 Data'!D33-'HKG selection'!S$11)</f>
        <v/>
      </c>
      <c r="N32" s="330" t="str">
        <f>IF(ISERROR('Sample 3 Data'!E33-'HKG selection'!T$11),"",'Sample 3 Data'!E33-'HKG selection'!T$11)</f>
        <v/>
      </c>
      <c r="O32" s="328" t="str">
        <f>IF(ISERROR('Sample 4 Data'!C33-'HKG selection'!W$11),"",'Sample 4 Data'!C33-'HKG selection'!W$11)</f>
        <v/>
      </c>
      <c r="P32" s="329" t="str">
        <f>IF(ISERROR('Sample 4 Data'!D33-'HKG selection'!X$11),"",'Sample 4 Data'!D33-'HKG selection'!X$11)</f>
        <v/>
      </c>
      <c r="Q32" s="330" t="str">
        <f>IF(ISERROR('Sample 4 Data'!E33-'HKG selection'!Y$11),"",'Sample 4 Data'!E33-'HKG selection'!Y$11)</f>
        <v/>
      </c>
      <c r="R32" s="328" t="str">
        <f>IF(ISERROR('Sample 5 Data'!C33-'HKG selection'!AB$11),"",'Sample 5 Data'!C33-'HKG selection'!AB$11)</f>
        <v/>
      </c>
      <c r="S32" s="329" t="str">
        <f>IF(ISERROR('Sample 5 Data'!D33-'HKG selection'!AC$11),"",'Sample 5 Data'!D33-'HKG selection'!AC$11)</f>
        <v/>
      </c>
      <c r="T32" s="330" t="str">
        <f>IF(ISERROR('Sample 5 Data'!E33-'HKG selection'!AD$11),"",'Sample 5 Data'!E33-'HKG selection'!AD$11)</f>
        <v/>
      </c>
      <c r="U32" s="328" t="str">
        <f>IF(ISERROR('Sample 6 Data'!C33-'HKG selection'!AG$11),"",'Sample 6 Data'!C33-'HKG selection'!AG$11)</f>
        <v/>
      </c>
      <c r="V32" s="329" t="str">
        <f>IF(ISERROR('Sample 6 Data'!D33-'HKG selection'!AH$11),"",'Sample 6 Data'!D33-'HKG selection'!AH$11)</f>
        <v/>
      </c>
      <c r="W32" s="330" t="str">
        <f>IF(ISERROR('Sample 6 Data'!E33-'HKG selection'!AI$11),"",'Sample 6 Data'!E33-'HKG selection'!AI$11)</f>
        <v/>
      </c>
      <c r="X32" s="328" t="str">
        <f>IF(ISERROR('Sample 7 Data'!C33-'HKG selection'!AL$11),"",'Sample 7 Data'!C33-'HKG selection'!AL$11)</f>
        <v/>
      </c>
      <c r="Y32" s="329" t="str">
        <f>IF(ISERROR('Sample 7 Data'!D33-'HKG selection'!AM$11),"",'Sample 7 Data'!D33-'HKG selection'!AM$11)</f>
        <v/>
      </c>
      <c r="Z32" s="330" t="str">
        <f>IF(ISERROR('Sample 7 Data'!E33-'HKG selection'!AN$11),"",'Sample 7 Data'!E33-'HKG selection'!AN$11)</f>
        <v/>
      </c>
      <c r="AA32" s="328" t="str">
        <f>IF(ISERROR('Sample 8 Data'!C33-'HKG selection'!AQ$11),"",'Sample 8 Data'!C33-'HKG selection'!AQ$11)</f>
        <v/>
      </c>
      <c r="AB32" s="329" t="str">
        <f>IF(ISERROR('Sample 8 Data'!D33-'HKG selection'!AR$11),"",'Sample 8 Data'!D33-'HKG selection'!AR$11)</f>
        <v/>
      </c>
      <c r="AC32" s="330" t="str">
        <f>IF(ISERROR('Sample 8 Data'!E33-'HKG selection'!AS$11),"",'Sample 8 Data'!E33-'HKG selection'!AS$11)</f>
        <v/>
      </c>
      <c r="AD32" s="328" t="str">
        <f>IF(ISERROR('Sample 9 Data'!C33-'HKG selection'!AV$11),"",'Sample 9 Data'!C33-'HKG selection'!AV$11)</f>
        <v/>
      </c>
      <c r="AE32" s="329" t="str">
        <f>IF(ISERROR('Sample 9 Data'!D33-'HKG selection'!AW$11),"",'Sample 9 Data'!D33-'HKG selection'!AW$11)</f>
        <v/>
      </c>
      <c r="AF32" s="330" t="str">
        <f>IF(ISERROR('Sample 9 Data'!E33-'HKG selection'!AX$11),"",'Sample 9 Data'!E33-'HKG selection'!AX$11)</f>
        <v/>
      </c>
      <c r="AG32" s="328" t="str">
        <f>IF(ISERROR('Sample 10 Data'!C33-'HKG selection'!BA$11),"",'Sample 10 Data'!C33-'HKG selection'!BA$11)</f>
        <v/>
      </c>
      <c r="AH32" s="329" t="str">
        <f>IF(ISERROR('Sample 10 Data'!D33-'HKG selection'!BB$11),"",'Sample 10 Data'!D33-'HKG selection'!BB$11)</f>
        <v/>
      </c>
      <c r="AI32" s="330" t="str">
        <f>IF(ISERROR('Sample 10 Data'!E33-'HKG selection'!BC$11),"",'Sample 10 Data'!E33-'HKG selection'!BC$11)</f>
        <v/>
      </c>
      <c r="AJ32" s="201"/>
      <c r="AK32" s="201"/>
      <c r="AL32" s="201"/>
    </row>
    <row r="33" spans="1:38">
      <c r="A33" s="102" t="str">
        <f>IF('Informations About Genes'!A33="","",'Informations About Genes'!A33)</f>
        <v>C7</v>
      </c>
      <c r="B33" s="33" t="str">
        <f>IF('Informations About Genes'!D33="","",'Informations About Genes'!D33)</f>
        <v/>
      </c>
      <c r="C33" s="328" t="str">
        <f>IF(ISERROR('Control Sample Data'!C34-'HKG selection'!C$11),"",'Control Sample Data'!C34-'HKG selection'!C$11)</f>
        <v/>
      </c>
      <c r="D33" s="329" t="str">
        <f>IF(ISERROR('Control Sample Data'!D34-'HKG selection'!D$11),"",'Control Sample Data'!D34-'HKG selection'!D$11)</f>
        <v/>
      </c>
      <c r="E33" s="329" t="str">
        <f>IF(ISERROR('Control Sample Data'!E34-'HKG selection'!E$11),"",'Control Sample Data'!E34-'HKG selection'!E$11)</f>
        <v/>
      </c>
      <c r="F33" s="328" t="str">
        <f>IF(ISERROR('Sample 1 Data'!C34-'HKG selection'!H$11),"",'Sample 1 Data'!C34-'HKG selection'!H$11)</f>
        <v/>
      </c>
      <c r="G33" s="329" t="str">
        <f>IF(ISERROR('Sample 1 Data'!D34-'HKG selection'!I$11),"",'Sample 1 Data'!D34-'HKG selection'!I$11)</f>
        <v/>
      </c>
      <c r="H33" s="330" t="str">
        <f>IF(ISERROR('Sample 1 Data'!E34-'HKG selection'!J$11),"",'Sample 1 Data'!E34-'HKG selection'!J$11)</f>
        <v/>
      </c>
      <c r="I33" s="328" t="str">
        <f>IF(ISERROR('Sample 2 Data'!C34-'HKG selection'!M$11),"",'Sample 2 Data'!C34-'HKG selection'!M$11)</f>
        <v/>
      </c>
      <c r="J33" s="329" t="str">
        <f>IF(ISERROR('Sample 2 Data'!D34-'HKG selection'!N$11),"",'Sample 2 Data'!D34-'HKG selection'!N$11)</f>
        <v/>
      </c>
      <c r="K33" s="330" t="str">
        <f>IF(ISERROR('Sample 2 Data'!E34-'HKG selection'!O$11),"",'Sample 2 Data'!E34-'HKG selection'!O$11)</f>
        <v/>
      </c>
      <c r="L33" s="328" t="str">
        <f>IF(ISERROR('Sample 3 Data'!C34-'HKG selection'!R$11),"",'Sample 3 Data'!C34-'HKG selection'!R$11)</f>
        <v/>
      </c>
      <c r="M33" s="329" t="str">
        <f>IF(ISERROR('Sample 3 Data'!D34-'HKG selection'!S$11),"",'Sample 3 Data'!D34-'HKG selection'!S$11)</f>
        <v/>
      </c>
      <c r="N33" s="330" t="str">
        <f>IF(ISERROR('Sample 3 Data'!E34-'HKG selection'!T$11),"",'Sample 3 Data'!E34-'HKG selection'!T$11)</f>
        <v/>
      </c>
      <c r="O33" s="328" t="str">
        <f>IF(ISERROR('Sample 4 Data'!C34-'HKG selection'!W$11),"",'Sample 4 Data'!C34-'HKG selection'!W$11)</f>
        <v/>
      </c>
      <c r="P33" s="329" t="str">
        <f>IF(ISERROR('Sample 4 Data'!D34-'HKG selection'!X$11),"",'Sample 4 Data'!D34-'HKG selection'!X$11)</f>
        <v/>
      </c>
      <c r="Q33" s="330" t="str">
        <f>IF(ISERROR('Sample 4 Data'!E34-'HKG selection'!Y$11),"",'Sample 4 Data'!E34-'HKG selection'!Y$11)</f>
        <v/>
      </c>
      <c r="R33" s="328" t="str">
        <f>IF(ISERROR('Sample 5 Data'!C34-'HKG selection'!AB$11),"",'Sample 5 Data'!C34-'HKG selection'!AB$11)</f>
        <v/>
      </c>
      <c r="S33" s="329" t="str">
        <f>IF(ISERROR('Sample 5 Data'!D34-'HKG selection'!AC$11),"",'Sample 5 Data'!D34-'HKG selection'!AC$11)</f>
        <v/>
      </c>
      <c r="T33" s="330" t="str">
        <f>IF(ISERROR('Sample 5 Data'!E34-'HKG selection'!AD$11),"",'Sample 5 Data'!E34-'HKG selection'!AD$11)</f>
        <v/>
      </c>
      <c r="U33" s="328" t="str">
        <f>IF(ISERROR('Sample 6 Data'!C34-'HKG selection'!AG$11),"",'Sample 6 Data'!C34-'HKG selection'!AG$11)</f>
        <v/>
      </c>
      <c r="V33" s="329" t="str">
        <f>IF(ISERROR('Sample 6 Data'!D34-'HKG selection'!AH$11),"",'Sample 6 Data'!D34-'HKG selection'!AH$11)</f>
        <v/>
      </c>
      <c r="W33" s="330" t="str">
        <f>IF(ISERROR('Sample 6 Data'!E34-'HKG selection'!AI$11),"",'Sample 6 Data'!E34-'HKG selection'!AI$11)</f>
        <v/>
      </c>
      <c r="X33" s="328" t="str">
        <f>IF(ISERROR('Sample 7 Data'!C34-'HKG selection'!AL$11),"",'Sample 7 Data'!C34-'HKG selection'!AL$11)</f>
        <v/>
      </c>
      <c r="Y33" s="329" t="str">
        <f>IF(ISERROR('Sample 7 Data'!D34-'HKG selection'!AM$11),"",'Sample 7 Data'!D34-'HKG selection'!AM$11)</f>
        <v/>
      </c>
      <c r="Z33" s="330" t="str">
        <f>IF(ISERROR('Sample 7 Data'!E34-'HKG selection'!AN$11),"",'Sample 7 Data'!E34-'HKG selection'!AN$11)</f>
        <v/>
      </c>
      <c r="AA33" s="328" t="str">
        <f>IF(ISERROR('Sample 8 Data'!C34-'HKG selection'!AQ$11),"",'Sample 8 Data'!C34-'HKG selection'!AQ$11)</f>
        <v/>
      </c>
      <c r="AB33" s="329" t="str">
        <f>IF(ISERROR('Sample 8 Data'!D34-'HKG selection'!AR$11),"",'Sample 8 Data'!D34-'HKG selection'!AR$11)</f>
        <v/>
      </c>
      <c r="AC33" s="330" t="str">
        <f>IF(ISERROR('Sample 8 Data'!E34-'HKG selection'!AS$11),"",'Sample 8 Data'!E34-'HKG selection'!AS$11)</f>
        <v/>
      </c>
      <c r="AD33" s="328" t="str">
        <f>IF(ISERROR('Sample 9 Data'!C34-'HKG selection'!AV$11),"",'Sample 9 Data'!C34-'HKG selection'!AV$11)</f>
        <v/>
      </c>
      <c r="AE33" s="329" t="str">
        <f>IF(ISERROR('Sample 9 Data'!D34-'HKG selection'!AW$11),"",'Sample 9 Data'!D34-'HKG selection'!AW$11)</f>
        <v/>
      </c>
      <c r="AF33" s="330" t="str">
        <f>IF(ISERROR('Sample 9 Data'!E34-'HKG selection'!AX$11),"",'Sample 9 Data'!E34-'HKG selection'!AX$11)</f>
        <v/>
      </c>
      <c r="AG33" s="328" t="str">
        <f>IF(ISERROR('Sample 10 Data'!C34-'HKG selection'!BA$11),"",'Sample 10 Data'!C34-'HKG selection'!BA$11)</f>
        <v/>
      </c>
      <c r="AH33" s="329" t="str">
        <f>IF(ISERROR('Sample 10 Data'!D34-'HKG selection'!BB$11),"",'Sample 10 Data'!D34-'HKG selection'!BB$11)</f>
        <v/>
      </c>
      <c r="AI33" s="330" t="str">
        <f>IF(ISERROR('Sample 10 Data'!E34-'HKG selection'!BC$11),"",'Sample 10 Data'!E34-'HKG selection'!BC$11)</f>
        <v/>
      </c>
      <c r="AJ33" s="201"/>
      <c r="AK33" s="201"/>
      <c r="AL33" s="201"/>
    </row>
    <row r="34" spans="1:38">
      <c r="A34" s="102" t="str">
        <f>IF('Informations About Genes'!A34="","",'Informations About Genes'!A34)</f>
        <v>C8</v>
      </c>
      <c r="B34" s="33" t="str">
        <f>IF('Informations About Genes'!D34="","",'Informations About Genes'!D34)</f>
        <v/>
      </c>
      <c r="C34" s="328" t="str">
        <f>IF(ISERROR('Control Sample Data'!C35-'HKG selection'!C$11),"",'Control Sample Data'!C35-'HKG selection'!C$11)</f>
        <v/>
      </c>
      <c r="D34" s="329" t="str">
        <f>IF(ISERROR('Control Sample Data'!D35-'HKG selection'!D$11),"",'Control Sample Data'!D35-'HKG selection'!D$11)</f>
        <v/>
      </c>
      <c r="E34" s="329" t="str">
        <f>IF(ISERROR('Control Sample Data'!E35-'HKG selection'!E$11),"",'Control Sample Data'!E35-'HKG selection'!E$11)</f>
        <v/>
      </c>
      <c r="F34" s="328" t="str">
        <f>IF(ISERROR('Sample 1 Data'!C35-'HKG selection'!H$11),"",'Sample 1 Data'!C35-'HKG selection'!H$11)</f>
        <v/>
      </c>
      <c r="G34" s="329" t="str">
        <f>IF(ISERROR('Sample 1 Data'!D35-'HKG selection'!I$11),"",'Sample 1 Data'!D35-'HKG selection'!I$11)</f>
        <v/>
      </c>
      <c r="H34" s="330" t="str">
        <f>IF(ISERROR('Sample 1 Data'!E35-'HKG selection'!J$11),"",'Sample 1 Data'!E35-'HKG selection'!J$11)</f>
        <v/>
      </c>
      <c r="I34" s="328" t="str">
        <f>IF(ISERROR('Sample 2 Data'!C35-'HKG selection'!M$11),"",'Sample 2 Data'!C35-'HKG selection'!M$11)</f>
        <v/>
      </c>
      <c r="J34" s="329" t="str">
        <f>IF(ISERROR('Sample 2 Data'!D35-'HKG selection'!N$11),"",'Sample 2 Data'!D35-'HKG selection'!N$11)</f>
        <v/>
      </c>
      <c r="K34" s="330" t="str">
        <f>IF(ISERROR('Sample 2 Data'!E35-'HKG selection'!O$11),"",'Sample 2 Data'!E35-'HKG selection'!O$11)</f>
        <v/>
      </c>
      <c r="L34" s="328" t="str">
        <f>IF(ISERROR('Sample 3 Data'!C35-'HKG selection'!R$11),"",'Sample 3 Data'!C35-'HKG selection'!R$11)</f>
        <v/>
      </c>
      <c r="M34" s="329" t="str">
        <f>IF(ISERROR('Sample 3 Data'!D35-'HKG selection'!S$11),"",'Sample 3 Data'!D35-'HKG selection'!S$11)</f>
        <v/>
      </c>
      <c r="N34" s="330" t="str">
        <f>IF(ISERROR('Sample 3 Data'!E35-'HKG selection'!T$11),"",'Sample 3 Data'!E35-'HKG selection'!T$11)</f>
        <v/>
      </c>
      <c r="O34" s="328" t="str">
        <f>IF(ISERROR('Sample 4 Data'!C35-'HKG selection'!W$11),"",'Sample 4 Data'!C35-'HKG selection'!W$11)</f>
        <v/>
      </c>
      <c r="P34" s="329" t="str">
        <f>IF(ISERROR('Sample 4 Data'!D35-'HKG selection'!X$11),"",'Sample 4 Data'!D35-'HKG selection'!X$11)</f>
        <v/>
      </c>
      <c r="Q34" s="330" t="str">
        <f>IF(ISERROR('Sample 4 Data'!E35-'HKG selection'!Y$11),"",'Sample 4 Data'!E35-'HKG selection'!Y$11)</f>
        <v/>
      </c>
      <c r="R34" s="328" t="str">
        <f>IF(ISERROR('Sample 5 Data'!C35-'HKG selection'!AB$11),"",'Sample 5 Data'!C35-'HKG selection'!AB$11)</f>
        <v/>
      </c>
      <c r="S34" s="329" t="str">
        <f>IF(ISERROR('Sample 5 Data'!D35-'HKG selection'!AC$11),"",'Sample 5 Data'!D35-'HKG selection'!AC$11)</f>
        <v/>
      </c>
      <c r="T34" s="330" t="str">
        <f>IF(ISERROR('Sample 5 Data'!E35-'HKG selection'!AD$11),"",'Sample 5 Data'!E35-'HKG selection'!AD$11)</f>
        <v/>
      </c>
      <c r="U34" s="328" t="str">
        <f>IF(ISERROR('Sample 6 Data'!C35-'HKG selection'!AG$11),"",'Sample 6 Data'!C35-'HKG selection'!AG$11)</f>
        <v/>
      </c>
      <c r="V34" s="329" t="str">
        <f>IF(ISERROR('Sample 6 Data'!D35-'HKG selection'!AH$11),"",'Sample 6 Data'!D35-'HKG selection'!AH$11)</f>
        <v/>
      </c>
      <c r="W34" s="330" t="str">
        <f>IF(ISERROR('Sample 6 Data'!E35-'HKG selection'!AI$11),"",'Sample 6 Data'!E35-'HKG selection'!AI$11)</f>
        <v/>
      </c>
      <c r="X34" s="328" t="str">
        <f>IF(ISERROR('Sample 7 Data'!C35-'HKG selection'!AL$11),"",'Sample 7 Data'!C35-'HKG selection'!AL$11)</f>
        <v/>
      </c>
      <c r="Y34" s="329" t="str">
        <f>IF(ISERROR('Sample 7 Data'!D35-'HKG selection'!AM$11),"",'Sample 7 Data'!D35-'HKG selection'!AM$11)</f>
        <v/>
      </c>
      <c r="Z34" s="330" t="str">
        <f>IF(ISERROR('Sample 7 Data'!E35-'HKG selection'!AN$11),"",'Sample 7 Data'!E35-'HKG selection'!AN$11)</f>
        <v/>
      </c>
      <c r="AA34" s="328" t="str">
        <f>IF(ISERROR('Sample 8 Data'!C35-'HKG selection'!AQ$11),"",'Sample 8 Data'!C35-'HKG selection'!AQ$11)</f>
        <v/>
      </c>
      <c r="AB34" s="329" t="str">
        <f>IF(ISERROR('Sample 8 Data'!D35-'HKG selection'!AR$11),"",'Sample 8 Data'!D35-'HKG selection'!AR$11)</f>
        <v/>
      </c>
      <c r="AC34" s="330" t="str">
        <f>IF(ISERROR('Sample 8 Data'!E35-'HKG selection'!AS$11),"",'Sample 8 Data'!E35-'HKG selection'!AS$11)</f>
        <v/>
      </c>
      <c r="AD34" s="328" t="str">
        <f>IF(ISERROR('Sample 9 Data'!C35-'HKG selection'!AV$11),"",'Sample 9 Data'!C35-'HKG selection'!AV$11)</f>
        <v/>
      </c>
      <c r="AE34" s="329" t="str">
        <f>IF(ISERROR('Sample 9 Data'!D35-'HKG selection'!AW$11),"",'Sample 9 Data'!D35-'HKG selection'!AW$11)</f>
        <v/>
      </c>
      <c r="AF34" s="330" t="str">
        <f>IF(ISERROR('Sample 9 Data'!E35-'HKG selection'!AX$11),"",'Sample 9 Data'!E35-'HKG selection'!AX$11)</f>
        <v/>
      </c>
      <c r="AG34" s="328" t="str">
        <f>IF(ISERROR('Sample 10 Data'!C35-'HKG selection'!BA$11),"",'Sample 10 Data'!C35-'HKG selection'!BA$11)</f>
        <v/>
      </c>
      <c r="AH34" s="329" t="str">
        <f>IF(ISERROR('Sample 10 Data'!D35-'HKG selection'!BB$11),"",'Sample 10 Data'!D35-'HKG selection'!BB$11)</f>
        <v/>
      </c>
      <c r="AI34" s="330" t="str">
        <f>IF(ISERROR('Sample 10 Data'!E35-'HKG selection'!BC$11),"",'Sample 10 Data'!E35-'HKG selection'!BC$11)</f>
        <v/>
      </c>
      <c r="AJ34" s="201"/>
      <c r="AK34" s="201"/>
      <c r="AL34" s="201"/>
    </row>
    <row r="35" spans="1:38">
      <c r="A35" s="102" t="str">
        <f>IF('Informations About Genes'!A35="","",'Informations About Genes'!A35)</f>
        <v>C9</v>
      </c>
      <c r="B35" s="33" t="str">
        <f>IF('Informations About Genes'!D35="","",'Informations About Genes'!D35)</f>
        <v/>
      </c>
      <c r="C35" s="328" t="str">
        <f>IF(ISERROR('Control Sample Data'!C36-'HKG selection'!C$11),"",'Control Sample Data'!C36-'HKG selection'!C$11)</f>
        <v/>
      </c>
      <c r="D35" s="329" t="str">
        <f>IF(ISERROR('Control Sample Data'!D36-'HKG selection'!D$11),"",'Control Sample Data'!D36-'HKG selection'!D$11)</f>
        <v/>
      </c>
      <c r="E35" s="329" t="str">
        <f>IF(ISERROR('Control Sample Data'!E36-'HKG selection'!E$11),"",'Control Sample Data'!E36-'HKG selection'!E$11)</f>
        <v/>
      </c>
      <c r="F35" s="328" t="str">
        <f>IF(ISERROR('Sample 1 Data'!C36-'HKG selection'!H$11),"",'Sample 1 Data'!C36-'HKG selection'!H$11)</f>
        <v/>
      </c>
      <c r="G35" s="329" t="str">
        <f>IF(ISERROR('Sample 1 Data'!D36-'HKG selection'!I$11),"",'Sample 1 Data'!D36-'HKG selection'!I$11)</f>
        <v/>
      </c>
      <c r="H35" s="330" t="str">
        <f>IF(ISERROR('Sample 1 Data'!E36-'HKG selection'!J$11),"",'Sample 1 Data'!E36-'HKG selection'!J$11)</f>
        <v/>
      </c>
      <c r="I35" s="328" t="str">
        <f>IF(ISERROR('Sample 2 Data'!C36-'HKG selection'!M$11),"",'Sample 2 Data'!C36-'HKG selection'!M$11)</f>
        <v/>
      </c>
      <c r="J35" s="329" t="str">
        <f>IF(ISERROR('Sample 2 Data'!D36-'HKG selection'!N$11),"",'Sample 2 Data'!D36-'HKG selection'!N$11)</f>
        <v/>
      </c>
      <c r="K35" s="330" t="str">
        <f>IF(ISERROR('Sample 2 Data'!E36-'HKG selection'!O$11),"",'Sample 2 Data'!E36-'HKG selection'!O$11)</f>
        <v/>
      </c>
      <c r="L35" s="328" t="str">
        <f>IF(ISERROR('Sample 3 Data'!C36-'HKG selection'!R$11),"",'Sample 3 Data'!C36-'HKG selection'!R$11)</f>
        <v/>
      </c>
      <c r="M35" s="329" t="str">
        <f>IF(ISERROR('Sample 3 Data'!D36-'HKG selection'!S$11),"",'Sample 3 Data'!D36-'HKG selection'!S$11)</f>
        <v/>
      </c>
      <c r="N35" s="330" t="str">
        <f>IF(ISERROR('Sample 3 Data'!E36-'HKG selection'!T$11),"",'Sample 3 Data'!E36-'HKG selection'!T$11)</f>
        <v/>
      </c>
      <c r="O35" s="328" t="str">
        <f>IF(ISERROR('Sample 4 Data'!C36-'HKG selection'!W$11),"",'Sample 4 Data'!C36-'HKG selection'!W$11)</f>
        <v/>
      </c>
      <c r="P35" s="329" t="str">
        <f>IF(ISERROR('Sample 4 Data'!D36-'HKG selection'!X$11),"",'Sample 4 Data'!D36-'HKG selection'!X$11)</f>
        <v/>
      </c>
      <c r="Q35" s="330" t="str">
        <f>IF(ISERROR('Sample 4 Data'!E36-'HKG selection'!Y$11),"",'Sample 4 Data'!E36-'HKG selection'!Y$11)</f>
        <v/>
      </c>
      <c r="R35" s="328" t="str">
        <f>IF(ISERROR('Sample 5 Data'!C36-'HKG selection'!AB$11),"",'Sample 5 Data'!C36-'HKG selection'!AB$11)</f>
        <v/>
      </c>
      <c r="S35" s="329" t="str">
        <f>IF(ISERROR('Sample 5 Data'!D36-'HKG selection'!AC$11),"",'Sample 5 Data'!D36-'HKG selection'!AC$11)</f>
        <v/>
      </c>
      <c r="T35" s="330" t="str">
        <f>IF(ISERROR('Sample 5 Data'!E36-'HKG selection'!AD$11),"",'Sample 5 Data'!E36-'HKG selection'!AD$11)</f>
        <v/>
      </c>
      <c r="U35" s="328" t="str">
        <f>IF(ISERROR('Sample 6 Data'!C36-'HKG selection'!AG$11),"",'Sample 6 Data'!C36-'HKG selection'!AG$11)</f>
        <v/>
      </c>
      <c r="V35" s="329" t="str">
        <f>IF(ISERROR('Sample 6 Data'!D36-'HKG selection'!AH$11),"",'Sample 6 Data'!D36-'HKG selection'!AH$11)</f>
        <v/>
      </c>
      <c r="W35" s="330" t="str">
        <f>IF(ISERROR('Sample 6 Data'!E36-'HKG selection'!AI$11),"",'Sample 6 Data'!E36-'HKG selection'!AI$11)</f>
        <v/>
      </c>
      <c r="X35" s="328" t="str">
        <f>IF(ISERROR('Sample 7 Data'!C36-'HKG selection'!AL$11),"",'Sample 7 Data'!C36-'HKG selection'!AL$11)</f>
        <v/>
      </c>
      <c r="Y35" s="329" t="str">
        <f>IF(ISERROR('Sample 7 Data'!D36-'HKG selection'!AM$11),"",'Sample 7 Data'!D36-'HKG selection'!AM$11)</f>
        <v/>
      </c>
      <c r="Z35" s="330" t="str">
        <f>IF(ISERROR('Sample 7 Data'!E36-'HKG selection'!AN$11),"",'Sample 7 Data'!E36-'HKG selection'!AN$11)</f>
        <v/>
      </c>
      <c r="AA35" s="328" t="str">
        <f>IF(ISERROR('Sample 8 Data'!C36-'HKG selection'!AQ$11),"",'Sample 8 Data'!C36-'HKG selection'!AQ$11)</f>
        <v/>
      </c>
      <c r="AB35" s="329" t="str">
        <f>IF(ISERROR('Sample 8 Data'!D36-'HKG selection'!AR$11),"",'Sample 8 Data'!D36-'HKG selection'!AR$11)</f>
        <v/>
      </c>
      <c r="AC35" s="330" t="str">
        <f>IF(ISERROR('Sample 8 Data'!E36-'HKG selection'!AS$11),"",'Sample 8 Data'!E36-'HKG selection'!AS$11)</f>
        <v/>
      </c>
      <c r="AD35" s="328" t="str">
        <f>IF(ISERROR('Sample 9 Data'!C36-'HKG selection'!AV$11),"",'Sample 9 Data'!C36-'HKG selection'!AV$11)</f>
        <v/>
      </c>
      <c r="AE35" s="329" t="str">
        <f>IF(ISERROR('Sample 9 Data'!D36-'HKG selection'!AW$11),"",'Sample 9 Data'!D36-'HKG selection'!AW$11)</f>
        <v/>
      </c>
      <c r="AF35" s="330" t="str">
        <f>IF(ISERROR('Sample 9 Data'!E36-'HKG selection'!AX$11),"",'Sample 9 Data'!E36-'HKG selection'!AX$11)</f>
        <v/>
      </c>
      <c r="AG35" s="328" t="str">
        <f>IF(ISERROR('Sample 10 Data'!C36-'HKG selection'!BA$11),"",'Sample 10 Data'!C36-'HKG selection'!BA$11)</f>
        <v/>
      </c>
      <c r="AH35" s="329" t="str">
        <f>IF(ISERROR('Sample 10 Data'!D36-'HKG selection'!BB$11),"",'Sample 10 Data'!D36-'HKG selection'!BB$11)</f>
        <v/>
      </c>
      <c r="AI35" s="330" t="str">
        <f>IF(ISERROR('Sample 10 Data'!E36-'HKG selection'!BC$11),"",'Sample 10 Data'!E36-'HKG selection'!BC$11)</f>
        <v/>
      </c>
      <c r="AJ35" s="201"/>
      <c r="AK35" s="201"/>
      <c r="AL35" s="201"/>
    </row>
    <row r="36" spans="1:38">
      <c r="A36" s="102" t="str">
        <f>IF('Informations About Genes'!A36="","",'Informations About Genes'!A36)</f>
        <v>C10</v>
      </c>
      <c r="B36" s="33" t="str">
        <f>IF('Informations About Genes'!D36="","",'Informations About Genes'!D36)</f>
        <v/>
      </c>
      <c r="C36" s="328" t="str">
        <f>IF(ISERROR('Control Sample Data'!C37-'HKG selection'!C$11),"",'Control Sample Data'!C37-'HKG selection'!C$11)</f>
        <v/>
      </c>
      <c r="D36" s="329" t="str">
        <f>IF(ISERROR('Control Sample Data'!D37-'HKG selection'!D$11),"",'Control Sample Data'!D37-'HKG selection'!D$11)</f>
        <v/>
      </c>
      <c r="E36" s="329" t="str">
        <f>IF(ISERROR('Control Sample Data'!E37-'HKG selection'!E$11),"",'Control Sample Data'!E37-'HKG selection'!E$11)</f>
        <v/>
      </c>
      <c r="F36" s="328" t="str">
        <f>IF(ISERROR('Sample 1 Data'!C37-'HKG selection'!H$11),"",'Sample 1 Data'!C37-'HKG selection'!H$11)</f>
        <v/>
      </c>
      <c r="G36" s="329" t="str">
        <f>IF(ISERROR('Sample 1 Data'!D37-'HKG selection'!I$11),"",'Sample 1 Data'!D37-'HKG selection'!I$11)</f>
        <v/>
      </c>
      <c r="H36" s="330" t="str">
        <f>IF(ISERROR('Sample 1 Data'!E37-'HKG selection'!J$11),"",'Sample 1 Data'!E37-'HKG selection'!J$11)</f>
        <v/>
      </c>
      <c r="I36" s="328" t="str">
        <f>IF(ISERROR('Sample 2 Data'!C37-'HKG selection'!M$11),"",'Sample 2 Data'!C37-'HKG selection'!M$11)</f>
        <v/>
      </c>
      <c r="J36" s="329" t="str">
        <f>IF(ISERROR('Sample 2 Data'!D37-'HKG selection'!N$11),"",'Sample 2 Data'!D37-'HKG selection'!N$11)</f>
        <v/>
      </c>
      <c r="K36" s="330" t="str">
        <f>IF(ISERROR('Sample 2 Data'!E37-'HKG selection'!O$11),"",'Sample 2 Data'!E37-'HKG selection'!O$11)</f>
        <v/>
      </c>
      <c r="L36" s="328" t="str">
        <f>IF(ISERROR('Sample 3 Data'!C37-'HKG selection'!R$11),"",'Sample 3 Data'!C37-'HKG selection'!R$11)</f>
        <v/>
      </c>
      <c r="M36" s="329" t="str">
        <f>IF(ISERROR('Sample 3 Data'!D37-'HKG selection'!S$11),"",'Sample 3 Data'!D37-'HKG selection'!S$11)</f>
        <v/>
      </c>
      <c r="N36" s="330" t="str">
        <f>IF(ISERROR('Sample 3 Data'!E37-'HKG selection'!T$11),"",'Sample 3 Data'!E37-'HKG selection'!T$11)</f>
        <v/>
      </c>
      <c r="O36" s="328" t="str">
        <f>IF(ISERROR('Sample 4 Data'!C37-'HKG selection'!W$11),"",'Sample 4 Data'!C37-'HKG selection'!W$11)</f>
        <v/>
      </c>
      <c r="P36" s="329" t="str">
        <f>IF(ISERROR('Sample 4 Data'!D37-'HKG selection'!X$11),"",'Sample 4 Data'!D37-'HKG selection'!X$11)</f>
        <v/>
      </c>
      <c r="Q36" s="330" t="str">
        <f>IF(ISERROR('Sample 4 Data'!E37-'HKG selection'!Y$11),"",'Sample 4 Data'!E37-'HKG selection'!Y$11)</f>
        <v/>
      </c>
      <c r="R36" s="328" t="str">
        <f>IF(ISERROR('Sample 5 Data'!C37-'HKG selection'!AB$11),"",'Sample 5 Data'!C37-'HKG selection'!AB$11)</f>
        <v/>
      </c>
      <c r="S36" s="329" t="str">
        <f>IF(ISERROR('Sample 5 Data'!D37-'HKG selection'!AC$11),"",'Sample 5 Data'!D37-'HKG selection'!AC$11)</f>
        <v/>
      </c>
      <c r="T36" s="330" t="str">
        <f>IF(ISERROR('Sample 5 Data'!E37-'HKG selection'!AD$11),"",'Sample 5 Data'!E37-'HKG selection'!AD$11)</f>
        <v/>
      </c>
      <c r="U36" s="328" t="str">
        <f>IF(ISERROR('Sample 6 Data'!C37-'HKG selection'!AG$11),"",'Sample 6 Data'!C37-'HKG selection'!AG$11)</f>
        <v/>
      </c>
      <c r="V36" s="329" t="str">
        <f>IF(ISERROR('Sample 6 Data'!D37-'HKG selection'!AH$11),"",'Sample 6 Data'!D37-'HKG selection'!AH$11)</f>
        <v/>
      </c>
      <c r="W36" s="330" t="str">
        <f>IF(ISERROR('Sample 6 Data'!E37-'HKG selection'!AI$11),"",'Sample 6 Data'!E37-'HKG selection'!AI$11)</f>
        <v/>
      </c>
      <c r="X36" s="328" t="str">
        <f>IF(ISERROR('Sample 7 Data'!C37-'HKG selection'!AL$11),"",'Sample 7 Data'!C37-'HKG selection'!AL$11)</f>
        <v/>
      </c>
      <c r="Y36" s="329" t="str">
        <f>IF(ISERROR('Sample 7 Data'!D37-'HKG selection'!AM$11),"",'Sample 7 Data'!D37-'HKG selection'!AM$11)</f>
        <v/>
      </c>
      <c r="Z36" s="330" t="str">
        <f>IF(ISERROR('Sample 7 Data'!E37-'HKG selection'!AN$11),"",'Sample 7 Data'!E37-'HKG selection'!AN$11)</f>
        <v/>
      </c>
      <c r="AA36" s="328" t="str">
        <f>IF(ISERROR('Sample 8 Data'!C37-'HKG selection'!AQ$11),"",'Sample 8 Data'!C37-'HKG selection'!AQ$11)</f>
        <v/>
      </c>
      <c r="AB36" s="329" t="str">
        <f>IF(ISERROR('Sample 8 Data'!D37-'HKG selection'!AR$11),"",'Sample 8 Data'!D37-'HKG selection'!AR$11)</f>
        <v/>
      </c>
      <c r="AC36" s="330" t="str">
        <f>IF(ISERROR('Sample 8 Data'!E37-'HKG selection'!AS$11),"",'Sample 8 Data'!E37-'HKG selection'!AS$11)</f>
        <v/>
      </c>
      <c r="AD36" s="328" t="str">
        <f>IF(ISERROR('Sample 9 Data'!C37-'HKG selection'!AV$11),"",'Sample 9 Data'!C37-'HKG selection'!AV$11)</f>
        <v/>
      </c>
      <c r="AE36" s="329" t="str">
        <f>IF(ISERROR('Sample 9 Data'!D37-'HKG selection'!AW$11),"",'Sample 9 Data'!D37-'HKG selection'!AW$11)</f>
        <v/>
      </c>
      <c r="AF36" s="330" t="str">
        <f>IF(ISERROR('Sample 9 Data'!E37-'HKG selection'!AX$11),"",'Sample 9 Data'!E37-'HKG selection'!AX$11)</f>
        <v/>
      </c>
      <c r="AG36" s="328" t="str">
        <f>IF(ISERROR('Sample 10 Data'!C37-'HKG selection'!BA$11),"",'Sample 10 Data'!C37-'HKG selection'!BA$11)</f>
        <v/>
      </c>
      <c r="AH36" s="329" t="str">
        <f>IF(ISERROR('Sample 10 Data'!D37-'HKG selection'!BB$11),"",'Sample 10 Data'!D37-'HKG selection'!BB$11)</f>
        <v/>
      </c>
      <c r="AI36" s="330" t="str">
        <f>IF(ISERROR('Sample 10 Data'!E37-'HKG selection'!BC$11),"",'Sample 10 Data'!E37-'HKG selection'!BC$11)</f>
        <v/>
      </c>
      <c r="AJ36" s="201"/>
      <c r="AK36" s="201"/>
      <c r="AL36" s="201"/>
    </row>
    <row r="37" spans="1:38">
      <c r="A37" s="102" t="str">
        <f>IF('Informations About Genes'!A37="","",'Informations About Genes'!A37)</f>
        <v>C11</v>
      </c>
      <c r="B37" s="33" t="str">
        <f>IF('Informations About Genes'!D37="","",'Informations About Genes'!D37)</f>
        <v/>
      </c>
      <c r="C37" s="328" t="str">
        <f>IF(ISERROR('Control Sample Data'!C38-'HKG selection'!C$11),"",'Control Sample Data'!C38-'HKG selection'!C$11)</f>
        <v/>
      </c>
      <c r="D37" s="329" t="str">
        <f>IF(ISERROR('Control Sample Data'!D38-'HKG selection'!D$11),"",'Control Sample Data'!D38-'HKG selection'!D$11)</f>
        <v/>
      </c>
      <c r="E37" s="329" t="str">
        <f>IF(ISERROR('Control Sample Data'!E38-'HKG selection'!E$11),"",'Control Sample Data'!E38-'HKG selection'!E$11)</f>
        <v/>
      </c>
      <c r="F37" s="328" t="str">
        <f>IF(ISERROR('Sample 1 Data'!C38-'HKG selection'!H$11),"",'Sample 1 Data'!C38-'HKG selection'!H$11)</f>
        <v/>
      </c>
      <c r="G37" s="329" t="str">
        <f>IF(ISERROR('Sample 1 Data'!D38-'HKG selection'!I$11),"",'Sample 1 Data'!D38-'HKG selection'!I$11)</f>
        <v/>
      </c>
      <c r="H37" s="330" t="str">
        <f>IF(ISERROR('Sample 1 Data'!E38-'HKG selection'!J$11),"",'Sample 1 Data'!E38-'HKG selection'!J$11)</f>
        <v/>
      </c>
      <c r="I37" s="328" t="str">
        <f>IF(ISERROR('Sample 2 Data'!C38-'HKG selection'!M$11),"",'Sample 2 Data'!C38-'HKG selection'!M$11)</f>
        <v/>
      </c>
      <c r="J37" s="329" t="str">
        <f>IF(ISERROR('Sample 2 Data'!D38-'HKG selection'!N$11),"",'Sample 2 Data'!D38-'HKG selection'!N$11)</f>
        <v/>
      </c>
      <c r="K37" s="330" t="str">
        <f>IF(ISERROR('Sample 2 Data'!E38-'HKG selection'!O$11),"",'Sample 2 Data'!E38-'HKG selection'!O$11)</f>
        <v/>
      </c>
      <c r="L37" s="328" t="str">
        <f>IF(ISERROR('Sample 3 Data'!C38-'HKG selection'!R$11),"",'Sample 3 Data'!C38-'HKG selection'!R$11)</f>
        <v/>
      </c>
      <c r="M37" s="329" t="str">
        <f>IF(ISERROR('Sample 3 Data'!D38-'HKG selection'!S$11),"",'Sample 3 Data'!D38-'HKG selection'!S$11)</f>
        <v/>
      </c>
      <c r="N37" s="330" t="str">
        <f>IF(ISERROR('Sample 3 Data'!E38-'HKG selection'!T$11),"",'Sample 3 Data'!E38-'HKG selection'!T$11)</f>
        <v/>
      </c>
      <c r="O37" s="328" t="str">
        <f>IF(ISERROR('Sample 4 Data'!C38-'HKG selection'!W$11),"",'Sample 4 Data'!C38-'HKG selection'!W$11)</f>
        <v/>
      </c>
      <c r="P37" s="329" t="str">
        <f>IF(ISERROR('Sample 4 Data'!D38-'HKG selection'!X$11),"",'Sample 4 Data'!D38-'HKG selection'!X$11)</f>
        <v/>
      </c>
      <c r="Q37" s="330" t="str">
        <f>IF(ISERROR('Sample 4 Data'!E38-'HKG selection'!Y$11),"",'Sample 4 Data'!E38-'HKG selection'!Y$11)</f>
        <v/>
      </c>
      <c r="R37" s="328" t="str">
        <f>IF(ISERROR('Sample 5 Data'!C38-'HKG selection'!AB$11),"",'Sample 5 Data'!C38-'HKG selection'!AB$11)</f>
        <v/>
      </c>
      <c r="S37" s="329" t="str">
        <f>IF(ISERROR('Sample 5 Data'!D38-'HKG selection'!AC$11),"",'Sample 5 Data'!D38-'HKG selection'!AC$11)</f>
        <v/>
      </c>
      <c r="T37" s="330" t="str">
        <f>IF(ISERROR('Sample 5 Data'!E38-'HKG selection'!AD$11),"",'Sample 5 Data'!E38-'HKG selection'!AD$11)</f>
        <v/>
      </c>
      <c r="U37" s="328" t="str">
        <f>IF(ISERROR('Sample 6 Data'!C38-'HKG selection'!AG$11),"",'Sample 6 Data'!C38-'HKG selection'!AG$11)</f>
        <v/>
      </c>
      <c r="V37" s="329" t="str">
        <f>IF(ISERROR('Sample 6 Data'!D38-'HKG selection'!AH$11),"",'Sample 6 Data'!D38-'HKG selection'!AH$11)</f>
        <v/>
      </c>
      <c r="W37" s="330" t="str">
        <f>IF(ISERROR('Sample 6 Data'!E38-'HKG selection'!AI$11),"",'Sample 6 Data'!E38-'HKG selection'!AI$11)</f>
        <v/>
      </c>
      <c r="X37" s="328" t="str">
        <f>IF(ISERROR('Sample 7 Data'!C38-'HKG selection'!AL$11),"",'Sample 7 Data'!C38-'HKG selection'!AL$11)</f>
        <v/>
      </c>
      <c r="Y37" s="329" t="str">
        <f>IF(ISERROR('Sample 7 Data'!D38-'HKG selection'!AM$11),"",'Sample 7 Data'!D38-'HKG selection'!AM$11)</f>
        <v/>
      </c>
      <c r="Z37" s="330" t="str">
        <f>IF(ISERROR('Sample 7 Data'!E38-'HKG selection'!AN$11),"",'Sample 7 Data'!E38-'HKG selection'!AN$11)</f>
        <v/>
      </c>
      <c r="AA37" s="328" t="str">
        <f>IF(ISERROR('Sample 8 Data'!C38-'HKG selection'!AQ$11),"",'Sample 8 Data'!C38-'HKG selection'!AQ$11)</f>
        <v/>
      </c>
      <c r="AB37" s="329" t="str">
        <f>IF(ISERROR('Sample 8 Data'!D38-'HKG selection'!AR$11),"",'Sample 8 Data'!D38-'HKG selection'!AR$11)</f>
        <v/>
      </c>
      <c r="AC37" s="330" t="str">
        <f>IF(ISERROR('Sample 8 Data'!E38-'HKG selection'!AS$11),"",'Sample 8 Data'!E38-'HKG selection'!AS$11)</f>
        <v/>
      </c>
      <c r="AD37" s="328" t="str">
        <f>IF(ISERROR('Sample 9 Data'!C38-'HKG selection'!AV$11),"",'Sample 9 Data'!C38-'HKG selection'!AV$11)</f>
        <v/>
      </c>
      <c r="AE37" s="329" t="str">
        <f>IF(ISERROR('Sample 9 Data'!D38-'HKG selection'!AW$11),"",'Sample 9 Data'!D38-'HKG selection'!AW$11)</f>
        <v/>
      </c>
      <c r="AF37" s="330" t="str">
        <f>IF(ISERROR('Sample 9 Data'!E38-'HKG selection'!AX$11),"",'Sample 9 Data'!E38-'HKG selection'!AX$11)</f>
        <v/>
      </c>
      <c r="AG37" s="328" t="str">
        <f>IF(ISERROR('Sample 10 Data'!C38-'HKG selection'!BA$11),"",'Sample 10 Data'!C38-'HKG selection'!BA$11)</f>
        <v/>
      </c>
      <c r="AH37" s="329" t="str">
        <f>IF(ISERROR('Sample 10 Data'!D38-'HKG selection'!BB$11),"",'Sample 10 Data'!D38-'HKG selection'!BB$11)</f>
        <v/>
      </c>
      <c r="AI37" s="330" t="str">
        <f>IF(ISERROR('Sample 10 Data'!E38-'HKG selection'!BC$11),"",'Sample 10 Data'!E38-'HKG selection'!BC$11)</f>
        <v/>
      </c>
      <c r="AJ37" s="201"/>
      <c r="AK37" s="201"/>
      <c r="AL37" s="201"/>
    </row>
    <row r="38" spans="1:38">
      <c r="A38" s="102" t="str">
        <f>IF('Informations About Genes'!A38="","",'Informations About Genes'!A38)</f>
        <v>C12</v>
      </c>
      <c r="B38" s="33" t="str">
        <f>IF('Informations About Genes'!D38="","",'Informations About Genes'!D38)</f>
        <v/>
      </c>
      <c r="C38" s="328" t="str">
        <f>IF(ISERROR('Control Sample Data'!C39-'HKG selection'!C$11),"",'Control Sample Data'!C39-'HKG selection'!C$11)</f>
        <v/>
      </c>
      <c r="D38" s="329" t="str">
        <f>IF(ISERROR('Control Sample Data'!D39-'HKG selection'!D$11),"",'Control Sample Data'!D39-'HKG selection'!D$11)</f>
        <v/>
      </c>
      <c r="E38" s="329" t="str">
        <f>IF(ISERROR('Control Sample Data'!E39-'HKG selection'!E$11),"",'Control Sample Data'!E39-'HKG selection'!E$11)</f>
        <v/>
      </c>
      <c r="F38" s="328" t="str">
        <f>IF(ISERROR('Sample 1 Data'!C39-'HKG selection'!H$11),"",'Sample 1 Data'!C39-'HKG selection'!H$11)</f>
        <v/>
      </c>
      <c r="G38" s="329" t="str">
        <f>IF(ISERROR('Sample 1 Data'!D39-'HKG selection'!I$11),"",'Sample 1 Data'!D39-'HKG selection'!I$11)</f>
        <v/>
      </c>
      <c r="H38" s="330" t="str">
        <f>IF(ISERROR('Sample 1 Data'!E39-'HKG selection'!J$11),"",'Sample 1 Data'!E39-'HKG selection'!J$11)</f>
        <v/>
      </c>
      <c r="I38" s="328" t="str">
        <f>IF(ISERROR('Sample 2 Data'!C39-'HKG selection'!M$11),"",'Sample 2 Data'!C39-'HKG selection'!M$11)</f>
        <v/>
      </c>
      <c r="J38" s="329" t="str">
        <f>IF(ISERROR('Sample 2 Data'!D39-'HKG selection'!N$11),"",'Sample 2 Data'!D39-'HKG selection'!N$11)</f>
        <v/>
      </c>
      <c r="K38" s="330" t="str">
        <f>IF(ISERROR('Sample 2 Data'!E39-'HKG selection'!O$11),"",'Sample 2 Data'!E39-'HKG selection'!O$11)</f>
        <v/>
      </c>
      <c r="L38" s="328" t="str">
        <f>IF(ISERROR('Sample 3 Data'!C39-'HKG selection'!R$11),"",'Sample 3 Data'!C39-'HKG selection'!R$11)</f>
        <v/>
      </c>
      <c r="M38" s="329" t="str">
        <f>IF(ISERROR('Sample 3 Data'!D39-'HKG selection'!S$11),"",'Sample 3 Data'!D39-'HKG selection'!S$11)</f>
        <v/>
      </c>
      <c r="N38" s="330" t="str">
        <f>IF(ISERROR('Sample 3 Data'!E39-'HKG selection'!T$11),"",'Sample 3 Data'!E39-'HKG selection'!T$11)</f>
        <v/>
      </c>
      <c r="O38" s="328" t="str">
        <f>IF(ISERROR('Sample 4 Data'!C39-'HKG selection'!W$11),"",'Sample 4 Data'!C39-'HKG selection'!W$11)</f>
        <v/>
      </c>
      <c r="P38" s="329" t="str">
        <f>IF(ISERROR('Sample 4 Data'!D39-'HKG selection'!X$11),"",'Sample 4 Data'!D39-'HKG selection'!X$11)</f>
        <v/>
      </c>
      <c r="Q38" s="330" t="str">
        <f>IF(ISERROR('Sample 4 Data'!E39-'HKG selection'!Y$11),"",'Sample 4 Data'!E39-'HKG selection'!Y$11)</f>
        <v/>
      </c>
      <c r="R38" s="328" t="str">
        <f>IF(ISERROR('Sample 5 Data'!C39-'HKG selection'!AB$11),"",'Sample 5 Data'!C39-'HKG selection'!AB$11)</f>
        <v/>
      </c>
      <c r="S38" s="329" t="str">
        <f>IF(ISERROR('Sample 5 Data'!D39-'HKG selection'!AC$11),"",'Sample 5 Data'!D39-'HKG selection'!AC$11)</f>
        <v/>
      </c>
      <c r="T38" s="330" t="str">
        <f>IF(ISERROR('Sample 5 Data'!E39-'HKG selection'!AD$11),"",'Sample 5 Data'!E39-'HKG selection'!AD$11)</f>
        <v/>
      </c>
      <c r="U38" s="328" t="str">
        <f>IF(ISERROR('Sample 6 Data'!C39-'HKG selection'!AG$11),"",'Sample 6 Data'!C39-'HKG selection'!AG$11)</f>
        <v/>
      </c>
      <c r="V38" s="329" t="str">
        <f>IF(ISERROR('Sample 6 Data'!D39-'HKG selection'!AH$11),"",'Sample 6 Data'!D39-'HKG selection'!AH$11)</f>
        <v/>
      </c>
      <c r="W38" s="330" t="str">
        <f>IF(ISERROR('Sample 6 Data'!E39-'HKG selection'!AI$11),"",'Sample 6 Data'!E39-'HKG selection'!AI$11)</f>
        <v/>
      </c>
      <c r="X38" s="328" t="str">
        <f>IF(ISERROR('Sample 7 Data'!C39-'HKG selection'!AL$11),"",'Sample 7 Data'!C39-'HKG selection'!AL$11)</f>
        <v/>
      </c>
      <c r="Y38" s="329" t="str">
        <f>IF(ISERROR('Sample 7 Data'!D39-'HKG selection'!AM$11),"",'Sample 7 Data'!D39-'HKG selection'!AM$11)</f>
        <v/>
      </c>
      <c r="Z38" s="330" t="str">
        <f>IF(ISERROR('Sample 7 Data'!E39-'HKG selection'!AN$11),"",'Sample 7 Data'!E39-'HKG selection'!AN$11)</f>
        <v/>
      </c>
      <c r="AA38" s="328" t="str">
        <f>IF(ISERROR('Sample 8 Data'!C39-'HKG selection'!AQ$11),"",'Sample 8 Data'!C39-'HKG selection'!AQ$11)</f>
        <v/>
      </c>
      <c r="AB38" s="329" t="str">
        <f>IF(ISERROR('Sample 8 Data'!D39-'HKG selection'!AR$11),"",'Sample 8 Data'!D39-'HKG selection'!AR$11)</f>
        <v/>
      </c>
      <c r="AC38" s="330" t="str">
        <f>IF(ISERROR('Sample 8 Data'!E39-'HKG selection'!AS$11),"",'Sample 8 Data'!E39-'HKG selection'!AS$11)</f>
        <v/>
      </c>
      <c r="AD38" s="328" t="str">
        <f>IF(ISERROR('Sample 9 Data'!C39-'HKG selection'!AV$11),"",'Sample 9 Data'!C39-'HKG selection'!AV$11)</f>
        <v/>
      </c>
      <c r="AE38" s="329" t="str">
        <f>IF(ISERROR('Sample 9 Data'!D39-'HKG selection'!AW$11),"",'Sample 9 Data'!D39-'HKG selection'!AW$11)</f>
        <v/>
      </c>
      <c r="AF38" s="330" t="str">
        <f>IF(ISERROR('Sample 9 Data'!E39-'HKG selection'!AX$11),"",'Sample 9 Data'!E39-'HKG selection'!AX$11)</f>
        <v/>
      </c>
      <c r="AG38" s="328" t="str">
        <f>IF(ISERROR('Sample 10 Data'!C39-'HKG selection'!BA$11),"",'Sample 10 Data'!C39-'HKG selection'!BA$11)</f>
        <v/>
      </c>
      <c r="AH38" s="329" t="str">
        <f>IF(ISERROR('Sample 10 Data'!D39-'HKG selection'!BB$11),"",'Sample 10 Data'!D39-'HKG selection'!BB$11)</f>
        <v/>
      </c>
      <c r="AI38" s="330" t="str">
        <f>IF(ISERROR('Sample 10 Data'!E39-'HKG selection'!BC$11),"",'Sample 10 Data'!E39-'HKG selection'!BC$11)</f>
        <v/>
      </c>
      <c r="AJ38" s="201"/>
      <c r="AK38" s="201"/>
      <c r="AL38" s="201"/>
    </row>
    <row r="39" spans="1:38">
      <c r="A39" s="102" t="str">
        <f>IF('Informations About Genes'!A39="","",'Informations About Genes'!A39)</f>
        <v>D1</v>
      </c>
      <c r="B39" s="33" t="str">
        <f>IF('Informations About Genes'!D39="","",'Informations About Genes'!D39)</f>
        <v/>
      </c>
      <c r="C39" s="328" t="str">
        <f>IF(ISERROR('Control Sample Data'!C40-'HKG selection'!C$11),"",'Control Sample Data'!C40-'HKG selection'!C$11)</f>
        <v/>
      </c>
      <c r="D39" s="329" t="str">
        <f>IF(ISERROR('Control Sample Data'!D40-'HKG selection'!D$11),"",'Control Sample Data'!D40-'HKG selection'!D$11)</f>
        <v/>
      </c>
      <c r="E39" s="329" t="str">
        <f>IF(ISERROR('Control Sample Data'!E40-'HKG selection'!E$11),"",'Control Sample Data'!E40-'HKG selection'!E$11)</f>
        <v/>
      </c>
      <c r="F39" s="328" t="str">
        <f>IF(ISERROR('Sample 1 Data'!C40-'HKG selection'!H$11),"",'Sample 1 Data'!C40-'HKG selection'!H$11)</f>
        <v/>
      </c>
      <c r="G39" s="329" t="str">
        <f>IF(ISERROR('Sample 1 Data'!D40-'HKG selection'!I$11),"",'Sample 1 Data'!D40-'HKG selection'!I$11)</f>
        <v/>
      </c>
      <c r="H39" s="330" t="str">
        <f>IF(ISERROR('Sample 1 Data'!E40-'HKG selection'!J$11),"",'Sample 1 Data'!E40-'HKG selection'!J$11)</f>
        <v/>
      </c>
      <c r="I39" s="328" t="str">
        <f>IF(ISERROR('Sample 2 Data'!C40-'HKG selection'!M$11),"",'Sample 2 Data'!C40-'HKG selection'!M$11)</f>
        <v/>
      </c>
      <c r="J39" s="329" t="str">
        <f>IF(ISERROR('Sample 2 Data'!D40-'HKG selection'!N$11),"",'Sample 2 Data'!D40-'HKG selection'!N$11)</f>
        <v/>
      </c>
      <c r="K39" s="330" t="str">
        <f>IF(ISERROR('Sample 2 Data'!E40-'HKG selection'!O$11),"",'Sample 2 Data'!E40-'HKG selection'!O$11)</f>
        <v/>
      </c>
      <c r="L39" s="328" t="str">
        <f>IF(ISERROR('Sample 3 Data'!C40-'HKG selection'!R$11),"",'Sample 3 Data'!C40-'HKG selection'!R$11)</f>
        <v/>
      </c>
      <c r="M39" s="329" t="str">
        <f>IF(ISERROR('Sample 3 Data'!D40-'HKG selection'!S$11),"",'Sample 3 Data'!D40-'HKG selection'!S$11)</f>
        <v/>
      </c>
      <c r="N39" s="330" t="str">
        <f>IF(ISERROR('Sample 3 Data'!E40-'HKG selection'!T$11),"",'Sample 3 Data'!E40-'HKG selection'!T$11)</f>
        <v/>
      </c>
      <c r="O39" s="328" t="str">
        <f>IF(ISERROR('Sample 4 Data'!C40-'HKG selection'!W$11),"",'Sample 4 Data'!C40-'HKG selection'!W$11)</f>
        <v/>
      </c>
      <c r="P39" s="329" t="str">
        <f>IF(ISERROR('Sample 4 Data'!D40-'HKG selection'!X$11),"",'Sample 4 Data'!D40-'HKG selection'!X$11)</f>
        <v/>
      </c>
      <c r="Q39" s="330" t="str">
        <f>IF(ISERROR('Sample 4 Data'!E40-'HKG selection'!Y$11),"",'Sample 4 Data'!E40-'HKG selection'!Y$11)</f>
        <v/>
      </c>
      <c r="R39" s="328" t="str">
        <f>IF(ISERROR('Sample 5 Data'!C40-'HKG selection'!AB$11),"",'Sample 5 Data'!C40-'HKG selection'!AB$11)</f>
        <v/>
      </c>
      <c r="S39" s="329" t="str">
        <f>IF(ISERROR('Sample 5 Data'!D40-'HKG selection'!AC$11),"",'Sample 5 Data'!D40-'HKG selection'!AC$11)</f>
        <v/>
      </c>
      <c r="T39" s="330" t="str">
        <f>IF(ISERROR('Sample 5 Data'!E40-'HKG selection'!AD$11),"",'Sample 5 Data'!E40-'HKG selection'!AD$11)</f>
        <v/>
      </c>
      <c r="U39" s="328" t="str">
        <f>IF(ISERROR('Sample 6 Data'!C40-'HKG selection'!AG$11),"",'Sample 6 Data'!C40-'HKG selection'!AG$11)</f>
        <v/>
      </c>
      <c r="V39" s="329" t="str">
        <f>IF(ISERROR('Sample 6 Data'!D40-'HKG selection'!AH$11),"",'Sample 6 Data'!D40-'HKG selection'!AH$11)</f>
        <v/>
      </c>
      <c r="W39" s="330" t="str">
        <f>IF(ISERROR('Sample 6 Data'!E40-'HKG selection'!AI$11),"",'Sample 6 Data'!E40-'HKG selection'!AI$11)</f>
        <v/>
      </c>
      <c r="X39" s="328" t="str">
        <f>IF(ISERROR('Sample 7 Data'!C40-'HKG selection'!AL$11),"",'Sample 7 Data'!C40-'HKG selection'!AL$11)</f>
        <v/>
      </c>
      <c r="Y39" s="329" t="str">
        <f>IF(ISERROR('Sample 7 Data'!D40-'HKG selection'!AM$11),"",'Sample 7 Data'!D40-'HKG selection'!AM$11)</f>
        <v/>
      </c>
      <c r="Z39" s="330" t="str">
        <f>IF(ISERROR('Sample 7 Data'!E40-'HKG selection'!AN$11),"",'Sample 7 Data'!E40-'HKG selection'!AN$11)</f>
        <v/>
      </c>
      <c r="AA39" s="328" t="str">
        <f>IF(ISERROR('Sample 8 Data'!C40-'HKG selection'!AQ$11),"",'Sample 8 Data'!C40-'HKG selection'!AQ$11)</f>
        <v/>
      </c>
      <c r="AB39" s="329" t="str">
        <f>IF(ISERROR('Sample 8 Data'!D40-'HKG selection'!AR$11),"",'Sample 8 Data'!D40-'HKG selection'!AR$11)</f>
        <v/>
      </c>
      <c r="AC39" s="330" t="str">
        <f>IF(ISERROR('Sample 8 Data'!E40-'HKG selection'!AS$11),"",'Sample 8 Data'!E40-'HKG selection'!AS$11)</f>
        <v/>
      </c>
      <c r="AD39" s="328" t="str">
        <f>IF(ISERROR('Sample 9 Data'!C40-'HKG selection'!AV$11),"",'Sample 9 Data'!C40-'HKG selection'!AV$11)</f>
        <v/>
      </c>
      <c r="AE39" s="329" t="str">
        <f>IF(ISERROR('Sample 9 Data'!D40-'HKG selection'!AW$11),"",'Sample 9 Data'!D40-'HKG selection'!AW$11)</f>
        <v/>
      </c>
      <c r="AF39" s="330" t="str">
        <f>IF(ISERROR('Sample 9 Data'!E40-'HKG selection'!AX$11),"",'Sample 9 Data'!E40-'HKG selection'!AX$11)</f>
        <v/>
      </c>
      <c r="AG39" s="328" t="str">
        <f>IF(ISERROR('Sample 10 Data'!C40-'HKG selection'!BA$11),"",'Sample 10 Data'!C40-'HKG selection'!BA$11)</f>
        <v/>
      </c>
      <c r="AH39" s="329" t="str">
        <f>IF(ISERROR('Sample 10 Data'!D40-'HKG selection'!BB$11),"",'Sample 10 Data'!D40-'HKG selection'!BB$11)</f>
        <v/>
      </c>
      <c r="AI39" s="330" t="str">
        <f>IF(ISERROR('Sample 10 Data'!E40-'HKG selection'!BC$11),"",'Sample 10 Data'!E40-'HKG selection'!BC$11)</f>
        <v/>
      </c>
      <c r="AJ39" s="201"/>
      <c r="AK39" s="201"/>
      <c r="AL39" s="201"/>
    </row>
    <row r="40" spans="1:38">
      <c r="A40" s="102" t="str">
        <f>IF('Informations About Genes'!A40="","",'Informations About Genes'!A40)</f>
        <v>D2</v>
      </c>
      <c r="B40" s="33" t="str">
        <f>IF('Informations About Genes'!D40="","",'Informations About Genes'!D40)</f>
        <v/>
      </c>
      <c r="C40" s="328" t="str">
        <f>IF(ISERROR('Control Sample Data'!C41-'HKG selection'!C$11),"",'Control Sample Data'!C41-'HKG selection'!C$11)</f>
        <v/>
      </c>
      <c r="D40" s="329" t="str">
        <f>IF(ISERROR('Control Sample Data'!D41-'HKG selection'!D$11),"",'Control Sample Data'!D41-'HKG selection'!D$11)</f>
        <v/>
      </c>
      <c r="E40" s="329" t="str">
        <f>IF(ISERROR('Control Sample Data'!E41-'HKG selection'!E$11),"",'Control Sample Data'!E41-'HKG selection'!E$11)</f>
        <v/>
      </c>
      <c r="F40" s="328" t="str">
        <f>IF(ISERROR('Sample 1 Data'!C41-'HKG selection'!H$11),"",'Sample 1 Data'!C41-'HKG selection'!H$11)</f>
        <v/>
      </c>
      <c r="G40" s="329" t="str">
        <f>IF(ISERROR('Sample 1 Data'!D41-'HKG selection'!I$11),"",'Sample 1 Data'!D41-'HKG selection'!I$11)</f>
        <v/>
      </c>
      <c r="H40" s="330" t="str">
        <f>IF(ISERROR('Sample 1 Data'!E41-'HKG selection'!J$11),"",'Sample 1 Data'!E41-'HKG selection'!J$11)</f>
        <v/>
      </c>
      <c r="I40" s="328" t="str">
        <f>IF(ISERROR('Sample 2 Data'!C41-'HKG selection'!M$11),"",'Sample 2 Data'!C41-'HKG selection'!M$11)</f>
        <v/>
      </c>
      <c r="J40" s="329" t="str">
        <f>IF(ISERROR('Sample 2 Data'!D41-'HKG selection'!N$11),"",'Sample 2 Data'!D41-'HKG selection'!N$11)</f>
        <v/>
      </c>
      <c r="K40" s="330" t="str">
        <f>IF(ISERROR('Sample 2 Data'!E41-'HKG selection'!O$11),"",'Sample 2 Data'!E41-'HKG selection'!O$11)</f>
        <v/>
      </c>
      <c r="L40" s="328" t="str">
        <f>IF(ISERROR('Sample 3 Data'!C41-'HKG selection'!R$11),"",'Sample 3 Data'!C41-'HKG selection'!R$11)</f>
        <v/>
      </c>
      <c r="M40" s="329" t="str">
        <f>IF(ISERROR('Sample 3 Data'!D41-'HKG selection'!S$11),"",'Sample 3 Data'!D41-'HKG selection'!S$11)</f>
        <v/>
      </c>
      <c r="N40" s="330" t="str">
        <f>IF(ISERROR('Sample 3 Data'!E41-'HKG selection'!T$11),"",'Sample 3 Data'!E41-'HKG selection'!T$11)</f>
        <v/>
      </c>
      <c r="O40" s="328" t="str">
        <f>IF(ISERROR('Sample 4 Data'!C41-'HKG selection'!W$11),"",'Sample 4 Data'!C41-'HKG selection'!W$11)</f>
        <v/>
      </c>
      <c r="P40" s="329" t="str">
        <f>IF(ISERROR('Sample 4 Data'!D41-'HKG selection'!X$11),"",'Sample 4 Data'!D41-'HKG selection'!X$11)</f>
        <v/>
      </c>
      <c r="Q40" s="330" t="str">
        <f>IF(ISERROR('Sample 4 Data'!E41-'HKG selection'!Y$11),"",'Sample 4 Data'!E41-'HKG selection'!Y$11)</f>
        <v/>
      </c>
      <c r="R40" s="328" t="str">
        <f>IF(ISERROR('Sample 5 Data'!C41-'HKG selection'!AB$11),"",'Sample 5 Data'!C41-'HKG selection'!AB$11)</f>
        <v/>
      </c>
      <c r="S40" s="329" t="str">
        <f>IF(ISERROR('Sample 5 Data'!D41-'HKG selection'!AC$11),"",'Sample 5 Data'!D41-'HKG selection'!AC$11)</f>
        <v/>
      </c>
      <c r="T40" s="330" t="str">
        <f>IF(ISERROR('Sample 5 Data'!E41-'HKG selection'!AD$11),"",'Sample 5 Data'!E41-'HKG selection'!AD$11)</f>
        <v/>
      </c>
      <c r="U40" s="328" t="str">
        <f>IF(ISERROR('Sample 6 Data'!C41-'HKG selection'!AG$11),"",'Sample 6 Data'!C41-'HKG selection'!AG$11)</f>
        <v/>
      </c>
      <c r="V40" s="329" t="str">
        <f>IF(ISERROR('Sample 6 Data'!D41-'HKG selection'!AH$11),"",'Sample 6 Data'!D41-'HKG selection'!AH$11)</f>
        <v/>
      </c>
      <c r="W40" s="330" t="str">
        <f>IF(ISERROR('Sample 6 Data'!E41-'HKG selection'!AI$11),"",'Sample 6 Data'!E41-'HKG selection'!AI$11)</f>
        <v/>
      </c>
      <c r="X40" s="328" t="str">
        <f>IF(ISERROR('Sample 7 Data'!C41-'HKG selection'!AL$11),"",'Sample 7 Data'!C41-'HKG selection'!AL$11)</f>
        <v/>
      </c>
      <c r="Y40" s="329" t="str">
        <f>IF(ISERROR('Sample 7 Data'!D41-'HKG selection'!AM$11),"",'Sample 7 Data'!D41-'HKG selection'!AM$11)</f>
        <v/>
      </c>
      <c r="Z40" s="330" t="str">
        <f>IF(ISERROR('Sample 7 Data'!E41-'HKG selection'!AN$11),"",'Sample 7 Data'!E41-'HKG selection'!AN$11)</f>
        <v/>
      </c>
      <c r="AA40" s="328" t="str">
        <f>IF(ISERROR('Sample 8 Data'!C41-'HKG selection'!AQ$11),"",'Sample 8 Data'!C41-'HKG selection'!AQ$11)</f>
        <v/>
      </c>
      <c r="AB40" s="329" t="str">
        <f>IF(ISERROR('Sample 8 Data'!D41-'HKG selection'!AR$11),"",'Sample 8 Data'!D41-'HKG selection'!AR$11)</f>
        <v/>
      </c>
      <c r="AC40" s="330" t="str">
        <f>IF(ISERROR('Sample 8 Data'!E41-'HKG selection'!AS$11),"",'Sample 8 Data'!E41-'HKG selection'!AS$11)</f>
        <v/>
      </c>
      <c r="AD40" s="328" t="str">
        <f>IF(ISERROR('Sample 9 Data'!C41-'HKG selection'!AV$11),"",'Sample 9 Data'!C41-'HKG selection'!AV$11)</f>
        <v/>
      </c>
      <c r="AE40" s="329" t="str">
        <f>IF(ISERROR('Sample 9 Data'!D41-'HKG selection'!AW$11),"",'Sample 9 Data'!D41-'HKG selection'!AW$11)</f>
        <v/>
      </c>
      <c r="AF40" s="330" t="str">
        <f>IF(ISERROR('Sample 9 Data'!E41-'HKG selection'!AX$11),"",'Sample 9 Data'!E41-'HKG selection'!AX$11)</f>
        <v/>
      </c>
      <c r="AG40" s="328" t="str">
        <f>IF(ISERROR('Sample 10 Data'!C41-'HKG selection'!BA$11),"",'Sample 10 Data'!C41-'HKG selection'!BA$11)</f>
        <v/>
      </c>
      <c r="AH40" s="329" t="str">
        <f>IF(ISERROR('Sample 10 Data'!D41-'HKG selection'!BB$11),"",'Sample 10 Data'!D41-'HKG selection'!BB$11)</f>
        <v/>
      </c>
      <c r="AI40" s="330" t="str">
        <f>IF(ISERROR('Sample 10 Data'!E41-'HKG selection'!BC$11),"",'Sample 10 Data'!E41-'HKG selection'!BC$11)</f>
        <v/>
      </c>
      <c r="AJ40" s="201"/>
      <c r="AK40" s="201"/>
      <c r="AL40" s="201"/>
    </row>
    <row r="41" spans="1:38">
      <c r="A41" s="102" t="str">
        <f>IF('Informations About Genes'!A41="","",'Informations About Genes'!A41)</f>
        <v>D3</v>
      </c>
      <c r="B41" s="33" t="str">
        <f>IF('Informations About Genes'!D41="","",'Informations About Genes'!D41)</f>
        <v/>
      </c>
      <c r="C41" s="328" t="str">
        <f>IF(ISERROR('Control Sample Data'!C42-'HKG selection'!C$11),"",'Control Sample Data'!C42-'HKG selection'!C$11)</f>
        <v/>
      </c>
      <c r="D41" s="329" t="str">
        <f>IF(ISERROR('Control Sample Data'!D42-'HKG selection'!D$11),"",'Control Sample Data'!D42-'HKG selection'!D$11)</f>
        <v/>
      </c>
      <c r="E41" s="329" t="str">
        <f>IF(ISERROR('Control Sample Data'!E42-'HKG selection'!E$11),"",'Control Sample Data'!E42-'HKG selection'!E$11)</f>
        <v/>
      </c>
      <c r="F41" s="328" t="str">
        <f>IF(ISERROR('Sample 1 Data'!C42-'HKG selection'!H$11),"",'Sample 1 Data'!C42-'HKG selection'!H$11)</f>
        <v/>
      </c>
      <c r="G41" s="329" t="str">
        <f>IF(ISERROR('Sample 1 Data'!D42-'HKG selection'!I$11),"",'Sample 1 Data'!D42-'HKG selection'!I$11)</f>
        <v/>
      </c>
      <c r="H41" s="330" t="str">
        <f>IF(ISERROR('Sample 1 Data'!E42-'HKG selection'!J$11),"",'Sample 1 Data'!E42-'HKG selection'!J$11)</f>
        <v/>
      </c>
      <c r="I41" s="328" t="str">
        <f>IF(ISERROR('Sample 2 Data'!C42-'HKG selection'!M$11),"",'Sample 2 Data'!C42-'HKG selection'!M$11)</f>
        <v/>
      </c>
      <c r="J41" s="329" t="str">
        <f>IF(ISERROR('Sample 2 Data'!D42-'HKG selection'!N$11),"",'Sample 2 Data'!D42-'HKG selection'!N$11)</f>
        <v/>
      </c>
      <c r="K41" s="330" t="str">
        <f>IF(ISERROR('Sample 2 Data'!E42-'HKG selection'!O$11),"",'Sample 2 Data'!E42-'HKG selection'!O$11)</f>
        <v/>
      </c>
      <c r="L41" s="328" t="str">
        <f>IF(ISERROR('Sample 3 Data'!C42-'HKG selection'!R$11),"",'Sample 3 Data'!C42-'HKG selection'!R$11)</f>
        <v/>
      </c>
      <c r="M41" s="329" t="str">
        <f>IF(ISERROR('Sample 3 Data'!D42-'HKG selection'!S$11),"",'Sample 3 Data'!D42-'HKG selection'!S$11)</f>
        <v/>
      </c>
      <c r="N41" s="330" t="str">
        <f>IF(ISERROR('Sample 3 Data'!E42-'HKG selection'!T$11),"",'Sample 3 Data'!E42-'HKG selection'!T$11)</f>
        <v/>
      </c>
      <c r="O41" s="328" t="str">
        <f>IF(ISERROR('Sample 4 Data'!C42-'HKG selection'!W$11),"",'Sample 4 Data'!C42-'HKG selection'!W$11)</f>
        <v/>
      </c>
      <c r="P41" s="329" t="str">
        <f>IF(ISERROR('Sample 4 Data'!D42-'HKG selection'!X$11),"",'Sample 4 Data'!D42-'HKG selection'!X$11)</f>
        <v/>
      </c>
      <c r="Q41" s="330" t="str">
        <f>IF(ISERROR('Sample 4 Data'!E42-'HKG selection'!Y$11),"",'Sample 4 Data'!E42-'HKG selection'!Y$11)</f>
        <v/>
      </c>
      <c r="R41" s="328" t="str">
        <f>IF(ISERROR('Sample 5 Data'!C42-'HKG selection'!AB$11),"",'Sample 5 Data'!C42-'HKG selection'!AB$11)</f>
        <v/>
      </c>
      <c r="S41" s="329" t="str">
        <f>IF(ISERROR('Sample 5 Data'!D42-'HKG selection'!AC$11),"",'Sample 5 Data'!D42-'HKG selection'!AC$11)</f>
        <v/>
      </c>
      <c r="T41" s="330" t="str">
        <f>IF(ISERROR('Sample 5 Data'!E42-'HKG selection'!AD$11),"",'Sample 5 Data'!E42-'HKG selection'!AD$11)</f>
        <v/>
      </c>
      <c r="U41" s="328" t="str">
        <f>IF(ISERROR('Sample 6 Data'!C42-'HKG selection'!AG$11),"",'Sample 6 Data'!C42-'HKG selection'!AG$11)</f>
        <v/>
      </c>
      <c r="V41" s="329" t="str">
        <f>IF(ISERROR('Sample 6 Data'!D42-'HKG selection'!AH$11),"",'Sample 6 Data'!D42-'HKG selection'!AH$11)</f>
        <v/>
      </c>
      <c r="W41" s="330" t="str">
        <f>IF(ISERROR('Sample 6 Data'!E42-'HKG selection'!AI$11),"",'Sample 6 Data'!E42-'HKG selection'!AI$11)</f>
        <v/>
      </c>
      <c r="X41" s="328" t="str">
        <f>IF(ISERROR('Sample 7 Data'!C42-'HKG selection'!AL$11),"",'Sample 7 Data'!C42-'HKG selection'!AL$11)</f>
        <v/>
      </c>
      <c r="Y41" s="329" t="str">
        <f>IF(ISERROR('Sample 7 Data'!D42-'HKG selection'!AM$11),"",'Sample 7 Data'!D42-'HKG selection'!AM$11)</f>
        <v/>
      </c>
      <c r="Z41" s="330" t="str">
        <f>IF(ISERROR('Sample 7 Data'!E42-'HKG selection'!AN$11),"",'Sample 7 Data'!E42-'HKG selection'!AN$11)</f>
        <v/>
      </c>
      <c r="AA41" s="328" t="str">
        <f>IF(ISERROR('Sample 8 Data'!C42-'HKG selection'!AQ$11),"",'Sample 8 Data'!C42-'HKG selection'!AQ$11)</f>
        <v/>
      </c>
      <c r="AB41" s="329" t="str">
        <f>IF(ISERROR('Sample 8 Data'!D42-'HKG selection'!AR$11),"",'Sample 8 Data'!D42-'HKG selection'!AR$11)</f>
        <v/>
      </c>
      <c r="AC41" s="330" t="str">
        <f>IF(ISERROR('Sample 8 Data'!E42-'HKG selection'!AS$11),"",'Sample 8 Data'!E42-'HKG selection'!AS$11)</f>
        <v/>
      </c>
      <c r="AD41" s="328" t="str">
        <f>IF(ISERROR('Sample 9 Data'!C42-'HKG selection'!AV$11),"",'Sample 9 Data'!C42-'HKG selection'!AV$11)</f>
        <v/>
      </c>
      <c r="AE41" s="329" t="str">
        <f>IF(ISERROR('Sample 9 Data'!D42-'HKG selection'!AW$11),"",'Sample 9 Data'!D42-'HKG selection'!AW$11)</f>
        <v/>
      </c>
      <c r="AF41" s="330" t="str">
        <f>IF(ISERROR('Sample 9 Data'!E42-'HKG selection'!AX$11),"",'Sample 9 Data'!E42-'HKG selection'!AX$11)</f>
        <v/>
      </c>
      <c r="AG41" s="328" t="str">
        <f>IF(ISERROR('Sample 10 Data'!C42-'HKG selection'!BA$11),"",'Sample 10 Data'!C42-'HKG selection'!BA$11)</f>
        <v/>
      </c>
      <c r="AH41" s="329" t="str">
        <f>IF(ISERROR('Sample 10 Data'!D42-'HKG selection'!BB$11),"",'Sample 10 Data'!D42-'HKG selection'!BB$11)</f>
        <v/>
      </c>
      <c r="AI41" s="330" t="str">
        <f>IF(ISERROR('Sample 10 Data'!E42-'HKG selection'!BC$11),"",'Sample 10 Data'!E42-'HKG selection'!BC$11)</f>
        <v/>
      </c>
      <c r="AJ41" s="201"/>
      <c r="AK41" s="201"/>
      <c r="AL41" s="201"/>
    </row>
    <row r="42" spans="1:38">
      <c r="A42" s="102" t="str">
        <f>IF('Informations About Genes'!A42="","",'Informations About Genes'!A42)</f>
        <v>D4</v>
      </c>
      <c r="B42" s="33" t="str">
        <f>IF('Informations About Genes'!D42="","",'Informations About Genes'!D42)</f>
        <v/>
      </c>
      <c r="C42" s="328" t="str">
        <f>IF(ISERROR('Control Sample Data'!C43-'HKG selection'!C$11),"",'Control Sample Data'!C43-'HKG selection'!C$11)</f>
        <v/>
      </c>
      <c r="D42" s="329" t="str">
        <f>IF(ISERROR('Control Sample Data'!D43-'HKG selection'!D$11),"",'Control Sample Data'!D43-'HKG selection'!D$11)</f>
        <v/>
      </c>
      <c r="E42" s="329" t="str">
        <f>IF(ISERROR('Control Sample Data'!E43-'HKG selection'!E$11),"",'Control Sample Data'!E43-'HKG selection'!E$11)</f>
        <v/>
      </c>
      <c r="F42" s="328" t="str">
        <f>IF(ISERROR('Sample 1 Data'!C43-'HKG selection'!H$11),"",'Sample 1 Data'!C43-'HKG selection'!H$11)</f>
        <v/>
      </c>
      <c r="G42" s="329" t="str">
        <f>IF(ISERROR('Sample 1 Data'!D43-'HKG selection'!I$11),"",'Sample 1 Data'!D43-'HKG selection'!I$11)</f>
        <v/>
      </c>
      <c r="H42" s="330" t="str">
        <f>IF(ISERROR('Sample 1 Data'!E43-'HKG selection'!J$11),"",'Sample 1 Data'!E43-'HKG selection'!J$11)</f>
        <v/>
      </c>
      <c r="I42" s="328" t="str">
        <f>IF(ISERROR('Sample 2 Data'!C43-'HKG selection'!M$11),"",'Sample 2 Data'!C43-'HKG selection'!M$11)</f>
        <v/>
      </c>
      <c r="J42" s="329" t="str">
        <f>IF(ISERROR('Sample 2 Data'!D43-'HKG selection'!N$11),"",'Sample 2 Data'!D43-'HKG selection'!N$11)</f>
        <v/>
      </c>
      <c r="K42" s="330" t="str">
        <f>IF(ISERROR('Sample 2 Data'!E43-'HKG selection'!O$11),"",'Sample 2 Data'!E43-'HKG selection'!O$11)</f>
        <v/>
      </c>
      <c r="L42" s="328" t="str">
        <f>IF(ISERROR('Sample 3 Data'!C43-'HKG selection'!R$11),"",'Sample 3 Data'!C43-'HKG selection'!R$11)</f>
        <v/>
      </c>
      <c r="M42" s="329" t="str">
        <f>IF(ISERROR('Sample 3 Data'!D43-'HKG selection'!S$11),"",'Sample 3 Data'!D43-'HKG selection'!S$11)</f>
        <v/>
      </c>
      <c r="N42" s="330" t="str">
        <f>IF(ISERROR('Sample 3 Data'!E43-'HKG selection'!T$11),"",'Sample 3 Data'!E43-'HKG selection'!T$11)</f>
        <v/>
      </c>
      <c r="O42" s="328" t="str">
        <f>IF(ISERROR('Sample 4 Data'!C43-'HKG selection'!W$11),"",'Sample 4 Data'!C43-'HKG selection'!W$11)</f>
        <v/>
      </c>
      <c r="P42" s="329" t="str">
        <f>IF(ISERROR('Sample 4 Data'!D43-'HKG selection'!X$11),"",'Sample 4 Data'!D43-'HKG selection'!X$11)</f>
        <v/>
      </c>
      <c r="Q42" s="330" t="str">
        <f>IF(ISERROR('Sample 4 Data'!E43-'HKG selection'!Y$11),"",'Sample 4 Data'!E43-'HKG selection'!Y$11)</f>
        <v/>
      </c>
      <c r="R42" s="328" t="str">
        <f>IF(ISERROR('Sample 5 Data'!C43-'HKG selection'!AB$11),"",'Sample 5 Data'!C43-'HKG selection'!AB$11)</f>
        <v/>
      </c>
      <c r="S42" s="329" t="str">
        <f>IF(ISERROR('Sample 5 Data'!D43-'HKG selection'!AC$11),"",'Sample 5 Data'!D43-'HKG selection'!AC$11)</f>
        <v/>
      </c>
      <c r="T42" s="330" t="str">
        <f>IF(ISERROR('Sample 5 Data'!E43-'HKG selection'!AD$11),"",'Sample 5 Data'!E43-'HKG selection'!AD$11)</f>
        <v/>
      </c>
      <c r="U42" s="328" t="str">
        <f>IF(ISERROR('Sample 6 Data'!C43-'HKG selection'!AG$11),"",'Sample 6 Data'!C43-'HKG selection'!AG$11)</f>
        <v/>
      </c>
      <c r="V42" s="329" t="str">
        <f>IF(ISERROR('Sample 6 Data'!D43-'HKG selection'!AH$11),"",'Sample 6 Data'!D43-'HKG selection'!AH$11)</f>
        <v/>
      </c>
      <c r="W42" s="330" t="str">
        <f>IF(ISERROR('Sample 6 Data'!E43-'HKG selection'!AI$11),"",'Sample 6 Data'!E43-'HKG selection'!AI$11)</f>
        <v/>
      </c>
      <c r="X42" s="328" t="str">
        <f>IF(ISERROR('Sample 7 Data'!C43-'HKG selection'!AL$11),"",'Sample 7 Data'!C43-'HKG selection'!AL$11)</f>
        <v/>
      </c>
      <c r="Y42" s="329" t="str">
        <f>IF(ISERROR('Sample 7 Data'!D43-'HKG selection'!AM$11),"",'Sample 7 Data'!D43-'HKG selection'!AM$11)</f>
        <v/>
      </c>
      <c r="Z42" s="330" t="str">
        <f>IF(ISERROR('Sample 7 Data'!E43-'HKG selection'!AN$11),"",'Sample 7 Data'!E43-'HKG selection'!AN$11)</f>
        <v/>
      </c>
      <c r="AA42" s="328" t="str">
        <f>IF(ISERROR('Sample 8 Data'!C43-'HKG selection'!AQ$11),"",'Sample 8 Data'!C43-'HKG selection'!AQ$11)</f>
        <v/>
      </c>
      <c r="AB42" s="329" t="str">
        <f>IF(ISERROR('Sample 8 Data'!D43-'HKG selection'!AR$11),"",'Sample 8 Data'!D43-'HKG selection'!AR$11)</f>
        <v/>
      </c>
      <c r="AC42" s="330" t="str">
        <f>IF(ISERROR('Sample 8 Data'!E43-'HKG selection'!AS$11),"",'Sample 8 Data'!E43-'HKG selection'!AS$11)</f>
        <v/>
      </c>
      <c r="AD42" s="328" t="str">
        <f>IF(ISERROR('Sample 9 Data'!C43-'HKG selection'!AV$11),"",'Sample 9 Data'!C43-'HKG selection'!AV$11)</f>
        <v/>
      </c>
      <c r="AE42" s="329" t="str">
        <f>IF(ISERROR('Sample 9 Data'!D43-'HKG selection'!AW$11),"",'Sample 9 Data'!D43-'HKG selection'!AW$11)</f>
        <v/>
      </c>
      <c r="AF42" s="330" t="str">
        <f>IF(ISERROR('Sample 9 Data'!E43-'HKG selection'!AX$11),"",'Sample 9 Data'!E43-'HKG selection'!AX$11)</f>
        <v/>
      </c>
      <c r="AG42" s="328" t="str">
        <f>IF(ISERROR('Sample 10 Data'!C43-'HKG selection'!BA$11),"",'Sample 10 Data'!C43-'HKG selection'!BA$11)</f>
        <v/>
      </c>
      <c r="AH42" s="329" t="str">
        <f>IF(ISERROR('Sample 10 Data'!D43-'HKG selection'!BB$11),"",'Sample 10 Data'!D43-'HKG selection'!BB$11)</f>
        <v/>
      </c>
      <c r="AI42" s="330" t="str">
        <f>IF(ISERROR('Sample 10 Data'!E43-'HKG selection'!BC$11),"",'Sample 10 Data'!E43-'HKG selection'!BC$11)</f>
        <v/>
      </c>
      <c r="AJ42" s="201"/>
      <c r="AK42" s="201"/>
      <c r="AL42" s="201"/>
    </row>
    <row r="43" spans="1:38">
      <c r="A43" s="102" t="str">
        <f>IF('Informations About Genes'!A43="","",'Informations About Genes'!A43)</f>
        <v>D5</v>
      </c>
      <c r="B43" s="33" t="str">
        <f>IF('Informations About Genes'!D43="","",'Informations About Genes'!D43)</f>
        <v/>
      </c>
      <c r="C43" s="328" t="str">
        <f>IF(ISERROR('Control Sample Data'!C44-'HKG selection'!C$11),"",'Control Sample Data'!C44-'HKG selection'!C$11)</f>
        <v/>
      </c>
      <c r="D43" s="329" t="str">
        <f>IF(ISERROR('Control Sample Data'!D44-'HKG selection'!D$11),"",'Control Sample Data'!D44-'HKG selection'!D$11)</f>
        <v/>
      </c>
      <c r="E43" s="329" t="str">
        <f>IF(ISERROR('Control Sample Data'!E44-'HKG selection'!E$11),"",'Control Sample Data'!E44-'HKG selection'!E$11)</f>
        <v/>
      </c>
      <c r="F43" s="328" t="str">
        <f>IF(ISERROR('Sample 1 Data'!C44-'HKG selection'!H$11),"",'Sample 1 Data'!C44-'HKG selection'!H$11)</f>
        <v/>
      </c>
      <c r="G43" s="329" t="str">
        <f>IF(ISERROR('Sample 1 Data'!D44-'HKG selection'!I$11),"",'Sample 1 Data'!D44-'HKG selection'!I$11)</f>
        <v/>
      </c>
      <c r="H43" s="330" t="str">
        <f>IF(ISERROR('Sample 1 Data'!E44-'HKG selection'!J$11),"",'Sample 1 Data'!E44-'HKG selection'!J$11)</f>
        <v/>
      </c>
      <c r="I43" s="328" t="str">
        <f>IF(ISERROR('Sample 2 Data'!C44-'HKG selection'!M$11),"",'Sample 2 Data'!C44-'HKG selection'!M$11)</f>
        <v/>
      </c>
      <c r="J43" s="329" t="str">
        <f>IF(ISERROR('Sample 2 Data'!D44-'HKG selection'!N$11),"",'Sample 2 Data'!D44-'HKG selection'!N$11)</f>
        <v/>
      </c>
      <c r="K43" s="330" t="str">
        <f>IF(ISERROR('Sample 2 Data'!E44-'HKG selection'!O$11),"",'Sample 2 Data'!E44-'HKG selection'!O$11)</f>
        <v/>
      </c>
      <c r="L43" s="328" t="str">
        <f>IF(ISERROR('Sample 3 Data'!C44-'HKG selection'!R$11),"",'Sample 3 Data'!C44-'HKG selection'!R$11)</f>
        <v/>
      </c>
      <c r="M43" s="329" t="str">
        <f>IF(ISERROR('Sample 3 Data'!D44-'HKG selection'!S$11),"",'Sample 3 Data'!D44-'HKG selection'!S$11)</f>
        <v/>
      </c>
      <c r="N43" s="330" t="str">
        <f>IF(ISERROR('Sample 3 Data'!E44-'HKG selection'!T$11),"",'Sample 3 Data'!E44-'HKG selection'!T$11)</f>
        <v/>
      </c>
      <c r="O43" s="328" t="str">
        <f>IF(ISERROR('Sample 4 Data'!C44-'HKG selection'!W$11),"",'Sample 4 Data'!C44-'HKG selection'!W$11)</f>
        <v/>
      </c>
      <c r="P43" s="329" t="str">
        <f>IF(ISERROR('Sample 4 Data'!D44-'HKG selection'!X$11),"",'Sample 4 Data'!D44-'HKG selection'!X$11)</f>
        <v/>
      </c>
      <c r="Q43" s="330" t="str">
        <f>IF(ISERROR('Sample 4 Data'!E44-'HKG selection'!Y$11),"",'Sample 4 Data'!E44-'HKG selection'!Y$11)</f>
        <v/>
      </c>
      <c r="R43" s="328" t="str">
        <f>IF(ISERROR('Sample 5 Data'!C44-'HKG selection'!AB$11),"",'Sample 5 Data'!C44-'HKG selection'!AB$11)</f>
        <v/>
      </c>
      <c r="S43" s="329" t="str">
        <f>IF(ISERROR('Sample 5 Data'!D44-'HKG selection'!AC$11),"",'Sample 5 Data'!D44-'HKG selection'!AC$11)</f>
        <v/>
      </c>
      <c r="T43" s="330" t="str">
        <f>IF(ISERROR('Sample 5 Data'!E44-'HKG selection'!AD$11),"",'Sample 5 Data'!E44-'HKG selection'!AD$11)</f>
        <v/>
      </c>
      <c r="U43" s="328" t="str">
        <f>IF(ISERROR('Sample 6 Data'!C44-'HKG selection'!AG$11),"",'Sample 6 Data'!C44-'HKG selection'!AG$11)</f>
        <v/>
      </c>
      <c r="V43" s="329" t="str">
        <f>IF(ISERROR('Sample 6 Data'!D44-'HKG selection'!AH$11),"",'Sample 6 Data'!D44-'HKG selection'!AH$11)</f>
        <v/>
      </c>
      <c r="W43" s="330" t="str">
        <f>IF(ISERROR('Sample 6 Data'!E44-'HKG selection'!AI$11),"",'Sample 6 Data'!E44-'HKG selection'!AI$11)</f>
        <v/>
      </c>
      <c r="X43" s="328" t="str">
        <f>IF(ISERROR('Sample 7 Data'!C44-'HKG selection'!AL$11),"",'Sample 7 Data'!C44-'HKG selection'!AL$11)</f>
        <v/>
      </c>
      <c r="Y43" s="329" t="str">
        <f>IF(ISERROR('Sample 7 Data'!D44-'HKG selection'!AM$11),"",'Sample 7 Data'!D44-'HKG selection'!AM$11)</f>
        <v/>
      </c>
      <c r="Z43" s="330" t="str">
        <f>IF(ISERROR('Sample 7 Data'!E44-'HKG selection'!AN$11),"",'Sample 7 Data'!E44-'HKG selection'!AN$11)</f>
        <v/>
      </c>
      <c r="AA43" s="328" t="str">
        <f>IF(ISERROR('Sample 8 Data'!C44-'HKG selection'!AQ$11),"",'Sample 8 Data'!C44-'HKG selection'!AQ$11)</f>
        <v/>
      </c>
      <c r="AB43" s="329" t="str">
        <f>IF(ISERROR('Sample 8 Data'!D44-'HKG selection'!AR$11),"",'Sample 8 Data'!D44-'HKG selection'!AR$11)</f>
        <v/>
      </c>
      <c r="AC43" s="330" t="str">
        <f>IF(ISERROR('Sample 8 Data'!E44-'HKG selection'!AS$11),"",'Sample 8 Data'!E44-'HKG selection'!AS$11)</f>
        <v/>
      </c>
      <c r="AD43" s="328" t="str">
        <f>IF(ISERROR('Sample 9 Data'!C44-'HKG selection'!AV$11),"",'Sample 9 Data'!C44-'HKG selection'!AV$11)</f>
        <v/>
      </c>
      <c r="AE43" s="329" t="str">
        <f>IF(ISERROR('Sample 9 Data'!D44-'HKG selection'!AW$11),"",'Sample 9 Data'!D44-'HKG selection'!AW$11)</f>
        <v/>
      </c>
      <c r="AF43" s="330" t="str">
        <f>IF(ISERROR('Sample 9 Data'!E44-'HKG selection'!AX$11),"",'Sample 9 Data'!E44-'HKG selection'!AX$11)</f>
        <v/>
      </c>
      <c r="AG43" s="328" t="str">
        <f>IF(ISERROR('Sample 10 Data'!C44-'HKG selection'!BA$11),"",'Sample 10 Data'!C44-'HKG selection'!BA$11)</f>
        <v/>
      </c>
      <c r="AH43" s="329" t="str">
        <f>IF(ISERROR('Sample 10 Data'!D44-'HKG selection'!BB$11),"",'Sample 10 Data'!D44-'HKG selection'!BB$11)</f>
        <v/>
      </c>
      <c r="AI43" s="330" t="str">
        <f>IF(ISERROR('Sample 10 Data'!E44-'HKG selection'!BC$11),"",'Sample 10 Data'!E44-'HKG selection'!BC$11)</f>
        <v/>
      </c>
      <c r="AJ43" s="201"/>
      <c r="AK43" s="201"/>
      <c r="AL43" s="201"/>
    </row>
    <row r="44" spans="1:38">
      <c r="A44" s="102" t="str">
        <f>IF('Informations About Genes'!A44="","",'Informations About Genes'!A44)</f>
        <v>D6</v>
      </c>
      <c r="B44" s="33" t="str">
        <f>IF('Informations About Genes'!D44="","",'Informations About Genes'!D44)</f>
        <v/>
      </c>
      <c r="C44" s="328" t="str">
        <f>IF(ISERROR('Control Sample Data'!C45-'HKG selection'!C$11),"",'Control Sample Data'!C45-'HKG selection'!C$11)</f>
        <v/>
      </c>
      <c r="D44" s="329" t="str">
        <f>IF(ISERROR('Control Sample Data'!D45-'HKG selection'!D$11),"",'Control Sample Data'!D45-'HKG selection'!D$11)</f>
        <v/>
      </c>
      <c r="E44" s="329" t="str">
        <f>IF(ISERROR('Control Sample Data'!E45-'HKG selection'!E$11),"",'Control Sample Data'!E45-'HKG selection'!E$11)</f>
        <v/>
      </c>
      <c r="F44" s="328" t="str">
        <f>IF(ISERROR('Sample 1 Data'!C45-'HKG selection'!H$11),"",'Sample 1 Data'!C45-'HKG selection'!H$11)</f>
        <v/>
      </c>
      <c r="G44" s="329" t="str">
        <f>IF(ISERROR('Sample 1 Data'!D45-'HKG selection'!I$11),"",'Sample 1 Data'!D45-'HKG selection'!I$11)</f>
        <v/>
      </c>
      <c r="H44" s="330" t="str">
        <f>IF(ISERROR('Sample 1 Data'!E45-'HKG selection'!J$11),"",'Sample 1 Data'!E45-'HKG selection'!J$11)</f>
        <v/>
      </c>
      <c r="I44" s="328" t="str">
        <f>IF(ISERROR('Sample 2 Data'!C45-'HKG selection'!M$11),"",'Sample 2 Data'!C45-'HKG selection'!M$11)</f>
        <v/>
      </c>
      <c r="J44" s="329" t="str">
        <f>IF(ISERROR('Sample 2 Data'!D45-'HKG selection'!N$11),"",'Sample 2 Data'!D45-'HKG selection'!N$11)</f>
        <v/>
      </c>
      <c r="K44" s="330" t="str">
        <f>IF(ISERROR('Sample 2 Data'!E45-'HKG selection'!O$11),"",'Sample 2 Data'!E45-'HKG selection'!O$11)</f>
        <v/>
      </c>
      <c r="L44" s="328" t="str">
        <f>IF(ISERROR('Sample 3 Data'!C45-'HKG selection'!R$11),"",'Sample 3 Data'!C45-'HKG selection'!R$11)</f>
        <v/>
      </c>
      <c r="M44" s="329" t="str">
        <f>IF(ISERROR('Sample 3 Data'!D45-'HKG selection'!S$11),"",'Sample 3 Data'!D45-'HKG selection'!S$11)</f>
        <v/>
      </c>
      <c r="N44" s="330" t="str">
        <f>IF(ISERROR('Sample 3 Data'!E45-'HKG selection'!T$11),"",'Sample 3 Data'!E45-'HKG selection'!T$11)</f>
        <v/>
      </c>
      <c r="O44" s="328" t="str">
        <f>IF(ISERROR('Sample 4 Data'!C45-'HKG selection'!W$11),"",'Sample 4 Data'!C45-'HKG selection'!W$11)</f>
        <v/>
      </c>
      <c r="P44" s="329" t="str">
        <f>IF(ISERROR('Sample 4 Data'!D45-'HKG selection'!X$11),"",'Sample 4 Data'!D45-'HKG selection'!X$11)</f>
        <v/>
      </c>
      <c r="Q44" s="330" t="str">
        <f>IF(ISERROR('Sample 4 Data'!E45-'HKG selection'!Y$11),"",'Sample 4 Data'!E45-'HKG selection'!Y$11)</f>
        <v/>
      </c>
      <c r="R44" s="328" t="str">
        <f>IF(ISERROR('Sample 5 Data'!C45-'HKG selection'!AB$11),"",'Sample 5 Data'!C45-'HKG selection'!AB$11)</f>
        <v/>
      </c>
      <c r="S44" s="329" t="str">
        <f>IF(ISERROR('Sample 5 Data'!D45-'HKG selection'!AC$11),"",'Sample 5 Data'!D45-'HKG selection'!AC$11)</f>
        <v/>
      </c>
      <c r="T44" s="330" t="str">
        <f>IF(ISERROR('Sample 5 Data'!E45-'HKG selection'!AD$11),"",'Sample 5 Data'!E45-'HKG selection'!AD$11)</f>
        <v/>
      </c>
      <c r="U44" s="328" t="str">
        <f>IF(ISERROR('Sample 6 Data'!C45-'HKG selection'!AG$11),"",'Sample 6 Data'!C45-'HKG selection'!AG$11)</f>
        <v/>
      </c>
      <c r="V44" s="329" t="str">
        <f>IF(ISERROR('Sample 6 Data'!D45-'HKG selection'!AH$11),"",'Sample 6 Data'!D45-'HKG selection'!AH$11)</f>
        <v/>
      </c>
      <c r="W44" s="330" t="str">
        <f>IF(ISERROR('Sample 6 Data'!E45-'HKG selection'!AI$11),"",'Sample 6 Data'!E45-'HKG selection'!AI$11)</f>
        <v/>
      </c>
      <c r="X44" s="328" t="str">
        <f>IF(ISERROR('Sample 7 Data'!C45-'HKG selection'!AL$11),"",'Sample 7 Data'!C45-'HKG selection'!AL$11)</f>
        <v/>
      </c>
      <c r="Y44" s="329" t="str">
        <f>IF(ISERROR('Sample 7 Data'!D45-'HKG selection'!AM$11),"",'Sample 7 Data'!D45-'HKG selection'!AM$11)</f>
        <v/>
      </c>
      <c r="Z44" s="330" t="str">
        <f>IF(ISERROR('Sample 7 Data'!E45-'HKG selection'!AN$11),"",'Sample 7 Data'!E45-'HKG selection'!AN$11)</f>
        <v/>
      </c>
      <c r="AA44" s="328" t="str">
        <f>IF(ISERROR('Sample 8 Data'!C45-'HKG selection'!AQ$11),"",'Sample 8 Data'!C45-'HKG selection'!AQ$11)</f>
        <v/>
      </c>
      <c r="AB44" s="329" t="str">
        <f>IF(ISERROR('Sample 8 Data'!D45-'HKG selection'!AR$11),"",'Sample 8 Data'!D45-'HKG selection'!AR$11)</f>
        <v/>
      </c>
      <c r="AC44" s="330" t="str">
        <f>IF(ISERROR('Sample 8 Data'!E45-'HKG selection'!AS$11),"",'Sample 8 Data'!E45-'HKG selection'!AS$11)</f>
        <v/>
      </c>
      <c r="AD44" s="328" t="str">
        <f>IF(ISERROR('Sample 9 Data'!C45-'HKG selection'!AV$11),"",'Sample 9 Data'!C45-'HKG selection'!AV$11)</f>
        <v/>
      </c>
      <c r="AE44" s="329" t="str">
        <f>IF(ISERROR('Sample 9 Data'!D45-'HKG selection'!AW$11),"",'Sample 9 Data'!D45-'HKG selection'!AW$11)</f>
        <v/>
      </c>
      <c r="AF44" s="330" t="str">
        <f>IF(ISERROR('Sample 9 Data'!E45-'HKG selection'!AX$11),"",'Sample 9 Data'!E45-'HKG selection'!AX$11)</f>
        <v/>
      </c>
      <c r="AG44" s="328" t="str">
        <f>IF(ISERROR('Sample 10 Data'!C45-'HKG selection'!BA$11),"",'Sample 10 Data'!C45-'HKG selection'!BA$11)</f>
        <v/>
      </c>
      <c r="AH44" s="329" t="str">
        <f>IF(ISERROR('Sample 10 Data'!D45-'HKG selection'!BB$11),"",'Sample 10 Data'!D45-'HKG selection'!BB$11)</f>
        <v/>
      </c>
      <c r="AI44" s="330" t="str">
        <f>IF(ISERROR('Sample 10 Data'!E45-'HKG selection'!BC$11),"",'Sample 10 Data'!E45-'HKG selection'!BC$11)</f>
        <v/>
      </c>
      <c r="AJ44" s="201"/>
      <c r="AK44" s="201"/>
      <c r="AL44" s="201"/>
    </row>
    <row r="45" spans="1:38">
      <c r="A45" s="102" t="str">
        <f>IF('Informations About Genes'!A45="","",'Informations About Genes'!A45)</f>
        <v>D7</v>
      </c>
      <c r="B45" s="33" t="str">
        <f>IF('Informations About Genes'!D45="","",'Informations About Genes'!D45)</f>
        <v/>
      </c>
      <c r="C45" s="328" t="str">
        <f>IF(ISERROR('Control Sample Data'!C46-'HKG selection'!C$11),"",'Control Sample Data'!C46-'HKG selection'!C$11)</f>
        <v/>
      </c>
      <c r="D45" s="329" t="str">
        <f>IF(ISERROR('Control Sample Data'!D46-'HKG selection'!D$11),"",'Control Sample Data'!D46-'HKG selection'!D$11)</f>
        <v/>
      </c>
      <c r="E45" s="329" t="str">
        <f>IF(ISERROR('Control Sample Data'!E46-'HKG selection'!E$11),"",'Control Sample Data'!E46-'HKG selection'!E$11)</f>
        <v/>
      </c>
      <c r="F45" s="328" t="str">
        <f>IF(ISERROR('Sample 1 Data'!C46-'HKG selection'!H$11),"",'Sample 1 Data'!C46-'HKG selection'!H$11)</f>
        <v/>
      </c>
      <c r="G45" s="329" t="str">
        <f>IF(ISERROR('Sample 1 Data'!D46-'HKG selection'!I$11),"",'Sample 1 Data'!D46-'HKG selection'!I$11)</f>
        <v/>
      </c>
      <c r="H45" s="330" t="str">
        <f>IF(ISERROR('Sample 1 Data'!E46-'HKG selection'!J$11),"",'Sample 1 Data'!E46-'HKG selection'!J$11)</f>
        <v/>
      </c>
      <c r="I45" s="328" t="str">
        <f>IF(ISERROR('Sample 2 Data'!C46-'HKG selection'!M$11),"",'Sample 2 Data'!C46-'HKG selection'!M$11)</f>
        <v/>
      </c>
      <c r="J45" s="329" t="str">
        <f>IF(ISERROR('Sample 2 Data'!D46-'HKG selection'!N$11),"",'Sample 2 Data'!D46-'HKG selection'!N$11)</f>
        <v/>
      </c>
      <c r="K45" s="330" t="str">
        <f>IF(ISERROR('Sample 2 Data'!E46-'HKG selection'!O$11),"",'Sample 2 Data'!E46-'HKG selection'!O$11)</f>
        <v/>
      </c>
      <c r="L45" s="328" t="str">
        <f>IF(ISERROR('Sample 3 Data'!C46-'HKG selection'!R$11),"",'Sample 3 Data'!C46-'HKG selection'!R$11)</f>
        <v/>
      </c>
      <c r="M45" s="329" t="str">
        <f>IF(ISERROR('Sample 3 Data'!D46-'HKG selection'!S$11),"",'Sample 3 Data'!D46-'HKG selection'!S$11)</f>
        <v/>
      </c>
      <c r="N45" s="330" t="str">
        <f>IF(ISERROR('Sample 3 Data'!E46-'HKG selection'!T$11),"",'Sample 3 Data'!E46-'HKG selection'!T$11)</f>
        <v/>
      </c>
      <c r="O45" s="328" t="str">
        <f>IF(ISERROR('Sample 4 Data'!C46-'HKG selection'!W$11),"",'Sample 4 Data'!C46-'HKG selection'!W$11)</f>
        <v/>
      </c>
      <c r="P45" s="329" t="str">
        <f>IF(ISERROR('Sample 4 Data'!D46-'HKG selection'!X$11),"",'Sample 4 Data'!D46-'HKG selection'!X$11)</f>
        <v/>
      </c>
      <c r="Q45" s="330" t="str">
        <f>IF(ISERROR('Sample 4 Data'!E46-'HKG selection'!Y$11),"",'Sample 4 Data'!E46-'HKG selection'!Y$11)</f>
        <v/>
      </c>
      <c r="R45" s="328" t="str">
        <f>IF(ISERROR('Sample 5 Data'!C46-'HKG selection'!AB$11),"",'Sample 5 Data'!C46-'HKG selection'!AB$11)</f>
        <v/>
      </c>
      <c r="S45" s="329" t="str">
        <f>IF(ISERROR('Sample 5 Data'!D46-'HKG selection'!AC$11),"",'Sample 5 Data'!D46-'HKG selection'!AC$11)</f>
        <v/>
      </c>
      <c r="T45" s="330" t="str">
        <f>IF(ISERROR('Sample 5 Data'!E46-'HKG selection'!AD$11),"",'Sample 5 Data'!E46-'HKG selection'!AD$11)</f>
        <v/>
      </c>
      <c r="U45" s="328" t="str">
        <f>IF(ISERROR('Sample 6 Data'!C46-'HKG selection'!AG$11),"",'Sample 6 Data'!C46-'HKG selection'!AG$11)</f>
        <v/>
      </c>
      <c r="V45" s="329" t="str">
        <f>IF(ISERROR('Sample 6 Data'!D46-'HKG selection'!AH$11),"",'Sample 6 Data'!D46-'HKG selection'!AH$11)</f>
        <v/>
      </c>
      <c r="W45" s="330" t="str">
        <f>IF(ISERROR('Sample 6 Data'!E46-'HKG selection'!AI$11),"",'Sample 6 Data'!E46-'HKG selection'!AI$11)</f>
        <v/>
      </c>
      <c r="X45" s="328" t="str">
        <f>IF(ISERROR('Sample 7 Data'!C46-'HKG selection'!AL$11),"",'Sample 7 Data'!C46-'HKG selection'!AL$11)</f>
        <v/>
      </c>
      <c r="Y45" s="329" t="str">
        <f>IF(ISERROR('Sample 7 Data'!D46-'HKG selection'!AM$11),"",'Sample 7 Data'!D46-'HKG selection'!AM$11)</f>
        <v/>
      </c>
      <c r="Z45" s="330" t="str">
        <f>IF(ISERROR('Sample 7 Data'!E46-'HKG selection'!AN$11),"",'Sample 7 Data'!E46-'HKG selection'!AN$11)</f>
        <v/>
      </c>
      <c r="AA45" s="328" t="str">
        <f>IF(ISERROR('Sample 8 Data'!C46-'HKG selection'!AQ$11),"",'Sample 8 Data'!C46-'HKG selection'!AQ$11)</f>
        <v/>
      </c>
      <c r="AB45" s="329" t="str">
        <f>IF(ISERROR('Sample 8 Data'!D46-'HKG selection'!AR$11),"",'Sample 8 Data'!D46-'HKG selection'!AR$11)</f>
        <v/>
      </c>
      <c r="AC45" s="330" t="str">
        <f>IF(ISERROR('Sample 8 Data'!E46-'HKG selection'!AS$11),"",'Sample 8 Data'!E46-'HKG selection'!AS$11)</f>
        <v/>
      </c>
      <c r="AD45" s="328" t="str">
        <f>IF(ISERROR('Sample 9 Data'!C46-'HKG selection'!AV$11),"",'Sample 9 Data'!C46-'HKG selection'!AV$11)</f>
        <v/>
      </c>
      <c r="AE45" s="329" t="str">
        <f>IF(ISERROR('Sample 9 Data'!D46-'HKG selection'!AW$11),"",'Sample 9 Data'!D46-'HKG selection'!AW$11)</f>
        <v/>
      </c>
      <c r="AF45" s="330" t="str">
        <f>IF(ISERROR('Sample 9 Data'!E46-'HKG selection'!AX$11),"",'Sample 9 Data'!E46-'HKG selection'!AX$11)</f>
        <v/>
      </c>
      <c r="AG45" s="328" t="str">
        <f>IF(ISERROR('Sample 10 Data'!C46-'HKG selection'!BA$11),"",'Sample 10 Data'!C46-'HKG selection'!BA$11)</f>
        <v/>
      </c>
      <c r="AH45" s="329" t="str">
        <f>IF(ISERROR('Sample 10 Data'!D46-'HKG selection'!BB$11),"",'Sample 10 Data'!D46-'HKG selection'!BB$11)</f>
        <v/>
      </c>
      <c r="AI45" s="330" t="str">
        <f>IF(ISERROR('Sample 10 Data'!E46-'HKG selection'!BC$11),"",'Sample 10 Data'!E46-'HKG selection'!BC$11)</f>
        <v/>
      </c>
      <c r="AJ45" s="201"/>
      <c r="AK45" s="201"/>
      <c r="AL45" s="201"/>
    </row>
    <row r="46" spans="1:38">
      <c r="A46" s="102" t="str">
        <f>IF('Informations About Genes'!A46="","",'Informations About Genes'!A46)</f>
        <v>D8</v>
      </c>
      <c r="B46" s="33" t="str">
        <f>IF('Informations About Genes'!D46="","",'Informations About Genes'!D46)</f>
        <v/>
      </c>
      <c r="C46" s="328" t="str">
        <f>IF(ISERROR('Control Sample Data'!C47-'HKG selection'!C$11),"",'Control Sample Data'!C47-'HKG selection'!C$11)</f>
        <v/>
      </c>
      <c r="D46" s="329" t="str">
        <f>IF(ISERROR('Control Sample Data'!D47-'HKG selection'!D$11),"",'Control Sample Data'!D47-'HKG selection'!D$11)</f>
        <v/>
      </c>
      <c r="E46" s="329" t="str">
        <f>IF(ISERROR('Control Sample Data'!E47-'HKG selection'!E$11),"",'Control Sample Data'!E47-'HKG selection'!E$11)</f>
        <v/>
      </c>
      <c r="F46" s="328" t="str">
        <f>IF(ISERROR('Sample 1 Data'!C47-'HKG selection'!H$11),"",'Sample 1 Data'!C47-'HKG selection'!H$11)</f>
        <v/>
      </c>
      <c r="G46" s="329" t="str">
        <f>IF(ISERROR('Sample 1 Data'!D47-'HKG selection'!I$11),"",'Sample 1 Data'!D47-'HKG selection'!I$11)</f>
        <v/>
      </c>
      <c r="H46" s="330" t="str">
        <f>IF(ISERROR('Sample 1 Data'!E47-'HKG selection'!J$11),"",'Sample 1 Data'!E47-'HKG selection'!J$11)</f>
        <v/>
      </c>
      <c r="I46" s="328" t="str">
        <f>IF(ISERROR('Sample 2 Data'!C47-'HKG selection'!M$11),"",'Sample 2 Data'!C47-'HKG selection'!M$11)</f>
        <v/>
      </c>
      <c r="J46" s="329" t="str">
        <f>IF(ISERROR('Sample 2 Data'!D47-'HKG selection'!N$11),"",'Sample 2 Data'!D47-'HKG selection'!N$11)</f>
        <v/>
      </c>
      <c r="K46" s="330" t="str">
        <f>IF(ISERROR('Sample 2 Data'!E47-'HKG selection'!O$11),"",'Sample 2 Data'!E47-'HKG selection'!O$11)</f>
        <v/>
      </c>
      <c r="L46" s="328" t="str">
        <f>IF(ISERROR('Sample 3 Data'!C47-'HKG selection'!R$11),"",'Sample 3 Data'!C47-'HKG selection'!R$11)</f>
        <v/>
      </c>
      <c r="M46" s="329" t="str">
        <f>IF(ISERROR('Sample 3 Data'!D47-'HKG selection'!S$11),"",'Sample 3 Data'!D47-'HKG selection'!S$11)</f>
        <v/>
      </c>
      <c r="N46" s="330" t="str">
        <f>IF(ISERROR('Sample 3 Data'!E47-'HKG selection'!T$11),"",'Sample 3 Data'!E47-'HKG selection'!T$11)</f>
        <v/>
      </c>
      <c r="O46" s="328" t="str">
        <f>IF(ISERROR('Sample 4 Data'!C47-'HKG selection'!W$11),"",'Sample 4 Data'!C47-'HKG selection'!W$11)</f>
        <v/>
      </c>
      <c r="P46" s="329" t="str">
        <f>IF(ISERROR('Sample 4 Data'!D47-'HKG selection'!X$11),"",'Sample 4 Data'!D47-'HKG selection'!X$11)</f>
        <v/>
      </c>
      <c r="Q46" s="330" t="str">
        <f>IF(ISERROR('Sample 4 Data'!E47-'HKG selection'!Y$11),"",'Sample 4 Data'!E47-'HKG selection'!Y$11)</f>
        <v/>
      </c>
      <c r="R46" s="328" t="str">
        <f>IF(ISERROR('Sample 5 Data'!C47-'HKG selection'!AB$11),"",'Sample 5 Data'!C47-'HKG selection'!AB$11)</f>
        <v/>
      </c>
      <c r="S46" s="329" t="str">
        <f>IF(ISERROR('Sample 5 Data'!D47-'HKG selection'!AC$11),"",'Sample 5 Data'!D47-'HKG selection'!AC$11)</f>
        <v/>
      </c>
      <c r="T46" s="330" t="str">
        <f>IF(ISERROR('Sample 5 Data'!E47-'HKG selection'!AD$11),"",'Sample 5 Data'!E47-'HKG selection'!AD$11)</f>
        <v/>
      </c>
      <c r="U46" s="328" t="str">
        <f>IF(ISERROR('Sample 6 Data'!C47-'HKG selection'!AG$11),"",'Sample 6 Data'!C47-'HKG selection'!AG$11)</f>
        <v/>
      </c>
      <c r="V46" s="329" t="str">
        <f>IF(ISERROR('Sample 6 Data'!D47-'HKG selection'!AH$11),"",'Sample 6 Data'!D47-'HKG selection'!AH$11)</f>
        <v/>
      </c>
      <c r="W46" s="330" t="str">
        <f>IF(ISERROR('Sample 6 Data'!E47-'HKG selection'!AI$11),"",'Sample 6 Data'!E47-'HKG selection'!AI$11)</f>
        <v/>
      </c>
      <c r="X46" s="328" t="str">
        <f>IF(ISERROR('Sample 7 Data'!C47-'HKG selection'!AL$11),"",'Sample 7 Data'!C47-'HKG selection'!AL$11)</f>
        <v/>
      </c>
      <c r="Y46" s="329" t="str">
        <f>IF(ISERROR('Sample 7 Data'!D47-'HKG selection'!AM$11),"",'Sample 7 Data'!D47-'HKG selection'!AM$11)</f>
        <v/>
      </c>
      <c r="Z46" s="330" t="str">
        <f>IF(ISERROR('Sample 7 Data'!E47-'HKG selection'!AN$11),"",'Sample 7 Data'!E47-'HKG selection'!AN$11)</f>
        <v/>
      </c>
      <c r="AA46" s="328" t="str">
        <f>IF(ISERROR('Sample 8 Data'!C47-'HKG selection'!AQ$11),"",'Sample 8 Data'!C47-'HKG selection'!AQ$11)</f>
        <v/>
      </c>
      <c r="AB46" s="329" t="str">
        <f>IF(ISERROR('Sample 8 Data'!D47-'HKG selection'!AR$11),"",'Sample 8 Data'!D47-'HKG selection'!AR$11)</f>
        <v/>
      </c>
      <c r="AC46" s="330" t="str">
        <f>IF(ISERROR('Sample 8 Data'!E47-'HKG selection'!AS$11),"",'Sample 8 Data'!E47-'HKG selection'!AS$11)</f>
        <v/>
      </c>
      <c r="AD46" s="328" t="str">
        <f>IF(ISERROR('Sample 9 Data'!C47-'HKG selection'!AV$11),"",'Sample 9 Data'!C47-'HKG selection'!AV$11)</f>
        <v/>
      </c>
      <c r="AE46" s="329" t="str">
        <f>IF(ISERROR('Sample 9 Data'!D47-'HKG selection'!AW$11),"",'Sample 9 Data'!D47-'HKG selection'!AW$11)</f>
        <v/>
      </c>
      <c r="AF46" s="330" t="str">
        <f>IF(ISERROR('Sample 9 Data'!E47-'HKG selection'!AX$11),"",'Sample 9 Data'!E47-'HKG selection'!AX$11)</f>
        <v/>
      </c>
      <c r="AG46" s="328" t="str">
        <f>IF(ISERROR('Sample 10 Data'!C47-'HKG selection'!BA$11),"",'Sample 10 Data'!C47-'HKG selection'!BA$11)</f>
        <v/>
      </c>
      <c r="AH46" s="329" t="str">
        <f>IF(ISERROR('Sample 10 Data'!D47-'HKG selection'!BB$11),"",'Sample 10 Data'!D47-'HKG selection'!BB$11)</f>
        <v/>
      </c>
      <c r="AI46" s="330" t="str">
        <f>IF(ISERROR('Sample 10 Data'!E47-'HKG selection'!BC$11),"",'Sample 10 Data'!E47-'HKG selection'!BC$11)</f>
        <v/>
      </c>
      <c r="AJ46" s="201"/>
      <c r="AK46" s="201"/>
      <c r="AL46" s="201"/>
    </row>
    <row r="47" spans="1:38">
      <c r="A47" s="102" t="str">
        <f>IF('Informations About Genes'!A47="","",'Informations About Genes'!A47)</f>
        <v>D9</v>
      </c>
      <c r="B47" s="33" t="str">
        <f>IF('Informations About Genes'!D47="","",'Informations About Genes'!D47)</f>
        <v/>
      </c>
      <c r="C47" s="328" t="str">
        <f>IF(ISERROR('Control Sample Data'!C48-'HKG selection'!C$11),"",'Control Sample Data'!C48-'HKG selection'!C$11)</f>
        <v/>
      </c>
      <c r="D47" s="329" t="str">
        <f>IF(ISERROR('Control Sample Data'!D48-'HKG selection'!D$11),"",'Control Sample Data'!D48-'HKG selection'!D$11)</f>
        <v/>
      </c>
      <c r="E47" s="329" t="str">
        <f>IF(ISERROR('Control Sample Data'!E48-'HKG selection'!E$11),"",'Control Sample Data'!E48-'HKG selection'!E$11)</f>
        <v/>
      </c>
      <c r="F47" s="328" t="str">
        <f>IF(ISERROR('Sample 1 Data'!C48-'HKG selection'!H$11),"",'Sample 1 Data'!C48-'HKG selection'!H$11)</f>
        <v/>
      </c>
      <c r="G47" s="329" t="str">
        <f>IF(ISERROR('Sample 1 Data'!D48-'HKG selection'!I$11),"",'Sample 1 Data'!D48-'HKG selection'!I$11)</f>
        <v/>
      </c>
      <c r="H47" s="330" t="str">
        <f>IF(ISERROR('Sample 1 Data'!E48-'HKG selection'!J$11),"",'Sample 1 Data'!E48-'HKG selection'!J$11)</f>
        <v/>
      </c>
      <c r="I47" s="328" t="str">
        <f>IF(ISERROR('Sample 2 Data'!C48-'HKG selection'!M$11),"",'Sample 2 Data'!C48-'HKG selection'!M$11)</f>
        <v/>
      </c>
      <c r="J47" s="329" t="str">
        <f>IF(ISERROR('Sample 2 Data'!D48-'HKG selection'!N$11),"",'Sample 2 Data'!D48-'HKG selection'!N$11)</f>
        <v/>
      </c>
      <c r="K47" s="330" t="str">
        <f>IF(ISERROR('Sample 2 Data'!E48-'HKG selection'!O$11),"",'Sample 2 Data'!E48-'HKG selection'!O$11)</f>
        <v/>
      </c>
      <c r="L47" s="328" t="str">
        <f>IF(ISERROR('Sample 3 Data'!C48-'HKG selection'!R$11),"",'Sample 3 Data'!C48-'HKG selection'!R$11)</f>
        <v/>
      </c>
      <c r="M47" s="329" t="str">
        <f>IF(ISERROR('Sample 3 Data'!D48-'HKG selection'!S$11),"",'Sample 3 Data'!D48-'HKG selection'!S$11)</f>
        <v/>
      </c>
      <c r="N47" s="330" t="str">
        <f>IF(ISERROR('Sample 3 Data'!E48-'HKG selection'!T$11),"",'Sample 3 Data'!E48-'HKG selection'!T$11)</f>
        <v/>
      </c>
      <c r="O47" s="328" t="str">
        <f>IF(ISERROR('Sample 4 Data'!C48-'HKG selection'!W$11),"",'Sample 4 Data'!C48-'HKG selection'!W$11)</f>
        <v/>
      </c>
      <c r="P47" s="329" t="str">
        <f>IF(ISERROR('Sample 4 Data'!D48-'HKG selection'!X$11),"",'Sample 4 Data'!D48-'HKG selection'!X$11)</f>
        <v/>
      </c>
      <c r="Q47" s="330" t="str">
        <f>IF(ISERROR('Sample 4 Data'!E48-'HKG selection'!Y$11),"",'Sample 4 Data'!E48-'HKG selection'!Y$11)</f>
        <v/>
      </c>
      <c r="R47" s="328" t="str">
        <f>IF(ISERROR('Sample 5 Data'!C48-'HKG selection'!AB$11),"",'Sample 5 Data'!C48-'HKG selection'!AB$11)</f>
        <v/>
      </c>
      <c r="S47" s="329" t="str">
        <f>IF(ISERROR('Sample 5 Data'!D48-'HKG selection'!AC$11),"",'Sample 5 Data'!D48-'HKG selection'!AC$11)</f>
        <v/>
      </c>
      <c r="T47" s="330" t="str">
        <f>IF(ISERROR('Sample 5 Data'!E48-'HKG selection'!AD$11),"",'Sample 5 Data'!E48-'HKG selection'!AD$11)</f>
        <v/>
      </c>
      <c r="U47" s="328" t="str">
        <f>IF(ISERROR('Sample 6 Data'!C48-'HKG selection'!AG$11),"",'Sample 6 Data'!C48-'HKG selection'!AG$11)</f>
        <v/>
      </c>
      <c r="V47" s="329" t="str">
        <f>IF(ISERROR('Sample 6 Data'!D48-'HKG selection'!AH$11),"",'Sample 6 Data'!D48-'HKG selection'!AH$11)</f>
        <v/>
      </c>
      <c r="W47" s="330" t="str">
        <f>IF(ISERROR('Sample 6 Data'!E48-'HKG selection'!AI$11),"",'Sample 6 Data'!E48-'HKG selection'!AI$11)</f>
        <v/>
      </c>
      <c r="X47" s="328" t="str">
        <f>IF(ISERROR('Sample 7 Data'!C48-'HKG selection'!AL$11),"",'Sample 7 Data'!C48-'HKG selection'!AL$11)</f>
        <v/>
      </c>
      <c r="Y47" s="329" t="str">
        <f>IF(ISERROR('Sample 7 Data'!D48-'HKG selection'!AM$11),"",'Sample 7 Data'!D48-'HKG selection'!AM$11)</f>
        <v/>
      </c>
      <c r="Z47" s="330" t="str">
        <f>IF(ISERROR('Sample 7 Data'!E48-'HKG selection'!AN$11),"",'Sample 7 Data'!E48-'HKG selection'!AN$11)</f>
        <v/>
      </c>
      <c r="AA47" s="328" t="str">
        <f>IF(ISERROR('Sample 8 Data'!C48-'HKG selection'!AQ$11),"",'Sample 8 Data'!C48-'HKG selection'!AQ$11)</f>
        <v/>
      </c>
      <c r="AB47" s="329" t="str">
        <f>IF(ISERROR('Sample 8 Data'!D48-'HKG selection'!AR$11),"",'Sample 8 Data'!D48-'HKG selection'!AR$11)</f>
        <v/>
      </c>
      <c r="AC47" s="330" t="str">
        <f>IF(ISERROR('Sample 8 Data'!E48-'HKG selection'!AS$11),"",'Sample 8 Data'!E48-'HKG selection'!AS$11)</f>
        <v/>
      </c>
      <c r="AD47" s="328" t="str">
        <f>IF(ISERROR('Sample 9 Data'!C48-'HKG selection'!AV$11),"",'Sample 9 Data'!C48-'HKG selection'!AV$11)</f>
        <v/>
      </c>
      <c r="AE47" s="329" t="str">
        <f>IF(ISERROR('Sample 9 Data'!D48-'HKG selection'!AW$11),"",'Sample 9 Data'!D48-'HKG selection'!AW$11)</f>
        <v/>
      </c>
      <c r="AF47" s="330" t="str">
        <f>IF(ISERROR('Sample 9 Data'!E48-'HKG selection'!AX$11),"",'Sample 9 Data'!E48-'HKG selection'!AX$11)</f>
        <v/>
      </c>
      <c r="AG47" s="328" t="str">
        <f>IF(ISERROR('Sample 10 Data'!C48-'HKG selection'!BA$11),"",'Sample 10 Data'!C48-'HKG selection'!BA$11)</f>
        <v/>
      </c>
      <c r="AH47" s="329" t="str">
        <f>IF(ISERROR('Sample 10 Data'!D48-'HKG selection'!BB$11),"",'Sample 10 Data'!D48-'HKG selection'!BB$11)</f>
        <v/>
      </c>
      <c r="AI47" s="330" t="str">
        <f>IF(ISERROR('Sample 10 Data'!E48-'HKG selection'!BC$11),"",'Sample 10 Data'!E48-'HKG selection'!BC$11)</f>
        <v/>
      </c>
      <c r="AJ47" s="201"/>
      <c r="AK47" s="201"/>
      <c r="AL47" s="201"/>
    </row>
    <row r="48" spans="1:38">
      <c r="A48" s="102" t="str">
        <f>IF('Informations About Genes'!A48="","",'Informations About Genes'!A48)</f>
        <v>D10</v>
      </c>
      <c r="B48" s="33" t="str">
        <f>IF('Informations About Genes'!D48="","",'Informations About Genes'!D48)</f>
        <v/>
      </c>
      <c r="C48" s="328" t="str">
        <f>IF(ISERROR('Control Sample Data'!C49-'HKG selection'!C$11),"",'Control Sample Data'!C49-'HKG selection'!C$11)</f>
        <v/>
      </c>
      <c r="D48" s="329" t="str">
        <f>IF(ISERROR('Control Sample Data'!D49-'HKG selection'!D$11),"",'Control Sample Data'!D49-'HKG selection'!D$11)</f>
        <v/>
      </c>
      <c r="E48" s="329" t="str">
        <f>IF(ISERROR('Control Sample Data'!E49-'HKG selection'!E$11),"",'Control Sample Data'!E49-'HKG selection'!E$11)</f>
        <v/>
      </c>
      <c r="F48" s="328" t="str">
        <f>IF(ISERROR('Sample 1 Data'!C49-'HKG selection'!H$11),"",'Sample 1 Data'!C49-'HKG selection'!H$11)</f>
        <v/>
      </c>
      <c r="G48" s="329" t="str">
        <f>IF(ISERROR('Sample 1 Data'!D49-'HKG selection'!I$11),"",'Sample 1 Data'!D49-'HKG selection'!I$11)</f>
        <v/>
      </c>
      <c r="H48" s="330" t="str">
        <f>IF(ISERROR('Sample 1 Data'!E49-'HKG selection'!J$11),"",'Sample 1 Data'!E49-'HKG selection'!J$11)</f>
        <v/>
      </c>
      <c r="I48" s="328" t="str">
        <f>IF(ISERROR('Sample 2 Data'!C49-'HKG selection'!M$11),"",'Sample 2 Data'!C49-'HKG selection'!M$11)</f>
        <v/>
      </c>
      <c r="J48" s="329" t="str">
        <f>IF(ISERROR('Sample 2 Data'!D49-'HKG selection'!N$11),"",'Sample 2 Data'!D49-'HKG selection'!N$11)</f>
        <v/>
      </c>
      <c r="K48" s="330" t="str">
        <f>IF(ISERROR('Sample 2 Data'!E49-'HKG selection'!O$11),"",'Sample 2 Data'!E49-'HKG selection'!O$11)</f>
        <v/>
      </c>
      <c r="L48" s="328" t="str">
        <f>IF(ISERROR('Sample 3 Data'!C49-'HKG selection'!R$11),"",'Sample 3 Data'!C49-'HKG selection'!R$11)</f>
        <v/>
      </c>
      <c r="M48" s="329" t="str">
        <f>IF(ISERROR('Sample 3 Data'!D49-'HKG selection'!S$11),"",'Sample 3 Data'!D49-'HKG selection'!S$11)</f>
        <v/>
      </c>
      <c r="N48" s="330" t="str">
        <f>IF(ISERROR('Sample 3 Data'!E49-'HKG selection'!T$11),"",'Sample 3 Data'!E49-'HKG selection'!T$11)</f>
        <v/>
      </c>
      <c r="O48" s="328" t="str">
        <f>IF(ISERROR('Sample 4 Data'!C49-'HKG selection'!W$11),"",'Sample 4 Data'!C49-'HKG selection'!W$11)</f>
        <v/>
      </c>
      <c r="P48" s="329" t="str">
        <f>IF(ISERROR('Sample 4 Data'!D49-'HKG selection'!X$11),"",'Sample 4 Data'!D49-'HKG selection'!X$11)</f>
        <v/>
      </c>
      <c r="Q48" s="330" t="str">
        <f>IF(ISERROR('Sample 4 Data'!E49-'HKG selection'!Y$11),"",'Sample 4 Data'!E49-'HKG selection'!Y$11)</f>
        <v/>
      </c>
      <c r="R48" s="328" t="str">
        <f>IF(ISERROR('Sample 5 Data'!C49-'HKG selection'!AB$11),"",'Sample 5 Data'!C49-'HKG selection'!AB$11)</f>
        <v/>
      </c>
      <c r="S48" s="329" t="str">
        <f>IF(ISERROR('Sample 5 Data'!D49-'HKG selection'!AC$11),"",'Sample 5 Data'!D49-'HKG selection'!AC$11)</f>
        <v/>
      </c>
      <c r="T48" s="330" t="str">
        <f>IF(ISERROR('Sample 5 Data'!E49-'HKG selection'!AD$11),"",'Sample 5 Data'!E49-'HKG selection'!AD$11)</f>
        <v/>
      </c>
      <c r="U48" s="328" t="str">
        <f>IF(ISERROR('Sample 6 Data'!C49-'HKG selection'!AG$11),"",'Sample 6 Data'!C49-'HKG selection'!AG$11)</f>
        <v/>
      </c>
      <c r="V48" s="329" t="str">
        <f>IF(ISERROR('Sample 6 Data'!D49-'HKG selection'!AH$11),"",'Sample 6 Data'!D49-'HKG selection'!AH$11)</f>
        <v/>
      </c>
      <c r="W48" s="330" t="str">
        <f>IF(ISERROR('Sample 6 Data'!E49-'HKG selection'!AI$11),"",'Sample 6 Data'!E49-'HKG selection'!AI$11)</f>
        <v/>
      </c>
      <c r="X48" s="328" t="str">
        <f>IF(ISERROR('Sample 7 Data'!C49-'HKG selection'!AL$11),"",'Sample 7 Data'!C49-'HKG selection'!AL$11)</f>
        <v/>
      </c>
      <c r="Y48" s="329" t="str">
        <f>IF(ISERROR('Sample 7 Data'!D49-'HKG selection'!AM$11),"",'Sample 7 Data'!D49-'HKG selection'!AM$11)</f>
        <v/>
      </c>
      <c r="Z48" s="330" t="str">
        <f>IF(ISERROR('Sample 7 Data'!E49-'HKG selection'!AN$11),"",'Sample 7 Data'!E49-'HKG selection'!AN$11)</f>
        <v/>
      </c>
      <c r="AA48" s="328" t="str">
        <f>IF(ISERROR('Sample 8 Data'!C49-'HKG selection'!AQ$11),"",'Sample 8 Data'!C49-'HKG selection'!AQ$11)</f>
        <v/>
      </c>
      <c r="AB48" s="329" t="str">
        <f>IF(ISERROR('Sample 8 Data'!D49-'HKG selection'!AR$11),"",'Sample 8 Data'!D49-'HKG selection'!AR$11)</f>
        <v/>
      </c>
      <c r="AC48" s="330" t="str">
        <f>IF(ISERROR('Sample 8 Data'!E49-'HKG selection'!AS$11),"",'Sample 8 Data'!E49-'HKG selection'!AS$11)</f>
        <v/>
      </c>
      <c r="AD48" s="328" t="str">
        <f>IF(ISERROR('Sample 9 Data'!C49-'HKG selection'!AV$11),"",'Sample 9 Data'!C49-'HKG selection'!AV$11)</f>
        <v/>
      </c>
      <c r="AE48" s="329" t="str">
        <f>IF(ISERROR('Sample 9 Data'!D49-'HKG selection'!AW$11),"",'Sample 9 Data'!D49-'HKG selection'!AW$11)</f>
        <v/>
      </c>
      <c r="AF48" s="330" t="str">
        <f>IF(ISERROR('Sample 9 Data'!E49-'HKG selection'!AX$11),"",'Sample 9 Data'!E49-'HKG selection'!AX$11)</f>
        <v/>
      </c>
      <c r="AG48" s="328" t="str">
        <f>IF(ISERROR('Sample 10 Data'!C49-'HKG selection'!BA$11),"",'Sample 10 Data'!C49-'HKG selection'!BA$11)</f>
        <v/>
      </c>
      <c r="AH48" s="329" t="str">
        <f>IF(ISERROR('Sample 10 Data'!D49-'HKG selection'!BB$11),"",'Sample 10 Data'!D49-'HKG selection'!BB$11)</f>
        <v/>
      </c>
      <c r="AI48" s="330" t="str">
        <f>IF(ISERROR('Sample 10 Data'!E49-'HKG selection'!BC$11),"",'Sample 10 Data'!E49-'HKG selection'!BC$11)</f>
        <v/>
      </c>
      <c r="AJ48" s="201"/>
      <c r="AK48" s="201"/>
      <c r="AL48" s="201"/>
    </row>
    <row r="49" spans="1:38">
      <c r="A49" s="102" t="str">
        <f>IF('Informations About Genes'!A49="","",'Informations About Genes'!A49)</f>
        <v>D11</v>
      </c>
      <c r="B49" s="33" t="str">
        <f>IF('Informations About Genes'!D49="","",'Informations About Genes'!D49)</f>
        <v/>
      </c>
      <c r="C49" s="328" t="str">
        <f>IF(ISERROR('Control Sample Data'!C50-'HKG selection'!C$11),"",'Control Sample Data'!C50-'HKG selection'!C$11)</f>
        <v/>
      </c>
      <c r="D49" s="329" t="str">
        <f>IF(ISERROR('Control Sample Data'!D50-'HKG selection'!D$11),"",'Control Sample Data'!D50-'HKG selection'!D$11)</f>
        <v/>
      </c>
      <c r="E49" s="329" t="str">
        <f>IF(ISERROR('Control Sample Data'!E50-'HKG selection'!E$11),"",'Control Sample Data'!E50-'HKG selection'!E$11)</f>
        <v/>
      </c>
      <c r="F49" s="328" t="str">
        <f>IF(ISERROR('Sample 1 Data'!C50-'HKG selection'!H$11),"",'Sample 1 Data'!C50-'HKG selection'!H$11)</f>
        <v/>
      </c>
      <c r="G49" s="329" t="str">
        <f>IF(ISERROR('Sample 1 Data'!D50-'HKG selection'!I$11),"",'Sample 1 Data'!D50-'HKG selection'!I$11)</f>
        <v/>
      </c>
      <c r="H49" s="330" t="str">
        <f>IF(ISERROR('Sample 1 Data'!E50-'HKG selection'!J$11),"",'Sample 1 Data'!E50-'HKG selection'!J$11)</f>
        <v/>
      </c>
      <c r="I49" s="328" t="str">
        <f>IF(ISERROR('Sample 2 Data'!C50-'HKG selection'!M$11),"",'Sample 2 Data'!C50-'HKG selection'!M$11)</f>
        <v/>
      </c>
      <c r="J49" s="329" t="str">
        <f>IF(ISERROR('Sample 2 Data'!D50-'HKG selection'!N$11),"",'Sample 2 Data'!D50-'HKG selection'!N$11)</f>
        <v/>
      </c>
      <c r="K49" s="330" t="str">
        <f>IF(ISERROR('Sample 2 Data'!E50-'HKG selection'!O$11),"",'Sample 2 Data'!E50-'HKG selection'!O$11)</f>
        <v/>
      </c>
      <c r="L49" s="328" t="str">
        <f>IF(ISERROR('Sample 3 Data'!C50-'HKG selection'!R$11),"",'Sample 3 Data'!C50-'HKG selection'!R$11)</f>
        <v/>
      </c>
      <c r="M49" s="329" t="str">
        <f>IF(ISERROR('Sample 3 Data'!D50-'HKG selection'!S$11),"",'Sample 3 Data'!D50-'HKG selection'!S$11)</f>
        <v/>
      </c>
      <c r="N49" s="330" t="str">
        <f>IF(ISERROR('Sample 3 Data'!E50-'HKG selection'!T$11),"",'Sample 3 Data'!E50-'HKG selection'!T$11)</f>
        <v/>
      </c>
      <c r="O49" s="328" t="str">
        <f>IF(ISERROR('Sample 4 Data'!C50-'HKG selection'!W$11),"",'Sample 4 Data'!C50-'HKG selection'!W$11)</f>
        <v/>
      </c>
      <c r="P49" s="329" t="str">
        <f>IF(ISERROR('Sample 4 Data'!D50-'HKG selection'!X$11),"",'Sample 4 Data'!D50-'HKG selection'!X$11)</f>
        <v/>
      </c>
      <c r="Q49" s="330" t="str">
        <f>IF(ISERROR('Sample 4 Data'!E50-'HKG selection'!Y$11),"",'Sample 4 Data'!E50-'HKG selection'!Y$11)</f>
        <v/>
      </c>
      <c r="R49" s="328" t="str">
        <f>IF(ISERROR('Sample 5 Data'!C50-'HKG selection'!AB$11),"",'Sample 5 Data'!C50-'HKG selection'!AB$11)</f>
        <v/>
      </c>
      <c r="S49" s="329" t="str">
        <f>IF(ISERROR('Sample 5 Data'!D50-'HKG selection'!AC$11),"",'Sample 5 Data'!D50-'HKG selection'!AC$11)</f>
        <v/>
      </c>
      <c r="T49" s="330" t="str">
        <f>IF(ISERROR('Sample 5 Data'!E50-'HKG selection'!AD$11),"",'Sample 5 Data'!E50-'HKG selection'!AD$11)</f>
        <v/>
      </c>
      <c r="U49" s="328" t="str">
        <f>IF(ISERROR('Sample 6 Data'!C50-'HKG selection'!AG$11),"",'Sample 6 Data'!C50-'HKG selection'!AG$11)</f>
        <v/>
      </c>
      <c r="V49" s="329" t="str">
        <f>IF(ISERROR('Sample 6 Data'!D50-'HKG selection'!AH$11),"",'Sample 6 Data'!D50-'HKG selection'!AH$11)</f>
        <v/>
      </c>
      <c r="W49" s="330" t="str">
        <f>IF(ISERROR('Sample 6 Data'!E50-'HKG selection'!AI$11),"",'Sample 6 Data'!E50-'HKG selection'!AI$11)</f>
        <v/>
      </c>
      <c r="X49" s="328" t="str">
        <f>IF(ISERROR('Sample 7 Data'!C50-'HKG selection'!AL$11),"",'Sample 7 Data'!C50-'HKG selection'!AL$11)</f>
        <v/>
      </c>
      <c r="Y49" s="329" t="str">
        <f>IF(ISERROR('Sample 7 Data'!D50-'HKG selection'!AM$11),"",'Sample 7 Data'!D50-'HKG selection'!AM$11)</f>
        <v/>
      </c>
      <c r="Z49" s="330" t="str">
        <f>IF(ISERROR('Sample 7 Data'!E50-'HKG selection'!AN$11),"",'Sample 7 Data'!E50-'HKG selection'!AN$11)</f>
        <v/>
      </c>
      <c r="AA49" s="328" t="str">
        <f>IF(ISERROR('Sample 8 Data'!C50-'HKG selection'!AQ$11),"",'Sample 8 Data'!C50-'HKG selection'!AQ$11)</f>
        <v/>
      </c>
      <c r="AB49" s="329" t="str">
        <f>IF(ISERROR('Sample 8 Data'!D50-'HKG selection'!AR$11),"",'Sample 8 Data'!D50-'HKG selection'!AR$11)</f>
        <v/>
      </c>
      <c r="AC49" s="330" t="str">
        <f>IF(ISERROR('Sample 8 Data'!E50-'HKG selection'!AS$11),"",'Sample 8 Data'!E50-'HKG selection'!AS$11)</f>
        <v/>
      </c>
      <c r="AD49" s="328" t="str">
        <f>IF(ISERROR('Sample 9 Data'!C50-'HKG selection'!AV$11),"",'Sample 9 Data'!C50-'HKG selection'!AV$11)</f>
        <v/>
      </c>
      <c r="AE49" s="329" t="str">
        <f>IF(ISERROR('Sample 9 Data'!D50-'HKG selection'!AW$11),"",'Sample 9 Data'!D50-'HKG selection'!AW$11)</f>
        <v/>
      </c>
      <c r="AF49" s="330" t="str">
        <f>IF(ISERROR('Sample 9 Data'!E50-'HKG selection'!AX$11),"",'Sample 9 Data'!E50-'HKG selection'!AX$11)</f>
        <v/>
      </c>
      <c r="AG49" s="328" t="str">
        <f>IF(ISERROR('Sample 10 Data'!C50-'HKG selection'!BA$11),"",'Sample 10 Data'!C50-'HKG selection'!BA$11)</f>
        <v/>
      </c>
      <c r="AH49" s="329" t="str">
        <f>IF(ISERROR('Sample 10 Data'!D50-'HKG selection'!BB$11),"",'Sample 10 Data'!D50-'HKG selection'!BB$11)</f>
        <v/>
      </c>
      <c r="AI49" s="330" t="str">
        <f>IF(ISERROR('Sample 10 Data'!E50-'HKG selection'!BC$11),"",'Sample 10 Data'!E50-'HKG selection'!BC$11)</f>
        <v/>
      </c>
      <c r="AJ49" s="201"/>
      <c r="AK49" s="201"/>
      <c r="AL49" s="201"/>
    </row>
    <row r="50" spans="1:38">
      <c r="A50" s="102" t="str">
        <f>IF('Informations About Genes'!A50="","",'Informations About Genes'!A50)</f>
        <v>D12</v>
      </c>
      <c r="B50" s="33" t="str">
        <f>IF('Informations About Genes'!D50="","",'Informations About Genes'!D50)</f>
        <v/>
      </c>
      <c r="C50" s="328" t="str">
        <f>IF(ISERROR('Control Sample Data'!C51-'HKG selection'!C$11),"",'Control Sample Data'!C51-'HKG selection'!C$11)</f>
        <v/>
      </c>
      <c r="D50" s="329" t="str">
        <f>IF(ISERROR('Control Sample Data'!D51-'HKG selection'!D$11),"",'Control Sample Data'!D51-'HKG selection'!D$11)</f>
        <v/>
      </c>
      <c r="E50" s="329" t="str">
        <f>IF(ISERROR('Control Sample Data'!E51-'HKG selection'!E$11),"",'Control Sample Data'!E51-'HKG selection'!E$11)</f>
        <v/>
      </c>
      <c r="F50" s="328" t="str">
        <f>IF(ISERROR('Sample 1 Data'!C51-'HKG selection'!H$11),"",'Sample 1 Data'!C51-'HKG selection'!H$11)</f>
        <v/>
      </c>
      <c r="G50" s="329" t="str">
        <f>IF(ISERROR('Sample 1 Data'!D51-'HKG selection'!I$11),"",'Sample 1 Data'!D51-'HKG selection'!I$11)</f>
        <v/>
      </c>
      <c r="H50" s="330" t="str">
        <f>IF(ISERROR('Sample 1 Data'!E51-'HKG selection'!J$11),"",'Sample 1 Data'!E51-'HKG selection'!J$11)</f>
        <v/>
      </c>
      <c r="I50" s="328" t="str">
        <f>IF(ISERROR('Sample 2 Data'!C51-'HKG selection'!M$11),"",'Sample 2 Data'!C51-'HKG selection'!M$11)</f>
        <v/>
      </c>
      <c r="J50" s="329" t="str">
        <f>IF(ISERROR('Sample 2 Data'!D51-'HKG selection'!N$11),"",'Sample 2 Data'!D51-'HKG selection'!N$11)</f>
        <v/>
      </c>
      <c r="K50" s="330" t="str">
        <f>IF(ISERROR('Sample 2 Data'!E51-'HKG selection'!O$11),"",'Sample 2 Data'!E51-'HKG selection'!O$11)</f>
        <v/>
      </c>
      <c r="L50" s="328" t="str">
        <f>IF(ISERROR('Sample 3 Data'!C51-'HKG selection'!R$11),"",'Sample 3 Data'!C51-'HKG selection'!R$11)</f>
        <v/>
      </c>
      <c r="M50" s="329" t="str">
        <f>IF(ISERROR('Sample 3 Data'!D51-'HKG selection'!S$11),"",'Sample 3 Data'!D51-'HKG selection'!S$11)</f>
        <v/>
      </c>
      <c r="N50" s="330" t="str">
        <f>IF(ISERROR('Sample 3 Data'!E51-'HKG selection'!T$11),"",'Sample 3 Data'!E51-'HKG selection'!T$11)</f>
        <v/>
      </c>
      <c r="O50" s="328" t="str">
        <f>IF(ISERROR('Sample 4 Data'!C51-'HKG selection'!W$11),"",'Sample 4 Data'!C51-'HKG selection'!W$11)</f>
        <v/>
      </c>
      <c r="P50" s="329" t="str">
        <f>IF(ISERROR('Sample 4 Data'!D51-'HKG selection'!X$11),"",'Sample 4 Data'!D51-'HKG selection'!X$11)</f>
        <v/>
      </c>
      <c r="Q50" s="330" t="str">
        <f>IF(ISERROR('Sample 4 Data'!E51-'HKG selection'!Y$11),"",'Sample 4 Data'!E51-'HKG selection'!Y$11)</f>
        <v/>
      </c>
      <c r="R50" s="328" t="str">
        <f>IF(ISERROR('Sample 5 Data'!C51-'HKG selection'!AB$11),"",'Sample 5 Data'!C51-'HKG selection'!AB$11)</f>
        <v/>
      </c>
      <c r="S50" s="329" t="str">
        <f>IF(ISERROR('Sample 5 Data'!D51-'HKG selection'!AC$11),"",'Sample 5 Data'!D51-'HKG selection'!AC$11)</f>
        <v/>
      </c>
      <c r="T50" s="330" t="str">
        <f>IF(ISERROR('Sample 5 Data'!E51-'HKG selection'!AD$11),"",'Sample 5 Data'!E51-'HKG selection'!AD$11)</f>
        <v/>
      </c>
      <c r="U50" s="328" t="str">
        <f>IF(ISERROR('Sample 6 Data'!C51-'HKG selection'!AG$11),"",'Sample 6 Data'!C51-'HKG selection'!AG$11)</f>
        <v/>
      </c>
      <c r="V50" s="329" t="str">
        <f>IF(ISERROR('Sample 6 Data'!D51-'HKG selection'!AH$11),"",'Sample 6 Data'!D51-'HKG selection'!AH$11)</f>
        <v/>
      </c>
      <c r="W50" s="330" t="str">
        <f>IF(ISERROR('Sample 6 Data'!E51-'HKG selection'!AI$11),"",'Sample 6 Data'!E51-'HKG selection'!AI$11)</f>
        <v/>
      </c>
      <c r="X50" s="328" t="str">
        <f>IF(ISERROR('Sample 7 Data'!C51-'HKG selection'!AL$11),"",'Sample 7 Data'!C51-'HKG selection'!AL$11)</f>
        <v/>
      </c>
      <c r="Y50" s="329" t="str">
        <f>IF(ISERROR('Sample 7 Data'!D51-'HKG selection'!AM$11),"",'Sample 7 Data'!D51-'HKG selection'!AM$11)</f>
        <v/>
      </c>
      <c r="Z50" s="330" t="str">
        <f>IF(ISERROR('Sample 7 Data'!E51-'HKG selection'!AN$11),"",'Sample 7 Data'!E51-'HKG selection'!AN$11)</f>
        <v/>
      </c>
      <c r="AA50" s="328" t="str">
        <f>IF(ISERROR('Sample 8 Data'!C51-'HKG selection'!AQ$11),"",'Sample 8 Data'!C51-'HKG selection'!AQ$11)</f>
        <v/>
      </c>
      <c r="AB50" s="329" t="str">
        <f>IF(ISERROR('Sample 8 Data'!D51-'HKG selection'!AR$11),"",'Sample 8 Data'!D51-'HKG selection'!AR$11)</f>
        <v/>
      </c>
      <c r="AC50" s="330" t="str">
        <f>IF(ISERROR('Sample 8 Data'!E51-'HKG selection'!AS$11),"",'Sample 8 Data'!E51-'HKG selection'!AS$11)</f>
        <v/>
      </c>
      <c r="AD50" s="328" t="str">
        <f>IF(ISERROR('Sample 9 Data'!C51-'HKG selection'!AV$11),"",'Sample 9 Data'!C51-'HKG selection'!AV$11)</f>
        <v/>
      </c>
      <c r="AE50" s="329" t="str">
        <f>IF(ISERROR('Sample 9 Data'!D51-'HKG selection'!AW$11),"",'Sample 9 Data'!D51-'HKG selection'!AW$11)</f>
        <v/>
      </c>
      <c r="AF50" s="330" t="str">
        <f>IF(ISERROR('Sample 9 Data'!E51-'HKG selection'!AX$11),"",'Sample 9 Data'!E51-'HKG selection'!AX$11)</f>
        <v/>
      </c>
      <c r="AG50" s="328" t="str">
        <f>IF(ISERROR('Sample 10 Data'!C51-'HKG selection'!BA$11),"",'Sample 10 Data'!C51-'HKG selection'!BA$11)</f>
        <v/>
      </c>
      <c r="AH50" s="329" t="str">
        <f>IF(ISERROR('Sample 10 Data'!D51-'HKG selection'!BB$11),"",'Sample 10 Data'!D51-'HKG selection'!BB$11)</f>
        <v/>
      </c>
      <c r="AI50" s="330" t="str">
        <f>IF(ISERROR('Sample 10 Data'!E51-'HKG selection'!BC$11),"",'Sample 10 Data'!E51-'HKG selection'!BC$11)</f>
        <v/>
      </c>
      <c r="AJ50" s="201"/>
      <c r="AK50" s="201"/>
      <c r="AL50" s="201"/>
    </row>
    <row r="51" spans="1:38">
      <c r="A51" s="102" t="str">
        <f>IF('Informations About Genes'!A51="","",'Informations About Genes'!A51)</f>
        <v>E1</v>
      </c>
      <c r="B51" s="33" t="str">
        <f>IF('Informations About Genes'!D51="","",'Informations About Genes'!D51)</f>
        <v/>
      </c>
      <c r="C51" s="328" t="str">
        <f>IF(ISERROR('Control Sample Data'!C52-'HKG selection'!C$11),"",'Control Sample Data'!C52-'HKG selection'!C$11)</f>
        <v/>
      </c>
      <c r="D51" s="329" t="str">
        <f>IF(ISERROR('Control Sample Data'!D52-'HKG selection'!D$11),"",'Control Sample Data'!D52-'HKG selection'!D$11)</f>
        <v/>
      </c>
      <c r="E51" s="329" t="str">
        <f>IF(ISERROR('Control Sample Data'!E52-'HKG selection'!E$11),"",'Control Sample Data'!E52-'HKG selection'!E$11)</f>
        <v/>
      </c>
      <c r="F51" s="328" t="str">
        <f>IF(ISERROR('Sample 1 Data'!C52-'HKG selection'!H$11),"",'Sample 1 Data'!C52-'HKG selection'!H$11)</f>
        <v/>
      </c>
      <c r="G51" s="329" t="str">
        <f>IF(ISERROR('Sample 1 Data'!D52-'HKG selection'!I$11),"",'Sample 1 Data'!D52-'HKG selection'!I$11)</f>
        <v/>
      </c>
      <c r="H51" s="330" t="str">
        <f>IF(ISERROR('Sample 1 Data'!E52-'HKG selection'!J$11),"",'Sample 1 Data'!E52-'HKG selection'!J$11)</f>
        <v/>
      </c>
      <c r="I51" s="328" t="str">
        <f>IF(ISERROR('Sample 2 Data'!C52-'HKG selection'!M$11),"",'Sample 2 Data'!C52-'HKG selection'!M$11)</f>
        <v/>
      </c>
      <c r="J51" s="329" t="str">
        <f>IF(ISERROR('Sample 2 Data'!D52-'HKG selection'!N$11),"",'Sample 2 Data'!D52-'HKG selection'!N$11)</f>
        <v/>
      </c>
      <c r="K51" s="330" t="str">
        <f>IF(ISERROR('Sample 2 Data'!E52-'HKG selection'!O$11),"",'Sample 2 Data'!E52-'HKG selection'!O$11)</f>
        <v/>
      </c>
      <c r="L51" s="328" t="str">
        <f>IF(ISERROR('Sample 3 Data'!C52-'HKG selection'!R$11),"",'Sample 3 Data'!C52-'HKG selection'!R$11)</f>
        <v/>
      </c>
      <c r="M51" s="329" t="str">
        <f>IF(ISERROR('Sample 3 Data'!D52-'HKG selection'!S$11),"",'Sample 3 Data'!D52-'HKG selection'!S$11)</f>
        <v/>
      </c>
      <c r="N51" s="330" t="str">
        <f>IF(ISERROR('Sample 3 Data'!E52-'HKG selection'!T$11),"",'Sample 3 Data'!E52-'HKG selection'!T$11)</f>
        <v/>
      </c>
      <c r="O51" s="328" t="str">
        <f>IF(ISERROR('Sample 4 Data'!C52-'HKG selection'!W$11),"",'Sample 4 Data'!C52-'HKG selection'!W$11)</f>
        <v/>
      </c>
      <c r="P51" s="329" t="str">
        <f>IF(ISERROR('Sample 4 Data'!D52-'HKG selection'!X$11),"",'Sample 4 Data'!D52-'HKG selection'!X$11)</f>
        <v/>
      </c>
      <c r="Q51" s="330" t="str">
        <f>IF(ISERROR('Sample 4 Data'!E52-'HKG selection'!Y$11),"",'Sample 4 Data'!E52-'HKG selection'!Y$11)</f>
        <v/>
      </c>
      <c r="R51" s="328" t="str">
        <f>IF(ISERROR('Sample 5 Data'!C52-'HKG selection'!AB$11),"",'Sample 5 Data'!C52-'HKG selection'!AB$11)</f>
        <v/>
      </c>
      <c r="S51" s="329" t="str">
        <f>IF(ISERROR('Sample 5 Data'!D52-'HKG selection'!AC$11),"",'Sample 5 Data'!D52-'HKG selection'!AC$11)</f>
        <v/>
      </c>
      <c r="T51" s="330" t="str">
        <f>IF(ISERROR('Sample 5 Data'!E52-'HKG selection'!AD$11),"",'Sample 5 Data'!E52-'HKG selection'!AD$11)</f>
        <v/>
      </c>
      <c r="U51" s="328" t="str">
        <f>IF(ISERROR('Sample 6 Data'!C52-'HKG selection'!AG$11),"",'Sample 6 Data'!C52-'HKG selection'!AG$11)</f>
        <v/>
      </c>
      <c r="V51" s="329" t="str">
        <f>IF(ISERROR('Sample 6 Data'!D52-'HKG selection'!AH$11),"",'Sample 6 Data'!D52-'HKG selection'!AH$11)</f>
        <v/>
      </c>
      <c r="W51" s="330" t="str">
        <f>IF(ISERROR('Sample 6 Data'!E52-'HKG selection'!AI$11),"",'Sample 6 Data'!E52-'HKG selection'!AI$11)</f>
        <v/>
      </c>
      <c r="X51" s="328" t="str">
        <f>IF(ISERROR('Sample 7 Data'!C52-'HKG selection'!AL$11),"",'Sample 7 Data'!C52-'HKG selection'!AL$11)</f>
        <v/>
      </c>
      <c r="Y51" s="329" t="str">
        <f>IF(ISERROR('Sample 7 Data'!D52-'HKG selection'!AM$11),"",'Sample 7 Data'!D52-'HKG selection'!AM$11)</f>
        <v/>
      </c>
      <c r="Z51" s="330" t="str">
        <f>IF(ISERROR('Sample 7 Data'!E52-'HKG selection'!AN$11),"",'Sample 7 Data'!E52-'HKG selection'!AN$11)</f>
        <v/>
      </c>
      <c r="AA51" s="328" t="str">
        <f>IF(ISERROR('Sample 8 Data'!C52-'HKG selection'!AQ$11),"",'Sample 8 Data'!C52-'HKG selection'!AQ$11)</f>
        <v/>
      </c>
      <c r="AB51" s="329" t="str">
        <f>IF(ISERROR('Sample 8 Data'!D52-'HKG selection'!AR$11),"",'Sample 8 Data'!D52-'HKG selection'!AR$11)</f>
        <v/>
      </c>
      <c r="AC51" s="330" t="str">
        <f>IF(ISERROR('Sample 8 Data'!E52-'HKG selection'!AS$11),"",'Sample 8 Data'!E52-'HKG selection'!AS$11)</f>
        <v/>
      </c>
      <c r="AD51" s="328" t="str">
        <f>IF(ISERROR('Sample 9 Data'!C52-'HKG selection'!AV$11),"",'Sample 9 Data'!C52-'HKG selection'!AV$11)</f>
        <v/>
      </c>
      <c r="AE51" s="329" t="str">
        <f>IF(ISERROR('Sample 9 Data'!D52-'HKG selection'!AW$11),"",'Sample 9 Data'!D52-'HKG selection'!AW$11)</f>
        <v/>
      </c>
      <c r="AF51" s="330" t="str">
        <f>IF(ISERROR('Sample 9 Data'!E52-'HKG selection'!AX$11),"",'Sample 9 Data'!E52-'HKG selection'!AX$11)</f>
        <v/>
      </c>
      <c r="AG51" s="328" t="str">
        <f>IF(ISERROR('Sample 10 Data'!C52-'HKG selection'!BA$11),"",'Sample 10 Data'!C52-'HKG selection'!BA$11)</f>
        <v/>
      </c>
      <c r="AH51" s="329" t="str">
        <f>IF(ISERROR('Sample 10 Data'!D52-'HKG selection'!BB$11),"",'Sample 10 Data'!D52-'HKG selection'!BB$11)</f>
        <v/>
      </c>
      <c r="AI51" s="330" t="str">
        <f>IF(ISERROR('Sample 10 Data'!E52-'HKG selection'!BC$11),"",'Sample 10 Data'!E52-'HKG selection'!BC$11)</f>
        <v/>
      </c>
      <c r="AJ51" s="201"/>
      <c r="AK51" s="201"/>
      <c r="AL51" s="201"/>
    </row>
    <row r="52" spans="1:38">
      <c r="A52" s="102" t="str">
        <f>IF('Informations About Genes'!A52="","",'Informations About Genes'!A52)</f>
        <v>E2</v>
      </c>
      <c r="B52" s="33" t="str">
        <f>IF('Informations About Genes'!D52="","",'Informations About Genes'!D52)</f>
        <v/>
      </c>
      <c r="C52" s="328" t="str">
        <f>IF(ISERROR('Control Sample Data'!C53-'HKG selection'!C$11),"",'Control Sample Data'!C53-'HKG selection'!C$11)</f>
        <v/>
      </c>
      <c r="D52" s="329" t="str">
        <f>IF(ISERROR('Control Sample Data'!D53-'HKG selection'!D$11),"",'Control Sample Data'!D53-'HKG selection'!D$11)</f>
        <v/>
      </c>
      <c r="E52" s="329" t="str">
        <f>IF(ISERROR('Control Sample Data'!E53-'HKG selection'!E$11),"",'Control Sample Data'!E53-'HKG selection'!E$11)</f>
        <v/>
      </c>
      <c r="F52" s="328" t="str">
        <f>IF(ISERROR('Sample 1 Data'!C53-'HKG selection'!H$11),"",'Sample 1 Data'!C53-'HKG selection'!H$11)</f>
        <v/>
      </c>
      <c r="G52" s="329" t="str">
        <f>IF(ISERROR('Sample 1 Data'!D53-'HKG selection'!I$11),"",'Sample 1 Data'!D53-'HKG selection'!I$11)</f>
        <v/>
      </c>
      <c r="H52" s="330" t="str">
        <f>IF(ISERROR('Sample 1 Data'!E53-'HKG selection'!J$11),"",'Sample 1 Data'!E53-'HKG selection'!J$11)</f>
        <v/>
      </c>
      <c r="I52" s="328" t="str">
        <f>IF(ISERROR('Sample 2 Data'!C53-'HKG selection'!M$11),"",'Sample 2 Data'!C53-'HKG selection'!M$11)</f>
        <v/>
      </c>
      <c r="J52" s="329" t="str">
        <f>IF(ISERROR('Sample 2 Data'!D53-'HKG selection'!N$11),"",'Sample 2 Data'!D53-'HKG selection'!N$11)</f>
        <v/>
      </c>
      <c r="K52" s="330" t="str">
        <f>IF(ISERROR('Sample 2 Data'!E53-'HKG selection'!O$11),"",'Sample 2 Data'!E53-'HKG selection'!O$11)</f>
        <v/>
      </c>
      <c r="L52" s="328" t="str">
        <f>IF(ISERROR('Sample 3 Data'!C53-'HKG selection'!R$11),"",'Sample 3 Data'!C53-'HKG selection'!R$11)</f>
        <v/>
      </c>
      <c r="M52" s="329" t="str">
        <f>IF(ISERROR('Sample 3 Data'!D53-'HKG selection'!S$11),"",'Sample 3 Data'!D53-'HKG selection'!S$11)</f>
        <v/>
      </c>
      <c r="N52" s="330" t="str">
        <f>IF(ISERROR('Sample 3 Data'!E53-'HKG selection'!T$11),"",'Sample 3 Data'!E53-'HKG selection'!T$11)</f>
        <v/>
      </c>
      <c r="O52" s="328" t="str">
        <f>IF(ISERROR('Sample 4 Data'!C53-'HKG selection'!W$11),"",'Sample 4 Data'!C53-'HKG selection'!W$11)</f>
        <v/>
      </c>
      <c r="P52" s="329" t="str">
        <f>IF(ISERROR('Sample 4 Data'!D53-'HKG selection'!X$11),"",'Sample 4 Data'!D53-'HKG selection'!X$11)</f>
        <v/>
      </c>
      <c r="Q52" s="330" t="str">
        <f>IF(ISERROR('Sample 4 Data'!E53-'HKG selection'!Y$11),"",'Sample 4 Data'!E53-'HKG selection'!Y$11)</f>
        <v/>
      </c>
      <c r="R52" s="328" t="str">
        <f>IF(ISERROR('Sample 5 Data'!C53-'HKG selection'!AB$11),"",'Sample 5 Data'!C53-'HKG selection'!AB$11)</f>
        <v/>
      </c>
      <c r="S52" s="329" t="str">
        <f>IF(ISERROR('Sample 5 Data'!D53-'HKG selection'!AC$11),"",'Sample 5 Data'!D53-'HKG selection'!AC$11)</f>
        <v/>
      </c>
      <c r="T52" s="330" t="str">
        <f>IF(ISERROR('Sample 5 Data'!E53-'HKG selection'!AD$11),"",'Sample 5 Data'!E53-'HKG selection'!AD$11)</f>
        <v/>
      </c>
      <c r="U52" s="328" t="str">
        <f>IF(ISERROR('Sample 6 Data'!C53-'HKG selection'!AG$11),"",'Sample 6 Data'!C53-'HKG selection'!AG$11)</f>
        <v/>
      </c>
      <c r="V52" s="329" t="str">
        <f>IF(ISERROR('Sample 6 Data'!D53-'HKG selection'!AH$11),"",'Sample 6 Data'!D53-'HKG selection'!AH$11)</f>
        <v/>
      </c>
      <c r="W52" s="330" t="str">
        <f>IF(ISERROR('Sample 6 Data'!E53-'HKG selection'!AI$11),"",'Sample 6 Data'!E53-'HKG selection'!AI$11)</f>
        <v/>
      </c>
      <c r="X52" s="328" t="str">
        <f>IF(ISERROR('Sample 7 Data'!C53-'HKG selection'!AL$11),"",'Sample 7 Data'!C53-'HKG selection'!AL$11)</f>
        <v/>
      </c>
      <c r="Y52" s="329" t="str">
        <f>IF(ISERROR('Sample 7 Data'!D53-'HKG selection'!AM$11),"",'Sample 7 Data'!D53-'HKG selection'!AM$11)</f>
        <v/>
      </c>
      <c r="Z52" s="330" t="str">
        <f>IF(ISERROR('Sample 7 Data'!E53-'HKG selection'!AN$11),"",'Sample 7 Data'!E53-'HKG selection'!AN$11)</f>
        <v/>
      </c>
      <c r="AA52" s="328" t="str">
        <f>IF(ISERROR('Sample 8 Data'!C53-'HKG selection'!AQ$11),"",'Sample 8 Data'!C53-'HKG selection'!AQ$11)</f>
        <v/>
      </c>
      <c r="AB52" s="329" t="str">
        <f>IF(ISERROR('Sample 8 Data'!D53-'HKG selection'!AR$11),"",'Sample 8 Data'!D53-'HKG selection'!AR$11)</f>
        <v/>
      </c>
      <c r="AC52" s="330" t="str">
        <f>IF(ISERROR('Sample 8 Data'!E53-'HKG selection'!AS$11),"",'Sample 8 Data'!E53-'HKG selection'!AS$11)</f>
        <v/>
      </c>
      <c r="AD52" s="328" t="str">
        <f>IF(ISERROR('Sample 9 Data'!C53-'HKG selection'!AV$11),"",'Sample 9 Data'!C53-'HKG selection'!AV$11)</f>
        <v/>
      </c>
      <c r="AE52" s="329" t="str">
        <f>IF(ISERROR('Sample 9 Data'!D53-'HKG selection'!AW$11),"",'Sample 9 Data'!D53-'HKG selection'!AW$11)</f>
        <v/>
      </c>
      <c r="AF52" s="330" t="str">
        <f>IF(ISERROR('Sample 9 Data'!E53-'HKG selection'!AX$11),"",'Sample 9 Data'!E53-'HKG selection'!AX$11)</f>
        <v/>
      </c>
      <c r="AG52" s="328" t="str">
        <f>IF(ISERROR('Sample 10 Data'!C53-'HKG selection'!BA$11),"",'Sample 10 Data'!C53-'HKG selection'!BA$11)</f>
        <v/>
      </c>
      <c r="AH52" s="329" t="str">
        <f>IF(ISERROR('Sample 10 Data'!D53-'HKG selection'!BB$11),"",'Sample 10 Data'!D53-'HKG selection'!BB$11)</f>
        <v/>
      </c>
      <c r="AI52" s="330" t="str">
        <f>IF(ISERROR('Sample 10 Data'!E53-'HKG selection'!BC$11),"",'Sample 10 Data'!E53-'HKG selection'!BC$11)</f>
        <v/>
      </c>
      <c r="AJ52" s="201"/>
      <c r="AK52" s="201"/>
      <c r="AL52" s="201"/>
    </row>
    <row r="53" spans="1:38">
      <c r="A53" s="102" t="str">
        <f>IF('Informations About Genes'!A53="","",'Informations About Genes'!A53)</f>
        <v>E3</v>
      </c>
      <c r="B53" s="33" t="str">
        <f>IF('Informations About Genes'!D53="","",'Informations About Genes'!D53)</f>
        <v/>
      </c>
      <c r="C53" s="328" t="str">
        <f>IF(ISERROR('Control Sample Data'!C54-'HKG selection'!C$11),"",'Control Sample Data'!C54-'HKG selection'!C$11)</f>
        <v/>
      </c>
      <c r="D53" s="329" t="str">
        <f>IF(ISERROR('Control Sample Data'!D54-'HKG selection'!D$11),"",'Control Sample Data'!D54-'HKG selection'!D$11)</f>
        <v/>
      </c>
      <c r="E53" s="329" t="str">
        <f>IF(ISERROR('Control Sample Data'!E54-'HKG selection'!E$11),"",'Control Sample Data'!E54-'HKG selection'!E$11)</f>
        <v/>
      </c>
      <c r="F53" s="328" t="str">
        <f>IF(ISERROR('Sample 1 Data'!C54-'HKG selection'!H$11),"",'Sample 1 Data'!C54-'HKG selection'!H$11)</f>
        <v/>
      </c>
      <c r="G53" s="329" t="str">
        <f>IF(ISERROR('Sample 1 Data'!D54-'HKG selection'!I$11),"",'Sample 1 Data'!D54-'HKG selection'!I$11)</f>
        <v/>
      </c>
      <c r="H53" s="330" t="str">
        <f>IF(ISERROR('Sample 1 Data'!E54-'HKG selection'!J$11),"",'Sample 1 Data'!E54-'HKG selection'!J$11)</f>
        <v/>
      </c>
      <c r="I53" s="328" t="str">
        <f>IF(ISERROR('Sample 2 Data'!C54-'HKG selection'!M$11),"",'Sample 2 Data'!C54-'HKG selection'!M$11)</f>
        <v/>
      </c>
      <c r="J53" s="329" t="str">
        <f>IF(ISERROR('Sample 2 Data'!D54-'HKG selection'!N$11),"",'Sample 2 Data'!D54-'HKG selection'!N$11)</f>
        <v/>
      </c>
      <c r="K53" s="330" t="str">
        <f>IF(ISERROR('Sample 2 Data'!E54-'HKG selection'!O$11),"",'Sample 2 Data'!E54-'HKG selection'!O$11)</f>
        <v/>
      </c>
      <c r="L53" s="328" t="str">
        <f>IF(ISERROR('Sample 3 Data'!C54-'HKG selection'!R$11),"",'Sample 3 Data'!C54-'HKG selection'!R$11)</f>
        <v/>
      </c>
      <c r="M53" s="329" t="str">
        <f>IF(ISERROR('Sample 3 Data'!D54-'HKG selection'!S$11),"",'Sample 3 Data'!D54-'HKG selection'!S$11)</f>
        <v/>
      </c>
      <c r="N53" s="330" t="str">
        <f>IF(ISERROR('Sample 3 Data'!E54-'HKG selection'!T$11),"",'Sample 3 Data'!E54-'HKG selection'!T$11)</f>
        <v/>
      </c>
      <c r="O53" s="328" t="str">
        <f>IF(ISERROR('Sample 4 Data'!C54-'HKG selection'!W$11),"",'Sample 4 Data'!C54-'HKG selection'!W$11)</f>
        <v/>
      </c>
      <c r="P53" s="329" t="str">
        <f>IF(ISERROR('Sample 4 Data'!D54-'HKG selection'!X$11),"",'Sample 4 Data'!D54-'HKG selection'!X$11)</f>
        <v/>
      </c>
      <c r="Q53" s="330" t="str">
        <f>IF(ISERROR('Sample 4 Data'!E54-'HKG selection'!Y$11),"",'Sample 4 Data'!E54-'HKG selection'!Y$11)</f>
        <v/>
      </c>
      <c r="R53" s="328" t="str">
        <f>IF(ISERROR('Sample 5 Data'!C54-'HKG selection'!AB$11),"",'Sample 5 Data'!C54-'HKG selection'!AB$11)</f>
        <v/>
      </c>
      <c r="S53" s="329" t="str">
        <f>IF(ISERROR('Sample 5 Data'!D54-'HKG selection'!AC$11),"",'Sample 5 Data'!D54-'HKG selection'!AC$11)</f>
        <v/>
      </c>
      <c r="T53" s="330" t="str">
        <f>IF(ISERROR('Sample 5 Data'!E54-'HKG selection'!AD$11),"",'Sample 5 Data'!E54-'HKG selection'!AD$11)</f>
        <v/>
      </c>
      <c r="U53" s="328" t="str">
        <f>IF(ISERROR('Sample 6 Data'!C54-'HKG selection'!AG$11),"",'Sample 6 Data'!C54-'HKG selection'!AG$11)</f>
        <v/>
      </c>
      <c r="V53" s="329" t="str">
        <f>IF(ISERROR('Sample 6 Data'!D54-'HKG selection'!AH$11),"",'Sample 6 Data'!D54-'HKG selection'!AH$11)</f>
        <v/>
      </c>
      <c r="W53" s="330" t="str">
        <f>IF(ISERROR('Sample 6 Data'!E54-'HKG selection'!AI$11),"",'Sample 6 Data'!E54-'HKG selection'!AI$11)</f>
        <v/>
      </c>
      <c r="X53" s="328" t="str">
        <f>IF(ISERROR('Sample 7 Data'!C54-'HKG selection'!AL$11),"",'Sample 7 Data'!C54-'HKG selection'!AL$11)</f>
        <v/>
      </c>
      <c r="Y53" s="329" t="str">
        <f>IF(ISERROR('Sample 7 Data'!D54-'HKG selection'!AM$11),"",'Sample 7 Data'!D54-'HKG selection'!AM$11)</f>
        <v/>
      </c>
      <c r="Z53" s="330" t="str">
        <f>IF(ISERROR('Sample 7 Data'!E54-'HKG selection'!AN$11),"",'Sample 7 Data'!E54-'HKG selection'!AN$11)</f>
        <v/>
      </c>
      <c r="AA53" s="328" t="str">
        <f>IF(ISERROR('Sample 8 Data'!C54-'HKG selection'!AQ$11),"",'Sample 8 Data'!C54-'HKG selection'!AQ$11)</f>
        <v/>
      </c>
      <c r="AB53" s="329" t="str">
        <f>IF(ISERROR('Sample 8 Data'!D54-'HKG selection'!AR$11),"",'Sample 8 Data'!D54-'HKG selection'!AR$11)</f>
        <v/>
      </c>
      <c r="AC53" s="330" t="str">
        <f>IF(ISERROR('Sample 8 Data'!E54-'HKG selection'!AS$11),"",'Sample 8 Data'!E54-'HKG selection'!AS$11)</f>
        <v/>
      </c>
      <c r="AD53" s="328" t="str">
        <f>IF(ISERROR('Sample 9 Data'!C54-'HKG selection'!AV$11),"",'Sample 9 Data'!C54-'HKG selection'!AV$11)</f>
        <v/>
      </c>
      <c r="AE53" s="329" t="str">
        <f>IF(ISERROR('Sample 9 Data'!D54-'HKG selection'!AW$11),"",'Sample 9 Data'!D54-'HKG selection'!AW$11)</f>
        <v/>
      </c>
      <c r="AF53" s="330" t="str">
        <f>IF(ISERROR('Sample 9 Data'!E54-'HKG selection'!AX$11),"",'Sample 9 Data'!E54-'HKG selection'!AX$11)</f>
        <v/>
      </c>
      <c r="AG53" s="328" t="str">
        <f>IF(ISERROR('Sample 10 Data'!C54-'HKG selection'!BA$11),"",'Sample 10 Data'!C54-'HKG selection'!BA$11)</f>
        <v/>
      </c>
      <c r="AH53" s="329" t="str">
        <f>IF(ISERROR('Sample 10 Data'!D54-'HKG selection'!BB$11),"",'Sample 10 Data'!D54-'HKG selection'!BB$11)</f>
        <v/>
      </c>
      <c r="AI53" s="330" t="str">
        <f>IF(ISERROR('Sample 10 Data'!E54-'HKG selection'!BC$11),"",'Sample 10 Data'!E54-'HKG selection'!BC$11)</f>
        <v/>
      </c>
      <c r="AJ53" s="201"/>
      <c r="AK53" s="201"/>
      <c r="AL53" s="201"/>
    </row>
    <row r="54" spans="1:38">
      <c r="A54" s="102" t="str">
        <f>IF('Informations About Genes'!A54="","",'Informations About Genes'!A54)</f>
        <v>E4</v>
      </c>
      <c r="B54" s="33" t="str">
        <f>IF('Informations About Genes'!D54="","",'Informations About Genes'!D54)</f>
        <v/>
      </c>
      <c r="C54" s="328" t="str">
        <f>IF(ISERROR('Control Sample Data'!C55-'HKG selection'!C$11),"",'Control Sample Data'!C55-'HKG selection'!C$11)</f>
        <v/>
      </c>
      <c r="D54" s="329" t="str">
        <f>IF(ISERROR('Control Sample Data'!D55-'HKG selection'!D$11),"",'Control Sample Data'!D55-'HKG selection'!D$11)</f>
        <v/>
      </c>
      <c r="E54" s="329" t="str">
        <f>IF(ISERROR('Control Sample Data'!E55-'HKG selection'!E$11),"",'Control Sample Data'!E55-'HKG selection'!E$11)</f>
        <v/>
      </c>
      <c r="F54" s="328" t="str">
        <f>IF(ISERROR('Sample 1 Data'!C55-'HKG selection'!H$11),"",'Sample 1 Data'!C55-'HKG selection'!H$11)</f>
        <v/>
      </c>
      <c r="G54" s="329" t="str">
        <f>IF(ISERROR('Sample 1 Data'!D55-'HKG selection'!I$11),"",'Sample 1 Data'!D55-'HKG selection'!I$11)</f>
        <v/>
      </c>
      <c r="H54" s="330" t="str">
        <f>IF(ISERROR('Sample 1 Data'!E55-'HKG selection'!J$11),"",'Sample 1 Data'!E55-'HKG selection'!J$11)</f>
        <v/>
      </c>
      <c r="I54" s="328" t="str">
        <f>IF(ISERROR('Sample 2 Data'!C55-'HKG selection'!M$11),"",'Sample 2 Data'!C55-'HKG selection'!M$11)</f>
        <v/>
      </c>
      <c r="J54" s="329" t="str">
        <f>IF(ISERROR('Sample 2 Data'!D55-'HKG selection'!N$11),"",'Sample 2 Data'!D55-'HKG selection'!N$11)</f>
        <v/>
      </c>
      <c r="K54" s="330" t="str">
        <f>IF(ISERROR('Sample 2 Data'!E55-'HKG selection'!O$11),"",'Sample 2 Data'!E55-'HKG selection'!O$11)</f>
        <v/>
      </c>
      <c r="L54" s="328" t="str">
        <f>IF(ISERROR('Sample 3 Data'!C55-'HKG selection'!R$11),"",'Sample 3 Data'!C55-'HKG selection'!R$11)</f>
        <v/>
      </c>
      <c r="M54" s="329" t="str">
        <f>IF(ISERROR('Sample 3 Data'!D55-'HKG selection'!S$11),"",'Sample 3 Data'!D55-'HKG selection'!S$11)</f>
        <v/>
      </c>
      <c r="N54" s="330" t="str">
        <f>IF(ISERROR('Sample 3 Data'!E55-'HKG selection'!T$11),"",'Sample 3 Data'!E55-'HKG selection'!T$11)</f>
        <v/>
      </c>
      <c r="O54" s="328" t="str">
        <f>IF(ISERROR('Sample 4 Data'!C55-'HKG selection'!W$11),"",'Sample 4 Data'!C55-'HKG selection'!W$11)</f>
        <v/>
      </c>
      <c r="P54" s="329" t="str">
        <f>IF(ISERROR('Sample 4 Data'!D55-'HKG selection'!X$11),"",'Sample 4 Data'!D55-'HKG selection'!X$11)</f>
        <v/>
      </c>
      <c r="Q54" s="330" t="str">
        <f>IF(ISERROR('Sample 4 Data'!E55-'HKG selection'!Y$11),"",'Sample 4 Data'!E55-'HKG selection'!Y$11)</f>
        <v/>
      </c>
      <c r="R54" s="328" t="str">
        <f>IF(ISERROR('Sample 5 Data'!C55-'HKG selection'!AB$11),"",'Sample 5 Data'!C55-'HKG selection'!AB$11)</f>
        <v/>
      </c>
      <c r="S54" s="329" t="str">
        <f>IF(ISERROR('Sample 5 Data'!D55-'HKG selection'!AC$11),"",'Sample 5 Data'!D55-'HKG selection'!AC$11)</f>
        <v/>
      </c>
      <c r="T54" s="330" t="str">
        <f>IF(ISERROR('Sample 5 Data'!E55-'HKG selection'!AD$11),"",'Sample 5 Data'!E55-'HKG selection'!AD$11)</f>
        <v/>
      </c>
      <c r="U54" s="328" t="str">
        <f>IF(ISERROR('Sample 6 Data'!C55-'HKG selection'!AG$11),"",'Sample 6 Data'!C55-'HKG selection'!AG$11)</f>
        <v/>
      </c>
      <c r="V54" s="329" t="str">
        <f>IF(ISERROR('Sample 6 Data'!D55-'HKG selection'!AH$11),"",'Sample 6 Data'!D55-'HKG selection'!AH$11)</f>
        <v/>
      </c>
      <c r="W54" s="330" t="str">
        <f>IF(ISERROR('Sample 6 Data'!E55-'HKG selection'!AI$11),"",'Sample 6 Data'!E55-'HKG selection'!AI$11)</f>
        <v/>
      </c>
      <c r="X54" s="328" t="str">
        <f>IF(ISERROR('Sample 7 Data'!C55-'HKG selection'!AL$11),"",'Sample 7 Data'!C55-'HKG selection'!AL$11)</f>
        <v/>
      </c>
      <c r="Y54" s="329" t="str">
        <f>IF(ISERROR('Sample 7 Data'!D55-'HKG selection'!AM$11),"",'Sample 7 Data'!D55-'HKG selection'!AM$11)</f>
        <v/>
      </c>
      <c r="Z54" s="330" t="str">
        <f>IF(ISERROR('Sample 7 Data'!E55-'HKG selection'!AN$11),"",'Sample 7 Data'!E55-'HKG selection'!AN$11)</f>
        <v/>
      </c>
      <c r="AA54" s="328" t="str">
        <f>IF(ISERROR('Sample 8 Data'!C55-'HKG selection'!AQ$11),"",'Sample 8 Data'!C55-'HKG selection'!AQ$11)</f>
        <v/>
      </c>
      <c r="AB54" s="329" t="str">
        <f>IF(ISERROR('Sample 8 Data'!D55-'HKG selection'!AR$11),"",'Sample 8 Data'!D55-'HKG selection'!AR$11)</f>
        <v/>
      </c>
      <c r="AC54" s="330" t="str">
        <f>IF(ISERROR('Sample 8 Data'!E55-'HKG selection'!AS$11),"",'Sample 8 Data'!E55-'HKG selection'!AS$11)</f>
        <v/>
      </c>
      <c r="AD54" s="328" t="str">
        <f>IF(ISERROR('Sample 9 Data'!C55-'HKG selection'!AV$11),"",'Sample 9 Data'!C55-'HKG selection'!AV$11)</f>
        <v/>
      </c>
      <c r="AE54" s="329" t="str">
        <f>IF(ISERROR('Sample 9 Data'!D55-'HKG selection'!AW$11),"",'Sample 9 Data'!D55-'HKG selection'!AW$11)</f>
        <v/>
      </c>
      <c r="AF54" s="330" t="str">
        <f>IF(ISERROR('Sample 9 Data'!E55-'HKG selection'!AX$11),"",'Sample 9 Data'!E55-'HKG selection'!AX$11)</f>
        <v/>
      </c>
      <c r="AG54" s="328" t="str">
        <f>IF(ISERROR('Sample 10 Data'!C55-'HKG selection'!BA$11),"",'Sample 10 Data'!C55-'HKG selection'!BA$11)</f>
        <v/>
      </c>
      <c r="AH54" s="329" t="str">
        <f>IF(ISERROR('Sample 10 Data'!D55-'HKG selection'!BB$11),"",'Sample 10 Data'!D55-'HKG selection'!BB$11)</f>
        <v/>
      </c>
      <c r="AI54" s="330" t="str">
        <f>IF(ISERROR('Sample 10 Data'!E55-'HKG selection'!BC$11),"",'Sample 10 Data'!E55-'HKG selection'!BC$11)</f>
        <v/>
      </c>
      <c r="AJ54" s="201"/>
      <c r="AK54" s="201"/>
      <c r="AL54" s="201"/>
    </row>
    <row r="55" spans="1:38">
      <c r="A55" s="102" t="str">
        <f>IF('Informations About Genes'!A55="","",'Informations About Genes'!A55)</f>
        <v>E5</v>
      </c>
      <c r="B55" s="33" t="str">
        <f>IF('Informations About Genes'!D55="","",'Informations About Genes'!D55)</f>
        <v/>
      </c>
      <c r="C55" s="328" t="str">
        <f>IF(ISERROR('Control Sample Data'!C56-'HKG selection'!C$11),"",'Control Sample Data'!C56-'HKG selection'!C$11)</f>
        <v/>
      </c>
      <c r="D55" s="329" t="str">
        <f>IF(ISERROR('Control Sample Data'!D56-'HKG selection'!D$11),"",'Control Sample Data'!D56-'HKG selection'!D$11)</f>
        <v/>
      </c>
      <c r="E55" s="329" t="str">
        <f>IF(ISERROR('Control Sample Data'!E56-'HKG selection'!E$11),"",'Control Sample Data'!E56-'HKG selection'!E$11)</f>
        <v/>
      </c>
      <c r="F55" s="328" t="str">
        <f>IF(ISERROR('Sample 1 Data'!C56-'HKG selection'!H$11),"",'Sample 1 Data'!C56-'HKG selection'!H$11)</f>
        <v/>
      </c>
      <c r="G55" s="329" t="str">
        <f>IF(ISERROR('Sample 1 Data'!D56-'HKG selection'!I$11),"",'Sample 1 Data'!D56-'HKG selection'!I$11)</f>
        <v/>
      </c>
      <c r="H55" s="330" t="str">
        <f>IF(ISERROR('Sample 1 Data'!E56-'HKG selection'!J$11),"",'Sample 1 Data'!E56-'HKG selection'!J$11)</f>
        <v/>
      </c>
      <c r="I55" s="328" t="str">
        <f>IF(ISERROR('Sample 2 Data'!C56-'HKG selection'!M$11),"",'Sample 2 Data'!C56-'HKG selection'!M$11)</f>
        <v/>
      </c>
      <c r="J55" s="329" t="str">
        <f>IF(ISERROR('Sample 2 Data'!D56-'HKG selection'!N$11),"",'Sample 2 Data'!D56-'HKG selection'!N$11)</f>
        <v/>
      </c>
      <c r="K55" s="330" t="str">
        <f>IF(ISERROR('Sample 2 Data'!E56-'HKG selection'!O$11),"",'Sample 2 Data'!E56-'HKG selection'!O$11)</f>
        <v/>
      </c>
      <c r="L55" s="328" t="str">
        <f>IF(ISERROR('Sample 3 Data'!C56-'HKG selection'!R$11),"",'Sample 3 Data'!C56-'HKG selection'!R$11)</f>
        <v/>
      </c>
      <c r="M55" s="329" t="str">
        <f>IF(ISERROR('Sample 3 Data'!D56-'HKG selection'!S$11),"",'Sample 3 Data'!D56-'HKG selection'!S$11)</f>
        <v/>
      </c>
      <c r="N55" s="330" t="str">
        <f>IF(ISERROR('Sample 3 Data'!E56-'HKG selection'!T$11),"",'Sample 3 Data'!E56-'HKG selection'!T$11)</f>
        <v/>
      </c>
      <c r="O55" s="328" t="str">
        <f>IF(ISERROR('Sample 4 Data'!C56-'HKG selection'!W$11),"",'Sample 4 Data'!C56-'HKG selection'!W$11)</f>
        <v/>
      </c>
      <c r="P55" s="329" t="str">
        <f>IF(ISERROR('Sample 4 Data'!D56-'HKG selection'!X$11),"",'Sample 4 Data'!D56-'HKG selection'!X$11)</f>
        <v/>
      </c>
      <c r="Q55" s="330" t="str">
        <f>IF(ISERROR('Sample 4 Data'!E56-'HKG selection'!Y$11),"",'Sample 4 Data'!E56-'HKG selection'!Y$11)</f>
        <v/>
      </c>
      <c r="R55" s="328" t="str">
        <f>IF(ISERROR('Sample 5 Data'!C56-'HKG selection'!AB$11),"",'Sample 5 Data'!C56-'HKG selection'!AB$11)</f>
        <v/>
      </c>
      <c r="S55" s="329" t="str">
        <f>IF(ISERROR('Sample 5 Data'!D56-'HKG selection'!AC$11),"",'Sample 5 Data'!D56-'HKG selection'!AC$11)</f>
        <v/>
      </c>
      <c r="T55" s="330" t="str">
        <f>IF(ISERROR('Sample 5 Data'!E56-'HKG selection'!AD$11),"",'Sample 5 Data'!E56-'HKG selection'!AD$11)</f>
        <v/>
      </c>
      <c r="U55" s="328" t="str">
        <f>IF(ISERROR('Sample 6 Data'!C56-'HKG selection'!AG$11),"",'Sample 6 Data'!C56-'HKG selection'!AG$11)</f>
        <v/>
      </c>
      <c r="V55" s="329" t="str">
        <f>IF(ISERROR('Sample 6 Data'!D56-'HKG selection'!AH$11),"",'Sample 6 Data'!D56-'HKG selection'!AH$11)</f>
        <v/>
      </c>
      <c r="W55" s="330" t="str">
        <f>IF(ISERROR('Sample 6 Data'!E56-'HKG selection'!AI$11),"",'Sample 6 Data'!E56-'HKG selection'!AI$11)</f>
        <v/>
      </c>
      <c r="X55" s="328" t="str">
        <f>IF(ISERROR('Sample 7 Data'!C56-'HKG selection'!AL$11),"",'Sample 7 Data'!C56-'HKG selection'!AL$11)</f>
        <v/>
      </c>
      <c r="Y55" s="329" t="str">
        <f>IF(ISERROR('Sample 7 Data'!D56-'HKG selection'!AM$11),"",'Sample 7 Data'!D56-'HKG selection'!AM$11)</f>
        <v/>
      </c>
      <c r="Z55" s="330" t="str">
        <f>IF(ISERROR('Sample 7 Data'!E56-'HKG selection'!AN$11),"",'Sample 7 Data'!E56-'HKG selection'!AN$11)</f>
        <v/>
      </c>
      <c r="AA55" s="328" t="str">
        <f>IF(ISERROR('Sample 8 Data'!C56-'HKG selection'!AQ$11),"",'Sample 8 Data'!C56-'HKG selection'!AQ$11)</f>
        <v/>
      </c>
      <c r="AB55" s="329" t="str">
        <f>IF(ISERROR('Sample 8 Data'!D56-'HKG selection'!AR$11),"",'Sample 8 Data'!D56-'HKG selection'!AR$11)</f>
        <v/>
      </c>
      <c r="AC55" s="330" t="str">
        <f>IF(ISERROR('Sample 8 Data'!E56-'HKG selection'!AS$11),"",'Sample 8 Data'!E56-'HKG selection'!AS$11)</f>
        <v/>
      </c>
      <c r="AD55" s="328" t="str">
        <f>IF(ISERROR('Sample 9 Data'!C56-'HKG selection'!AV$11),"",'Sample 9 Data'!C56-'HKG selection'!AV$11)</f>
        <v/>
      </c>
      <c r="AE55" s="329" t="str">
        <f>IF(ISERROR('Sample 9 Data'!D56-'HKG selection'!AW$11),"",'Sample 9 Data'!D56-'HKG selection'!AW$11)</f>
        <v/>
      </c>
      <c r="AF55" s="330" t="str">
        <f>IF(ISERROR('Sample 9 Data'!E56-'HKG selection'!AX$11),"",'Sample 9 Data'!E56-'HKG selection'!AX$11)</f>
        <v/>
      </c>
      <c r="AG55" s="328" t="str">
        <f>IF(ISERROR('Sample 10 Data'!C56-'HKG selection'!BA$11),"",'Sample 10 Data'!C56-'HKG selection'!BA$11)</f>
        <v/>
      </c>
      <c r="AH55" s="329" t="str">
        <f>IF(ISERROR('Sample 10 Data'!D56-'HKG selection'!BB$11),"",'Sample 10 Data'!D56-'HKG selection'!BB$11)</f>
        <v/>
      </c>
      <c r="AI55" s="330" t="str">
        <f>IF(ISERROR('Sample 10 Data'!E56-'HKG selection'!BC$11),"",'Sample 10 Data'!E56-'HKG selection'!BC$11)</f>
        <v/>
      </c>
      <c r="AJ55" s="201"/>
      <c r="AK55" s="201"/>
      <c r="AL55" s="201"/>
    </row>
    <row r="56" spans="1:38">
      <c r="A56" s="102" t="str">
        <f>IF('Informations About Genes'!A56="","",'Informations About Genes'!A56)</f>
        <v>E6</v>
      </c>
      <c r="B56" s="33" t="str">
        <f>IF('Informations About Genes'!D56="","",'Informations About Genes'!D56)</f>
        <v/>
      </c>
      <c r="C56" s="328" t="str">
        <f>IF(ISERROR('Control Sample Data'!C57-'HKG selection'!C$11),"",'Control Sample Data'!C57-'HKG selection'!C$11)</f>
        <v/>
      </c>
      <c r="D56" s="329" t="str">
        <f>IF(ISERROR('Control Sample Data'!D57-'HKG selection'!D$11),"",'Control Sample Data'!D57-'HKG selection'!D$11)</f>
        <v/>
      </c>
      <c r="E56" s="329" t="str">
        <f>IF(ISERROR('Control Sample Data'!E57-'HKG selection'!E$11),"",'Control Sample Data'!E57-'HKG selection'!E$11)</f>
        <v/>
      </c>
      <c r="F56" s="328" t="str">
        <f>IF(ISERROR('Sample 1 Data'!C57-'HKG selection'!H$11),"",'Sample 1 Data'!C57-'HKG selection'!H$11)</f>
        <v/>
      </c>
      <c r="G56" s="329" t="str">
        <f>IF(ISERROR('Sample 1 Data'!D57-'HKG selection'!I$11),"",'Sample 1 Data'!D57-'HKG selection'!I$11)</f>
        <v/>
      </c>
      <c r="H56" s="330" t="str">
        <f>IF(ISERROR('Sample 1 Data'!E57-'HKG selection'!J$11),"",'Sample 1 Data'!E57-'HKG selection'!J$11)</f>
        <v/>
      </c>
      <c r="I56" s="328" t="str">
        <f>IF(ISERROR('Sample 2 Data'!C57-'HKG selection'!M$11),"",'Sample 2 Data'!C57-'HKG selection'!M$11)</f>
        <v/>
      </c>
      <c r="J56" s="329" t="str">
        <f>IF(ISERROR('Sample 2 Data'!D57-'HKG selection'!N$11),"",'Sample 2 Data'!D57-'HKG selection'!N$11)</f>
        <v/>
      </c>
      <c r="K56" s="330" t="str">
        <f>IF(ISERROR('Sample 2 Data'!E57-'HKG selection'!O$11),"",'Sample 2 Data'!E57-'HKG selection'!O$11)</f>
        <v/>
      </c>
      <c r="L56" s="328" t="str">
        <f>IF(ISERROR('Sample 3 Data'!C57-'HKG selection'!R$11),"",'Sample 3 Data'!C57-'HKG selection'!R$11)</f>
        <v/>
      </c>
      <c r="M56" s="329" t="str">
        <f>IF(ISERROR('Sample 3 Data'!D57-'HKG selection'!S$11),"",'Sample 3 Data'!D57-'HKG selection'!S$11)</f>
        <v/>
      </c>
      <c r="N56" s="330" t="str">
        <f>IF(ISERROR('Sample 3 Data'!E57-'HKG selection'!T$11),"",'Sample 3 Data'!E57-'HKG selection'!T$11)</f>
        <v/>
      </c>
      <c r="O56" s="328" t="str">
        <f>IF(ISERROR('Sample 4 Data'!C57-'HKG selection'!W$11),"",'Sample 4 Data'!C57-'HKG selection'!W$11)</f>
        <v/>
      </c>
      <c r="P56" s="329" t="str">
        <f>IF(ISERROR('Sample 4 Data'!D57-'HKG selection'!X$11),"",'Sample 4 Data'!D57-'HKG selection'!X$11)</f>
        <v/>
      </c>
      <c r="Q56" s="330" t="str">
        <f>IF(ISERROR('Sample 4 Data'!E57-'HKG selection'!Y$11),"",'Sample 4 Data'!E57-'HKG selection'!Y$11)</f>
        <v/>
      </c>
      <c r="R56" s="328" t="str">
        <f>IF(ISERROR('Sample 5 Data'!C57-'HKG selection'!AB$11),"",'Sample 5 Data'!C57-'HKG selection'!AB$11)</f>
        <v/>
      </c>
      <c r="S56" s="329" t="str">
        <f>IF(ISERROR('Sample 5 Data'!D57-'HKG selection'!AC$11),"",'Sample 5 Data'!D57-'HKG selection'!AC$11)</f>
        <v/>
      </c>
      <c r="T56" s="330" t="str">
        <f>IF(ISERROR('Sample 5 Data'!E57-'HKG selection'!AD$11),"",'Sample 5 Data'!E57-'HKG selection'!AD$11)</f>
        <v/>
      </c>
      <c r="U56" s="328" t="str">
        <f>IF(ISERROR('Sample 6 Data'!C57-'HKG selection'!AG$11),"",'Sample 6 Data'!C57-'HKG selection'!AG$11)</f>
        <v/>
      </c>
      <c r="V56" s="329" t="str">
        <f>IF(ISERROR('Sample 6 Data'!D57-'HKG selection'!AH$11),"",'Sample 6 Data'!D57-'HKG selection'!AH$11)</f>
        <v/>
      </c>
      <c r="W56" s="330" t="str">
        <f>IF(ISERROR('Sample 6 Data'!E57-'HKG selection'!AI$11),"",'Sample 6 Data'!E57-'HKG selection'!AI$11)</f>
        <v/>
      </c>
      <c r="X56" s="328" t="str">
        <f>IF(ISERROR('Sample 7 Data'!C57-'HKG selection'!AL$11),"",'Sample 7 Data'!C57-'HKG selection'!AL$11)</f>
        <v/>
      </c>
      <c r="Y56" s="329" t="str">
        <f>IF(ISERROR('Sample 7 Data'!D57-'HKG selection'!AM$11),"",'Sample 7 Data'!D57-'HKG selection'!AM$11)</f>
        <v/>
      </c>
      <c r="Z56" s="330" t="str">
        <f>IF(ISERROR('Sample 7 Data'!E57-'HKG selection'!AN$11),"",'Sample 7 Data'!E57-'HKG selection'!AN$11)</f>
        <v/>
      </c>
      <c r="AA56" s="328" t="str">
        <f>IF(ISERROR('Sample 8 Data'!C57-'HKG selection'!AQ$11),"",'Sample 8 Data'!C57-'HKG selection'!AQ$11)</f>
        <v/>
      </c>
      <c r="AB56" s="329" t="str">
        <f>IF(ISERROR('Sample 8 Data'!D57-'HKG selection'!AR$11),"",'Sample 8 Data'!D57-'HKG selection'!AR$11)</f>
        <v/>
      </c>
      <c r="AC56" s="330" t="str">
        <f>IF(ISERROR('Sample 8 Data'!E57-'HKG selection'!AS$11),"",'Sample 8 Data'!E57-'HKG selection'!AS$11)</f>
        <v/>
      </c>
      <c r="AD56" s="328" t="str">
        <f>IF(ISERROR('Sample 9 Data'!C57-'HKG selection'!AV$11),"",'Sample 9 Data'!C57-'HKG selection'!AV$11)</f>
        <v/>
      </c>
      <c r="AE56" s="329" t="str">
        <f>IF(ISERROR('Sample 9 Data'!D57-'HKG selection'!AW$11),"",'Sample 9 Data'!D57-'HKG selection'!AW$11)</f>
        <v/>
      </c>
      <c r="AF56" s="330" t="str">
        <f>IF(ISERROR('Sample 9 Data'!E57-'HKG selection'!AX$11),"",'Sample 9 Data'!E57-'HKG selection'!AX$11)</f>
        <v/>
      </c>
      <c r="AG56" s="328" t="str">
        <f>IF(ISERROR('Sample 10 Data'!C57-'HKG selection'!BA$11),"",'Sample 10 Data'!C57-'HKG selection'!BA$11)</f>
        <v/>
      </c>
      <c r="AH56" s="329" t="str">
        <f>IF(ISERROR('Sample 10 Data'!D57-'HKG selection'!BB$11),"",'Sample 10 Data'!D57-'HKG selection'!BB$11)</f>
        <v/>
      </c>
      <c r="AI56" s="330" t="str">
        <f>IF(ISERROR('Sample 10 Data'!E57-'HKG selection'!BC$11),"",'Sample 10 Data'!E57-'HKG selection'!BC$11)</f>
        <v/>
      </c>
      <c r="AJ56" s="201"/>
      <c r="AK56" s="201"/>
      <c r="AL56" s="201"/>
    </row>
    <row r="57" spans="1:38">
      <c r="A57" s="102" t="str">
        <f>IF('Informations About Genes'!A57="","",'Informations About Genes'!A57)</f>
        <v>E7</v>
      </c>
      <c r="B57" s="33" t="str">
        <f>IF('Informations About Genes'!D57="","",'Informations About Genes'!D57)</f>
        <v/>
      </c>
      <c r="C57" s="328" t="str">
        <f>IF(ISERROR('Control Sample Data'!C58-'HKG selection'!C$11),"",'Control Sample Data'!C58-'HKG selection'!C$11)</f>
        <v/>
      </c>
      <c r="D57" s="329" t="str">
        <f>IF(ISERROR('Control Sample Data'!D58-'HKG selection'!D$11),"",'Control Sample Data'!D58-'HKG selection'!D$11)</f>
        <v/>
      </c>
      <c r="E57" s="329" t="str">
        <f>IF(ISERROR('Control Sample Data'!E58-'HKG selection'!E$11),"",'Control Sample Data'!E58-'HKG selection'!E$11)</f>
        <v/>
      </c>
      <c r="F57" s="328" t="str">
        <f>IF(ISERROR('Sample 1 Data'!C58-'HKG selection'!H$11),"",'Sample 1 Data'!C58-'HKG selection'!H$11)</f>
        <v/>
      </c>
      <c r="G57" s="329" t="str">
        <f>IF(ISERROR('Sample 1 Data'!D58-'HKG selection'!I$11),"",'Sample 1 Data'!D58-'HKG selection'!I$11)</f>
        <v/>
      </c>
      <c r="H57" s="330" t="str">
        <f>IF(ISERROR('Sample 1 Data'!E58-'HKG selection'!J$11),"",'Sample 1 Data'!E58-'HKG selection'!J$11)</f>
        <v/>
      </c>
      <c r="I57" s="328" t="str">
        <f>IF(ISERROR('Sample 2 Data'!C58-'HKG selection'!M$11),"",'Sample 2 Data'!C58-'HKG selection'!M$11)</f>
        <v/>
      </c>
      <c r="J57" s="329" t="str">
        <f>IF(ISERROR('Sample 2 Data'!D58-'HKG selection'!N$11),"",'Sample 2 Data'!D58-'HKG selection'!N$11)</f>
        <v/>
      </c>
      <c r="K57" s="330" t="str">
        <f>IF(ISERROR('Sample 2 Data'!E58-'HKG selection'!O$11),"",'Sample 2 Data'!E58-'HKG selection'!O$11)</f>
        <v/>
      </c>
      <c r="L57" s="328" t="str">
        <f>IF(ISERROR('Sample 3 Data'!C58-'HKG selection'!R$11),"",'Sample 3 Data'!C58-'HKG selection'!R$11)</f>
        <v/>
      </c>
      <c r="M57" s="329" t="str">
        <f>IF(ISERROR('Sample 3 Data'!D58-'HKG selection'!S$11),"",'Sample 3 Data'!D58-'HKG selection'!S$11)</f>
        <v/>
      </c>
      <c r="N57" s="330" t="str">
        <f>IF(ISERROR('Sample 3 Data'!E58-'HKG selection'!T$11),"",'Sample 3 Data'!E58-'HKG selection'!T$11)</f>
        <v/>
      </c>
      <c r="O57" s="328" t="str">
        <f>IF(ISERROR('Sample 4 Data'!C58-'HKG selection'!W$11),"",'Sample 4 Data'!C58-'HKG selection'!W$11)</f>
        <v/>
      </c>
      <c r="P57" s="329" t="str">
        <f>IF(ISERROR('Sample 4 Data'!D58-'HKG selection'!X$11),"",'Sample 4 Data'!D58-'HKG selection'!X$11)</f>
        <v/>
      </c>
      <c r="Q57" s="330" t="str">
        <f>IF(ISERROR('Sample 4 Data'!E58-'HKG selection'!Y$11),"",'Sample 4 Data'!E58-'HKG selection'!Y$11)</f>
        <v/>
      </c>
      <c r="R57" s="328" t="str">
        <f>IF(ISERROR('Sample 5 Data'!C58-'HKG selection'!AB$11),"",'Sample 5 Data'!C58-'HKG selection'!AB$11)</f>
        <v/>
      </c>
      <c r="S57" s="329" t="str">
        <f>IF(ISERROR('Sample 5 Data'!D58-'HKG selection'!AC$11),"",'Sample 5 Data'!D58-'HKG selection'!AC$11)</f>
        <v/>
      </c>
      <c r="T57" s="330" t="str">
        <f>IF(ISERROR('Sample 5 Data'!E58-'HKG selection'!AD$11),"",'Sample 5 Data'!E58-'HKG selection'!AD$11)</f>
        <v/>
      </c>
      <c r="U57" s="328" t="str">
        <f>IF(ISERROR('Sample 6 Data'!C58-'HKG selection'!AG$11),"",'Sample 6 Data'!C58-'HKG selection'!AG$11)</f>
        <v/>
      </c>
      <c r="V57" s="329" t="str">
        <f>IF(ISERROR('Sample 6 Data'!D58-'HKG selection'!AH$11),"",'Sample 6 Data'!D58-'HKG selection'!AH$11)</f>
        <v/>
      </c>
      <c r="W57" s="330" t="str">
        <f>IF(ISERROR('Sample 6 Data'!E58-'HKG selection'!AI$11),"",'Sample 6 Data'!E58-'HKG selection'!AI$11)</f>
        <v/>
      </c>
      <c r="X57" s="328" t="str">
        <f>IF(ISERROR('Sample 7 Data'!C58-'HKG selection'!AL$11),"",'Sample 7 Data'!C58-'HKG selection'!AL$11)</f>
        <v/>
      </c>
      <c r="Y57" s="329" t="str">
        <f>IF(ISERROR('Sample 7 Data'!D58-'HKG selection'!AM$11),"",'Sample 7 Data'!D58-'HKG selection'!AM$11)</f>
        <v/>
      </c>
      <c r="Z57" s="330" t="str">
        <f>IF(ISERROR('Sample 7 Data'!E58-'HKG selection'!AN$11),"",'Sample 7 Data'!E58-'HKG selection'!AN$11)</f>
        <v/>
      </c>
      <c r="AA57" s="328" t="str">
        <f>IF(ISERROR('Sample 8 Data'!C58-'HKG selection'!AQ$11),"",'Sample 8 Data'!C58-'HKG selection'!AQ$11)</f>
        <v/>
      </c>
      <c r="AB57" s="329" t="str">
        <f>IF(ISERROR('Sample 8 Data'!D58-'HKG selection'!AR$11),"",'Sample 8 Data'!D58-'HKG selection'!AR$11)</f>
        <v/>
      </c>
      <c r="AC57" s="330" t="str">
        <f>IF(ISERROR('Sample 8 Data'!E58-'HKG selection'!AS$11),"",'Sample 8 Data'!E58-'HKG selection'!AS$11)</f>
        <v/>
      </c>
      <c r="AD57" s="328" t="str">
        <f>IF(ISERROR('Sample 9 Data'!C58-'HKG selection'!AV$11),"",'Sample 9 Data'!C58-'HKG selection'!AV$11)</f>
        <v/>
      </c>
      <c r="AE57" s="329" t="str">
        <f>IF(ISERROR('Sample 9 Data'!D58-'HKG selection'!AW$11),"",'Sample 9 Data'!D58-'HKG selection'!AW$11)</f>
        <v/>
      </c>
      <c r="AF57" s="330" t="str">
        <f>IF(ISERROR('Sample 9 Data'!E58-'HKG selection'!AX$11),"",'Sample 9 Data'!E58-'HKG selection'!AX$11)</f>
        <v/>
      </c>
      <c r="AG57" s="328" t="str">
        <f>IF(ISERROR('Sample 10 Data'!C58-'HKG selection'!BA$11),"",'Sample 10 Data'!C58-'HKG selection'!BA$11)</f>
        <v/>
      </c>
      <c r="AH57" s="329" t="str">
        <f>IF(ISERROR('Sample 10 Data'!D58-'HKG selection'!BB$11),"",'Sample 10 Data'!D58-'HKG selection'!BB$11)</f>
        <v/>
      </c>
      <c r="AI57" s="330" t="str">
        <f>IF(ISERROR('Sample 10 Data'!E58-'HKG selection'!BC$11),"",'Sample 10 Data'!E58-'HKG selection'!BC$11)</f>
        <v/>
      </c>
      <c r="AJ57" s="201"/>
      <c r="AK57" s="201"/>
      <c r="AL57" s="201"/>
    </row>
    <row r="58" spans="1:38">
      <c r="A58" s="102" t="str">
        <f>IF('Informations About Genes'!A58="","",'Informations About Genes'!A58)</f>
        <v>E8</v>
      </c>
      <c r="B58" s="33" t="str">
        <f>IF('Informations About Genes'!D58="","",'Informations About Genes'!D58)</f>
        <v/>
      </c>
      <c r="C58" s="328" t="str">
        <f>IF(ISERROR('Control Sample Data'!C59-'HKG selection'!C$11),"",'Control Sample Data'!C59-'HKG selection'!C$11)</f>
        <v/>
      </c>
      <c r="D58" s="329" t="str">
        <f>IF(ISERROR('Control Sample Data'!D59-'HKG selection'!D$11),"",'Control Sample Data'!D59-'HKG selection'!D$11)</f>
        <v/>
      </c>
      <c r="E58" s="329" t="str">
        <f>IF(ISERROR('Control Sample Data'!E59-'HKG selection'!E$11),"",'Control Sample Data'!E59-'HKG selection'!E$11)</f>
        <v/>
      </c>
      <c r="F58" s="328" t="str">
        <f>IF(ISERROR('Sample 1 Data'!C59-'HKG selection'!H$11),"",'Sample 1 Data'!C59-'HKG selection'!H$11)</f>
        <v/>
      </c>
      <c r="G58" s="329" t="str">
        <f>IF(ISERROR('Sample 1 Data'!D59-'HKG selection'!I$11),"",'Sample 1 Data'!D59-'HKG selection'!I$11)</f>
        <v/>
      </c>
      <c r="H58" s="330" t="str">
        <f>IF(ISERROR('Sample 1 Data'!E59-'HKG selection'!J$11),"",'Sample 1 Data'!E59-'HKG selection'!J$11)</f>
        <v/>
      </c>
      <c r="I58" s="328" t="str">
        <f>IF(ISERROR('Sample 2 Data'!C59-'HKG selection'!M$11),"",'Sample 2 Data'!C59-'HKG selection'!M$11)</f>
        <v/>
      </c>
      <c r="J58" s="329" t="str">
        <f>IF(ISERROR('Sample 2 Data'!D59-'HKG selection'!N$11),"",'Sample 2 Data'!D59-'HKG selection'!N$11)</f>
        <v/>
      </c>
      <c r="K58" s="330" t="str">
        <f>IF(ISERROR('Sample 2 Data'!E59-'HKG selection'!O$11),"",'Sample 2 Data'!E59-'HKG selection'!O$11)</f>
        <v/>
      </c>
      <c r="L58" s="328" t="str">
        <f>IF(ISERROR('Sample 3 Data'!C59-'HKG selection'!R$11),"",'Sample 3 Data'!C59-'HKG selection'!R$11)</f>
        <v/>
      </c>
      <c r="M58" s="329" t="str">
        <f>IF(ISERROR('Sample 3 Data'!D59-'HKG selection'!S$11),"",'Sample 3 Data'!D59-'HKG selection'!S$11)</f>
        <v/>
      </c>
      <c r="N58" s="330" t="str">
        <f>IF(ISERROR('Sample 3 Data'!E59-'HKG selection'!T$11),"",'Sample 3 Data'!E59-'HKG selection'!T$11)</f>
        <v/>
      </c>
      <c r="O58" s="328" t="str">
        <f>IF(ISERROR('Sample 4 Data'!C59-'HKG selection'!W$11),"",'Sample 4 Data'!C59-'HKG selection'!W$11)</f>
        <v/>
      </c>
      <c r="P58" s="329" t="str">
        <f>IF(ISERROR('Sample 4 Data'!D59-'HKG selection'!X$11),"",'Sample 4 Data'!D59-'HKG selection'!X$11)</f>
        <v/>
      </c>
      <c r="Q58" s="330" t="str">
        <f>IF(ISERROR('Sample 4 Data'!E59-'HKG selection'!Y$11),"",'Sample 4 Data'!E59-'HKG selection'!Y$11)</f>
        <v/>
      </c>
      <c r="R58" s="328" t="str">
        <f>IF(ISERROR('Sample 5 Data'!C59-'HKG selection'!AB$11),"",'Sample 5 Data'!C59-'HKG selection'!AB$11)</f>
        <v/>
      </c>
      <c r="S58" s="329" t="str">
        <f>IF(ISERROR('Sample 5 Data'!D59-'HKG selection'!AC$11),"",'Sample 5 Data'!D59-'HKG selection'!AC$11)</f>
        <v/>
      </c>
      <c r="T58" s="330" t="str">
        <f>IF(ISERROR('Sample 5 Data'!E59-'HKG selection'!AD$11),"",'Sample 5 Data'!E59-'HKG selection'!AD$11)</f>
        <v/>
      </c>
      <c r="U58" s="328" t="str">
        <f>IF(ISERROR('Sample 6 Data'!C59-'HKG selection'!AG$11),"",'Sample 6 Data'!C59-'HKG selection'!AG$11)</f>
        <v/>
      </c>
      <c r="V58" s="329" t="str">
        <f>IF(ISERROR('Sample 6 Data'!D59-'HKG selection'!AH$11),"",'Sample 6 Data'!D59-'HKG selection'!AH$11)</f>
        <v/>
      </c>
      <c r="W58" s="330" t="str">
        <f>IF(ISERROR('Sample 6 Data'!E59-'HKG selection'!AI$11),"",'Sample 6 Data'!E59-'HKG selection'!AI$11)</f>
        <v/>
      </c>
      <c r="X58" s="328" t="str">
        <f>IF(ISERROR('Sample 7 Data'!C59-'HKG selection'!AL$11),"",'Sample 7 Data'!C59-'HKG selection'!AL$11)</f>
        <v/>
      </c>
      <c r="Y58" s="329" t="str">
        <f>IF(ISERROR('Sample 7 Data'!D59-'HKG selection'!AM$11),"",'Sample 7 Data'!D59-'HKG selection'!AM$11)</f>
        <v/>
      </c>
      <c r="Z58" s="330" t="str">
        <f>IF(ISERROR('Sample 7 Data'!E59-'HKG selection'!AN$11),"",'Sample 7 Data'!E59-'HKG selection'!AN$11)</f>
        <v/>
      </c>
      <c r="AA58" s="328" t="str">
        <f>IF(ISERROR('Sample 8 Data'!C59-'HKG selection'!AQ$11),"",'Sample 8 Data'!C59-'HKG selection'!AQ$11)</f>
        <v/>
      </c>
      <c r="AB58" s="329" t="str">
        <f>IF(ISERROR('Sample 8 Data'!D59-'HKG selection'!AR$11),"",'Sample 8 Data'!D59-'HKG selection'!AR$11)</f>
        <v/>
      </c>
      <c r="AC58" s="330" t="str">
        <f>IF(ISERROR('Sample 8 Data'!E59-'HKG selection'!AS$11),"",'Sample 8 Data'!E59-'HKG selection'!AS$11)</f>
        <v/>
      </c>
      <c r="AD58" s="328" t="str">
        <f>IF(ISERROR('Sample 9 Data'!C59-'HKG selection'!AV$11),"",'Sample 9 Data'!C59-'HKG selection'!AV$11)</f>
        <v/>
      </c>
      <c r="AE58" s="329" t="str">
        <f>IF(ISERROR('Sample 9 Data'!D59-'HKG selection'!AW$11),"",'Sample 9 Data'!D59-'HKG selection'!AW$11)</f>
        <v/>
      </c>
      <c r="AF58" s="330" t="str">
        <f>IF(ISERROR('Sample 9 Data'!E59-'HKG selection'!AX$11),"",'Sample 9 Data'!E59-'HKG selection'!AX$11)</f>
        <v/>
      </c>
      <c r="AG58" s="328" t="str">
        <f>IF(ISERROR('Sample 10 Data'!C59-'HKG selection'!BA$11),"",'Sample 10 Data'!C59-'HKG selection'!BA$11)</f>
        <v/>
      </c>
      <c r="AH58" s="329" t="str">
        <f>IF(ISERROR('Sample 10 Data'!D59-'HKG selection'!BB$11),"",'Sample 10 Data'!D59-'HKG selection'!BB$11)</f>
        <v/>
      </c>
      <c r="AI58" s="330" t="str">
        <f>IF(ISERROR('Sample 10 Data'!E59-'HKG selection'!BC$11),"",'Sample 10 Data'!E59-'HKG selection'!BC$11)</f>
        <v/>
      </c>
      <c r="AJ58" s="201"/>
      <c r="AK58" s="201"/>
      <c r="AL58" s="201"/>
    </row>
    <row r="59" spans="1:38">
      <c r="A59" s="102" t="str">
        <f>IF('Informations About Genes'!A59="","",'Informations About Genes'!A59)</f>
        <v>E9</v>
      </c>
      <c r="B59" s="33" t="str">
        <f>IF('Informations About Genes'!D59="","",'Informations About Genes'!D59)</f>
        <v/>
      </c>
      <c r="C59" s="328" t="str">
        <f>IF(ISERROR('Control Sample Data'!C60-'HKG selection'!C$11),"",'Control Sample Data'!C60-'HKG selection'!C$11)</f>
        <v/>
      </c>
      <c r="D59" s="329" t="str">
        <f>IF(ISERROR('Control Sample Data'!D60-'HKG selection'!D$11),"",'Control Sample Data'!D60-'HKG selection'!D$11)</f>
        <v/>
      </c>
      <c r="E59" s="329" t="str">
        <f>IF(ISERROR('Control Sample Data'!E60-'HKG selection'!E$11),"",'Control Sample Data'!E60-'HKG selection'!E$11)</f>
        <v/>
      </c>
      <c r="F59" s="328" t="str">
        <f>IF(ISERROR('Sample 1 Data'!C60-'HKG selection'!H$11),"",'Sample 1 Data'!C60-'HKG selection'!H$11)</f>
        <v/>
      </c>
      <c r="G59" s="329" t="str">
        <f>IF(ISERROR('Sample 1 Data'!D60-'HKG selection'!I$11),"",'Sample 1 Data'!D60-'HKG selection'!I$11)</f>
        <v/>
      </c>
      <c r="H59" s="330" t="str">
        <f>IF(ISERROR('Sample 1 Data'!E60-'HKG selection'!J$11),"",'Sample 1 Data'!E60-'HKG selection'!J$11)</f>
        <v/>
      </c>
      <c r="I59" s="328" t="str">
        <f>IF(ISERROR('Sample 2 Data'!C60-'HKG selection'!M$11),"",'Sample 2 Data'!C60-'HKG selection'!M$11)</f>
        <v/>
      </c>
      <c r="J59" s="329" t="str">
        <f>IF(ISERROR('Sample 2 Data'!D60-'HKG selection'!N$11),"",'Sample 2 Data'!D60-'HKG selection'!N$11)</f>
        <v/>
      </c>
      <c r="K59" s="330" t="str">
        <f>IF(ISERROR('Sample 2 Data'!E60-'HKG selection'!O$11),"",'Sample 2 Data'!E60-'HKG selection'!O$11)</f>
        <v/>
      </c>
      <c r="L59" s="328" t="str">
        <f>IF(ISERROR('Sample 3 Data'!C60-'HKG selection'!R$11),"",'Sample 3 Data'!C60-'HKG selection'!R$11)</f>
        <v/>
      </c>
      <c r="M59" s="329" t="str">
        <f>IF(ISERROR('Sample 3 Data'!D60-'HKG selection'!S$11),"",'Sample 3 Data'!D60-'HKG selection'!S$11)</f>
        <v/>
      </c>
      <c r="N59" s="330" t="str">
        <f>IF(ISERROR('Sample 3 Data'!E60-'HKG selection'!T$11),"",'Sample 3 Data'!E60-'HKG selection'!T$11)</f>
        <v/>
      </c>
      <c r="O59" s="328" t="str">
        <f>IF(ISERROR('Sample 4 Data'!C60-'HKG selection'!W$11),"",'Sample 4 Data'!C60-'HKG selection'!W$11)</f>
        <v/>
      </c>
      <c r="P59" s="329" t="str">
        <f>IF(ISERROR('Sample 4 Data'!D60-'HKG selection'!X$11),"",'Sample 4 Data'!D60-'HKG selection'!X$11)</f>
        <v/>
      </c>
      <c r="Q59" s="330" t="str">
        <f>IF(ISERROR('Sample 4 Data'!E60-'HKG selection'!Y$11),"",'Sample 4 Data'!E60-'HKG selection'!Y$11)</f>
        <v/>
      </c>
      <c r="R59" s="328" t="str">
        <f>IF(ISERROR('Sample 5 Data'!C60-'HKG selection'!AB$11),"",'Sample 5 Data'!C60-'HKG selection'!AB$11)</f>
        <v/>
      </c>
      <c r="S59" s="329" t="str">
        <f>IF(ISERROR('Sample 5 Data'!D60-'HKG selection'!AC$11),"",'Sample 5 Data'!D60-'HKG selection'!AC$11)</f>
        <v/>
      </c>
      <c r="T59" s="330" t="str">
        <f>IF(ISERROR('Sample 5 Data'!E60-'HKG selection'!AD$11),"",'Sample 5 Data'!E60-'HKG selection'!AD$11)</f>
        <v/>
      </c>
      <c r="U59" s="328" t="str">
        <f>IF(ISERROR('Sample 6 Data'!C60-'HKG selection'!AG$11),"",'Sample 6 Data'!C60-'HKG selection'!AG$11)</f>
        <v/>
      </c>
      <c r="V59" s="329" t="str">
        <f>IF(ISERROR('Sample 6 Data'!D60-'HKG selection'!AH$11),"",'Sample 6 Data'!D60-'HKG selection'!AH$11)</f>
        <v/>
      </c>
      <c r="W59" s="330" t="str">
        <f>IF(ISERROR('Sample 6 Data'!E60-'HKG selection'!AI$11),"",'Sample 6 Data'!E60-'HKG selection'!AI$11)</f>
        <v/>
      </c>
      <c r="X59" s="328" t="str">
        <f>IF(ISERROR('Sample 7 Data'!C60-'HKG selection'!AL$11),"",'Sample 7 Data'!C60-'HKG selection'!AL$11)</f>
        <v/>
      </c>
      <c r="Y59" s="329" t="str">
        <f>IF(ISERROR('Sample 7 Data'!D60-'HKG selection'!AM$11),"",'Sample 7 Data'!D60-'HKG selection'!AM$11)</f>
        <v/>
      </c>
      <c r="Z59" s="330" t="str">
        <f>IF(ISERROR('Sample 7 Data'!E60-'HKG selection'!AN$11),"",'Sample 7 Data'!E60-'HKG selection'!AN$11)</f>
        <v/>
      </c>
      <c r="AA59" s="328" t="str">
        <f>IF(ISERROR('Sample 8 Data'!C60-'HKG selection'!AQ$11),"",'Sample 8 Data'!C60-'HKG selection'!AQ$11)</f>
        <v/>
      </c>
      <c r="AB59" s="329" t="str">
        <f>IF(ISERROR('Sample 8 Data'!D60-'HKG selection'!AR$11),"",'Sample 8 Data'!D60-'HKG selection'!AR$11)</f>
        <v/>
      </c>
      <c r="AC59" s="330" t="str">
        <f>IF(ISERROR('Sample 8 Data'!E60-'HKG selection'!AS$11),"",'Sample 8 Data'!E60-'HKG selection'!AS$11)</f>
        <v/>
      </c>
      <c r="AD59" s="328" t="str">
        <f>IF(ISERROR('Sample 9 Data'!C60-'HKG selection'!AV$11),"",'Sample 9 Data'!C60-'HKG selection'!AV$11)</f>
        <v/>
      </c>
      <c r="AE59" s="329" t="str">
        <f>IF(ISERROR('Sample 9 Data'!D60-'HKG selection'!AW$11),"",'Sample 9 Data'!D60-'HKG selection'!AW$11)</f>
        <v/>
      </c>
      <c r="AF59" s="330" t="str">
        <f>IF(ISERROR('Sample 9 Data'!E60-'HKG selection'!AX$11),"",'Sample 9 Data'!E60-'HKG selection'!AX$11)</f>
        <v/>
      </c>
      <c r="AG59" s="328" t="str">
        <f>IF(ISERROR('Sample 10 Data'!C60-'HKG selection'!BA$11),"",'Sample 10 Data'!C60-'HKG selection'!BA$11)</f>
        <v/>
      </c>
      <c r="AH59" s="329" t="str">
        <f>IF(ISERROR('Sample 10 Data'!D60-'HKG selection'!BB$11),"",'Sample 10 Data'!D60-'HKG selection'!BB$11)</f>
        <v/>
      </c>
      <c r="AI59" s="330" t="str">
        <f>IF(ISERROR('Sample 10 Data'!E60-'HKG selection'!BC$11),"",'Sample 10 Data'!E60-'HKG selection'!BC$11)</f>
        <v/>
      </c>
      <c r="AJ59" s="201"/>
      <c r="AK59" s="201"/>
      <c r="AL59" s="201"/>
    </row>
    <row r="60" spans="1:38">
      <c r="A60" s="102" t="str">
        <f>IF('Informations About Genes'!A60="","",'Informations About Genes'!A60)</f>
        <v>E10</v>
      </c>
      <c r="B60" s="33" t="str">
        <f>IF('Informations About Genes'!D60="","",'Informations About Genes'!D60)</f>
        <v/>
      </c>
      <c r="C60" s="328" t="str">
        <f>IF(ISERROR('Control Sample Data'!C61-'HKG selection'!C$11),"",'Control Sample Data'!C61-'HKG selection'!C$11)</f>
        <v/>
      </c>
      <c r="D60" s="329" t="str">
        <f>IF(ISERROR('Control Sample Data'!D61-'HKG selection'!D$11),"",'Control Sample Data'!D61-'HKG selection'!D$11)</f>
        <v/>
      </c>
      <c r="E60" s="329" t="str">
        <f>IF(ISERROR('Control Sample Data'!E61-'HKG selection'!E$11),"",'Control Sample Data'!E61-'HKG selection'!E$11)</f>
        <v/>
      </c>
      <c r="F60" s="328" t="str">
        <f>IF(ISERROR('Sample 1 Data'!C61-'HKG selection'!H$11),"",'Sample 1 Data'!C61-'HKG selection'!H$11)</f>
        <v/>
      </c>
      <c r="G60" s="329" t="str">
        <f>IF(ISERROR('Sample 1 Data'!D61-'HKG selection'!I$11),"",'Sample 1 Data'!D61-'HKG selection'!I$11)</f>
        <v/>
      </c>
      <c r="H60" s="330" t="str">
        <f>IF(ISERROR('Sample 1 Data'!E61-'HKG selection'!J$11),"",'Sample 1 Data'!E61-'HKG selection'!J$11)</f>
        <v/>
      </c>
      <c r="I60" s="328" t="str">
        <f>IF(ISERROR('Sample 2 Data'!C61-'HKG selection'!M$11),"",'Sample 2 Data'!C61-'HKG selection'!M$11)</f>
        <v/>
      </c>
      <c r="J60" s="329" t="str">
        <f>IF(ISERROR('Sample 2 Data'!D61-'HKG selection'!N$11),"",'Sample 2 Data'!D61-'HKG selection'!N$11)</f>
        <v/>
      </c>
      <c r="K60" s="330" t="str">
        <f>IF(ISERROR('Sample 2 Data'!E61-'HKG selection'!O$11),"",'Sample 2 Data'!E61-'HKG selection'!O$11)</f>
        <v/>
      </c>
      <c r="L60" s="328" t="str">
        <f>IF(ISERROR('Sample 3 Data'!C61-'HKG selection'!R$11),"",'Sample 3 Data'!C61-'HKG selection'!R$11)</f>
        <v/>
      </c>
      <c r="M60" s="329" t="str">
        <f>IF(ISERROR('Sample 3 Data'!D61-'HKG selection'!S$11),"",'Sample 3 Data'!D61-'HKG selection'!S$11)</f>
        <v/>
      </c>
      <c r="N60" s="330" t="str">
        <f>IF(ISERROR('Sample 3 Data'!E61-'HKG selection'!T$11),"",'Sample 3 Data'!E61-'HKG selection'!T$11)</f>
        <v/>
      </c>
      <c r="O60" s="328" t="str">
        <f>IF(ISERROR('Sample 4 Data'!C61-'HKG selection'!W$11),"",'Sample 4 Data'!C61-'HKG selection'!W$11)</f>
        <v/>
      </c>
      <c r="P60" s="329" t="str">
        <f>IF(ISERROR('Sample 4 Data'!D61-'HKG selection'!X$11),"",'Sample 4 Data'!D61-'HKG selection'!X$11)</f>
        <v/>
      </c>
      <c r="Q60" s="330" t="str">
        <f>IF(ISERROR('Sample 4 Data'!E61-'HKG selection'!Y$11),"",'Sample 4 Data'!E61-'HKG selection'!Y$11)</f>
        <v/>
      </c>
      <c r="R60" s="328" t="str">
        <f>IF(ISERROR('Sample 5 Data'!C61-'HKG selection'!AB$11),"",'Sample 5 Data'!C61-'HKG selection'!AB$11)</f>
        <v/>
      </c>
      <c r="S60" s="329" t="str">
        <f>IF(ISERROR('Sample 5 Data'!D61-'HKG selection'!AC$11),"",'Sample 5 Data'!D61-'HKG selection'!AC$11)</f>
        <v/>
      </c>
      <c r="T60" s="330" t="str">
        <f>IF(ISERROR('Sample 5 Data'!E61-'HKG selection'!AD$11),"",'Sample 5 Data'!E61-'HKG selection'!AD$11)</f>
        <v/>
      </c>
      <c r="U60" s="328" t="str">
        <f>IF(ISERROR('Sample 6 Data'!C61-'HKG selection'!AG$11),"",'Sample 6 Data'!C61-'HKG selection'!AG$11)</f>
        <v/>
      </c>
      <c r="V60" s="329" t="str">
        <f>IF(ISERROR('Sample 6 Data'!D61-'HKG selection'!AH$11),"",'Sample 6 Data'!D61-'HKG selection'!AH$11)</f>
        <v/>
      </c>
      <c r="W60" s="330" t="str">
        <f>IF(ISERROR('Sample 6 Data'!E61-'HKG selection'!AI$11),"",'Sample 6 Data'!E61-'HKG selection'!AI$11)</f>
        <v/>
      </c>
      <c r="X60" s="328" t="str">
        <f>IF(ISERROR('Sample 7 Data'!C61-'HKG selection'!AL$11),"",'Sample 7 Data'!C61-'HKG selection'!AL$11)</f>
        <v/>
      </c>
      <c r="Y60" s="329" t="str">
        <f>IF(ISERROR('Sample 7 Data'!D61-'HKG selection'!AM$11),"",'Sample 7 Data'!D61-'HKG selection'!AM$11)</f>
        <v/>
      </c>
      <c r="Z60" s="330" t="str">
        <f>IF(ISERROR('Sample 7 Data'!E61-'HKG selection'!AN$11),"",'Sample 7 Data'!E61-'HKG selection'!AN$11)</f>
        <v/>
      </c>
      <c r="AA60" s="328" t="str">
        <f>IF(ISERROR('Sample 8 Data'!C61-'HKG selection'!AQ$11),"",'Sample 8 Data'!C61-'HKG selection'!AQ$11)</f>
        <v/>
      </c>
      <c r="AB60" s="329" t="str">
        <f>IF(ISERROR('Sample 8 Data'!D61-'HKG selection'!AR$11),"",'Sample 8 Data'!D61-'HKG selection'!AR$11)</f>
        <v/>
      </c>
      <c r="AC60" s="330" t="str">
        <f>IF(ISERROR('Sample 8 Data'!E61-'HKG selection'!AS$11),"",'Sample 8 Data'!E61-'HKG selection'!AS$11)</f>
        <v/>
      </c>
      <c r="AD60" s="328" t="str">
        <f>IF(ISERROR('Sample 9 Data'!C61-'HKG selection'!AV$11),"",'Sample 9 Data'!C61-'HKG selection'!AV$11)</f>
        <v/>
      </c>
      <c r="AE60" s="329" t="str">
        <f>IF(ISERROR('Sample 9 Data'!D61-'HKG selection'!AW$11),"",'Sample 9 Data'!D61-'HKG selection'!AW$11)</f>
        <v/>
      </c>
      <c r="AF60" s="330" t="str">
        <f>IF(ISERROR('Sample 9 Data'!E61-'HKG selection'!AX$11),"",'Sample 9 Data'!E61-'HKG selection'!AX$11)</f>
        <v/>
      </c>
      <c r="AG60" s="328" t="str">
        <f>IF(ISERROR('Sample 10 Data'!C61-'HKG selection'!BA$11),"",'Sample 10 Data'!C61-'HKG selection'!BA$11)</f>
        <v/>
      </c>
      <c r="AH60" s="329" t="str">
        <f>IF(ISERROR('Sample 10 Data'!D61-'HKG selection'!BB$11),"",'Sample 10 Data'!D61-'HKG selection'!BB$11)</f>
        <v/>
      </c>
      <c r="AI60" s="330" t="str">
        <f>IF(ISERROR('Sample 10 Data'!E61-'HKG selection'!BC$11),"",'Sample 10 Data'!E61-'HKG selection'!BC$11)</f>
        <v/>
      </c>
      <c r="AJ60" s="201"/>
      <c r="AK60" s="201"/>
      <c r="AL60" s="201"/>
    </row>
    <row r="61" spans="1:38">
      <c r="A61" s="102" t="str">
        <f>IF('Informations About Genes'!A61="","",'Informations About Genes'!A61)</f>
        <v>E11</v>
      </c>
      <c r="B61" s="33" t="str">
        <f>IF('Informations About Genes'!D61="","",'Informations About Genes'!D61)</f>
        <v/>
      </c>
      <c r="C61" s="328" t="str">
        <f>IF(ISERROR('Control Sample Data'!C62-'HKG selection'!C$11),"",'Control Sample Data'!C62-'HKG selection'!C$11)</f>
        <v/>
      </c>
      <c r="D61" s="329" t="str">
        <f>IF(ISERROR('Control Sample Data'!D62-'HKG selection'!D$11),"",'Control Sample Data'!D62-'HKG selection'!D$11)</f>
        <v/>
      </c>
      <c r="E61" s="329" t="str">
        <f>IF(ISERROR('Control Sample Data'!E62-'HKG selection'!E$11),"",'Control Sample Data'!E62-'HKG selection'!E$11)</f>
        <v/>
      </c>
      <c r="F61" s="328" t="str">
        <f>IF(ISERROR('Sample 1 Data'!C62-'HKG selection'!H$11),"",'Sample 1 Data'!C62-'HKG selection'!H$11)</f>
        <v/>
      </c>
      <c r="G61" s="329" t="str">
        <f>IF(ISERROR('Sample 1 Data'!D62-'HKG selection'!I$11),"",'Sample 1 Data'!D62-'HKG selection'!I$11)</f>
        <v/>
      </c>
      <c r="H61" s="330" t="str">
        <f>IF(ISERROR('Sample 1 Data'!E62-'HKG selection'!J$11),"",'Sample 1 Data'!E62-'HKG selection'!J$11)</f>
        <v/>
      </c>
      <c r="I61" s="328" t="str">
        <f>IF(ISERROR('Sample 2 Data'!C62-'HKG selection'!M$11),"",'Sample 2 Data'!C62-'HKG selection'!M$11)</f>
        <v/>
      </c>
      <c r="J61" s="329" t="str">
        <f>IF(ISERROR('Sample 2 Data'!D62-'HKG selection'!N$11),"",'Sample 2 Data'!D62-'HKG selection'!N$11)</f>
        <v/>
      </c>
      <c r="K61" s="330" t="str">
        <f>IF(ISERROR('Sample 2 Data'!E62-'HKG selection'!O$11),"",'Sample 2 Data'!E62-'HKG selection'!O$11)</f>
        <v/>
      </c>
      <c r="L61" s="328" t="str">
        <f>IF(ISERROR('Sample 3 Data'!C62-'HKG selection'!R$11),"",'Sample 3 Data'!C62-'HKG selection'!R$11)</f>
        <v/>
      </c>
      <c r="M61" s="329" t="str">
        <f>IF(ISERROR('Sample 3 Data'!D62-'HKG selection'!S$11),"",'Sample 3 Data'!D62-'HKG selection'!S$11)</f>
        <v/>
      </c>
      <c r="N61" s="330" t="str">
        <f>IF(ISERROR('Sample 3 Data'!E62-'HKG selection'!T$11),"",'Sample 3 Data'!E62-'HKG selection'!T$11)</f>
        <v/>
      </c>
      <c r="O61" s="328" t="str">
        <f>IF(ISERROR('Sample 4 Data'!C62-'HKG selection'!W$11),"",'Sample 4 Data'!C62-'HKG selection'!W$11)</f>
        <v/>
      </c>
      <c r="P61" s="329" t="str">
        <f>IF(ISERROR('Sample 4 Data'!D62-'HKG selection'!X$11),"",'Sample 4 Data'!D62-'HKG selection'!X$11)</f>
        <v/>
      </c>
      <c r="Q61" s="330" t="str">
        <f>IF(ISERROR('Sample 4 Data'!E62-'HKG selection'!Y$11),"",'Sample 4 Data'!E62-'HKG selection'!Y$11)</f>
        <v/>
      </c>
      <c r="R61" s="328" t="str">
        <f>IF(ISERROR('Sample 5 Data'!C62-'HKG selection'!AB$11),"",'Sample 5 Data'!C62-'HKG selection'!AB$11)</f>
        <v/>
      </c>
      <c r="S61" s="329" t="str">
        <f>IF(ISERROR('Sample 5 Data'!D62-'HKG selection'!AC$11),"",'Sample 5 Data'!D62-'HKG selection'!AC$11)</f>
        <v/>
      </c>
      <c r="T61" s="330" t="str">
        <f>IF(ISERROR('Sample 5 Data'!E62-'HKG selection'!AD$11),"",'Sample 5 Data'!E62-'HKG selection'!AD$11)</f>
        <v/>
      </c>
      <c r="U61" s="328" t="str">
        <f>IF(ISERROR('Sample 6 Data'!C62-'HKG selection'!AG$11),"",'Sample 6 Data'!C62-'HKG selection'!AG$11)</f>
        <v/>
      </c>
      <c r="V61" s="329" t="str">
        <f>IF(ISERROR('Sample 6 Data'!D62-'HKG selection'!AH$11),"",'Sample 6 Data'!D62-'HKG selection'!AH$11)</f>
        <v/>
      </c>
      <c r="W61" s="330" t="str">
        <f>IF(ISERROR('Sample 6 Data'!E62-'HKG selection'!AI$11),"",'Sample 6 Data'!E62-'HKG selection'!AI$11)</f>
        <v/>
      </c>
      <c r="X61" s="328" t="str">
        <f>IF(ISERROR('Sample 7 Data'!C62-'HKG selection'!AL$11),"",'Sample 7 Data'!C62-'HKG selection'!AL$11)</f>
        <v/>
      </c>
      <c r="Y61" s="329" t="str">
        <f>IF(ISERROR('Sample 7 Data'!D62-'HKG selection'!AM$11),"",'Sample 7 Data'!D62-'HKG selection'!AM$11)</f>
        <v/>
      </c>
      <c r="Z61" s="330" t="str">
        <f>IF(ISERROR('Sample 7 Data'!E62-'HKG selection'!AN$11),"",'Sample 7 Data'!E62-'HKG selection'!AN$11)</f>
        <v/>
      </c>
      <c r="AA61" s="328" t="str">
        <f>IF(ISERROR('Sample 8 Data'!C62-'HKG selection'!AQ$11),"",'Sample 8 Data'!C62-'HKG selection'!AQ$11)</f>
        <v/>
      </c>
      <c r="AB61" s="329" t="str">
        <f>IF(ISERROR('Sample 8 Data'!D62-'HKG selection'!AR$11),"",'Sample 8 Data'!D62-'HKG selection'!AR$11)</f>
        <v/>
      </c>
      <c r="AC61" s="330" t="str">
        <f>IF(ISERROR('Sample 8 Data'!E62-'HKG selection'!AS$11),"",'Sample 8 Data'!E62-'HKG selection'!AS$11)</f>
        <v/>
      </c>
      <c r="AD61" s="328" t="str">
        <f>IF(ISERROR('Sample 9 Data'!C62-'HKG selection'!AV$11),"",'Sample 9 Data'!C62-'HKG selection'!AV$11)</f>
        <v/>
      </c>
      <c r="AE61" s="329" t="str">
        <f>IF(ISERROR('Sample 9 Data'!D62-'HKG selection'!AW$11),"",'Sample 9 Data'!D62-'HKG selection'!AW$11)</f>
        <v/>
      </c>
      <c r="AF61" s="330" t="str">
        <f>IF(ISERROR('Sample 9 Data'!E62-'HKG selection'!AX$11),"",'Sample 9 Data'!E62-'HKG selection'!AX$11)</f>
        <v/>
      </c>
      <c r="AG61" s="328" t="str">
        <f>IF(ISERROR('Sample 10 Data'!C62-'HKG selection'!BA$11),"",'Sample 10 Data'!C62-'HKG selection'!BA$11)</f>
        <v/>
      </c>
      <c r="AH61" s="329" t="str">
        <f>IF(ISERROR('Sample 10 Data'!D62-'HKG selection'!BB$11),"",'Sample 10 Data'!D62-'HKG selection'!BB$11)</f>
        <v/>
      </c>
      <c r="AI61" s="330" t="str">
        <f>IF(ISERROR('Sample 10 Data'!E62-'HKG selection'!BC$11),"",'Sample 10 Data'!E62-'HKG selection'!BC$11)</f>
        <v/>
      </c>
      <c r="AJ61" s="201"/>
      <c r="AK61" s="201"/>
      <c r="AL61" s="201"/>
    </row>
    <row r="62" spans="1:38">
      <c r="A62" s="102" t="str">
        <f>IF('Informations About Genes'!A62="","",'Informations About Genes'!A62)</f>
        <v>E12</v>
      </c>
      <c r="B62" s="33" t="str">
        <f>IF('Informations About Genes'!D62="","",'Informations About Genes'!D62)</f>
        <v/>
      </c>
      <c r="C62" s="328" t="str">
        <f>IF(ISERROR('Control Sample Data'!C63-'HKG selection'!C$11),"",'Control Sample Data'!C63-'HKG selection'!C$11)</f>
        <v/>
      </c>
      <c r="D62" s="329" t="str">
        <f>IF(ISERROR('Control Sample Data'!D63-'HKG selection'!D$11),"",'Control Sample Data'!D63-'HKG selection'!D$11)</f>
        <v/>
      </c>
      <c r="E62" s="329" t="str">
        <f>IF(ISERROR('Control Sample Data'!E63-'HKG selection'!E$11),"",'Control Sample Data'!E63-'HKG selection'!E$11)</f>
        <v/>
      </c>
      <c r="F62" s="328" t="str">
        <f>IF(ISERROR('Sample 1 Data'!C63-'HKG selection'!H$11),"",'Sample 1 Data'!C63-'HKG selection'!H$11)</f>
        <v/>
      </c>
      <c r="G62" s="329" t="str">
        <f>IF(ISERROR('Sample 1 Data'!D63-'HKG selection'!I$11),"",'Sample 1 Data'!D63-'HKG selection'!I$11)</f>
        <v/>
      </c>
      <c r="H62" s="330" t="str">
        <f>IF(ISERROR('Sample 1 Data'!E63-'HKG selection'!J$11),"",'Sample 1 Data'!E63-'HKG selection'!J$11)</f>
        <v/>
      </c>
      <c r="I62" s="328" t="str">
        <f>IF(ISERROR('Sample 2 Data'!C63-'HKG selection'!M$11),"",'Sample 2 Data'!C63-'HKG selection'!M$11)</f>
        <v/>
      </c>
      <c r="J62" s="329" t="str">
        <f>IF(ISERROR('Sample 2 Data'!D63-'HKG selection'!N$11),"",'Sample 2 Data'!D63-'HKG selection'!N$11)</f>
        <v/>
      </c>
      <c r="K62" s="330" t="str">
        <f>IF(ISERROR('Sample 2 Data'!E63-'HKG selection'!O$11),"",'Sample 2 Data'!E63-'HKG selection'!O$11)</f>
        <v/>
      </c>
      <c r="L62" s="328" t="str">
        <f>IF(ISERROR('Sample 3 Data'!C63-'HKG selection'!R$11),"",'Sample 3 Data'!C63-'HKG selection'!R$11)</f>
        <v/>
      </c>
      <c r="M62" s="329" t="str">
        <f>IF(ISERROR('Sample 3 Data'!D63-'HKG selection'!S$11),"",'Sample 3 Data'!D63-'HKG selection'!S$11)</f>
        <v/>
      </c>
      <c r="N62" s="330" t="str">
        <f>IF(ISERROR('Sample 3 Data'!E63-'HKG selection'!T$11),"",'Sample 3 Data'!E63-'HKG selection'!T$11)</f>
        <v/>
      </c>
      <c r="O62" s="328" t="str">
        <f>IF(ISERROR('Sample 4 Data'!C63-'HKG selection'!W$11),"",'Sample 4 Data'!C63-'HKG selection'!W$11)</f>
        <v/>
      </c>
      <c r="P62" s="329" t="str">
        <f>IF(ISERROR('Sample 4 Data'!D63-'HKG selection'!X$11),"",'Sample 4 Data'!D63-'HKG selection'!X$11)</f>
        <v/>
      </c>
      <c r="Q62" s="330" t="str">
        <f>IF(ISERROR('Sample 4 Data'!E63-'HKG selection'!Y$11),"",'Sample 4 Data'!E63-'HKG selection'!Y$11)</f>
        <v/>
      </c>
      <c r="R62" s="328" t="str">
        <f>IF(ISERROR('Sample 5 Data'!C63-'HKG selection'!AB$11),"",'Sample 5 Data'!C63-'HKG selection'!AB$11)</f>
        <v/>
      </c>
      <c r="S62" s="329" t="str">
        <f>IF(ISERROR('Sample 5 Data'!D63-'HKG selection'!AC$11),"",'Sample 5 Data'!D63-'HKG selection'!AC$11)</f>
        <v/>
      </c>
      <c r="T62" s="330" t="str">
        <f>IF(ISERROR('Sample 5 Data'!E63-'HKG selection'!AD$11),"",'Sample 5 Data'!E63-'HKG selection'!AD$11)</f>
        <v/>
      </c>
      <c r="U62" s="328" t="str">
        <f>IF(ISERROR('Sample 6 Data'!C63-'HKG selection'!AG$11),"",'Sample 6 Data'!C63-'HKG selection'!AG$11)</f>
        <v/>
      </c>
      <c r="V62" s="329" t="str">
        <f>IF(ISERROR('Sample 6 Data'!D63-'HKG selection'!AH$11),"",'Sample 6 Data'!D63-'HKG selection'!AH$11)</f>
        <v/>
      </c>
      <c r="W62" s="330" t="str">
        <f>IF(ISERROR('Sample 6 Data'!E63-'HKG selection'!AI$11),"",'Sample 6 Data'!E63-'HKG selection'!AI$11)</f>
        <v/>
      </c>
      <c r="X62" s="328" t="str">
        <f>IF(ISERROR('Sample 7 Data'!C63-'HKG selection'!AL$11),"",'Sample 7 Data'!C63-'HKG selection'!AL$11)</f>
        <v/>
      </c>
      <c r="Y62" s="329" t="str">
        <f>IF(ISERROR('Sample 7 Data'!D63-'HKG selection'!AM$11),"",'Sample 7 Data'!D63-'HKG selection'!AM$11)</f>
        <v/>
      </c>
      <c r="Z62" s="330" t="str">
        <f>IF(ISERROR('Sample 7 Data'!E63-'HKG selection'!AN$11),"",'Sample 7 Data'!E63-'HKG selection'!AN$11)</f>
        <v/>
      </c>
      <c r="AA62" s="328" t="str">
        <f>IF(ISERROR('Sample 8 Data'!C63-'HKG selection'!AQ$11),"",'Sample 8 Data'!C63-'HKG selection'!AQ$11)</f>
        <v/>
      </c>
      <c r="AB62" s="329" t="str">
        <f>IF(ISERROR('Sample 8 Data'!D63-'HKG selection'!AR$11),"",'Sample 8 Data'!D63-'HKG selection'!AR$11)</f>
        <v/>
      </c>
      <c r="AC62" s="330" t="str">
        <f>IF(ISERROR('Sample 8 Data'!E63-'HKG selection'!AS$11),"",'Sample 8 Data'!E63-'HKG selection'!AS$11)</f>
        <v/>
      </c>
      <c r="AD62" s="328" t="str">
        <f>IF(ISERROR('Sample 9 Data'!C63-'HKG selection'!AV$11),"",'Sample 9 Data'!C63-'HKG selection'!AV$11)</f>
        <v/>
      </c>
      <c r="AE62" s="329" t="str">
        <f>IF(ISERROR('Sample 9 Data'!D63-'HKG selection'!AW$11),"",'Sample 9 Data'!D63-'HKG selection'!AW$11)</f>
        <v/>
      </c>
      <c r="AF62" s="330" t="str">
        <f>IF(ISERROR('Sample 9 Data'!E63-'HKG selection'!AX$11),"",'Sample 9 Data'!E63-'HKG selection'!AX$11)</f>
        <v/>
      </c>
      <c r="AG62" s="328" t="str">
        <f>IF(ISERROR('Sample 10 Data'!C63-'HKG selection'!BA$11),"",'Sample 10 Data'!C63-'HKG selection'!BA$11)</f>
        <v/>
      </c>
      <c r="AH62" s="329" t="str">
        <f>IF(ISERROR('Sample 10 Data'!D63-'HKG selection'!BB$11),"",'Sample 10 Data'!D63-'HKG selection'!BB$11)</f>
        <v/>
      </c>
      <c r="AI62" s="330" t="str">
        <f>IF(ISERROR('Sample 10 Data'!E63-'HKG selection'!BC$11),"",'Sample 10 Data'!E63-'HKG selection'!BC$11)</f>
        <v/>
      </c>
      <c r="AJ62" s="201"/>
      <c r="AK62" s="201"/>
      <c r="AL62" s="201"/>
    </row>
    <row r="63" spans="1:38">
      <c r="A63" s="102" t="str">
        <f>IF('Informations About Genes'!A63="","",'Informations About Genes'!A63)</f>
        <v>F1</v>
      </c>
      <c r="B63" s="33" t="str">
        <f>IF('Informations About Genes'!D63="","",'Informations About Genes'!D63)</f>
        <v/>
      </c>
      <c r="C63" s="328" t="str">
        <f>IF(ISERROR('Control Sample Data'!C64-'HKG selection'!C$11),"",'Control Sample Data'!C64-'HKG selection'!C$11)</f>
        <v/>
      </c>
      <c r="D63" s="329" t="str">
        <f>IF(ISERROR('Control Sample Data'!D64-'HKG selection'!D$11),"",'Control Sample Data'!D64-'HKG selection'!D$11)</f>
        <v/>
      </c>
      <c r="E63" s="329" t="str">
        <f>IF(ISERROR('Control Sample Data'!E64-'HKG selection'!E$11),"",'Control Sample Data'!E64-'HKG selection'!E$11)</f>
        <v/>
      </c>
      <c r="F63" s="328" t="str">
        <f>IF(ISERROR('Sample 1 Data'!C64-'HKG selection'!H$11),"",'Sample 1 Data'!C64-'HKG selection'!H$11)</f>
        <v/>
      </c>
      <c r="G63" s="329" t="str">
        <f>IF(ISERROR('Sample 1 Data'!D64-'HKG selection'!I$11),"",'Sample 1 Data'!D64-'HKG selection'!I$11)</f>
        <v/>
      </c>
      <c r="H63" s="330" t="str">
        <f>IF(ISERROR('Sample 1 Data'!E64-'HKG selection'!J$11),"",'Sample 1 Data'!E64-'HKG selection'!J$11)</f>
        <v/>
      </c>
      <c r="I63" s="328" t="str">
        <f>IF(ISERROR('Sample 2 Data'!C64-'HKG selection'!M$11),"",'Sample 2 Data'!C64-'HKG selection'!M$11)</f>
        <v/>
      </c>
      <c r="J63" s="329" t="str">
        <f>IF(ISERROR('Sample 2 Data'!D64-'HKG selection'!N$11),"",'Sample 2 Data'!D64-'HKG selection'!N$11)</f>
        <v/>
      </c>
      <c r="K63" s="330" t="str">
        <f>IF(ISERROR('Sample 2 Data'!E64-'HKG selection'!O$11),"",'Sample 2 Data'!E64-'HKG selection'!O$11)</f>
        <v/>
      </c>
      <c r="L63" s="328" t="str">
        <f>IF(ISERROR('Sample 3 Data'!C64-'HKG selection'!R$11),"",'Sample 3 Data'!C64-'HKG selection'!R$11)</f>
        <v/>
      </c>
      <c r="M63" s="329" t="str">
        <f>IF(ISERROR('Sample 3 Data'!D64-'HKG selection'!S$11),"",'Sample 3 Data'!D64-'HKG selection'!S$11)</f>
        <v/>
      </c>
      <c r="N63" s="330" t="str">
        <f>IF(ISERROR('Sample 3 Data'!E64-'HKG selection'!T$11),"",'Sample 3 Data'!E64-'HKG selection'!T$11)</f>
        <v/>
      </c>
      <c r="O63" s="328" t="str">
        <f>IF(ISERROR('Sample 4 Data'!C64-'HKG selection'!W$11),"",'Sample 4 Data'!C64-'HKG selection'!W$11)</f>
        <v/>
      </c>
      <c r="P63" s="329" t="str">
        <f>IF(ISERROR('Sample 4 Data'!D64-'HKG selection'!X$11),"",'Sample 4 Data'!D64-'HKG selection'!X$11)</f>
        <v/>
      </c>
      <c r="Q63" s="330" t="str">
        <f>IF(ISERROR('Sample 4 Data'!E64-'HKG selection'!Y$11),"",'Sample 4 Data'!E64-'HKG selection'!Y$11)</f>
        <v/>
      </c>
      <c r="R63" s="328" t="str">
        <f>IF(ISERROR('Sample 5 Data'!C64-'HKG selection'!AB$11),"",'Sample 5 Data'!C64-'HKG selection'!AB$11)</f>
        <v/>
      </c>
      <c r="S63" s="329" t="str">
        <f>IF(ISERROR('Sample 5 Data'!D64-'HKG selection'!AC$11),"",'Sample 5 Data'!D64-'HKG selection'!AC$11)</f>
        <v/>
      </c>
      <c r="T63" s="330" t="str">
        <f>IF(ISERROR('Sample 5 Data'!E64-'HKG selection'!AD$11),"",'Sample 5 Data'!E64-'HKG selection'!AD$11)</f>
        <v/>
      </c>
      <c r="U63" s="328" t="str">
        <f>IF(ISERROR('Sample 6 Data'!C64-'HKG selection'!AG$11),"",'Sample 6 Data'!C64-'HKG selection'!AG$11)</f>
        <v/>
      </c>
      <c r="V63" s="329" t="str">
        <f>IF(ISERROR('Sample 6 Data'!D64-'HKG selection'!AH$11),"",'Sample 6 Data'!D64-'HKG selection'!AH$11)</f>
        <v/>
      </c>
      <c r="W63" s="330" t="str">
        <f>IF(ISERROR('Sample 6 Data'!E64-'HKG selection'!AI$11),"",'Sample 6 Data'!E64-'HKG selection'!AI$11)</f>
        <v/>
      </c>
      <c r="X63" s="328" t="str">
        <f>IF(ISERROR('Sample 7 Data'!C64-'HKG selection'!AL$11),"",'Sample 7 Data'!C64-'HKG selection'!AL$11)</f>
        <v/>
      </c>
      <c r="Y63" s="329" t="str">
        <f>IF(ISERROR('Sample 7 Data'!D64-'HKG selection'!AM$11),"",'Sample 7 Data'!D64-'HKG selection'!AM$11)</f>
        <v/>
      </c>
      <c r="Z63" s="330" t="str">
        <f>IF(ISERROR('Sample 7 Data'!E64-'HKG selection'!AN$11),"",'Sample 7 Data'!E64-'HKG selection'!AN$11)</f>
        <v/>
      </c>
      <c r="AA63" s="328" t="str">
        <f>IF(ISERROR('Sample 8 Data'!C64-'HKG selection'!AQ$11),"",'Sample 8 Data'!C64-'HKG selection'!AQ$11)</f>
        <v/>
      </c>
      <c r="AB63" s="329" t="str">
        <f>IF(ISERROR('Sample 8 Data'!D64-'HKG selection'!AR$11),"",'Sample 8 Data'!D64-'HKG selection'!AR$11)</f>
        <v/>
      </c>
      <c r="AC63" s="330" t="str">
        <f>IF(ISERROR('Sample 8 Data'!E64-'HKG selection'!AS$11),"",'Sample 8 Data'!E64-'HKG selection'!AS$11)</f>
        <v/>
      </c>
      <c r="AD63" s="328" t="str">
        <f>IF(ISERROR('Sample 9 Data'!C64-'HKG selection'!AV$11),"",'Sample 9 Data'!C64-'HKG selection'!AV$11)</f>
        <v/>
      </c>
      <c r="AE63" s="329" t="str">
        <f>IF(ISERROR('Sample 9 Data'!D64-'HKG selection'!AW$11),"",'Sample 9 Data'!D64-'HKG selection'!AW$11)</f>
        <v/>
      </c>
      <c r="AF63" s="330" t="str">
        <f>IF(ISERROR('Sample 9 Data'!E64-'HKG selection'!AX$11),"",'Sample 9 Data'!E64-'HKG selection'!AX$11)</f>
        <v/>
      </c>
      <c r="AG63" s="328" t="str">
        <f>IF(ISERROR('Sample 10 Data'!C64-'HKG selection'!BA$11),"",'Sample 10 Data'!C64-'HKG selection'!BA$11)</f>
        <v/>
      </c>
      <c r="AH63" s="329" t="str">
        <f>IF(ISERROR('Sample 10 Data'!D64-'HKG selection'!BB$11),"",'Sample 10 Data'!D64-'HKG selection'!BB$11)</f>
        <v/>
      </c>
      <c r="AI63" s="330" t="str">
        <f>IF(ISERROR('Sample 10 Data'!E64-'HKG selection'!BC$11),"",'Sample 10 Data'!E64-'HKG selection'!BC$11)</f>
        <v/>
      </c>
      <c r="AJ63" s="201"/>
      <c r="AK63" s="201"/>
      <c r="AL63" s="201"/>
    </row>
    <row r="64" spans="1:38">
      <c r="A64" s="102" t="str">
        <f>IF('Informations About Genes'!A64="","",'Informations About Genes'!A64)</f>
        <v>F2</v>
      </c>
      <c r="B64" s="33" t="str">
        <f>IF('Informations About Genes'!D64="","",'Informations About Genes'!D64)</f>
        <v/>
      </c>
      <c r="C64" s="328" t="str">
        <f>IF(ISERROR('Control Sample Data'!C65-'HKG selection'!C$11),"",'Control Sample Data'!C65-'HKG selection'!C$11)</f>
        <v/>
      </c>
      <c r="D64" s="329" t="str">
        <f>IF(ISERROR('Control Sample Data'!D65-'HKG selection'!D$11),"",'Control Sample Data'!D65-'HKG selection'!D$11)</f>
        <v/>
      </c>
      <c r="E64" s="329" t="str">
        <f>IF(ISERROR('Control Sample Data'!E65-'HKG selection'!E$11),"",'Control Sample Data'!E65-'HKG selection'!E$11)</f>
        <v/>
      </c>
      <c r="F64" s="328" t="str">
        <f>IF(ISERROR('Sample 1 Data'!C65-'HKG selection'!H$11),"",'Sample 1 Data'!C65-'HKG selection'!H$11)</f>
        <v/>
      </c>
      <c r="G64" s="329" t="str">
        <f>IF(ISERROR('Sample 1 Data'!D65-'HKG selection'!I$11),"",'Sample 1 Data'!D65-'HKG selection'!I$11)</f>
        <v/>
      </c>
      <c r="H64" s="330" t="str">
        <f>IF(ISERROR('Sample 1 Data'!E65-'HKG selection'!J$11),"",'Sample 1 Data'!E65-'HKG selection'!J$11)</f>
        <v/>
      </c>
      <c r="I64" s="328" t="str">
        <f>IF(ISERROR('Sample 2 Data'!C65-'HKG selection'!M$11),"",'Sample 2 Data'!C65-'HKG selection'!M$11)</f>
        <v/>
      </c>
      <c r="J64" s="329" t="str">
        <f>IF(ISERROR('Sample 2 Data'!D65-'HKG selection'!N$11),"",'Sample 2 Data'!D65-'HKG selection'!N$11)</f>
        <v/>
      </c>
      <c r="K64" s="330" t="str">
        <f>IF(ISERROR('Sample 2 Data'!E65-'HKG selection'!O$11),"",'Sample 2 Data'!E65-'HKG selection'!O$11)</f>
        <v/>
      </c>
      <c r="L64" s="328" t="str">
        <f>IF(ISERROR('Sample 3 Data'!C65-'HKG selection'!R$11),"",'Sample 3 Data'!C65-'HKG selection'!R$11)</f>
        <v/>
      </c>
      <c r="M64" s="329" t="str">
        <f>IF(ISERROR('Sample 3 Data'!D65-'HKG selection'!S$11),"",'Sample 3 Data'!D65-'HKG selection'!S$11)</f>
        <v/>
      </c>
      <c r="N64" s="330" t="str">
        <f>IF(ISERROR('Sample 3 Data'!E65-'HKG selection'!T$11),"",'Sample 3 Data'!E65-'HKG selection'!T$11)</f>
        <v/>
      </c>
      <c r="O64" s="328" t="str">
        <f>IF(ISERROR('Sample 4 Data'!C65-'HKG selection'!W$11),"",'Sample 4 Data'!C65-'HKG selection'!W$11)</f>
        <v/>
      </c>
      <c r="P64" s="329" t="str">
        <f>IF(ISERROR('Sample 4 Data'!D65-'HKG selection'!X$11),"",'Sample 4 Data'!D65-'HKG selection'!X$11)</f>
        <v/>
      </c>
      <c r="Q64" s="330" t="str">
        <f>IF(ISERROR('Sample 4 Data'!E65-'HKG selection'!Y$11),"",'Sample 4 Data'!E65-'HKG selection'!Y$11)</f>
        <v/>
      </c>
      <c r="R64" s="328" t="str">
        <f>IF(ISERROR('Sample 5 Data'!C65-'HKG selection'!AB$11),"",'Sample 5 Data'!C65-'HKG selection'!AB$11)</f>
        <v/>
      </c>
      <c r="S64" s="329" t="str">
        <f>IF(ISERROR('Sample 5 Data'!D65-'HKG selection'!AC$11),"",'Sample 5 Data'!D65-'HKG selection'!AC$11)</f>
        <v/>
      </c>
      <c r="T64" s="330" t="str">
        <f>IF(ISERROR('Sample 5 Data'!E65-'HKG selection'!AD$11),"",'Sample 5 Data'!E65-'HKG selection'!AD$11)</f>
        <v/>
      </c>
      <c r="U64" s="328" t="str">
        <f>IF(ISERROR('Sample 6 Data'!C65-'HKG selection'!AG$11),"",'Sample 6 Data'!C65-'HKG selection'!AG$11)</f>
        <v/>
      </c>
      <c r="V64" s="329" t="str">
        <f>IF(ISERROR('Sample 6 Data'!D65-'HKG selection'!AH$11),"",'Sample 6 Data'!D65-'HKG selection'!AH$11)</f>
        <v/>
      </c>
      <c r="W64" s="330" t="str">
        <f>IF(ISERROR('Sample 6 Data'!E65-'HKG selection'!AI$11),"",'Sample 6 Data'!E65-'HKG selection'!AI$11)</f>
        <v/>
      </c>
      <c r="X64" s="328" t="str">
        <f>IF(ISERROR('Sample 7 Data'!C65-'HKG selection'!AL$11),"",'Sample 7 Data'!C65-'HKG selection'!AL$11)</f>
        <v/>
      </c>
      <c r="Y64" s="329" t="str">
        <f>IF(ISERROR('Sample 7 Data'!D65-'HKG selection'!AM$11),"",'Sample 7 Data'!D65-'HKG selection'!AM$11)</f>
        <v/>
      </c>
      <c r="Z64" s="330" t="str">
        <f>IF(ISERROR('Sample 7 Data'!E65-'HKG selection'!AN$11),"",'Sample 7 Data'!E65-'HKG selection'!AN$11)</f>
        <v/>
      </c>
      <c r="AA64" s="328" t="str">
        <f>IF(ISERROR('Sample 8 Data'!C65-'HKG selection'!AQ$11),"",'Sample 8 Data'!C65-'HKG selection'!AQ$11)</f>
        <v/>
      </c>
      <c r="AB64" s="329" t="str">
        <f>IF(ISERROR('Sample 8 Data'!D65-'HKG selection'!AR$11),"",'Sample 8 Data'!D65-'HKG selection'!AR$11)</f>
        <v/>
      </c>
      <c r="AC64" s="330" t="str">
        <f>IF(ISERROR('Sample 8 Data'!E65-'HKG selection'!AS$11),"",'Sample 8 Data'!E65-'HKG selection'!AS$11)</f>
        <v/>
      </c>
      <c r="AD64" s="328" t="str">
        <f>IF(ISERROR('Sample 9 Data'!C65-'HKG selection'!AV$11),"",'Sample 9 Data'!C65-'HKG selection'!AV$11)</f>
        <v/>
      </c>
      <c r="AE64" s="329" t="str">
        <f>IF(ISERROR('Sample 9 Data'!D65-'HKG selection'!AW$11),"",'Sample 9 Data'!D65-'HKG selection'!AW$11)</f>
        <v/>
      </c>
      <c r="AF64" s="330" t="str">
        <f>IF(ISERROR('Sample 9 Data'!E65-'HKG selection'!AX$11),"",'Sample 9 Data'!E65-'HKG selection'!AX$11)</f>
        <v/>
      </c>
      <c r="AG64" s="328" t="str">
        <f>IF(ISERROR('Sample 10 Data'!C65-'HKG selection'!BA$11),"",'Sample 10 Data'!C65-'HKG selection'!BA$11)</f>
        <v/>
      </c>
      <c r="AH64" s="329" t="str">
        <f>IF(ISERROR('Sample 10 Data'!D65-'HKG selection'!BB$11),"",'Sample 10 Data'!D65-'HKG selection'!BB$11)</f>
        <v/>
      </c>
      <c r="AI64" s="330" t="str">
        <f>IF(ISERROR('Sample 10 Data'!E65-'HKG selection'!BC$11),"",'Sample 10 Data'!E65-'HKG selection'!BC$11)</f>
        <v/>
      </c>
      <c r="AJ64" s="201"/>
      <c r="AK64" s="201"/>
      <c r="AL64" s="201"/>
    </row>
    <row r="65" spans="1:38">
      <c r="A65" s="102" t="str">
        <f>IF('Informations About Genes'!A65="","",'Informations About Genes'!A65)</f>
        <v>F3</v>
      </c>
      <c r="B65" s="33" t="str">
        <f>IF('Informations About Genes'!D65="","",'Informations About Genes'!D65)</f>
        <v/>
      </c>
      <c r="C65" s="328" t="str">
        <f>IF(ISERROR('Control Sample Data'!C66-'HKG selection'!C$11),"",'Control Sample Data'!C66-'HKG selection'!C$11)</f>
        <v/>
      </c>
      <c r="D65" s="329" t="str">
        <f>IF(ISERROR('Control Sample Data'!D66-'HKG selection'!D$11),"",'Control Sample Data'!D66-'HKG selection'!D$11)</f>
        <v/>
      </c>
      <c r="E65" s="329" t="str">
        <f>IF(ISERROR('Control Sample Data'!E66-'HKG selection'!E$11),"",'Control Sample Data'!E66-'HKG selection'!E$11)</f>
        <v/>
      </c>
      <c r="F65" s="328" t="str">
        <f>IF(ISERROR('Sample 1 Data'!C66-'HKG selection'!H$11),"",'Sample 1 Data'!C66-'HKG selection'!H$11)</f>
        <v/>
      </c>
      <c r="G65" s="329" t="str">
        <f>IF(ISERROR('Sample 1 Data'!D66-'HKG selection'!I$11),"",'Sample 1 Data'!D66-'HKG selection'!I$11)</f>
        <v/>
      </c>
      <c r="H65" s="330" t="str">
        <f>IF(ISERROR('Sample 1 Data'!E66-'HKG selection'!J$11),"",'Sample 1 Data'!E66-'HKG selection'!J$11)</f>
        <v/>
      </c>
      <c r="I65" s="328" t="str">
        <f>IF(ISERROR('Sample 2 Data'!C66-'HKG selection'!M$11),"",'Sample 2 Data'!C66-'HKG selection'!M$11)</f>
        <v/>
      </c>
      <c r="J65" s="329" t="str">
        <f>IF(ISERROR('Sample 2 Data'!D66-'HKG selection'!N$11),"",'Sample 2 Data'!D66-'HKG selection'!N$11)</f>
        <v/>
      </c>
      <c r="K65" s="330" t="str">
        <f>IF(ISERROR('Sample 2 Data'!E66-'HKG selection'!O$11),"",'Sample 2 Data'!E66-'HKG selection'!O$11)</f>
        <v/>
      </c>
      <c r="L65" s="328" t="str">
        <f>IF(ISERROR('Sample 3 Data'!C66-'HKG selection'!R$11),"",'Sample 3 Data'!C66-'HKG selection'!R$11)</f>
        <v/>
      </c>
      <c r="M65" s="329" t="str">
        <f>IF(ISERROR('Sample 3 Data'!D66-'HKG selection'!S$11),"",'Sample 3 Data'!D66-'HKG selection'!S$11)</f>
        <v/>
      </c>
      <c r="N65" s="330" t="str">
        <f>IF(ISERROR('Sample 3 Data'!E66-'HKG selection'!T$11),"",'Sample 3 Data'!E66-'HKG selection'!T$11)</f>
        <v/>
      </c>
      <c r="O65" s="328" t="str">
        <f>IF(ISERROR('Sample 4 Data'!C66-'HKG selection'!W$11),"",'Sample 4 Data'!C66-'HKG selection'!W$11)</f>
        <v/>
      </c>
      <c r="P65" s="329" t="str">
        <f>IF(ISERROR('Sample 4 Data'!D66-'HKG selection'!X$11),"",'Sample 4 Data'!D66-'HKG selection'!X$11)</f>
        <v/>
      </c>
      <c r="Q65" s="330" t="str">
        <f>IF(ISERROR('Sample 4 Data'!E66-'HKG selection'!Y$11),"",'Sample 4 Data'!E66-'HKG selection'!Y$11)</f>
        <v/>
      </c>
      <c r="R65" s="328" t="str">
        <f>IF(ISERROR('Sample 5 Data'!C66-'HKG selection'!AB$11),"",'Sample 5 Data'!C66-'HKG selection'!AB$11)</f>
        <v/>
      </c>
      <c r="S65" s="329" t="str">
        <f>IF(ISERROR('Sample 5 Data'!D66-'HKG selection'!AC$11),"",'Sample 5 Data'!D66-'HKG selection'!AC$11)</f>
        <v/>
      </c>
      <c r="T65" s="330" t="str">
        <f>IF(ISERROR('Sample 5 Data'!E66-'HKG selection'!AD$11),"",'Sample 5 Data'!E66-'HKG selection'!AD$11)</f>
        <v/>
      </c>
      <c r="U65" s="328" t="str">
        <f>IF(ISERROR('Sample 6 Data'!C66-'HKG selection'!AG$11),"",'Sample 6 Data'!C66-'HKG selection'!AG$11)</f>
        <v/>
      </c>
      <c r="V65" s="329" t="str">
        <f>IF(ISERROR('Sample 6 Data'!D66-'HKG selection'!AH$11),"",'Sample 6 Data'!D66-'HKG selection'!AH$11)</f>
        <v/>
      </c>
      <c r="W65" s="330" t="str">
        <f>IF(ISERROR('Sample 6 Data'!E66-'HKG selection'!AI$11),"",'Sample 6 Data'!E66-'HKG selection'!AI$11)</f>
        <v/>
      </c>
      <c r="X65" s="328" t="str">
        <f>IF(ISERROR('Sample 7 Data'!C66-'HKG selection'!AL$11),"",'Sample 7 Data'!C66-'HKG selection'!AL$11)</f>
        <v/>
      </c>
      <c r="Y65" s="329" t="str">
        <f>IF(ISERROR('Sample 7 Data'!D66-'HKG selection'!AM$11),"",'Sample 7 Data'!D66-'HKG selection'!AM$11)</f>
        <v/>
      </c>
      <c r="Z65" s="330" t="str">
        <f>IF(ISERROR('Sample 7 Data'!E66-'HKG selection'!AN$11),"",'Sample 7 Data'!E66-'HKG selection'!AN$11)</f>
        <v/>
      </c>
      <c r="AA65" s="328" t="str">
        <f>IF(ISERROR('Sample 8 Data'!C66-'HKG selection'!AQ$11),"",'Sample 8 Data'!C66-'HKG selection'!AQ$11)</f>
        <v/>
      </c>
      <c r="AB65" s="329" t="str">
        <f>IF(ISERROR('Sample 8 Data'!D66-'HKG selection'!AR$11),"",'Sample 8 Data'!D66-'HKG selection'!AR$11)</f>
        <v/>
      </c>
      <c r="AC65" s="330" t="str">
        <f>IF(ISERROR('Sample 8 Data'!E66-'HKG selection'!AS$11),"",'Sample 8 Data'!E66-'HKG selection'!AS$11)</f>
        <v/>
      </c>
      <c r="AD65" s="328" t="str">
        <f>IF(ISERROR('Sample 9 Data'!C66-'HKG selection'!AV$11),"",'Sample 9 Data'!C66-'HKG selection'!AV$11)</f>
        <v/>
      </c>
      <c r="AE65" s="329" t="str">
        <f>IF(ISERROR('Sample 9 Data'!D66-'HKG selection'!AW$11),"",'Sample 9 Data'!D66-'HKG selection'!AW$11)</f>
        <v/>
      </c>
      <c r="AF65" s="330" t="str">
        <f>IF(ISERROR('Sample 9 Data'!E66-'HKG selection'!AX$11),"",'Sample 9 Data'!E66-'HKG selection'!AX$11)</f>
        <v/>
      </c>
      <c r="AG65" s="328" t="str">
        <f>IF(ISERROR('Sample 10 Data'!C66-'HKG selection'!BA$11),"",'Sample 10 Data'!C66-'HKG selection'!BA$11)</f>
        <v/>
      </c>
      <c r="AH65" s="329" t="str">
        <f>IF(ISERROR('Sample 10 Data'!D66-'HKG selection'!BB$11),"",'Sample 10 Data'!D66-'HKG selection'!BB$11)</f>
        <v/>
      </c>
      <c r="AI65" s="330" t="str">
        <f>IF(ISERROR('Sample 10 Data'!E66-'HKG selection'!BC$11),"",'Sample 10 Data'!E66-'HKG selection'!BC$11)</f>
        <v/>
      </c>
      <c r="AJ65" s="201"/>
      <c r="AK65" s="201"/>
      <c r="AL65" s="201"/>
    </row>
    <row r="66" spans="1:38">
      <c r="A66" s="102" t="str">
        <f>IF('Informations About Genes'!A66="","",'Informations About Genes'!A66)</f>
        <v>F4</v>
      </c>
      <c r="B66" s="33" t="str">
        <f>IF('Informations About Genes'!D66="","",'Informations About Genes'!D66)</f>
        <v/>
      </c>
      <c r="C66" s="328" t="str">
        <f>IF(ISERROR('Control Sample Data'!C67-'HKG selection'!C$11),"",'Control Sample Data'!C67-'HKG selection'!C$11)</f>
        <v/>
      </c>
      <c r="D66" s="329" t="str">
        <f>IF(ISERROR('Control Sample Data'!D67-'HKG selection'!D$11),"",'Control Sample Data'!D67-'HKG selection'!D$11)</f>
        <v/>
      </c>
      <c r="E66" s="329" t="str">
        <f>IF(ISERROR('Control Sample Data'!E67-'HKG selection'!E$11),"",'Control Sample Data'!E67-'HKG selection'!E$11)</f>
        <v/>
      </c>
      <c r="F66" s="328" t="str">
        <f>IF(ISERROR('Sample 1 Data'!C67-'HKG selection'!H$11),"",'Sample 1 Data'!C67-'HKG selection'!H$11)</f>
        <v/>
      </c>
      <c r="G66" s="329" t="str">
        <f>IF(ISERROR('Sample 1 Data'!D67-'HKG selection'!I$11),"",'Sample 1 Data'!D67-'HKG selection'!I$11)</f>
        <v/>
      </c>
      <c r="H66" s="330" t="str">
        <f>IF(ISERROR('Sample 1 Data'!E67-'HKG selection'!J$11),"",'Sample 1 Data'!E67-'HKG selection'!J$11)</f>
        <v/>
      </c>
      <c r="I66" s="328" t="str">
        <f>IF(ISERROR('Sample 2 Data'!C67-'HKG selection'!M$11),"",'Sample 2 Data'!C67-'HKG selection'!M$11)</f>
        <v/>
      </c>
      <c r="J66" s="329" t="str">
        <f>IF(ISERROR('Sample 2 Data'!D67-'HKG selection'!N$11),"",'Sample 2 Data'!D67-'HKG selection'!N$11)</f>
        <v/>
      </c>
      <c r="K66" s="330" t="str">
        <f>IF(ISERROR('Sample 2 Data'!E67-'HKG selection'!O$11),"",'Sample 2 Data'!E67-'HKG selection'!O$11)</f>
        <v/>
      </c>
      <c r="L66" s="328" t="str">
        <f>IF(ISERROR('Sample 3 Data'!C67-'HKG selection'!R$11),"",'Sample 3 Data'!C67-'HKG selection'!R$11)</f>
        <v/>
      </c>
      <c r="M66" s="329" t="str">
        <f>IF(ISERROR('Sample 3 Data'!D67-'HKG selection'!S$11),"",'Sample 3 Data'!D67-'HKG selection'!S$11)</f>
        <v/>
      </c>
      <c r="N66" s="330" t="str">
        <f>IF(ISERROR('Sample 3 Data'!E67-'HKG selection'!T$11),"",'Sample 3 Data'!E67-'HKG selection'!T$11)</f>
        <v/>
      </c>
      <c r="O66" s="328" t="str">
        <f>IF(ISERROR('Sample 4 Data'!C67-'HKG selection'!W$11),"",'Sample 4 Data'!C67-'HKG selection'!W$11)</f>
        <v/>
      </c>
      <c r="P66" s="329" t="str">
        <f>IF(ISERROR('Sample 4 Data'!D67-'HKG selection'!X$11),"",'Sample 4 Data'!D67-'HKG selection'!X$11)</f>
        <v/>
      </c>
      <c r="Q66" s="330" t="str">
        <f>IF(ISERROR('Sample 4 Data'!E67-'HKG selection'!Y$11),"",'Sample 4 Data'!E67-'HKG selection'!Y$11)</f>
        <v/>
      </c>
      <c r="R66" s="328" t="str">
        <f>IF(ISERROR('Sample 5 Data'!C67-'HKG selection'!AB$11),"",'Sample 5 Data'!C67-'HKG selection'!AB$11)</f>
        <v/>
      </c>
      <c r="S66" s="329" t="str">
        <f>IF(ISERROR('Sample 5 Data'!D67-'HKG selection'!AC$11),"",'Sample 5 Data'!D67-'HKG selection'!AC$11)</f>
        <v/>
      </c>
      <c r="T66" s="330" t="str">
        <f>IF(ISERROR('Sample 5 Data'!E67-'HKG selection'!AD$11),"",'Sample 5 Data'!E67-'HKG selection'!AD$11)</f>
        <v/>
      </c>
      <c r="U66" s="328" t="str">
        <f>IF(ISERROR('Sample 6 Data'!C67-'HKG selection'!AG$11),"",'Sample 6 Data'!C67-'HKG selection'!AG$11)</f>
        <v/>
      </c>
      <c r="V66" s="329" t="str">
        <f>IF(ISERROR('Sample 6 Data'!D67-'HKG selection'!AH$11),"",'Sample 6 Data'!D67-'HKG selection'!AH$11)</f>
        <v/>
      </c>
      <c r="W66" s="330" t="str">
        <f>IF(ISERROR('Sample 6 Data'!E67-'HKG selection'!AI$11),"",'Sample 6 Data'!E67-'HKG selection'!AI$11)</f>
        <v/>
      </c>
      <c r="X66" s="328" t="str">
        <f>IF(ISERROR('Sample 7 Data'!C67-'HKG selection'!AL$11),"",'Sample 7 Data'!C67-'HKG selection'!AL$11)</f>
        <v/>
      </c>
      <c r="Y66" s="329" t="str">
        <f>IF(ISERROR('Sample 7 Data'!D67-'HKG selection'!AM$11),"",'Sample 7 Data'!D67-'HKG selection'!AM$11)</f>
        <v/>
      </c>
      <c r="Z66" s="330" t="str">
        <f>IF(ISERROR('Sample 7 Data'!E67-'HKG selection'!AN$11),"",'Sample 7 Data'!E67-'HKG selection'!AN$11)</f>
        <v/>
      </c>
      <c r="AA66" s="328" t="str">
        <f>IF(ISERROR('Sample 8 Data'!C67-'HKG selection'!AQ$11),"",'Sample 8 Data'!C67-'HKG selection'!AQ$11)</f>
        <v/>
      </c>
      <c r="AB66" s="329" t="str">
        <f>IF(ISERROR('Sample 8 Data'!D67-'HKG selection'!AR$11),"",'Sample 8 Data'!D67-'HKG selection'!AR$11)</f>
        <v/>
      </c>
      <c r="AC66" s="330" t="str">
        <f>IF(ISERROR('Sample 8 Data'!E67-'HKG selection'!AS$11),"",'Sample 8 Data'!E67-'HKG selection'!AS$11)</f>
        <v/>
      </c>
      <c r="AD66" s="328" t="str">
        <f>IF(ISERROR('Sample 9 Data'!C67-'HKG selection'!AV$11),"",'Sample 9 Data'!C67-'HKG selection'!AV$11)</f>
        <v/>
      </c>
      <c r="AE66" s="329" t="str">
        <f>IF(ISERROR('Sample 9 Data'!D67-'HKG selection'!AW$11),"",'Sample 9 Data'!D67-'HKG selection'!AW$11)</f>
        <v/>
      </c>
      <c r="AF66" s="330" t="str">
        <f>IF(ISERROR('Sample 9 Data'!E67-'HKG selection'!AX$11),"",'Sample 9 Data'!E67-'HKG selection'!AX$11)</f>
        <v/>
      </c>
      <c r="AG66" s="328" t="str">
        <f>IF(ISERROR('Sample 10 Data'!C67-'HKG selection'!BA$11),"",'Sample 10 Data'!C67-'HKG selection'!BA$11)</f>
        <v/>
      </c>
      <c r="AH66" s="329" t="str">
        <f>IF(ISERROR('Sample 10 Data'!D67-'HKG selection'!BB$11),"",'Sample 10 Data'!D67-'HKG selection'!BB$11)</f>
        <v/>
      </c>
      <c r="AI66" s="330" t="str">
        <f>IF(ISERROR('Sample 10 Data'!E67-'HKG selection'!BC$11),"",'Sample 10 Data'!E67-'HKG selection'!BC$11)</f>
        <v/>
      </c>
      <c r="AJ66" s="201"/>
      <c r="AK66" s="201"/>
      <c r="AL66" s="201"/>
    </row>
    <row r="67" spans="1:38">
      <c r="A67" s="102" t="str">
        <f>IF('Informations About Genes'!A67="","",'Informations About Genes'!A67)</f>
        <v>F5</v>
      </c>
      <c r="B67" s="33" t="str">
        <f>IF('Informations About Genes'!D67="","",'Informations About Genes'!D67)</f>
        <v/>
      </c>
      <c r="C67" s="328" t="str">
        <f>IF(ISERROR('Control Sample Data'!C68-'HKG selection'!C$11),"",'Control Sample Data'!C68-'HKG selection'!C$11)</f>
        <v/>
      </c>
      <c r="D67" s="329" t="str">
        <f>IF(ISERROR('Control Sample Data'!D68-'HKG selection'!D$11),"",'Control Sample Data'!D68-'HKG selection'!D$11)</f>
        <v/>
      </c>
      <c r="E67" s="329" t="str">
        <f>IF(ISERROR('Control Sample Data'!E68-'HKG selection'!E$11),"",'Control Sample Data'!E68-'HKG selection'!E$11)</f>
        <v/>
      </c>
      <c r="F67" s="328" t="str">
        <f>IF(ISERROR('Sample 1 Data'!C68-'HKG selection'!H$11),"",'Sample 1 Data'!C68-'HKG selection'!H$11)</f>
        <v/>
      </c>
      <c r="G67" s="329" t="str">
        <f>IF(ISERROR('Sample 1 Data'!D68-'HKG selection'!I$11),"",'Sample 1 Data'!D68-'HKG selection'!I$11)</f>
        <v/>
      </c>
      <c r="H67" s="330" t="str">
        <f>IF(ISERROR('Sample 1 Data'!E68-'HKG selection'!J$11),"",'Sample 1 Data'!E68-'HKG selection'!J$11)</f>
        <v/>
      </c>
      <c r="I67" s="328" t="str">
        <f>IF(ISERROR('Sample 2 Data'!C68-'HKG selection'!M$11),"",'Sample 2 Data'!C68-'HKG selection'!M$11)</f>
        <v/>
      </c>
      <c r="J67" s="329" t="str">
        <f>IF(ISERROR('Sample 2 Data'!D68-'HKG selection'!N$11),"",'Sample 2 Data'!D68-'HKG selection'!N$11)</f>
        <v/>
      </c>
      <c r="K67" s="330" t="str">
        <f>IF(ISERROR('Sample 2 Data'!E68-'HKG selection'!O$11),"",'Sample 2 Data'!E68-'HKG selection'!O$11)</f>
        <v/>
      </c>
      <c r="L67" s="328" t="str">
        <f>IF(ISERROR('Sample 3 Data'!C68-'HKG selection'!R$11),"",'Sample 3 Data'!C68-'HKG selection'!R$11)</f>
        <v/>
      </c>
      <c r="M67" s="329" t="str">
        <f>IF(ISERROR('Sample 3 Data'!D68-'HKG selection'!S$11),"",'Sample 3 Data'!D68-'HKG selection'!S$11)</f>
        <v/>
      </c>
      <c r="N67" s="330" t="str">
        <f>IF(ISERROR('Sample 3 Data'!E68-'HKG selection'!T$11),"",'Sample 3 Data'!E68-'HKG selection'!T$11)</f>
        <v/>
      </c>
      <c r="O67" s="328" t="str">
        <f>IF(ISERROR('Sample 4 Data'!C68-'HKG selection'!W$11),"",'Sample 4 Data'!C68-'HKG selection'!W$11)</f>
        <v/>
      </c>
      <c r="P67" s="329" t="str">
        <f>IF(ISERROR('Sample 4 Data'!D68-'HKG selection'!X$11),"",'Sample 4 Data'!D68-'HKG selection'!X$11)</f>
        <v/>
      </c>
      <c r="Q67" s="330" t="str">
        <f>IF(ISERROR('Sample 4 Data'!E68-'HKG selection'!Y$11),"",'Sample 4 Data'!E68-'HKG selection'!Y$11)</f>
        <v/>
      </c>
      <c r="R67" s="328" t="str">
        <f>IF(ISERROR('Sample 5 Data'!C68-'HKG selection'!AB$11),"",'Sample 5 Data'!C68-'HKG selection'!AB$11)</f>
        <v/>
      </c>
      <c r="S67" s="329" t="str">
        <f>IF(ISERROR('Sample 5 Data'!D68-'HKG selection'!AC$11),"",'Sample 5 Data'!D68-'HKG selection'!AC$11)</f>
        <v/>
      </c>
      <c r="T67" s="330" t="str">
        <f>IF(ISERROR('Sample 5 Data'!E68-'HKG selection'!AD$11),"",'Sample 5 Data'!E68-'HKG selection'!AD$11)</f>
        <v/>
      </c>
      <c r="U67" s="328" t="str">
        <f>IF(ISERROR('Sample 6 Data'!C68-'HKG selection'!AG$11),"",'Sample 6 Data'!C68-'HKG selection'!AG$11)</f>
        <v/>
      </c>
      <c r="V67" s="329" t="str">
        <f>IF(ISERROR('Sample 6 Data'!D68-'HKG selection'!AH$11),"",'Sample 6 Data'!D68-'HKG selection'!AH$11)</f>
        <v/>
      </c>
      <c r="W67" s="330" t="str">
        <f>IF(ISERROR('Sample 6 Data'!E68-'HKG selection'!AI$11),"",'Sample 6 Data'!E68-'HKG selection'!AI$11)</f>
        <v/>
      </c>
      <c r="X67" s="328" t="str">
        <f>IF(ISERROR('Sample 7 Data'!C68-'HKG selection'!AL$11),"",'Sample 7 Data'!C68-'HKG selection'!AL$11)</f>
        <v/>
      </c>
      <c r="Y67" s="329" t="str">
        <f>IF(ISERROR('Sample 7 Data'!D68-'HKG selection'!AM$11),"",'Sample 7 Data'!D68-'HKG selection'!AM$11)</f>
        <v/>
      </c>
      <c r="Z67" s="330" t="str">
        <f>IF(ISERROR('Sample 7 Data'!E68-'HKG selection'!AN$11),"",'Sample 7 Data'!E68-'HKG selection'!AN$11)</f>
        <v/>
      </c>
      <c r="AA67" s="328" t="str">
        <f>IF(ISERROR('Sample 8 Data'!C68-'HKG selection'!AQ$11),"",'Sample 8 Data'!C68-'HKG selection'!AQ$11)</f>
        <v/>
      </c>
      <c r="AB67" s="329" t="str">
        <f>IF(ISERROR('Sample 8 Data'!D68-'HKG selection'!AR$11),"",'Sample 8 Data'!D68-'HKG selection'!AR$11)</f>
        <v/>
      </c>
      <c r="AC67" s="330" t="str">
        <f>IF(ISERROR('Sample 8 Data'!E68-'HKG selection'!AS$11),"",'Sample 8 Data'!E68-'HKG selection'!AS$11)</f>
        <v/>
      </c>
      <c r="AD67" s="328" t="str">
        <f>IF(ISERROR('Sample 9 Data'!C68-'HKG selection'!AV$11),"",'Sample 9 Data'!C68-'HKG selection'!AV$11)</f>
        <v/>
      </c>
      <c r="AE67" s="329" t="str">
        <f>IF(ISERROR('Sample 9 Data'!D68-'HKG selection'!AW$11),"",'Sample 9 Data'!D68-'HKG selection'!AW$11)</f>
        <v/>
      </c>
      <c r="AF67" s="330" t="str">
        <f>IF(ISERROR('Sample 9 Data'!E68-'HKG selection'!AX$11),"",'Sample 9 Data'!E68-'HKG selection'!AX$11)</f>
        <v/>
      </c>
      <c r="AG67" s="328" t="str">
        <f>IF(ISERROR('Sample 10 Data'!C68-'HKG selection'!BA$11),"",'Sample 10 Data'!C68-'HKG selection'!BA$11)</f>
        <v/>
      </c>
      <c r="AH67" s="329" t="str">
        <f>IF(ISERROR('Sample 10 Data'!D68-'HKG selection'!BB$11),"",'Sample 10 Data'!D68-'HKG selection'!BB$11)</f>
        <v/>
      </c>
      <c r="AI67" s="330" t="str">
        <f>IF(ISERROR('Sample 10 Data'!E68-'HKG selection'!BC$11),"",'Sample 10 Data'!E68-'HKG selection'!BC$11)</f>
        <v/>
      </c>
      <c r="AJ67" s="201"/>
      <c r="AK67" s="201"/>
      <c r="AL67" s="201"/>
    </row>
    <row r="68" spans="1:38">
      <c r="A68" s="102" t="str">
        <f>IF('Informations About Genes'!A68="","",'Informations About Genes'!A68)</f>
        <v>F6</v>
      </c>
      <c r="B68" s="33" t="str">
        <f>IF('Informations About Genes'!D68="","",'Informations About Genes'!D68)</f>
        <v/>
      </c>
      <c r="C68" s="328" t="str">
        <f>IF(ISERROR('Control Sample Data'!C69-'HKG selection'!C$11),"",'Control Sample Data'!C69-'HKG selection'!C$11)</f>
        <v/>
      </c>
      <c r="D68" s="329" t="str">
        <f>IF(ISERROR('Control Sample Data'!D69-'HKG selection'!D$11),"",'Control Sample Data'!D69-'HKG selection'!D$11)</f>
        <v/>
      </c>
      <c r="E68" s="329" t="str">
        <f>IF(ISERROR('Control Sample Data'!E69-'HKG selection'!E$11),"",'Control Sample Data'!E69-'HKG selection'!E$11)</f>
        <v/>
      </c>
      <c r="F68" s="328" t="str">
        <f>IF(ISERROR('Sample 1 Data'!C69-'HKG selection'!H$11),"",'Sample 1 Data'!C69-'HKG selection'!H$11)</f>
        <v/>
      </c>
      <c r="G68" s="329" t="str">
        <f>IF(ISERROR('Sample 1 Data'!D69-'HKG selection'!I$11),"",'Sample 1 Data'!D69-'HKG selection'!I$11)</f>
        <v/>
      </c>
      <c r="H68" s="330" t="str">
        <f>IF(ISERROR('Sample 1 Data'!E69-'HKG selection'!J$11),"",'Sample 1 Data'!E69-'HKG selection'!J$11)</f>
        <v/>
      </c>
      <c r="I68" s="328" t="str">
        <f>IF(ISERROR('Sample 2 Data'!C69-'HKG selection'!M$11),"",'Sample 2 Data'!C69-'HKG selection'!M$11)</f>
        <v/>
      </c>
      <c r="J68" s="329" t="str">
        <f>IF(ISERROR('Sample 2 Data'!D69-'HKG selection'!N$11),"",'Sample 2 Data'!D69-'HKG selection'!N$11)</f>
        <v/>
      </c>
      <c r="K68" s="330" t="str">
        <f>IF(ISERROR('Sample 2 Data'!E69-'HKG selection'!O$11),"",'Sample 2 Data'!E69-'HKG selection'!O$11)</f>
        <v/>
      </c>
      <c r="L68" s="328" t="str">
        <f>IF(ISERROR('Sample 3 Data'!C69-'HKG selection'!R$11),"",'Sample 3 Data'!C69-'HKG selection'!R$11)</f>
        <v/>
      </c>
      <c r="M68" s="329" t="str">
        <f>IF(ISERROR('Sample 3 Data'!D69-'HKG selection'!S$11),"",'Sample 3 Data'!D69-'HKG selection'!S$11)</f>
        <v/>
      </c>
      <c r="N68" s="330" t="str">
        <f>IF(ISERROR('Sample 3 Data'!E69-'HKG selection'!T$11),"",'Sample 3 Data'!E69-'HKG selection'!T$11)</f>
        <v/>
      </c>
      <c r="O68" s="328" t="str">
        <f>IF(ISERROR('Sample 4 Data'!C69-'HKG selection'!W$11),"",'Sample 4 Data'!C69-'HKG selection'!W$11)</f>
        <v/>
      </c>
      <c r="P68" s="329" t="str">
        <f>IF(ISERROR('Sample 4 Data'!D69-'HKG selection'!X$11),"",'Sample 4 Data'!D69-'HKG selection'!X$11)</f>
        <v/>
      </c>
      <c r="Q68" s="330" t="str">
        <f>IF(ISERROR('Sample 4 Data'!E69-'HKG selection'!Y$11),"",'Sample 4 Data'!E69-'HKG selection'!Y$11)</f>
        <v/>
      </c>
      <c r="R68" s="328" t="str">
        <f>IF(ISERROR('Sample 5 Data'!C69-'HKG selection'!AB$11),"",'Sample 5 Data'!C69-'HKG selection'!AB$11)</f>
        <v/>
      </c>
      <c r="S68" s="329" t="str">
        <f>IF(ISERROR('Sample 5 Data'!D69-'HKG selection'!AC$11),"",'Sample 5 Data'!D69-'HKG selection'!AC$11)</f>
        <v/>
      </c>
      <c r="T68" s="330" t="str">
        <f>IF(ISERROR('Sample 5 Data'!E69-'HKG selection'!AD$11),"",'Sample 5 Data'!E69-'HKG selection'!AD$11)</f>
        <v/>
      </c>
      <c r="U68" s="328" t="str">
        <f>IF(ISERROR('Sample 6 Data'!C69-'HKG selection'!AG$11),"",'Sample 6 Data'!C69-'HKG selection'!AG$11)</f>
        <v/>
      </c>
      <c r="V68" s="329" t="str">
        <f>IF(ISERROR('Sample 6 Data'!D69-'HKG selection'!AH$11),"",'Sample 6 Data'!D69-'HKG selection'!AH$11)</f>
        <v/>
      </c>
      <c r="W68" s="330" t="str">
        <f>IF(ISERROR('Sample 6 Data'!E69-'HKG selection'!AI$11),"",'Sample 6 Data'!E69-'HKG selection'!AI$11)</f>
        <v/>
      </c>
      <c r="X68" s="328" t="str">
        <f>IF(ISERROR('Sample 7 Data'!C69-'HKG selection'!AL$11),"",'Sample 7 Data'!C69-'HKG selection'!AL$11)</f>
        <v/>
      </c>
      <c r="Y68" s="329" t="str">
        <f>IF(ISERROR('Sample 7 Data'!D69-'HKG selection'!AM$11),"",'Sample 7 Data'!D69-'HKG selection'!AM$11)</f>
        <v/>
      </c>
      <c r="Z68" s="330" t="str">
        <f>IF(ISERROR('Sample 7 Data'!E69-'HKG selection'!AN$11),"",'Sample 7 Data'!E69-'HKG selection'!AN$11)</f>
        <v/>
      </c>
      <c r="AA68" s="328" t="str">
        <f>IF(ISERROR('Sample 8 Data'!C69-'HKG selection'!AQ$11),"",'Sample 8 Data'!C69-'HKG selection'!AQ$11)</f>
        <v/>
      </c>
      <c r="AB68" s="329" t="str">
        <f>IF(ISERROR('Sample 8 Data'!D69-'HKG selection'!AR$11),"",'Sample 8 Data'!D69-'HKG selection'!AR$11)</f>
        <v/>
      </c>
      <c r="AC68" s="330" t="str">
        <f>IF(ISERROR('Sample 8 Data'!E69-'HKG selection'!AS$11),"",'Sample 8 Data'!E69-'HKG selection'!AS$11)</f>
        <v/>
      </c>
      <c r="AD68" s="328" t="str">
        <f>IF(ISERROR('Sample 9 Data'!C69-'HKG selection'!AV$11),"",'Sample 9 Data'!C69-'HKG selection'!AV$11)</f>
        <v/>
      </c>
      <c r="AE68" s="329" t="str">
        <f>IF(ISERROR('Sample 9 Data'!D69-'HKG selection'!AW$11),"",'Sample 9 Data'!D69-'HKG selection'!AW$11)</f>
        <v/>
      </c>
      <c r="AF68" s="330" t="str">
        <f>IF(ISERROR('Sample 9 Data'!E69-'HKG selection'!AX$11),"",'Sample 9 Data'!E69-'HKG selection'!AX$11)</f>
        <v/>
      </c>
      <c r="AG68" s="328" t="str">
        <f>IF(ISERROR('Sample 10 Data'!C69-'HKG selection'!BA$11),"",'Sample 10 Data'!C69-'HKG selection'!BA$11)</f>
        <v/>
      </c>
      <c r="AH68" s="329" t="str">
        <f>IF(ISERROR('Sample 10 Data'!D69-'HKG selection'!BB$11),"",'Sample 10 Data'!D69-'HKG selection'!BB$11)</f>
        <v/>
      </c>
      <c r="AI68" s="330" t="str">
        <f>IF(ISERROR('Sample 10 Data'!E69-'HKG selection'!BC$11),"",'Sample 10 Data'!E69-'HKG selection'!BC$11)</f>
        <v/>
      </c>
      <c r="AJ68" s="201"/>
      <c r="AK68" s="201"/>
      <c r="AL68" s="201"/>
    </row>
    <row r="69" spans="1:38">
      <c r="A69" s="102" t="str">
        <f>IF('Informations About Genes'!A69="","",'Informations About Genes'!A69)</f>
        <v>F7</v>
      </c>
      <c r="B69" s="33" t="str">
        <f>IF('Informations About Genes'!D69="","",'Informations About Genes'!D69)</f>
        <v/>
      </c>
      <c r="C69" s="328" t="str">
        <f>IF(ISERROR('Control Sample Data'!C70-'HKG selection'!C$11),"",'Control Sample Data'!C70-'HKG selection'!C$11)</f>
        <v/>
      </c>
      <c r="D69" s="329" t="str">
        <f>IF(ISERROR('Control Sample Data'!D70-'HKG selection'!D$11),"",'Control Sample Data'!D70-'HKG selection'!D$11)</f>
        <v/>
      </c>
      <c r="E69" s="329" t="str">
        <f>IF(ISERROR('Control Sample Data'!E70-'HKG selection'!E$11),"",'Control Sample Data'!E70-'HKG selection'!E$11)</f>
        <v/>
      </c>
      <c r="F69" s="328" t="str">
        <f>IF(ISERROR('Sample 1 Data'!C70-'HKG selection'!H$11),"",'Sample 1 Data'!C70-'HKG selection'!H$11)</f>
        <v/>
      </c>
      <c r="G69" s="329" t="str">
        <f>IF(ISERROR('Sample 1 Data'!D70-'HKG selection'!I$11),"",'Sample 1 Data'!D70-'HKG selection'!I$11)</f>
        <v/>
      </c>
      <c r="H69" s="330" t="str">
        <f>IF(ISERROR('Sample 1 Data'!E70-'HKG selection'!J$11),"",'Sample 1 Data'!E70-'HKG selection'!J$11)</f>
        <v/>
      </c>
      <c r="I69" s="328" t="str">
        <f>IF(ISERROR('Sample 2 Data'!C70-'HKG selection'!M$11),"",'Sample 2 Data'!C70-'HKG selection'!M$11)</f>
        <v/>
      </c>
      <c r="J69" s="329" t="str">
        <f>IF(ISERROR('Sample 2 Data'!D70-'HKG selection'!N$11),"",'Sample 2 Data'!D70-'HKG selection'!N$11)</f>
        <v/>
      </c>
      <c r="K69" s="330" t="str">
        <f>IF(ISERROR('Sample 2 Data'!E70-'HKG selection'!O$11),"",'Sample 2 Data'!E70-'HKG selection'!O$11)</f>
        <v/>
      </c>
      <c r="L69" s="328" t="str">
        <f>IF(ISERROR('Sample 3 Data'!C70-'HKG selection'!R$11),"",'Sample 3 Data'!C70-'HKG selection'!R$11)</f>
        <v/>
      </c>
      <c r="M69" s="329" t="str">
        <f>IF(ISERROR('Sample 3 Data'!D70-'HKG selection'!S$11),"",'Sample 3 Data'!D70-'HKG selection'!S$11)</f>
        <v/>
      </c>
      <c r="N69" s="330" t="str">
        <f>IF(ISERROR('Sample 3 Data'!E70-'HKG selection'!T$11),"",'Sample 3 Data'!E70-'HKG selection'!T$11)</f>
        <v/>
      </c>
      <c r="O69" s="328" t="str">
        <f>IF(ISERROR('Sample 4 Data'!C70-'HKG selection'!W$11),"",'Sample 4 Data'!C70-'HKG selection'!W$11)</f>
        <v/>
      </c>
      <c r="P69" s="329" t="str">
        <f>IF(ISERROR('Sample 4 Data'!D70-'HKG selection'!X$11),"",'Sample 4 Data'!D70-'HKG selection'!X$11)</f>
        <v/>
      </c>
      <c r="Q69" s="330" t="str">
        <f>IF(ISERROR('Sample 4 Data'!E70-'HKG selection'!Y$11),"",'Sample 4 Data'!E70-'HKG selection'!Y$11)</f>
        <v/>
      </c>
      <c r="R69" s="328" t="str">
        <f>IF(ISERROR('Sample 5 Data'!C70-'HKG selection'!AB$11),"",'Sample 5 Data'!C70-'HKG selection'!AB$11)</f>
        <v/>
      </c>
      <c r="S69" s="329" t="str">
        <f>IF(ISERROR('Sample 5 Data'!D70-'HKG selection'!AC$11),"",'Sample 5 Data'!D70-'HKG selection'!AC$11)</f>
        <v/>
      </c>
      <c r="T69" s="330" t="str">
        <f>IF(ISERROR('Sample 5 Data'!E70-'HKG selection'!AD$11),"",'Sample 5 Data'!E70-'HKG selection'!AD$11)</f>
        <v/>
      </c>
      <c r="U69" s="328" t="str">
        <f>IF(ISERROR('Sample 6 Data'!C70-'HKG selection'!AG$11),"",'Sample 6 Data'!C70-'HKG selection'!AG$11)</f>
        <v/>
      </c>
      <c r="V69" s="329" t="str">
        <f>IF(ISERROR('Sample 6 Data'!D70-'HKG selection'!AH$11),"",'Sample 6 Data'!D70-'HKG selection'!AH$11)</f>
        <v/>
      </c>
      <c r="W69" s="330" t="str">
        <f>IF(ISERROR('Sample 6 Data'!E70-'HKG selection'!AI$11),"",'Sample 6 Data'!E70-'HKG selection'!AI$11)</f>
        <v/>
      </c>
      <c r="X69" s="328" t="str">
        <f>IF(ISERROR('Sample 7 Data'!C70-'HKG selection'!AL$11),"",'Sample 7 Data'!C70-'HKG selection'!AL$11)</f>
        <v/>
      </c>
      <c r="Y69" s="329" t="str">
        <f>IF(ISERROR('Sample 7 Data'!D70-'HKG selection'!AM$11),"",'Sample 7 Data'!D70-'HKG selection'!AM$11)</f>
        <v/>
      </c>
      <c r="Z69" s="330" t="str">
        <f>IF(ISERROR('Sample 7 Data'!E70-'HKG selection'!AN$11),"",'Sample 7 Data'!E70-'HKG selection'!AN$11)</f>
        <v/>
      </c>
      <c r="AA69" s="328" t="str">
        <f>IF(ISERROR('Sample 8 Data'!C70-'HKG selection'!AQ$11),"",'Sample 8 Data'!C70-'HKG selection'!AQ$11)</f>
        <v/>
      </c>
      <c r="AB69" s="329" t="str">
        <f>IF(ISERROR('Sample 8 Data'!D70-'HKG selection'!AR$11),"",'Sample 8 Data'!D70-'HKG selection'!AR$11)</f>
        <v/>
      </c>
      <c r="AC69" s="330" t="str">
        <f>IF(ISERROR('Sample 8 Data'!E70-'HKG selection'!AS$11),"",'Sample 8 Data'!E70-'HKG selection'!AS$11)</f>
        <v/>
      </c>
      <c r="AD69" s="328" t="str">
        <f>IF(ISERROR('Sample 9 Data'!C70-'HKG selection'!AV$11),"",'Sample 9 Data'!C70-'HKG selection'!AV$11)</f>
        <v/>
      </c>
      <c r="AE69" s="329" t="str">
        <f>IF(ISERROR('Sample 9 Data'!D70-'HKG selection'!AW$11),"",'Sample 9 Data'!D70-'HKG selection'!AW$11)</f>
        <v/>
      </c>
      <c r="AF69" s="330" t="str">
        <f>IF(ISERROR('Sample 9 Data'!E70-'HKG selection'!AX$11),"",'Sample 9 Data'!E70-'HKG selection'!AX$11)</f>
        <v/>
      </c>
      <c r="AG69" s="328" t="str">
        <f>IF(ISERROR('Sample 10 Data'!C70-'HKG selection'!BA$11),"",'Sample 10 Data'!C70-'HKG selection'!BA$11)</f>
        <v/>
      </c>
      <c r="AH69" s="329" t="str">
        <f>IF(ISERROR('Sample 10 Data'!D70-'HKG selection'!BB$11),"",'Sample 10 Data'!D70-'HKG selection'!BB$11)</f>
        <v/>
      </c>
      <c r="AI69" s="330" t="str">
        <f>IF(ISERROR('Sample 10 Data'!E70-'HKG selection'!BC$11),"",'Sample 10 Data'!E70-'HKG selection'!BC$11)</f>
        <v/>
      </c>
      <c r="AJ69" s="201"/>
      <c r="AK69" s="201"/>
      <c r="AL69" s="201"/>
    </row>
    <row r="70" spans="1:38">
      <c r="A70" s="102" t="str">
        <f>IF('Informations About Genes'!A70="","",'Informations About Genes'!A70)</f>
        <v>F8</v>
      </c>
      <c r="B70" s="33" t="str">
        <f>IF('Informations About Genes'!D70="","",'Informations About Genes'!D70)</f>
        <v/>
      </c>
      <c r="C70" s="328" t="str">
        <f>IF(ISERROR('Control Sample Data'!C71-'HKG selection'!C$11),"",'Control Sample Data'!C71-'HKG selection'!C$11)</f>
        <v/>
      </c>
      <c r="D70" s="329" t="str">
        <f>IF(ISERROR('Control Sample Data'!D71-'HKG selection'!D$11),"",'Control Sample Data'!D71-'HKG selection'!D$11)</f>
        <v/>
      </c>
      <c r="E70" s="329" t="str">
        <f>IF(ISERROR('Control Sample Data'!E71-'HKG selection'!E$11),"",'Control Sample Data'!E71-'HKG selection'!E$11)</f>
        <v/>
      </c>
      <c r="F70" s="328" t="str">
        <f>IF(ISERROR('Sample 1 Data'!C71-'HKG selection'!H$11),"",'Sample 1 Data'!C71-'HKG selection'!H$11)</f>
        <v/>
      </c>
      <c r="G70" s="329" t="str">
        <f>IF(ISERROR('Sample 1 Data'!D71-'HKG selection'!I$11),"",'Sample 1 Data'!D71-'HKG selection'!I$11)</f>
        <v/>
      </c>
      <c r="H70" s="330" t="str">
        <f>IF(ISERROR('Sample 1 Data'!E71-'HKG selection'!J$11),"",'Sample 1 Data'!E71-'HKG selection'!J$11)</f>
        <v/>
      </c>
      <c r="I70" s="328" t="str">
        <f>IF(ISERROR('Sample 2 Data'!C71-'HKG selection'!M$11),"",'Sample 2 Data'!C71-'HKG selection'!M$11)</f>
        <v/>
      </c>
      <c r="J70" s="329" t="str">
        <f>IF(ISERROR('Sample 2 Data'!D71-'HKG selection'!N$11),"",'Sample 2 Data'!D71-'HKG selection'!N$11)</f>
        <v/>
      </c>
      <c r="K70" s="330" t="str">
        <f>IF(ISERROR('Sample 2 Data'!E71-'HKG selection'!O$11),"",'Sample 2 Data'!E71-'HKG selection'!O$11)</f>
        <v/>
      </c>
      <c r="L70" s="328" t="str">
        <f>IF(ISERROR('Sample 3 Data'!C71-'HKG selection'!R$11),"",'Sample 3 Data'!C71-'HKG selection'!R$11)</f>
        <v/>
      </c>
      <c r="M70" s="329" t="str">
        <f>IF(ISERROR('Sample 3 Data'!D71-'HKG selection'!S$11),"",'Sample 3 Data'!D71-'HKG selection'!S$11)</f>
        <v/>
      </c>
      <c r="N70" s="330" t="str">
        <f>IF(ISERROR('Sample 3 Data'!E71-'HKG selection'!T$11),"",'Sample 3 Data'!E71-'HKG selection'!T$11)</f>
        <v/>
      </c>
      <c r="O70" s="328" t="str">
        <f>IF(ISERROR('Sample 4 Data'!C71-'HKG selection'!W$11),"",'Sample 4 Data'!C71-'HKG selection'!W$11)</f>
        <v/>
      </c>
      <c r="P70" s="329" t="str">
        <f>IF(ISERROR('Sample 4 Data'!D71-'HKG selection'!X$11),"",'Sample 4 Data'!D71-'HKG selection'!X$11)</f>
        <v/>
      </c>
      <c r="Q70" s="330" t="str">
        <f>IF(ISERROR('Sample 4 Data'!E71-'HKG selection'!Y$11),"",'Sample 4 Data'!E71-'HKG selection'!Y$11)</f>
        <v/>
      </c>
      <c r="R70" s="328" t="str">
        <f>IF(ISERROR('Sample 5 Data'!C71-'HKG selection'!AB$11),"",'Sample 5 Data'!C71-'HKG selection'!AB$11)</f>
        <v/>
      </c>
      <c r="S70" s="329" t="str">
        <f>IF(ISERROR('Sample 5 Data'!D71-'HKG selection'!AC$11),"",'Sample 5 Data'!D71-'HKG selection'!AC$11)</f>
        <v/>
      </c>
      <c r="T70" s="330" t="str">
        <f>IF(ISERROR('Sample 5 Data'!E71-'HKG selection'!AD$11),"",'Sample 5 Data'!E71-'HKG selection'!AD$11)</f>
        <v/>
      </c>
      <c r="U70" s="328" t="str">
        <f>IF(ISERROR('Sample 6 Data'!C71-'HKG selection'!AG$11),"",'Sample 6 Data'!C71-'HKG selection'!AG$11)</f>
        <v/>
      </c>
      <c r="V70" s="329" t="str">
        <f>IF(ISERROR('Sample 6 Data'!D71-'HKG selection'!AH$11),"",'Sample 6 Data'!D71-'HKG selection'!AH$11)</f>
        <v/>
      </c>
      <c r="W70" s="330" t="str">
        <f>IF(ISERROR('Sample 6 Data'!E71-'HKG selection'!AI$11),"",'Sample 6 Data'!E71-'HKG selection'!AI$11)</f>
        <v/>
      </c>
      <c r="X70" s="328" t="str">
        <f>IF(ISERROR('Sample 7 Data'!C71-'HKG selection'!AL$11),"",'Sample 7 Data'!C71-'HKG selection'!AL$11)</f>
        <v/>
      </c>
      <c r="Y70" s="329" t="str">
        <f>IF(ISERROR('Sample 7 Data'!D71-'HKG selection'!AM$11),"",'Sample 7 Data'!D71-'HKG selection'!AM$11)</f>
        <v/>
      </c>
      <c r="Z70" s="330" t="str">
        <f>IF(ISERROR('Sample 7 Data'!E71-'HKG selection'!AN$11),"",'Sample 7 Data'!E71-'HKG selection'!AN$11)</f>
        <v/>
      </c>
      <c r="AA70" s="328" t="str">
        <f>IF(ISERROR('Sample 8 Data'!C71-'HKG selection'!AQ$11),"",'Sample 8 Data'!C71-'HKG selection'!AQ$11)</f>
        <v/>
      </c>
      <c r="AB70" s="329" t="str">
        <f>IF(ISERROR('Sample 8 Data'!D71-'HKG selection'!AR$11),"",'Sample 8 Data'!D71-'HKG selection'!AR$11)</f>
        <v/>
      </c>
      <c r="AC70" s="330" t="str">
        <f>IF(ISERROR('Sample 8 Data'!E71-'HKG selection'!AS$11),"",'Sample 8 Data'!E71-'HKG selection'!AS$11)</f>
        <v/>
      </c>
      <c r="AD70" s="328" t="str">
        <f>IF(ISERROR('Sample 9 Data'!C71-'HKG selection'!AV$11),"",'Sample 9 Data'!C71-'HKG selection'!AV$11)</f>
        <v/>
      </c>
      <c r="AE70" s="329" t="str">
        <f>IF(ISERROR('Sample 9 Data'!D71-'HKG selection'!AW$11),"",'Sample 9 Data'!D71-'HKG selection'!AW$11)</f>
        <v/>
      </c>
      <c r="AF70" s="330" t="str">
        <f>IF(ISERROR('Sample 9 Data'!E71-'HKG selection'!AX$11),"",'Sample 9 Data'!E71-'HKG selection'!AX$11)</f>
        <v/>
      </c>
      <c r="AG70" s="328" t="str">
        <f>IF(ISERROR('Sample 10 Data'!C71-'HKG selection'!BA$11),"",'Sample 10 Data'!C71-'HKG selection'!BA$11)</f>
        <v/>
      </c>
      <c r="AH70" s="329" t="str">
        <f>IF(ISERROR('Sample 10 Data'!D71-'HKG selection'!BB$11),"",'Sample 10 Data'!D71-'HKG selection'!BB$11)</f>
        <v/>
      </c>
      <c r="AI70" s="330" t="str">
        <f>IF(ISERROR('Sample 10 Data'!E71-'HKG selection'!BC$11),"",'Sample 10 Data'!E71-'HKG selection'!BC$11)</f>
        <v/>
      </c>
      <c r="AJ70" s="201"/>
      <c r="AK70" s="201"/>
      <c r="AL70" s="201"/>
    </row>
    <row r="71" spans="1:38">
      <c r="A71" s="102" t="str">
        <f>IF('Informations About Genes'!A71="","",'Informations About Genes'!A71)</f>
        <v>F9</v>
      </c>
      <c r="B71" s="33" t="str">
        <f>IF('Informations About Genes'!D71="","",'Informations About Genes'!D71)</f>
        <v/>
      </c>
      <c r="C71" s="328" t="str">
        <f>IF(ISERROR('Control Sample Data'!C72-'HKG selection'!C$11),"",'Control Sample Data'!C72-'HKG selection'!C$11)</f>
        <v/>
      </c>
      <c r="D71" s="329" t="str">
        <f>IF(ISERROR('Control Sample Data'!D72-'HKG selection'!D$11),"",'Control Sample Data'!D72-'HKG selection'!D$11)</f>
        <v/>
      </c>
      <c r="E71" s="329" t="str">
        <f>IF(ISERROR('Control Sample Data'!E72-'HKG selection'!E$11),"",'Control Sample Data'!E72-'HKG selection'!E$11)</f>
        <v/>
      </c>
      <c r="F71" s="328" t="str">
        <f>IF(ISERROR('Sample 1 Data'!C72-'HKG selection'!H$11),"",'Sample 1 Data'!C72-'HKG selection'!H$11)</f>
        <v/>
      </c>
      <c r="G71" s="329" t="str">
        <f>IF(ISERROR('Sample 1 Data'!D72-'HKG selection'!I$11),"",'Sample 1 Data'!D72-'HKG selection'!I$11)</f>
        <v/>
      </c>
      <c r="H71" s="330" t="str">
        <f>IF(ISERROR('Sample 1 Data'!E72-'HKG selection'!J$11),"",'Sample 1 Data'!E72-'HKG selection'!J$11)</f>
        <v/>
      </c>
      <c r="I71" s="328" t="str">
        <f>IF(ISERROR('Sample 2 Data'!C72-'HKG selection'!M$11),"",'Sample 2 Data'!C72-'HKG selection'!M$11)</f>
        <v/>
      </c>
      <c r="J71" s="329" t="str">
        <f>IF(ISERROR('Sample 2 Data'!D72-'HKG selection'!N$11),"",'Sample 2 Data'!D72-'HKG selection'!N$11)</f>
        <v/>
      </c>
      <c r="K71" s="330" t="str">
        <f>IF(ISERROR('Sample 2 Data'!E72-'HKG selection'!O$11),"",'Sample 2 Data'!E72-'HKG selection'!O$11)</f>
        <v/>
      </c>
      <c r="L71" s="328" t="str">
        <f>IF(ISERROR('Sample 3 Data'!C72-'HKG selection'!R$11),"",'Sample 3 Data'!C72-'HKG selection'!R$11)</f>
        <v/>
      </c>
      <c r="M71" s="329" t="str">
        <f>IF(ISERROR('Sample 3 Data'!D72-'HKG selection'!S$11),"",'Sample 3 Data'!D72-'HKG selection'!S$11)</f>
        <v/>
      </c>
      <c r="N71" s="330" t="str">
        <f>IF(ISERROR('Sample 3 Data'!E72-'HKG selection'!T$11),"",'Sample 3 Data'!E72-'HKG selection'!T$11)</f>
        <v/>
      </c>
      <c r="O71" s="328" t="str">
        <f>IF(ISERROR('Sample 4 Data'!C72-'HKG selection'!W$11),"",'Sample 4 Data'!C72-'HKG selection'!W$11)</f>
        <v/>
      </c>
      <c r="P71" s="329" t="str">
        <f>IF(ISERROR('Sample 4 Data'!D72-'HKG selection'!X$11),"",'Sample 4 Data'!D72-'HKG selection'!X$11)</f>
        <v/>
      </c>
      <c r="Q71" s="330" t="str">
        <f>IF(ISERROR('Sample 4 Data'!E72-'HKG selection'!Y$11),"",'Sample 4 Data'!E72-'HKG selection'!Y$11)</f>
        <v/>
      </c>
      <c r="R71" s="328" t="str">
        <f>IF(ISERROR('Sample 5 Data'!C72-'HKG selection'!AB$11),"",'Sample 5 Data'!C72-'HKG selection'!AB$11)</f>
        <v/>
      </c>
      <c r="S71" s="329" t="str">
        <f>IF(ISERROR('Sample 5 Data'!D72-'HKG selection'!AC$11),"",'Sample 5 Data'!D72-'HKG selection'!AC$11)</f>
        <v/>
      </c>
      <c r="T71" s="330" t="str">
        <f>IF(ISERROR('Sample 5 Data'!E72-'HKG selection'!AD$11),"",'Sample 5 Data'!E72-'HKG selection'!AD$11)</f>
        <v/>
      </c>
      <c r="U71" s="328" t="str">
        <f>IF(ISERROR('Sample 6 Data'!C72-'HKG selection'!AG$11),"",'Sample 6 Data'!C72-'HKG selection'!AG$11)</f>
        <v/>
      </c>
      <c r="V71" s="329" t="str">
        <f>IF(ISERROR('Sample 6 Data'!D72-'HKG selection'!AH$11),"",'Sample 6 Data'!D72-'HKG selection'!AH$11)</f>
        <v/>
      </c>
      <c r="W71" s="330" t="str">
        <f>IF(ISERROR('Sample 6 Data'!E72-'HKG selection'!AI$11),"",'Sample 6 Data'!E72-'HKG selection'!AI$11)</f>
        <v/>
      </c>
      <c r="X71" s="328" t="str">
        <f>IF(ISERROR('Sample 7 Data'!C72-'HKG selection'!AL$11),"",'Sample 7 Data'!C72-'HKG selection'!AL$11)</f>
        <v/>
      </c>
      <c r="Y71" s="329" t="str">
        <f>IF(ISERROR('Sample 7 Data'!D72-'HKG selection'!AM$11),"",'Sample 7 Data'!D72-'HKG selection'!AM$11)</f>
        <v/>
      </c>
      <c r="Z71" s="330" t="str">
        <f>IF(ISERROR('Sample 7 Data'!E72-'HKG selection'!AN$11),"",'Sample 7 Data'!E72-'HKG selection'!AN$11)</f>
        <v/>
      </c>
      <c r="AA71" s="328" t="str">
        <f>IF(ISERROR('Sample 8 Data'!C72-'HKG selection'!AQ$11),"",'Sample 8 Data'!C72-'HKG selection'!AQ$11)</f>
        <v/>
      </c>
      <c r="AB71" s="329" t="str">
        <f>IF(ISERROR('Sample 8 Data'!D72-'HKG selection'!AR$11),"",'Sample 8 Data'!D72-'HKG selection'!AR$11)</f>
        <v/>
      </c>
      <c r="AC71" s="330" t="str">
        <f>IF(ISERROR('Sample 8 Data'!E72-'HKG selection'!AS$11),"",'Sample 8 Data'!E72-'HKG selection'!AS$11)</f>
        <v/>
      </c>
      <c r="AD71" s="328" t="str">
        <f>IF(ISERROR('Sample 9 Data'!C72-'HKG selection'!AV$11),"",'Sample 9 Data'!C72-'HKG selection'!AV$11)</f>
        <v/>
      </c>
      <c r="AE71" s="329" t="str">
        <f>IF(ISERROR('Sample 9 Data'!D72-'HKG selection'!AW$11),"",'Sample 9 Data'!D72-'HKG selection'!AW$11)</f>
        <v/>
      </c>
      <c r="AF71" s="330" t="str">
        <f>IF(ISERROR('Sample 9 Data'!E72-'HKG selection'!AX$11),"",'Sample 9 Data'!E72-'HKG selection'!AX$11)</f>
        <v/>
      </c>
      <c r="AG71" s="328" t="str">
        <f>IF(ISERROR('Sample 10 Data'!C72-'HKG selection'!BA$11),"",'Sample 10 Data'!C72-'HKG selection'!BA$11)</f>
        <v/>
      </c>
      <c r="AH71" s="329" t="str">
        <f>IF(ISERROR('Sample 10 Data'!D72-'HKG selection'!BB$11),"",'Sample 10 Data'!D72-'HKG selection'!BB$11)</f>
        <v/>
      </c>
      <c r="AI71" s="330" t="str">
        <f>IF(ISERROR('Sample 10 Data'!E72-'HKG selection'!BC$11),"",'Sample 10 Data'!E72-'HKG selection'!BC$11)</f>
        <v/>
      </c>
      <c r="AJ71" s="201"/>
      <c r="AK71" s="201"/>
      <c r="AL71" s="201"/>
    </row>
    <row r="72" spans="1:38">
      <c r="A72" s="102" t="str">
        <f>IF('Informations About Genes'!A72="","",'Informations About Genes'!A72)</f>
        <v>F10</v>
      </c>
      <c r="B72" s="33" t="str">
        <f>IF('Informations About Genes'!D72="","",'Informations About Genes'!D72)</f>
        <v/>
      </c>
      <c r="C72" s="328" t="str">
        <f>IF(ISERROR('Control Sample Data'!C73-'HKG selection'!C$11),"",'Control Sample Data'!C73-'HKG selection'!C$11)</f>
        <v/>
      </c>
      <c r="D72" s="329" t="str">
        <f>IF(ISERROR('Control Sample Data'!D73-'HKG selection'!D$11),"",'Control Sample Data'!D73-'HKG selection'!D$11)</f>
        <v/>
      </c>
      <c r="E72" s="329" t="str">
        <f>IF(ISERROR('Control Sample Data'!E73-'HKG selection'!E$11),"",'Control Sample Data'!E73-'HKG selection'!E$11)</f>
        <v/>
      </c>
      <c r="F72" s="328" t="str">
        <f>IF(ISERROR('Sample 1 Data'!C73-'HKG selection'!H$11),"",'Sample 1 Data'!C73-'HKG selection'!H$11)</f>
        <v/>
      </c>
      <c r="G72" s="329" t="str">
        <f>IF(ISERROR('Sample 1 Data'!D73-'HKG selection'!I$11),"",'Sample 1 Data'!D73-'HKG selection'!I$11)</f>
        <v/>
      </c>
      <c r="H72" s="330" t="str">
        <f>IF(ISERROR('Sample 1 Data'!E73-'HKG selection'!J$11),"",'Sample 1 Data'!E73-'HKG selection'!J$11)</f>
        <v/>
      </c>
      <c r="I72" s="328" t="str">
        <f>IF(ISERROR('Sample 2 Data'!C73-'HKG selection'!M$11),"",'Sample 2 Data'!C73-'HKG selection'!M$11)</f>
        <v/>
      </c>
      <c r="J72" s="329" t="str">
        <f>IF(ISERROR('Sample 2 Data'!D73-'HKG selection'!N$11),"",'Sample 2 Data'!D73-'HKG selection'!N$11)</f>
        <v/>
      </c>
      <c r="K72" s="330" t="str">
        <f>IF(ISERROR('Sample 2 Data'!E73-'HKG selection'!O$11),"",'Sample 2 Data'!E73-'HKG selection'!O$11)</f>
        <v/>
      </c>
      <c r="L72" s="328" t="str">
        <f>IF(ISERROR('Sample 3 Data'!C73-'HKG selection'!R$11),"",'Sample 3 Data'!C73-'HKG selection'!R$11)</f>
        <v/>
      </c>
      <c r="M72" s="329" t="str">
        <f>IF(ISERROR('Sample 3 Data'!D73-'HKG selection'!S$11),"",'Sample 3 Data'!D73-'HKG selection'!S$11)</f>
        <v/>
      </c>
      <c r="N72" s="330" t="str">
        <f>IF(ISERROR('Sample 3 Data'!E73-'HKG selection'!T$11),"",'Sample 3 Data'!E73-'HKG selection'!T$11)</f>
        <v/>
      </c>
      <c r="O72" s="328" t="str">
        <f>IF(ISERROR('Sample 4 Data'!C73-'HKG selection'!W$11),"",'Sample 4 Data'!C73-'HKG selection'!W$11)</f>
        <v/>
      </c>
      <c r="P72" s="329" t="str">
        <f>IF(ISERROR('Sample 4 Data'!D73-'HKG selection'!X$11),"",'Sample 4 Data'!D73-'HKG selection'!X$11)</f>
        <v/>
      </c>
      <c r="Q72" s="330" t="str">
        <f>IF(ISERROR('Sample 4 Data'!E73-'HKG selection'!Y$11),"",'Sample 4 Data'!E73-'HKG selection'!Y$11)</f>
        <v/>
      </c>
      <c r="R72" s="328" t="str">
        <f>IF(ISERROR('Sample 5 Data'!C73-'HKG selection'!AB$11),"",'Sample 5 Data'!C73-'HKG selection'!AB$11)</f>
        <v/>
      </c>
      <c r="S72" s="329" t="str">
        <f>IF(ISERROR('Sample 5 Data'!D73-'HKG selection'!AC$11),"",'Sample 5 Data'!D73-'HKG selection'!AC$11)</f>
        <v/>
      </c>
      <c r="T72" s="330" t="str">
        <f>IF(ISERROR('Sample 5 Data'!E73-'HKG selection'!AD$11),"",'Sample 5 Data'!E73-'HKG selection'!AD$11)</f>
        <v/>
      </c>
      <c r="U72" s="328" t="str">
        <f>IF(ISERROR('Sample 6 Data'!C73-'HKG selection'!AG$11),"",'Sample 6 Data'!C73-'HKG selection'!AG$11)</f>
        <v/>
      </c>
      <c r="V72" s="329" t="str">
        <f>IF(ISERROR('Sample 6 Data'!D73-'HKG selection'!AH$11),"",'Sample 6 Data'!D73-'HKG selection'!AH$11)</f>
        <v/>
      </c>
      <c r="W72" s="330" t="str">
        <f>IF(ISERROR('Sample 6 Data'!E73-'HKG selection'!AI$11),"",'Sample 6 Data'!E73-'HKG selection'!AI$11)</f>
        <v/>
      </c>
      <c r="X72" s="328" t="str">
        <f>IF(ISERROR('Sample 7 Data'!C73-'HKG selection'!AL$11),"",'Sample 7 Data'!C73-'HKG selection'!AL$11)</f>
        <v/>
      </c>
      <c r="Y72" s="329" t="str">
        <f>IF(ISERROR('Sample 7 Data'!D73-'HKG selection'!AM$11),"",'Sample 7 Data'!D73-'HKG selection'!AM$11)</f>
        <v/>
      </c>
      <c r="Z72" s="330" t="str">
        <f>IF(ISERROR('Sample 7 Data'!E73-'HKG selection'!AN$11),"",'Sample 7 Data'!E73-'HKG selection'!AN$11)</f>
        <v/>
      </c>
      <c r="AA72" s="328" t="str">
        <f>IF(ISERROR('Sample 8 Data'!C73-'HKG selection'!AQ$11),"",'Sample 8 Data'!C73-'HKG selection'!AQ$11)</f>
        <v/>
      </c>
      <c r="AB72" s="329" t="str">
        <f>IF(ISERROR('Sample 8 Data'!D73-'HKG selection'!AR$11),"",'Sample 8 Data'!D73-'HKG selection'!AR$11)</f>
        <v/>
      </c>
      <c r="AC72" s="330" t="str">
        <f>IF(ISERROR('Sample 8 Data'!E73-'HKG selection'!AS$11),"",'Sample 8 Data'!E73-'HKG selection'!AS$11)</f>
        <v/>
      </c>
      <c r="AD72" s="328" t="str">
        <f>IF(ISERROR('Sample 9 Data'!C73-'HKG selection'!AV$11),"",'Sample 9 Data'!C73-'HKG selection'!AV$11)</f>
        <v/>
      </c>
      <c r="AE72" s="329" t="str">
        <f>IF(ISERROR('Sample 9 Data'!D73-'HKG selection'!AW$11),"",'Sample 9 Data'!D73-'HKG selection'!AW$11)</f>
        <v/>
      </c>
      <c r="AF72" s="330" t="str">
        <f>IF(ISERROR('Sample 9 Data'!E73-'HKG selection'!AX$11),"",'Sample 9 Data'!E73-'HKG selection'!AX$11)</f>
        <v/>
      </c>
      <c r="AG72" s="328" t="str">
        <f>IF(ISERROR('Sample 10 Data'!C73-'HKG selection'!BA$11),"",'Sample 10 Data'!C73-'HKG selection'!BA$11)</f>
        <v/>
      </c>
      <c r="AH72" s="329" t="str">
        <f>IF(ISERROR('Sample 10 Data'!D73-'HKG selection'!BB$11),"",'Sample 10 Data'!D73-'HKG selection'!BB$11)</f>
        <v/>
      </c>
      <c r="AI72" s="330" t="str">
        <f>IF(ISERROR('Sample 10 Data'!E73-'HKG selection'!BC$11),"",'Sample 10 Data'!E73-'HKG selection'!BC$11)</f>
        <v/>
      </c>
      <c r="AJ72" s="201"/>
      <c r="AK72" s="201"/>
      <c r="AL72" s="201"/>
    </row>
    <row r="73" spans="1:38">
      <c r="A73" s="102" t="str">
        <f>IF('Informations About Genes'!A73="","",'Informations About Genes'!A73)</f>
        <v>F11</v>
      </c>
      <c r="B73" s="33" t="str">
        <f>IF('Informations About Genes'!D73="","",'Informations About Genes'!D73)</f>
        <v/>
      </c>
      <c r="C73" s="328" t="str">
        <f>IF(ISERROR('Control Sample Data'!C74-'HKG selection'!C$11),"",'Control Sample Data'!C74-'HKG selection'!C$11)</f>
        <v/>
      </c>
      <c r="D73" s="329" t="str">
        <f>IF(ISERROR('Control Sample Data'!D74-'HKG selection'!D$11),"",'Control Sample Data'!D74-'HKG selection'!D$11)</f>
        <v/>
      </c>
      <c r="E73" s="329" t="str">
        <f>IF(ISERROR('Control Sample Data'!E74-'HKG selection'!E$11),"",'Control Sample Data'!E74-'HKG selection'!E$11)</f>
        <v/>
      </c>
      <c r="F73" s="328" t="str">
        <f>IF(ISERROR('Sample 1 Data'!C74-'HKG selection'!H$11),"",'Sample 1 Data'!C74-'HKG selection'!H$11)</f>
        <v/>
      </c>
      <c r="G73" s="329" t="str">
        <f>IF(ISERROR('Sample 1 Data'!D74-'HKG selection'!I$11),"",'Sample 1 Data'!D74-'HKG selection'!I$11)</f>
        <v/>
      </c>
      <c r="H73" s="330" t="str">
        <f>IF(ISERROR('Sample 1 Data'!E74-'HKG selection'!J$11),"",'Sample 1 Data'!E74-'HKG selection'!J$11)</f>
        <v/>
      </c>
      <c r="I73" s="328" t="str">
        <f>IF(ISERROR('Sample 2 Data'!C74-'HKG selection'!M$11),"",'Sample 2 Data'!C74-'HKG selection'!M$11)</f>
        <v/>
      </c>
      <c r="J73" s="329" t="str">
        <f>IF(ISERROR('Sample 2 Data'!D74-'HKG selection'!N$11),"",'Sample 2 Data'!D74-'HKG selection'!N$11)</f>
        <v/>
      </c>
      <c r="K73" s="330" t="str">
        <f>IF(ISERROR('Sample 2 Data'!E74-'HKG selection'!O$11),"",'Sample 2 Data'!E74-'HKG selection'!O$11)</f>
        <v/>
      </c>
      <c r="L73" s="328" t="str">
        <f>IF(ISERROR('Sample 3 Data'!C74-'HKG selection'!R$11),"",'Sample 3 Data'!C74-'HKG selection'!R$11)</f>
        <v/>
      </c>
      <c r="M73" s="329" t="str">
        <f>IF(ISERROR('Sample 3 Data'!D74-'HKG selection'!S$11),"",'Sample 3 Data'!D74-'HKG selection'!S$11)</f>
        <v/>
      </c>
      <c r="N73" s="330" t="str">
        <f>IF(ISERROR('Sample 3 Data'!E74-'HKG selection'!T$11),"",'Sample 3 Data'!E74-'HKG selection'!T$11)</f>
        <v/>
      </c>
      <c r="O73" s="328" t="str">
        <f>IF(ISERROR('Sample 4 Data'!C74-'HKG selection'!W$11),"",'Sample 4 Data'!C74-'HKG selection'!W$11)</f>
        <v/>
      </c>
      <c r="P73" s="329" t="str">
        <f>IF(ISERROR('Sample 4 Data'!D74-'HKG selection'!X$11),"",'Sample 4 Data'!D74-'HKG selection'!X$11)</f>
        <v/>
      </c>
      <c r="Q73" s="330" t="str">
        <f>IF(ISERROR('Sample 4 Data'!E74-'HKG selection'!Y$11),"",'Sample 4 Data'!E74-'HKG selection'!Y$11)</f>
        <v/>
      </c>
      <c r="R73" s="328" t="str">
        <f>IF(ISERROR('Sample 5 Data'!C74-'HKG selection'!AB$11),"",'Sample 5 Data'!C74-'HKG selection'!AB$11)</f>
        <v/>
      </c>
      <c r="S73" s="329" t="str">
        <f>IF(ISERROR('Sample 5 Data'!D74-'HKG selection'!AC$11),"",'Sample 5 Data'!D74-'HKG selection'!AC$11)</f>
        <v/>
      </c>
      <c r="T73" s="330" t="str">
        <f>IF(ISERROR('Sample 5 Data'!E74-'HKG selection'!AD$11),"",'Sample 5 Data'!E74-'HKG selection'!AD$11)</f>
        <v/>
      </c>
      <c r="U73" s="328" t="str">
        <f>IF(ISERROR('Sample 6 Data'!C74-'HKG selection'!AG$11),"",'Sample 6 Data'!C74-'HKG selection'!AG$11)</f>
        <v/>
      </c>
      <c r="V73" s="329" t="str">
        <f>IF(ISERROR('Sample 6 Data'!D74-'HKG selection'!AH$11),"",'Sample 6 Data'!D74-'HKG selection'!AH$11)</f>
        <v/>
      </c>
      <c r="W73" s="330" t="str">
        <f>IF(ISERROR('Sample 6 Data'!E74-'HKG selection'!AI$11),"",'Sample 6 Data'!E74-'HKG selection'!AI$11)</f>
        <v/>
      </c>
      <c r="X73" s="328" t="str">
        <f>IF(ISERROR('Sample 7 Data'!C74-'HKG selection'!AL$11),"",'Sample 7 Data'!C74-'HKG selection'!AL$11)</f>
        <v/>
      </c>
      <c r="Y73" s="329" t="str">
        <f>IF(ISERROR('Sample 7 Data'!D74-'HKG selection'!AM$11),"",'Sample 7 Data'!D74-'HKG selection'!AM$11)</f>
        <v/>
      </c>
      <c r="Z73" s="330" t="str">
        <f>IF(ISERROR('Sample 7 Data'!E74-'HKG selection'!AN$11),"",'Sample 7 Data'!E74-'HKG selection'!AN$11)</f>
        <v/>
      </c>
      <c r="AA73" s="328" t="str">
        <f>IF(ISERROR('Sample 8 Data'!C74-'HKG selection'!AQ$11),"",'Sample 8 Data'!C74-'HKG selection'!AQ$11)</f>
        <v/>
      </c>
      <c r="AB73" s="329" t="str">
        <f>IF(ISERROR('Sample 8 Data'!D74-'HKG selection'!AR$11),"",'Sample 8 Data'!D74-'HKG selection'!AR$11)</f>
        <v/>
      </c>
      <c r="AC73" s="330" t="str">
        <f>IF(ISERROR('Sample 8 Data'!E74-'HKG selection'!AS$11),"",'Sample 8 Data'!E74-'HKG selection'!AS$11)</f>
        <v/>
      </c>
      <c r="AD73" s="328" t="str">
        <f>IF(ISERROR('Sample 9 Data'!C74-'HKG selection'!AV$11),"",'Sample 9 Data'!C74-'HKG selection'!AV$11)</f>
        <v/>
      </c>
      <c r="AE73" s="329" t="str">
        <f>IF(ISERROR('Sample 9 Data'!D74-'HKG selection'!AW$11),"",'Sample 9 Data'!D74-'HKG selection'!AW$11)</f>
        <v/>
      </c>
      <c r="AF73" s="330" t="str">
        <f>IF(ISERROR('Sample 9 Data'!E74-'HKG selection'!AX$11),"",'Sample 9 Data'!E74-'HKG selection'!AX$11)</f>
        <v/>
      </c>
      <c r="AG73" s="328" t="str">
        <f>IF(ISERROR('Sample 10 Data'!C74-'HKG selection'!BA$11),"",'Sample 10 Data'!C74-'HKG selection'!BA$11)</f>
        <v/>
      </c>
      <c r="AH73" s="329" t="str">
        <f>IF(ISERROR('Sample 10 Data'!D74-'HKG selection'!BB$11),"",'Sample 10 Data'!D74-'HKG selection'!BB$11)</f>
        <v/>
      </c>
      <c r="AI73" s="330" t="str">
        <f>IF(ISERROR('Sample 10 Data'!E74-'HKG selection'!BC$11),"",'Sample 10 Data'!E74-'HKG selection'!BC$11)</f>
        <v/>
      </c>
      <c r="AJ73" s="201"/>
      <c r="AK73" s="201"/>
      <c r="AL73" s="201"/>
    </row>
    <row r="74" spans="1:38">
      <c r="A74" s="102" t="str">
        <f>IF('Informations About Genes'!A74="","",'Informations About Genes'!A74)</f>
        <v>F12</v>
      </c>
      <c r="B74" s="33" t="str">
        <f>IF('Informations About Genes'!D74="","",'Informations About Genes'!D74)</f>
        <v/>
      </c>
      <c r="C74" s="328" t="str">
        <f>IF(ISERROR('Control Sample Data'!C75-'HKG selection'!C$11),"",'Control Sample Data'!C75-'HKG selection'!C$11)</f>
        <v/>
      </c>
      <c r="D74" s="329" t="str">
        <f>IF(ISERROR('Control Sample Data'!D75-'HKG selection'!D$11),"",'Control Sample Data'!D75-'HKG selection'!D$11)</f>
        <v/>
      </c>
      <c r="E74" s="329" t="str">
        <f>IF(ISERROR('Control Sample Data'!E75-'HKG selection'!E$11),"",'Control Sample Data'!E75-'HKG selection'!E$11)</f>
        <v/>
      </c>
      <c r="F74" s="328" t="str">
        <f>IF(ISERROR('Sample 1 Data'!C75-'HKG selection'!H$11),"",'Sample 1 Data'!C75-'HKG selection'!H$11)</f>
        <v/>
      </c>
      <c r="G74" s="329" t="str">
        <f>IF(ISERROR('Sample 1 Data'!D75-'HKG selection'!I$11),"",'Sample 1 Data'!D75-'HKG selection'!I$11)</f>
        <v/>
      </c>
      <c r="H74" s="330" t="str">
        <f>IF(ISERROR('Sample 1 Data'!E75-'HKG selection'!J$11),"",'Sample 1 Data'!E75-'HKG selection'!J$11)</f>
        <v/>
      </c>
      <c r="I74" s="328" t="str">
        <f>IF(ISERROR('Sample 2 Data'!C75-'HKG selection'!M$11),"",'Sample 2 Data'!C75-'HKG selection'!M$11)</f>
        <v/>
      </c>
      <c r="J74" s="329" t="str">
        <f>IF(ISERROR('Sample 2 Data'!D75-'HKG selection'!N$11),"",'Sample 2 Data'!D75-'HKG selection'!N$11)</f>
        <v/>
      </c>
      <c r="K74" s="330" t="str">
        <f>IF(ISERROR('Sample 2 Data'!E75-'HKG selection'!O$11),"",'Sample 2 Data'!E75-'HKG selection'!O$11)</f>
        <v/>
      </c>
      <c r="L74" s="328" t="str">
        <f>IF(ISERROR('Sample 3 Data'!C75-'HKG selection'!R$11),"",'Sample 3 Data'!C75-'HKG selection'!R$11)</f>
        <v/>
      </c>
      <c r="M74" s="329" t="str">
        <f>IF(ISERROR('Sample 3 Data'!D75-'HKG selection'!S$11),"",'Sample 3 Data'!D75-'HKG selection'!S$11)</f>
        <v/>
      </c>
      <c r="N74" s="330" t="str">
        <f>IF(ISERROR('Sample 3 Data'!E75-'HKG selection'!T$11),"",'Sample 3 Data'!E75-'HKG selection'!T$11)</f>
        <v/>
      </c>
      <c r="O74" s="328" t="str">
        <f>IF(ISERROR('Sample 4 Data'!C75-'HKG selection'!W$11),"",'Sample 4 Data'!C75-'HKG selection'!W$11)</f>
        <v/>
      </c>
      <c r="P74" s="329" t="str">
        <f>IF(ISERROR('Sample 4 Data'!D75-'HKG selection'!X$11),"",'Sample 4 Data'!D75-'HKG selection'!X$11)</f>
        <v/>
      </c>
      <c r="Q74" s="330" t="str">
        <f>IF(ISERROR('Sample 4 Data'!E75-'HKG selection'!Y$11),"",'Sample 4 Data'!E75-'HKG selection'!Y$11)</f>
        <v/>
      </c>
      <c r="R74" s="328" t="str">
        <f>IF(ISERROR('Sample 5 Data'!C75-'HKG selection'!AB$11),"",'Sample 5 Data'!C75-'HKG selection'!AB$11)</f>
        <v/>
      </c>
      <c r="S74" s="329" t="str">
        <f>IF(ISERROR('Sample 5 Data'!D75-'HKG selection'!AC$11),"",'Sample 5 Data'!D75-'HKG selection'!AC$11)</f>
        <v/>
      </c>
      <c r="T74" s="330" t="str">
        <f>IF(ISERROR('Sample 5 Data'!E75-'HKG selection'!AD$11),"",'Sample 5 Data'!E75-'HKG selection'!AD$11)</f>
        <v/>
      </c>
      <c r="U74" s="328" t="str">
        <f>IF(ISERROR('Sample 6 Data'!C75-'HKG selection'!AG$11),"",'Sample 6 Data'!C75-'HKG selection'!AG$11)</f>
        <v/>
      </c>
      <c r="V74" s="329" t="str">
        <f>IF(ISERROR('Sample 6 Data'!D75-'HKG selection'!AH$11),"",'Sample 6 Data'!D75-'HKG selection'!AH$11)</f>
        <v/>
      </c>
      <c r="W74" s="330" t="str">
        <f>IF(ISERROR('Sample 6 Data'!E75-'HKG selection'!AI$11),"",'Sample 6 Data'!E75-'HKG selection'!AI$11)</f>
        <v/>
      </c>
      <c r="X74" s="328" t="str">
        <f>IF(ISERROR('Sample 7 Data'!C75-'HKG selection'!AL$11),"",'Sample 7 Data'!C75-'HKG selection'!AL$11)</f>
        <v/>
      </c>
      <c r="Y74" s="329" t="str">
        <f>IF(ISERROR('Sample 7 Data'!D75-'HKG selection'!AM$11),"",'Sample 7 Data'!D75-'HKG selection'!AM$11)</f>
        <v/>
      </c>
      <c r="Z74" s="330" t="str">
        <f>IF(ISERROR('Sample 7 Data'!E75-'HKG selection'!AN$11),"",'Sample 7 Data'!E75-'HKG selection'!AN$11)</f>
        <v/>
      </c>
      <c r="AA74" s="328" t="str">
        <f>IF(ISERROR('Sample 8 Data'!C75-'HKG selection'!AQ$11),"",'Sample 8 Data'!C75-'HKG selection'!AQ$11)</f>
        <v/>
      </c>
      <c r="AB74" s="329" t="str">
        <f>IF(ISERROR('Sample 8 Data'!D75-'HKG selection'!AR$11),"",'Sample 8 Data'!D75-'HKG selection'!AR$11)</f>
        <v/>
      </c>
      <c r="AC74" s="330" t="str">
        <f>IF(ISERROR('Sample 8 Data'!E75-'HKG selection'!AS$11),"",'Sample 8 Data'!E75-'HKG selection'!AS$11)</f>
        <v/>
      </c>
      <c r="AD74" s="328" t="str">
        <f>IF(ISERROR('Sample 9 Data'!C75-'HKG selection'!AV$11),"",'Sample 9 Data'!C75-'HKG selection'!AV$11)</f>
        <v/>
      </c>
      <c r="AE74" s="329" t="str">
        <f>IF(ISERROR('Sample 9 Data'!D75-'HKG selection'!AW$11),"",'Sample 9 Data'!D75-'HKG selection'!AW$11)</f>
        <v/>
      </c>
      <c r="AF74" s="330" t="str">
        <f>IF(ISERROR('Sample 9 Data'!E75-'HKG selection'!AX$11),"",'Sample 9 Data'!E75-'HKG selection'!AX$11)</f>
        <v/>
      </c>
      <c r="AG74" s="328" t="str">
        <f>IF(ISERROR('Sample 10 Data'!C75-'HKG selection'!BA$11),"",'Sample 10 Data'!C75-'HKG selection'!BA$11)</f>
        <v/>
      </c>
      <c r="AH74" s="329" t="str">
        <f>IF(ISERROR('Sample 10 Data'!D75-'HKG selection'!BB$11),"",'Sample 10 Data'!D75-'HKG selection'!BB$11)</f>
        <v/>
      </c>
      <c r="AI74" s="330" t="str">
        <f>IF(ISERROR('Sample 10 Data'!E75-'HKG selection'!BC$11),"",'Sample 10 Data'!E75-'HKG selection'!BC$11)</f>
        <v/>
      </c>
      <c r="AJ74" s="201"/>
      <c r="AK74" s="201"/>
      <c r="AL74" s="201"/>
    </row>
    <row r="75" spans="1:38">
      <c r="A75" s="102" t="str">
        <f>IF('Informations About Genes'!A75="","",'Informations About Genes'!A75)</f>
        <v>G1</v>
      </c>
      <c r="B75" s="33" t="str">
        <f>IF('Informations About Genes'!D75="","",'Informations About Genes'!D75)</f>
        <v/>
      </c>
      <c r="C75" s="328" t="str">
        <f>IF(ISERROR('Control Sample Data'!C76-'HKG selection'!C$11),"",'Control Sample Data'!C76-'HKG selection'!C$11)</f>
        <v/>
      </c>
      <c r="D75" s="329" t="str">
        <f>IF(ISERROR('Control Sample Data'!D76-'HKG selection'!D$11),"",'Control Sample Data'!D76-'HKG selection'!D$11)</f>
        <v/>
      </c>
      <c r="E75" s="329" t="str">
        <f>IF(ISERROR('Control Sample Data'!E76-'HKG selection'!E$11),"",'Control Sample Data'!E76-'HKG selection'!E$11)</f>
        <v/>
      </c>
      <c r="F75" s="328" t="str">
        <f>IF(ISERROR('Sample 1 Data'!C76-'HKG selection'!H$11),"",'Sample 1 Data'!C76-'HKG selection'!H$11)</f>
        <v/>
      </c>
      <c r="G75" s="329" t="str">
        <f>IF(ISERROR('Sample 1 Data'!D76-'HKG selection'!I$11),"",'Sample 1 Data'!D76-'HKG selection'!I$11)</f>
        <v/>
      </c>
      <c r="H75" s="330" t="str">
        <f>IF(ISERROR('Sample 1 Data'!E76-'HKG selection'!J$11),"",'Sample 1 Data'!E76-'HKG selection'!J$11)</f>
        <v/>
      </c>
      <c r="I75" s="328" t="str">
        <f>IF(ISERROR('Sample 2 Data'!C76-'HKG selection'!M$11),"",'Sample 2 Data'!C76-'HKG selection'!M$11)</f>
        <v/>
      </c>
      <c r="J75" s="329" t="str">
        <f>IF(ISERROR('Sample 2 Data'!D76-'HKG selection'!N$11),"",'Sample 2 Data'!D76-'HKG selection'!N$11)</f>
        <v/>
      </c>
      <c r="K75" s="330" t="str">
        <f>IF(ISERROR('Sample 2 Data'!E76-'HKG selection'!O$11),"",'Sample 2 Data'!E76-'HKG selection'!O$11)</f>
        <v/>
      </c>
      <c r="L75" s="328" t="str">
        <f>IF(ISERROR('Sample 3 Data'!C76-'HKG selection'!R$11),"",'Sample 3 Data'!C76-'HKG selection'!R$11)</f>
        <v/>
      </c>
      <c r="M75" s="329" t="str">
        <f>IF(ISERROR('Sample 3 Data'!D76-'HKG selection'!S$11),"",'Sample 3 Data'!D76-'HKG selection'!S$11)</f>
        <v/>
      </c>
      <c r="N75" s="330" t="str">
        <f>IF(ISERROR('Sample 3 Data'!E76-'HKG selection'!T$11),"",'Sample 3 Data'!E76-'HKG selection'!T$11)</f>
        <v/>
      </c>
      <c r="O75" s="328" t="str">
        <f>IF(ISERROR('Sample 4 Data'!C76-'HKG selection'!W$11),"",'Sample 4 Data'!C76-'HKG selection'!W$11)</f>
        <v/>
      </c>
      <c r="P75" s="329" t="str">
        <f>IF(ISERROR('Sample 4 Data'!D76-'HKG selection'!X$11),"",'Sample 4 Data'!D76-'HKG selection'!X$11)</f>
        <v/>
      </c>
      <c r="Q75" s="330" t="str">
        <f>IF(ISERROR('Sample 4 Data'!E76-'HKG selection'!Y$11),"",'Sample 4 Data'!E76-'HKG selection'!Y$11)</f>
        <v/>
      </c>
      <c r="R75" s="328" t="str">
        <f>IF(ISERROR('Sample 5 Data'!C76-'HKG selection'!AB$11),"",'Sample 5 Data'!C76-'HKG selection'!AB$11)</f>
        <v/>
      </c>
      <c r="S75" s="329" t="str">
        <f>IF(ISERROR('Sample 5 Data'!D76-'HKG selection'!AC$11),"",'Sample 5 Data'!D76-'HKG selection'!AC$11)</f>
        <v/>
      </c>
      <c r="T75" s="330" t="str">
        <f>IF(ISERROR('Sample 5 Data'!E76-'HKG selection'!AD$11),"",'Sample 5 Data'!E76-'HKG selection'!AD$11)</f>
        <v/>
      </c>
      <c r="U75" s="328" t="str">
        <f>IF(ISERROR('Sample 6 Data'!C76-'HKG selection'!AG$11),"",'Sample 6 Data'!C76-'HKG selection'!AG$11)</f>
        <v/>
      </c>
      <c r="V75" s="329" t="str">
        <f>IF(ISERROR('Sample 6 Data'!D76-'HKG selection'!AH$11),"",'Sample 6 Data'!D76-'HKG selection'!AH$11)</f>
        <v/>
      </c>
      <c r="W75" s="330" t="str">
        <f>IF(ISERROR('Sample 6 Data'!E76-'HKG selection'!AI$11),"",'Sample 6 Data'!E76-'HKG selection'!AI$11)</f>
        <v/>
      </c>
      <c r="X75" s="328" t="str">
        <f>IF(ISERROR('Sample 7 Data'!C76-'HKG selection'!AL$11),"",'Sample 7 Data'!C76-'HKG selection'!AL$11)</f>
        <v/>
      </c>
      <c r="Y75" s="329" t="str">
        <f>IF(ISERROR('Sample 7 Data'!D76-'HKG selection'!AM$11),"",'Sample 7 Data'!D76-'HKG selection'!AM$11)</f>
        <v/>
      </c>
      <c r="Z75" s="330" t="str">
        <f>IF(ISERROR('Sample 7 Data'!E76-'HKG selection'!AN$11),"",'Sample 7 Data'!E76-'HKG selection'!AN$11)</f>
        <v/>
      </c>
      <c r="AA75" s="328" t="str">
        <f>IF(ISERROR('Sample 8 Data'!C76-'HKG selection'!AQ$11),"",'Sample 8 Data'!C76-'HKG selection'!AQ$11)</f>
        <v/>
      </c>
      <c r="AB75" s="329" t="str">
        <f>IF(ISERROR('Sample 8 Data'!D76-'HKG selection'!AR$11),"",'Sample 8 Data'!D76-'HKG selection'!AR$11)</f>
        <v/>
      </c>
      <c r="AC75" s="330" t="str">
        <f>IF(ISERROR('Sample 8 Data'!E76-'HKG selection'!AS$11),"",'Sample 8 Data'!E76-'HKG selection'!AS$11)</f>
        <v/>
      </c>
      <c r="AD75" s="328" t="str">
        <f>IF(ISERROR('Sample 9 Data'!C76-'HKG selection'!AV$11),"",'Sample 9 Data'!C76-'HKG selection'!AV$11)</f>
        <v/>
      </c>
      <c r="AE75" s="329" t="str">
        <f>IF(ISERROR('Sample 9 Data'!D76-'HKG selection'!AW$11),"",'Sample 9 Data'!D76-'HKG selection'!AW$11)</f>
        <v/>
      </c>
      <c r="AF75" s="330" t="str">
        <f>IF(ISERROR('Sample 9 Data'!E76-'HKG selection'!AX$11),"",'Sample 9 Data'!E76-'HKG selection'!AX$11)</f>
        <v/>
      </c>
      <c r="AG75" s="328" t="str">
        <f>IF(ISERROR('Sample 10 Data'!C76-'HKG selection'!BA$11),"",'Sample 10 Data'!C76-'HKG selection'!BA$11)</f>
        <v/>
      </c>
      <c r="AH75" s="329" t="str">
        <f>IF(ISERROR('Sample 10 Data'!D76-'HKG selection'!BB$11),"",'Sample 10 Data'!D76-'HKG selection'!BB$11)</f>
        <v/>
      </c>
      <c r="AI75" s="330" t="str">
        <f>IF(ISERROR('Sample 10 Data'!E76-'HKG selection'!BC$11),"",'Sample 10 Data'!E76-'HKG selection'!BC$11)</f>
        <v/>
      </c>
      <c r="AJ75" s="201"/>
      <c r="AK75" s="201"/>
      <c r="AL75" s="201"/>
    </row>
    <row r="76" spans="1:38">
      <c r="A76" s="102" t="str">
        <f>IF('Informations About Genes'!A76="","",'Informations About Genes'!A76)</f>
        <v>G2</v>
      </c>
      <c r="B76" s="33" t="str">
        <f>IF('Informations About Genes'!D76="","",'Informations About Genes'!D76)</f>
        <v/>
      </c>
      <c r="C76" s="328" t="str">
        <f>IF(ISERROR('Control Sample Data'!C77-'HKG selection'!C$11),"",'Control Sample Data'!C77-'HKG selection'!C$11)</f>
        <v/>
      </c>
      <c r="D76" s="329" t="str">
        <f>IF(ISERROR('Control Sample Data'!D77-'HKG selection'!D$11),"",'Control Sample Data'!D77-'HKG selection'!D$11)</f>
        <v/>
      </c>
      <c r="E76" s="329" t="str">
        <f>IF(ISERROR('Control Sample Data'!E77-'HKG selection'!E$11),"",'Control Sample Data'!E77-'HKG selection'!E$11)</f>
        <v/>
      </c>
      <c r="F76" s="328" t="str">
        <f>IF(ISERROR('Sample 1 Data'!C77-'HKG selection'!H$11),"",'Sample 1 Data'!C77-'HKG selection'!H$11)</f>
        <v/>
      </c>
      <c r="G76" s="329" t="str">
        <f>IF(ISERROR('Sample 1 Data'!D77-'HKG selection'!I$11),"",'Sample 1 Data'!D77-'HKG selection'!I$11)</f>
        <v/>
      </c>
      <c r="H76" s="330" t="str">
        <f>IF(ISERROR('Sample 1 Data'!E77-'HKG selection'!J$11),"",'Sample 1 Data'!E77-'HKG selection'!J$11)</f>
        <v/>
      </c>
      <c r="I76" s="328" t="str">
        <f>IF(ISERROR('Sample 2 Data'!C77-'HKG selection'!M$11),"",'Sample 2 Data'!C77-'HKG selection'!M$11)</f>
        <v/>
      </c>
      <c r="J76" s="329" t="str">
        <f>IF(ISERROR('Sample 2 Data'!D77-'HKG selection'!N$11),"",'Sample 2 Data'!D77-'HKG selection'!N$11)</f>
        <v/>
      </c>
      <c r="K76" s="330" t="str">
        <f>IF(ISERROR('Sample 2 Data'!E77-'HKG selection'!O$11),"",'Sample 2 Data'!E77-'HKG selection'!O$11)</f>
        <v/>
      </c>
      <c r="L76" s="328" t="str">
        <f>IF(ISERROR('Sample 3 Data'!C77-'HKG selection'!R$11),"",'Sample 3 Data'!C77-'HKG selection'!R$11)</f>
        <v/>
      </c>
      <c r="M76" s="329" t="str">
        <f>IF(ISERROR('Sample 3 Data'!D77-'HKG selection'!S$11),"",'Sample 3 Data'!D77-'HKG selection'!S$11)</f>
        <v/>
      </c>
      <c r="N76" s="330" t="str">
        <f>IF(ISERROR('Sample 3 Data'!E77-'HKG selection'!T$11),"",'Sample 3 Data'!E77-'HKG selection'!T$11)</f>
        <v/>
      </c>
      <c r="O76" s="328" t="str">
        <f>IF(ISERROR('Sample 4 Data'!C77-'HKG selection'!W$11),"",'Sample 4 Data'!C77-'HKG selection'!W$11)</f>
        <v/>
      </c>
      <c r="P76" s="329" t="str">
        <f>IF(ISERROR('Sample 4 Data'!D77-'HKG selection'!X$11),"",'Sample 4 Data'!D77-'HKG selection'!X$11)</f>
        <v/>
      </c>
      <c r="Q76" s="330" t="str">
        <f>IF(ISERROR('Sample 4 Data'!E77-'HKG selection'!Y$11),"",'Sample 4 Data'!E77-'HKG selection'!Y$11)</f>
        <v/>
      </c>
      <c r="R76" s="328" t="str">
        <f>IF(ISERROR('Sample 5 Data'!C77-'HKG selection'!AB$11),"",'Sample 5 Data'!C77-'HKG selection'!AB$11)</f>
        <v/>
      </c>
      <c r="S76" s="329" t="str">
        <f>IF(ISERROR('Sample 5 Data'!D77-'HKG selection'!AC$11),"",'Sample 5 Data'!D77-'HKG selection'!AC$11)</f>
        <v/>
      </c>
      <c r="T76" s="330" t="str">
        <f>IF(ISERROR('Sample 5 Data'!E77-'HKG selection'!AD$11),"",'Sample 5 Data'!E77-'HKG selection'!AD$11)</f>
        <v/>
      </c>
      <c r="U76" s="328" t="str">
        <f>IF(ISERROR('Sample 6 Data'!C77-'HKG selection'!AG$11),"",'Sample 6 Data'!C77-'HKG selection'!AG$11)</f>
        <v/>
      </c>
      <c r="V76" s="329" t="str">
        <f>IF(ISERROR('Sample 6 Data'!D77-'HKG selection'!AH$11),"",'Sample 6 Data'!D77-'HKG selection'!AH$11)</f>
        <v/>
      </c>
      <c r="W76" s="330" t="str">
        <f>IF(ISERROR('Sample 6 Data'!E77-'HKG selection'!AI$11),"",'Sample 6 Data'!E77-'HKG selection'!AI$11)</f>
        <v/>
      </c>
      <c r="X76" s="328" t="str">
        <f>IF(ISERROR('Sample 7 Data'!C77-'HKG selection'!AL$11),"",'Sample 7 Data'!C77-'HKG selection'!AL$11)</f>
        <v/>
      </c>
      <c r="Y76" s="329" t="str">
        <f>IF(ISERROR('Sample 7 Data'!D77-'HKG selection'!AM$11),"",'Sample 7 Data'!D77-'HKG selection'!AM$11)</f>
        <v/>
      </c>
      <c r="Z76" s="330" t="str">
        <f>IF(ISERROR('Sample 7 Data'!E77-'HKG selection'!AN$11),"",'Sample 7 Data'!E77-'HKG selection'!AN$11)</f>
        <v/>
      </c>
      <c r="AA76" s="328" t="str">
        <f>IF(ISERROR('Sample 8 Data'!C77-'HKG selection'!AQ$11),"",'Sample 8 Data'!C77-'HKG selection'!AQ$11)</f>
        <v/>
      </c>
      <c r="AB76" s="329" t="str">
        <f>IF(ISERROR('Sample 8 Data'!D77-'HKG selection'!AR$11),"",'Sample 8 Data'!D77-'HKG selection'!AR$11)</f>
        <v/>
      </c>
      <c r="AC76" s="330" t="str">
        <f>IF(ISERROR('Sample 8 Data'!E77-'HKG selection'!AS$11),"",'Sample 8 Data'!E77-'HKG selection'!AS$11)</f>
        <v/>
      </c>
      <c r="AD76" s="328" t="str">
        <f>IF(ISERROR('Sample 9 Data'!C77-'HKG selection'!AV$11),"",'Sample 9 Data'!C77-'HKG selection'!AV$11)</f>
        <v/>
      </c>
      <c r="AE76" s="329" t="str">
        <f>IF(ISERROR('Sample 9 Data'!D77-'HKG selection'!AW$11),"",'Sample 9 Data'!D77-'HKG selection'!AW$11)</f>
        <v/>
      </c>
      <c r="AF76" s="330" t="str">
        <f>IF(ISERROR('Sample 9 Data'!E77-'HKG selection'!AX$11),"",'Sample 9 Data'!E77-'HKG selection'!AX$11)</f>
        <v/>
      </c>
      <c r="AG76" s="328" t="str">
        <f>IF(ISERROR('Sample 10 Data'!C77-'HKG selection'!BA$11),"",'Sample 10 Data'!C77-'HKG selection'!BA$11)</f>
        <v/>
      </c>
      <c r="AH76" s="329" t="str">
        <f>IF(ISERROR('Sample 10 Data'!D77-'HKG selection'!BB$11),"",'Sample 10 Data'!D77-'HKG selection'!BB$11)</f>
        <v/>
      </c>
      <c r="AI76" s="330" t="str">
        <f>IF(ISERROR('Sample 10 Data'!E77-'HKG selection'!BC$11),"",'Sample 10 Data'!E77-'HKG selection'!BC$11)</f>
        <v/>
      </c>
      <c r="AJ76" s="201"/>
      <c r="AK76" s="201"/>
      <c r="AL76" s="201"/>
    </row>
    <row r="77" spans="1:38">
      <c r="A77" s="102" t="str">
        <f>IF('Informations About Genes'!A77="","",'Informations About Genes'!A77)</f>
        <v>G3</v>
      </c>
      <c r="B77" s="33" t="str">
        <f>IF('Informations About Genes'!D77="","",'Informations About Genes'!D77)</f>
        <v/>
      </c>
      <c r="C77" s="328" t="str">
        <f>IF(ISERROR('Control Sample Data'!C78-'HKG selection'!C$11),"",'Control Sample Data'!C78-'HKG selection'!C$11)</f>
        <v/>
      </c>
      <c r="D77" s="329" t="str">
        <f>IF(ISERROR('Control Sample Data'!D78-'HKG selection'!D$11),"",'Control Sample Data'!D78-'HKG selection'!D$11)</f>
        <v/>
      </c>
      <c r="E77" s="329" t="str">
        <f>IF(ISERROR('Control Sample Data'!E78-'HKG selection'!E$11),"",'Control Sample Data'!E78-'HKG selection'!E$11)</f>
        <v/>
      </c>
      <c r="F77" s="328" t="str">
        <f>IF(ISERROR('Sample 1 Data'!C78-'HKG selection'!H$11),"",'Sample 1 Data'!C78-'HKG selection'!H$11)</f>
        <v/>
      </c>
      <c r="G77" s="329" t="str">
        <f>IF(ISERROR('Sample 1 Data'!D78-'HKG selection'!I$11),"",'Sample 1 Data'!D78-'HKG selection'!I$11)</f>
        <v/>
      </c>
      <c r="H77" s="330" t="str">
        <f>IF(ISERROR('Sample 1 Data'!E78-'HKG selection'!J$11),"",'Sample 1 Data'!E78-'HKG selection'!J$11)</f>
        <v/>
      </c>
      <c r="I77" s="328" t="str">
        <f>IF(ISERROR('Sample 2 Data'!C78-'HKG selection'!M$11),"",'Sample 2 Data'!C78-'HKG selection'!M$11)</f>
        <v/>
      </c>
      <c r="J77" s="329" t="str">
        <f>IF(ISERROR('Sample 2 Data'!D78-'HKG selection'!N$11),"",'Sample 2 Data'!D78-'HKG selection'!N$11)</f>
        <v/>
      </c>
      <c r="K77" s="330" t="str">
        <f>IF(ISERROR('Sample 2 Data'!E78-'HKG selection'!O$11),"",'Sample 2 Data'!E78-'HKG selection'!O$11)</f>
        <v/>
      </c>
      <c r="L77" s="328" t="str">
        <f>IF(ISERROR('Sample 3 Data'!C78-'HKG selection'!R$11),"",'Sample 3 Data'!C78-'HKG selection'!R$11)</f>
        <v/>
      </c>
      <c r="M77" s="329" t="str">
        <f>IF(ISERROR('Sample 3 Data'!D78-'HKG selection'!S$11),"",'Sample 3 Data'!D78-'HKG selection'!S$11)</f>
        <v/>
      </c>
      <c r="N77" s="330" t="str">
        <f>IF(ISERROR('Sample 3 Data'!E78-'HKG selection'!T$11),"",'Sample 3 Data'!E78-'HKG selection'!T$11)</f>
        <v/>
      </c>
      <c r="O77" s="328" t="str">
        <f>IF(ISERROR('Sample 4 Data'!C78-'HKG selection'!W$11),"",'Sample 4 Data'!C78-'HKG selection'!W$11)</f>
        <v/>
      </c>
      <c r="P77" s="329" t="str">
        <f>IF(ISERROR('Sample 4 Data'!D78-'HKG selection'!X$11),"",'Sample 4 Data'!D78-'HKG selection'!X$11)</f>
        <v/>
      </c>
      <c r="Q77" s="330" t="str">
        <f>IF(ISERROR('Sample 4 Data'!E78-'HKG selection'!Y$11),"",'Sample 4 Data'!E78-'HKG selection'!Y$11)</f>
        <v/>
      </c>
      <c r="R77" s="328" t="str">
        <f>IF(ISERROR('Sample 5 Data'!C78-'HKG selection'!AB$11),"",'Sample 5 Data'!C78-'HKG selection'!AB$11)</f>
        <v/>
      </c>
      <c r="S77" s="329" t="str">
        <f>IF(ISERROR('Sample 5 Data'!D78-'HKG selection'!AC$11),"",'Sample 5 Data'!D78-'HKG selection'!AC$11)</f>
        <v/>
      </c>
      <c r="T77" s="330" t="str">
        <f>IF(ISERROR('Sample 5 Data'!E78-'HKG selection'!AD$11),"",'Sample 5 Data'!E78-'HKG selection'!AD$11)</f>
        <v/>
      </c>
      <c r="U77" s="328" t="str">
        <f>IF(ISERROR('Sample 6 Data'!C78-'HKG selection'!AG$11),"",'Sample 6 Data'!C78-'HKG selection'!AG$11)</f>
        <v/>
      </c>
      <c r="V77" s="329" t="str">
        <f>IF(ISERROR('Sample 6 Data'!D78-'HKG selection'!AH$11),"",'Sample 6 Data'!D78-'HKG selection'!AH$11)</f>
        <v/>
      </c>
      <c r="W77" s="330" t="str">
        <f>IF(ISERROR('Sample 6 Data'!E78-'HKG selection'!AI$11),"",'Sample 6 Data'!E78-'HKG selection'!AI$11)</f>
        <v/>
      </c>
      <c r="X77" s="328" t="str">
        <f>IF(ISERROR('Sample 7 Data'!C78-'HKG selection'!AL$11),"",'Sample 7 Data'!C78-'HKG selection'!AL$11)</f>
        <v/>
      </c>
      <c r="Y77" s="329" t="str">
        <f>IF(ISERROR('Sample 7 Data'!D78-'HKG selection'!AM$11),"",'Sample 7 Data'!D78-'HKG selection'!AM$11)</f>
        <v/>
      </c>
      <c r="Z77" s="330" t="str">
        <f>IF(ISERROR('Sample 7 Data'!E78-'HKG selection'!AN$11),"",'Sample 7 Data'!E78-'HKG selection'!AN$11)</f>
        <v/>
      </c>
      <c r="AA77" s="328" t="str">
        <f>IF(ISERROR('Sample 8 Data'!C78-'HKG selection'!AQ$11),"",'Sample 8 Data'!C78-'HKG selection'!AQ$11)</f>
        <v/>
      </c>
      <c r="AB77" s="329" t="str">
        <f>IF(ISERROR('Sample 8 Data'!D78-'HKG selection'!AR$11),"",'Sample 8 Data'!D78-'HKG selection'!AR$11)</f>
        <v/>
      </c>
      <c r="AC77" s="330" t="str">
        <f>IF(ISERROR('Sample 8 Data'!E78-'HKG selection'!AS$11),"",'Sample 8 Data'!E78-'HKG selection'!AS$11)</f>
        <v/>
      </c>
      <c r="AD77" s="328" t="str">
        <f>IF(ISERROR('Sample 9 Data'!C78-'HKG selection'!AV$11),"",'Sample 9 Data'!C78-'HKG selection'!AV$11)</f>
        <v/>
      </c>
      <c r="AE77" s="329" t="str">
        <f>IF(ISERROR('Sample 9 Data'!D78-'HKG selection'!AW$11),"",'Sample 9 Data'!D78-'HKG selection'!AW$11)</f>
        <v/>
      </c>
      <c r="AF77" s="330" t="str">
        <f>IF(ISERROR('Sample 9 Data'!E78-'HKG selection'!AX$11),"",'Sample 9 Data'!E78-'HKG selection'!AX$11)</f>
        <v/>
      </c>
      <c r="AG77" s="328" t="str">
        <f>IF(ISERROR('Sample 10 Data'!C78-'HKG selection'!BA$11),"",'Sample 10 Data'!C78-'HKG selection'!BA$11)</f>
        <v/>
      </c>
      <c r="AH77" s="329" t="str">
        <f>IF(ISERROR('Sample 10 Data'!D78-'HKG selection'!BB$11),"",'Sample 10 Data'!D78-'HKG selection'!BB$11)</f>
        <v/>
      </c>
      <c r="AI77" s="330" t="str">
        <f>IF(ISERROR('Sample 10 Data'!E78-'HKG selection'!BC$11),"",'Sample 10 Data'!E78-'HKG selection'!BC$11)</f>
        <v/>
      </c>
      <c r="AJ77" s="201"/>
      <c r="AK77" s="201"/>
      <c r="AL77" s="201"/>
    </row>
    <row r="78" spans="1:38">
      <c r="A78" s="102" t="str">
        <f>IF('Informations About Genes'!A78="","",'Informations About Genes'!A78)</f>
        <v>G4</v>
      </c>
      <c r="B78" s="33" t="str">
        <f>IF('Informations About Genes'!D78="","",'Informations About Genes'!D78)</f>
        <v/>
      </c>
      <c r="C78" s="328" t="str">
        <f>IF(ISERROR('Control Sample Data'!C79-'HKG selection'!C$11),"",'Control Sample Data'!C79-'HKG selection'!C$11)</f>
        <v/>
      </c>
      <c r="D78" s="329" t="str">
        <f>IF(ISERROR('Control Sample Data'!D79-'HKG selection'!D$11),"",'Control Sample Data'!D79-'HKG selection'!D$11)</f>
        <v/>
      </c>
      <c r="E78" s="329" t="str">
        <f>IF(ISERROR('Control Sample Data'!E79-'HKG selection'!E$11),"",'Control Sample Data'!E79-'HKG selection'!E$11)</f>
        <v/>
      </c>
      <c r="F78" s="328" t="str">
        <f>IF(ISERROR('Sample 1 Data'!C79-'HKG selection'!H$11),"",'Sample 1 Data'!C79-'HKG selection'!H$11)</f>
        <v/>
      </c>
      <c r="G78" s="329" t="str">
        <f>IF(ISERROR('Sample 1 Data'!D79-'HKG selection'!I$11),"",'Sample 1 Data'!D79-'HKG selection'!I$11)</f>
        <v/>
      </c>
      <c r="H78" s="330" t="str">
        <f>IF(ISERROR('Sample 1 Data'!E79-'HKG selection'!J$11),"",'Sample 1 Data'!E79-'HKG selection'!J$11)</f>
        <v/>
      </c>
      <c r="I78" s="328" t="str">
        <f>IF(ISERROR('Sample 2 Data'!C79-'HKG selection'!M$11),"",'Sample 2 Data'!C79-'HKG selection'!M$11)</f>
        <v/>
      </c>
      <c r="J78" s="329" t="str">
        <f>IF(ISERROR('Sample 2 Data'!D79-'HKG selection'!N$11),"",'Sample 2 Data'!D79-'HKG selection'!N$11)</f>
        <v/>
      </c>
      <c r="K78" s="330" t="str">
        <f>IF(ISERROR('Sample 2 Data'!E79-'HKG selection'!O$11),"",'Sample 2 Data'!E79-'HKG selection'!O$11)</f>
        <v/>
      </c>
      <c r="L78" s="328" t="str">
        <f>IF(ISERROR('Sample 3 Data'!C79-'HKG selection'!R$11),"",'Sample 3 Data'!C79-'HKG selection'!R$11)</f>
        <v/>
      </c>
      <c r="M78" s="329" t="str">
        <f>IF(ISERROR('Sample 3 Data'!D79-'HKG selection'!S$11),"",'Sample 3 Data'!D79-'HKG selection'!S$11)</f>
        <v/>
      </c>
      <c r="N78" s="330" t="str">
        <f>IF(ISERROR('Sample 3 Data'!E79-'HKG selection'!T$11),"",'Sample 3 Data'!E79-'HKG selection'!T$11)</f>
        <v/>
      </c>
      <c r="O78" s="328" t="str">
        <f>IF(ISERROR('Sample 4 Data'!C79-'HKG selection'!W$11),"",'Sample 4 Data'!C79-'HKG selection'!W$11)</f>
        <v/>
      </c>
      <c r="P78" s="329" t="str">
        <f>IF(ISERROR('Sample 4 Data'!D79-'HKG selection'!X$11),"",'Sample 4 Data'!D79-'HKG selection'!X$11)</f>
        <v/>
      </c>
      <c r="Q78" s="330" t="str">
        <f>IF(ISERROR('Sample 4 Data'!E79-'HKG selection'!Y$11),"",'Sample 4 Data'!E79-'HKG selection'!Y$11)</f>
        <v/>
      </c>
      <c r="R78" s="328" t="str">
        <f>IF(ISERROR('Sample 5 Data'!C79-'HKG selection'!AB$11),"",'Sample 5 Data'!C79-'HKG selection'!AB$11)</f>
        <v/>
      </c>
      <c r="S78" s="329" t="str">
        <f>IF(ISERROR('Sample 5 Data'!D79-'HKG selection'!AC$11),"",'Sample 5 Data'!D79-'HKG selection'!AC$11)</f>
        <v/>
      </c>
      <c r="T78" s="330" t="str">
        <f>IF(ISERROR('Sample 5 Data'!E79-'HKG selection'!AD$11),"",'Sample 5 Data'!E79-'HKG selection'!AD$11)</f>
        <v/>
      </c>
      <c r="U78" s="328" t="str">
        <f>IF(ISERROR('Sample 6 Data'!C79-'HKG selection'!AG$11),"",'Sample 6 Data'!C79-'HKG selection'!AG$11)</f>
        <v/>
      </c>
      <c r="V78" s="329" t="str">
        <f>IF(ISERROR('Sample 6 Data'!D79-'HKG selection'!AH$11),"",'Sample 6 Data'!D79-'HKG selection'!AH$11)</f>
        <v/>
      </c>
      <c r="W78" s="330" t="str">
        <f>IF(ISERROR('Sample 6 Data'!E79-'HKG selection'!AI$11),"",'Sample 6 Data'!E79-'HKG selection'!AI$11)</f>
        <v/>
      </c>
      <c r="X78" s="328" t="str">
        <f>IF(ISERROR('Sample 7 Data'!C79-'HKG selection'!AL$11),"",'Sample 7 Data'!C79-'HKG selection'!AL$11)</f>
        <v/>
      </c>
      <c r="Y78" s="329" t="str">
        <f>IF(ISERROR('Sample 7 Data'!D79-'HKG selection'!AM$11),"",'Sample 7 Data'!D79-'HKG selection'!AM$11)</f>
        <v/>
      </c>
      <c r="Z78" s="330" t="str">
        <f>IF(ISERROR('Sample 7 Data'!E79-'HKG selection'!AN$11),"",'Sample 7 Data'!E79-'HKG selection'!AN$11)</f>
        <v/>
      </c>
      <c r="AA78" s="328" t="str">
        <f>IF(ISERROR('Sample 8 Data'!C79-'HKG selection'!AQ$11),"",'Sample 8 Data'!C79-'HKG selection'!AQ$11)</f>
        <v/>
      </c>
      <c r="AB78" s="329" t="str">
        <f>IF(ISERROR('Sample 8 Data'!D79-'HKG selection'!AR$11),"",'Sample 8 Data'!D79-'HKG selection'!AR$11)</f>
        <v/>
      </c>
      <c r="AC78" s="330" t="str">
        <f>IF(ISERROR('Sample 8 Data'!E79-'HKG selection'!AS$11),"",'Sample 8 Data'!E79-'HKG selection'!AS$11)</f>
        <v/>
      </c>
      <c r="AD78" s="328" t="str">
        <f>IF(ISERROR('Sample 9 Data'!C79-'HKG selection'!AV$11),"",'Sample 9 Data'!C79-'HKG selection'!AV$11)</f>
        <v/>
      </c>
      <c r="AE78" s="329" t="str">
        <f>IF(ISERROR('Sample 9 Data'!D79-'HKG selection'!AW$11),"",'Sample 9 Data'!D79-'HKG selection'!AW$11)</f>
        <v/>
      </c>
      <c r="AF78" s="330" t="str">
        <f>IF(ISERROR('Sample 9 Data'!E79-'HKG selection'!AX$11),"",'Sample 9 Data'!E79-'HKG selection'!AX$11)</f>
        <v/>
      </c>
      <c r="AG78" s="328" t="str">
        <f>IF(ISERROR('Sample 10 Data'!C79-'HKG selection'!BA$11),"",'Sample 10 Data'!C79-'HKG selection'!BA$11)</f>
        <v/>
      </c>
      <c r="AH78" s="329" t="str">
        <f>IF(ISERROR('Sample 10 Data'!D79-'HKG selection'!BB$11),"",'Sample 10 Data'!D79-'HKG selection'!BB$11)</f>
        <v/>
      </c>
      <c r="AI78" s="330" t="str">
        <f>IF(ISERROR('Sample 10 Data'!E79-'HKG selection'!BC$11),"",'Sample 10 Data'!E79-'HKG selection'!BC$11)</f>
        <v/>
      </c>
      <c r="AJ78" s="201"/>
      <c r="AK78" s="201"/>
      <c r="AL78" s="201"/>
    </row>
    <row r="79" spans="1:38">
      <c r="A79" s="102" t="str">
        <f>IF('Informations About Genes'!A79="","",'Informations About Genes'!A79)</f>
        <v>G5</v>
      </c>
      <c r="B79" s="33" t="str">
        <f>IF('Informations About Genes'!D79="","",'Informations About Genes'!D79)</f>
        <v/>
      </c>
      <c r="C79" s="328" t="str">
        <f>IF(ISERROR('Control Sample Data'!C80-'HKG selection'!C$11),"",'Control Sample Data'!C80-'HKG selection'!C$11)</f>
        <v/>
      </c>
      <c r="D79" s="329" t="str">
        <f>IF(ISERROR('Control Sample Data'!D80-'HKG selection'!D$11),"",'Control Sample Data'!D80-'HKG selection'!D$11)</f>
        <v/>
      </c>
      <c r="E79" s="329" t="str">
        <f>IF(ISERROR('Control Sample Data'!E80-'HKG selection'!E$11),"",'Control Sample Data'!E80-'HKG selection'!E$11)</f>
        <v/>
      </c>
      <c r="F79" s="328" t="str">
        <f>IF(ISERROR('Sample 1 Data'!C80-'HKG selection'!H$11),"",'Sample 1 Data'!C80-'HKG selection'!H$11)</f>
        <v/>
      </c>
      <c r="G79" s="329" t="str">
        <f>IF(ISERROR('Sample 1 Data'!D80-'HKG selection'!I$11),"",'Sample 1 Data'!D80-'HKG selection'!I$11)</f>
        <v/>
      </c>
      <c r="H79" s="330" t="str">
        <f>IF(ISERROR('Sample 1 Data'!E80-'HKG selection'!J$11),"",'Sample 1 Data'!E80-'HKG selection'!J$11)</f>
        <v/>
      </c>
      <c r="I79" s="328" t="str">
        <f>IF(ISERROR('Sample 2 Data'!C80-'HKG selection'!M$11),"",'Sample 2 Data'!C80-'HKG selection'!M$11)</f>
        <v/>
      </c>
      <c r="J79" s="329" t="str">
        <f>IF(ISERROR('Sample 2 Data'!D80-'HKG selection'!N$11),"",'Sample 2 Data'!D80-'HKG selection'!N$11)</f>
        <v/>
      </c>
      <c r="K79" s="330" t="str">
        <f>IF(ISERROR('Sample 2 Data'!E80-'HKG selection'!O$11),"",'Sample 2 Data'!E80-'HKG selection'!O$11)</f>
        <v/>
      </c>
      <c r="L79" s="328" t="str">
        <f>IF(ISERROR('Sample 3 Data'!C80-'HKG selection'!R$11),"",'Sample 3 Data'!C80-'HKG selection'!R$11)</f>
        <v/>
      </c>
      <c r="M79" s="329" t="str">
        <f>IF(ISERROR('Sample 3 Data'!D80-'HKG selection'!S$11),"",'Sample 3 Data'!D80-'HKG selection'!S$11)</f>
        <v/>
      </c>
      <c r="N79" s="330" t="str">
        <f>IF(ISERROR('Sample 3 Data'!E80-'HKG selection'!T$11),"",'Sample 3 Data'!E80-'HKG selection'!T$11)</f>
        <v/>
      </c>
      <c r="O79" s="328" t="str">
        <f>IF(ISERROR('Sample 4 Data'!C80-'HKG selection'!W$11),"",'Sample 4 Data'!C80-'HKG selection'!W$11)</f>
        <v/>
      </c>
      <c r="P79" s="329" t="str">
        <f>IF(ISERROR('Sample 4 Data'!D80-'HKG selection'!X$11),"",'Sample 4 Data'!D80-'HKG selection'!X$11)</f>
        <v/>
      </c>
      <c r="Q79" s="330" t="str">
        <f>IF(ISERROR('Sample 4 Data'!E80-'HKG selection'!Y$11),"",'Sample 4 Data'!E80-'HKG selection'!Y$11)</f>
        <v/>
      </c>
      <c r="R79" s="328" t="str">
        <f>IF(ISERROR('Sample 5 Data'!C80-'HKG selection'!AB$11),"",'Sample 5 Data'!C80-'HKG selection'!AB$11)</f>
        <v/>
      </c>
      <c r="S79" s="329" t="str">
        <f>IF(ISERROR('Sample 5 Data'!D80-'HKG selection'!AC$11),"",'Sample 5 Data'!D80-'HKG selection'!AC$11)</f>
        <v/>
      </c>
      <c r="T79" s="330" t="str">
        <f>IF(ISERROR('Sample 5 Data'!E80-'HKG selection'!AD$11),"",'Sample 5 Data'!E80-'HKG selection'!AD$11)</f>
        <v/>
      </c>
      <c r="U79" s="328" t="str">
        <f>IF(ISERROR('Sample 6 Data'!C80-'HKG selection'!AG$11),"",'Sample 6 Data'!C80-'HKG selection'!AG$11)</f>
        <v/>
      </c>
      <c r="V79" s="329" t="str">
        <f>IF(ISERROR('Sample 6 Data'!D80-'HKG selection'!AH$11),"",'Sample 6 Data'!D80-'HKG selection'!AH$11)</f>
        <v/>
      </c>
      <c r="W79" s="330" t="str">
        <f>IF(ISERROR('Sample 6 Data'!E80-'HKG selection'!AI$11),"",'Sample 6 Data'!E80-'HKG selection'!AI$11)</f>
        <v/>
      </c>
      <c r="X79" s="328" t="str">
        <f>IF(ISERROR('Sample 7 Data'!C80-'HKG selection'!AL$11),"",'Sample 7 Data'!C80-'HKG selection'!AL$11)</f>
        <v/>
      </c>
      <c r="Y79" s="329" t="str">
        <f>IF(ISERROR('Sample 7 Data'!D80-'HKG selection'!AM$11),"",'Sample 7 Data'!D80-'HKG selection'!AM$11)</f>
        <v/>
      </c>
      <c r="Z79" s="330" t="str">
        <f>IF(ISERROR('Sample 7 Data'!E80-'HKG selection'!AN$11),"",'Sample 7 Data'!E80-'HKG selection'!AN$11)</f>
        <v/>
      </c>
      <c r="AA79" s="328" t="str">
        <f>IF(ISERROR('Sample 8 Data'!C80-'HKG selection'!AQ$11),"",'Sample 8 Data'!C80-'HKG selection'!AQ$11)</f>
        <v/>
      </c>
      <c r="AB79" s="329" t="str">
        <f>IF(ISERROR('Sample 8 Data'!D80-'HKG selection'!AR$11),"",'Sample 8 Data'!D80-'HKG selection'!AR$11)</f>
        <v/>
      </c>
      <c r="AC79" s="330" t="str">
        <f>IF(ISERROR('Sample 8 Data'!E80-'HKG selection'!AS$11),"",'Sample 8 Data'!E80-'HKG selection'!AS$11)</f>
        <v/>
      </c>
      <c r="AD79" s="328" t="str">
        <f>IF(ISERROR('Sample 9 Data'!C80-'HKG selection'!AV$11),"",'Sample 9 Data'!C80-'HKG selection'!AV$11)</f>
        <v/>
      </c>
      <c r="AE79" s="329" t="str">
        <f>IF(ISERROR('Sample 9 Data'!D80-'HKG selection'!AW$11),"",'Sample 9 Data'!D80-'HKG selection'!AW$11)</f>
        <v/>
      </c>
      <c r="AF79" s="330" t="str">
        <f>IF(ISERROR('Sample 9 Data'!E80-'HKG selection'!AX$11),"",'Sample 9 Data'!E80-'HKG selection'!AX$11)</f>
        <v/>
      </c>
      <c r="AG79" s="328" t="str">
        <f>IF(ISERROR('Sample 10 Data'!C80-'HKG selection'!BA$11),"",'Sample 10 Data'!C80-'HKG selection'!BA$11)</f>
        <v/>
      </c>
      <c r="AH79" s="329" t="str">
        <f>IF(ISERROR('Sample 10 Data'!D80-'HKG selection'!BB$11),"",'Sample 10 Data'!D80-'HKG selection'!BB$11)</f>
        <v/>
      </c>
      <c r="AI79" s="330" t="str">
        <f>IF(ISERROR('Sample 10 Data'!E80-'HKG selection'!BC$11),"",'Sample 10 Data'!E80-'HKG selection'!BC$11)</f>
        <v/>
      </c>
      <c r="AJ79" s="201"/>
      <c r="AK79" s="201"/>
      <c r="AL79" s="201"/>
    </row>
    <row r="80" spans="1:38">
      <c r="A80" s="102" t="str">
        <f>IF('Informations About Genes'!A80="","",'Informations About Genes'!A80)</f>
        <v>G6</v>
      </c>
      <c r="B80" s="33" t="str">
        <f>IF('Informations About Genes'!D80="","",'Informations About Genes'!D80)</f>
        <v/>
      </c>
      <c r="C80" s="328" t="str">
        <f>IF(ISERROR('Control Sample Data'!C81-'HKG selection'!C$11),"",'Control Sample Data'!C81-'HKG selection'!C$11)</f>
        <v/>
      </c>
      <c r="D80" s="329" t="str">
        <f>IF(ISERROR('Control Sample Data'!D81-'HKG selection'!D$11),"",'Control Sample Data'!D81-'HKG selection'!D$11)</f>
        <v/>
      </c>
      <c r="E80" s="329" t="str">
        <f>IF(ISERROR('Control Sample Data'!E81-'HKG selection'!E$11),"",'Control Sample Data'!E81-'HKG selection'!E$11)</f>
        <v/>
      </c>
      <c r="F80" s="328" t="str">
        <f>IF(ISERROR('Sample 1 Data'!C81-'HKG selection'!H$11),"",'Sample 1 Data'!C81-'HKG selection'!H$11)</f>
        <v/>
      </c>
      <c r="G80" s="329" t="str">
        <f>IF(ISERROR('Sample 1 Data'!D81-'HKG selection'!I$11),"",'Sample 1 Data'!D81-'HKG selection'!I$11)</f>
        <v/>
      </c>
      <c r="H80" s="330" t="str">
        <f>IF(ISERROR('Sample 1 Data'!E81-'HKG selection'!J$11),"",'Sample 1 Data'!E81-'HKG selection'!J$11)</f>
        <v/>
      </c>
      <c r="I80" s="328" t="str">
        <f>IF(ISERROR('Sample 2 Data'!C81-'HKG selection'!M$11),"",'Sample 2 Data'!C81-'HKG selection'!M$11)</f>
        <v/>
      </c>
      <c r="J80" s="329" t="str">
        <f>IF(ISERROR('Sample 2 Data'!D81-'HKG selection'!N$11),"",'Sample 2 Data'!D81-'HKG selection'!N$11)</f>
        <v/>
      </c>
      <c r="K80" s="330" t="str">
        <f>IF(ISERROR('Sample 2 Data'!E81-'HKG selection'!O$11),"",'Sample 2 Data'!E81-'HKG selection'!O$11)</f>
        <v/>
      </c>
      <c r="L80" s="328" t="str">
        <f>IF(ISERROR('Sample 3 Data'!C81-'HKG selection'!R$11),"",'Sample 3 Data'!C81-'HKG selection'!R$11)</f>
        <v/>
      </c>
      <c r="M80" s="329" t="str">
        <f>IF(ISERROR('Sample 3 Data'!D81-'HKG selection'!S$11),"",'Sample 3 Data'!D81-'HKG selection'!S$11)</f>
        <v/>
      </c>
      <c r="N80" s="330" t="str">
        <f>IF(ISERROR('Sample 3 Data'!E81-'HKG selection'!T$11),"",'Sample 3 Data'!E81-'HKG selection'!T$11)</f>
        <v/>
      </c>
      <c r="O80" s="328" t="str">
        <f>IF(ISERROR('Sample 4 Data'!C81-'HKG selection'!W$11),"",'Sample 4 Data'!C81-'HKG selection'!W$11)</f>
        <v/>
      </c>
      <c r="P80" s="329" t="str">
        <f>IF(ISERROR('Sample 4 Data'!D81-'HKG selection'!X$11),"",'Sample 4 Data'!D81-'HKG selection'!X$11)</f>
        <v/>
      </c>
      <c r="Q80" s="330" t="str">
        <f>IF(ISERROR('Sample 4 Data'!E81-'HKG selection'!Y$11),"",'Sample 4 Data'!E81-'HKG selection'!Y$11)</f>
        <v/>
      </c>
      <c r="R80" s="328" t="str">
        <f>IF(ISERROR('Sample 5 Data'!C81-'HKG selection'!AB$11),"",'Sample 5 Data'!C81-'HKG selection'!AB$11)</f>
        <v/>
      </c>
      <c r="S80" s="329" t="str">
        <f>IF(ISERROR('Sample 5 Data'!D81-'HKG selection'!AC$11),"",'Sample 5 Data'!D81-'HKG selection'!AC$11)</f>
        <v/>
      </c>
      <c r="T80" s="330" t="str">
        <f>IF(ISERROR('Sample 5 Data'!E81-'HKG selection'!AD$11),"",'Sample 5 Data'!E81-'HKG selection'!AD$11)</f>
        <v/>
      </c>
      <c r="U80" s="328" t="str">
        <f>IF(ISERROR('Sample 6 Data'!C81-'HKG selection'!AG$11),"",'Sample 6 Data'!C81-'HKG selection'!AG$11)</f>
        <v/>
      </c>
      <c r="V80" s="329" t="str">
        <f>IF(ISERROR('Sample 6 Data'!D81-'HKG selection'!AH$11),"",'Sample 6 Data'!D81-'HKG selection'!AH$11)</f>
        <v/>
      </c>
      <c r="W80" s="330" t="str">
        <f>IF(ISERROR('Sample 6 Data'!E81-'HKG selection'!AI$11),"",'Sample 6 Data'!E81-'HKG selection'!AI$11)</f>
        <v/>
      </c>
      <c r="X80" s="328" t="str">
        <f>IF(ISERROR('Sample 7 Data'!C81-'HKG selection'!AL$11),"",'Sample 7 Data'!C81-'HKG selection'!AL$11)</f>
        <v/>
      </c>
      <c r="Y80" s="329" t="str">
        <f>IF(ISERROR('Sample 7 Data'!D81-'HKG selection'!AM$11),"",'Sample 7 Data'!D81-'HKG selection'!AM$11)</f>
        <v/>
      </c>
      <c r="Z80" s="330" t="str">
        <f>IF(ISERROR('Sample 7 Data'!E81-'HKG selection'!AN$11),"",'Sample 7 Data'!E81-'HKG selection'!AN$11)</f>
        <v/>
      </c>
      <c r="AA80" s="328" t="str">
        <f>IF(ISERROR('Sample 8 Data'!C81-'HKG selection'!AQ$11),"",'Sample 8 Data'!C81-'HKG selection'!AQ$11)</f>
        <v/>
      </c>
      <c r="AB80" s="329" t="str">
        <f>IF(ISERROR('Sample 8 Data'!D81-'HKG selection'!AR$11),"",'Sample 8 Data'!D81-'HKG selection'!AR$11)</f>
        <v/>
      </c>
      <c r="AC80" s="330" t="str">
        <f>IF(ISERROR('Sample 8 Data'!E81-'HKG selection'!AS$11),"",'Sample 8 Data'!E81-'HKG selection'!AS$11)</f>
        <v/>
      </c>
      <c r="AD80" s="328" t="str">
        <f>IF(ISERROR('Sample 9 Data'!C81-'HKG selection'!AV$11),"",'Sample 9 Data'!C81-'HKG selection'!AV$11)</f>
        <v/>
      </c>
      <c r="AE80" s="329" t="str">
        <f>IF(ISERROR('Sample 9 Data'!D81-'HKG selection'!AW$11),"",'Sample 9 Data'!D81-'HKG selection'!AW$11)</f>
        <v/>
      </c>
      <c r="AF80" s="330" t="str">
        <f>IF(ISERROR('Sample 9 Data'!E81-'HKG selection'!AX$11),"",'Sample 9 Data'!E81-'HKG selection'!AX$11)</f>
        <v/>
      </c>
      <c r="AG80" s="328" t="str">
        <f>IF(ISERROR('Sample 10 Data'!C81-'HKG selection'!BA$11),"",'Sample 10 Data'!C81-'HKG selection'!BA$11)</f>
        <v/>
      </c>
      <c r="AH80" s="329" t="str">
        <f>IF(ISERROR('Sample 10 Data'!D81-'HKG selection'!BB$11),"",'Sample 10 Data'!D81-'HKG selection'!BB$11)</f>
        <v/>
      </c>
      <c r="AI80" s="330" t="str">
        <f>IF(ISERROR('Sample 10 Data'!E81-'HKG selection'!BC$11),"",'Sample 10 Data'!E81-'HKG selection'!BC$11)</f>
        <v/>
      </c>
      <c r="AJ80" s="201"/>
      <c r="AK80" s="201"/>
      <c r="AL80" s="201"/>
    </row>
    <row r="81" spans="1:38">
      <c r="A81" s="102" t="str">
        <f>IF('Informations About Genes'!A81="","",'Informations About Genes'!A81)</f>
        <v>G7</v>
      </c>
      <c r="B81" s="33" t="str">
        <f>IF('Informations About Genes'!D81="","",'Informations About Genes'!D81)</f>
        <v/>
      </c>
      <c r="C81" s="328" t="str">
        <f>IF(ISERROR('Control Sample Data'!C82-'HKG selection'!C$11),"",'Control Sample Data'!C82-'HKG selection'!C$11)</f>
        <v/>
      </c>
      <c r="D81" s="329" t="str">
        <f>IF(ISERROR('Control Sample Data'!D82-'HKG selection'!D$11),"",'Control Sample Data'!D82-'HKG selection'!D$11)</f>
        <v/>
      </c>
      <c r="E81" s="329" t="str">
        <f>IF(ISERROR('Control Sample Data'!E82-'HKG selection'!E$11),"",'Control Sample Data'!E82-'HKG selection'!E$11)</f>
        <v/>
      </c>
      <c r="F81" s="328" t="str">
        <f>IF(ISERROR('Sample 1 Data'!C82-'HKG selection'!H$11),"",'Sample 1 Data'!C82-'HKG selection'!H$11)</f>
        <v/>
      </c>
      <c r="G81" s="329" t="str">
        <f>IF(ISERROR('Sample 1 Data'!D82-'HKG selection'!I$11),"",'Sample 1 Data'!D82-'HKG selection'!I$11)</f>
        <v/>
      </c>
      <c r="H81" s="330" t="str">
        <f>IF(ISERROR('Sample 1 Data'!E82-'HKG selection'!J$11),"",'Sample 1 Data'!E82-'HKG selection'!J$11)</f>
        <v/>
      </c>
      <c r="I81" s="328" t="str">
        <f>IF(ISERROR('Sample 2 Data'!C82-'HKG selection'!M$11),"",'Sample 2 Data'!C82-'HKG selection'!M$11)</f>
        <v/>
      </c>
      <c r="J81" s="329" t="str">
        <f>IF(ISERROR('Sample 2 Data'!D82-'HKG selection'!N$11),"",'Sample 2 Data'!D82-'HKG selection'!N$11)</f>
        <v/>
      </c>
      <c r="K81" s="330" t="str">
        <f>IF(ISERROR('Sample 2 Data'!E82-'HKG selection'!O$11),"",'Sample 2 Data'!E82-'HKG selection'!O$11)</f>
        <v/>
      </c>
      <c r="L81" s="328" t="str">
        <f>IF(ISERROR('Sample 3 Data'!C82-'HKG selection'!R$11),"",'Sample 3 Data'!C82-'HKG selection'!R$11)</f>
        <v/>
      </c>
      <c r="M81" s="329" t="str">
        <f>IF(ISERROR('Sample 3 Data'!D82-'HKG selection'!S$11),"",'Sample 3 Data'!D82-'HKG selection'!S$11)</f>
        <v/>
      </c>
      <c r="N81" s="330" t="str">
        <f>IF(ISERROR('Sample 3 Data'!E82-'HKG selection'!T$11),"",'Sample 3 Data'!E82-'HKG selection'!T$11)</f>
        <v/>
      </c>
      <c r="O81" s="328" t="str">
        <f>IF(ISERROR('Sample 4 Data'!C82-'HKG selection'!W$11),"",'Sample 4 Data'!C82-'HKG selection'!W$11)</f>
        <v/>
      </c>
      <c r="P81" s="329" t="str">
        <f>IF(ISERROR('Sample 4 Data'!D82-'HKG selection'!X$11),"",'Sample 4 Data'!D82-'HKG selection'!X$11)</f>
        <v/>
      </c>
      <c r="Q81" s="330" t="str">
        <f>IF(ISERROR('Sample 4 Data'!E82-'HKG selection'!Y$11),"",'Sample 4 Data'!E82-'HKG selection'!Y$11)</f>
        <v/>
      </c>
      <c r="R81" s="328" t="str">
        <f>IF(ISERROR('Sample 5 Data'!C82-'HKG selection'!AB$11),"",'Sample 5 Data'!C82-'HKG selection'!AB$11)</f>
        <v/>
      </c>
      <c r="S81" s="329" t="str">
        <f>IF(ISERROR('Sample 5 Data'!D82-'HKG selection'!AC$11),"",'Sample 5 Data'!D82-'HKG selection'!AC$11)</f>
        <v/>
      </c>
      <c r="T81" s="330" t="str">
        <f>IF(ISERROR('Sample 5 Data'!E82-'HKG selection'!AD$11),"",'Sample 5 Data'!E82-'HKG selection'!AD$11)</f>
        <v/>
      </c>
      <c r="U81" s="328" t="str">
        <f>IF(ISERROR('Sample 6 Data'!C82-'HKG selection'!AG$11),"",'Sample 6 Data'!C82-'HKG selection'!AG$11)</f>
        <v/>
      </c>
      <c r="V81" s="329" t="str">
        <f>IF(ISERROR('Sample 6 Data'!D82-'HKG selection'!AH$11),"",'Sample 6 Data'!D82-'HKG selection'!AH$11)</f>
        <v/>
      </c>
      <c r="W81" s="330" t="str">
        <f>IF(ISERROR('Sample 6 Data'!E82-'HKG selection'!AI$11),"",'Sample 6 Data'!E82-'HKG selection'!AI$11)</f>
        <v/>
      </c>
      <c r="X81" s="328" t="str">
        <f>IF(ISERROR('Sample 7 Data'!C82-'HKG selection'!AL$11),"",'Sample 7 Data'!C82-'HKG selection'!AL$11)</f>
        <v/>
      </c>
      <c r="Y81" s="329" t="str">
        <f>IF(ISERROR('Sample 7 Data'!D82-'HKG selection'!AM$11),"",'Sample 7 Data'!D82-'HKG selection'!AM$11)</f>
        <v/>
      </c>
      <c r="Z81" s="330" t="str">
        <f>IF(ISERROR('Sample 7 Data'!E82-'HKG selection'!AN$11),"",'Sample 7 Data'!E82-'HKG selection'!AN$11)</f>
        <v/>
      </c>
      <c r="AA81" s="328" t="str">
        <f>IF(ISERROR('Sample 8 Data'!C82-'HKG selection'!AQ$11),"",'Sample 8 Data'!C82-'HKG selection'!AQ$11)</f>
        <v/>
      </c>
      <c r="AB81" s="329" t="str">
        <f>IF(ISERROR('Sample 8 Data'!D82-'HKG selection'!AR$11),"",'Sample 8 Data'!D82-'HKG selection'!AR$11)</f>
        <v/>
      </c>
      <c r="AC81" s="330" t="str">
        <f>IF(ISERROR('Sample 8 Data'!E82-'HKG selection'!AS$11),"",'Sample 8 Data'!E82-'HKG selection'!AS$11)</f>
        <v/>
      </c>
      <c r="AD81" s="328" t="str">
        <f>IF(ISERROR('Sample 9 Data'!C82-'HKG selection'!AV$11),"",'Sample 9 Data'!C82-'HKG selection'!AV$11)</f>
        <v/>
      </c>
      <c r="AE81" s="329" t="str">
        <f>IF(ISERROR('Sample 9 Data'!D82-'HKG selection'!AW$11),"",'Sample 9 Data'!D82-'HKG selection'!AW$11)</f>
        <v/>
      </c>
      <c r="AF81" s="330" t="str">
        <f>IF(ISERROR('Sample 9 Data'!E82-'HKG selection'!AX$11),"",'Sample 9 Data'!E82-'HKG selection'!AX$11)</f>
        <v/>
      </c>
      <c r="AG81" s="328" t="str">
        <f>IF(ISERROR('Sample 10 Data'!C82-'HKG selection'!BA$11),"",'Sample 10 Data'!C82-'HKG selection'!BA$11)</f>
        <v/>
      </c>
      <c r="AH81" s="329" t="str">
        <f>IF(ISERROR('Sample 10 Data'!D82-'HKG selection'!BB$11),"",'Sample 10 Data'!D82-'HKG selection'!BB$11)</f>
        <v/>
      </c>
      <c r="AI81" s="330" t="str">
        <f>IF(ISERROR('Sample 10 Data'!E82-'HKG selection'!BC$11),"",'Sample 10 Data'!E82-'HKG selection'!BC$11)</f>
        <v/>
      </c>
      <c r="AJ81" s="201"/>
      <c r="AK81" s="201"/>
      <c r="AL81" s="201"/>
    </row>
    <row r="82" spans="1:38">
      <c r="A82" s="102" t="str">
        <f>IF('Informations About Genes'!A82="","",'Informations About Genes'!A82)</f>
        <v>G8</v>
      </c>
      <c r="B82" s="33" t="str">
        <f>IF('Informations About Genes'!D82="","",'Informations About Genes'!D82)</f>
        <v/>
      </c>
      <c r="C82" s="328" t="str">
        <f>IF(ISERROR('Control Sample Data'!C83-'HKG selection'!C$11),"",'Control Sample Data'!C83-'HKG selection'!C$11)</f>
        <v/>
      </c>
      <c r="D82" s="329" t="str">
        <f>IF(ISERROR('Control Sample Data'!D83-'HKG selection'!D$11),"",'Control Sample Data'!D83-'HKG selection'!D$11)</f>
        <v/>
      </c>
      <c r="E82" s="329" t="str">
        <f>IF(ISERROR('Control Sample Data'!E83-'HKG selection'!E$11),"",'Control Sample Data'!E83-'HKG selection'!E$11)</f>
        <v/>
      </c>
      <c r="F82" s="328" t="str">
        <f>IF(ISERROR('Sample 1 Data'!C83-'HKG selection'!H$11),"",'Sample 1 Data'!C83-'HKG selection'!H$11)</f>
        <v/>
      </c>
      <c r="G82" s="329" t="str">
        <f>IF(ISERROR('Sample 1 Data'!D83-'HKG selection'!I$11),"",'Sample 1 Data'!D83-'HKG selection'!I$11)</f>
        <v/>
      </c>
      <c r="H82" s="330" t="str">
        <f>IF(ISERROR('Sample 1 Data'!E83-'HKG selection'!J$11),"",'Sample 1 Data'!E83-'HKG selection'!J$11)</f>
        <v/>
      </c>
      <c r="I82" s="328" t="str">
        <f>IF(ISERROR('Sample 2 Data'!C83-'HKG selection'!M$11),"",'Sample 2 Data'!C83-'HKG selection'!M$11)</f>
        <v/>
      </c>
      <c r="J82" s="329" t="str">
        <f>IF(ISERROR('Sample 2 Data'!D83-'HKG selection'!N$11),"",'Sample 2 Data'!D83-'HKG selection'!N$11)</f>
        <v/>
      </c>
      <c r="K82" s="330" t="str">
        <f>IF(ISERROR('Sample 2 Data'!E83-'HKG selection'!O$11),"",'Sample 2 Data'!E83-'HKG selection'!O$11)</f>
        <v/>
      </c>
      <c r="L82" s="328" t="str">
        <f>IF(ISERROR('Sample 3 Data'!C83-'HKG selection'!R$11),"",'Sample 3 Data'!C83-'HKG selection'!R$11)</f>
        <v/>
      </c>
      <c r="M82" s="329" t="str">
        <f>IF(ISERROR('Sample 3 Data'!D83-'HKG selection'!S$11),"",'Sample 3 Data'!D83-'HKG selection'!S$11)</f>
        <v/>
      </c>
      <c r="N82" s="330" t="str">
        <f>IF(ISERROR('Sample 3 Data'!E83-'HKG selection'!T$11),"",'Sample 3 Data'!E83-'HKG selection'!T$11)</f>
        <v/>
      </c>
      <c r="O82" s="328" t="str">
        <f>IF(ISERROR('Sample 4 Data'!C83-'HKG selection'!W$11),"",'Sample 4 Data'!C83-'HKG selection'!W$11)</f>
        <v/>
      </c>
      <c r="P82" s="329" t="str">
        <f>IF(ISERROR('Sample 4 Data'!D83-'HKG selection'!X$11),"",'Sample 4 Data'!D83-'HKG selection'!X$11)</f>
        <v/>
      </c>
      <c r="Q82" s="330" t="str">
        <f>IF(ISERROR('Sample 4 Data'!E83-'HKG selection'!Y$11),"",'Sample 4 Data'!E83-'HKG selection'!Y$11)</f>
        <v/>
      </c>
      <c r="R82" s="328" t="str">
        <f>IF(ISERROR('Sample 5 Data'!C83-'HKG selection'!AB$11),"",'Sample 5 Data'!C83-'HKG selection'!AB$11)</f>
        <v/>
      </c>
      <c r="S82" s="329" t="str">
        <f>IF(ISERROR('Sample 5 Data'!D83-'HKG selection'!AC$11),"",'Sample 5 Data'!D83-'HKG selection'!AC$11)</f>
        <v/>
      </c>
      <c r="T82" s="330" t="str">
        <f>IF(ISERROR('Sample 5 Data'!E83-'HKG selection'!AD$11),"",'Sample 5 Data'!E83-'HKG selection'!AD$11)</f>
        <v/>
      </c>
      <c r="U82" s="328" t="str">
        <f>IF(ISERROR('Sample 6 Data'!C83-'HKG selection'!AG$11),"",'Sample 6 Data'!C83-'HKG selection'!AG$11)</f>
        <v/>
      </c>
      <c r="V82" s="329" t="str">
        <f>IF(ISERROR('Sample 6 Data'!D83-'HKG selection'!AH$11),"",'Sample 6 Data'!D83-'HKG selection'!AH$11)</f>
        <v/>
      </c>
      <c r="W82" s="330" t="str">
        <f>IF(ISERROR('Sample 6 Data'!E83-'HKG selection'!AI$11),"",'Sample 6 Data'!E83-'HKG selection'!AI$11)</f>
        <v/>
      </c>
      <c r="X82" s="328" t="str">
        <f>IF(ISERROR('Sample 7 Data'!C83-'HKG selection'!AL$11),"",'Sample 7 Data'!C83-'HKG selection'!AL$11)</f>
        <v/>
      </c>
      <c r="Y82" s="329" t="str">
        <f>IF(ISERROR('Sample 7 Data'!D83-'HKG selection'!AM$11),"",'Sample 7 Data'!D83-'HKG selection'!AM$11)</f>
        <v/>
      </c>
      <c r="Z82" s="330" t="str">
        <f>IF(ISERROR('Sample 7 Data'!E83-'HKG selection'!AN$11),"",'Sample 7 Data'!E83-'HKG selection'!AN$11)</f>
        <v/>
      </c>
      <c r="AA82" s="328" t="str">
        <f>IF(ISERROR('Sample 8 Data'!C83-'HKG selection'!AQ$11),"",'Sample 8 Data'!C83-'HKG selection'!AQ$11)</f>
        <v/>
      </c>
      <c r="AB82" s="329" t="str">
        <f>IF(ISERROR('Sample 8 Data'!D83-'HKG selection'!AR$11),"",'Sample 8 Data'!D83-'HKG selection'!AR$11)</f>
        <v/>
      </c>
      <c r="AC82" s="330" t="str">
        <f>IF(ISERROR('Sample 8 Data'!E83-'HKG selection'!AS$11),"",'Sample 8 Data'!E83-'HKG selection'!AS$11)</f>
        <v/>
      </c>
      <c r="AD82" s="328" t="str">
        <f>IF(ISERROR('Sample 9 Data'!C83-'HKG selection'!AV$11),"",'Sample 9 Data'!C83-'HKG selection'!AV$11)</f>
        <v/>
      </c>
      <c r="AE82" s="329" t="str">
        <f>IF(ISERROR('Sample 9 Data'!D83-'HKG selection'!AW$11),"",'Sample 9 Data'!D83-'HKG selection'!AW$11)</f>
        <v/>
      </c>
      <c r="AF82" s="330" t="str">
        <f>IF(ISERROR('Sample 9 Data'!E83-'HKG selection'!AX$11),"",'Sample 9 Data'!E83-'HKG selection'!AX$11)</f>
        <v/>
      </c>
      <c r="AG82" s="328" t="str">
        <f>IF(ISERROR('Sample 10 Data'!C83-'HKG selection'!BA$11),"",'Sample 10 Data'!C83-'HKG selection'!BA$11)</f>
        <v/>
      </c>
      <c r="AH82" s="329" t="str">
        <f>IF(ISERROR('Sample 10 Data'!D83-'HKG selection'!BB$11),"",'Sample 10 Data'!D83-'HKG selection'!BB$11)</f>
        <v/>
      </c>
      <c r="AI82" s="330" t="str">
        <f>IF(ISERROR('Sample 10 Data'!E83-'HKG selection'!BC$11),"",'Sample 10 Data'!E83-'HKG selection'!BC$11)</f>
        <v/>
      </c>
      <c r="AJ82" s="201"/>
      <c r="AK82" s="201"/>
      <c r="AL82" s="201"/>
    </row>
    <row r="83" spans="1:38">
      <c r="A83" s="102" t="str">
        <f>IF('Informations About Genes'!A83="","",'Informations About Genes'!A83)</f>
        <v>G9</v>
      </c>
      <c r="B83" s="33" t="str">
        <f>IF('Informations About Genes'!D83="","",'Informations About Genes'!D83)</f>
        <v/>
      </c>
      <c r="C83" s="328" t="str">
        <f>IF(ISERROR('Control Sample Data'!C84-'HKG selection'!C$11),"",'Control Sample Data'!C84-'HKG selection'!C$11)</f>
        <v/>
      </c>
      <c r="D83" s="329" t="str">
        <f>IF(ISERROR('Control Sample Data'!D84-'HKG selection'!D$11),"",'Control Sample Data'!D84-'HKG selection'!D$11)</f>
        <v/>
      </c>
      <c r="E83" s="329" t="str">
        <f>IF(ISERROR('Control Sample Data'!E84-'HKG selection'!E$11),"",'Control Sample Data'!E84-'HKG selection'!E$11)</f>
        <v/>
      </c>
      <c r="F83" s="328" t="str">
        <f>IF(ISERROR('Sample 1 Data'!C84-'HKG selection'!H$11),"",'Sample 1 Data'!C84-'HKG selection'!H$11)</f>
        <v/>
      </c>
      <c r="G83" s="329" t="str">
        <f>IF(ISERROR('Sample 1 Data'!D84-'HKG selection'!I$11),"",'Sample 1 Data'!D84-'HKG selection'!I$11)</f>
        <v/>
      </c>
      <c r="H83" s="330" t="str">
        <f>IF(ISERROR('Sample 1 Data'!E84-'HKG selection'!J$11),"",'Sample 1 Data'!E84-'HKG selection'!J$11)</f>
        <v/>
      </c>
      <c r="I83" s="328" t="str">
        <f>IF(ISERROR('Sample 2 Data'!C84-'HKG selection'!M$11),"",'Sample 2 Data'!C84-'HKG selection'!M$11)</f>
        <v/>
      </c>
      <c r="J83" s="329" t="str">
        <f>IF(ISERROR('Sample 2 Data'!D84-'HKG selection'!N$11),"",'Sample 2 Data'!D84-'HKG selection'!N$11)</f>
        <v/>
      </c>
      <c r="K83" s="330" t="str">
        <f>IF(ISERROR('Sample 2 Data'!E84-'HKG selection'!O$11),"",'Sample 2 Data'!E84-'HKG selection'!O$11)</f>
        <v/>
      </c>
      <c r="L83" s="328" t="str">
        <f>IF(ISERROR('Sample 3 Data'!C84-'HKG selection'!R$11),"",'Sample 3 Data'!C84-'HKG selection'!R$11)</f>
        <v/>
      </c>
      <c r="M83" s="329" t="str">
        <f>IF(ISERROR('Sample 3 Data'!D84-'HKG selection'!S$11),"",'Sample 3 Data'!D84-'HKG selection'!S$11)</f>
        <v/>
      </c>
      <c r="N83" s="330" t="str">
        <f>IF(ISERROR('Sample 3 Data'!E84-'HKG selection'!T$11),"",'Sample 3 Data'!E84-'HKG selection'!T$11)</f>
        <v/>
      </c>
      <c r="O83" s="328" t="str">
        <f>IF(ISERROR('Sample 4 Data'!C84-'HKG selection'!W$11),"",'Sample 4 Data'!C84-'HKG selection'!W$11)</f>
        <v/>
      </c>
      <c r="P83" s="329" t="str">
        <f>IF(ISERROR('Sample 4 Data'!D84-'HKG selection'!X$11),"",'Sample 4 Data'!D84-'HKG selection'!X$11)</f>
        <v/>
      </c>
      <c r="Q83" s="330" t="str">
        <f>IF(ISERROR('Sample 4 Data'!E84-'HKG selection'!Y$11),"",'Sample 4 Data'!E84-'HKG selection'!Y$11)</f>
        <v/>
      </c>
      <c r="R83" s="328" t="str">
        <f>IF(ISERROR('Sample 5 Data'!C84-'HKG selection'!AB$11),"",'Sample 5 Data'!C84-'HKG selection'!AB$11)</f>
        <v/>
      </c>
      <c r="S83" s="329" t="str">
        <f>IF(ISERROR('Sample 5 Data'!D84-'HKG selection'!AC$11),"",'Sample 5 Data'!D84-'HKG selection'!AC$11)</f>
        <v/>
      </c>
      <c r="T83" s="330" t="str">
        <f>IF(ISERROR('Sample 5 Data'!E84-'HKG selection'!AD$11),"",'Sample 5 Data'!E84-'HKG selection'!AD$11)</f>
        <v/>
      </c>
      <c r="U83" s="328" t="str">
        <f>IF(ISERROR('Sample 6 Data'!C84-'HKG selection'!AG$11),"",'Sample 6 Data'!C84-'HKG selection'!AG$11)</f>
        <v/>
      </c>
      <c r="V83" s="329" t="str">
        <f>IF(ISERROR('Sample 6 Data'!D84-'HKG selection'!AH$11),"",'Sample 6 Data'!D84-'HKG selection'!AH$11)</f>
        <v/>
      </c>
      <c r="W83" s="330" t="str">
        <f>IF(ISERROR('Sample 6 Data'!E84-'HKG selection'!AI$11),"",'Sample 6 Data'!E84-'HKG selection'!AI$11)</f>
        <v/>
      </c>
      <c r="X83" s="328" t="str">
        <f>IF(ISERROR('Sample 7 Data'!C84-'HKG selection'!AL$11),"",'Sample 7 Data'!C84-'HKG selection'!AL$11)</f>
        <v/>
      </c>
      <c r="Y83" s="329" t="str">
        <f>IF(ISERROR('Sample 7 Data'!D84-'HKG selection'!AM$11),"",'Sample 7 Data'!D84-'HKG selection'!AM$11)</f>
        <v/>
      </c>
      <c r="Z83" s="330" t="str">
        <f>IF(ISERROR('Sample 7 Data'!E84-'HKG selection'!AN$11),"",'Sample 7 Data'!E84-'HKG selection'!AN$11)</f>
        <v/>
      </c>
      <c r="AA83" s="328" t="str">
        <f>IF(ISERROR('Sample 8 Data'!C84-'HKG selection'!AQ$11),"",'Sample 8 Data'!C84-'HKG selection'!AQ$11)</f>
        <v/>
      </c>
      <c r="AB83" s="329" t="str">
        <f>IF(ISERROR('Sample 8 Data'!D84-'HKG selection'!AR$11),"",'Sample 8 Data'!D84-'HKG selection'!AR$11)</f>
        <v/>
      </c>
      <c r="AC83" s="330" t="str">
        <f>IF(ISERROR('Sample 8 Data'!E84-'HKG selection'!AS$11),"",'Sample 8 Data'!E84-'HKG selection'!AS$11)</f>
        <v/>
      </c>
      <c r="AD83" s="328" t="str">
        <f>IF(ISERROR('Sample 9 Data'!C84-'HKG selection'!AV$11),"",'Sample 9 Data'!C84-'HKG selection'!AV$11)</f>
        <v/>
      </c>
      <c r="AE83" s="329" t="str">
        <f>IF(ISERROR('Sample 9 Data'!D84-'HKG selection'!AW$11),"",'Sample 9 Data'!D84-'HKG selection'!AW$11)</f>
        <v/>
      </c>
      <c r="AF83" s="330" t="str">
        <f>IF(ISERROR('Sample 9 Data'!E84-'HKG selection'!AX$11),"",'Sample 9 Data'!E84-'HKG selection'!AX$11)</f>
        <v/>
      </c>
      <c r="AG83" s="328" t="str">
        <f>IF(ISERROR('Sample 10 Data'!C84-'HKG selection'!BA$11),"",'Sample 10 Data'!C84-'HKG selection'!BA$11)</f>
        <v/>
      </c>
      <c r="AH83" s="329" t="str">
        <f>IF(ISERROR('Sample 10 Data'!D84-'HKG selection'!BB$11),"",'Sample 10 Data'!D84-'HKG selection'!BB$11)</f>
        <v/>
      </c>
      <c r="AI83" s="330" t="str">
        <f>IF(ISERROR('Sample 10 Data'!E84-'HKG selection'!BC$11),"",'Sample 10 Data'!E84-'HKG selection'!BC$11)</f>
        <v/>
      </c>
      <c r="AJ83" s="201"/>
      <c r="AK83" s="201"/>
      <c r="AL83" s="201"/>
    </row>
    <row r="84" spans="1:38">
      <c r="A84" s="102" t="str">
        <f>IF('Informations About Genes'!A84="","",'Informations About Genes'!A84)</f>
        <v>G10</v>
      </c>
      <c r="B84" s="33" t="str">
        <f>IF('Informations About Genes'!D84="","",'Informations About Genes'!D84)</f>
        <v/>
      </c>
      <c r="C84" s="328" t="str">
        <f>IF(ISERROR('Control Sample Data'!C85-'HKG selection'!C$11),"",'Control Sample Data'!C85-'HKG selection'!C$11)</f>
        <v/>
      </c>
      <c r="D84" s="329" t="str">
        <f>IF(ISERROR('Control Sample Data'!D85-'HKG selection'!D$11),"",'Control Sample Data'!D85-'HKG selection'!D$11)</f>
        <v/>
      </c>
      <c r="E84" s="329" t="str">
        <f>IF(ISERROR('Control Sample Data'!E85-'HKG selection'!E$11),"",'Control Sample Data'!E85-'HKG selection'!E$11)</f>
        <v/>
      </c>
      <c r="F84" s="328" t="str">
        <f>IF(ISERROR('Sample 1 Data'!C85-'HKG selection'!H$11),"",'Sample 1 Data'!C85-'HKG selection'!H$11)</f>
        <v/>
      </c>
      <c r="G84" s="329" t="str">
        <f>IF(ISERROR('Sample 1 Data'!D85-'HKG selection'!I$11),"",'Sample 1 Data'!D85-'HKG selection'!I$11)</f>
        <v/>
      </c>
      <c r="H84" s="330" t="str">
        <f>IF(ISERROR('Sample 1 Data'!E85-'HKG selection'!J$11),"",'Sample 1 Data'!E85-'HKG selection'!J$11)</f>
        <v/>
      </c>
      <c r="I84" s="328" t="str">
        <f>IF(ISERROR('Sample 2 Data'!C85-'HKG selection'!M$11),"",'Sample 2 Data'!C85-'HKG selection'!M$11)</f>
        <v/>
      </c>
      <c r="J84" s="329" t="str">
        <f>IF(ISERROR('Sample 2 Data'!D85-'HKG selection'!N$11),"",'Sample 2 Data'!D85-'HKG selection'!N$11)</f>
        <v/>
      </c>
      <c r="K84" s="330" t="str">
        <f>IF(ISERROR('Sample 2 Data'!E85-'HKG selection'!O$11),"",'Sample 2 Data'!E85-'HKG selection'!O$11)</f>
        <v/>
      </c>
      <c r="L84" s="328" t="str">
        <f>IF(ISERROR('Sample 3 Data'!C85-'HKG selection'!R$11),"",'Sample 3 Data'!C85-'HKG selection'!R$11)</f>
        <v/>
      </c>
      <c r="M84" s="329" t="str">
        <f>IF(ISERROR('Sample 3 Data'!D85-'HKG selection'!S$11),"",'Sample 3 Data'!D85-'HKG selection'!S$11)</f>
        <v/>
      </c>
      <c r="N84" s="330" t="str">
        <f>IF(ISERROR('Sample 3 Data'!E85-'HKG selection'!T$11),"",'Sample 3 Data'!E85-'HKG selection'!T$11)</f>
        <v/>
      </c>
      <c r="O84" s="328" t="str">
        <f>IF(ISERROR('Sample 4 Data'!C85-'HKG selection'!W$11),"",'Sample 4 Data'!C85-'HKG selection'!W$11)</f>
        <v/>
      </c>
      <c r="P84" s="329" t="str">
        <f>IF(ISERROR('Sample 4 Data'!D85-'HKG selection'!X$11),"",'Sample 4 Data'!D85-'HKG selection'!X$11)</f>
        <v/>
      </c>
      <c r="Q84" s="330" t="str">
        <f>IF(ISERROR('Sample 4 Data'!E85-'HKG selection'!Y$11),"",'Sample 4 Data'!E85-'HKG selection'!Y$11)</f>
        <v/>
      </c>
      <c r="R84" s="328" t="str">
        <f>IF(ISERROR('Sample 5 Data'!C85-'HKG selection'!AB$11),"",'Sample 5 Data'!C85-'HKG selection'!AB$11)</f>
        <v/>
      </c>
      <c r="S84" s="329" t="str">
        <f>IF(ISERROR('Sample 5 Data'!D85-'HKG selection'!AC$11),"",'Sample 5 Data'!D85-'HKG selection'!AC$11)</f>
        <v/>
      </c>
      <c r="T84" s="330" t="str">
        <f>IF(ISERROR('Sample 5 Data'!E85-'HKG selection'!AD$11),"",'Sample 5 Data'!E85-'HKG selection'!AD$11)</f>
        <v/>
      </c>
      <c r="U84" s="328" t="str">
        <f>IF(ISERROR('Sample 6 Data'!C85-'HKG selection'!AG$11),"",'Sample 6 Data'!C85-'HKG selection'!AG$11)</f>
        <v/>
      </c>
      <c r="V84" s="329" t="str">
        <f>IF(ISERROR('Sample 6 Data'!D85-'HKG selection'!AH$11),"",'Sample 6 Data'!D85-'HKG selection'!AH$11)</f>
        <v/>
      </c>
      <c r="W84" s="330" t="str">
        <f>IF(ISERROR('Sample 6 Data'!E85-'HKG selection'!AI$11),"",'Sample 6 Data'!E85-'HKG selection'!AI$11)</f>
        <v/>
      </c>
      <c r="X84" s="328" t="str">
        <f>IF(ISERROR('Sample 7 Data'!C85-'HKG selection'!AL$11),"",'Sample 7 Data'!C85-'HKG selection'!AL$11)</f>
        <v/>
      </c>
      <c r="Y84" s="329" t="str">
        <f>IF(ISERROR('Sample 7 Data'!D85-'HKG selection'!AM$11),"",'Sample 7 Data'!D85-'HKG selection'!AM$11)</f>
        <v/>
      </c>
      <c r="Z84" s="330" t="str">
        <f>IF(ISERROR('Sample 7 Data'!E85-'HKG selection'!AN$11),"",'Sample 7 Data'!E85-'HKG selection'!AN$11)</f>
        <v/>
      </c>
      <c r="AA84" s="328" t="str">
        <f>IF(ISERROR('Sample 8 Data'!C85-'HKG selection'!AQ$11),"",'Sample 8 Data'!C85-'HKG selection'!AQ$11)</f>
        <v/>
      </c>
      <c r="AB84" s="329" t="str">
        <f>IF(ISERROR('Sample 8 Data'!D85-'HKG selection'!AR$11),"",'Sample 8 Data'!D85-'HKG selection'!AR$11)</f>
        <v/>
      </c>
      <c r="AC84" s="330" t="str">
        <f>IF(ISERROR('Sample 8 Data'!E85-'HKG selection'!AS$11),"",'Sample 8 Data'!E85-'HKG selection'!AS$11)</f>
        <v/>
      </c>
      <c r="AD84" s="328" t="str">
        <f>IF(ISERROR('Sample 9 Data'!C85-'HKG selection'!AV$11),"",'Sample 9 Data'!C85-'HKG selection'!AV$11)</f>
        <v/>
      </c>
      <c r="AE84" s="329" t="str">
        <f>IF(ISERROR('Sample 9 Data'!D85-'HKG selection'!AW$11),"",'Sample 9 Data'!D85-'HKG selection'!AW$11)</f>
        <v/>
      </c>
      <c r="AF84" s="330" t="str">
        <f>IF(ISERROR('Sample 9 Data'!E85-'HKG selection'!AX$11),"",'Sample 9 Data'!E85-'HKG selection'!AX$11)</f>
        <v/>
      </c>
      <c r="AG84" s="328" t="str">
        <f>IF(ISERROR('Sample 10 Data'!C85-'HKG selection'!BA$11),"",'Sample 10 Data'!C85-'HKG selection'!BA$11)</f>
        <v/>
      </c>
      <c r="AH84" s="329" t="str">
        <f>IF(ISERROR('Sample 10 Data'!D85-'HKG selection'!BB$11),"",'Sample 10 Data'!D85-'HKG selection'!BB$11)</f>
        <v/>
      </c>
      <c r="AI84" s="330" t="str">
        <f>IF(ISERROR('Sample 10 Data'!E85-'HKG selection'!BC$11),"",'Sample 10 Data'!E85-'HKG selection'!BC$11)</f>
        <v/>
      </c>
      <c r="AJ84" s="201"/>
      <c r="AK84" s="201"/>
      <c r="AL84" s="201"/>
    </row>
    <row r="85" spans="1:38">
      <c r="A85" s="102" t="str">
        <f>IF('Informations About Genes'!A85="","",'Informations About Genes'!A85)</f>
        <v>G11</v>
      </c>
      <c r="B85" s="33" t="str">
        <f>IF('Informations About Genes'!D85="","",'Informations About Genes'!D85)</f>
        <v/>
      </c>
      <c r="C85" s="328" t="str">
        <f>IF(ISERROR('Control Sample Data'!C86-'HKG selection'!C$11),"",'Control Sample Data'!C86-'HKG selection'!C$11)</f>
        <v/>
      </c>
      <c r="D85" s="329" t="str">
        <f>IF(ISERROR('Control Sample Data'!D86-'HKG selection'!D$11),"",'Control Sample Data'!D86-'HKG selection'!D$11)</f>
        <v/>
      </c>
      <c r="E85" s="329" t="str">
        <f>IF(ISERROR('Control Sample Data'!E86-'HKG selection'!E$11),"",'Control Sample Data'!E86-'HKG selection'!E$11)</f>
        <v/>
      </c>
      <c r="F85" s="328" t="str">
        <f>IF(ISERROR('Sample 1 Data'!C86-'HKG selection'!H$11),"",'Sample 1 Data'!C86-'HKG selection'!H$11)</f>
        <v/>
      </c>
      <c r="G85" s="329" t="str">
        <f>IF(ISERROR('Sample 1 Data'!D86-'HKG selection'!I$11),"",'Sample 1 Data'!D86-'HKG selection'!I$11)</f>
        <v/>
      </c>
      <c r="H85" s="330" t="str">
        <f>IF(ISERROR('Sample 1 Data'!E86-'HKG selection'!J$11),"",'Sample 1 Data'!E86-'HKG selection'!J$11)</f>
        <v/>
      </c>
      <c r="I85" s="328" t="str">
        <f>IF(ISERROR('Sample 2 Data'!C86-'HKG selection'!M$11),"",'Sample 2 Data'!C86-'HKG selection'!M$11)</f>
        <v/>
      </c>
      <c r="J85" s="329" t="str">
        <f>IF(ISERROR('Sample 2 Data'!D86-'HKG selection'!N$11),"",'Sample 2 Data'!D86-'HKG selection'!N$11)</f>
        <v/>
      </c>
      <c r="K85" s="330" t="str">
        <f>IF(ISERROR('Sample 2 Data'!E86-'HKG selection'!O$11),"",'Sample 2 Data'!E86-'HKG selection'!O$11)</f>
        <v/>
      </c>
      <c r="L85" s="328" t="str">
        <f>IF(ISERROR('Sample 3 Data'!C86-'HKG selection'!R$11),"",'Sample 3 Data'!C86-'HKG selection'!R$11)</f>
        <v/>
      </c>
      <c r="M85" s="329" t="str">
        <f>IF(ISERROR('Sample 3 Data'!D86-'HKG selection'!S$11),"",'Sample 3 Data'!D86-'HKG selection'!S$11)</f>
        <v/>
      </c>
      <c r="N85" s="330" t="str">
        <f>IF(ISERROR('Sample 3 Data'!E86-'HKG selection'!T$11),"",'Sample 3 Data'!E86-'HKG selection'!T$11)</f>
        <v/>
      </c>
      <c r="O85" s="328" t="str">
        <f>IF(ISERROR('Sample 4 Data'!C86-'HKG selection'!W$11),"",'Sample 4 Data'!C86-'HKG selection'!W$11)</f>
        <v/>
      </c>
      <c r="P85" s="329" t="str">
        <f>IF(ISERROR('Sample 4 Data'!D86-'HKG selection'!X$11),"",'Sample 4 Data'!D86-'HKG selection'!X$11)</f>
        <v/>
      </c>
      <c r="Q85" s="330" t="str">
        <f>IF(ISERROR('Sample 4 Data'!E86-'HKG selection'!Y$11),"",'Sample 4 Data'!E86-'HKG selection'!Y$11)</f>
        <v/>
      </c>
      <c r="R85" s="328" t="str">
        <f>IF(ISERROR('Sample 5 Data'!C86-'HKG selection'!AB$11),"",'Sample 5 Data'!C86-'HKG selection'!AB$11)</f>
        <v/>
      </c>
      <c r="S85" s="329" t="str">
        <f>IF(ISERROR('Sample 5 Data'!D86-'HKG selection'!AC$11),"",'Sample 5 Data'!D86-'HKG selection'!AC$11)</f>
        <v/>
      </c>
      <c r="T85" s="330" t="str">
        <f>IF(ISERROR('Sample 5 Data'!E86-'HKG selection'!AD$11),"",'Sample 5 Data'!E86-'HKG selection'!AD$11)</f>
        <v/>
      </c>
      <c r="U85" s="328" t="str">
        <f>IF(ISERROR('Sample 6 Data'!C86-'HKG selection'!AG$11),"",'Sample 6 Data'!C86-'HKG selection'!AG$11)</f>
        <v/>
      </c>
      <c r="V85" s="329" t="str">
        <f>IF(ISERROR('Sample 6 Data'!D86-'HKG selection'!AH$11),"",'Sample 6 Data'!D86-'HKG selection'!AH$11)</f>
        <v/>
      </c>
      <c r="W85" s="330" t="str">
        <f>IF(ISERROR('Sample 6 Data'!E86-'HKG selection'!AI$11),"",'Sample 6 Data'!E86-'HKG selection'!AI$11)</f>
        <v/>
      </c>
      <c r="X85" s="328" t="str">
        <f>IF(ISERROR('Sample 7 Data'!C86-'HKG selection'!AL$11),"",'Sample 7 Data'!C86-'HKG selection'!AL$11)</f>
        <v/>
      </c>
      <c r="Y85" s="329" t="str">
        <f>IF(ISERROR('Sample 7 Data'!D86-'HKG selection'!AM$11),"",'Sample 7 Data'!D86-'HKG selection'!AM$11)</f>
        <v/>
      </c>
      <c r="Z85" s="330" t="str">
        <f>IF(ISERROR('Sample 7 Data'!E86-'HKG selection'!AN$11),"",'Sample 7 Data'!E86-'HKG selection'!AN$11)</f>
        <v/>
      </c>
      <c r="AA85" s="328" t="str">
        <f>IF(ISERROR('Sample 8 Data'!C86-'HKG selection'!AQ$11),"",'Sample 8 Data'!C86-'HKG selection'!AQ$11)</f>
        <v/>
      </c>
      <c r="AB85" s="329" t="str">
        <f>IF(ISERROR('Sample 8 Data'!D86-'HKG selection'!AR$11),"",'Sample 8 Data'!D86-'HKG selection'!AR$11)</f>
        <v/>
      </c>
      <c r="AC85" s="330" t="str">
        <f>IF(ISERROR('Sample 8 Data'!E86-'HKG selection'!AS$11),"",'Sample 8 Data'!E86-'HKG selection'!AS$11)</f>
        <v/>
      </c>
      <c r="AD85" s="328" t="str">
        <f>IF(ISERROR('Sample 9 Data'!C86-'HKG selection'!AV$11),"",'Sample 9 Data'!C86-'HKG selection'!AV$11)</f>
        <v/>
      </c>
      <c r="AE85" s="329" t="str">
        <f>IF(ISERROR('Sample 9 Data'!D86-'HKG selection'!AW$11),"",'Sample 9 Data'!D86-'HKG selection'!AW$11)</f>
        <v/>
      </c>
      <c r="AF85" s="330" t="str">
        <f>IF(ISERROR('Sample 9 Data'!E86-'HKG selection'!AX$11),"",'Sample 9 Data'!E86-'HKG selection'!AX$11)</f>
        <v/>
      </c>
      <c r="AG85" s="328" t="str">
        <f>IF(ISERROR('Sample 10 Data'!C86-'HKG selection'!BA$11),"",'Sample 10 Data'!C86-'HKG selection'!BA$11)</f>
        <v/>
      </c>
      <c r="AH85" s="329" t="str">
        <f>IF(ISERROR('Sample 10 Data'!D86-'HKG selection'!BB$11),"",'Sample 10 Data'!D86-'HKG selection'!BB$11)</f>
        <v/>
      </c>
      <c r="AI85" s="330" t="str">
        <f>IF(ISERROR('Sample 10 Data'!E86-'HKG selection'!BC$11),"",'Sample 10 Data'!E86-'HKG selection'!BC$11)</f>
        <v/>
      </c>
      <c r="AJ85" s="201"/>
      <c r="AK85" s="201"/>
      <c r="AL85" s="201"/>
    </row>
    <row r="86" spans="1:38">
      <c r="A86" s="102" t="str">
        <f>IF('Informations About Genes'!A86="","",'Informations About Genes'!A86)</f>
        <v>G12</v>
      </c>
      <c r="B86" s="33" t="str">
        <f>IF('Informations About Genes'!D86="","",'Informations About Genes'!D86)</f>
        <v/>
      </c>
      <c r="C86" s="328" t="str">
        <f>IF(ISERROR('Control Sample Data'!C87-'HKG selection'!C$11),"",'Control Sample Data'!C87-'HKG selection'!C$11)</f>
        <v/>
      </c>
      <c r="D86" s="329" t="str">
        <f>IF(ISERROR('Control Sample Data'!D87-'HKG selection'!D$11),"",'Control Sample Data'!D87-'HKG selection'!D$11)</f>
        <v/>
      </c>
      <c r="E86" s="329" t="str">
        <f>IF(ISERROR('Control Sample Data'!E87-'HKG selection'!E$11),"",'Control Sample Data'!E87-'HKG selection'!E$11)</f>
        <v/>
      </c>
      <c r="F86" s="328" t="str">
        <f>IF(ISERROR('Sample 1 Data'!C87-'HKG selection'!H$11),"",'Sample 1 Data'!C87-'HKG selection'!H$11)</f>
        <v/>
      </c>
      <c r="G86" s="329" t="str">
        <f>IF(ISERROR('Sample 1 Data'!D87-'HKG selection'!I$11),"",'Sample 1 Data'!D87-'HKG selection'!I$11)</f>
        <v/>
      </c>
      <c r="H86" s="330" t="str">
        <f>IF(ISERROR('Sample 1 Data'!E87-'HKG selection'!J$11),"",'Sample 1 Data'!E87-'HKG selection'!J$11)</f>
        <v/>
      </c>
      <c r="I86" s="328" t="str">
        <f>IF(ISERROR('Sample 2 Data'!C87-'HKG selection'!M$11),"",'Sample 2 Data'!C87-'HKG selection'!M$11)</f>
        <v/>
      </c>
      <c r="J86" s="329" t="str">
        <f>IF(ISERROR('Sample 2 Data'!D87-'HKG selection'!N$11),"",'Sample 2 Data'!D87-'HKG selection'!N$11)</f>
        <v/>
      </c>
      <c r="K86" s="330" t="str">
        <f>IF(ISERROR('Sample 2 Data'!E87-'HKG selection'!O$11),"",'Sample 2 Data'!E87-'HKG selection'!O$11)</f>
        <v/>
      </c>
      <c r="L86" s="328" t="str">
        <f>IF(ISERROR('Sample 3 Data'!C87-'HKG selection'!R$11),"",'Sample 3 Data'!C87-'HKG selection'!R$11)</f>
        <v/>
      </c>
      <c r="M86" s="329" t="str">
        <f>IF(ISERROR('Sample 3 Data'!D87-'HKG selection'!S$11),"",'Sample 3 Data'!D87-'HKG selection'!S$11)</f>
        <v/>
      </c>
      <c r="N86" s="330" t="str">
        <f>IF(ISERROR('Sample 3 Data'!E87-'HKG selection'!T$11),"",'Sample 3 Data'!E87-'HKG selection'!T$11)</f>
        <v/>
      </c>
      <c r="O86" s="328" t="str">
        <f>IF(ISERROR('Sample 4 Data'!C87-'HKG selection'!W$11),"",'Sample 4 Data'!C87-'HKG selection'!W$11)</f>
        <v/>
      </c>
      <c r="P86" s="329" t="str">
        <f>IF(ISERROR('Sample 4 Data'!D87-'HKG selection'!X$11),"",'Sample 4 Data'!D87-'HKG selection'!X$11)</f>
        <v/>
      </c>
      <c r="Q86" s="330" t="str">
        <f>IF(ISERROR('Sample 4 Data'!E87-'HKG selection'!Y$11),"",'Sample 4 Data'!E87-'HKG selection'!Y$11)</f>
        <v/>
      </c>
      <c r="R86" s="328" t="str">
        <f>IF(ISERROR('Sample 5 Data'!C87-'HKG selection'!AB$11),"",'Sample 5 Data'!C87-'HKG selection'!AB$11)</f>
        <v/>
      </c>
      <c r="S86" s="329" t="str">
        <f>IF(ISERROR('Sample 5 Data'!D87-'HKG selection'!AC$11),"",'Sample 5 Data'!D87-'HKG selection'!AC$11)</f>
        <v/>
      </c>
      <c r="T86" s="330" t="str">
        <f>IF(ISERROR('Sample 5 Data'!E87-'HKG selection'!AD$11),"",'Sample 5 Data'!E87-'HKG selection'!AD$11)</f>
        <v/>
      </c>
      <c r="U86" s="328" t="str">
        <f>IF(ISERROR('Sample 6 Data'!C87-'HKG selection'!AG$11),"",'Sample 6 Data'!C87-'HKG selection'!AG$11)</f>
        <v/>
      </c>
      <c r="V86" s="329" t="str">
        <f>IF(ISERROR('Sample 6 Data'!D87-'HKG selection'!AH$11),"",'Sample 6 Data'!D87-'HKG selection'!AH$11)</f>
        <v/>
      </c>
      <c r="W86" s="330" t="str">
        <f>IF(ISERROR('Sample 6 Data'!E87-'HKG selection'!AI$11),"",'Sample 6 Data'!E87-'HKG selection'!AI$11)</f>
        <v/>
      </c>
      <c r="X86" s="328" t="str">
        <f>IF(ISERROR('Sample 7 Data'!C87-'HKG selection'!AL$11),"",'Sample 7 Data'!C87-'HKG selection'!AL$11)</f>
        <v/>
      </c>
      <c r="Y86" s="329" t="str">
        <f>IF(ISERROR('Sample 7 Data'!D87-'HKG selection'!AM$11),"",'Sample 7 Data'!D87-'HKG selection'!AM$11)</f>
        <v/>
      </c>
      <c r="Z86" s="330" t="str">
        <f>IF(ISERROR('Sample 7 Data'!E87-'HKG selection'!AN$11),"",'Sample 7 Data'!E87-'HKG selection'!AN$11)</f>
        <v/>
      </c>
      <c r="AA86" s="328" t="str">
        <f>IF(ISERROR('Sample 8 Data'!C87-'HKG selection'!AQ$11),"",'Sample 8 Data'!C87-'HKG selection'!AQ$11)</f>
        <v/>
      </c>
      <c r="AB86" s="329" t="str">
        <f>IF(ISERROR('Sample 8 Data'!D87-'HKG selection'!AR$11),"",'Sample 8 Data'!D87-'HKG selection'!AR$11)</f>
        <v/>
      </c>
      <c r="AC86" s="330" t="str">
        <f>IF(ISERROR('Sample 8 Data'!E87-'HKG selection'!AS$11),"",'Sample 8 Data'!E87-'HKG selection'!AS$11)</f>
        <v/>
      </c>
      <c r="AD86" s="328" t="str">
        <f>IF(ISERROR('Sample 9 Data'!C87-'HKG selection'!AV$11),"",'Sample 9 Data'!C87-'HKG selection'!AV$11)</f>
        <v/>
      </c>
      <c r="AE86" s="329" t="str">
        <f>IF(ISERROR('Sample 9 Data'!D87-'HKG selection'!AW$11),"",'Sample 9 Data'!D87-'HKG selection'!AW$11)</f>
        <v/>
      </c>
      <c r="AF86" s="330" t="str">
        <f>IF(ISERROR('Sample 9 Data'!E87-'HKG selection'!AX$11),"",'Sample 9 Data'!E87-'HKG selection'!AX$11)</f>
        <v/>
      </c>
      <c r="AG86" s="328" t="str">
        <f>IF(ISERROR('Sample 10 Data'!C87-'HKG selection'!BA$11),"",'Sample 10 Data'!C87-'HKG selection'!BA$11)</f>
        <v/>
      </c>
      <c r="AH86" s="329" t="str">
        <f>IF(ISERROR('Sample 10 Data'!D87-'HKG selection'!BB$11),"",'Sample 10 Data'!D87-'HKG selection'!BB$11)</f>
        <v/>
      </c>
      <c r="AI86" s="330" t="str">
        <f>IF(ISERROR('Sample 10 Data'!E87-'HKG selection'!BC$11),"",'Sample 10 Data'!E87-'HKG selection'!BC$11)</f>
        <v/>
      </c>
      <c r="AJ86" s="201"/>
      <c r="AK86" s="201"/>
      <c r="AL86" s="201"/>
    </row>
    <row r="87" spans="1:38">
      <c r="A87" s="102" t="str">
        <f>IF('Informations About Genes'!A87="","",'Informations About Genes'!A87)</f>
        <v>H1</v>
      </c>
      <c r="B87" s="33" t="str">
        <f>IF('Informations About Genes'!D87="","",'Informations About Genes'!D87)</f>
        <v/>
      </c>
      <c r="C87" s="328" t="str">
        <f>IF(ISERROR('Control Sample Data'!C88-'HKG selection'!C$11),"",'Control Sample Data'!C88-'HKG selection'!C$11)</f>
        <v/>
      </c>
      <c r="D87" s="329" t="str">
        <f>IF(ISERROR('Control Sample Data'!D88-'HKG selection'!D$11),"",'Control Sample Data'!D88-'HKG selection'!D$11)</f>
        <v/>
      </c>
      <c r="E87" s="329" t="str">
        <f>IF(ISERROR('Control Sample Data'!E88-'HKG selection'!E$11),"",'Control Sample Data'!E88-'HKG selection'!E$11)</f>
        <v/>
      </c>
      <c r="F87" s="328" t="str">
        <f>IF(ISERROR('Sample 1 Data'!C88-'HKG selection'!H$11),"",'Sample 1 Data'!C88-'HKG selection'!H$11)</f>
        <v/>
      </c>
      <c r="G87" s="329" t="str">
        <f>IF(ISERROR('Sample 1 Data'!D88-'HKG selection'!I$11),"",'Sample 1 Data'!D88-'HKG selection'!I$11)</f>
        <v/>
      </c>
      <c r="H87" s="330" t="str">
        <f>IF(ISERROR('Sample 1 Data'!E88-'HKG selection'!J$11),"",'Sample 1 Data'!E88-'HKG selection'!J$11)</f>
        <v/>
      </c>
      <c r="I87" s="328" t="str">
        <f>IF(ISERROR('Sample 2 Data'!C88-'HKG selection'!M$11),"",'Sample 2 Data'!C88-'HKG selection'!M$11)</f>
        <v/>
      </c>
      <c r="J87" s="329" t="str">
        <f>IF(ISERROR('Sample 2 Data'!D88-'HKG selection'!N$11),"",'Sample 2 Data'!D88-'HKG selection'!N$11)</f>
        <v/>
      </c>
      <c r="K87" s="330" t="str">
        <f>IF(ISERROR('Sample 2 Data'!E88-'HKG selection'!O$11),"",'Sample 2 Data'!E88-'HKG selection'!O$11)</f>
        <v/>
      </c>
      <c r="L87" s="328" t="str">
        <f>IF(ISERROR('Sample 3 Data'!C88-'HKG selection'!R$11),"",'Sample 3 Data'!C88-'HKG selection'!R$11)</f>
        <v/>
      </c>
      <c r="M87" s="329" t="str">
        <f>IF(ISERROR('Sample 3 Data'!D88-'HKG selection'!S$11),"",'Sample 3 Data'!D88-'HKG selection'!S$11)</f>
        <v/>
      </c>
      <c r="N87" s="330" t="str">
        <f>IF(ISERROR('Sample 3 Data'!E88-'HKG selection'!T$11),"",'Sample 3 Data'!E88-'HKG selection'!T$11)</f>
        <v/>
      </c>
      <c r="O87" s="328" t="str">
        <f>IF(ISERROR('Sample 4 Data'!C88-'HKG selection'!W$11),"",'Sample 4 Data'!C88-'HKG selection'!W$11)</f>
        <v/>
      </c>
      <c r="P87" s="329" t="str">
        <f>IF(ISERROR('Sample 4 Data'!D88-'HKG selection'!X$11),"",'Sample 4 Data'!D88-'HKG selection'!X$11)</f>
        <v/>
      </c>
      <c r="Q87" s="330" t="str">
        <f>IF(ISERROR('Sample 4 Data'!E88-'HKG selection'!Y$11),"",'Sample 4 Data'!E88-'HKG selection'!Y$11)</f>
        <v/>
      </c>
      <c r="R87" s="328" t="str">
        <f>IF(ISERROR('Sample 5 Data'!C88-'HKG selection'!AB$11),"",'Sample 5 Data'!C88-'HKG selection'!AB$11)</f>
        <v/>
      </c>
      <c r="S87" s="329" t="str">
        <f>IF(ISERROR('Sample 5 Data'!D88-'HKG selection'!AC$11),"",'Sample 5 Data'!D88-'HKG selection'!AC$11)</f>
        <v/>
      </c>
      <c r="T87" s="330" t="str">
        <f>IF(ISERROR('Sample 5 Data'!E88-'HKG selection'!AD$11),"",'Sample 5 Data'!E88-'HKG selection'!AD$11)</f>
        <v/>
      </c>
      <c r="U87" s="328" t="str">
        <f>IF(ISERROR('Sample 6 Data'!C88-'HKG selection'!AG$11),"",'Sample 6 Data'!C88-'HKG selection'!AG$11)</f>
        <v/>
      </c>
      <c r="V87" s="329" t="str">
        <f>IF(ISERROR('Sample 6 Data'!D88-'HKG selection'!AH$11),"",'Sample 6 Data'!D88-'HKG selection'!AH$11)</f>
        <v/>
      </c>
      <c r="W87" s="330" t="str">
        <f>IF(ISERROR('Sample 6 Data'!E88-'HKG selection'!AI$11),"",'Sample 6 Data'!E88-'HKG selection'!AI$11)</f>
        <v/>
      </c>
      <c r="X87" s="328" t="str">
        <f>IF(ISERROR('Sample 7 Data'!C88-'HKG selection'!AL$11),"",'Sample 7 Data'!C88-'HKG selection'!AL$11)</f>
        <v/>
      </c>
      <c r="Y87" s="329" t="str">
        <f>IF(ISERROR('Sample 7 Data'!D88-'HKG selection'!AM$11),"",'Sample 7 Data'!D88-'HKG selection'!AM$11)</f>
        <v/>
      </c>
      <c r="Z87" s="330" t="str">
        <f>IF(ISERROR('Sample 7 Data'!E88-'HKG selection'!AN$11),"",'Sample 7 Data'!E88-'HKG selection'!AN$11)</f>
        <v/>
      </c>
      <c r="AA87" s="328" t="str">
        <f>IF(ISERROR('Sample 8 Data'!C88-'HKG selection'!AQ$11),"",'Sample 8 Data'!C88-'HKG selection'!AQ$11)</f>
        <v/>
      </c>
      <c r="AB87" s="329" t="str">
        <f>IF(ISERROR('Sample 8 Data'!D88-'HKG selection'!AR$11),"",'Sample 8 Data'!D88-'HKG selection'!AR$11)</f>
        <v/>
      </c>
      <c r="AC87" s="330" t="str">
        <f>IF(ISERROR('Sample 8 Data'!E88-'HKG selection'!AS$11),"",'Sample 8 Data'!E88-'HKG selection'!AS$11)</f>
        <v/>
      </c>
      <c r="AD87" s="328" t="str">
        <f>IF(ISERROR('Sample 9 Data'!C88-'HKG selection'!AV$11),"",'Sample 9 Data'!C88-'HKG selection'!AV$11)</f>
        <v/>
      </c>
      <c r="AE87" s="329" t="str">
        <f>IF(ISERROR('Sample 9 Data'!D88-'HKG selection'!AW$11),"",'Sample 9 Data'!D88-'HKG selection'!AW$11)</f>
        <v/>
      </c>
      <c r="AF87" s="330" t="str">
        <f>IF(ISERROR('Sample 9 Data'!E88-'HKG selection'!AX$11),"",'Sample 9 Data'!E88-'HKG selection'!AX$11)</f>
        <v/>
      </c>
      <c r="AG87" s="328" t="str">
        <f>IF(ISERROR('Sample 10 Data'!C88-'HKG selection'!BA$11),"",'Sample 10 Data'!C88-'HKG selection'!BA$11)</f>
        <v/>
      </c>
      <c r="AH87" s="329" t="str">
        <f>IF(ISERROR('Sample 10 Data'!D88-'HKG selection'!BB$11),"",'Sample 10 Data'!D88-'HKG selection'!BB$11)</f>
        <v/>
      </c>
      <c r="AI87" s="330" t="str">
        <f>IF(ISERROR('Sample 10 Data'!E88-'HKG selection'!BC$11),"",'Sample 10 Data'!E88-'HKG selection'!BC$11)</f>
        <v/>
      </c>
      <c r="AJ87" s="201"/>
      <c r="AK87" s="201"/>
      <c r="AL87" s="201"/>
    </row>
    <row r="88" spans="1:38">
      <c r="A88" s="102" t="str">
        <f>IF('Informations About Genes'!A88="","",'Informations About Genes'!A88)</f>
        <v>H2</v>
      </c>
      <c r="B88" s="33" t="str">
        <f>IF('Informations About Genes'!D88="","",'Informations About Genes'!D88)</f>
        <v/>
      </c>
      <c r="C88" s="328" t="str">
        <f>IF(ISERROR('Control Sample Data'!C89-'HKG selection'!C$11),"",'Control Sample Data'!C89-'HKG selection'!C$11)</f>
        <v/>
      </c>
      <c r="D88" s="329" t="str">
        <f>IF(ISERROR('Control Sample Data'!D89-'HKG selection'!D$11),"",'Control Sample Data'!D89-'HKG selection'!D$11)</f>
        <v/>
      </c>
      <c r="E88" s="329" t="str">
        <f>IF(ISERROR('Control Sample Data'!E89-'HKG selection'!E$11),"",'Control Sample Data'!E89-'HKG selection'!E$11)</f>
        <v/>
      </c>
      <c r="F88" s="328" t="str">
        <f>IF(ISERROR('Sample 1 Data'!C89-'HKG selection'!H$11),"",'Sample 1 Data'!C89-'HKG selection'!H$11)</f>
        <v/>
      </c>
      <c r="G88" s="329" t="str">
        <f>IF(ISERROR('Sample 1 Data'!D89-'HKG selection'!I$11),"",'Sample 1 Data'!D89-'HKG selection'!I$11)</f>
        <v/>
      </c>
      <c r="H88" s="330" t="str">
        <f>IF(ISERROR('Sample 1 Data'!E89-'HKG selection'!J$11),"",'Sample 1 Data'!E89-'HKG selection'!J$11)</f>
        <v/>
      </c>
      <c r="I88" s="328" t="str">
        <f>IF(ISERROR('Sample 2 Data'!C89-'HKG selection'!M$11),"",'Sample 2 Data'!C89-'HKG selection'!M$11)</f>
        <v/>
      </c>
      <c r="J88" s="329" t="str">
        <f>IF(ISERROR('Sample 2 Data'!D89-'HKG selection'!N$11),"",'Sample 2 Data'!D89-'HKG selection'!N$11)</f>
        <v/>
      </c>
      <c r="K88" s="330" t="str">
        <f>IF(ISERROR('Sample 2 Data'!E89-'HKG selection'!O$11),"",'Sample 2 Data'!E89-'HKG selection'!O$11)</f>
        <v/>
      </c>
      <c r="L88" s="328" t="str">
        <f>IF(ISERROR('Sample 3 Data'!C89-'HKG selection'!R$11),"",'Sample 3 Data'!C89-'HKG selection'!R$11)</f>
        <v/>
      </c>
      <c r="M88" s="329" t="str">
        <f>IF(ISERROR('Sample 3 Data'!D89-'HKG selection'!S$11),"",'Sample 3 Data'!D89-'HKG selection'!S$11)</f>
        <v/>
      </c>
      <c r="N88" s="330" t="str">
        <f>IF(ISERROR('Sample 3 Data'!E89-'HKG selection'!T$11),"",'Sample 3 Data'!E89-'HKG selection'!T$11)</f>
        <v/>
      </c>
      <c r="O88" s="328" t="str">
        <f>IF(ISERROR('Sample 4 Data'!C89-'HKG selection'!W$11),"",'Sample 4 Data'!C89-'HKG selection'!W$11)</f>
        <v/>
      </c>
      <c r="P88" s="329" t="str">
        <f>IF(ISERROR('Sample 4 Data'!D89-'HKG selection'!X$11),"",'Sample 4 Data'!D89-'HKG selection'!X$11)</f>
        <v/>
      </c>
      <c r="Q88" s="330" t="str">
        <f>IF(ISERROR('Sample 4 Data'!E89-'HKG selection'!Y$11),"",'Sample 4 Data'!E89-'HKG selection'!Y$11)</f>
        <v/>
      </c>
      <c r="R88" s="328" t="str">
        <f>IF(ISERROR('Sample 5 Data'!C89-'HKG selection'!AB$11),"",'Sample 5 Data'!C89-'HKG selection'!AB$11)</f>
        <v/>
      </c>
      <c r="S88" s="329" t="str">
        <f>IF(ISERROR('Sample 5 Data'!D89-'HKG selection'!AC$11),"",'Sample 5 Data'!D89-'HKG selection'!AC$11)</f>
        <v/>
      </c>
      <c r="T88" s="330" t="str">
        <f>IF(ISERROR('Sample 5 Data'!E89-'HKG selection'!AD$11),"",'Sample 5 Data'!E89-'HKG selection'!AD$11)</f>
        <v/>
      </c>
      <c r="U88" s="328" t="str">
        <f>IF(ISERROR('Sample 6 Data'!C89-'HKG selection'!AG$11),"",'Sample 6 Data'!C89-'HKG selection'!AG$11)</f>
        <v/>
      </c>
      <c r="V88" s="329" t="str">
        <f>IF(ISERROR('Sample 6 Data'!D89-'HKG selection'!AH$11),"",'Sample 6 Data'!D89-'HKG selection'!AH$11)</f>
        <v/>
      </c>
      <c r="W88" s="330" t="str">
        <f>IF(ISERROR('Sample 6 Data'!E89-'HKG selection'!AI$11),"",'Sample 6 Data'!E89-'HKG selection'!AI$11)</f>
        <v/>
      </c>
      <c r="X88" s="328" t="str">
        <f>IF(ISERROR('Sample 7 Data'!C89-'HKG selection'!AL$11),"",'Sample 7 Data'!C89-'HKG selection'!AL$11)</f>
        <v/>
      </c>
      <c r="Y88" s="329" t="str">
        <f>IF(ISERROR('Sample 7 Data'!D89-'HKG selection'!AM$11),"",'Sample 7 Data'!D89-'HKG selection'!AM$11)</f>
        <v/>
      </c>
      <c r="Z88" s="330" t="str">
        <f>IF(ISERROR('Sample 7 Data'!E89-'HKG selection'!AN$11),"",'Sample 7 Data'!E89-'HKG selection'!AN$11)</f>
        <v/>
      </c>
      <c r="AA88" s="328" t="str">
        <f>IF(ISERROR('Sample 8 Data'!C89-'HKG selection'!AQ$11),"",'Sample 8 Data'!C89-'HKG selection'!AQ$11)</f>
        <v/>
      </c>
      <c r="AB88" s="329" t="str">
        <f>IF(ISERROR('Sample 8 Data'!D89-'HKG selection'!AR$11),"",'Sample 8 Data'!D89-'HKG selection'!AR$11)</f>
        <v/>
      </c>
      <c r="AC88" s="330" t="str">
        <f>IF(ISERROR('Sample 8 Data'!E89-'HKG selection'!AS$11),"",'Sample 8 Data'!E89-'HKG selection'!AS$11)</f>
        <v/>
      </c>
      <c r="AD88" s="328" t="str">
        <f>IF(ISERROR('Sample 9 Data'!C89-'HKG selection'!AV$11),"",'Sample 9 Data'!C89-'HKG selection'!AV$11)</f>
        <v/>
      </c>
      <c r="AE88" s="329" t="str">
        <f>IF(ISERROR('Sample 9 Data'!D89-'HKG selection'!AW$11),"",'Sample 9 Data'!D89-'HKG selection'!AW$11)</f>
        <v/>
      </c>
      <c r="AF88" s="330" t="str">
        <f>IF(ISERROR('Sample 9 Data'!E89-'HKG selection'!AX$11),"",'Sample 9 Data'!E89-'HKG selection'!AX$11)</f>
        <v/>
      </c>
      <c r="AG88" s="328" t="str">
        <f>IF(ISERROR('Sample 10 Data'!C89-'HKG selection'!BA$11),"",'Sample 10 Data'!C89-'HKG selection'!BA$11)</f>
        <v/>
      </c>
      <c r="AH88" s="329" t="str">
        <f>IF(ISERROR('Sample 10 Data'!D89-'HKG selection'!BB$11),"",'Sample 10 Data'!D89-'HKG selection'!BB$11)</f>
        <v/>
      </c>
      <c r="AI88" s="330" t="str">
        <f>IF(ISERROR('Sample 10 Data'!E89-'HKG selection'!BC$11),"",'Sample 10 Data'!E89-'HKG selection'!BC$11)</f>
        <v/>
      </c>
      <c r="AJ88" s="201"/>
      <c r="AK88" s="201"/>
      <c r="AL88" s="201"/>
    </row>
    <row r="89" spans="1:38">
      <c r="A89" s="102" t="str">
        <f>IF('Informations About Genes'!A89="","",'Informations About Genes'!A89)</f>
        <v>H3</v>
      </c>
      <c r="B89" s="33" t="str">
        <f>IF('Informations About Genes'!D89="","",'Informations About Genes'!D89)</f>
        <v/>
      </c>
      <c r="C89" s="328" t="str">
        <f>IF(ISERROR('Control Sample Data'!C90-'HKG selection'!C$11),"",'Control Sample Data'!C90-'HKG selection'!C$11)</f>
        <v/>
      </c>
      <c r="D89" s="329" t="str">
        <f>IF(ISERROR('Control Sample Data'!D90-'HKG selection'!D$11),"",'Control Sample Data'!D90-'HKG selection'!D$11)</f>
        <v/>
      </c>
      <c r="E89" s="329" t="str">
        <f>IF(ISERROR('Control Sample Data'!E90-'HKG selection'!E$11),"",'Control Sample Data'!E90-'HKG selection'!E$11)</f>
        <v/>
      </c>
      <c r="F89" s="328" t="str">
        <f>IF(ISERROR('Sample 1 Data'!C90-'HKG selection'!H$11),"",'Sample 1 Data'!C90-'HKG selection'!H$11)</f>
        <v/>
      </c>
      <c r="G89" s="329" t="str">
        <f>IF(ISERROR('Sample 1 Data'!D90-'HKG selection'!I$11),"",'Sample 1 Data'!D90-'HKG selection'!I$11)</f>
        <v/>
      </c>
      <c r="H89" s="330" t="str">
        <f>IF(ISERROR('Sample 1 Data'!E90-'HKG selection'!J$11),"",'Sample 1 Data'!E90-'HKG selection'!J$11)</f>
        <v/>
      </c>
      <c r="I89" s="328" t="str">
        <f>IF(ISERROR('Sample 2 Data'!C90-'HKG selection'!M$11),"",'Sample 2 Data'!C90-'HKG selection'!M$11)</f>
        <v/>
      </c>
      <c r="J89" s="329" t="str">
        <f>IF(ISERROR('Sample 2 Data'!D90-'HKG selection'!N$11),"",'Sample 2 Data'!D90-'HKG selection'!N$11)</f>
        <v/>
      </c>
      <c r="K89" s="330" t="str">
        <f>IF(ISERROR('Sample 2 Data'!E90-'HKG selection'!O$11),"",'Sample 2 Data'!E90-'HKG selection'!O$11)</f>
        <v/>
      </c>
      <c r="L89" s="328" t="str">
        <f>IF(ISERROR('Sample 3 Data'!C90-'HKG selection'!R$11),"",'Sample 3 Data'!C90-'HKG selection'!R$11)</f>
        <v/>
      </c>
      <c r="M89" s="329" t="str">
        <f>IF(ISERROR('Sample 3 Data'!D90-'HKG selection'!S$11),"",'Sample 3 Data'!D90-'HKG selection'!S$11)</f>
        <v/>
      </c>
      <c r="N89" s="330" t="str">
        <f>IF(ISERROR('Sample 3 Data'!E90-'HKG selection'!T$11),"",'Sample 3 Data'!E90-'HKG selection'!T$11)</f>
        <v/>
      </c>
      <c r="O89" s="328" t="str">
        <f>IF(ISERROR('Sample 4 Data'!C90-'HKG selection'!W$11),"",'Sample 4 Data'!C90-'HKG selection'!W$11)</f>
        <v/>
      </c>
      <c r="P89" s="329" t="str">
        <f>IF(ISERROR('Sample 4 Data'!D90-'HKG selection'!X$11),"",'Sample 4 Data'!D90-'HKG selection'!X$11)</f>
        <v/>
      </c>
      <c r="Q89" s="330" t="str">
        <f>IF(ISERROR('Sample 4 Data'!E90-'HKG selection'!Y$11),"",'Sample 4 Data'!E90-'HKG selection'!Y$11)</f>
        <v/>
      </c>
      <c r="R89" s="328" t="str">
        <f>IF(ISERROR('Sample 5 Data'!C90-'HKG selection'!AB$11),"",'Sample 5 Data'!C90-'HKG selection'!AB$11)</f>
        <v/>
      </c>
      <c r="S89" s="329" t="str">
        <f>IF(ISERROR('Sample 5 Data'!D90-'HKG selection'!AC$11),"",'Sample 5 Data'!D90-'HKG selection'!AC$11)</f>
        <v/>
      </c>
      <c r="T89" s="330" t="str">
        <f>IF(ISERROR('Sample 5 Data'!E90-'HKG selection'!AD$11),"",'Sample 5 Data'!E90-'HKG selection'!AD$11)</f>
        <v/>
      </c>
      <c r="U89" s="328" t="str">
        <f>IF(ISERROR('Sample 6 Data'!C90-'HKG selection'!AG$11),"",'Sample 6 Data'!C90-'HKG selection'!AG$11)</f>
        <v/>
      </c>
      <c r="V89" s="329" t="str">
        <f>IF(ISERROR('Sample 6 Data'!D90-'HKG selection'!AH$11),"",'Sample 6 Data'!D90-'HKG selection'!AH$11)</f>
        <v/>
      </c>
      <c r="W89" s="330" t="str">
        <f>IF(ISERROR('Sample 6 Data'!E90-'HKG selection'!AI$11),"",'Sample 6 Data'!E90-'HKG selection'!AI$11)</f>
        <v/>
      </c>
      <c r="X89" s="328" t="str">
        <f>IF(ISERROR('Sample 7 Data'!C90-'HKG selection'!AL$11),"",'Sample 7 Data'!C90-'HKG selection'!AL$11)</f>
        <v/>
      </c>
      <c r="Y89" s="329" t="str">
        <f>IF(ISERROR('Sample 7 Data'!D90-'HKG selection'!AM$11),"",'Sample 7 Data'!D90-'HKG selection'!AM$11)</f>
        <v/>
      </c>
      <c r="Z89" s="330" t="str">
        <f>IF(ISERROR('Sample 7 Data'!E90-'HKG selection'!AN$11),"",'Sample 7 Data'!E90-'HKG selection'!AN$11)</f>
        <v/>
      </c>
      <c r="AA89" s="328" t="str">
        <f>IF(ISERROR('Sample 8 Data'!C90-'HKG selection'!AQ$11),"",'Sample 8 Data'!C90-'HKG selection'!AQ$11)</f>
        <v/>
      </c>
      <c r="AB89" s="329" t="str">
        <f>IF(ISERROR('Sample 8 Data'!D90-'HKG selection'!AR$11),"",'Sample 8 Data'!D90-'HKG selection'!AR$11)</f>
        <v/>
      </c>
      <c r="AC89" s="330" t="str">
        <f>IF(ISERROR('Sample 8 Data'!E90-'HKG selection'!AS$11),"",'Sample 8 Data'!E90-'HKG selection'!AS$11)</f>
        <v/>
      </c>
      <c r="AD89" s="328" t="str">
        <f>IF(ISERROR('Sample 9 Data'!C90-'HKG selection'!AV$11),"",'Sample 9 Data'!C90-'HKG selection'!AV$11)</f>
        <v/>
      </c>
      <c r="AE89" s="329" t="str">
        <f>IF(ISERROR('Sample 9 Data'!D90-'HKG selection'!AW$11),"",'Sample 9 Data'!D90-'HKG selection'!AW$11)</f>
        <v/>
      </c>
      <c r="AF89" s="330" t="str">
        <f>IF(ISERROR('Sample 9 Data'!E90-'HKG selection'!AX$11),"",'Sample 9 Data'!E90-'HKG selection'!AX$11)</f>
        <v/>
      </c>
      <c r="AG89" s="328" t="str">
        <f>IF(ISERROR('Sample 10 Data'!C90-'HKG selection'!BA$11),"",'Sample 10 Data'!C90-'HKG selection'!BA$11)</f>
        <v/>
      </c>
      <c r="AH89" s="329" t="str">
        <f>IF(ISERROR('Sample 10 Data'!D90-'HKG selection'!BB$11),"",'Sample 10 Data'!D90-'HKG selection'!BB$11)</f>
        <v/>
      </c>
      <c r="AI89" s="330" t="str">
        <f>IF(ISERROR('Sample 10 Data'!E90-'HKG selection'!BC$11),"",'Sample 10 Data'!E90-'HKG selection'!BC$11)</f>
        <v/>
      </c>
      <c r="AJ89" s="201"/>
      <c r="AK89" s="201"/>
      <c r="AL89" s="201"/>
    </row>
    <row r="90" spans="1:38">
      <c r="A90" s="102" t="str">
        <f>IF('Informations About Genes'!A90="","",'Informations About Genes'!A90)</f>
        <v>H4</v>
      </c>
      <c r="B90" s="33" t="str">
        <f>IF('Informations About Genes'!D90="","",'Informations About Genes'!D90)</f>
        <v/>
      </c>
      <c r="C90" s="328" t="str">
        <f>IF(ISERROR('Control Sample Data'!C91-'HKG selection'!C$11),"",'Control Sample Data'!C91-'HKG selection'!C$11)</f>
        <v/>
      </c>
      <c r="D90" s="329" t="str">
        <f>IF(ISERROR('Control Sample Data'!D91-'HKG selection'!D$11),"",'Control Sample Data'!D91-'HKG selection'!D$11)</f>
        <v/>
      </c>
      <c r="E90" s="329" t="str">
        <f>IF(ISERROR('Control Sample Data'!E91-'HKG selection'!E$11),"",'Control Sample Data'!E91-'HKG selection'!E$11)</f>
        <v/>
      </c>
      <c r="F90" s="328" t="str">
        <f>IF(ISERROR('Sample 1 Data'!C91-'HKG selection'!H$11),"",'Sample 1 Data'!C91-'HKG selection'!H$11)</f>
        <v/>
      </c>
      <c r="G90" s="329" t="str">
        <f>IF(ISERROR('Sample 1 Data'!D91-'HKG selection'!I$11),"",'Sample 1 Data'!D91-'HKG selection'!I$11)</f>
        <v/>
      </c>
      <c r="H90" s="330" t="str">
        <f>IF(ISERROR('Sample 1 Data'!E91-'HKG selection'!J$11),"",'Sample 1 Data'!E91-'HKG selection'!J$11)</f>
        <v/>
      </c>
      <c r="I90" s="328" t="str">
        <f>IF(ISERROR('Sample 2 Data'!C91-'HKG selection'!M$11),"",'Sample 2 Data'!C91-'HKG selection'!M$11)</f>
        <v/>
      </c>
      <c r="J90" s="329" t="str">
        <f>IF(ISERROR('Sample 2 Data'!D91-'HKG selection'!N$11),"",'Sample 2 Data'!D91-'HKG selection'!N$11)</f>
        <v/>
      </c>
      <c r="K90" s="330" t="str">
        <f>IF(ISERROR('Sample 2 Data'!E91-'HKG selection'!O$11),"",'Sample 2 Data'!E91-'HKG selection'!O$11)</f>
        <v/>
      </c>
      <c r="L90" s="328" t="str">
        <f>IF(ISERROR('Sample 3 Data'!C91-'HKG selection'!R$11),"",'Sample 3 Data'!C91-'HKG selection'!R$11)</f>
        <v/>
      </c>
      <c r="M90" s="329" t="str">
        <f>IF(ISERROR('Sample 3 Data'!D91-'HKG selection'!S$11),"",'Sample 3 Data'!D91-'HKG selection'!S$11)</f>
        <v/>
      </c>
      <c r="N90" s="330" t="str">
        <f>IF(ISERROR('Sample 3 Data'!E91-'HKG selection'!T$11),"",'Sample 3 Data'!E91-'HKG selection'!T$11)</f>
        <v/>
      </c>
      <c r="O90" s="328" t="str">
        <f>IF(ISERROR('Sample 4 Data'!C91-'HKG selection'!W$11),"",'Sample 4 Data'!C91-'HKG selection'!W$11)</f>
        <v/>
      </c>
      <c r="P90" s="329" t="str">
        <f>IF(ISERROR('Sample 4 Data'!D91-'HKG selection'!X$11),"",'Sample 4 Data'!D91-'HKG selection'!X$11)</f>
        <v/>
      </c>
      <c r="Q90" s="330" t="str">
        <f>IF(ISERROR('Sample 4 Data'!E91-'HKG selection'!Y$11),"",'Sample 4 Data'!E91-'HKG selection'!Y$11)</f>
        <v/>
      </c>
      <c r="R90" s="328" t="str">
        <f>IF(ISERROR('Sample 5 Data'!C91-'HKG selection'!AB$11),"",'Sample 5 Data'!C91-'HKG selection'!AB$11)</f>
        <v/>
      </c>
      <c r="S90" s="329" t="str">
        <f>IF(ISERROR('Sample 5 Data'!D91-'HKG selection'!AC$11),"",'Sample 5 Data'!D91-'HKG selection'!AC$11)</f>
        <v/>
      </c>
      <c r="T90" s="330" t="str">
        <f>IF(ISERROR('Sample 5 Data'!E91-'HKG selection'!AD$11),"",'Sample 5 Data'!E91-'HKG selection'!AD$11)</f>
        <v/>
      </c>
      <c r="U90" s="328" t="str">
        <f>IF(ISERROR('Sample 6 Data'!C91-'HKG selection'!AG$11),"",'Sample 6 Data'!C91-'HKG selection'!AG$11)</f>
        <v/>
      </c>
      <c r="V90" s="329" t="str">
        <f>IF(ISERROR('Sample 6 Data'!D91-'HKG selection'!AH$11),"",'Sample 6 Data'!D91-'HKG selection'!AH$11)</f>
        <v/>
      </c>
      <c r="W90" s="330" t="str">
        <f>IF(ISERROR('Sample 6 Data'!E91-'HKG selection'!AI$11),"",'Sample 6 Data'!E91-'HKG selection'!AI$11)</f>
        <v/>
      </c>
      <c r="X90" s="328" t="str">
        <f>IF(ISERROR('Sample 7 Data'!C91-'HKG selection'!AL$11),"",'Sample 7 Data'!C91-'HKG selection'!AL$11)</f>
        <v/>
      </c>
      <c r="Y90" s="329" t="str">
        <f>IF(ISERROR('Sample 7 Data'!D91-'HKG selection'!AM$11),"",'Sample 7 Data'!D91-'HKG selection'!AM$11)</f>
        <v/>
      </c>
      <c r="Z90" s="330" t="str">
        <f>IF(ISERROR('Sample 7 Data'!E91-'HKG selection'!AN$11),"",'Sample 7 Data'!E91-'HKG selection'!AN$11)</f>
        <v/>
      </c>
      <c r="AA90" s="328" t="str">
        <f>IF(ISERROR('Sample 8 Data'!C91-'HKG selection'!AQ$11),"",'Sample 8 Data'!C91-'HKG selection'!AQ$11)</f>
        <v/>
      </c>
      <c r="AB90" s="329" t="str">
        <f>IF(ISERROR('Sample 8 Data'!D91-'HKG selection'!AR$11),"",'Sample 8 Data'!D91-'HKG selection'!AR$11)</f>
        <v/>
      </c>
      <c r="AC90" s="330" t="str">
        <f>IF(ISERROR('Sample 8 Data'!E91-'HKG selection'!AS$11),"",'Sample 8 Data'!E91-'HKG selection'!AS$11)</f>
        <v/>
      </c>
      <c r="AD90" s="328" t="str">
        <f>IF(ISERROR('Sample 9 Data'!C91-'HKG selection'!AV$11),"",'Sample 9 Data'!C91-'HKG selection'!AV$11)</f>
        <v/>
      </c>
      <c r="AE90" s="329" t="str">
        <f>IF(ISERROR('Sample 9 Data'!D91-'HKG selection'!AW$11),"",'Sample 9 Data'!D91-'HKG selection'!AW$11)</f>
        <v/>
      </c>
      <c r="AF90" s="330" t="str">
        <f>IF(ISERROR('Sample 9 Data'!E91-'HKG selection'!AX$11),"",'Sample 9 Data'!E91-'HKG selection'!AX$11)</f>
        <v/>
      </c>
      <c r="AG90" s="328" t="str">
        <f>IF(ISERROR('Sample 10 Data'!C91-'HKG selection'!BA$11),"",'Sample 10 Data'!C91-'HKG selection'!BA$11)</f>
        <v/>
      </c>
      <c r="AH90" s="329" t="str">
        <f>IF(ISERROR('Sample 10 Data'!D91-'HKG selection'!BB$11),"",'Sample 10 Data'!D91-'HKG selection'!BB$11)</f>
        <v/>
      </c>
      <c r="AI90" s="330" t="str">
        <f>IF(ISERROR('Sample 10 Data'!E91-'HKG selection'!BC$11),"",'Sample 10 Data'!E91-'HKG selection'!BC$11)</f>
        <v/>
      </c>
      <c r="AJ90" s="201"/>
      <c r="AK90" s="201"/>
      <c r="AL90" s="201"/>
    </row>
    <row r="91" spans="1:38">
      <c r="A91" s="102" t="str">
        <f>IF('Informations About Genes'!A91="","",'Informations About Genes'!A91)</f>
        <v>H5</v>
      </c>
      <c r="B91" s="33" t="str">
        <f>IF('Informations About Genes'!D91="","",'Informations About Genes'!D91)</f>
        <v/>
      </c>
      <c r="C91" s="328" t="str">
        <f>IF(ISERROR('Control Sample Data'!C92-'HKG selection'!C$11),"",'Control Sample Data'!C92-'HKG selection'!C$11)</f>
        <v/>
      </c>
      <c r="D91" s="329" t="str">
        <f>IF(ISERROR('Control Sample Data'!D92-'HKG selection'!D$11),"",'Control Sample Data'!D92-'HKG selection'!D$11)</f>
        <v/>
      </c>
      <c r="E91" s="329" t="str">
        <f>IF(ISERROR('Control Sample Data'!E92-'HKG selection'!E$11),"",'Control Sample Data'!E92-'HKG selection'!E$11)</f>
        <v/>
      </c>
      <c r="F91" s="328" t="str">
        <f>IF(ISERROR('Sample 1 Data'!C92-'HKG selection'!H$11),"",'Sample 1 Data'!C92-'HKG selection'!H$11)</f>
        <v/>
      </c>
      <c r="G91" s="329" t="str">
        <f>IF(ISERROR('Sample 1 Data'!D92-'HKG selection'!I$11),"",'Sample 1 Data'!D92-'HKG selection'!I$11)</f>
        <v/>
      </c>
      <c r="H91" s="330" t="str">
        <f>IF(ISERROR('Sample 1 Data'!E92-'HKG selection'!J$11),"",'Sample 1 Data'!E92-'HKG selection'!J$11)</f>
        <v/>
      </c>
      <c r="I91" s="328" t="str">
        <f>IF(ISERROR('Sample 2 Data'!C92-'HKG selection'!M$11),"",'Sample 2 Data'!C92-'HKG selection'!M$11)</f>
        <v/>
      </c>
      <c r="J91" s="329" t="str">
        <f>IF(ISERROR('Sample 2 Data'!D92-'HKG selection'!N$11),"",'Sample 2 Data'!D92-'HKG selection'!N$11)</f>
        <v/>
      </c>
      <c r="K91" s="330" t="str">
        <f>IF(ISERROR('Sample 2 Data'!E92-'HKG selection'!O$11),"",'Sample 2 Data'!E92-'HKG selection'!O$11)</f>
        <v/>
      </c>
      <c r="L91" s="328" t="str">
        <f>IF(ISERROR('Sample 3 Data'!C92-'HKG selection'!R$11),"",'Sample 3 Data'!C92-'HKG selection'!R$11)</f>
        <v/>
      </c>
      <c r="M91" s="329" t="str">
        <f>IF(ISERROR('Sample 3 Data'!D92-'HKG selection'!S$11),"",'Sample 3 Data'!D92-'HKG selection'!S$11)</f>
        <v/>
      </c>
      <c r="N91" s="330" t="str">
        <f>IF(ISERROR('Sample 3 Data'!E92-'HKG selection'!T$11),"",'Sample 3 Data'!E92-'HKG selection'!T$11)</f>
        <v/>
      </c>
      <c r="O91" s="328" t="str">
        <f>IF(ISERROR('Sample 4 Data'!C92-'HKG selection'!W$11),"",'Sample 4 Data'!C92-'HKG selection'!W$11)</f>
        <v/>
      </c>
      <c r="P91" s="329" t="str">
        <f>IF(ISERROR('Sample 4 Data'!D92-'HKG selection'!X$11),"",'Sample 4 Data'!D92-'HKG selection'!X$11)</f>
        <v/>
      </c>
      <c r="Q91" s="330" t="str">
        <f>IF(ISERROR('Sample 4 Data'!E92-'HKG selection'!Y$11),"",'Sample 4 Data'!E92-'HKG selection'!Y$11)</f>
        <v/>
      </c>
      <c r="R91" s="328" t="str">
        <f>IF(ISERROR('Sample 5 Data'!C92-'HKG selection'!AB$11),"",'Sample 5 Data'!C92-'HKG selection'!AB$11)</f>
        <v/>
      </c>
      <c r="S91" s="329" t="str">
        <f>IF(ISERROR('Sample 5 Data'!D92-'HKG selection'!AC$11),"",'Sample 5 Data'!D92-'HKG selection'!AC$11)</f>
        <v/>
      </c>
      <c r="T91" s="330" t="str">
        <f>IF(ISERROR('Sample 5 Data'!E92-'HKG selection'!AD$11),"",'Sample 5 Data'!E92-'HKG selection'!AD$11)</f>
        <v/>
      </c>
      <c r="U91" s="328" t="str">
        <f>IF(ISERROR('Sample 6 Data'!C92-'HKG selection'!AG$11),"",'Sample 6 Data'!C92-'HKG selection'!AG$11)</f>
        <v/>
      </c>
      <c r="V91" s="329" t="str">
        <f>IF(ISERROR('Sample 6 Data'!D92-'HKG selection'!AH$11),"",'Sample 6 Data'!D92-'HKG selection'!AH$11)</f>
        <v/>
      </c>
      <c r="W91" s="330" t="str">
        <f>IF(ISERROR('Sample 6 Data'!E92-'HKG selection'!AI$11),"",'Sample 6 Data'!E92-'HKG selection'!AI$11)</f>
        <v/>
      </c>
      <c r="X91" s="328" t="str">
        <f>IF(ISERROR('Sample 7 Data'!C92-'HKG selection'!AL$11),"",'Sample 7 Data'!C92-'HKG selection'!AL$11)</f>
        <v/>
      </c>
      <c r="Y91" s="329" t="str">
        <f>IF(ISERROR('Sample 7 Data'!D92-'HKG selection'!AM$11),"",'Sample 7 Data'!D92-'HKG selection'!AM$11)</f>
        <v/>
      </c>
      <c r="Z91" s="330" t="str">
        <f>IF(ISERROR('Sample 7 Data'!E92-'HKG selection'!AN$11),"",'Sample 7 Data'!E92-'HKG selection'!AN$11)</f>
        <v/>
      </c>
      <c r="AA91" s="328" t="str">
        <f>IF(ISERROR('Sample 8 Data'!C92-'HKG selection'!AQ$11),"",'Sample 8 Data'!C92-'HKG selection'!AQ$11)</f>
        <v/>
      </c>
      <c r="AB91" s="329" t="str">
        <f>IF(ISERROR('Sample 8 Data'!D92-'HKG selection'!AR$11),"",'Sample 8 Data'!D92-'HKG selection'!AR$11)</f>
        <v/>
      </c>
      <c r="AC91" s="330" t="str">
        <f>IF(ISERROR('Sample 8 Data'!E92-'HKG selection'!AS$11),"",'Sample 8 Data'!E92-'HKG selection'!AS$11)</f>
        <v/>
      </c>
      <c r="AD91" s="328" t="str">
        <f>IF(ISERROR('Sample 9 Data'!C92-'HKG selection'!AV$11),"",'Sample 9 Data'!C92-'HKG selection'!AV$11)</f>
        <v/>
      </c>
      <c r="AE91" s="329" t="str">
        <f>IF(ISERROR('Sample 9 Data'!D92-'HKG selection'!AW$11),"",'Sample 9 Data'!D92-'HKG selection'!AW$11)</f>
        <v/>
      </c>
      <c r="AF91" s="330" t="str">
        <f>IF(ISERROR('Sample 9 Data'!E92-'HKG selection'!AX$11),"",'Sample 9 Data'!E92-'HKG selection'!AX$11)</f>
        <v/>
      </c>
      <c r="AG91" s="328" t="str">
        <f>IF(ISERROR('Sample 10 Data'!C92-'HKG selection'!BA$11),"",'Sample 10 Data'!C92-'HKG selection'!BA$11)</f>
        <v/>
      </c>
      <c r="AH91" s="329" t="str">
        <f>IF(ISERROR('Sample 10 Data'!D92-'HKG selection'!BB$11),"",'Sample 10 Data'!D92-'HKG selection'!BB$11)</f>
        <v/>
      </c>
      <c r="AI91" s="330" t="str">
        <f>IF(ISERROR('Sample 10 Data'!E92-'HKG selection'!BC$11),"",'Sample 10 Data'!E92-'HKG selection'!BC$11)</f>
        <v/>
      </c>
      <c r="AJ91" s="201"/>
      <c r="AK91" s="201"/>
      <c r="AL91" s="201"/>
    </row>
    <row r="92" spans="1:38">
      <c r="A92" s="102" t="str">
        <f>IF('Informations About Genes'!A92="","",'Informations About Genes'!A92)</f>
        <v>H6</v>
      </c>
      <c r="B92" s="33" t="str">
        <f>IF('Informations About Genes'!D92="","",'Informations About Genes'!D92)</f>
        <v/>
      </c>
      <c r="C92" s="328" t="str">
        <f>IF(ISERROR('Control Sample Data'!C93-'HKG selection'!C$11),"",'Control Sample Data'!C93-'HKG selection'!C$11)</f>
        <v/>
      </c>
      <c r="D92" s="329" t="str">
        <f>IF(ISERROR('Control Sample Data'!D93-'HKG selection'!D$11),"",'Control Sample Data'!D93-'HKG selection'!D$11)</f>
        <v/>
      </c>
      <c r="E92" s="329" t="str">
        <f>IF(ISERROR('Control Sample Data'!E93-'HKG selection'!E$11),"",'Control Sample Data'!E93-'HKG selection'!E$11)</f>
        <v/>
      </c>
      <c r="F92" s="328" t="str">
        <f>IF(ISERROR('Sample 1 Data'!C93-'HKG selection'!H$11),"",'Sample 1 Data'!C93-'HKG selection'!H$11)</f>
        <v/>
      </c>
      <c r="G92" s="329" t="str">
        <f>IF(ISERROR('Sample 1 Data'!D93-'HKG selection'!I$11),"",'Sample 1 Data'!D93-'HKG selection'!I$11)</f>
        <v/>
      </c>
      <c r="H92" s="330" t="str">
        <f>IF(ISERROR('Sample 1 Data'!E93-'HKG selection'!J$11),"",'Sample 1 Data'!E93-'HKG selection'!J$11)</f>
        <v/>
      </c>
      <c r="I92" s="328" t="str">
        <f>IF(ISERROR('Sample 2 Data'!C93-'HKG selection'!M$11),"",'Sample 2 Data'!C93-'HKG selection'!M$11)</f>
        <v/>
      </c>
      <c r="J92" s="329" t="str">
        <f>IF(ISERROR('Sample 2 Data'!D93-'HKG selection'!N$11),"",'Sample 2 Data'!D93-'HKG selection'!N$11)</f>
        <v/>
      </c>
      <c r="K92" s="330" t="str">
        <f>IF(ISERROR('Sample 2 Data'!E93-'HKG selection'!O$11),"",'Sample 2 Data'!E93-'HKG selection'!O$11)</f>
        <v/>
      </c>
      <c r="L92" s="328" t="str">
        <f>IF(ISERROR('Sample 3 Data'!C93-'HKG selection'!R$11),"",'Sample 3 Data'!C93-'HKG selection'!R$11)</f>
        <v/>
      </c>
      <c r="M92" s="329" t="str">
        <f>IF(ISERROR('Sample 3 Data'!D93-'HKG selection'!S$11),"",'Sample 3 Data'!D93-'HKG selection'!S$11)</f>
        <v/>
      </c>
      <c r="N92" s="330" t="str">
        <f>IF(ISERROR('Sample 3 Data'!E93-'HKG selection'!T$11),"",'Sample 3 Data'!E93-'HKG selection'!T$11)</f>
        <v/>
      </c>
      <c r="O92" s="328" t="str">
        <f>IF(ISERROR('Sample 4 Data'!C93-'HKG selection'!W$11),"",'Sample 4 Data'!C93-'HKG selection'!W$11)</f>
        <v/>
      </c>
      <c r="P92" s="329" t="str">
        <f>IF(ISERROR('Sample 4 Data'!D93-'HKG selection'!X$11),"",'Sample 4 Data'!D93-'HKG selection'!X$11)</f>
        <v/>
      </c>
      <c r="Q92" s="330" t="str">
        <f>IF(ISERROR('Sample 4 Data'!E93-'HKG selection'!Y$11),"",'Sample 4 Data'!E93-'HKG selection'!Y$11)</f>
        <v/>
      </c>
      <c r="R92" s="328" t="str">
        <f>IF(ISERROR('Sample 5 Data'!C93-'HKG selection'!AB$11),"",'Sample 5 Data'!C93-'HKG selection'!AB$11)</f>
        <v/>
      </c>
      <c r="S92" s="329" t="str">
        <f>IF(ISERROR('Sample 5 Data'!D93-'HKG selection'!AC$11),"",'Sample 5 Data'!D93-'HKG selection'!AC$11)</f>
        <v/>
      </c>
      <c r="T92" s="330" t="str">
        <f>IF(ISERROR('Sample 5 Data'!E93-'HKG selection'!AD$11),"",'Sample 5 Data'!E93-'HKG selection'!AD$11)</f>
        <v/>
      </c>
      <c r="U92" s="328" t="str">
        <f>IF(ISERROR('Sample 6 Data'!C93-'HKG selection'!AG$11),"",'Sample 6 Data'!C93-'HKG selection'!AG$11)</f>
        <v/>
      </c>
      <c r="V92" s="329" t="str">
        <f>IF(ISERROR('Sample 6 Data'!D93-'HKG selection'!AH$11),"",'Sample 6 Data'!D93-'HKG selection'!AH$11)</f>
        <v/>
      </c>
      <c r="W92" s="330" t="str">
        <f>IF(ISERROR('Sample 6 Data'!E93-'HKG selection'!AI$11),"",'Sample 6 Data'!E93-'HKG selection'!AI$11)</f>
        <v/>
      </c>
      <c r="X92" s="328" t="str">
        <f>IF(ISERROR('Sample 7 Data'!C93-'HKG selection'!AL$11),"",'Sample 7 Data'!C93-'HKG selection'!AL$11)</f>
        <v/>
      </c>
      <c r="Y92" s="329" t="str">
        <f>IF(ISERROR('Sample 7 Data'!D93-'HKG selection'!AM$11),"",'Sample 7 Data'!D93-'HKG selection'!AM$11)</f>
        <v/>
      </c>
      <c r="Z92" s="330" t="str">
        <f>IF(ISERROR('Sample 7 Data'!E93-'HKG selection'!AN$11),"",'Sample 7 Data'!E93-'HKG selection'!AN$11)</f>
        <v/>
      </c>
      <c r="AA92" s="328" t="str">
        <f>IF(ISERROR('Sample 8 Data'!C93-'HKG selection'!AQ$11),"",'Sample 8 Data'!C93-'HKG selection'!AQ$11)</f>
        <v/>
      </c>
      <c r="AB92" s="329" t="str">
        <f>IF(ISERROR('Sample 8 Data'!D93-'HKG selection'!AR$11),"",'Sample 8 Data'!D93-'HKG selection'!AR$11)</f>
        <v/>
      </c>
      <c r="AC92" s="330" t="str">
        <f>IF(ISERROR('Sample 8 Data'!E93-'HKG selection'!AS$11),"",'Sample 8 Data'!E93-'HKG selection'!AS$11)</f>
        <v/>
      </c>
      <c r="AD92" s="328" t="str">
        <f>IF(ISERROR('Sample 9 Data'!C93-'HKG selection'!AV$11),"",'Sample 9 Data'!C93-'HKG selection'!AV$11)</f>
        <v/>
      </c>
      <c r="AE92" s="329" t="str">
        <f>IF(ISERROR('Sample 9 Data'!D93-'HKG selection'!AW$11),"",'Sample 9 Data'!D93-'HKG selection'!AW$11)</f>
        <v/>
      </c>
      <c r="AF92" s="330" t="str">
        <f>IF(ISERROR('Sample 9 Data'!E93-'HKG selection'!AX$11),"",'Sample 9 Data'!E93-'HKG selection'!AX$11)</f>
        <v/>
      </c>
      <c r="AG92" s="328" t="str">
        <f>IF(ISERROR('Sample 10 Data'!C93-'HKG selection'!BA$11),"",'Sample 10 Data'!C93-'HKG selection'!BA$11)</f>
        <v/>
      </c>
      <c r="AH92" s="329" t="str">
        <f>IF(ISERROR('Sample 10 Data'!D93-'HKG selection'!BB$11),"",'Sample 10 Data'!D93-'HKG selection'!BB$11)</f>
        <v/>
      </c>
      <c r="AI92" s="330" t="str">
        <f>IF(ISERROR('Sample 10 Data'!E93-'HKG selection'!BC$11),"",'Sample 10 Data'!E93-'HKG selection'!BC$11)</f>
        <v/>
      </c>
      <c r="AJ92" s="201"/>
      <c r="AK92" s="201"/>
      <c r="AL92" s="201"/>
    </row>
    <row r="93" spans="1:38">
      <c r="A93" s="102" t="str">
        <f>IF('Informations About Genes'!A93="","",'Informations About Genes'!A93)</f>
        <v>H7</v>
      </c>
      <c r="B93" s="33" t="str">
        <f>IF('Informations About Genes'!D93="","",'Informations About Genes'!D93)</f>
        <v/>
      </c>
      <c r="C93" s="328" t="str">
        <f>IF(ISERROR('Control Sample Data'!C94-'HKG selection'!C$11),"",'Control Sample Data'!C94-'HKG selection'!C$11)</f>
        <v/>
      </c>
      <c r="D93" s="329" t="str">
        <f>IF(ISERROR('Control Sample Data'!D94-'HKG selection'!D$11),"",'Control Sample Data'!D94-'HKG selection'!D$11)</f>
        <v/>
      </c>
      <c r="E93" s="329" t="str">
        <f>IF(ISERROR('Control Sample Data'!E94-'HKG selection'!E$11),"",'Control Sample Data'!E94-'HKG selection'!E$11)</f>
        <v/>
      </c>
      <c r="F93" s="328" t="str">
        <f>IF(ISERROR('Sample 1 Data'!C94-'HKG selection'!H$11),"",'Sample 1 Data'!C94-'HKG selection'!H$11)</f>
        <v/>
      </c>
      <c r="G93" s="329" t="str">
        <f>IF(ISERROR('Sample 1 Data'!D94-'HKG selection'!I$11),"",'Sample 1 Data'!D94-'HKG selection'!I$11)</f>
        <v/>
      </c>
      <c r="H93" s="330" t="str">
        <f>IF(ISERROR('Sample 1 Data'!E94-'HKG selection'!J$11),"",'Sample 1 Data'!E94-'HKG selection'!J$11)</f>
        <v/>
      </c>
      <c r="I93" s="328" t="str">
        <f>IF(ISERROR('Sample 2 Data'!C94-'HKG selection'!M$11),"",'Sample 2 Data'!C94-'HKG selection'!M$11)</f>
        <v/>
      </c>
      <c r="J93" s="329" t="str">
        <f>IF(ISERROR('Sample 2 Data'!D94-'HKG selection'!N$11),"",'Sample 2 Data'!D94-'HKG selection'!N$11)</f>
        <v/>
      </c>
      <c r="K93" s="330" t="str">
        <f>IF(ISERROR('Sample 2 Data'!E94-'HKG selection'!O$11),"",'Sample 2 Data'!E94-'HKG selection'!O$11)</f>
        <v/>
      </c>
      <c r="L93" s="328" t="str">
        <f>IF(ISERROR('Sample 3 Data'!C94-'HKG selection'!R$11),"",'Sample 3 Data'!C94-'HKG selection'!R$11)</f>
        <v/>
      </c>
      <c r="M93" s="329" t="str">
        <f>IF(ISERROR('Sample 3 Data'!D94-'HKG selection'!S$11),"",'Sample 3 Data'!D94-'HKG selection'!S$11)</f>
        <v/>
      </c>
      <c r="N93" s="330" t="str">
        <f>IF(ISERROR('Sample 3 Data'!E94-'HKG selection'!T$11),"",'Sample 3 Data'!E94-'HKG selection'!T$11)</f>
        <v/>
      </c>
      <c r="O93" s="328" t="str">
        <f>IF(ISERROR('Sample 4 Data'!C94-'HKG selection'!W$11),"",'Sample 4 Data'!C94-'HKG selection'!W$11)</f>
        <v/>
      </c>
      <c r="P93" s="329" t="str">
        <f>IF(ISERROR('Sample 4 Data'!D94-'HKG selection'!X$11),"",'Sample 4 Data'!D94-'HKG selection'!X$11)</f>
        <v/>
      </c>
      <c r="Q93" s="330" t="str">
        <f>IF(ISERROR('Sample 4 Data'!E94-'HKG selection'!Y$11),"",'Sample 4 Data'!E94-'HKG selection'!Y$11)</f>
        <v/>
      </c>
      <c r="R93" s="328" t="str">
        <f>IF(ISERROR('Sample 5 Data'!C94-'HKG selection'!AB$11),"",'Sample 5 Data'!C94-'HKG selection'!AB$11)</f>
        <v/>
      </c>
      <c r="S93" s="329" t="str">
        <f>IF(ISERROR('Sample 5 Data'!D94-'HKG selection'!AC$11),"",'Sample 5 Data'!D94-'HKG selection'!AC$11)</f>
        <v/>
      </c>
      <c r="T93" s="330" t="str">
        <f>IF(ISERROR('Sample 5 Data'!E94-'HKG selection'!AD$11),"",'Sample 5 Data'!E94-'HKG selection'!AD$11)</f>
        <v/>
      </c>
      <c r="U93" s="328" t="str">
        <f>IF(ISERROR('Sample 6 Data'!C94-'HKG selection'!AG$11),"",'Sample 6 Data'!C94-'HKG selection'!AG$11)</f>
        <v/>
      </c>
      <c r="V93" s="329" t="str">
        <f>IF(ISERROR('Sample 6 Data'!D94-'HKG selection'!AH$11),"",'Sample 6 Data'!D94-'HKG selection'!AH$11)</f>
        <v/>
      </c>
      <c r="W93" s="330" t="str">
        <f>IF(ISERROR('Sample 6 Data'!E94-'HKG selection'!AI$11),"",'Sample 6 Data'!E94-'HKG selection'!AI$11)</f>
        <v/>
      </c>
      <c r="X93" s="328" t="str">
        <f>IF(ISERROR('Sample 7 Data'!C94-'HKG selection'!AL$11),"",'Sample 7 Data'!C94-'HKG selection'!AL$11)</f>
        <v/>
      </c>
      <c r="Y93" s="329" t="str">
        <f>IF(ISERROR('Sample 7 Data'!D94-'HKG selection'!AM$11),"",'Sample 7 Data'!D94-'HKG selection'!AM$11)</f>
        <v/>
      </c>
      <c r="Z93" s="330" t="str">
        <f>IF(ISERROR('Sample 7 Data'!E94-'HKG selection'!AN$11),"",'Sample 7 Data'!E94-'HKG selection'!AN$11)</f>
        <v/>
      </c>
      <c r="AA93" s="328" t="str">
        <f>IF(ISERROR('Sample 8 Data'!C94-'HKG selection'!AQ$11),"",'Sample 8 Data'!C94-'HKG selection'!AQ$11)</f>
        <v/>
      </c>
      <c r="AB93" s="329" t="str">
        <f>IF(ISERROR('Sample 8 Data'!D94-'HKG selection'!AR$11),"",'Sample 8 Data'!D94-'HKG selection'!AR$11)</f>
        <v/>
      </c>
      <c r="AC93" s="330" t="str">
        <f>IF(ISERROR('Sample 8 Data'!E94-'HKG selection'!AS$11),"",'Sample 8 Data'!E94-'HKG selection'!AS$11)</f>
        <v/>
      </c>
      <c r="AD93" s="328" t="str">
        <f>IF(ISERROR('Sample 9 Data'!C94-'HKG selection'!AV$11),"",'Sample 9 Data'!C94-'HKG selection'!AV$11)</f>
        <v/>
      </c>
      <c r="AE93" s="329" t="str">
        <f>IF(ISERROR('Sample 9 Data'!D94-'HKG selection'!AW$11),"",'Sample 9 Data'!D94-'HKG selection'!AW$11)</f>
        <v/>
      </c>
      <c r="AF93" s="330" t="str">
        <f>IF(ISERROR('Sample 9 Data'!E94-'HKG selection'!AX$11),"",'Sample 9 Data'!E94-'HKG selection'!AX$11)</f>
        <v/>
      </c>
      <c r="AG93" s="328" t="str">
        <f>IF(ISERROR('Sample 10 Data'!C94-'HKG selection'!BA$11),"",'Sample 10 Data'!C94-'HKG selection'!BA$11)</f>
        <v/>
      </c>
      <c r="AH93" s="329" t="str">
        <f>IF(ISERROR('Sample 10 Data'!D94-'HKG selection'!BB$11),"",'Sample 10 Data'!D94-'HKG selection'!BB$11)</f>
        <v/>
      </c>
      <c r="AI93" s="330" t="str">
        <f>IF(ISERROR('Sample 10 Data'!E94-'HKG selection'!BC$11),"",'Sample 10 Data'!E94-'HKG selection'!BC$11)</f>
        <v/>
      </c>
      <c r="AJ93" s="201"/>
      <c r="AK93" s="201"/>
      <c r="AL93" s="201"/>
    </row>
    <row r="94" spans="1:38" ht="15.75" thickBot="1">
      <c r="A94" s="49" t="str">
        <f>IF('Informations About Genes'!A94="","",'Informations About Genes'!A94)</f>
        <v>H8</v>
      </c>
      <c r="B94" s="50" t="str">
        <f>IF('Informations About Genes'!D94="","",'Informations About Genes'!D94)</f>
        <v/>
      </c>
      <c r="C94" s="331" t="str">
        <f>IF(ISERROR('Control Sample Data'!C95-'HKG selection'!C$11),"",'Control Sample Data'!C95-'HKG selection'!C$11)</f>
        <v/>
      </c>
      <c r="D94" s="332" t="str">
        <f>IF(ISERROR('Control Sample Data'!D95-'HKG selection'!D$11),"",'Control Sample Data'!D95-'HKG selection'!D$11)</f>
        <v/>
      </c>
      <c r="E94" s="332" t="str">
        <f>IF(ISERROR('Control Sample Data'!E95-'HKG selection'!E$11),"",'Control Sample Data'!E95-'HKG selection'!E$11)</f>
        <v/>
      </c>
      <c r="F94" s="331" t="str">
        <f>IF(ISERROR('Sample 1 Data'!C95-'HKG selection'!H$11),"",'Sample 1 Data'!C95-'HKG selection'!H$11)</f>
        <v/>
      </c>
      <c r="G94" s="332" t="str">
        <f>IF(ISERROR('Sample 1 Data'!D95-'HKG selection'!I$11),"",'Sample 1 Data'!D95-'HKG selection'!I$11)</f>
        <v/>
      </c>
      <c r="H94" s="333" t="str">
        <f>IF(ISERROR('Sample 1 Data'!E95-'HKG selection'!J$11),"",'Sample 1 Data'!E95-'HKG selection'!J$11)</f>
        <v/>
      </c>
      <c r="I94" s="331" t="str">
        <f>IF(ISERROR('Sample 2 Data'!C95-'HKG selection'!M$11),"",'Sample 2 Data'!C95-'HKG selection'!M$11)</f>
        <v/>
      </c>
      <c r="J94" s="332" t="str">
        <f>IF(ISERROR('Sample 2 Data'!D95-'HKG selection'!N$11),"",'Sample 2 Data'!D95-'HKG selection'!N$11)</f>
        <v/>
      </c>
      <c r="K94" s="333" t="str">
        <f>IF(ISERROR('Sample 2 Data'!E95-'HKG selection'!O$11),"",'Sample 2 Data'!E95-'HKG selection'!O$11)</f>
        <v/>
      </c>
      <c r="L94" s="331" t="str">
        <f>IF(ISERROR('Sample 3 Data'!C95-'HKG selection'!R$11),"",'Sample 3 Data'!C95-'HKG selection'!R$11)</f>
        <v/>
      </c>
      <c r="M94" s="332" t="str">
        <f>IF(ISERROR('Sample 3 Data'!D95-'HKG selection'!S$11),"",'Sample 3 Data'!D95-'HKG selection'!S$11)</f>
        <v/>
      </c>
      <c r="N94" s="333" t="str">
        <f>IF(ISERROR('Sample 3 Data'!E95-'HKG selection'!T$11),"",'Sample 3 Data'!E95-'HKG selection'!T$11)</f>
        <v/>
      </c>
      <c r="O94" s="331" t="str">
        <f>IF(ISERROR('Sample 4 Data'!C95-'HKG selection'!W$11),"",'Sample 4 Data'!C95-'HKG selection'!W$11)</f>
        <v/>
      </c>
      <c r="P94" s="332" t="str">
        <f>IF(ISERROR('Sample 4 Data'!D95-'HKG selection'!X$11),"",'Sample 4 Data'!D95-'HKG selection'!X$11)</f>
        <v/>
      </c>
      <c r="Q94" s="333" t="str">
        <f>IF(ISERROR('Sample 4 Data'!E95-'HKG selection'!Y$11),"",'Sample 4 Data'!E95-'HKG selection'!Y$11)</f>
        <v/>
      </c>
      <c r="R94" s="331" t="str">
        <f>IF(ISERROR('Sample 5 Data'!C95-'HKG selection'!AB$11),"",'Sample 5 Data'!C95-'HKG selection'!AB$11)</f>
        <v/>
      </c>
      <c r="S94" s="332" t="str">
        <f>IF(ISERROR('Sample 5 Data'!D95-'HKG selection'!AC$11),"",'Sample 5 Data'!D95-'HKG selection'!AC$11)</f>
        <v/>
      </c>
      <c r="T94" s="333" t="str">
        <f>IF(ISERROR('Sample 5 Data'!E95-'HKG selection'!AD$11),"",'Sample 5 Data'!E95-'HKG selection'!AD$11)</f>
        <v/>
      </c>
      <c r="U94" s="331" t="str">
        <f>IF(ISERROR('Sample 6 Data'!C95-'HKG selection'!AG$11),"",'Sample 6 Data'!C95-'HKG selection'!AG$11)</f>
        <v/>
      </c>
      <c r="V94" s="332" t="str">
        <f>IF(ISERROR('Sample 6 Data'!D95-'HKG selection'!AH$11),"",'Sample 6 Data'!D95-'HKG selection'!AH$11)</f>
        <v/>
      </c>
      <c r="W94" s="333" t="str">
        <f>IF(ISERROR('Sample 6 Data'!E95-'HKG selection'!AI$11),"",'Sample 6 Data'!E95-'HKG selection'!AI$11)</f>
        <v/>
      </c>
      <c r="X94" s="331" t="str">
        <f>IF(ISERROR('Sample 7 Data'!C95-'HKG selection'!AL$11),"",'Sample 7 Data'!C95-'HKG selection'!AL$11)</f>
        <v/>
      </c>
      <c r="Y94" s="332" t="str">
        <f>IF(ISERROR('Sample 7 Data'!D95-'HKG selection'!AM$11),"",'Sample 7 Data'!D95-'HKG selection'!AM$11)</f>
        <v/>
      </c>
      <c r="Z94" s="333" t="str">
        <f>IF(ISERROR('Sample 7 Data'!E95-'HKG selection'!AN$11),"",'Sample 7 Data'!E95-'HKG selection'!AN$11)</f>
        <v/>
      </c>
      <c r="AA94" s="331" t="str">
        <f>IF(ISERROR('Sample 8 Data'!C95-'HKG selection'!AQ$11),"",'Sample 8 Data'!C95-'HKG selection'!AQ$11)</f>
        <v/>
      </c>
      <c r="AB94" s="332" t="str">
        <f>IF(ISERROR('Sample 8 Data'!D95-'HKG selection'!AR$11),"",'Sample 8 Data'!D95-'HKG selection'!AR$11)</f>
        <v/>
      </c>
      <c r="AC94" s="333" t="str">
        <f>IF(ISERROR('Sample 8 Data'!E95-'HKG selection'!AS$11),"",'Sample 8 Data'!E95-'HKG selection'!AS$11)</f>
        <v/>
      </c>
      <c r="AD94" s="331" t="str">
        <f>IF(ISERROR('Sample 9 Data'!C95-'HKG selection'!AV$11),"",'Sample 9 Data'!C95-'HKG selection'!AV$11)</f>
        <v/>
      </c>
      <c r="AE94" s="332" t="str">
        <f>IF(ISERROR('Sample 9 Data'!D95-'HKG selection'!AW$11),"",'Sample 9 Data'!D95-'HKG selection'!AW$11)</f>
        <v/>
      </c>
      <c r="AF94" s="333" t="str">
        <f>IF(ISERROR('Sample 9 Data'!E95-'HKG selection'!AX$11),"",'Sample 9 Data'!E95-'HKG selection'!AX$11)</f>
        <v/>
      </c>
      <c r="AG94" s="331" t="str">
        <f>IF(ISERROR('Sample 10 Data'!C95-'HKG selection'!BA$11),"",'Sample 10 Data'!C95-'HKG selection'!BA$11)</f>
        <v/>
      </c>
      <c r="AH94" s="332" t="str">
        <f>IF(ISERROR('Sample 10 Data'!D95-'HKG selection'!BB$11),"",'Sample 10 Data'!D95-'HKG selection'!BB$11)</f>
        <v/>
      </c>
      <c r="AI94" s="333" t="str">
        <f>IF(ISERROR('Sample 10 Data'!E95-'HKG selection'!BC$11),"",'Sample 10 Data'!E95-'HKG selection'!BC$11)</f>
        <v/>
      </c>
      <c r="AJ94" s="201"/>
      <c r="AK94" s="201"/>
      <c r="AL94" s="201"/>
    </row>
    <row r="95" spans="1:38" ht="15.75" thickTop="1">
      <c r="A95" s="201"/>
      <c r="B95" s="201"/>
      <c r="C95" s="200"/>
      <c r="D95" s="200"/>
      <c r="E95" s="200"/>
      <c r="F95" s="200"/>
      <c r="G95" s="200"/>
      <c r="H95" s="200"/>
      <c r="I95" s="200"/>
      <c r="J95" s="200"/>
      <c r="K95" s="200"/>
      <c r="L95" s="200"/>
      <c r="M95" s="200"/>
      <c r="N95" s="200"/>
      <c r="O95" s="200"/>
      <c r="P95" s="200"/>
      <c r="Q95" s="200"/>
      <c r="R95" s="200"/>
      <c r="S95" s="200"/>
      <c r="T95" s="200"/>
      <c r="U95" s="200"/>
      <c r="V95" s="200"/>
      <c r="W95" s="200"/>
      <c r="X95" s="200"/>
      <c r="Y95" s="200"/>
      <c r="Z95" s="200"/>
      <c r="AA95" s="200"/>
      <c r="AB95" s="200"/>
      <c r="AC95" s="200"/>
      <c r="AD95" s="200"/>
      <c r="AE95" s="200"/>
      <c r="AF95" s="200"/>
      <c r="AG95" s="200"/>
      <c r="AH95" s="200"/>
      <c r="AI95" s="200"/>
      <c r="AJ95" s="201"/>
      <c r="AK95" s="201"/>
      <c r="AL95" s="201"/>
    </row>
    <row r="96" spans="1:38">
      <c r="A96" s="201"/>
      <c r="B96" s="201"/>
      <c r="C96" s="200"/>
      <c r="D96" s="200"/>
      <c r="E96" s="200"/>
      <c r="F96" s="200"/>
      <c r="G96" s="200"/>
      <c r="H96" s="200"/>
      <c r="I96" s="200"/>
      <c r="J96" s="200"/>
      <c r="K96" s="200"/>
      <c r="L96" s="200"/>
      <c r="M96" s="200"/>
      <c r="N96" s="200"/>
      <c r="O96" s="200"/>
      <c r="P96" s="200"/>
      <c r="Q96" s="200"/>
      <c r="R96" s="200"/>
      <c r="S96" s="200"/>
      <c r="T96" s="200"/>
      <c r="U96" s="200"/>
      <c r="V96" s="200"/>
      <c r="W96" s="200"/>
      <c r="X96" s="200"/>
      <c r="Y96" s="200"/>
      <c r="Z96" s="200"/>
      <c r="AA96" s="200"/>
      <c r="AB96" s="200"/>
      <c r="AC96" s="200"/>
      <c r="AD96" s="200"/>
      <c r="AE96" s="200"/>
      <c r="AF96" s="200"/>
      <c r="AG96" s="200"/>
      <c r="AH96" s="200"/>
      <c r="AI96" s="200"/>
      <c r="AJ96" s="201"/>
      <c r="AK96" s="201"/>
      <c r="AL96" s="201"/>
    </row>
    <row r="97" spans="1:38">
      <c r="A97" s="201"/>
      <c r="B97" s="201"/>
      <c r="C97" s="200"/>
      <c r="D97" s="200"/>
      <c r="E97" s="200"/>
      <c r="F97" s="200"/>
      <c r="G97" s="200"/>
      <c r="H97" s="200"/>
      <c r="I97" s="200"/>
      <c r="J97" s="200"/>
      <c r="K97" s="200"/>
      <c r="L97" s="200"/>
      <c r="M97" s="200"/>
      <c r="N97" s="200"/>
      <c r="O97" s="200"/>
      <c r="P97" s="200"/>
      <c r="Q97" s="200"/>
      <c r="R97" s="200"/>
      <c r="S97" s="200"/>
      <c r="T97" s="200"/>
      <c r="U97" s="200"/>
      <c r="V97" s="200"/>
      <c r="W97" s="200"/>
      <c r="X97" s="200"/>
      <c r="Y97" s="200"/>
      <c r="Z97" s="200"/>
      <c r="AA97" s="200"/>
      <c r="AB97" s="200"/>
      <c r="AC97" s="200"/>
      <c r="AD97" s="200"/>
      <c r="AE97" s="200"/>
      <c r="AF97" s="200"/>
      <c r="AG97" s="200"/>
      <c r="AH97" s="200"/>
      <c r="AI97" s="200"/>
      <c r="AJ97" s="201"/>
      <c r="AK97" s="201"/>
      <c r="AL97" s="201"/>
    </row>
    <row r="98" spans="1:38">
      <c r="A98" s="201"/>
      <c r="B98" s="201"/>
      <c r="C98" s="200"/>
      <c r="D98" s="200"/>
      <c r="E98" s="200"/>
      <c r="F98" s="200"/>
      <c r="G98" s="200"/>
      <c r="H98" s="200"/>
      <c r="I98" s="200"/>
      <c r="J98" s="200"/>
      <c r="K98" s="200"/>
      <c r="L98" s="200"/>
      <c r="M98" s="200"/>
      <c r="N98" s="200"/>
      <c r="O98" s="200"/>
      <c r="P98" s="200"/>
      <c r="Q98" s="200"/>
      <c r="R98" s="200"/>
      <c r="S98" s="200"/>
      <c r="T98" s="200"/>
      <c r="U98" s="200"/>
      <c r="V98" s="200"/>
      <c r="W98" s="200"/>
      <c r="X98" s="200"/>
      <c r="Y98" s="200"/>
      <c r="Z98" s="200"/>
      <c r="AA98" s="200"/>
      <c r="AB98" s="200"/>
      <c r="AC98" s="200"/>
      <c r="AD98" s="200"/>
      <c r="AE98" s="200"/>
      <c r="AF98" s="200"/>
      <c r="AG98" s="200"/>
      <c r="AH98" s="200"/>
      <c r="AI98" s="200"/>
      <c r="AJ98" s="201"/>
      <c r="AK98" s="201"/>
      <c r="AL98" s="201"/>
    </row>
    <row r="99" spans="1:38">
      <c r="A99" s="201"/>
      <c r="B99" s="201"/>
      <c r="C99" s="200"/>
      <c r="D99" s="200"/>
      <c r="E99" s="200"/>
      <c r="F99" s="200"/>
      <c r="G99" s="200"/>
      <c r="H99" s="200"/>
      <c r="I99" s="200"/>
      <c r="J99" s="200"/>
      <c r="K99" s="200"/>
      <c r="L99" s="200"/>
      <c r="M99" s="200"/>
      <c r="N99" s="200"/>
      <c r="O99" s="200"/>
      <c r="P99" s="200"/>
      <c r="Q99" s="200"/>
      <c r="R99" s="200"/>
      <c r="S99" s="200"/>
      <c r="T99" s="200"/>
      <c r="U99" s="200"/>
      <c r="V99" s="200"/>
      <c r="W99" s="200"/>
      <c r="X99" s="200"/>
      <c r="Y99" s="200"/>
      <c r="Z99" s="200"/>
      <c r="AA99" s="200"/>
      <c r="AB99" s="200"/>
      <c r="AC99" s="200"/>
      <c r="AD99" s="200"/>
      <c r="AE99" s="200"/>
      <c r="AF99" s="200"/>
      <c r="AG99" s="200"/>
      <c r="AH99" s="200"/>
      <c r="AI99" s="200"/>
      <c r="AJ99" s="201"/>
      <c r="AK99" s="201"/>
      <c r="AL99" s="201"/>
    </row>
    <row r="100" spans="1:38">
      <c r="A100" s="201"/>
      <c r="B100" s="201"/>
      <c r="C100" s="200"/>
      <c r="D100" s="200"/>
      <c r="E100" s="200"/>
      <c r="F100" s="200"/>
      <c r="G100" s="200"/>
      <c r="H100" s="200"/>
      <c r="I100" s="200"/>
      <c r="J100" s="200"/>
      <c r="K100" s="200"/>
      <c r="L100" s="200"/>
      <c r="M100" s="200"/>
      <c r="N100" s="200"/>
      <c r="O100" s="200"/>
      <c r="P100" s="200"/>
      <c r="Q100" s="200"/>
      <c r="R100" s="200"/>
      <c r="S100" s="200"/>
      <c r="T100" s="200"/>
      <c r="U100" s="200"/>
      <c r="V100" s="200"/>
      <c r="W100" s="200"/>
      <c r="X100" s="200"/>
      <c r="Y100" s="200"/>
      <c r="Z100" s="200"/>
      <c r="AA100" s="200"/>
      <c r="AB100" s="200"/>
      <c r="AC100" s="200"/>
      <c r="AD100" s="200"/>
      <c r="AE100" s="200"/>
      <c r="AF100" s="200"/>
      <c r="AG100" s="200"/>
      <c r="AH100" s="200"/>
      <c r="AI100" s="200"/>
      <c r="AJ100" s="201"/>
      <c r="AK100" s="201"/>
      <c r="AL100" s="201"/>
    </row>
    <row r="101" spans="1:38">
      <c r="A101" s="201"/>
      <c r="B101" s="201"/>
      <c r="C101" s="200"/>
      <c r="D101" s="200"/>
      <c r="E101" s="200"/>
      <c r="F101" s="200"/>
      <c r="G101" s="200"/>
      <c r="H101" s="200"/>
      <c r="I101" s="200"/>
      <c r="J101" s="200"/>
      <c r="K101" s="200"/>
      <c r="L101" s="200"/>
      <c r="M101" s="200"/>
      <c r="N101" s="200"/>
      <c r="O101" s="200"/>
      <c r="P101" s="200"/>
      <c r="Q101" s="200"/>
      <c r="R101" s="200"/>
      <c r="S101" s="200"/>
      <c r="T101" s="200"/>
      <c r="U101" s="200"/>
      <c r="V101" s="200"/>
      <c r="W101" s="200"/>
      <c r="X101" s="200"/>
      <c r="Y101" s="200"/>
      <c r="Z101" s="200"/>
      <c r="AA101" s="200"/>
      <c r="AB101" s="200"/>
      <c r="AC101" s="200"/>
      <c r="AD101" s="200"/>
      <c r="AE101" s="200"/>
      <c r="AF101" s="200"/>
      <c r="AG101" s="200"/>
      <c r="AH101" s="200"/>
      <c r="AI101" s="200"/>
      <c r="AJ101" s="201"/>
      <c r="AK101" s="201"/>
      <c r="AL101" s="201"/>
    </row>
    <row r="102" spans="1:38">
      <c r="A102" s="201"/>
      <c r="B102" s="201"/>
      <c r="C102" s="200"/>
      <c r="D102" s="200"/>
      <c r="E102" s="200"/>
      <c r="F102" s="200"/>
      <c r="G102" s="200"/>
      <c r="H102" s="200"/>
      <c r="I102" s="200"/>
      <c r="J102" s="200"/>
      <c r="K102" s="200"/>
      <c r="L102" s="200"/>
      <c r="M102" s="200"/>
      <c r="N102" s="200"/>
      <c r="O102" s="200"/>
      <c r="P102" s="200"/>
      <c r="Q102" s="200"/>
      <c r="R102" s="200"/>
      <c r="S102" s="200"/>
      <c r="T102" s="200"/>
      <c r="U102" s="200"/>
      <c r="V102" s="200"/>
      <c r="W102" s="200"/>
      <c r="X102" s="200"/>
      <c r="Y102" s="200"/>
      <c r="Z102" s="200"/>
      <c r="AA102" s="200"/>
      <c r="AB102" s="200"/>
      <c r="AC102" s="200"/>
      <c r="AD102" s="200"/>
      <c r="AE102" s="200"/>
      <c r="AF102" s="200"/>
      <c r="AG102" s="200"/>
      <c r="AH102" s="200"/>
      <c r="AI102" s="200"/>
      <c r="AJ102" s="201"/>
      <c r="AK102" s="201"/>
      <c r="AL102" s="201"/>
    </row>
    <row r="103" spans="1:38">
      <c r="A103" s="201"/>
      <c r="B103" s="201"/>
      <c r="C103" s="200"/>
      <c r="D103" s="200"/>
      <c r="E103" s="200"/>
      <c r="F103" s="200"/>
      <c r="G103" s="200"/>
      <c r="H103" s="200"/>
      <c r="I103" s="200"/>
      <c r="J103" s="200"/>
      <c r="K103" s="200"/>
      <c r="L103" s="200"/>
      <c r="M103" s="200"/>
      <c r="N103" s="200"/>
      <c r="O103" s="200"/>
      <c r="P103" s="200"/>
      <c r="Q103" s="200"/>
      <c r="R103" s="200"/>
      <c r="S103" s="200"/>
      <c r="T103" s="200"/>
      <c r="U103" s="200"/>
      <c r="V103" s="200"/>
      <c r="W103" s="200"/>
      <c r="X103" s="200"/>
      <c r="Y103" s="200"/>
      <c r="Z103" s="200"/>
      <c r="AA103" s="200"/>
      <c r="AB103" s="200"/>
      <c r="AC103" s="200"/>
      <c r="AD103" s="200"/>
      <c r="AE103" s="200"/>
      <c r="AF103" s="200"/>
      <c r="AG103" s="200"/>
      <c r="AH103" s="200"/>
      <c r="AI103" s="200"/>
      <c r="AJ103" s="201"/>
      <c r="AK103" s="201"/>
      <c r="AL103" s="201"/>
    </row>
    <row r="104" spans="1:38">
      <c r="A104" s="201"/>
      <c r="B104" s="201"/>
      <c r="C104" s="200"/>
      <c r="D104" s="200"/>
      <c r="E104" s="200"/>
      <c r="F104" s="200"/>
      <c r="G104" s="200"/>
      <c r="H104" s="200"/>
      <c r="I104" s="200"/>
      <c r="J104" s="200"/>
      <c r="K104" s="200"/>
      <c r="L104" s="200"/>
      <c r="M104" s="200"/>
      <c r="N104" s="200"/>
      <c r="O104" s="200"/>
      <c r="P104" s="200"/>
      <c r="Q104" s="200"/>
      <c r="R104" s="200"/>
      <c r="S104" s="200"/>
      <c r="T104" s="200"/>
      <c r="U104" s="200"/>
      <c r="V104" s="200"/>
      <c r="W104" s="200"/>
      <c r="X104" s="200"/>
      <c r="Y104" s="200"/>
      <c r="Z104" s="200"/>
      <c r="AA104" s="200"/>
      <c r="AB104" s="200"/>
      <c r="AC104" s="200"/>
      <c r="AD104" s="200"/>
      <c r="AE104" s="200"/>
      <c r="AF104" s="200"/>
      <c r="AG104" s="200"/>
      <c r="AH104" s="200"/>
      <c r="AI104" s="200"/>
      <c r="AJ104" s="201"/>
      <c r="AK104" s="201"/>
      <c r="AL104" s="201"/>
    </row>
    <row r="105" spans="1:38">
      <c r="A105" s="201"/>
      <c r="B105" s="201"/>
      <c r="C105" s="200"/>
      <c r="D105" s="200"/>
      <c r="E105" s="200"/>
      <c r="F105" s="200"/>
      <c r="G105" s="200"/>
      <c r="H105" s="200"/>
      <c r="I105" s="200"/>
      <c r="J105" s="200"/>
      <c r="K105" s="200"/>
      <c r="L105" s="200"/>
      <c r="M105" s="200"/>
      <c r="N105" s="200"/>
      <c r="O105" s="200"/>
      <c r="P105" s="200"/>
      <c r="Q105" s="200"/>
      <c r="R105" s="200"/>
      <c r="S105" s="200"/>
      <c r="T105" s="200"/>
      <c r="U105" s="200"/>
      <c r="V105" s="200"/>
      <c r="W105" s="200"/>
      <c r="X105" s="200"/>
      <c r="Y105" s="200"/>
      <c r="Z105" s="200"/>
      <c r="AA105" s="200"/>
      <c r="AB105" s="200"/>
      <c r="AC105" s="200"/>
      <c r="AD105" s="200"/>
      <c r="AE105" s="200"/>
      <c r="AF105" s="200"/>
      <c r="AG105" s="200"/>
      <c r="AH105" s="200"/>
      <c r="AI105" s="200"/>
      <c r="AJ105" s="201"/>
      <c r="AK105" s="201"/>
      <c r="AL105" s="201"/>
    </row>
    <row r="106" spans="1:38">
      <c r="A106" s="201"/>
      <c r="B106" s="201"/>
      <c r="C106" s="200"/>
      <c r="D106" s="200"/>
      <c r="E106" s="200"/>
      <c r="F106" s="200"/>
      <c r="G106" s="200"/>
      <c r="H106" s="200"/>
      <c r="I106" s="200"/>
      <c r="J106" s="200"/>
      <c r="K106" s="200"/>
      <c r="L106" s="200"/>
      <c r="M106" s="200"/>
      <c r="N106" s="200"/>
      <c r="O106" s="200"/>
      <c r="P106" s="200"/>
      <c r="Q106" s="200"/>
      <c r="R106" s="200"/>
      <c r="S106" s="200"/>
      <c r="T106" s="200"/>
      <c r="U106" s="200"/>
      <c r="V106" s="200"/>
      <c r="W106" s="200"/>
      <c r="X106" s="200"/>
      <c r="Y106" s="200"/>
      <c r="Z106" s="200"/>
      <c r="AA106" s="200"/>
      <c r="AB106" s="200"/>
      <c r="AC106" s="200"/>
      <c r="AD106" s="200"/>
      <c r="AE106" s="200"/>
      <c r="AF106" s="200"/>
      <c r="AG106" s="200"/>
      <c r="AH106" s="200"/>
      <c r="AI106" s="200"/>
      <c r="AJ106" s="201"/>
      <c r="AK106" s="201"/>
      <c r="AL106" s="201"/>
    </row>
    <row r="107" spans="1:38">
      <c r="A107" s="201"/>
      <c r="B107" s="201"/>
      <c r="C107" s="200"/>
      <c r="D107" s="200"/>
      <c r="E107" s="200"/>
      <c r="F107" s="200"/>
      <c r="G107" s="200"/>
      <c r="H107" s="200"/>
      <c r="I107" s="200"/>
      <c r="J107" s="200"/>
      <c r="K107" s="200"/>
      <c r="L107" s="200"/>
      <c r="M107" s="200"/>
      <c r="N107" s="200"/>
      <c r="O107" s="200"/>
      <c r="P107" s="200"/>
      <c r="Q107" s="200"/>
      <c r="R107" s="200"/>
      <c r="S107" s="200"/>
      <c r="T107" s="200"/>
      <c r="U107" s="200"/>
      <c r="V107" s="200"/>
      <c r="W107" s="200"/>
      <c r="X107" s="200"/>
      <c r="Y107" s="200"/>
      <c r="Z107" s="200"/>
      <c r="AA107" s="200"/>
      <c r="AB107" s="200"/>
      <c r="AC107" s="200"/>
      <c r="AD107" s="200"/>
      <c r="AE107" s="200"/>
      <c r="AF107" s="200"/>
      <c r="AG107" s="200"/>
      <c r="AH107" s="200"/>
      <c r="AI107" s="200"/>
      <c r="AJ107" s="201"/>
    </row>
    <row r="108" spans="1:38">
      <c r="A108" s="201"/>
      <c r="B108" s="201"/>
      <c r="C108" s="200"/>
      <c r="D108" s="200"/>
      <c r="E108" s="200"/>
      <c r="F108" s="200"/>
      <c r="G108" s="200"/>
      <c r="H108" s="200"/>
      <c r="I108" s="200"/>
      <c r="J108" s="200"/>
      <c r="K108" s="200"/>
      <c r="L108" s="200"/>
      <c r="M108" s="200"/>
      <c r="N108" s="200"/>
      <c r="O108" s="200"/>
      <c r="P108" s="200"/>
      <c r="Q108" s="200"/>
      <c r="R108" s="200"/>
      <c r="S108" s="200"/>
      <c r="T108" s="200"/>
      <c r="U108" s="200"/>
      <c r="V108" s="200"/>
      <c r="W108" s="200"/>
      <c r="X108" s="200"/>
      <c r="Y108" s="200"/>
      <c r="Z108" s="200"/>
      <c r="AA108" s="200"/>
      <c r="AB108" s="200"/>
      <c r="AC108" s="200"/>
      <c r="AD108" s="200"/>
      <c r="AE108" s="200"/>
      <c r="AF108" s="200"/>
      <c r="AG108" s="200"/>
      <c r="AH108" s="200"/>
      <c r="AI108" s="200"/>
      <c r="AJ108" s="201"/>
    </row>
  </sheetData>
  <mergeCells count="13">
    <mergeCell ref="AD1:AF1"/>
    <mergeCell ref="AG1:AI1"/>
    <mergeCell ref="O1:Q1"/>
    <mergeCell ref="R1:T1"/>
    <mergeCell ref="U1:W1"/>
    <mergeCell ref="X1:Z1"/>
    <mergeCell ref="AA1:AC1"/>
    <mergeCell ref="F1:H1"/>
    <mergeCell ref="I1:K1"/>
    <mergeCell ref="L1:N1"/>
    <mergeCell ref="A1:A2"/>
    <mergeCell ref="B1:B2"/>
    <mergeCell ref="C1:E1"/>
  </mergeCells>
  <hyperlinks>
    <hyperlink ref="A1:A2" location="'User Guide'!A46" tooltip="Link to the User Guide" display="Link to the User Guide"/>
  </hyperlinks>
  <pageMargins left="0.7" right="0.7" top="0.75" bottom="0.75" header="0.3" footer="0.3"/>
  <pageSetup paperSize="9" orientation="portrait" horizontalDpi="4294967293" verticalDpi="4294967293" r:id="rId1"/>
</worksheet>
</file>

<file path=xl/worksheets/sheet20.xml><?xml version="1.0" encoding="utf-8"?>
<worksheet xmlns="http://schemas.openxmlformats.org/spreadsheetml/2006/main" xmlns:r="http://schemas.openxmlformats.org/officeDocument/2006/relationships">
  <sheetPr codeName="Feuil14"/>
  <dimension ref="A1:BF101"/>
  <sheetViews>
    <sheetView workbookViewId="0">
      <pane xSplit="2" ySplit="2" topLeftCell="C3" activePane="bottomRight" state="frozen"/>
      <selection pane="topRight" activeCell="C1" sqref="C1"/>
      <selection pane="bottomLeft" activeCell="A3" sqref="A3"/>
      <selection pane="bottomRight" activeCell="Q6" sqref="Q6"/>
    </sheetView>
  </sheetViews>
  <sheetFormatPr baseColWidth="10" defaultRowHeight="15"/>
  <cols>
    <col min="1" max="2" width="11.42578125" style="111"/>
    <col min="3" max="3" width="11.42578125" style="111" customWidth="1"/>
    <col min="4" max="12" width="12.28515625" style="111" bestFit="1" customWidth="1"/>
    <col min="13" max="13" width="13.42578125" style="111" bestFit="1" customWidth="1"/>
    <col min="14" max="24" width="13.42578125" style="257" customWidth="1"/>
    <col min="25" max="25" width="11.42578125" style="111"/>
    <col min="26" max="34" width="12.28515625" style="111" bestFit="1" customWidth="1"/>
    <col min="35" max="35" width="13.42578125" style="111" bestFit="1" customWidth="1"/>
    <col min="36" max="36" width="13.42578125" style="258" customWidth="1"/>
    <col min="37" max="37" width="18.28515625" style="111" customWidth="1"/>
    <col min="38" max="38" width="11.42578125" style="111" customWidth="1"/>
    <col min="39" max="39" width="18.28515625" style="111" customWidth="1"/>
    <col min="40" max="40" width="11.42578125" style="111" customWidth="1"/>
    <col min="41" max="41" width="18.28515625" style="111" customWidth="1"/>
    <col min="42" max="42" width="11.42578125" style="111" customWidth="1"/>
    <col min="43" max="43" width="18.28515625" style="111" customWidth="1"/>
    <col min="44" max="44" width="11.42578125" style="111" customWidth="1"/>
    <col min="45" max="45" width="18.28515625" style="111" customWidth="1"/>
    <col min="46" max="46" width="11.42578125" style="111" customWidth="1"/>
    <col min="47" max="47" width="18.28515625" style="111" customWidth="1"/>
    <col min="48" max="48" width="11.42578125" style="111" customWidth="1"/>
    <col min="49" max="49" width="18.28515625" style="111" customWidth="1"/>
    <col min="50" max="50" width="11.42578125" style="111" customWidth="1"/>
    <col min="51" max="51" width="18.28515625" style="111" customWidth="1"/>
    <col min="52" max="52" width="11.42578125" style="111" customWidth="1"/>
    <col min="53" max="53" width="18.28515625" style="111" customWidth="1"/>
    <col min="54" max="54" width="11.42578125" style="111" customWidth="1"/>
    <col min="55" max="55" width="18.28515625" style="111" customWidth="1"/>
    <col min="56" max="56" width="12.28515625" style="111" bestFit="1" customWidth="1"/>
    <col min="57" max="57" width="11.42578125" style="111" customWidth="1"/>
    <col min="58" max="16384" width="11.42578125" style="111"/>
  </cols>
  <sheetData>
    <row r="1" spans="1:58" ht="18">
      <c r="A1" s="480" t="s">
        <v>257</v>
      </c>
      <c r="B1" s="572" t="s">
        <v>170</v>
      </c>
      <c r="C1" s="493" t="s">
        <v>210</v>
      </c>
      <c r="D1" s="478"/>
      <c r="E1" s="478"/>
      <c r="F1" s="478"/>
      <c r="G1" s="478"/>
      <c r="H1" s="478"/>
      <c r="I1" s="478"/>
      <c r="J1" s="478"/>
      <c r="K1" s="478"/>
      <c r="L1" s="489"/>
      <c r="M1" s="579"/>
      <c r="N1" s="580" t="s">
        <v>288</v>
      </c>
      <c r="O1" s="581"/>
      <c r="P1" s="581"/>
      <c r="Q1" s="581"/>
      <c r="R1" s="581"/>
      <c r="S1" s="581"/>
      <c r="T1" s="581"/>
      <c r="U1" s="581"/>
      <c r="V1" s="581"/>
      <c r="W1" s="581"/>
      <c r="X1" s="582"/>
      <c r="Y1" s="580" t="s">
        <v>279</v>
      </c>
      <c r="Z1" s="581"/>
      <c r="AA1" s="581"/>
      <c r="AB1" s="581"/>
      <c r="AC1" s="581"/>
      <c r="AD1" s="581"/>
      <c r="AE1" s="581"/>
      <c r="AF1" s="581"/>
      <c r="AG1" s="581"/>
      <c r="AH1" s="581"/>
      <c r="AI1" s="582"/>
      <c r="AJ1" s="256"/>
      <c r="AK1" s="575" t="s">
        <v>220</v>
      </c>
      <c r="AL1" s="577" t="s">
        <v>122</v>
      </c>
      <c r="AM1" s="575" t="s">
        <v>219</v>
      </c>
      <c r="AN1" s="577" t="s">
        <v>123</v>
      </c>
      <c r="AO1" s="575" t="s">
        <v>218</v>
      </c>
      <c r="AP1" s="577" t="s">
        <v>124</v>
      </c>
      <c r="AQ1" s="575" t="s">
        <v>217</v>
      </c>
      <c r="AR1" s="577" t="s">
        <v>147</v>
      </c>
      <c r="AS1" s="575" t="s">
        <v>216</v>
      </c>
      <c r="AT1" s="577" t="s">
        <v>141</v>
      </c>
      <c r="AU1" s="575" t="s">
        <v>214</v>
      </c>
      <c r="AV1" s="577" t="s">
        <v>142</v>
      </c>
      <c r="AW1" s="575" t="s">
        <v>213</v>
      </c>
      <c r="AX1" s="577" t="s">
        <v>143</v>
      </c>
      <c r="AY1" s="575" t="s">
        <v>215</v>
      </c>
      <c r="AZ1" s="577" t="s">
        <v>144</v>
      </c>
      <c r="BA1" s="575" t="s">
        <v>212</v>
      </c>
      <c r="BB1" s="577" t="s">
        <v>145</v>
      </c>
      <c r="BC1" s="575" t="s">
        <v>211</v>
      </c>
      <c r="BD1" s="586" t="s">
        <v>146</v>
      </c>
      <c r="BE1" s="201"/>
      <c r="BF1" s="201"/>
    </row>
    <row r="2" spans="1:58" ht="33" customHeight="1" thickBot="1">
      <c r="A2" s="561"/>
      <c r="B2" s="573"/>
      <c r="C2" s="105" t="s">
        <v>198</v>
      </c>
      <c r="D2" s="106" t="s">
        <v>188</v>
      </c>
      <c r="E2" s="106" t="s">
        <v>197</v>
      </c>
      <c r="F2" s="106" t="s">
        <v>196</v>
      </c>
      <c r="G2" s="106" t="s">
        <v>195</v>
      </c>
      <c r="H2" s="106" t="s">
        <v>194</v>
      </c>
      <c r="I2" s="106" t="s">
        <v>193</v>
      </c>
      <c r="J2" s="106" t="s">
        <v>192</v>
      </c>
      <c r="K2" s="106" t="s">
        <v>191</v>
      </c>
      <c r="L2" s="106" t="s">
        <v>190</v>
      </c>
      <c r="M2" s="264" t="s">
        <v>189</v>
      </c>
      <c r="N2" s="259" t="s">
        <v>198</v>
      </c>
      <c r="O2" s="260" t="s">
        <v>188</v>
      </c>
      <c r="P2" s="260" t="s">
        <v>197</v>
      </c>
      <c r="Q2" s="260" t="s">
        <v>196</v>
      </c>
      <c r="R2" s="260" t="s">
        <v>195</v>
      </c>
      <c r="S2" s="260" t="s">
        <v>194</v>
      </c>
      <c r="T2" s="260" t="s">
        <v>193</v>
      </c>
      <c r="U2" s="260" t="s">
        <v>192</v>
      </c>
      <c r="V2" s="260" t="s">
        <v>191</v>
      </c>
      <c r="W2" s="260" t="s">
        <v>190</v>
      </c>
      <c r="X2" s="264" t="s">
        <v>189</v>
      </c>
      <c r="Y2" s="259" t="s">
        <v>198</v>
      </c>
      <c r="Z2" s="260" t="s">
        <v>188</v>
      </c>
      <c r="AA2" s="260" t="s">
        <v>197</v>
      </c>
      <c r="AB2" s="260" t="s">
        <v>196</v>
      </c>
      <c r="AC2" s="260" t="s">
        <v>195</v>
      </c>
      <c r="AD2" s="260" t="s">
        <v>194</v>
      </c>
      <c r="AE2" s="260" t="s">
        <v>193</v>
      </c>
      <c r="AF2" s="260" t="s">
        <v>192</v>
      </c>
      <c r="AG2" s="260" t="s">
        <v>191</v>
      </c>
      <c r="AH2" s="260" t="s">
        <v>190</v>
      </c>
      <c r="AI2" s="261" t="s">
        <v>189</v>
      </c>
      <c r="AJ2" s="245"/>
      <c r="AK2" s="576"/>
      <c r="AL2" s="578"/>
      <c r="AM2" s="576"/>
      <c r="AN2" s="578"/>
      <c r="AO2" s="576"/>
      <c r="AP2" s="578"/>
      <c r="AQ2" s="576"/>
      <c r="AR2" s="578"/>
      <c r="AS2" s="576"/>
      <c r="AT2" s="578"/>
      <c r="AU2" s="576"/>
      <c r="AV2" s="578"/>
      <c r="AW2" s="576"/>
      <c r="AX2" s="578"/>
      <c r="AY2" s="576"/>
      <c r="AZ2" s="578"/>
      <c r="BA2" s="576"/>
      <c r="BB2" s="578"/>
      <c r="BC2" s="576"/>
      <c r="BD2" s="587"/>
      <c r="BE2" s="201"/>
      <c r="BF2" s="201"/>
    </row>
    <row r="3" spans="1:58" ht="15.75" thickTop="1">
      <c r="A3" s="51" t="str">
        <f>'Calcul Worksheet'!A3</f>
        <v>A1</v>
      </c>
      <c r="B3" s="45" t="str">
        <f>'Calcul Worksheet'!B3</f>
        <v/>
      </c>
      <c r="C3" s="52" t="str">
        <f>IF(ISERROR('Calcul Worksheet'!AJ3),"",'Calcul Worksheet'!AJ3)</f>
        <v/>
      </c>
      <c r="D3" s="53" t="str">
        <f>IF(ISERROR('Calcul Worksheet'!AM3),"",'Calcul Worksheet'!AM3)</f>
        <v/>
      </c>
      <c r="E3" s="53" t="str">
        <f>IF(ISERROR('Calcul Worksheet'!AP3),"",'Calcul Worksheet'!AP3)</f>
        <v/>
      </c>
      <c r="F3" s="53" t="str">
        <f>IF(ISERROR('Calcul Worksheet'!AS3),"",'Calcul Worksheet'!AS3)</f>
        <v/>
      </c>
      <c r="G3" s="53" t="str">
        <f>IF(ISERROR('Calcul Worksheet'!AV3),"",'Calcul Worksheet'!AV3)</f>
        <v/>
      </c>
      <c r="H3" s="53" t="str">
        <f>IF(ISERROR('Calcul Worksheet'!AY3),"",'Calcul Worksheet'!AY3)</f>
        <v/>
      </c>
      <c r="I3" s="53" t="str">
        <f>IF(ISERROR('Calcul Worksheet'!BB3),"",'Calcul Worksheet'!BB3)</f>
        <v/>
      </c>
      <c r="J3" s="53" t="str">
        <f>IF(ISERROR('Calcul Worksheet'!BE3),"",'Calcul Worksheet'!BE3)</f>
        <v/>
      </c>
      <c r="K3" s="53" t="str">
        <f>IF(ISERROR('Calcul Worksheet'!BH3),"",'Calcul Worksheet'!BH3)</f>
        <v/>
      </c>
      <c r="L3" s="53" t="str">
        <f>IF(ISERROR('Calcul Worksheet'!BK3),"",'Calcul Worksheet'!BK3)</f>
        <v/>
      </c>
      <c r="M3" s="54" t="str">
        <f>IF(ISERROR('Calcul Worksheet'!BN3),"",'Calcul Worksheet'!BN3)</f>
        <v/>
      </c>
      <c r="N3" s="193" t="str">
        <f>IF(C3="","",2^-C3)</f>
        <v/>
      </c>
      <c r="O3" s="191" t="str">
        <f t="shared" ref="O3:X3" si="0">IF(D3="","",2^-D3)</f>
        <v/>
      </c>
      <c r="P3" s="191" t="str">
        <f t="shared" si="0"/>
        <v/>
      </c>
      <c r="Q3" s="191" t="str">
        <f t="shared" si="0"/>
        <v/>
      </c>
      <c r="R3" s="191" t="str">
        <f t="shared" si="0"/>
        <v/>
      </c>
      <c r="S3" s="191" t="str">
        <f t="shared" si="0"/>
        <v/>
      </c>
      <c r="T3" s="191" t="str">
        <f t="shared" si="0"/>
        <v/>
      </c>
      <c r="U3" s="191" t="str">
        <f t="shared" si="0"/>
        <v/>
      </c>
      <c r="V3" s="191" t="str">
        <f t="shared" si="0"/>
        <v/>
      </c>
      <c r="W3" s="191" t="str">
        <f t="shared" si="0"/>
        <v/>
      </c>
      <c r="X3" s="188" t="str">
        <f t="shared" si="0"/>
        <v/>
      </c>
      <c r="Y3" s="292" t="str">
        <f>IF(N3&gt;1,N3,-1/N3)</f>
        <v/>
      </c>
      <c r="Z3" s="293" t="str">
        <f t="shared" ref="Z3:AI3" si="1">IF(O3&gt;1,O3,-1/O3)</f>
        <v/>
      </c>
      <c r="AA3" s="293" t="str">
        <f t="shared" si="1"/>
        <v/>
      </c>
      <c r="AB3" s="293" t="str">
        <f t="shared" si="1"/>
        <v/>
      </c>
      <c r="AC3" s="293" t="str">
        <f t="shared" si="1"/>
        <v/>
      </c>
      <c r="AD3" s="293" t="str">
        <f t="shared" si="1"/>
        <v/>
      </c>
      <c r="AE3" s="293" t="str">
        <f t="shared" si="1"/>
        <v/>
      </c>
      <c r="AF3" s="293" t="str">
        <f t="shared" si="1"/>
        <v/>
      </c>
      <c r="AG3" s="293" t="str">
        <f t="shared" si="1"/>
        <v/>
      </c>
      <c r="AH3" s="293" t="str">
        <f t="shared" si="1"/>
        <v/>
      </c>
      <c r="AI3" s="294" t="str">
        <f t="shared" si="1"/>
        <v/>
      </c>
      <c r="AJ3" s="583" t="s">
        <v>280</v>
      </c>
      <c r="AK3" s="305" t="str">
        <f>IF(OR(O3="",$N3=""),"",LOG(O3/$N3,2))</f>
        <v/>
      </c>
      <c r="AL3" s="55" t="str">
        <f>'Calcul Worksheet'!FL3</f>
        <v>N/A</v>
      </c>
      <c r="AM3" s="305" t="str">
        <f>IF(OR(P3="",$N3=""),"",LOG(P3/$N3,2))</f>
        <v/>
      </c>
      <c r="AN3" s="55" t="str">
        <f>'Calcul Worksheet'!FO3</f>
        <v>N/A</v>
      </c>
      <c r="AO3" s="305" t="str">
        <f>IF(OR(Q3="",$N3=""),"",LOG(Q3/$N3,2))</f>
        <v/>
      </c>
      <c r="AP3" s="304" t="str">
        <f>'Calcul Worksheet'!FR3</f>
        <v>N/A</v>
      </c>
      <c r="AQ3" s="305" t="str">
        <f>IF(OR(R3="",$N3=""),"",LOG(R3/$N3,2))</f>
        <v/>
      </c>
      <c r="AR3" s="304" t="str">
        <f>'Calcul Worksheet'!FU3</f>
        <v>N/A</v>
      </c>
      <c r="AS3" s="305" t="str">
        <f>IF(OR(S3="",$N3=""),"",LOG(S3/$N3,2))</f>
        <v/>
      </c>
      <c r="AT3" s="304" t="str">
        <f>'Calcul Worksheet'!FX3</f>
        <v>N/A</v>
      </c>
      <c r="AU3" s="305" t="str">
        <f>IF(OR(T3="",$N3=""),"",LOG(T3/$N3,2))</f>
        <v/>
      </c>
      <c r="AV3" s="304" t="str">
        <f>'Calcul Worksheet'!GA3</f>
        <v>N/A</v>
      </c>
      <c r="AW3" s="305" t="str">
        <f>IF(OR(U3="",$N3=""),"",LOG(U3/$N3,2))</f>
        <v/>
      </c>
      <c r="AX3" s="304" t="str">
        <f>'Calcul Worksheet'!GD3</f>
        <v>N/A</v>
      </c>
      <c r="AY3" s="305" t="str">
        <f>IF(OR(V3="",$N3=""),"",LOG(V3/$N3,2))</f>
        <v/>
      </c>
      <c r="AZ3" s="304" t="str">
        <f>'Calcul Worksheet'!GG3</f>
        <v>N/A</v>
      </c>
      <c r="BA3" s="305" t="str">
        <f>IF(OR(W3="",$N3=""),"",LOG(W3/$N3,2))</f>
        <v/>
      </c>
      <c r="BB3" s="304" t="str">
        <f>'Calcul Worksheet'!GJ3</f>
        <v>N/A</v>
      </c>
      <c r="BC3" s="305" t="str">
        <f>IF(OR(X3="",$N3=""),"",LOG(X3/$N3,2))</f>
        <v/>
      </c>
      <c r="BD3" s="301" t="str">
        <f>'Calcul Worksheet'!GM3</f>
        <v>N/A</v>
      </c>
      <c r="BE3" s="201"/>
      <c r="BF3" s="201"/>
    </row>
    <row r="4" spans="1:58">
      <c r="A4" s="41" t="str">
        <f>'Calcul Worksheet'!A4</f>
        <v>A2</v>
      </c>
      <c r="B4" s="33" t="str">
        <f>'Calcul Worksheet'!B4</f>
        <v/>
      </c>
      <c r="C4" s="52" t="str">
        <f>IF(ISERROR('Calcul Worksheet'!AJ4),"",'Calcul Worksheet'!AJ4)</f>
        <v/>
      </c>
      <c r="D4" s="53" t="str">
        <f>IF(ISERROR('Calcul Worksheet'!AM4),"",'Calcul Worksheet'!AM4)</f>
        <v/>
      </c>
      <c r="E4" s="53" t="str">
        <f>IF(ISERROR('Calcul Worksheet'!AP4),"",'Calcul Worksheet'!AP4)</f>
        <v/>
      </c>
      <c r="F4" s="53" t="str">
        <f>IF(ISERROR('Calcul Worksheet'!AS4),"",'Calcul Worksheet'!AS4)</f>
        <v/>
      </c>
      <c r="G4" s="53" t="str">
        <f>IF(ISERROR('Calcul Worksheet'!AV4),"",'Calcul Worksheet'!AV4)</f>
        <v/>
      </c>
      <c r="H4" s="53" t="str">
        <f>IF(ISERROR('Calcul Worksheet'!AY4),"",'Calcul Worksheet'!AY4)</f>
        <v/>
      </c>
      <c r="I4" s="53" t="str">
        <f>IF(ISERROR('Calcul Worksheet'!BB4),"",'Calcul Worksheet'!BB4)</f>
        <v/>
      </c>
      <c r="J4" s="53" t="str">
        <f>IF(ISERROR('Calcul Worksheet'!BE4),"",'Calcul Worksheet'!BE4)</f>
        <v/>
      </c>
      <c r="K4" s="53" t="str">
        <f>IF(ISERROR('Calcul Worksheet'!BH4),"",'Calcul Worksheet'!BH4)</f>
        <v/>
      </c>
      <c r="L4" s="53" t="str">
        <f>IF(ISERROR('Calcul Worksheet'!BK4),"",'Calcul Worksheet'!BK4)</f>
        <v/>
      </c>
      <c r="M4" s="54" t="str">
        <f>IF(ISERROR('Calcul Worksheet'!BN4),"",'Calcul Worksheet'!BN4)</f>
        <v/>
      </c>
      <c r="N4" s="239" t="str">
        <f t="shared" ref="N4:N67" si="2">IF(C4="","",2^-C4)</f>
        <v/>
      </c>
      <c r="O4" s="165" t="str">
        <f t="shared" ref="O4:O67" si="3">IF(D4="","",2^-D4)</f>
        <v/>
      </c>
      <c r="P4" s="165" t="str">
        <f t="shared" ref="P4:P67" si="4">IF(E4="","",2^-E4)</f>
        <v/>
      </c>
      <c r="Q4" s="165" t="str">
        <f t="shared" ref="Q4:Q67" si="5">IF(F4="","",2^-F4)</f>
        <v/>
      </c>
      <c r="R4" s="165" t="str">
        <f t="shared" ref="R4:R67" si="6">IF(G4="","",2^-G4)</f>
        <v/>
      </c>
      <c r="S4" s="165" t="str">
        <f t="shared" ref="S4:S67" si="7">IF(H4="","",2^-H4)</f>
        <v/>
      </c>
      <c r="T4" s="165" t="str">
        <f t="shared" ref="T4:T67" si="8">IF(I4="","",2^-I4)</f>
        <v/>
      </c>
      <c r="U4" s="165" t="str">
        <f t="shared" ref="U4:U67" si="9">IF(J4="","",2^-J4)</f>
        <v/>
      </c>
      <c r="V4" s="165" t="str">
        <f t="shared" ref="V4:V67" si="10">IF(K4="","",2^-K4)</f>
        <v/>
      </c>
      <c r="W4" s="165" t="str">
        <f t="shared" ref="W4:W67" si="11">IF(L4="","",2^-L4)</f>
        <v/>
      </c>
      <c r="X4" s="192" t="str">
        <f t="shared" ref="X4:X67" si="12">IF(M4="","",2^-M4)</f>
        <v/>
      </c>
      <c r="Y4" s="286" t="str">
        <f t="shared" ref="Y4:Y67" si="13">IF(N4&gt;1,N4,-1/N4)</f>
        <v/>
      </c>
      <c r="Z4" s="287" t="str">
        <f t="shared" ref="Z4:Z67" si="14">IF(O4&gt;1,O4,-1/O4)</f>
        <v/>
      </c>
      <c r="AA4" s="287" t="str">
        <f t="shared" ref="AA4:AA67" si="15">IF(P4&gt;1,P4,-1/P4)</f>
        <v/>
      </c>
      <c r="AB4" s="287" t="str">
        <f t="shared" ref="AB4:AB67" si="16">IF(Q4&gt;1,Q4,-1/Q4)</f>
        <v/>
      </c>
      <c r="AC4" s="287" t="str">
        <f t="shared" ref="AC4:AC67" si="17">IF(R4&gt;1,R4,-1/R4)</f>
        <v/>
      </c>
      <c r="AD4" s="287" t="str">
        <f t="shared" ref="AD4:AD67" si="18">IF(S4&gt;1,S4,-1/S4)</f>
        <v/>
      </c>
      <c r="AE4" s="287" t="str">
        <f t="shared" ref="AE4:AE67" si="19">IF(T4&gt;1,T4,-1/T4)</f>
        <v/>
      </c>
      <c r="AF4" s="287" t="str">
        <f t="shared" ref="AF4:AF67" si="20">IF(U4&gt;1,U4,-1/U4)</f>
        <v/>
      </c>
      <c r="AG4" s="287" t="str">
        <f t="shared" ref="AG4:AG67" si="21">IF(V4&gt;1,V4,-1/V4)</f>
        <v/>
      </c>
      <c r="AH4" s="287" t="str">
        <f t="shared" ref="AH4:AH67" si="22">IF(W4&gt;1,W4,-1/W4)</f>
        <v/>
      </c>
      <c r="AI4" s="288" t="str">
        <f t="shared" ref="AI4:AI67" si="23">IF(X4&gt;1,X4,-1/X4)</f>
        <v/>
      </c>
      <c r="AJ4" s="584"/>
      <c r="AK4" s="308" t="str">
        <f t="shared" ref="AK4:AK67" si="24">IF(OR(O4="",$N4=""),"",LOG(O4/$N4,2))</f>
        <v/>
      </c>
      <c r="AL4" s="55" t="str">
        <f>'Calcul Worksheet'!FL4</f>
        <v>N/A</v>
      </c>
      <c r="AM4" s="309" t="str">
        <f t="shared" ref="AM4:AM67" si="25">IF(OR(P4="",$O4=""),"",LOG(P4/$N4,2))</f>
        <v/>
      </c>
      <c r="AN4" s="55" t="str">
        <f>'Calcul Worksheet'!FO4</f>
        <v>N/A</v>
      </c>
      <c r="AO4" s="309" t="str">
        <f t="shared" ref="AO4:AO67" si="26">IF(OR(Q4="",$N4=""),"",LOG(Q4/$N4,2))</f>
        <v/>
      </c>
      <c r="AP4" s="310" t="str">
        <f>'Calcul Worksheet'!FR4</f>
        <v>N/A</v>
      </c>
      <c r="AQ4" s="309" t="str">
        <f t="shared" ref="AQ4:AQ67" si="27">IF(OR(R4="",$N4=""),"",LOG(R4/$N4,2))</f>
        <v/>
      </c>
      <c r="AR4" s="310" t="str">
        <f>'Calcul Worksheet'!FU4</f>
        <v>N/A</v>
      </c>
      <c r="AS4" s="309" t="str">
        <f t="shared" ref="AS4:AS67" si="28">IF(OR(S4="",$N4=""),"",LOG(S4/$N4,2))</f>
        <v/>
      </c>
      <c r="AT4" s="310" t="str">
        <f>'Calcul Worksheet'!FX4</f>
        <v>N/A</v>
      </c>
      <c r="AU4" s="308" t="str">
        <f t="shared" ref="AU4:AU67" si="29">IF(OR(T4="",$N4=""),"",LOG(T4/$N4,2))</f>
        <v/>
      </c>
      <c r="AV4" s="310" t="str">
        <f>'Calcul Worksheet'!GA4</f>
        <v>N/A</v>
      </c>
      <c r="AW4" s="309" t="str">
        <f t="shared" ref="AW4:AW67" si="30">IF(OR(U4="",$N4=""),"",LOG(U4/$N4,2))</f>
        <v/>
      </c>
      <c r="AX4" s="310" t="str">
        <f>'Calcul Worksheet'!GD4</f>
        <v>N/A</v>
      </c>
      <c r="AY4" s="309" t="str">
        <f t="shared" ref="AY4:AY67" si="31">IF(OR(V4="",$N4=""),"",LOG(V4/$N4,2))</f>
        <v/>
      </c>
      <c r="AZ4" s="310" t="str">
        <f>'Calcul Worksheet'!GG4</f>
        <v>N/A</v>
      </c>
      <c r="BA4" s="309" t="str">
        <f t="shared" ref="BA4:BA67" si="32">IF(OR(W4="",$N4=""),"",LOG(W4/$N4,2))</f>
        <v/>
      </c>
      <c r="BB4" s="310" t="str">
        <f>'Calcul Worksheet'!GJ4</f>
        <v>N/A</v>
      </c>
      <c r="BC4" s="309" t="str">
        <f t="shared" ref="BC4:BC67" si="33">IF(OR(X4="",$N4=""),"",LOG(X4/$N4,2))</f>
        <v/>
      </c>
      <c r="BD4" s="311" t="str">
        <f>'Calcul Worksheet'!GM4</f>
        <v>N/A</v>
      </c>
      <c r="BE4" s="201"/>
      <c r="BF4" s="201"/>
    </row>
    <row r="5" spans="1:58">
      <c r="A5" s="41" t="str">
        <f>'Calcul Worksheet'!A5</f>
        <v>A3</v>
      </c>
      <c r="B5" s="33" t="str">
        <f>'Calcul Worksheet'!B5</f>
        <v/>
      </c>
      <c r="C5" s="52" t="str">
        <f>IF(ISERROR('Calcul Worksheet'!AJ5),"",'Calcul Worksheet'!AJ5)</f>
        <v/>
      </c>
      <c r="D5" s="53" t="str">
        <f>IF(ISERROR('Calcul Worksheet'!AM5),"",'Calcul Worksheet'!AM5)</f>
        <v/>
      </c>
      <c r="E5" s="53" t="str">
        <f>IF(ISERROR('Calcul Worksheet'!AP5),"",'Calcul Worksheet'!AP5)</f>
        <v/>
      </c>
      <c r="F5" s="53" t="str">
        <f>IF(ISERROR('Calcul Worksheet'!AS5),"",'Calcul Worksheet'!AS5)</f>
        <v/>
      </c>
      <c r="G5" s="53" t="str">
        <f>IF(ISERROR('Calcul Worksheet'!AV5),"",'Calcul Worksheet'!AV5)</f>
        <v/>
      </c>
      <c r="H5" s="53" t="str">
        <f>IF(ISERROR('Calcul Worksheet'!AY5),"",'Calcul Worksheet'!AY5)</f>
        <v/>
      </c>
      <c r="I5" s="53" t="str">
        <f>IF(ISERROR('Calcul Worksheet'!BB5),"",'Calcul Worksheet'!BB5)</f>
        <v/>
      </c>
      <c r="J5" s="53" t="str">
        <f>IF(ISERROR('Calcul Worksheet'!BE5),"",'Calcul Worksheet'!BE5)</f>
        <v/>
      </c>
      <c r="K5" s="53" t="str">
        <f>IF(ISERROR('Calcul Worksheet'!BH5),"",'Calcul Worksheet'!BH5)</f>
        <v/>
      </c>
      <c r="L5" s="53" t="str">
        <f>IF(ISERROR('Calcul Worksheet'!BK5),"",'Calcul Worksheet'!BK5)</f>
        <v/>
      </c>
      <c r="M5" s="54" t="str">
        <f>IF(ISERROR('Calcul Worksheet'!BN5),"",'Calcul Worksheet'!BN5)</f>
        <v/>
      </c>
      <c r="N5" s="239" t="str">
        <f t="shared" si="2"/>
        <v/>
      </c>
      <c r="O5" s="165" t="str">
        <f t="shared" si="3"/>
        <v/>
      </c>
      <c r="P5" s="165" t="str">
        <f t="shared" si="4"/>
        <v/>
      </c>
      <c r="Q5" s="165" t="str">
        <f t="shared" si="5"/>
        <v/>
      </c>
      <c r="R5" s="165" t="str">
        <f t="shared" si="6"/>
        <v/>
      </c>
      <c r="S5" s="165" t="str">
        <f t="shared" si="7"/>
        <v/>
      </c>
      <c r="T5" s="165" t="str">
        <f t="shared" si="8"/>
        <v/>
      </c>
      <c r="U5" s="165" t="str">
        <f t="shared" si="9"/>
        <v/>
      </c>
      <c r="V5" s="165" t="str">
        <f t="shared" si="10"/>
        <v/>
      </c>
      <c r="W5" s="165" t="str">
        <f t="shared" si="11"/>
        <v/>
      </c>
      <c r="X5" s="192" t="str">
        <f t="shared" si="12"/>
        <v/>
      </c>
      <c r="Y5" s="286" t="str">
        <f t="shared" si="13"/>
        <v/>
      </c>
      <c r="Z5" s="287" t="str">
        <f t="shared" si="14"/>
        <v/>
      </c>
      <c r="AA5" s="287" t="str">
        <f t="shared" si="15"/>
        <v/>
      </c>
      <c r="AB5" s="287" t="str">
        <f t="shared" si="16"/>
        <v/>
      </c>
      <c r="AC5" s="287" t="str">
        <f t="shared" si="17"/>
        <v/>
      </c>
      <c r="AD5" s="287" t="str">
        <f t="shared" si="18"/>
        <v/>
      </c>
      <c r="AE5" s="287" t="str">
        <f t="shared" si="19"/>
        <v/>
      </c>
      <c r="AF5" s="287" t="str">
        <f t="shared" si="20"/>
        <v/>
      </c>
      <c r="AG5" s="287" t="str">
        <f t="shared" si="21"/>
        <v/>
      </c>
      <c r="AH5" s="287" t="str">
        <f t="shared" si="22"/>
        <v/>
      </c>
      <c r="AI5" s="288" t="str">
        <f t="shared" si="23"/>
        <v/>
      </c>
      <c r="AJ5" s="584"/>
      <c r="AK5" s="308" t="str">
        <f t="shared" si="24"/>
        <v/>
      </c>
      <c r="AL5" s="55" t="str">
        <f>'Calcul Worksheet'!FL5</f>
        <v>N/A</v>
      </c>
      <c r="AM5" s="309" t="str">
        <f t="shared" si="25"/>
        <v/>
      </c>
      <c r="AN5" s="55" t="str">
        <f>'Calcul Worksheet'!FO5</f>
        <v>N/A</v>
      </c>
      <c r="AO5" s="309" t="str">
        <f t="shared" si="26"/>
        <v/>
      </c>
      <c r="AP5" s="310" t="str">
        <f>'Calcul Worksheet'!FR5</f>
        <v>N/A</v>
      </c>
      <c r="AQ5" s="309" t="str">
        <f t="shared" si="27"/>
        <v/>
      </c>
      <c r="AR5" s="310" t="str">
        <f>'Calcul Worksheet'!FU5</f>
        <v>N/A</v>
      </c>
      <c r="AS5" s="309" t="str">
        <f t="shared" si="28"/>
        <v/>
      </c>
      <c r="AT5" s="310" t="str">
        <f>'Calcul Worksheet'!FX5</f>
        <v>N/A</v>
      </c>
      <c r="AU5" s="308" t="str">
        <f t="shared" si="29"/>
        <v/>
      </c>
      <c r="AV5" s="310" t="str">
        <f>'Calcul Worksheet'!GA5</f>
        <v>N/A</v>
      </c>
      <c r="AW5" s="309" t="str">
        <f t="shared" si="30"/>
        <v/>
      </c>
      <c r="AX5" s="310" t="str">
        <f>'Calcul Worksheet'!GD5</f>
        <v>N/A</v>
      </c>
      <c r="AY5" s="309" t="str">
        <f t="shared" si="31"/>
        <v/>
      </c>
      <c r="AZ5" s="310" t="str">
        <f>'Calcul Worksheet'!GG5</f>
        <v>N/A</v>
      </c>
      <c r="BA5" s="309" t="str">
        <f t="shared" si="32"/>
        <v/>
      </c>
      <c r="BB5" s="310" t="str">
        <f>'Calcul Worksheet'!GJ5</f>
        <v>N/A</v>
      </c>
      <c r="BC5" s="309" t="str">
        <f t="shared" si="33"/>
        <v/>
      </c>
      <c r="BD5" s="311" t="str">
        <f>'Calcul Worksheet'!GM5</f>
        <v>N/A</v>
      </c>
      <c r="BE5" s="201"/>
      <c r="BF5" s="201"/>
    </row>
    <row r="6" spans="1:58">
      <c r="A6" s="41" t="str">
        <f>'Calcul Worksheet'!A6</f>
        <v>A4</v>
      </c>
      <c r="B6" s="33" t="str">
        <f>'Calcul Worksheet'!B6</f>
        <v/>
      </c>
      <c r="C6" s="52" t="str">
        <f>IF(ISERROR('Calcul Worksheet'!AJ6),"",'Calcul Worksheet'!AJ6)</f>
        <v/>
      </c>
      <c r="D6" s="53" t="str">
        <f>IF(ISERROR('Calcul Worksheet'!AM6),"",'Calcul Worksheet'!AM6)</f>
        <v/>
      </c>
      <c r="E6" s="53" t="str">
        <f>IF(ISERROR('Calcul Worksheet'!AP6),"",'Calcul Worksheet'!AP6)</f>
        <v/>
      </c>
      <c r="F6" s="53" t="str">
        <f>IF(ISERROR('Calcul Worksheet'!AS6),"",'Calcul Worksheet'!AS6)</f>
        <v/>
      </c>
      <c r="G6" s="53" t="str">
        <f>IF(ISERROR('Calcul Worksheet'!AV6),"",'Calcul Worksheet'!AV6)</f>
        <v/>
      </c>
      <c r="H6" s="53" t="str">
        <f>IF(ISERROR('Calcul Worksheet'!AY6),"",'Calcul Worksheet'!AY6)</f>
        <v/>
      </c>
      <c r="I6" s="53" t="str">
        <f>IF(ISERROR('Calcul Worksheet'!BB6),"",'Calcul Worksheet'!BB6)</f>
        <v/>
      </c>
      <c r="J6" s="53" t="str">
        <f>IF(ISERROR('Calcul Worksheet'!BE6),"",'Calcul Worksheet'!BE6)</f>
        <v/>
      </c>
      <c r="K6" s="53" t="str">
        <f>IF(ISERROR('Calcul Worksheet'!BH6),"",'Calcul Worksheet'!BH6)</f>
        <v/>
      </c>
      <c r="L6" s="53" t="str">
        <f>IF(ISERROR('Calcul Worksheet'!BK6),"",'Calcul Worksheet'!BK6)</f>
        <v/>
      </c>
      <c r="M6" s="54" t="str">
        <f>IF(ISERROR('Calcul Worksheet'!BN6),"",'Calcul Worksheet'!BN6)</f>
        <v/>
      </c>
      <c r="N6" s="239" t="str">
        <f t="shared" si="2"/>
        <v/>
      </c>
      <c r="O6" s="165" t="str">
        <f t="shared" si="3"/>
        <v/>
      </c>
      <c r="P6" s="165" t="str">
        <f t="shared" si="4"/>
        <v/>
      </c>
      <c r="Q6" s="165" t="str">
        <f t="shared" si="5"/>
        <v/>
      </c>
      <c r="R6" s="165" t="str">
        <f t="shared" si="6"/>
        <v/>
      </c>
      <c r="S6" s="165" t="str">
        <f t="shared" si="7"/>
        <v/>
      </c>
      <c r="T6" s="165" t="str">
        <f t="shared" si="8"/>
        <v/>
      </c>
      <c r="U6" s="165" t="str">
        <f t="shared" si="9"/>
        <v/>
      </c>
      <c r="V6" s="165" t="str">
        <f t="shared" si="10"/>
        <v/>
      </c>
      <c r="W6" s="165" t="str">
        <f t="shared" si="11"/>
        <v/>
      </c>
      <c r="X6" s="192" t="str">
        <f t="shared" si="12"/>
        <v/>
      </c>
      <c r="Y6" s="286" t="str">
        <f t="shared" si="13"/>
        <v/>
      </c>
      <c r="Z6" s="287" t="str">
        <f t="shared" si="14"/>
        <v/>
      </c>
      <c r="AA6" s="287" t="str">
        <f t="shared" si="15"/>
        <v/>
      </c>
      <c r="AB6" s="287" t="str">
        <f t="shared" si="16"/>
        <v/>
      </c>
      <c r="AC6" s="287" t="str">
        <f t="shared" si="17"/>
        <v/>
      </c>
      <c r="AD6" s="287" t="str">
        <f t="shared" si="18"/>
        <v/>
      </c>
      <c r="AE6" s="287" t="str">
        <f t="shared" si="19"/>
        <v/>
      </c>
      <c r="AF6" s="287" t="str">
        <f t="shared" si="20"/>
        <v/>
      </c>
      <c r="AG6" s="287" t="str">
        <f t="shared" si="21"/>
        <v/>
      </c>
      <c r="AH6" s="287" t="str">
        <f t="shared" si="22"/>
        <v/>
      </c>
      <c r="AI6" s="288" t="str">
        <f t="shared" si="23"/>
        <v/>
      </c>
      <c r="AJ6" s="584"/>
      <c r="AK6" s="308" t="str">
        <f t="shared" si="24"/>
        <v/>
      </c>
      <c r="AL6" s="55" t="str">
        <f>'Calcul Worksheet'!FL6</f>
        <v>N/A</v>
      </c>
      <c r="AM6" s="309" t="str">
        <f t="shared" si="25"/>
        <v/>
      </c>
      <c r="AN6" s="55" t="str">
        <f>'Calcul Worksheet'!FO6</f>
        <v>N/A</v>
      </c>
      <c r="AO6" s="309" t="str">
        <f t="shared" si="26"/>
        <v/>
      </c>
      <c r="AP6" s="310" t="str">
        <f>'Calcul Worksheet'!FR6</f>
        <v>N/A</v>
      </c>
      <c r="AQ6" s="309" t="str">
        <f t="shared" si="27"/>
        <v/>
      </c>
      <c r="AR6" s="310" t="str">
        <f>'Calcul Worksheet'!FU6</f>
        <v>N/A</v>
      </c>
      <c r="AS6" s="309" t="str">
        <f t="shared" si="28"/>
        <v/>
      </c>
      <c r="AT6" s="310" t="str">
        <f>'Calcul Worksheet'!FX6</f>
        <v>N/A</v>
      </c>
      <c r="AU6" s="308" t="str">
        <f t="shared" si="29"/>
        <v/>
      </c>
      <c r="AV6" s="310" t="str">
        <f>'Calcul Worksheet'!GA6</f>
        <v>N/A</v>
      </c>
      <c r="AW6" s="309" t="str">
        <f t="shared" si="30"/>
        <v/>
      </c>
      <c r="AX6" s="310" t="str">
        <f>'Calcul Worksheet'!GD6</f>
        <v>N/A</v>
      </c>
      <c r="AY6" s="309" t="str">
        <f t="shared" si="31"/>
        <v/>
      </c>
      <c r="AZ6" s="310" t="str">
        <f>'Calcul Worksheet'!GG6</f>
        <v>N/A</v>
      </c>
      <c r="BA6" s="309" t="str">
        <f t="shared" si="32"/>
        <v/>
      </c>
      <c r="BB6" s="310" t="str">
        <f>'Calcul Worksheet'!GJ6</f>
        <v>N/A</v>
      </c>
      <c r="BC6" s="309" t="str">
        <f t="shared" si="33"/>
        <v/>
      </c>
      <c r="BD6" s="311" t="str">
        <f>'Calcul Worksheet'!GM6</f>
        <v>N/A</v>
      </c>
      <c r="BE6" s="201"/>
      <c r="BF6" s="201"/>
    </row>
    <row r="7" spans="1:58" ht="15.75" thickBot="1">
      <c r="A7" s="41" t="str">
        <f>'Calcul Worksheet'!A7</f>
        <v>A5</v>
      </c>
      <c r="B7" s="33" t="str">
        <f>'Calcul Worksheet'!B7</f>
        <v/>
      </c>
      <c r="C7" s="52" t="str">
        <f>IF(ISERROR('Calcul Worksheet'!AJ7),"",'Calcul Worksheet'!AJ7)</f>
        <v/>
      </c>
      <c r="D7" s="53" t="str">
        <f>IF(ISERROR('Calcul Worksheet'!AM7),"",'Calcul Worksheet'!AM7)</f>
        <v/>
      </c>
      <c r="E7" s="53" t="str">
        <f>IF(ISERROR('Calcul Worksheet'!AP7),"",'Calcul Worksheet'!AP7)</f>
        <v/>
      </c>
      <c r="F7" s="53" t="str">
        <f>IF(ISERROR('Calcul Worksheet'!AS7),"",'Calcul Worksheet'!AS7)</f>
        <v/>
      </c>
      <c r="G7" s="53" t="str">
        <f>IF(ISERROR('Calcul Worksheet'!AV7),"",'Calcul Worksheet'!AV7)</f>
        <v/>
      </c>
      <c r="H7" s="53" t="str">
        <f>IF(ISERROR('Calcul Worksheet'!AY7),"",'Calcul Worksheet'!AY7)</f>
        <v/>
      </c>
      <c r="I7" s="53" t="str">
        <f>IF(ISERROR('Calcul Worksheet'!BB7),"",'Calcul Worksheet'!BB7)</f>
        <v/>
      </c>
      <c r="J7" s="53" t="str">
        <f>IF(ISERROR('Calcul Worksheet'!BE7),"",'Calcul Worksheet'!BE7)</f>
        <v/>
      </c>
      <c r="K7" s="53" t="str">
        <f>IF(ISERROR('Calcul Worksheet'!BH7),"",'Calcul Worksheet'!BH7)</f>
        <v/>
      </c>
      <c r="L7" s="53" t="str">
        <f>IF(ISERROR('Calcul Worksheet'!BK7),"",'Calcul Worksheet'!BK7)</f>
        <v/>
      </c>
      <c r="M7" s="54" t="str">
        <f>IF(ISERROR('Calcul Worksheet'!BN7),"",'Calcul Worksheet'!BN7)</f>
        <v/>
      </c>
      <c r="N7" s="239" t="str">
        <f t="shared" si="2"/>
        <v/>
      </c>
      <c r="O7" s="165" t="str">
        <f t="shared" si="3"/>
        <v/>
      </c>
      <c r="P7" s="165" t="str">
        <f t="shared" si="4"/>
        <v/>
      </c>
      <c r="Q7" s="165" t="str">
        <f t="shared" si="5"/>
        <v/>
      </c>
      <c r="R7" s="165" t="str">
        <f t="shared" si="6"/>
        <v/>
      </c>
      <c r="S7" s="165" t="str">
        <f t="shared" si="7"/>
        <v/>
      </c>
      <c r="T7" s="165" t="str">
        <f t="shared" si="8"/>
        <v/>
      </c>
      <c r="U7" s="165" t="str">
        <f t="shared" si="9"/>
        <v/>
      </c>
      <c r="V7" s="165" t="str">
        <f t="shared" si="10"/>
        <v/>
      </c>
      <c r="W7" s="165" t="str">
        <f t="shared" si="11"/>
        <v/>
      </c>
      <c r="X7" s="192" t="str">
        <f t="shared" si="12"/>
        <v/>
      </c>
      <c r="Y7" s="286" t="str">
        <f t="shared" si="13"/>
        <v/>
      </c>
      <c r="Z7" s="287" t="str">
        <f t="shared" si="14"/>
        <v/>
      </c>
      <c r="AA7" s="287" t="str">
        <f t="shared" si="15"/>
        <v/>
      </c>
      <c r="AB7" s="287" t="str">
        <f t="shared" si="16"/>
        <v/>
      </c>
      <c r="AC7" s="287" t="str">
        <f t="shared" si="17"/>
        <v/>
      </c>
      <c r="AD7" s="287" t="str">
        <f t="shared" si="18"/>
        <v/>
      </c>
      <c r="AE7" s="287" t="str">
        <f t="shared" si="19"/>
        <v/>
      </c>
      <c r="AF7" s="287" t="str">
        <f t="shared" si="20"/>
        <v/>
      </c>
      <c r="AG7" s="287" t="str">
        <f t="shared" si="21"/>
        <v/>
      </c>
      <c r="AH7" s="287" t="str">
        <f t="shared" si="22"/>
        <v/>
      </c>
      <c r="AI7" s="288" t="str">
        <f t="shared" si="23"/>
        <v/>
      </c>
      <c r="AJ7" s="585"/>
      <c r="AK7" s="308" t="str">
        <f t="shared" si="24"/>
        <v/>
      </c>
      <c r="AL7" s="55" t="str">
        <f>'Calcul Worksheet'!FL7</f>
        <v>N/A</v>
      </c>
      <c r="AM7" s="309" t="str">
        <f t="shared" si="25"/>
        <v/>
      </c>
      <c r="AN7" s="55" t="str">
        <f>'Calcul Worksheet'!FO7</f>
        <v>N/A</v>
      </c>
      <c r="AO7" s="309" t="str">
        <f t="shared" si="26"/>
        <v/>
      </c>
      <c r="AP7" s="310" t="str">
        <f>'Calcul Worksheet'!FR7</f>
        <v>N/A</v>
      </c>
      <c r="AQ7" s="309" t="str">
        <f t="shared" si="27"/>
        <v/>
      </c>
      <c r="AR7" s="310" t="str">
        <f>'Calcul Worksheet'!FU7</f>
        <v>N/A</v>
      </c>
      <c r="AS7" s="309" t="str">
        <f t="shared" si="28"/>
        <v/>
      </c>
      <c r="AT7" s="310" t="str">
        <f>'Calcul Worksheet'!FX7</f>
        <v>N/A</v>
      </c>
      <c r="AU7" s="308" t="str">
        <f t="shared" si="29"/>
        <v/>
      </c>
      <c r="AV7" s="310" t="str">
        <f>'Calcul Worksheet'!GA7</f>
        <v>N/A</v>
      </c>
      <c r="AW7" s="309" t="str">
        <f t="shared" si="30"/>
        <v/>
      </c>
      <c r="AX7" s="310" t="str">
        <f>'Calcul Worksheet'!GD7</f>
        <v>N/A</v>
      </c>
      <c r="AY7" s="309" t="str">
        <f t="shared" si="31"/>
        <v/>
      </c>
      <c r="AZ7" s="310" t="str">
        <f>'Calcul Worksheet'!GG7</f>
        <v>N/A</v>
      </c>
      <c r="BA7" s="309" t="str">
        <f t="shared" si="32"/>
        <v/>
      </c>
      <c r="BB7" s="310" t="str">
        <f>'Calcul Worksheet'!GJ7</f>
        <v>N/A</v>
      </c>
      <c r="BC7" s="309" t="str">
        <f t="shared" si="33"/>
        <v/>
      </c>
      <c r="BD7" s="311" t="str">
        <f>'Calcul Worksheet'!GM7</f>
        <v>N/A</v>
      </c>
      <c r="BE7" s="201"/>
      <c r="BF7" s="201"/>
    </row>
    <row r="8" spans="1:58" ht="15.75" thickTop="1">
      <c r="A8" s="41" t="str">
        <f>'Calcul Worksheet'!A8</f>
        <v>A6</v>
      </c>
      <c r="B8" s="33" t="str">
        <f>'Calcul Worksheet'!B8</f>
        <v/>
      </c>
      <c r="C8" s="52" t="str">
        <f>IF(ISERROR('Calcul Worksheet'!AJ8),"",'Calcul Worksheet'!AJ8)</f>
        <v/>
      </c>
      <c r="D8" s="53" t="str">
        <f>IF(ISERROR('Calcul Worksheet'!AM8),"",'Calcul Worksheet'!AM8)</f>
        <v/>
      </c>
      <c r="E8" s="53" t="str">
        <f>IF(ISERROR('Calcul Worksheet'!AP8),"",'Calcul Worksheet'!AP8)</f>
        <v/>
      </c>
      <c r="F8" s="53" t="str">
        <f>IF(ISERROR('Calcul Worksheet'!AS8),"",'Calcul Worksheet'!AS8)</f>
        <v/>
      </c>
      <c r="G8" s="53" t="str">
        <f>IF(ISERROR('Calcul Worksheet'!AV8),"",'Calcul Worksheet'!AV8)</f>
        <v/>
      </c>
      <c r="H8" s="53" t="str">
        <f>IF(ISERROR('Calcul Worksheet'!AY8),"",'Calcul Worksheet'!AY8)</f>
        <v/>
      </c>
      <c r="I8" s="53" t="str">
        <f>IF(ISERROR('Calcul Worksheet'!BB8),"",'Calcul Worksheet'!BB8)</f>
        <v/>
      </c>
      <c r="J8" s="53" t="str">
        <f>IF(ISERROR('Calcul Worksheet'!BE8),"",'Calcul Worksheet'!BE8)</f>
        <v/>
      </c>
      <c r="K8" s="53" t="str">
        <f>IF(ISERROR('Calcul Worksheet'!BH8),"",'Calcul Worksheet'!BH8)</f>
        <v/>
      </c>
      <c r="L8" s="53" t="str">
        <f>IF(ISERROR('Calcul Worksheet'!BK8),"",'Calcul Worksheet'!BK8)</f>
        <v/>
      </c>
      <c r="M8" s="54" t="str">
        <f>IF(ISERROR('Calcul Worksheet'!BN8),"",'Calcul Worksheet'!BN8)</f>
        <v/>
      </c>
      <c r="N8" s="239" t="str">
        <f t="shared" si="2"/>
        <v/>
      </c>
      <c r="O8" s="165" t="str">
        <f t="shared" si="3"/>
        <v/>
      </c>
      <c r="P8" s="165" t="str">
        <f t="shared" si="4"/>
        <v/>
      </c>
      <c r="Q8" s="165" t="str">
        <f t="shared" si="5"/>
        <v/>
      </c>
      <c r="R8" s="165" t="str">
        <f t="shared" si="6"/>
        <v/>
      </c>
      <c r="S8" s="165" t="str">
        <f t="shared" si="7"/>
        <v/>
      </c>
      <c r="T8" s="165" t="str">
        <f t="shared" si="8"/>
        <v/>
      </c>
      <c r="U8" s="165" t="str">
        <f t="shared" si="9"/>
        <v/>
      </c>
      <c r="V8" s="165" t="str">
        <f t="shared" si="10"/>
        <v/>
      </c>
      <c r="W8" s="165" t="str">
        <f t="shared" si="11"/>
        <v/>
      </c>
      <c r="X8" s="192" t="str">
        <f t="shared" si="12"/>
        <v/>
      </c>
      <c r="Y8" s="286" t="str">
        <f t="shared" si="13"/>
        <v/>
      </c>
      <c r="Z8" s="287" t="str">
        <f t="shared" si="14"/>
        <v/>
      </c>
      <c r="AA8" s="287" t="str">
        <f t="shared" si="15"/>
        <v/>
      </c>
      <c r="AB8" s="287" t="str">
        <f t="shared" si="16"/>
        <v/>
      </c>
      <c r="AC8" s="287" t="str">
        <f t="shared" si="17"/>
        <v/>
      </c>
      <c r="AD8" s="287" t="str">
        <f t="shared" si="18"/>
        <v/>
      </c>
      <c r="AE8" s="287" t="str">
        <f t="shared" si="19"/>
        <v/>
      </c>
      <c r="AF8" s="287" t="str">
        <f t="shared" si="20"/>
        <v/>
      </c>
      <c r="AG8" s="287" t="str">
        <f t="shared" si="21"/>
        <v/>
      </c>
      <c r="AH8" s="287" t="str">
        <f t="shared" si="22"/>
        <v/>
      </c>
      <c r="AI8" s="288" t="str">
        <f t="shared" si="23"/>
        <v/>
      </c>
      <c r="AJ8" s="241"/>
      <c r="AK8" s="308" t="str">
        <f t="shared" si="24"/>
        <v/>
      </c>
      <c r="AL8" s="55" t="str">
        <f>'Calcul Worksheet'!FL8</f>
        <v>N/A</v>
      </c>
      <c r="AM8" s="309" t="str">
        <f t="shared" si="25"/>
        <v/>
      </c>
      <c r="AN8" s="55" t="str">
        <f>'Calcul Worksheet'!FO8</f>
        <v>N/A</v>
      </c>
      <c r="AO8" s="309" t="str">
        <f t="shared" si="26"/>
        <v/>
      </c>
      <c r="AP8" s="310" t="str">
        <f>'Calcul Worksheet'!FR8</f>
        <v>N/A</v>
      </c>
      <c r="AQ8" s="309" t="str">
        <f t="shared" si="27"/>
        <v/>
      </c>
      <c r="AR8" s="310" t="str">
        <f>'Calcul Worksheet'!FU8</f>
        <v>N/A</v>
      </c>
      <c r="AS8" s="309" t="str">
        <f t="shared" si="28"/>
        <v/>
      </c>
      <c r="AT8" s="310" t="str">
        <f>'Calcul Worksheet'!FX8</f>
        <v>N/A</v>
      </c>
      <c r="AU8" s="308" t="str">
        <f t="shared" si="29"/>
        <v/>
      </c>
      <c r="AV8" s="310" t="str">
        <f>'Calcul Worksheet'!GA8</f>
        <v>N/A</v>
      </c>
      <c r="AW8" s="309" t="str">
        <f t="shared" si="30"/>
        <v/>
      </c>
      <c r="AX8" s="310" t="str">
        <f>'Calcul Worksheet'!GD8</f>
        <v>N/A</v>
      </c>
      <c r="AY8" s="309" t="str">
        <f t="shared" si="31"/>
        <v/>
      </c>
      <c r="AZ8" s="310" t="str">
        <f>'Calcul Worksheet'!GG8</f>
        <v>N/A</v>
      </c>
      <c r="BA8" s="309" t="str">
        <f t="shared" si="32"/>
        <v/>
      </c>
      <c r="BB8" s="310" t="str">
        <f>'Calcul Worksheet'!GJ8</f>
        <v>N/A</v>
      </c>
      <c r="BC8" s="309" t="str">
        <f t="shared" si="33"/>
        <v/>
      </c>
      <c r="BD8" s="311" t="str">
        <f>'Calcul Worksheet'!GM8</f>
        <v>N/A</v>
      </c>
      <c r="BE8" s="201"/>
      <c r="BF8" s="201"/>
    </row>
    <row r="9" spans="1:58">
      <c r="A9" s="41" t="str">
        <f>'Calcul Worksheet'!A9</f>
        <v>A7</v>
      </c>
      <c r="B9" s="33" t="str">
        <f>'Calcul Worksheet'!B9</f>
        <v/>
      </c>
      <c r="C9" s="52" t="str">
        <f>IF(ISERROR('Calcul Worksheet'!AJ9),"",'Calcul Worksheet'!AJ9)</f>
        <v/>
      </c>
      <c r="D9" s="53" t="str">
        <f>IF(ISERROR('Calcul Worksheet'!AM9),"",'Calcul Worksheet'!AM9)</f>
        <v/>
      </c>
      <c r="E9" s="53" t="str">
        <f>IF(ISERROR('Calcul Worksheet'!AP9),"",'Calcul Worksheet'!AP9)</f>
        <v/>
      </c>
      <c r="F9" s="53" t="str">
        <f>IF(ISERROR('Calcul Worksheet'!AS9),"",'Calcul Worksheet'!AS9)</f>
        <v/>
      </c>
      <c r="G9" s="53" t="str">
        <f>IF(ISERROR('Calcul Worksheet'!AV9),"",'Calcul Worksheet'!AV9)</f>
        <v/>
      </c>
      <c r="H9" s="53" t="str">
        <f>IF(ISERROR('Calcul Worksheet'!AY9),"",'Calcul Worksheet'!AY9)</f>
        <v/>
      </c>
      <c r="I9" s="53" t="str">
        <f>IF(ISERROR('Calcul Worksheet'!BB9),"",'Calcul Worksheet'!BB9)</f>
        <v/>
      </c>
      <c r="J9" s="53" t="str">
        <f>IF(ISERROR('Calcul Worksheet'!BE9),"",'Calcul Worksheet'!BE9)</f>
        <v/>
      </c>
      <c r="K9" s="53" t="str">
        <f>IF(ISERROR('Calcul Worksheet'!BH9),"",'Calcul Worksheet'!BH9)</f>
        <v/>
      </c>
      <c r="L9" s="53" t="str">
        <f>IF(ISERROR('Calcul Worksheet'!BK9),"",'Calcul Worksheet'!BK9)</f>
        <v/>
      </c>
      <c r="M9" s="54" t="str">
        <f>IF(ISERROR('Calcul Worksheet'!BN9),"",'Calcul Worksheet'!BN9)</f>
        <v/>
      </c>
      <c r="N9" s="239" t="str">
        <f t="shared" si="2"/>
        <v/>
      </c>
      <c r="O9" s="165" t="str">
        <f t="shared" si="3"/>
        <v/>
      </c>
      <c r="P9" s="165" t="str">
        <f t="shared" si="4"/>
        <v/>
      </c>
      <c r="Q9" s="165" t="str">
        <f t="shared" si="5"/>
        <v/>
      </c>
      <c r="R9" s="165" t="str">
        <f t="shared" si="6"/>
        <v/>
      </c>
      <c r="S9" s="165" t="str">
        <f t="shared" si="7"/>
        <v/>
      </c>
      <c r="T9" s="165" t="str">
        <f t="shared" si="8"/>
        <v/>
      </c>
      <c r="U9" s="165" t="str">
        <f t="shared" si="9"/>
        <v/>
      </c>
      <c r="V9" s="165" t="str">
        <f t="shared" si="10"/>
        <v/>
      </c>
      <c r="W9" s="165" t="str">
        <f t="shared" si="11"/>
        <v/>
      </c>
      <c r="X9" s="192" t="str">
        <f t="shared" si="12"/>
        <v/>
      </c>
      <c r="Y9" s="286" t="str">
        <f t="shared" si="13"/>
        <v/>
      </c>
      <c r="Z9" s="287" t="str">
        <f t="shared" si="14"/>
        <v/>
      </c>
      <c r="AA9" s="287" t="str">
        <f t="shared" si="15"/>
        <v/>
      </c>
      <c r="AB9" s="287" t="str">
        <f t="shared" si="16"/>
        <v/>
      </c>
      <c r="AC9" s="287" t="str">
        <f t="shared" si="17"/>
        <v/>
      </c>
      <c r="AD9" s="287" t="str">
        <f t="shared" si="18"/>
        <v/>
      </c>
      <c r="AE9" s="287" t="str">
        <f t="shared" si="19"/>
        <v/>
      </c>
      <c r="AF9" s="287" t="str">
        <f t="shared" si="20"/>
        <v/>
      </c>
      <c r="AG9" s="287" t="str">
        <f t="shared" si="21"/>
        <v/>
      </c>
      <c r="AH9" s="287" t="str">
        <f t="shared" si="22"/>
        <v/>
      </c>
      <c r="AI9" s="288" t="str">
        <f t="shared" si="23"/>
        <v/>
      </c>
      <c r="AJ9" s="241"/>
      <c r="AK9" s="308" t="str">
        <f t="shared" si="24"/>
        <v/>
      </c>
      <c r="AL9" s="55" t="str">
        <f>'Calcul Worksheet'!FL9</f>
        <v>N/A</v>
      </c>
      <c r="AM9" s="309" t="str">
        <f t="shared" si="25"/>
        <v/>
      </c>
      <c r="AN9" s="55" t="str">
        <f>'Calcul Worksheet'!FO9</f>
        <v>N/A</v>
      </c>
      <c r="AO9" s="309" t="str">
        <f t="shared" si="26"/>
        <v/>
      </c>
      <c r="AP9" s="310" t="str">
        <f>'Calcul Worksheet'!FR9</f>
        <v>N/A</v>
      </c>
      <c r="AQ9" s="309" t="str">
        <f t="shared" si="27"/>
        <v/>
      </c>
      <c r="AR9" s="310" t="str">
        <f>'Calcul Worksheet'!FU9</f>
        <v>N/A</v>
      </c>
      <c r="AS9" s="309" t="str">
        <f t="shared" si="28"/>
        <v/>
      </c>
      <c r="AT9" s="310" t="str">
        <f>'Calcul Worksheet'!FX9</f>
        <v>N/A</v>
      </c>
      <c r="AU9" s="308" t="str">
        <f t="shared" si="29"/>
        <v/>
      </c>
      <c r="AV9" s="310" t="str">
        <f>'Calcul Worksheet'!GA9</f>
        <v>N/A</v>
      </c>
      <c r="AW9" s="309" t="str">
        <f t="shared" si="30"/>
        <v/>
      </c>
      <c r="AX9" s="310" t="str">
        <f>'Calcul Worksheet'!GD9</f>
        <v>N/A</v>
      </c>
      <c r="AY9" s="309" t="str">
        <f t="shared" si="31"/>
        <v/>
      </c>
      <c r="AZ9" s="310" t="str">
        <f>'Calcul Worksheet'!GG9</f>
        <v>N/A</v>
      </c>
      <c r="BA9" s="309" t="str">
        <f t="shared" si="32"/>
        <v/>
      </c>
      <c r="BB9" s="310" t="str">
        <f>'Calcul Worksheet'!GJ9</f>
        <v>N/A</v>
      </c>
      <c r="BC9" s="309" t="str">
        <f t="shared" si="33"/>
        <v/>
      </c>
      <c r="BD9" s="311" t="str">
        <f>'Calcul Worksheet'!GM9</f>
        <v>N/A</v>
      </c>
      <c r="BE9" s="201"/>
      <c r="BF9" s="201"/>
    </row>
    <row r="10" spans="1:58">
      <c r="A10" s="41" t="str">
        <f>'Calcul Worksheet'!A10</f>
        <v>A8</v>
      </c>
      <c r="B10" s="33" t="str">
        <f>'Calcul Worksheet'!B10</f>
        <v/>
      </c>
      <c r="C10" s="52" t="str">
        <f>IF(ISERROR('Calcul Worksheet'!AJ10),"",'Calcul Worksheet'!AJ10)</f>
        <v/>
      </c>
      <c r="D10" s="53" t="str">
        <f>IF(ISERROR('Calcul Worksheet'!AM10),"",'Calcul Worksheet'!AM10)</f>
        <v/>
      </c>
      <c r="E10" s="53" t="str">
        <f>IF(ISERROR('Calcul Worksheet'!AP10),"",'Calcul Worksheet'!AP10)</f>
        <v/>
      </c>
      <c r="F10" s="53" t="str">
        <f>IF(ISERROR('Calcul Worksheet'!AS10),"",'Calcul Worksheet'!AS10)</f>
        <v/>
      </c>
      <c r="G10" s="53" t="str">
        <f>IF(ISERROR('Calcul Worksheet'!AV10),"",'Calcul Worksheet'!AV10)</f>
        <v/>
      </c>
      <c r="H10" s="53" t="str">
        <f>IF(ISERROR('Calcul Worksheet'!AY10),"",'Calcul Worksheet'!AY10)</f>
        <v/>
      </c>
      <c r="I10" s="53" t="str">
        <f>IF(ISERROR('Calcul Worksheet'!BB10),"",'Calcul Worksheet'!BB10)</f>
        <v/>
      </c>
      <c r="J10" s="53" t="str">
        <f>IF(ISERROR('Calcul Worksheet'!BE10),"",'Calcul Worksheet'!BE10)</f>
        <v/>
      </c>
      <c r="K10" s="53" t="str">
        <f>IF(ISERROR('Calcul Worksheet'!BH10),"",'Calcul Worksheet'!BH10)</f>
        <v/>
      </c>
      <c r="L10" s="53" t="str">
        <f>IF(ISERROR('Calcul Worksheet'!BK10),"",'Calcul Worksheet'!BK10)</f>
        <v/>
      </c>
      <c r="M10" s="54" t="str">
        <f>IF(ISERROR('Calcul Worksheet'!BN10),"",'Calcul Worksheet'!BN10)</f>
        <v/>
      </c>
      <c r="N10" s="239" t="str">
        <f t="shared" si="2"/>
        <v/>
      </c>
      <c r="O10" s="165" t="str">
        <f t="shared" si="3"/>
        <v/>
      </c>
      <c r="P10" s="165" t="str">
        <f t="shared" si="4"/>
        <v/>
      </c>
      <c r="Q10" s="165" t="str">
        <f t="shared" si="5"/>
        <v/>
      </c>
      <c r="R10" s="165" t="str">
        <f t="shared" si="6"/>
        <v/>
      </c>
      <c r="S10" s="165" t="str">
        <f t="shared" si="7"/>
        <v/>
      </c>
      <c r="T10" s="165" t="str">
        <f t="shared" si="8"/>
        <v/>
      </c>
      <c r="U10" s="165" t="str">
        <f t="shared" si="9"/>
        <v/>
      </c>
      <c r="V10" s="165" t="str">
        <f t="shared" si="10"/>
        <v/>
      </c>
      <c r="W10" s="165" t="str">
        <f t="shared" si="11"/>
        <v/>
      </c>
      <c r="X10" s="192" t="str">
        <f t="shared" si="12"/>
        <v/>
      </c>
      <c r="Y10" s="286" t="str">
        <f t="shared" si="13"/>
        <v/>
      </c>
      <c r="Z10" s="287" t="str">
        <f t="shared" si="14"/>
        <v/>
      </c>
      <c r="AA10" s="287" t="str">
        <f t="shared" si="15"/>
        <v/>
      </c>
      <c r="AB10" s="287" t="str">
        <f t="shared" si="16"/>
        <v/>
      </c>
      <c r="AC10" s="287" t="str">
        <f t="shared" si="17"/>
        <v/>
      </c>
      <c r="AD10" s="287" t="str">
        <f t="shared" si="18"/>
        <v/>
      </c>
      <c r="AE10" s="287" t="str">
        <f t="shared" si="19"/>
        <v/>
      </c>
      <c r="AF10" s="287" t="str">
        <f t="shared" si="20"/>
        <v/>
      </c>
      <c r="AG10" s="287" t="str">
        <f t="shared" si="21"/>
        <v/>
      </c>
      <c r="AH10" s="287" t="str">
        <f t="shared" si="22"/>
        <v/>
      </c>
      <c r="AI10" s="288" t="str">
        <f t="shared" si="23"/>
        <v/>
      </c>
      <c r="AJ10" s="241"/>
      <c r="AK10" s="308" t="str">
        <f t="shared" si="24"/>
        <v/>
      </c>
      <c r="AL10" s="55" t="str">
        <f>'Calcul Worksheet'!FL10</f>
        <v>N/A</v>
      </c>
      <c r="AM10" s="309" t="str">
        <f t="shared" si="25"/>
        <v/>
      </c>
      <c r="AN10" s="55" t="str">
        <f>'Calcul Worksheet'!FO10</f>
        <v>N/A</v>
      </c>
      <c r="AO10" s="309" t="str">
        <f t="shared" si="26"/>
        <v/>
      </c>
      <c r="AP10" s="310" t="str">
        <f>'Calcul Worksheet'!FR10</f>
        <v>N/A</v>
      </c>
      <c r="AQ10" s="309" t="str">
        <f t="shared" si="27"/>
        <v/>
      </c>
      <c r="AR10" s="310" t="str">
        <f>'Calcul Worksheet'!FU10</f>
        <v>N/A</v>
      </c>
      <c r="AS10" s="309" t="str">
        <f t="shared" si="28"/>
        <v/>
      </c>
      <c r="AT10" s="310" t="str">
        <f>'Calcul Worksheet'!FX10</f>
        <v>N/A</v>
      </c>
      <c r="AU10" s="308" t="str">
        <f t="shared" si="29"/>
        <v/>
      </c>
      <c r="AV10" s="310" t="str">
        <f>'Calcul Worksheet'!GA10</f>
        <v>N/A</v>
      </c>
      <c r="AW10" s="309" t="str">
        <f t="shared" si="30"/>
        <v/>
      </c>
      <c r="AX10" s="310" t="str">
        <f>'Calcul Worksheet'!GD10</f>
        <v>N/A</v>
      </c>
      <c r="AY10" s="309" t="str">
        <f t="shared" si="31"/>
        <v/>
      </c>
      <c r="AZ10" s="310" t="str">
        <f>'Calcul Worksheet'!GG10</f>
        <v>N/A</v>
      </c>
      <c r="BA10" s="309" t="str">
        <f t="shared" si="32"/>
        <v/>
      </c>
      <c r="BB10" s="310" t="str">
        <f>'Calcul Worksheet'!GJ10</f>
        <v>N/A</v>
      </c>
      <c r="BC10" s="309" t="str">
        <f t="shared" si="33"/>
        <v/>
      </c>
      <c r="BD10" s="311" t="str">
        <f>'Calcul Worksheet'!GM10</f>
        <v>N/A</v>
      </c>
      <c r="BE10" s="201"/>
      <c r="BF10" s="201"/>
    </row>
    <row r="11" spans="1:58">
      <c r="A11" s="41" t="str">
        <f>'Calcul Worksheet'!A11</f>
        <v>A9</v>
      </c>
      <c r="B11" s="33" t="str">
        <f>'Calcul Worksheet'!B11</f>
        <v/>
      </c>
      <c r="C11" s="52" t="str">
        <f>IF(ISERROR('Calcul Worksheet'!AJ11),"",'Calcul Worksheet'!AJ11)</f>
        <v/>
      </c>
      <c r="D11" s="53" t="str">
        <f>IF(ISERROR('Calcul Worksheet'!AM11),"",'Calcul Worksheet'!AM11)</f>
        <v/>
      </c>
      <c r="E11" s="53" t="str">
        <f>IF(ISERROR('Calcul Worksheet'!AP11),"",'Calcul Worksheet'!AP11)</f>
        <v/>
      </c>
      <c r="F11" s="53" t="str">
        <f>IF(ISERROR('Calcul Worksheet'!AS11),"",'Calcul Worksheet'!AS11)</f>
        <v/>
      </c>
      <c r="G11" s="53" t="str">
        <f>IF(ISERROR('Calcul Worksheet'!AV11),"",'Calcul Worksheet'!AV11)</f>
        <v/>
      </c>
      <c r="H11" s="53" t="str">
        <f>IF(ISERROR('Calcul Worksheet'!AY11),"",'Calcul Worksheet'!AY11)</f>
        <v/>
      </c>
      <c r="I11" s="53" t="str">
        <f>IF(ISERROR('Calcul Worksheet'!BB11),"",'Calcul Worksheet'!BB11)</f>
        <v/>
      </c>
      <c r="J11" s="53" t="str">
        <f>IF(ISERROR('Calcul Worksheet'!BE11),"",'Calcul Worksheet'!BE11)</f>
        <v/>
      </c>
      <c r="K11" s="53" t="str">
        <f>IF(ISERROR('Calcul Worksheet'!BH11),"",'Calcul Worksheet'!BH11)</f>
        <v/>
      </c>
      <c r="L11" s="53" t="str">
        <f>IF(ISERROR('Calcul Worksheet'!BK11),"",'Calcul Worksheet'!BK11)</f>
        <v/>
      </c>
      <c r="M11" s="54" t="str">
        <f>IF(ISERROR('Calcul Worksheet'!BN11),"",'Calcul Worksheet'!BN11)</f>
        <v/>
      </c>
      <c r="N11" s="239" t="str">
        <f t="shared" si="2"/>
        <v/>
      </c>
      <c r="O11" s="165" t="str">
        <f t="shared" si="3"/>
        <v/>
      </c>
      <c r="P11" s="165" t="str">
        <f t="shared" si="4"/>
        <v/>
      </c>
      <c r="Q11" s="165" t="str">
        <f t="shared" si="5"/>
        <v/>
      </c>
      <c r="R11" s="165" t="str">
        <f t="shared" si="6"/>
        <v/>
      </c>
      <c r="S11" s="165" t="str">
        <f t="shared" si="7"/>
        <v/>
      </c>
      <c r="T11" s="165" t="str">
        <f t="shared" si="8"/>
        <v/>
      </c>
      <c r="U11" s="165" t="str">
        <f t="shared" si="9"/>
        <v/>
      </c>
      <c r="V11" s="165" t="str">
        <f t="shared" si="10"/>
        <v/>
      </c>
      <c r="W11" s="165" t="str">
        <f t="shared" si="11"/>
        <v/>
      </c>
      <c r="X11" s="192" t="str">
        <f t="shared" si="12"/>
        <v/>
      </c>
      <c r="Y11" s="286" t="str">
        <f t="shared" si="13"/>
        <v/>
      </c>
      <c r="Z11" s="287" t="str">
        <f t="shared" si="14"/>
        <v/>
      </c>
      <c r="AA11" s="287" t="str">
        <f t="shared" si="15"/>
        <v/>
      </c>
      <c r="AB11" s="287" t="str">
        <f t="shared" si="16"/>
        <v/>
      </c>
      <c r="AC11" s="287" t="str">
        <f t="shared" si="17"/>
        <v/>
      </c>
      <c r="AD11" s="287" t="str">
        <f t="shared" si="18"/>
        <v/>
      </c>
      <c r="AE11" s="287" t="str">
        <f t="shared" si="19"/>
        <v/>
      </c>
      <c r="AF11" s="287" t="str">
        <f t="shared" si="20"/>
        <v/>
      </c>
      <c r="AG11" s="287" t="str">
        <f t="shared" si="21"/>
        <v/>
      </c>
      <c r="AH11" s="287" t="str">
        <f t="shared" si="22"/>
        <v/>
      </c>
      <c r="AI11" s="288" t="str">
        <f t="shared" si="23"/>
        <v/>
      </c>
      <c r="AJ11" s="241"/>
      <c r="AK11" s="308" t="str">
        <f t="shared" si="24"/>
        <v/>
      </c>
      <c r="AL11" s="55" t="str">
        <f>'Calcul Worksheet'!FL11</f>
        <v>N/A</v>
      </c>
      <c r="AM11" s="309" t="str">
        <f t="shared" si="25"/>
        <v/>
      </c>
      <c r="AN11" s="55" t="str">
        <f>'Calcul Worksheet'!FO11</f>
        <v>N/A</v>
      </c>
      <c r="AO11" s="309" t="str">
        <f t="shared" si="26"/>
        <v/>
      </c>
      <c r="AP11" s="310" t="str">
        <f>'Calcul Worksheet'!FR11</f>
        <v>N/A</v>
      </c>
      <c r="AQ11" s="309" t="str">
        <f t="shared" si="27"/>
        <v/>
      </c>
      <c r="AR11" s="310" t="str">
        <f>'Calcul Worksheet'!FU11</f>
        <v>N/A</v>
      </c>
      <c r="AS11" s="309" t="str">
        <f t="shared" si="28"/>
        <v/>
      </c>
      <c r="AT11" s="310" t="str">
        <f>'Calcul Worksheet'!FX11</f>
        <v>N/A</v>
      </c>
      <c r="AU11" s="308" t="str">
        <f t="shared" si="29"/>
        <v/>
      </c>
      <c r="AV11" s="310" t="str">
        <f>'Calcul Worksheet'!GA11</f>
        <v>N/A</v>
      </c>
      <c r="AW11" s="309" t="str">
        <f t="shared" si="30"/>
        <v/>
      </c>
      <c r="AX11" s="310" t="str">
        <f>'Calcul Worksheet'!GD11</f>
        <v>N/A</v>
      </c>
      <c r="AY11" s="309" t="str">
        <f t="shared" si="31"/>
        <v/>
      </c>
      <c r="AZ11" s="310" t="str">
        <f>'Calcul Worksheet'!GG11</f>
        <v>N/A</v>
      </c>
      <c r="BA11" s="309" t="str">
        <f t="shared" si="32"/>
        <v/>
      </c>
      <c r="BB11" s="310" t="str">
        <f>'Calcul Worksheet'!GJ11</f>
        <v>N/A</v>
      </c>
      <c r="BC11" s="309" t="str">
        <f t="shared" si="33"/>
        <v/>
      </c>
      <c r="BD11" s="311" t="str">
        <f>'Calcul Worksheet'!GM11</f>
        <v>N/A</v>
      </c>
      <c r="BE11" s="201"/>
      <c r="BF11" s="201"/>
    </row>
    <row r="12" spans="1:58">
      <c r="A12" s="41" t="str">
        <f>'Calcul Worksheet'!A12</f>
        <v>A10</v>
      </c>
      <c r="B12" s="33" t="str">
        <f>'Calcul Worksheet'!B12</f>
        <v/>
      </c>
      <c r="C12" s="52" t="str">
        <f>IF(ISERROR('Calcul Worksheet'!AJ12),"",'Calcul Worksheet'!AJ12)</f>
        <v/>
      </c>
      <c r="D12" s="53" t="str">
        <f>IF(ISERROR('Calcul Worksheet'!AM12),"",'Calcul Worksheet'!AM12)</f>
        <v/>
      </c>
      <c r="E12" s="53" t="str">
        <f>IF(ISERROR('Calcul Worksheet'!AP12),"",'Calcul Worksheet'!AP12)</f>
        <v/>
      </c>
      <c r="F12" s="53" t="str">
        <f>IF(ISERROR('Calcul Worksheet'!AS12),"",'Calcul Worksheet'!AS12)</f>
        <v/>
      </c>
      <c r="G12" s="53" t="str">
        <f>IF(ISERROR('Calcul Worksheet'!AV12),"",'Calcul Worksheet'!AV12)</f>
        <v/>
      </c>
      <c r="H12" s="53" t="str">
        <f>IF(ISERROR('Calcul Worksheet'!AY12),"",'Calcul Worksheet'!AY12)</f>
        <v/>
      </c>
      <c r="I12" s="53" t="str">
        <f>IF(ISERROR('Calcul Worksheet'!BB12),"",'Calcul Worksheet'!BB12)</f>
        <v/>
      </c>
      <c r="J12" s="53" t="str">
        <f>IF(ISERROR('Calcul Worksheet'!BE12),"",'Calcul Worksheet'!BE12)</f>
        <v/>
      </c>
      <c r="K12" s="53" t="str">
        <f>IF(ISERROR('Calcul Worksheet'!BH12),"",'Calcul Worksheet'!BH12)</f>
        <v/>
      </c>
      <c r="L12" s="53" t="str">
        <f>IF(ISERROR('Calcul Worksheet'!BK12),"",'Calcul Worksheet'!BK12)</f>
        <v/>
      </c>
      <c r="M12" s="54" t="str">
        <f>IF(ISERROR('Calcul Worksheet'!BN12),"",'Calcul Worksheet'!BN12)</f>
        <v/>
      </c>
      <c r="N12" s="239" t="str">
        <f t="shared" si="2"/>
        <v/>
      </c>
      <c r="O12" s="165" t="str">
        <f t="shared" si="3"/>
        <v/>
      </c>
      <c r="P12" s="165" t="str">
        <f t="shared" si="4"/>
        <v/>
      </c>
      <c r="Q12" s="165" t="str">
        <f t="shared" si="5"/>
        <v/>
      </c>
      <c r="R12" s="165" t="str">
        <f t="shared" si="6"/>
        <v/>
      </c>
      <c r="S12" s="165" t="str">
        <f t="shared" si="7"/>
        <v/>
      </c>
      <c r="T12" s="165" t="str">
        <f t="shared" si="8"/>
        <v/>
      </c>
      <c r="U12" s="165" t="str">
        <f t="shared" si="9"/>
        <v/>
      </c>
      <c r="V12" s="165" t="str">
        <f t="shared" si="10"/>
        <v/>
      </c>
      <c r="W12" s="165" t="str">
        <f t="shared" si="11"/>
        <v/>
      </c>
      <c r="X12" s="192" t="str">
        <f t="shared" si="12"/>
        <v/>
      </c>
      <c r="Y12" s="286" t="str">
        <f t="shared" si="13"/>
        <v/>
      </c>
      <c r="Z12" s="287" t="str">
        <f t="shared" si="14"/>
        <v/>
      </c>
      <c r="AA12" s="287" t="str">
        <f t="shared" si="15"/>
        <v/>
      </c>
      <c r="AB12" s="287" t="str">
        <f t="shared" si="16"/>
        <v/>
      </c>
      <c r="AC12" s="287" t="str">
        <f t="shared" si="17"/>
        <v/>
      </c>
      <c r="AD12" s="287" t="str">
        <f t="shared" si="18"/>
        <v/>
      </c>
      <c r="AE12" s="287" t="str">
        <f t="shared" si="19"/>
        <v/>
      </c>
      <c r="AF12" s="287" t="str">
        <f t="shared" si="20"/>
        <v/>
      </c>
      <c r="AG12" s="287" t="str">
        <f t="shared" si="21"/>
        <v/>
      </c>
      <c r="AH12" s="287" t="str">
        <f t="shared" si="22"/>
        <v/>
      </c>
      <c r="AI12" s="288" t="str">
        <f t="shared" si="23"/>
        <v/>
      </c>
      <c r="AJ12" s="241"/>
      <c r="AK12" s="308" t="str">
        <f t="shared" si="24"/>
        <v/>
      </c>
      <c r="AL12" s="55" t="str">
        <f>'Calcul Worksheet'!FL12</f>
        <v>N/A</v>
      </c>
      <c r="AM12" s="309" t="str">
        <f t="shared" si="25"/>
        <v/>
      </c>
      <c r="AN12" s="55" t="str">
        <f>'Calcul Worksheet'!FO12</f>
        <v>N/A</v>
      </c>
      <c r="AO12" s="309" t="str">
        <f t="shared" si="26"/>
        <v/>
      </c>
      <c r="AP12" s="310" t="str">
        <f>'Calcul Worksheet'!FR12</f>
        <v>N/A</v>
      </c>
      <c r="AQ12" s="309" t="str">
        <f t="shared" si="27"/>
        <v/>
      </c>
      <c r="AR12" s="310" t="str">
        <f>'Calcul Worksheet'!FU12</f>
        <v>N/A</v>
      </c>
      <c r="AS12" s="309" t="str">
        <f t="shared" si="28"/>
        <v/>
      </c>
      <c r="AT12" s="310" t="str">
        <f>'Calcul Worksheet'!FX12</f>
        <v>N/A</v>
      </c>
      <c r="AU12" s="308" t="str">
        <f t="shared" si="29"/>
        <v/>
      </c>
      <c r="AV12" s="310" t="str">
        <f>'Calcul Worksheet'!GA12</f>
        <v>N/A</v>
      </c>
      <c r="AW12" s="309" t="str">
        <f t="shared" si="30"/>
        <v/>
      </c>
      <c r="AX12" s="310" t="str">
        <f>'Calcul Worksheet'!GD12</f>
        <v>N/A</v>
      </c>
      <c r="AY12" s="309" t="str">
        <f t="shared" si="31"/>
        <v/>
      </c>
      <c r="AZ12" s="310" t="str">
        <f>'Calcul Worksheet'!GG12</f>
        <v>N/A</v>
      </c>
      <c r="BA12" s="309" t="str">
        <f t="shared" si="32"/>
        <v/>
      </c>
      <c r="BB12" s="310" t="str">
        <f>'Calcul Worksheet'!GJ12</f>
        <v>N/A</v>
      </c>
      <c r="BC12" s="309" t="str">
        <f t="shared" si="33"/>
        <v/>
      </c>
      <c r="BD12" s="311" t="str">
        <f>'Calcul Worksheet'!GM12</f>
        <v>N/A</v>
      </c>
      <c r="BE12" s="201"/>
      <c r="BF12" s="201"/>
    </row>
    <row r="13" spans="1:58">
      <c r="A13" s="41" t="str">
        <f>'Calcul Worksheet'!A13</f>
        <v>A11</v>
      </c>
      <c r="B13" s="33" t="str">
        <f>'Calcul Worksheet'!B13</f>
        <v/>
      </c>
      <c r="C13" s="52" t="str">
        <f>IF(ISERROR('Calcul Worksheet'!AJ13),"",'Calcul Worksheet'!AJ13)</f>
        <v/>
      </c>
      <c r="D13" s="53" t="str">
        <f>IF(ISERROR('Calcul Worksheet'!AM13),"",'Calcul Worksheet'!AM13)</f>
        <v/>
      </c>
      <c r="E13" s="53" t="str">
        <f>IF(ISERROR('Calcul Worksheet'!AP13),"",'Calcul Worksheet'!AP13)</f>
        <v/>
      </c>
      <c r="F13" s="53" t="str">
        <f>IF(ISERROR('Calcul Worksheet'!AS13),"",'Calcul Worksheet'!AS13)</f>
        <v/>
      </c>
      <c r="G13" s="53" t="str">
        <f>IF(ISERROR('Calcul Worksheet'!AV13),"",'Calcul Worksheet'!AV13)</f>
        <v/>
      </c>
      <c r="H13" s="53" t="str">
        <f>IF(ISERROR('Calcul Worksheet'!AY13),"",'Calcul Worksheet'!AY13)</f>
        <v/>
      </c>
      <c r="I13" s="53" t="str">
        <f>IF(ISERROR('Calcul Worksheet'!BB13),"",'Calcul Worksheet'!BB13)</f>
        <v/>
      </c>
      <c r="J13" s="53" t="str">
        <f>IF(ISERROR('Calcul Worksheet'!BE13),"",'Calcul Worksheet'!BE13)</f>
        <v/>
      </c>
      <c r="K13" s="53" t="str">
        <f>IF(ISERROR('Calcul Worksheet'!BH13),"",'Calcul Worksheet'!BH13)</f>
        <v/>
      </c>
      <c r="L13" s="53" t="str">
        <f>IF(ISERROR('Calcul Worksheet'!BK13),"",'Calcul Worksheet'!BK13)</f>
        <v/>
      </c>
      <c r="M13" s="54" t="str">
        <f>IF(ISERROR('Calcul Worksheet'!BN13),"",'Calcul Worksheet'!BN13)</f>
        <v/>
      </c>
      <c r="N13" s="239" t="str">
        <f t="shared" si="2"/>
        <v/>
      </c>
      <c r="O13" s="165" t="str">
        <f t="shared" si="3"/>
        <v/>
      </c>
      <c r="P13" s="165" t="str">
        <f t="shared" si="4"/>
        <v/>
      </c>
      <c r="Q13" s="165" t="str">
        <f t="shared" si="5"/>
        <v/>
      </c>
      <c r="R13" s="165" t="str">
        <f t="shared" si="6"/>
        <v/>
      </c>
      <c r="S13" s="165" t="str">
        <f t="shared" si="7"/>
        <v/>
      </c>
      <c r="T13" s="165" t="str">
        <f t="shared" si="8"/>
        <v/>
      </c>
      <c r="U13" s="165" t="str">
        <f t="shared" si="9"/>
        <v/>
      </c>
      <c r="V13" s="165" t="str">
        <f t="shared" si="10"/>
        <v/>
      </c>
      <c r="W13" s="165" t="str">
        <f t="shared" si="11"/>
        <v/>
      </c>
      <c r="X13" s="192" t="str">
        <f t="shared" si="12"/>
        <v/>
      </c>
      <c r="Y13" s="286" t="str">
        <f t="shared" si="13"/>
        <v/>
      </c>
      <c r="Z13" s="287" t="str">
        <f t="shared" si="14"/>
        <v/>
      </c>
      <c r="AA13" s="287" t="str">
        <f t="shared" si="15"/>
        <v/>
      </c>
      <c r="AB13" s="287" t="str">
        <f t="shared" si="16"/>
        <v/>
      </c>
      <c r="AC13" s="287" t="str">
        <f t="shared" si="17"/>
        <v/>
      </c>
      <c r="AD13" s="287" t="str">
        <f t="shared" si="18"/>
        <v/>
      </c>
      <c r="AE13" s="287" t="str">
        <f t="shared" si="19"/>
        <v/>
      </c>
      <c r="AF13" s="287" t="str">
        <f t="shared" si="20"/>
        <v/>
      </c>
      <c r="AG13" s="287" t="str">
        <f t="shared" si="21"/>
        <v/>
      </c>
      <c r="AH13" s="287" t="str">
        <f t="shared" si="22"/>
        <v/>
      </c>
      <c r="AI13" s="288" t="str">
        <f t="shared" si="23"/>
        <v/>
      </c>
      <c r="AJ13" s="241"/>
      <c r="AK13" s="308" t="str">
        <f t="shared" si="24"/>
        <v/>
      </c>
      <c r="AL13" s="55" t="str">
        <f>'Calcul Worksheet'!FL13</f>
        <v>N/A</v>
      </c>
      <c r="AM13" s="309" t="str">
        <f t="shared" si="25"/>
        <v/>
      </c>
      <c r="AN13" s="55" t="str">
        <f>'Calcul Worksheet'!FO13</f>
        <v>N/A</v>
      </c>
      <c r="AO13" s="309" t="str">
        <f t="shared" si="26"/>
        <v/>
      </c>
      <c r="AP13" s="310" t="str">
        <f>'Calcul Worksheet'!FR13</f>
        <v>N/A</v>
      </c>
      <c r="AQ13" s="309" t="str">
        <f t="shared" si="27"/>
        <v/>
      </c>
      <c r="AR13" s="310" t="str">
        <f>'Calcul Worksheet'!FU13</f>
        <v>N/A</v>
      </c>
      <c r="AS13" s="309" t="str">
        <f t="shared" si="28"/>
        <v/>
      </c>
      <c r="AT13" s="310" t="str">
        <f>'Calcul Worksheet'!FX13</f>
        <v>N/A</v>
      </c>
      <c r="AU13" s="308" t="str">
        <f t="shared" si="29"/>
        <v/>
      </c>
      <c r="AV13" s="310" t="str">
        <f>'Calcul Worksheet'!GA13</f>
        <v>N/A</v>
      </c>
      <c r="AW13" s="309" t="str">
        <f t="shared" si="30"/>
        <v/>
      </c>
      <c r="AX13" s="310" t="str">
        <f>'Calcul Worksheet'!GD13</f>
        <v>N/A</v>
      </c>
      <c r="AY13" s="309" t="str">
        <f t="shared" si="31"/>
        <v/>
      </c>
      <c r="AZ13" s="310" t="str">
        <f>'Calcul Worksheet'!GG13</f>
        <v>N/A</v>
      </c>
      <c r="BA13" s="309" t="str">
        <f t="shared" si="32"/>
        <v/>
      </c>
      <c r="BB13" s="310" t="str">
        <f>'Calcul Worksheet'!GJ13</f>
        <v>N/A</v>
      </c>
      <c r="BC13" s="309" t="str">
        <f t="shared" si="33"/>
        <v/>
      </c>
      <c r="BD13" s="311" t="str">
        <f>'Calcul Worksheet'!GM13</f>
        <v>N/A</v>
      </c>
      <c r="BE13" s="201"/>
      <c r="BF13" s="201"/>
    </row>
    <row r="14" spans="1:58">
      <c r="A14" s="41" t="str">
        <f>'Calcul Worksheet'!A14</f>
        <v>A12</v>
      </c>
      <c r="B14" s="33" t="str">
        <f>'Calcul Worksheet'!B14</f>
        <v/>
      </c>
      <c r="C14" s="52" t="str">
        <f>IF(ISERROR('Calcul Worksheet'!AJ14),"",'Calcul Worksheet'!AJ14)</f>
        <v/>
      </c>
      <c r="D14" s="53" t="str">
        <f>IF(ISERROR('Calcul Worksheet'!AM14),"",'Calcul Worksheet'!AM14)</f>
        <v/>
      </c>
      <c r="E14" s="53" t="str">
        <f>IF(ISERROR('Calcul Worksheet'!AP14),"",'Calcul Worksheet'!AP14)</f>
        <v/>
      </c>
      <c r="F14" s="53" t="str">
        <f>IF(ISERROR('Calcul Worksheet'!AS14),"",'Calcul Worksheet'!AS14)</f>
        <v/>
      </c>
      <c r="G14" s="53" t="str">
        <f>IF(ISERROR('Calcul Worksheet'!AV14),"",'Calcul Worksheet'!AV14)</f>
        <v/>
      </c>
      <c r="H14" s="53" t="str">
        <f>IF(ISERROR('Calcul Worksheet'!AY14),"",'Calcul Worksheet'!AY14)</f>
        <v/>
      </c>
      <c r="I14" s="53" t="str">
        <f>IF(ISERROR('Calcul Worksheet'!BB14),"",'Calcul Worksheet'!BB14)</f>
        <v/>
      </c>
      <c r="J14" s="53" t="str">
        <f>IF(ISERROR('Calcul Worksheet'!BE14),"",'Calcul Worksheet'!BE14)</f>
        <v/>
      </c>
      <c r="K14" s="53" t="str">
        <f>IF(ISERROR('Calcul Worksheet'!BH14),"",'Calcul Worksheet'!BH14)</f>
        <v/>
      </c>
      <c r="L14" s="53" t="str">
        <f>IF(ISERROR('Calcul Worksheet'!BK14),"",'Calcul Worksheet'!BK14)</f>
        <v/>
      </c>
      <c r="M14" s="54" t="str">
        <f>IF(ISERROR('Calcul Worksheet'!BN14),"",'Calcul Worksheet'!BN14)</f>
        <v/>
      </c>
      <c r="N14" s="239" t="str">
        <f t="shared" si="2"/>
        <v/>
      </c>
      <c r="O14" s="165" t="str">
        <f t="shared" si="3"/>
        <v/>
      </c>
      <c r="P14" s="165" t="str">
        <f t="shared" si="4"/>
        <v/>
      </c>
      <c r="Q14" s="165" t="str">
        <f t="shared" si="5"/>
        <v/>
      </c>
      <c r="R14" s="165" t="str">
        <f t="shared" si="6"/>
        <v/>
      </c>
      <c r="S14" s="165" t="str">
        <f t="shared" si="7"/>
        <v/>
      </c>
      <c r="T14" s="165" t="str">
        <f t="shared" si="8"/>
        <v/>
      </c>
      <c r="U14" s="165" t="str">
        <f t="shared" si="9"/>
        <v/>
      </c>
      <c r="V14" s="165" t="str">
        <f t="shared" si="10"/>
        <v/>
      </c>
      <c r="W14" s="165" t="str">
        <f t="shared" si="11"/>
        <v/>
      </c>
      <c r="X14" s="192" t="str">
        <f t="shared" si="12"/>
        <v/>
      </c>
      <c r="Y14" s="286" t="str">
        <f t="shared" si="13"/>
        <v/>
      </c>
      <c r="Z14" s="287" t="str">
        <f t="shared" si="14"/>
        <v/>
      </c>
      <c r="AA14" s="287" t="str">
        <f t="shared" si="15"/>
        <v/>
      </c>
      <c r="AB14" s="287" t="str">
        <f t="shared" si="16"/>
        <v/>
      </c>
      <c r="AC14" s="287" t="str">
        <f t="shared" si="17"/>
        <v/>
      </c>
      <c r="AD14" s="287" t="str">
        <f t="shared" si="18"/>
        <v/>
      </c>
      <c r="AE14" s="287" t="str">
        <f t="shared" si="19"/>
        <v/>
      </c>
      <c r="AF14" s="287" t="str">
        <f t="shared" si="20"/>
        <v/>
      </c>
      <c r="AG14" s="287" t="str">
        <f t="shared" si="21"/>
        <v/>
      </c>
      <c r="AH14" s="287" t="str">
        <f t="shared" si="22"/>
        <v/>
      </c>
      <c r="AI14" s="288" t="str">
        <f t="shared" si="23"/>
        <v/>
      </c>
      <c r="AJ14" s="241"/>
      <c r="AK14" s="308" t="str">
        <f t="shared" si="24"/>
        <v/>
      </c>
      <c r="AL14" s="55" t="str">
        <f>'Calcul Worksheet'!FL14</f>
        <v>N/A</v>
      </c>
      <c r="AM14" s="309" t="str">
        <f t="shared" si="25"/>
        <v/>
      </c>
      <c r="AN14" s="55" t="str">
        <f>'Calcul Worksheet'!FO14</f>
        <v>N/A</v>
      </c>
      <c r="AO14" s="309" t="str">
        <f t="shared" si="26"/>
        <v/>
      </c>
      <c r="AP14" s="310" t="str">
        <f>'Calcul Worksheet'!FR14</f>
        <v>N/A</v>
      </c>
      <c r="AQ14" s="309" t="str">
        <f t="shared" si="27"/>
        <v/>
      </c>
      <c r="AR14" s="310" t="str">
        <f>'Calcul Worksheet'!FU14</f>
        <v>N/A</v>
      </c>
      <c r="AS14" s="309" t="str">
        <f t="shared" si="28"/>
        <v/>
      </c>
      <c r="AT14" s="310" t="str">
        <f>'Calcul Worksheet'!FX14</f>
        <v>N/A</v>
      </c>
      <c r="AU14" s="308" t="str">
        <f t="shared" si="29"/>
        <v/>
      </c>
      <c r="AV14" s="310" t="str">
        <f>'Calcul Worksheet'!GA14</f>
        <v>N/A</v>
      </c>
      <c r="AW14" s="309" t="str">
        <f t="shared" si="30"/>
        <v/>
      </c>
      <c r="AX14" s="310" t="str">
        <f>'Calcul Worksheet'!GD14</f>
        <v>N/A</v>
      </c>
      <c r="AY14" s="309" t="str">
        <f t="shared" si="31"/>
        <v/>
      </c>
      <c r="AZ14" s="310" t="str">
        <f>'Calcul Worksheet'!GG14</f>
        <v>N/A</v>
      </c>
      <c r="BA14" s="309" t="str">
        <f t="shared" si="32"/>
        <v/>
      </c>
      <c r="BB14" s="310" t="str">
        <f>'Calcul Worksheet'!GJ14</f>
        <v>N/A</v>
      </c>
      <c r="BC14" s="309" t="str">
        <f t="shared" si="33"/>
        <v/>
      </c>
      <c r="BD14" s="311" t="str">
        <f>'Calcul Worksheet'!GM14</f>
        <v>N/A</v>
      </c>
      <c r="BE14" s="201"/>
      <c r="BF14" s="201"/>
    </row>
    <row r="15" spans="1:58">
      <c r="A15" s="41" t="str">
        <f>'Calcul Worksheet'!A15</f>
        <v>B1</v>
      </c>
      <c r="B15" s="33" t="str">
        <f>'Calcul Worksheet'!B15</f>
        <v/>
      </c>
      <c r="C15" s="52" t="str">
        <f>IF(ISERROR('Calcul Worksheet'!AJ15),"",'Calcul Worksheet'!AJ15)</f>
        <v/>
      </c>
      <c r="D15" s="53" t="str">
        <f>IF(ISERROR('Calcul Worksheet'!AM15),"",'Calcul Worksheet'!AM15)</f>
        <v/>
      </c>
      <c r="E15" s="53" t="str">
        <f>IF(ISERROR('Calcul Worksheet'!AP15),"",'Calcul Worksheet'!AP15)</f>
        <v/>
      </c>
      <c r="F15" s="53" t="str">
        <f>IF(ISERROR('Calcul Worksheet'!AS15),"",'Calcul Worksheet'!AS15)</f>
        <v/>
      </c>
      <c r="G15" s="53" t="str">
        <f>IF(ISERROR('Calcul Worksheet'!AV15),"",'Calcul Worksheet'!AV15)</f>
        <v/>
      </c>
      <c r="H15" s="53" t="str">
        <f>IF(ISERROR('Calcul Worksheet'!AY15),"",'Calcul Worksheet'!AY15)</f>
        <v/>
      </c>
      <c r="I15" s="53" t="str">
        <f>IF(ISERROR('Calcul Worksheet'!BB15),"",'Calcul Worksheet'!BB15)</f>
        <v/>
      </c>
      <c r="J15" s="53" t="str">
        <f>IF(ISERROR('Calcul Worksheet'!BE15),"",'Calcul Worksheet'!BE15)</f>
        <v/>
      </c>
      <c r="K15" s="53" t="str">
        <f>IF(ISERROR('Calcul Worksheet'!BH15),"",'Calcul Worksheet'!BH15)</f>
        <v/>
      </c>
      <c r="L15" s="53" t="str">
        <f>IF(ISERROR('Calcul Worksheet'!BK15),"",'Calcul Worksheet'!BK15)</f>
        <v/>
      </c>
      <c r="M15" s="54" t="str">
        <f>IF(ISERROR('Calcul Worksheet'!BN15),"",'Calcul Worksheet'!BN15)</f>
        <v/>
      </c>
      <c r="N15" s="239" t="str">
        <f t="shared" si="2"/>
        <v/>
      </c>
      <c r="O15" s="165" t="str">
        <f t="shared" si="3"/>
        <v/>
      </c>
      <c r="P15" s="165" t="str">
        <f t="shared" si="4"/>
        <v/>
      </c>
      <c r="Q15" s="165" t="str">
        <f t="shared" si="5"/>
        <v/>
      </c>
      <c r="R15" s="165" t="str">
        <f t="shared" si="6"/>
        <v/>
      </c>
      <c r="S15" s="165" t="str">
        <f t="shared" si="7"/>
        <v/>
      </c>
      <c r="T15" s="165" t="str">
        <f t="shared" si="8"/>
        <v/>
      </c>
      <c r="U15" s="165" t="str">
        <f t="shared" si="9"/>
        <v/>
      </c>
      <c r="V15" s="165" t="str">
        <f t="shared" si="10"/>
        <v/>
      </c>
      <c r="W15" s="165" t="str">
        <f t="shared" si="11"/>
        <v/>
      </c>
      <c r="X15" s="192" t="str">
        <f t="shared" si="12"/>
        <v/>
      </c>
      <c r="Y15" s="286" t="str">
        <f t="shared" si="13"/>
        <v/>
      </c>
      <c r="Z15" s="287" t="str">
        <f t="shared" si="14"/>
        <v/>
      </c>
      <c r="AA15" s="287" t="str">
        <f t="shared" si="15"/>
        <v/>
      </c>
      <c r="AB15" s="287" t="str">
        <f t="shared" si="16"/>
        <v/>
      </c>
      <c r="AC15" s="287" t="str">
        <f t="shared" si="17"/>
        <v/>
      </c>
      <c r="AD15" s="287" t="str">
        <f t="shared" si="18"/>
        <v/>
      </c>
      <c r="AE15" s="287" t="str">
        <f t="shared" si="19"/>
        <v/>
      </c>
      <c r="AF15" s="287" t="str">
        <f t="shared" si="20"/>
        <v/>
      </c>
      <c r="AG15" s="287" t="str">
        <f t="shared" si="21"/>
        <v/>
      </c>
      <c r="AH15" s="287" t="str">
        <f t="shared" si="22"/>
        <v/>
      </c>
      <c r="AI15" s="288" t="str">
        <f t="shared" si="23"/>
        <v/>
      </c>
      <c r="AJ15" s="241"/>
      <c r="AK15" s="308" t="str">
        <f t="shared" si="24"/>
        <v/>
      </c>
      <c r="AL15" s="55" t="str">
        <f>'Calcul Worksheet'!FL15</f>
        <v>N/A</v>
      </c>
      <c r="AM15" s="309" t="str">
        <f t="shared" si="25"/>
        <v/>
      </c>
      <c r="AN15" s="55" t="str">
        <f>'Calcul Worksheet'!FO15</f>
        <v>N/A</v>
      </c>
      <c r="AO15" s="309" t="str">
        <f t="shared" si="26"/>
        <v/>
      </c>
      <c r="AP15" s="310" t="str">
        <f>'Calcul Worksheet'!FR15</f>
        <v>N/A</v>
      </c>
      <c r="AQ15" s="309" t="str">
        <f t="shared" si="27"/>
        <v/>
      </c>
      <c r="AR15" s="310" t="str">
        <f>'Calcul Worksheet'!FU15</f>
        <v>N/A</v>
      </c>
      <c r="AS15" s="309" t="str">
        <f t="shared" si="28"/>
        <v/>
      </c>
      <c r="AT15" s="310" t="str">
        <f>'Calcul Worksheet'!FX15</f>
        <v>N/A</v>
      </c>
      <c r="AU15" s="308" t="str">
        <f t="shared" si="29"/>
        <v/>
      </c>
      <c r="AV15" s="310" t="str">
        <f>'Calcul Worksheet'!GA15</f>
        <v>N/A</v>
      </c>
      <c r="AW15" s="309" t="str">
        <f t="shared" si="30"/>
        <v/>
      </c>
      <c r="AX15" s="310" t="str">
        <f>'Calcul Worksheet'!GD15</f>
        <v>N/A</v>
      </c>
      <c r="AY15" s="309" t="str">
        <f t="shared" si="31"/>
        <v/>
      </c>
      <c r="AZ15" s="310" t="str">
        <f>'Calcul Worksheet'!GG15</f>
        <v>N/A</v>
      </c>
      <c r="BA15" s="309" t="str">
        <f t="shared" si="32"/>
        <v/>
      </c>
      <c r="BB15" s="310" t="str">
        <f>'Calcul Worksheet'!GJ15</f>
        <v>N/A</v>
      </c>
      <c r="BC15" s="309" t="str">
        <f t="shared" si="33"/>
        <v/>
      </c>
      <c r="BD15" s="311" t="str">
        <f>'Calcul Worksheet'!GM15</f>
        <v>N/A</v>
      </c>
      <c r="BE15" s="201"/>
      <c r="BF15" s="201"/>
    </row>
    <row r="16" spans="1:58">
      <c r="A16" s="41" t="str">
        <f>'Calcul Worksheet'!A16</f>
        <v>B2</v>
      </c>
      <c r="B16" s="33" t="str">
        <f>'Calcul Worksheet'!B16</f>
        <v/>
      </c>
      <c r="C16" s="52" t="str">
        <f>IF(ISERROR('Calcul Worksheet'!AJ16),"",'Calcul Worksheet'!AJ16)</f>
        <v/>
      </c>
      <c r="D16" s="53" t="str">
        <f>IF(ISERROR('Calcul Worksheet'!AM16),"",'Calcul Worksheet'!AM16)</f>
        <v/>
      </c>
      <c r="E16" s="53" t="str">
        <f>IF(ISERROR('Calcul Worksheet'!AP16),"",'Calcul Worksheet'!AP16)</f>
        <v/>
      </c>
      <c r="F16" s="53" t="str">
        <f>IF(ISERROR('Calcul Worksheet'!AS16),"",'Calcul Worksheet'!AS16)</f>
        <v/>
      </c>
      <c r="G16" s="53" t="str">
        <f>IF(ISERROR('Calcul Worksheet'!AV16),"",'Calcul Worksheet'!AV16)</f>
        <v/>
      </c>
      <c r="H16" s="53" t="str">
        <f>IF(ISERROR('Calcul Worksheet'!AY16),"",'Calcul Worksheet'!AY16)</f>
        <v/>
      </c>
      <c r="I16" s="53" t="str">
        <f>IF(ISERROR('Calcul Worksheet'!BB16),"",'Calcul Worksheet'!BB16)</f>
        <v/>
      </c>
      <c r="J16" s="53" t="str">
        <f>IF(ISERROR('Calcul Worksheet'!BE16),"",'Calcul Worksheet'!BE16)</f>
        <v/>
      </c>
      <c r="K16" s="53" t="str">
        <f>IF(ISERROR('Calcul Worksheet'!BH16),"",'Calcul Worksheet'!BH16)</f>
        <v/>
      </c>
      <c r="L16" s="53" t="str">
        <f>IF(ISERROR('Calcul Worksheet'!BK16),"",'Calcul Worksheet'!BK16)</f>
        <v/>
      </c>
      <c r="M16" s="54" t="str">
        <f>IF(ISERROR('Calcul Worksheet'!BN16),"",'Calcul Worksheet'!BN16)</f>
        <v/>
      </c>
      <c r="N16" s="239" t="str">
        <f t="shared" si="2"/>
        <v/>
      </c>
      <c r="O16" s="165" t="str">
        <f t="shared" si="3"/>
        <v/>
      </c>
      <c r="P16" s="165" t="str">
        <f t="shared" si="4"/>
        <v/>
      </c>
      <c r="Q16" s="165" t="str">
        <f t="shared" si="5"/>
        <v/>
      </c>
      <c r="R16" s="165" t="str">
        <f t="shared" si="6"/>
        <v/>
      </c>
      <c r="S16" s="165" t="str">
        <f t="shared" si="7"/>
        <v/>
      </c>
      <c r="T16" s="165" t="str">
        <f t="shared" si="8"/>
        <v/>
      </c>
      <c r="U16" s="165" t="str">
        <f t="shared" si="9"/>
        <v/>
      </c>
      <c r="V16" s="165" t="str">
        <f t="shared" si="10"/>
        <v/>
      </c>
      <c r="W16" s="165" t="str">
        <f t="shared" si="11"/>
        <v/>
      </c>
      <c r="X16" s="192" t="str">
        <f t="shared" si="12"/>
        <v/>
      </c>
      <c r="Y16" s="286" t="str">
        <f t="shared" si="13"/>
        <v/>
      </c>
      <c r="Z16" s="287" t="str">
        <f t="shared" si="14"/>
        <v/>
      </c>
      <c r="AA16" s="287" t="str">
        <f t="shared" si="15"/>
        <v/>
      </c>
      <c r="AB16" s="287" t="str">
        <f t="shared" si="16"/>
        <v/>
      </c>
      <c r="AC16" s="287" t="str">
        <f t="shared" si="17"/>
        <v/>
      </c>
      <c r="AD16" s="287" t="str">
        <f t="shared" si="18"/>
        <v/>
      </c>
      <c r="AE16" s="287" t="str">
        <f t="shared" si="19"/>
        <v/>
      </c>
      <c r="AF16" s="287" t="str">
        <f t="shared" si="20"/>
        <v/>
      </c>
      <c r="AG16" s="287" t="str">
        <f t="shared" si="21"/>
        <v/>
      </c>
      <c r="AH16" s="287" t="str">
        <f t="shared" si="22"/>
        <v/>
      </c>
      <c r="AI16" s="288" t="str">
        <f t="shared" si="23"/>
        <v/>
      </c>
      <c r="AJ16" s="241"/>
      <c r="AK16" s="308" t="str">
        <f t="shared" si="24"/>
        <v/>
      </c>
      <c r="AL16" s="55" t="str">
        <f>'Calcul Worksheet'!FL16</f>
        <v>N/A</v>
      </c>
      <c r="AM16" s="309" t="str">
        <f t="shared" si="25"/>
        <v/>
      </c>
      <c r="AN16" s="55" t="str">
        <f>'Calcul Worksheet'!FO16</f>
        <v>N/A</v>
      </c>
      <c r="AO16" s="309" t="str">
        <f t="shared" si="26"/>
        <v/>
      </c>
      <c r="AP16" s="310" t="str">
        <f>'Calcul Worksheet'!FR16</f>
        <v>N/A</v>
      </c>
      <c r="AQ16" s="309" t="str">
        <f t="shared" si="27"/>
        <v/>
      </c>
      <c r="AR16" s="310" t="str">
        <f>'Calcul Worksheet'!FU16</f>
        <v>N/A</v>
      </c>
      <c r="AS16" s="309" t="str">
        <f t="shared" si="28"/>
        <v/>
      </c>
      <c r="AT16" s="310" t="str">
        <f>'Calcul Worksheet'!FX16</f>
        <v>N/A</v>
      </c>
      <c r="AU16" s="308" t="str">
        <f t="shared" si="29"/>
        <v/>
      </c>
      <c r="AV16" s="310" t="str">
        <f>'Calcul Worksheet'!GA16</f>
        <v>N/A</v>
      </c>
      <c r="AW16" s="309" t="str">
        <f t="shared" si="30"/>
        <v/>
      </c>
      <c r="AX16" s="310" t="str">
        <f>'Calcul Worksheet'!GD16</f>
        <v>N/A</v>
      </c>
      <c r="AY16" s="309" t="str">
        <f t="shared" si="31"/>
        <v/>
      </c>
      <c r="AZ16" s="310" t="str">
        <f>'Calcul Worksheet'!GG16</f>
        <v>N/A</v>
      </c>
      <c r="BA16" s="309" t="str">
        <f t="shared" si="32"/>
        <v/>
      </c>
      <c r="BB16" s="310" t="str">
        <f>'Calcul Worksheet'!GJ16</f>
        <v>N/A</v>
      </c>
      <c r="BC16" s="309" t="str">
        <f t="shared" si="33"/>
        <v/>
      </c>
      <c r="BD16" s="311" t="str">
        <f>'Calcul Worksheet'!GM16</f>
        <v>N/A</v>
      </c>
      <c r="BE16" s="201"/>
      <c r="BF16" s="201"/>
    </row>
    <row r="17" spans="1:58">
      <c r="A17" s="41" t="str">
        <f>'Calcul Worksheet'!A17</f>
        <v>B3</v>
      </c>
      <c r="B17" s="33" t="str">
        <f>'Calcul Worksheet'!B17</f>
        <v/>
      </c>
      <c r="C17" s="52" t="str">
        <f>IF(ISERROR('Calcul Worksheet'!AJ17),"",'Calcul Worksheet'!AJ17)</f>
        <v/>
      </c>
      <c r="D17" s="53" t="str">
        <f>IF(ISERROR('Calcul Worksheet'!AM17),"",'Calcul Worksheet'!AM17)</f>
        <v/>
      </c>
      <c r="E17" s="53" t="str">
        <f>IF(ISERROR('Calcul Worksheet'!AP17),"",'Calcul Worksheet'!AP17)</f>
        <v/>
      </c>
      <c r="F17" s="53" t="str">
        <f>IF(ISERROR('Calcul Worksheet'!AS17),"",'Calcul Worksheet'!AS17)</f>
        <v/>
      </c>
      <c r="G17" s="53" t="str">
        <f>IF(ISERROR('Calcul Worksheet'!AV17),"",'Calcul Worksheet'!AV17)</f>
        <v/>
      </c>
      <c r="H17" s="53" t="str">
        <f>IF(ISERROR('Calcul Worksheet'!AY17),"",'Calcul Worksheet'!AY17)</f>
        <v/>
      </c>
      <c r="I17" s="53" t="str">
        <f>IF(ISERROR('Calcul Worksheet'!BB17),"",'Calcul Worksheet'!BB17)</f>
        <v/>
      </c>
      <c r="J17" s="53" t="str">
        <f>IF(ISERROR('Calcul Worksheet'!BE17),"",'Calcul Worksheet'!BE17)</f>
        <v/>
      </c>
      <c r="K17" s="53" t="str">
        <f>IF(ISERROR('Calcul Worksheet'!BH17),"",'Calcul Worksheet'!BH17)</f>
        <v/>
      </c>
      <c r="L17" s="53" t="str">
        <f>IF(ISERROR('Calcul Worksheet'!BK17),"",'Calcul Worksheet'!BK17)</f>
        <v/>
      </c>
      <c r="M17" s="54" t="str">
        <f>IF(ISERROR('Calcul Worksheet'!BN17),"",'Calcul Worksheet'!BN17)</f>
        <v/>
      </c>
      <c r="N17" s="239" t="str">
        <f t="shared" si="2"/>
        <v/>
      </c>
      <c r="O17" s="165" t="str">
        <f t="shared" si="3"/>
        <v/>
      </c>
      <c r="P17" s="165" t="str">
        <f t="shared" si="4"/>
        <v/>
      </c>
      <c r="Q17" s="165" t="str">
        <f t="shared" si="5"/>
        <v/>
      </c>
      <c r="R17" s="165" t="str">
        <f t="shared" si="6"/>
        <v/>
      </c>
      <c r="S17" s="165" t="str">
        <f t="shared" si="7"/>
        <v/>
      </c>
      <c r="T17" s="165" t="str">
        <f t="shared" si="8"/>
        <v/>
      </c>
      <c r="U17" s="165" t="str">
        <f t="shared" si="9"/>
        <v/>
      </c>
      <c r="V17" s="165" t="str">
        <f t="shared" si="10"/>
        <v/>
      </c>
      <c r="W17" s="165" t="str">
        <f t="shared" si="11"/>
        <v/>
      </c>
      <c r="X17" s="192" t="str">
        <f t="shared" si="12"/>
        <v/>
      </c>
      <c r="Y17" s="286" t="str">
        <f t="shared" si="13"/>
        <v/>
      </c>
      <c r="Z17" s="287" t="str">
        <f t="shared" si="14"/>
        <v/>
      </c>
      <c r="AA17" s="287" t="str">
        <f t="shared" si="15"/>
        <v/>
      </c>
      <c r="AB17" s="287" t="str">
        <f t="shared" si="16"/>
        <v/>
      </c>
      <c r="AC17" s="287" t="str">
        <f t="shared" si="17"/>
        <v/>
      </c>
      <c r="AD17" s="287" t="str">
        <f t="shared" si="18"/>
        <v/>
      </c>
      <c r="AE17" s="287" t="str">
        <f t="shared" si="19"/>
        <v/>
      </c>
      <c r="AF17" s="287" t="str">
        <f t="shared" si="20"/>
        <v/>
      </c>
      <c r="AG17" s="287" t="str">
        <f t="shared" si="21"/>
        <v/>
      </c>
      <c r="AH17" s="287" t="str">
        <f t="shared" si="22"/>
        <v/>
      </c>
      <c r="AI17" s="288" t="str">
        <f t="shared" si="23"/>
        <v/>
      </c>
      <c r="AJ17" s="241"/>
      <c r="AK17" s="308" t="str">
        <f t="shared" si="24"/>
        <v/>
      </c>
      <c r="AL17" s="55" t="str">
        <f>'Calcul Worksheet'!FL17</f>
        <v>N/A</v>
      </c>
      <c r="AM17" s="309" t="str">
        <f t="shared" si="25"/>
        <v/>
      </c>
      <c r="AN17" s="55" t="str">
        <f>'Calcul Worksheet'!FO17</f>
        <v>N/A</v>
      </c>
      <c r="AO17" s="309" t="str">
        <f t="shared" si="26"/>
        <v/>
      </c>
      <c r="AP17" s="310" t="str">
        <f>'Calcul Worksheet'!FR17</f>
        <v>N/A</v>
      </c>
      <c r="AQ17" s="309" t="str">
        <f t="shared" si="27"/>
        <v/>
      </c>
      <c r="AR17" s="310" t="str">
        <f>'Calcul Worksheet'!FU17</f>
        <v>N/A</v>
      </c>
      <c r="AS17" s="309" t="str">
        <f t="shared" si="28"/>
        <v/>
      </c>
      <c r="AT17" s="310" t="str">
        <f>'Calcul Worksheet'!FX17</f>
        <v>N/A</v>
      </c>
      <c r="AU17" s="308" t="str">
        <f t="shared" si="29"/>
        <v/>
      </c>
      <c r="AV17" s="310" t="str">
        <f>'Calcul Worksheet'!GA17</f>
        <v>N/A</v>
      </c>
      <c r="AW17" s="309" t="str">
        <f t="shared" si="30"/>
        <v/>
      </c>
      <c r="AX17" s="310" t="str">
        <f>'Calcul Worksheet'!GD17</f>
        <v>N/A</v>
      </c>
      <c r="AY17" s="309" t="str">
        <f t="shared" si="31"/>
        <v/>
      </c>
      <c r="AZ17" s="310" t="str">
        <f>'Calcul Worksheet'!GG17</f>
        <v>N/A</v>
      </c>
      <c r="BA17" s="309" t="str">
        <f t="shared" si="32"/>
        <v/>
      </c>
      <c r="BB17" s="310" t="str">
        <f>'Calcul Worksheet'!GJ17</f>
        <v>N/A</v>
      </c>
      <c r="BC17" s="309" t="str">
        <f t="shared" si="33"/>
        <v/>
      </c>
      <c r="BD17" s="311" t="str">
        <f>'Calcul Worksheet'!GM17</f>
        <v>N/A</v>
      </c>
      <c r="BE17" s="201"/>
      <c r="BF17" s="201"/>
    </row>
    <row r="18" spans="1:58">
      <c r="A18" s="41" t="str">
        <f>'Calcul Worksheet'!A18</f>
        <v>B4</v>
      </c>
      <c r="B18" s="33" t="str">
        <f>'Calcul Worksheet'!B18</f>
        <v/>
      </c>
      <c r="C18" s="52" t="str">
        <f>IF(ISERROR('Calcul Worksheet'!AJ18),"",'Calcul Worksheet'!AJ18)</f>
        <v/>
      </c>
      <c r="D18" s="53" t="str">
        <f>IF(ISERROR('Calcul Worksheet'!AM18),"",'Calcul Worksheet'!AM18)</f>
        <v/>
      </c>
      <c r="E18" s="53" t="str">
        <f>IF(ISERROR('Calcul Worksheet'!AP18),"",'Calcul Worksheet'!AP18)</f>
        <v/>
      </c>
      <c r="F18" s="53" t="str">
        <f>IF(ISERROR('Calcul Worksheet'!AS18),"",'Calcul Worksheet'!AS18)</f>
        <v/>
      </c>
      <c r="G18" s="53" t="str">
        <f>IF(ISERROR('Calcul Worksheet'!AV18),"",'Calcul Worksheet'!AV18)</f>
        <v/>
      </c>
      <c r="H18" s="53" t="str">
        <f>IF(ISERROR('Calcul Worksheet'!AY18),"",'Calcul Worksheet'!AY18)</f>
        <v/>
      </c>
      <c r="I18" s="53" t="str">
        <f>IF(ISERROR('Calcul Worksheet'!BB18),"",'Calcul Worksheet'!BB18)</f>
        <v/>
      </c>
      <c r="J18" s="53" t="str">
        <f>IF(ISERROR('Calcul Worksheet'!BE18),"",'Calcul Worksheet'!BE18)</f>
        <v/>
      </c>
      <c r="K18" s="53" t="str">
        <f>IF(ISERROR('Calcul Worksheet'!BH18),"",'Calcul Worksheet'!BH18)</f>
        <v/>
      </c>
      <c r="L18" s="53" t="str">
        <f>IF(ISERROR('Calcul Worksheet'!BK18),"",'Calcul Worksheet'!BK18)</f>
        <v/>
      </c>
      <c r="M18" s="54" t="str">
        <f>IF(ISERROR('Calcul Worksheet'!BN18),"",'Calcul Worksheet'!BN18)</f>
        <v/>
      </c>
      <c r="N18" s="239" t="str">
        <f t="shared" si="2"/>
        <v/>
      </c>
      <c r="O18" s="165" t="str">
        <f t="shared" si="3"/>
        <v/>
      </c>
      <c r="P18" s="165" t="str">
        <f t="shared" si="4"/>
        <v/>
      </c>
      <c r="Q18" s="165" t="str">
        <f t="shared" si="5"/>
        <v/>
      </c>
      <c r="R18" s="165" t="str">
        <f t="shared" si="6"/>
        <v/>
      </c>
      <c r="S18" s="165" t="str">
        <f t="shared" si="7"/>
        <v/>
      </c>
      <c r="T18" s="165" t="str">
        <f t="shared" si="8"/>
        <v/>
      </c>
      <c r="U18" s="165" t="str">
        <f t="shared" si="9"/>
        <v/>
      </c>
      <c r="V18" s="165" t="str">
        <f t="shared" si="10"/>
        <v/>
      </c>
      <c r="W18" s="165" t="str">
        <f t="shared" si="11"/>
        <v/>
      </c>
      <c r="X18" s="192" t="str">
        <f t="shared" si="12"/>
        <v/>
      </c>
      <c r="Y18" s="286" t="str">
        <f t="shared" si="13"/>
        <v/>
      </c>
      <c r="Z18" s="287" t="str">
        <f t="shared" si="14"/>
        <v/>
      </c>
      <c r="AA18" s="287" t="str">
        <f t="shared" si="15"/>
        <v/>
      </c>
      <c r="AB18" s="287" t="str">
        <f t="shared" si="16"/>
        <v/>
      </c>
      <c r="AC18" s="287" t="str">
        <f t="shared" si="17"/>
        <v/>
      </c>
      <c r="AD18" s="287" t="str">
        <f t="shared" si="18"/>
        <v/>
      </c>
      <c r="AE18" s="287" t="str">
        <f t="shared" si="19"/>
        <v/>
      </c>
      <c r="AF18" s="287" t="str">
        <f t="shared" si="20"/>
        <v/>
      </c>
      <c r="AG18" s="287" t="str">
        <f t="shared" si="21"/>
        <v/>
      </c>
      <c r="AH18" s="287" t="str">
        <f t="shared" si="22"/>
        <v/>
      </c>
      <c r="AI18" s="288" t="str">
        <f t="shared" si="23"/>
        <v/>
      </c>
      <c r="AJ18" s="241"/>
      <c r="AK18" s="308" t="str">
        <f t="shared" si="24"/>
        <v/>
      </c>
      <c r="AL18" s="55" t="str">
        <f>'Calcul Worksheet'!FL18</f>
        <v>N/A</v>
      </c>
      <c r="AM18" s="309" t="str">
        <f t="shared" si="25"/>
        <v/>
      </c>
      <c r="AN18" s="55" t="str">
        <f>'Calcul Worksheet'!FO18</f>
        <v>N/A</v>
      </c>
      <c r="AO18" s="309" t="str">
        <f t="shared" si="26"/>
        <v/>
      </c>
      <c r="AP18" s="310" t="str">
        <f>'Calcul Worksheet'!FR18</f>
        <v>N/A</v>
      </c>
      <c r="AQ18" s="309" t="str">
        <f t="shared" si="27"/>
        <v/>
      </c>
      <c r="AR18" s="310" t="str">
        <f>'Calcul Worksheet'!FU18</f>
        <v>N/A</v>
      </c>
      <c r="AS18" s="309" t="str">
        <f t="shared" si="28"/>
        <v/>
      </c>
      <c r="AT18" s="310" t="str">
        <f>'Calcul Worksheet'!FX18</f>
        <v>N/A</v>
      </c>
      <c r="AU18" s="308" t="str">
        <f t="shared" si="29"/>
        <v/>
      </c>
      <c r="AV18" s="310" t="str">
        <f>'Calcul Worksheet'!GA18</f>
        <v>N/A</v>
      </c>
      <c r="AW18" s="309" t="str">
        <f t="shared" si="30"/>
        <v/>
      </c>
      <c r="AX18" s="310" t="str">
        <f>'Calcul Worksheet'!GD18</f>
        <v>N/A</v>
      </c>
      <c r="AY18" s="309" t="str">
        <f t="shared" si="31"/>
        <v/>
      </c>
      <c r="AZ18" s="310" t="str">
        <f>'Calcul Worksheet'!GG18</f>
        <v>N/A</v>
      </c>
      <c r="BA18" s="309" t="str">
        <f t="shared" si="32"/>
        <v/>
      </c>
      <c r="BB18" s="310" t="str">
        <f>'Calcul Worksheet'!GJ18</f>
        <v>N/A</v>
      </c>
      <c r="BC18" s="309" t="str">
        <f t="shared" si="33"/>
        <v/>
      </c>
      <c r="BD18" s="311" t="str">
        <f>'Calcul Worksheet'!GM18</f>
        <v>N/A</v>
      </c>
      <c r="BE18" s="201"/>
      <c r="BF18" s="201"/>
    </row>
    <row r="19" spans="1:58">
      <c r="A19" s="41" t="str">
        <f>'Calcul Worksheet'!A19</f>
        <v>B5</v>
      </c>
      <c r="B19" s="33" t="str">
        <f>'Calcul Worksheet'!B19</f>
        <v/>
      </c>
      <c r="C19" s="52" t="str">
        <f>IF(ISERROR('Calcul Worksheet'!AJ19),"",'Calcul Worksheet'!AJ19)</f>
        <v/>
      </c>
      <c r="D19" s="53" t="str">
        <f>IF(ISERROR('Calcul Worksheet'!AM19),"",'Calcul Worksheet'!AM19)</f>
        <v/>
      </c>
      <c r="E19" s="53" t="str">
        <f>IF(ISERROR('Calcul Worksheet'!AP19),"",'Calcul Worksheet'!AP19)</f>
        <v/>
      </c>
      <c r="F19" s="53" t="str">
        <f>IF(ISERROR('Calcul Worksheet'!AS19),"",'Calcul Worksheet'!AS19)</f>
        <v/>
      </c>
      <c r="G19" s="53" t="str">
        <f>IF(ISERROR('Calcul Worksheet'!AV19),"",'Calcul Worksheet'!AV19)</f>
        <v/>
      </c>
      <c r="H19" s="53" t="str">
        <f>IF(ISERROR('Calcul Worksheet'!AY19),"",'Calcul Worksheet'!AY19)</f>
        <v/>
      </c>
      <c r="I19" s="53" t="str">
        <f>IF(ISERROR('Calcul Worksheet'!BB19),"",'Calcul Worksheet'!BB19)</f>
        <v/>
      </c>
      <c r="J19" s="53" t="str">
        <f>IF(ISERROR('Calcul Worksheet'!BE19),"",'Calcul Worksheet'!BE19)</f>
        <v/>
      </c>
      <c r="K19" s="53" t="str">
        <f>IF(ISERROR('Calcul Worksheet'!BH19),"",'Calcul Worksheet'!BH19)</f>
        <v/>
      </c>
      <c r="L19" s="53" t="str">
        <f>IF(ISERROR('Calcul Worksheet'!BK19),"",'Calcul Worksheet'!BK19)</f>
        <v/>
      </c>
      <c r="M19" s="54" t="str">
        <f>IF(ISERROR('Calcul Worksheet'!BN19),"",'Calcul Worksheet'!BN19)</f>
        <v/>
      </c>
      <c r="N19" s="239" t="str">
        <f t="shared" si="2"/>
        <v/>
      </c>
      <c r="O19" s="165" t="str">
        <f t="shared" si="3"/>
        <v/>
      </c>
      <c r="P19" s="165" t="str">
        <f t="shared" si="4"/>
        <v/>
      </c>
      <c r="Q19" s="165" t="str">
        <f t="shared" si="5"/>
        <v/>
      </c>
      <c r="R19" s="165" t="str">
        <f t="shared" si="6"/>
        <v/>
      </c>
      <c r="S19" s="165" t="str">
        <f t="shared" si="7"/>
        <v/>
      </c>
      <c r="T19" s="165" t="str">
        <f t="shared" si="8"/>
        <v/>
      </c>
      <c r="U19" s="165" t="str">
        <f t="shared" si="9"/>
        <v/>
      </c>
      <c r="V19" s="165" t="str">
        <f t="shared" si="10"/>
        <v/>
      </c>
      <c r="W19" s="165" t="str">
        <f t="shared" si="11"/>
        <v/>
      </c>
      <c r="X19" s="192" t="str">
        <f t="shared" si="12"/>
        <v/>
      </c>
      <c r="Y19" s="286" t="str">
        <f t="shared" si="13"/>
        <v/>
      </c>
      <c r="Z19" s="287" t="str">
        <f t="shared" si="14"/>
        <v/>
      </c>
      <c r="AA19" s="287" t="str">
        <f t="shared" si="15"/>
        <v/>
      </c>
      <c r="AB19" s="287" t="str">
        <f t="shared" si="16"/>
        <v/>
      </c>
      <c r="AC19" s="287" t="str">
        <f t="shared" si="17"/>
        <v/>
      </c>
      <c r="AD19" s="287" t="str">
        <f t="shared" si="18"/>
        <v/>
      </c>
      <c r="AE19" s="287" t="str">
        <f t="shared" si="19"/>
        <v/>
      </c>
      <c r="AF19" s="287" t="str">
        <f t="shared" si="20"/>
        <v/>
      </c>
      <c r="AG19" s="287" t="str">
        <f t="shared" si="21"/>
        <v/>
      </c>
      <c r="AH19" s="287" t="str">
        <f t="shared" si="22"/>
        <v/>
      </c>
      <c r="AI19" s="288" t="str">
        <f t="shared" si="23"/>
        <v/>
      </c>
      <c r="AJ19" s="241"/>
      <c r="AK19" s="308" t="str">
        <f t="shared" si="24"/>
        <v/>
      </c>
      <c r="AL19" s="55" t="str">
        <f>'Calcul Worksheet'!FL19</f>
        <v>N/A</v>
      </c>
      <c r="AM19" s="309" t="str">
        <f t="shared" si="25"/>
        <v/>
      </c>
      <c r="AN19" s="55" t="str">
        <f>'Calcul Worksheet'!FO19</f>
        <v>N/A</v>
      </c>
      <c r="AO19" s="309" t="str">
        <f t="shared" si="26"/>
        <v/>
      </c>
      <c r="AP19" s="310" t="str">
        <f>'Calcul Worksheet'!FR19</f>
        <v>N/A</v>
      </c>
      <c r="AQ19" s="309" t="str">
        <f t="shared" si="27"/>
        <v/>
      </c>
      <c r="AR19" s="310" t="str">
        <f>'Calcul Worksheet'!FU19</f>
        <v>N/A</v>
      </c>
      <c r="AS19" s="309" t="str">
        <f t="shared" si="28"/>
        <v/>
      </c>
      <c r="AT19" s="310" t="str">
        <f>'Calcul Worksheet'!FX19</f>
        <v>N/A</v>
      </c>
      <c r="AU19" s="308" t="str">
        <f t="shared" si="29"/>
        <v/>
      </c>
      <c r="AV19" s="310" t="str">
        <f>'Calcul Worksheet'!GA19</f>
        <v>N/A</v>
      </c>
      <c r="AW19" s="309" t="str">
        <f t="shared" si="30"/>
        <v/>
      </c>
      <c r="AX19" s="310" t="str">
        <f>'Calcul Worksheet'!GD19</f>
        <v>N/A</v>
      </c>
      <c r="AY19" s="309" t="str">
        <f t="shared" si="31"/>
        <v/>
      </c>
      <c r="AZ19" s="310" t="str">
        <f>'Calcul Worksheet'!GG19</f>
        <v>N/A</v>
      </c>
      <c r="BA19" s="309" t="str">
        <f t="shared" si="32"/>
        <v/>
      </c>
      <c r="BB19" s="310" t="str">
        <f>'Calcul Worksheet'!GJ19</f>
        <v>N/A</v>
      </c>
      <c r="BC19" s="309" t="str">
        <f t="shared" si="33"/>
        <v/>
      </c>
      <c r="BD19" s="311" t="str">
        <f>'Calcul Worksheet'!GM19</f>
        <v>N/A</v>
      </c>
      <c r="BE19" s="201"/>
      <c r="BF19" s="201"/>
    </row>
    <row r="20" spans="1:58">
      <c r="A20" s="41" t="str">
        <f>'Calcul Worksheet'!A20</f>
        <v>B6</v>
      </c>
      <c r="B20" s="33" t="str">
        <f>'Calcul Worksheet'!B20</f>
        <v/>
      </c>
      <c r="C20" s="52" t="str">
        <f>IF(ISERROR('Calcul Worksheet'!AJ20),"",'Calcul Worksheet'!AJ20)</f>
        <v/>
      </c>
      <c r="D20" s="53" t="str">
        <f>IF(ISERROR('Calcul Worksheet'!AM20),"",'Calcul Worksheet'!AM20)</f>
        <v/>
      </c>
      <c r="E20" s="53" t="str">
        <f>IF(ISERROR('Calcul Worksheet'!AP20),"",'Calcul Worksheet'!AP20)</f>
        <v/>
      </c>
      <c r="F20" s="53" t="str">
        <f>IF(ISERROR('Calcul Worksheet'!AS20),"",'Calcul Worksheet'!AS20)</f>
        <v/>
      </c>
      <c r="G20" s="53" t="str">
        <f>IF(ISERROR('Calcul Worksheet'!AV20),"",'Calcul Worksheet'!AV20)</f>
        <v/>
      </c>
      <c r="H20" s="53" t="str">
        <f>IF(ISERROR('Calcul Worksheet'!AY20),"",'Calcul Worksheet'!AY20)</f>
        <v/>
      </c>
      <c r="I20" s="53" t="str">
        <f>IF(ISERROR('Calcul Worksheet'!BB20),"",'Calcul Worksheet'!BB20)</f>
        <v/>
      </c>
      <c r="J20" s="53" t="str">
        <f>IF(ISERROR('Calcul Worksheet'!BE20),"",'Calcul Worksheet'!BE20)</f>
        <v/>
      </c>
      <c r="K20" s="53" t="str">
        <f>IF(ISERROR('Calcul Worksheet'!BH20),"",'Calcul Worksheet'!BH20)</f>
        <v/>
      </c>
      <c r="L20" s="53" t="str">
        <f>IF(ISERROR('Calcul Worksheet'!BK20),"",'Calcul Worksheet'!BK20)</f>
        <v/>
      </c>
      <c r="M20" s="54" t="str">
        <f>IF(ISERROR('Calcul Worksheet'!BN20),"",'Calcul Worksheet'!BN20)</f>
        <v/>
      </c>
      <c r="N20" s="239" t="str">
        <f t="shared" si="2"/>
        <v/>
      </c>
      <c r="O20" s="165" t="str">
        <f t="shared" si="3"/>
        <v/>
      </c>
      <c r="P20" s="165" t="str">
        <f t="shared" si="4"/>
        <v/>
      </c>
      <c r="Q20" s="165" t="str">
        <f t="shared" si="5"/>
        <v/>
      </c>
      <c r="R20" s="165" t="str">
        <f t="shared" si="6"/>
        <v/>
      </c>
      <c r="S20" s="165" t="str">
        <f t="shared" si="7"/>
        <v/>
      </c>
      <c r="T20" s="165" t="str">
        <f t="shared" si="8"/>
        <v/>
      </c>
      <c r="U20" s="165" t="str">
        <f t="shared" si="9"/>
        <v/>
      </c>
      <c r="V20" s="165" t="str">
        <f t="shared" si="10"/>
        <v/>
      </c>
      <c r="W20" s="165" t="str">
        <f t="shared" si="11"/>
        <v/>
      </c>
      <c r="X20" s="192" t="str">
        <f t="shared" si="12"/>
        <v/>
      </c>
      <c r="Y20" s="286" t="str">
        <f t="shared" si="13"/>
        <v/>
      </c>
      <c r="Z20" s="287" t="str">
        <f t="shared" si="14"/>
        <v/>
      </c>
      <c r="AA20" s="287" t="str">
        <f t="shared" si="15"/>
        <v/>
      </c>
      <c r="AB20" s="287" t="str">
        <f t="shared" si="16"/>
        <v/>
      </c>
      <c r="AC20" s="287" t="str">
        <f t="shared" si="17"/>
        <v/>
      </c>
      <c r="AD20" s="287" t="str">
        <f t="shared" si="18"/>
        <v/>
      </c>
      <c r="AE20" s="287" t="str">
        <f t="shared" si="19"/>
        <v/>
      </c>
      <c r="AF20" s="287" t="str">
        <f t="shared" si="20"/>
        <v/>
      </c>
      <c r="AG20" s="287" t="str">
        <f t="shared" si="21"/>
        <v/>
      </c>
      <c r="AH20" s="287" t="str">
        <f t="shared" si="22"/>
        <v/>
      </c>
      <c r="AI20" s="288" t="str">
        <f t="shared" si="23"/>
        <v/>
      </c>
      <c r="AJ20" s="241"/>
      <c r="AK20" s="308" t="str">
        <f t="shared" si="24"/>
        <v/>
      </c>
      <c r="AL20" s="55" t="str">
        <f>'Calcul Worksheet'!FL20</f>
        <v>N/A</v>
      </c>
      <c r="AM20" s="309" t="str">
        <f t="shared" si="25"/>
        <v/>
      </c>
      <c r="AN20" s="55" t="str">
        <f>'Calcul Worksheet'!FO20</f>
        <v>N/A</v>
      </c>
      <c r="AO20" s="309" t="str">
        <f t="shared" si="26"/>
        <v/>
      </c>
      <c r="AP20" s="310" t="str">
        <f>'Calcul Worksheet'!FR20</f>
        <v>N/A</v>
      </c>
      <c r="AQ20" s="309" t="str">
        <f t="shared" si="27"/>
        <v/>
      </c>
      <c r="AR20" s="310" t="str">
        <f>'Calcul Worksheet'!FU20</f>
        <v>N/A</v>
      </c>
      <c r="AS20" s="309" t="str">
        <f t="shared" si="28"/>
        <v/>
      </c>
      <c r="AT20" s="310" t="str">
        <f>'Calcul Worksheet'!FX20</f>
        <v>N/A</v>
      </c>
      <c r="AU20" s="308" t="str">
        <f t="shared" si="29"/>
        <v/>
      </c>
      <c r="AV20" s="310" t="str">
        <f>'Calcul Worksheet'!GA20</f>
        <v>N/A</v>
      </c>
      <c r="AW20" s="309" t="str">
        <f t="shared" si="30"/>
        <v/>
      </c>
      <c r="AX20" s="310" t="str">
        <f>'Calcul Worksheet'!GD20</f>
        <v>N/A</v>
      </c>
      <c r="AY20" s="309" t="str">
        <f t="shared" si="31"/>
        <v/>
      </c>
      <c r="AZ20" s="310" t="str">
        <f>'Calcul Worksheet'!GG20</f>
        <v>N/A</v>
      </c>
      <c r="BA20" s="309" t="str">
        <f t="shared" si="32"/>
        <v/>
      </c>
      <c r="BB20" s="310" t="str">
        <f>'Calcul Worksheet'!GJ20</f>
        <v>N/A</v>
      </c>
      <c r="BC20" s="309" t="str">
        <f t="shared" si="33"/>
        <v/>
      </c>
      <c r="BD20" s="311" t="str">
        <f>'Calcul Worksheet'!GM20</f>
        <v>N/A</v>
      </c>
      <c r="BE20" s="201"/>
      <c r="BF20" s="201"/>
    </row>
    <row r="21" spans="1:58">
      <c r="A21" s="41" t="str">
        <f>'Calcul Worksheet'!A21</f>
        <v>B7</v>
      </c>
      <c r="B21" s="33" t="str">
        <f>'Calcul Worksheet'!B21</f>
        <v/>
      </c>
      <c r="C21" s="52" t="str">
        <f>IF(ISERROR('Calcul Worksheet'!AJ21),"",'Calcul Worksheet'!AJ21)</f>
        <v/>
      </c>
      <c r="D21" s="53" t="str">
        <f>IF(ISERROR('Calcul Worksheet'!AM21),"",'Calcul Worksheet'!AM21)</f>
        <v/>
      </c>
      <c r="E21" s="53" t="str">
        <f>IF(ISERROR('Calcul Worksheet'!AP21),"",'Calcul Worksheet'!AP21)</f>
        <v/>
      </c>
      <c r="F21" s="53" t="str">
        <f>IF(ISERROR('Calcul Worksheet'!AS21),"",'Calcul Worksheet'!AS21)</f>
        <v/>
      </c>
      <c r="G21" s="53" t="str">
        <f>IF(ISERROR('Calcul Worksheet'!AV21),"",'Calcul Worksheet'!AV21)</f>
        <v/>
      </c>
      <c r="H21" s="53" t="str">
        <f>IF(ISERROR('Calcul Worksheet'!AY21),"",'Calcul Worksheet'!AY21)</f>
        <v/>
      </c>
      <c r="I21" s="53" t="str">
        <f>IF(ISERROR('Calcul Worksheet'!BB21),"",'Calcul Worksheet'!BB21)</f>
        <v/>
      </c>
      <c r="J21" s="53" t="str">
        <f>IF(ISERROR('Calcul Worksheet'!BE21),"",'Calcul Worksheet'!BE21)</f>
        <v/>
      </c>
      <c r="K21" s="53" t="str">
        <f>IF(ISERROR('Calcul Worksheet'!BH21),"",'Calcul Worksheet'!BH21)</f>
        <v/>
      </c>
      <c r="L21" s="53" t="str">
        <f>IF(ISERROR('Calcul Worksheet'!BK21),"",'Calcul Worksheet'!BK21)</f>
        <v/>
      </c>
      <c r="M21" s="54" t="str">
        <f>IF(ISERROR('Calcul Worksheet'!BN21),"",'Calcul Worksheet'!BN21)</f>
        <v/>
      </c>
      <c r="N21" s="239" t="str">
        <f t="shared" si="2"/>
        <v/>
      </c>
      <c r="O21" s="165" t="str">
        <f t="shared" si="3"/>
        <v/>
      </c>
      <c r="P21" s="165" t="str">
        <f t="shared" si="4"/>
        <v/>
      </c>
      <c r="Q21" s="165" t="str">
        <f t="shared" si="5"/>
        <v/>
      </c>
      <c r="R21" s="165" t="str">
        <f t="shared" si="6"/>
        <v/>
      </c>
      <c r="S21" s="165" t="str">
        <f t="shared" si="7"/>
        <v/>
      </c>
      <c r="T21" s="165" t="str">
        <f t="shared" si="8"/>
        <v/>
      </c>
      <c r="U21" s="165" t="str">
        <f t="shared" si="9"/>
        <v/>
      </c>
      <c r="V21" s="165" t="str">
        <f t="shared" si="10"/>
        <v/>
      </c>
      <c r="W21" s="165" t="str">
        <f t="shared" si="11"/>
        <v/>
      </c>
      <c r="X21" s="192" t="str">
        <f t="shared" si="12"/>
        <v/>
      </c>
      <c r="Y21" s="286" t="str">
        <f t="shared" si="13"/>
        <v/>
      </c>
      <c r="Z21" s="287" t="str">
        <f t="shared" si="14"/>
        <v/>
      </c>
      <c r="AA21" s="287" t="str">
        <f t="shared" si="15"/>
        <v/>
      </c>
      <c r="AB21" s="287" t="str">
        <f t="shared" si="16"/>
        <v/>
      </c>
      <c r="AC21" s="287" t="str">
        <f t="shared" si="17"/>
        <v/>
      </c>
      <c r="AD21" s="287" t="str">
        <f t="shared" si="18"/>
        <v/>
      </c>
      <c r="AE21" s="287" t="str">
        <f t="shared" si="19"/>
        <v/>
      </c>
      <c r="AF21" s="287" t="str">
        <f t="shared" si="20"/>
        <v/>
      </c>
      <c r="AG21" s="287" t="str">
        <f t="shared" si="21"/>
        <v/>
      </c>
      <c r="AH21" s="287" t="str">
        <f t="shared" si="22"/>
        <v/>
      </c>
      <c r="AI21" s="288" t="str">
        <f t="shared" si="23"/>
        <v/>
      </c>
      <c r="AJ21" s="241"/>
      <c r="AK21" s="308" t="str">
        <f t="shared" si="24"/>
        <v/>
      </c>
      <c r="AL21" s="55" t="str">
        <f>'Calcul Worksheet'!FL21</f>
        <v>N/A</v>
      </c>
      <c r="AM21" s="309" t="str">
        <f t="shared" si="25"/>
        <v/>
      </c>
      <c r="AN21" s="55" t="str">
        <f>'Calcul Worksheet'!FO21</f>
        <v>N/A</v>
      </c>
      <c r="AO21" s="309" t="str">
        <f t="shared" si="26"/>
        <v/>
      </c>
      <c r="AP21" s="310" t="str">
        <f>'Calcul Worksheet'!FR21</f>
        <v>N/A</v>
      </c>
      <c r="AQ21" s="309" t="str">
        <f t="shared" si="27"/>
        <v/>
      </c>
      <c r="AR21" s="310" t="str">
        <f>'Calcul Worksheet'!FU21</f>
        <v>N/A</v>
      </c>
      <c r="AS21" s="309" t="str">
        <f t="shared" si="28"/>
        <v/>
      </c>
      <c r="AT21" s="310" t="str">
        <f>'Calcul Worksheet'!FX21</f>
        <v>N/A</v>
      </c>
      <c r="AU21" s="308" t="str">
        <f t="shared" si="29"/>
        <v/>
      </c>
      <c r="AV21" s="310" t="str">
        <f>'Calcul Worksheet'!GA21</f>
        <v>N/A</v>
      </c>
      <c r="AW21" s="309" t="str">
        <f t="shared" si="30"/>
        <v/>
      </c>
      <c r="AX21" s="310" t="str">
        <f>'Calcul Worksheet'!GD21</f>
        <v>N/A</v>
      </c>
      <c r="AY21" s="309" t="str">
        <f t="shared" si="31"/>
        <v/>
      </c>
      <c r="AZ21" s="310" t="str">
        <f>'Calcul Worksheet'!GG21</f>
        <v>N/A</v>
      </c>
      <c r="BA21" s="309" t="str">
        <f t="shared" si="32"/>
        <v/>
      </c>
      <c r="BB21" s="310" t="str">
        <f>'Calcul Worksheet'!GJ21</f>
        <v>N/A</v>
      </c>
      <c r="BC21" s="309" t="str">
        <f t="shared" si="33"/>
        <v/>
      </c>
      <c r="BD21" s="311" t="str">
        <f>'Calcul Worksheet'!GM21</f>
        <v>N/A</v>
      </c>
      <c r="BE21" s="201"/>
      <c r="BF21" s="201"/>
    </row>
    <row r="22" spans="1:58">
      <c r="A22" s="41" t="str">
        <f>'Calcul Worksheet'!A22</f>
        <v>B8</v>
      </c>
      <c r="B22" s="33" t="str">
        <f>'Calcul Worksheet'!B22</f>
        <v/>
      </c>
      <c r="C22" s="52" t="str">
        <f>IF(ISERROR('Calcul Worksheet'!AJ22),"",'Calcul Worksheet'!AJ22)</f>
        <v/>
      </c>
      <c r="D22" s="53" t="str">
        <f>IF(ISERROR('Calcul Worksheet'!AM22),"",'Calcul Worksheet'!AM22)</f>
        <v/>
      </c>
      <c r="E22" s="53" t="str">
        <f>IF(ISERROR('Calcul Worksheet'!AP22),"",'Calcul Worksheet'!AP22)</f>
        <v/>
      </c>
      <c r="F22" s="53" t="str">
        <f>IF(ISERROR('Calcul Worksheet'!AS22),"",'Calcul Worksheet'!AS22)</f>
        <v/>
      </c>
      <c r="G22" s="53" t="str">
        <f>IF(ISERROR('Calcul Worksheet'!AV22),"",'Calcul Worksheet'!AV22)</f>
        <v/>
      </c>
      <c r="H22" s="53" t="str">
        <f>IF(ISERROR('Calcul Worksheet'!AY22),"",'Calcul Worksheet'!AY22)</f>
        <v/>
      </c>
      <c r="I22" s="53" t="str">
        <f>IF(ISERROR('Calcul Worksheet'!BB22),"",'Calcul Worksheet'!BB22)</f>
        <v/>
      </c>
      <c r="J22" s="53" t="str">
        <f>IF(ISERROR('Calcul Worksheet'!BE22),"",'Calcul Worksheet'!BE22)</f>
        <v/>
      </c>
      <c r="K22" s="53" t="str">
        <f>IF(ISERROR('Calcul Worksheet'!BH22),"",'Calcul Worksheet'!BH22)</f>
        <v/>
      </c>
      <c r="L22" s="53" t="str">
        <f>IF(ISERROR('Calcul Worksheet'!BK22),"",'Calcul Worksheet'!BK22)</f>
        <v/>
      </c>
      <c r="M22" s="54" t="str">
        <f>IF(ISERROR('Calcul Worksheet'!BN22),"",'Calcul Worksheet'!BN22)</f>
        <v/>
      </c>
      <c r="N22" s="239" t="str">
        <f t="shared" si="2"/>
        <v/>
      </c>
      <c r="O22" s="165" t="str">
        <f t="shared" si="3"/>
        <v/>
      </c>
      <c r="P22" s="165" t="str">
        <f t="shared" si="4"/>
        <v/>
      </c>
      <c r="Q22" s="165" t="str">
        <f t="shared" si="5"/>
        <v/>
      </c>
      <c r="R22" s="165" t="str">
        <f t="shared" si="6"/>
        <v/>
      </c>
      <c r="S22" s="165" t="str">
        <f t="shared" si="7"/>
        <v/>
      </c>
      <c r="T22" s="165" t="str">
        <f t="shared" si="8"/>
        <v/>
      </c>
      <c r="U22" s="165" t="str">
        <f t="shared" si="9"/>
        <v/>
      </c>
      <c r="V22" s="165" t="str">
        <f t="shared" si="10"/>
        <v/>
      </c>
      <c r="W22" s="165" t="str">
        <f t="shared" si="11"/>
        <v/>
      </c>
      <c r="X22" s="192" t="str">
        <f t="shared" si="12"/>
        <v/>
      </c>
      <c r="Y22" s="286" t="str">
        <f t="shared" si="13"/>
        <v/>
      </c>
      <c r="Z22" s="287" t="str">
        <f t="shared" si="14"/>
        <v/>
      </c>
      <c r="AA22" s="287" t="str">
        <f t="shared" si="15"/>
        <v/>
      </c>
      <c r="AB22" s="287" t="str">
        <f t="shared" si="16"/>
        <v/>
      </c>
      <c r="AC22" s="287" t="str">
        <f t="shared" si="17"/>
        <v/>
      </c>
      <c r="AD22" s="287" t="str">
        <f t="shared" si="18"/>
        <v/>
      </c>
      <c r="AE22" s="287" t="str">
        <f t="shared" si="19"/>
        <v/>
      </c>
      <c r="AF22" s="287" t="str">
        <f t="shared" si="20"/>
        <v/>
      </c>
      <c r="AG22" s="287" t="str">
        <f t="shared" si="21"/>
        <v/>
      </c>
      <c r="AH22" s="287" t="str">
        <f t="shared" si="22"/>
        <v/>
      </c>
      <c r="AI22" s="288" t="str">
        <f t="shared" si="23"/>
        <v/>
      </c>
      <c r="AJ22" s="241"/>
      <c r="AK22" s="308" t="str">
        <f t="shared" si="24"/>
        <v/>
      </c>
      <c r="AL22" s="55" t="str">
        <f>'Calcul Worksheet'!FL22</f>
        <v>N/A</v>
      </c>
      <c r="AM22" s="309" t="str">
        <f t="shared" si="25"/>
        <v/>
      </c>
      <c r="AN22" s="55" t="str">
        <f>'Calcul Worksheet'!FO22</f>
        <v>N/A</v>
      </c>
      <c r="AO22" s="309" t="str">
        <f t="shared" si="26"/>
        <v/>
      </c>
      <c r="AP22" s="310" t="str">
        <f>'Calcul Worksheet'!FR22</f>
        <v>N/A</v>
      </c>
      <c r="AQ22" s="309" t="str">
        <f t="shared" si="27"/>
        <v/>
      </c>
      <c r="AR22" s="310" t="str">
        <f>'Calcul Worksheet'!FU22</f>
        <v>N/A</v>
      </c>
      <c r="AS22" s="309" t="str">
        <f t="shared" si="28"/>
        <v/>
      </c>
      <c r="AT22" s="310" t="str">
        <f>'Calcul Worksheet'!FX22</f>
        <v>N/A</v>
      </c>
      <c r="AU22" s="308" t="str">
        <f t="shared" si="29"/>
        <v/>
      </c>
      <c r="AV22" s="310" t="str">
        <f>'Calcul Worksheet'!GA22</f>
        <v>N/A</v>
      </c>
      <c r="AW22" s="309" t="str">
        <f t="shared" si="30"/>
        <v/>
      </c>
      <c r="AX22" s="310" t="str">
        <f>'Calcul Worksheet'!GD22</f>
        <v>N/A</v>
      </c>
      <c r="AY22" s="309" t="str">
        <f t="shared" si="31"/>
        <v/>
      </c>
      <c r="AZ22" s="310" t="str">
        <f>'Calcul Worksheet'!GG22</f>
        <v>N/A</v>
      </c>
      <c r="BA22" s="309" t="str">
        <f t="shared" si="32"/>
        <v/>
      </c>
      <c r="BB22" s="310" t="str">
        <f>'Calcul Worksheet'!GJ22</f>
        <v>N/A</v>
      </c>
      <c r="BC22" s="309" t="str">
        <f t="shared" si="33"/>
        <v/>
      </c>
      <c r="BD22" s="311" t="str">
        <f>'Calcul Worksheet'!GM22</f>
        <v>N/A</v>
      </c>
      <c r="BE22" s="201"/>
      <c r="BF22" s="201"/>
    </row>
    <row r="23" spans="1:58">
      <c r="A23" s="41" t="str">
        <f>'Calcul Worksheet'!A23</f>
        <v>B9</v>
      </c>
      <c r="B23" s="33" t="str">
        <f>'Calcul Worksheet'!B23</f>
        <v/>
      </c>
      <c r="C23" s="52" t="str">
        <f>IF(ISERROR('Calcul Worksheet'!AJ23),"",'Calcul Worksheet'!AJ23)</f>
        <v/>
      </c>
      <c r="D23" s="53" t="str">
        <f>IF(ISERROR('Calcul Worksheet'!AM23),"",'Calcul Worksheet'!AM23)</f>
        <v/>
      </c>
      <c r="E23" s="53" t="str">
        <f>IF(ISERROR('Calcul Worksheet'!AP23),"",'Calcul Worksheet'!AP23)</f>
        <v/>
      </c>
      <c r="F23" s="53" t="str">
        <f>IF(ISERROR('Calcul Worksheet'!AS23),"",'Calcul Worksheet'!AS23)</f>
        <v/>
      </c>
      <c r="G23" s="53" t="str">
        <f>IF(ISERROR('Calcul Worksheet'!AV23),"",'Calcul Worksheet'!AV23)</f>
        <v/>
      </c>
      <c r="H23" s="53" t="str">
        <f>IF(ISERROR('Calcul Worksheet'!AY23),"",'Calcul Worksheet'!AY23)</f>
        <v/>
      </c>
      <c r="I23" s="53" t="str">
        <f>IF(ISERROR('Calcul Worksheet'!BB23),"",'Calcul Worksheet'!BB23)</f>
        <v/>
      </c>
      <c r="J23" s="53" t="str">
        <f>IF(ISERROR('Calcul Worksheet'!BE23),"",'Calcul Worksheet'!BE23)</f>
        <v/>
      </c>
      <c r="K23" s="53" t="str">
        <f>IF(ISERROR('Calcul Worksheet'!BH23),"",'Calcul Worksheet'!BH23)</f>
        <v/>
      </c>
      <c r="L23" s="53" t="str">
        <f>IF(ISERROR('Calcul Worksheet'!BK23),"",'Calcul Worksheet'!BK23)</f>
        <v/>
      </c>
      <c r="M23" s="54" t="str">
        <f>IF(ISERROR('Calcul Worksheet'!BN23),"",'Calcul Worksheet'!BN23)</f>
        <v/>
      </c>
      <c r="N23" s="239" t="str">
        <f t="shared" si="2"/>
        <v/>
      </c>
      <c r="O23" s="165" t="str">
        <f t="shared" si="3"/>
        <v/>
      </c>
      <c r="P23" s="165" t="str">
        <f t="shared" si="4"/>
        <v/>
      </c>
      <c r="Q23" s="165" t="str">
        <f t="shared" si="5"/>
        <v/>
      </c>
      <c r="R23" s="165" t="str">
        <f t="shared" si="6"/>
        <v/>
      </c>
      <c r="S23" s="165" t="str">
        <f t="shared" si="7"/>
        <v/>
      </c>
      <c r="T23" s="165" t="str">
        <f t="shared" si="8"/>
        <v/>
      </c>
      <c r="U23" s="165" t="str">
        <f t="shared" si="9"/>
        <v/>
      </c>
      <c r="V23" s="165" t="str">
        <f t="shared" si="10"/>
        <v/>
      </c>
      <c r="W23" s="165" t="str">
        <f t="shared" si="11"/>
        <v/>
      </c>
      <c r="X23" s="192" t="str">
        <f t="shared" si="12"/>
        <v/>
      </c>
      <c r="Y23" s="286" t="str">
        <f t="shared" si="13"/>
        <v/>
      </c>
      <c r="Z23" s="287" t="str">
        <f t="shared" si="14"/>
        <v/>
      </c>
      <c r="AA23" s="287" t="str">
        <f t="shared" si="15"/>
        <v/>
      </c>
      <c r="AB23" s="287" t="str">
        <f t="shared" si="16"/>
        <v/>
      </c>
      <c r="AC23" s="287" t="str">
        <f t="shared" si="17"/>
        <v/>
      </c>
      <c r="AD23" s="287" t="str">
        <f t="shared" si="18"/>
        <v/>
      </c>
      <c r="AE23" s="287" t="str">
        <f t="shared" si="19"/>
        <v/>
      </c>
      <c r="AF23" s="287" t="str">
        <f t="shared" si="20"/>
        <v/>
      </c>
      <c r="AG23" s="287" t="str">
        <f t="shared" si="21"/>
        <v/>
      </c>
      <c r="AH23" s="287" t="str">
        <f t="shared" si="22"/>
        <v/>
      </c>
      <c r="AI23" s="288" t="str">
        <f t="shared" si="23"/>
        <v/>
      </c>
      <c r="AJ23" s="241"/>
      <c r="AK23" s="308" t="str">
        <f t="shared" si="24"/>
        <v/>
      </c>
      <c r="AL23" s="55" t="str">
        <f>'Calcul Worksheet'!FL23</f>
        <v>N/A</v>
      </c>
      <c r="AM23" s="309" t="str">
        <f t="shared" si="25"/>
        <v/>
      </c>
      <c r="AN23" s="55" t="str">
        <f>'Calcul Worksheet'!FO23</f>
        <v>N/A</v>
      </c>
      <c r="AO23" s="309" t="str">
        <f t="shared" si="26"/>
        <v/>
      </c>
      <c r="AP23" s="310" t="str">
        <f>'Calcul Worksheet'!FR23</f>
        <v>N/A</v>
      </c>
      <c r="AQ23" s="309" t="str">
        <f t="shared" si="27"/>
        <v/>
      </c>
      <c r="AR23" s="310" t="str">
        <f>'Calcul Worksheet'!FU23</f>
        <v>N/A</v>
      </c>
      <c r="AS23" s="309" t="str">
        <f t="shared" si="28"/>
        <v/>
      </c>
      <c r="AT23" s="310" t="str">
        <f>'Calcul Worksheet'!FX23</f>
        <v>N/A</v>
      </c>
      <c r="AU23" s="308" t="str">
        <f t="shared" si="29"/>
        <v/>
      </c>
      <c r="AV23" s="310" t="str">
        <f>'Calcul Worksheet'!GA23</f>
        <v>N/A</v>
      </c>
      <c r="AW23" s="309" t="str">
        <f t="shared" si="30"/>
        <v/>
      </c>
      <c r="AX23" s="310" t="str">
        <f>'Calcul Worksheet'!GD23</f>
        <v>N/A</v>
      </c>
      <c r="AY23" s="309" t="str">
        <f t="shared" si="31"/>
        <v/>
      </c>
      <c r="AZ23" s="310" t="str">
        <f>'Calcul Worksheet'!GG23</f>
        <v>N/A</v>
      </c>
      <c r="BA23" s="309" t="str">
        <f t="shared" si="32"/>
        <v/>
      </c>
      <c r="BB23" s="310" t="str">
        <f>'Calcul Worksheet'!GJ23</f>
        <v>N/A</v>
      </c>
      <c r="BC23" s="309" t="str">
        <f t="shared" si="33"/>
        <v/>
      </c>
      <c r="BD23" s="311" t="str">
        <f>'Calcul Worksheet'!GM23</f>
        <v>N/A</v>
      </c>
      <c r="BE23" s="201"/>
      <c r="BF23" s="201"/>
    </row>
    <row r="24" spans="1:58">
      <c r="A24" s="41" t="str">
        <f>'Calcul Worksheet'!A24</f>
        <v>B10</v>
      </c>
      <c r="B24" s="33" t="str">
        <f>'Calcul Worksheet'!B24</f>
        <v/>
      </c>
      <c r="C24" s="52" t="str">
        <f>IF(ISERROR('Calcul Worksheet'!AJ24),"",'Calcul Worksheet'!AJ24)</f>
        <v/>
      </c>
      <c r="D24" s="53" t="str">
        <f>IF(ISERROR('Calcul Worksheet'!AM24),"",'Calcul Worksheet'!AM24)</f>
        <v/>
      </c>
      <c r="E24" s="53" t="str">
        <f>IF(ISERROR('Calcul Worksheet'!AP24),"",'Calcul Worksheet'!AP24)</f>
        <v/>
      </c>
      <c r="F24" s="53" t="str">
        <f>IF(ISERROR('Calcul Worksheet'!AS24),"",'Calcul Worksheet'!AS24)</f>
        <v/>
      </c>
      <c r="G24" s="53" t="str">
        <f>IF(ISERROR('Calcul Worksheet'!AV24),"",'Calcul Worksheet'!AV24)</f>
        <v/>
      </c>
      <c r="H24" s="53" t="str">
        <f>IF(ISERROR('Calcul Worksheet'!AY24),"",'Calcul Worksheet'!AY24)</f>
        <v/>
      </c>
      <c r="I24" s="53" t="str">
        <f>IF(ISERROR('Calcul Worksheet'!BB24),"",'Calcul Worksheet'!BB24)</f>
        <v/>
      </c>
      <c r="J24" s="53" t="str">
        <f>IF(ISERROR('Calcul Worksheet'!BE24),"",'Calcul Worksheet'!BE24)</f>
        <v/>
      </c>
      <c r="K24" s="53" t="str">
        <f>IF(ISERROR('Calcul Worksheet'!BH24),"",'Calcul Worksheet'!BH24)</f>
        <v/>
      </c>
      <c r="L24" s="53" t="str">
        <f>IF(ISERROR('Calcul Worksheet'!BK24),"",'Calcul Worksheet'!BK24)</f>
        <v/>
      </c>
      <c r="M24" s="54" t="str">
        <f>IF(ISERROR('Calcul Worksheet'!BN24),"",'Calcul Worksheet'!BN24)</f>
        <v/>
      </c>
      <c r="N24" s="239" t="str">
        <f t="shared" si="2"/>
        <v/>
      </c>
      <c r="O24" s="165" t="str">
        <f t="shared" si="3"/>
        <v/>
      </c>
      <c r="P24" s="165" t="str">
        <f t="shared" si="4"/>
        <v/>
      </c>
      <c r="Q24" s="165" t="str">
        <f t="shared" si="5"/>
        <v/>
      </c>
      <c r="R24" s="165" t="str">
        <f t="shared" si="6"/>
        <v/>
      </c>
      <c r="S24" s="165" t="str">
        <f t="shared" si="7"/>
        <v/>
      </c>
      <c r="T24" s="165" t="str">
        <f t="shared" si="8"/>
        <v/>
      </c>
      <c r="U24" s="165" t="str">
        <f t="shared" si="9"/>
        <v/>
      </c>
      <c r="V24" s="165" t="str">
        <f t="shared" si="10"/>
        <v/>
      </c>
      <c r="W24" s="165" t="str">
        <f t="shared" si="11"/>
        <v/>
      </c>
      <c r="X24" s="192" t="str">
        <f t="shared" si="12"/>
        <v/>
      </c>
      <c r="Y24" s="286" t="str">
        <f t="shared" si="13"/>
        <v/>
      </c>
      <c r="Z24" s="287" t="str">
        <f t="shared" si="14"/>
        <v/>
      </c>
      <c r="AA24" s="287" t="str">
        <f t="shared" si="15"/>
        <v/>
      </c>
      <c r="AB24" s="287" t="str">
        <f t="shared" si="16"/>
        <v/>
      </c>
      <c r="AC24" s="287" t="str">
        <f t="shared" si="17"/>
        <v/>
      </c>
      <c r="AD24" s="287" t="str">
        <f t="shared" si="18"/>
        <v/>
      </c>
      <c r="AE24" s="287" t="str">
        <f t="shared" si="19"/>
        <v/>
      </c>
      <c r="AF24" s="287" t="str">
        <f t="shared" si="20"/>
        <v/>
      </c>
      <c r="AG24" s="287" t="str">
        <f t="shared" si="21"/>
        <v/>
      </c>
      <c r="AH24" s="287" t="str">
        <f t="shared" si="22"/>
        <v/>
      </c>
      <c r="AI24" s="288" t="str">
        <f t="shared" si="23"/>
        <v/>
      </c>
      <c r="AJ24" s="241"/>
      <c r="AK24" s="308" t="str">
        <f t="shared" si="24"/>
        <v/>
      </c>
      <c r="AL24" s="55" t="str">
        <f>'Calcul Worksheet'!FL24</f>
        <v>N/A</v>
      </c>
      <c r="AM24" s="309" t="str">
        <f t="shared" si="25"/>
        <v/>
      </c>
      <c r="AN24" s="55" t="str">
        <f>'Calcul Worksheet'!FO24</f>
        <v>N/A</v>
      </c>
      <c r="AO24" s="309" t="str">
        <f t="shared" si="26"/>
        <v/>
      </c>
      <c r="AP24" s="310" t="str">
        <f>'Calcul Worksheet'!FR24</f>
        <v>N/A</v>
      </c>
      <c r="AQ24" s="309" t="str">
        <f t="shared" si="27"/>
        <v/>
      </c>
      <c r="AR24" s="310" t="str">
        <f>'Calcul Worksheet'!FU24</f>
        <v>N/A</v>
      </c>
      <c r="AS24" s="309" t="str">
        <f t="shared" si="28"/>
        <v/>
      </c>
      <c r="AT24" s="310" t="str">
        <f>'Calcul Worksheet'!FX24</f>
        <v>N/A</v>
      </c>
      <c r="AU24" s="308" t="str">
        <f t="shared" si="29"/>
        <v/>
      </c>
      <c r="AV24" s="310" t="str">
        <f>'Calcul Worksheet'!GA24</f>
        <v>N/A</v>
      </c>
      <c r="AW24" s="309" t="str">
        <f t="shared" si="30"/>
        <v/>
      </c>
      <c r="AX24" s="310" t="str">
        <f>'Calcul Worksheet'!GD24</f>
        <v>N/A</v>
      </c>
      <c r="AY24" s="309" t="str">
        <f t="shared" si="31"/>
        <v/>
      </c>
      <c r="AZ24" s="310" t="str">
        <f>'Calcul Worksheet'!GG24</f>
        <v>N/A</v>
      </c>
      <c r="BA24" s="309" t="str">
        <f t="shared" si="32"/>
        <v/>
      </c>
      <c r="BB24" s="310" t="str">
        <f>'Calcul Worksheet'!GJ24</f>
        <v>N/A</v>
      </c>
      <c r="BC24" s="309" t="str">
        <f t="shared" si="33"/>
        <v/>
      </c>
      <c r="BD24" s="311" t="str">
        <f>'Calcul Worksheet'!GM24</f>
        <v>N/A</v>
      </c>
      <c r="BE24" s="201"/>
      <c r="BF24" s="201"/>
    </row>
    <row r="25" spans="1:58">
      <c r="A25" s="41" t="str">
        <f>'Calcul Worksheet'!A25</f>
        <v>B11</v>
      </c>
      <c r="B25" s="33" t="str">
        <f>'Calcul Worksheet'!B25</f>
        <v/>
      </c>
      <c r="C25" s="52" t="str">
        <f>IF(ISERROR('Calcul Worksheet'!AJ25),"",'Calcul Worksheet'!AJ25)</f>
        <v/>
      </c>
      <c r="D25" s="53" t="str">
        <f>IF(ISERROR('Calcul Worksheet'!AM25),"",'Calcul Worksheet'!AM25)</f>
        <v/>
      </c>
      <c r="E25" s="53" t="str">
        <f>IF(ISERROR('Calcul Worksheet'!AP25),"",'Calcul Worksheet'!AP25)</f>
        <v/>
      </c>
      <c r="F25" s="53" t="str">
        <f>IF(ISERROR('Calcul Worksheet'!AS25),"",'Calcul Worksheet'!AS25)</f>
        <v/>
      </c>
      <c r="G25" s="53" t="str">
        <f>IF(ISERROR('Calcul Worksheet'!AV25),"",'Calcul Worksheet'!AV25)</f>
        <v/>
      </c>
      <c r="H25" s="53" t="str">
        <f>IF(ISERROR('Calcul Worksheet'!AY25),"",'Calcul Worksheet'!AY25)</f>
        <v/>
      </c>
      <c r="I25" s="53" t="str">
        <f>IF(ISERROR('Calcul Worksheet'!BB25),"",'Calcul Worksheet'!BB25)</f>
        <v/>
      </c>
      <c r="J25" s="53" t="str">
        <f>IF(ISERROR('Calcul Worksheet'!BE25),"",'Calcul Worksheet'!BE25)</f>
        <v/>
      </c>
      <c r="K25" s="53" t="str">
        <f>IF(ISERROR('Calcul Worksheet'!BH25),"",'Calcul Worksheet'!BH25)</f>
        <v/>
      </c>
      <c r="L25" s="53" t="str">
        <f>IF(ISERROR('Calcul Worksheet'!BK25),"",'Calcul Worksheet'!BK25)</f>
        <v/>
      </c>
      <c r="M25" s="54" t="str">
        <f>IF(ISERROR('Calcul Worksheet'!BN25),"",'Calcul Worksheet'!BN25)</f>
        <v/>
      </c>
      <c r="N25" s="239" t="str">
        <f t="shared" si="2"/>
        <v/>
      </c>
      <c r="O25" s="165" t="str">
        <f t="shared" si="3"/>
        <v/>
      </c>
      <c r="P25" s="165" t="str">
        <f t="shared" si="4"/>
        <v/>
      </c>
      <c r="Q25" s="165" t="str">
        <f t="shared" si="5"/>
        <v/>
      </c>
      <c r="R25" s="165" t="str">
        <f t="shared" si="6"/>
        <v/>
      </c>
      <c r="S25" s="165" t="str">
        <f t="shared" si="7"/>
        <v/>
      </c>
      <c r="T25" s="165" t="str">
        <f t="shared" si="8"/>
        <v/>
      </c>
      <c r="U25" s="165" t="str">
        <f t="shared" si="9"/>
        <v/>
      </c>
      <c r="V25" s="165" t="str">
        <f t="shared" si="10"/>
        <v/>
      </c>
      <c r="W25" s="165" t="str">
        <f t="shared" si="11"/>
        <v/>
      </c>
      <c r="X25" s="192" t="str">
        <f t="shared" si="12"/>
        <v/>
      </c>
      <c r="Y25" s="286" t="str">
        <f t="shared" si="13"/>
        <v/>
      </c>
      <c r="Z25" s="287" t="str">
        <f t="shared" si="14"/>
        <v/>
      </c>
      <c r="AA25" s="287" t="str">
        <f t="shared" si="15"/>
        <v/>
      </c>
      <c r="AB25" s="287" t="str">
        <f t="shared" si="16"/>
        <v/>
      </c>
      <c r="AC25" s="287" t="str">
        <f t="shared" si="17"/>
        <v/>
      </c>
      <c r="AD25" s="287" t="str">
        <f t="shared" si="18"/>
        <v/>
      </c>
      <c r="AE25" s="287" t="str">
        <f t="shared" si="19"/>
        <v/>
      </c>
      <c r="AF25" s="287" t="str">
        <f t="shared" si="20"/>
        <v/>
      </c>
      <c r="AG25" s="287" t="str">
        <f t="shared" si="21"/>
        <v/>
      </c>
      <c r="AH25" s="287" t="str">
        <f t="shared" si="22"/>
        <v/>
      </c>
      <c r="AI25" s="288" t="str">
        <f t="shared" si="23"/>
        <v/>
      </c>
      <c r="AJ25" s="241"/>
      <c r="AK25" s="308" t="str">
        <f t="shared" si="24"/>
        <v/>
      </c>
      <c r="AL25" s="55" t="str">
        <f>'Calcul Worksheet'!FL25</f>
        <v>N/A</v>
      </c>
      <c r="AM25" s="309" t="str">
        <f t="shared" si="25"/>
        <v/>
      </c>
      <c r="AN25" s="55" t="str">
        <f>'Calcul Worksheet'!FO25</f>
        <v>N/A</v>
      </c>
      <c r="AO25" s="309" t="str">
        <f t="shared" si="26"/>
        <v/>
      </c>
      <c r="AP25" s="310" t="str">
        <f>'Calcul Worksheet'!FR25</f>
        <v>N/A</v>
      </c>
      <c r="AQ25" s="309" t="str">
        <f t="shared" si="27"/>
        <v/>
      </c>
      <c r="AR25" s="310" t="str">
        <f>'Calcul Worksheet'!FU25</f>
        <v>N/A</v>
      </c>
      <c r="AS25" s="309" t="str">
        <f t="shared" si="28"/>
        <v/>
      </c>
      <c r="AT25" s="310" t="str">
        <f>'Calcul Worksheet'!FX25</f>
        <v>N/A</v>
      </c>
      <c r="AU25" s="308" t="str">
        <f t="shared" si="29"/>
        <v/>
      </c>
      <c r="AV25" s="310" t="str">
        <f>'Calcul Worksheet'!GA25</f>
        <v>N/A</v>
      </c>
      <c r="AW25" s="309" t="str">
        <f t="shared" si="30"/>
        <v/>
      </c>
      <c r="AX25" s="310" t="str">
        <f>'Calcul Worksheet'!GD25</f>
        <v>N/A</v>
      </c>
      <c r="AY25" s="309" t="str">
        <f t="shared" si="31"/>
        <v/>
      </c>
      <c r="AZ25" s="310" t="str">
        <f>'Calcul Worksheet'!GG25</f>
        <v>N/A</v>
      </c>
      <c r="BA25" s="309" t="str">
        <f t="shared" si="32"/>
        <v/>
      </c>
      <c r="BB25" s="310" t="str">
        <f>'Calcul Worksheet'!GJ25</f>
        <v>N/A</v>
      </c>
      <c r="BC25" s="309" t="str">
        <f t="shared" si="33"/>
        <v/>
      </c>
      <c r="BD25" s="311" t="str">
        <f>'Calcul Worksheet'!GM25</f>
        <v>N/A</v>
      </c>
      <c r="BE25" s="201"/>
      <c r="BF25" s="201"/>
    </row>
    <row r="26" spans="1:58">
      <c r="A26" s="41" t="str">
        <f>'Calcul Worksheet'!A26</f>
        <v>B12</v>
      </c>
      <c r="B26" s="33" t="str">
        <f>'Calcul Worksheet'!B26</f>
        <v/>
      </c>
      <c r="C26" s="52" t="str">
        <f>IF(ISERROR('Calcul Worksheet'!AJ26),"",'Calcul Worksheet'!AJ26)</f>
        <v/>
      </c>
      <c r="D26" s="53" t="str">
        <f>IF(ISERROR('Calcul Worksheet'!AM26),"",'Calcul Worksheet'!AM26)</f>
        <v/>
      </c>
      <c r="E26" s="53" t="str">
        <f>IF(ISERROR('Calcul Worksheet'!AP26),"",'Calcul Worksheet'!AP26)</f>
        <v/>
      </c>
      <c r="F26" s="53" t="str">
        <f>IF(ISERROR('Calcul Worksheet'!AS26),"",'Calcul Worksheet'!AS26)</f>
        <v/>
      </c>
      <c r="G26" s="53" t="str">
        <f>IF(ISERROR('Calcul Worksheet'!AV26),"",'Calcul Worksheet'!AV26)</f>
        <v/>
      </c>
      <c r="H26" s="53" t="str">
        <f>IF(ISERROR('Calcul Worksheet'!AY26),"",'Calcul Worksheet'!AY26)</f>
        <v/>
      </c>
      <c r="I26" s="53" t="str">
        <f>IF(ISERROR('Calcul Worksheet'!BB26),"",'Calcul Worksheet'!BB26)</f>
        <v/>
      </c>
      <c r="J26" s="53" t="str">
        <f>IF(ISERROR('Calcul Worksheet'!BE26),"",'Calcul Worksheet'!BE26)</f>
        <v/>
      </c>
      <c r="K26" s="53" t="str">
        <f>IF(ISERROR('Calcul Worksheet'!BH26),"",'Calcul Worksheet'!BH26)</f>
        <v/>
      </c>
      <c r="L26" s="53" t="str">
        <f>IF(ISERROR('Calcul Worksheet'!BK26),"",'Calcul Worksheet'!BK26)</f>
        <v/>
      </c>
      <c r="M26" s="54" t="str">
        <f>IF(ISERROR('Calcul Worksheet'!BN26),"",'Calcul Worksheet'!BN26)</f>
        <v/>
      </c>
      <c r="N26" s="239" t="str">
        <f t="shared" si="2"/>
        <v/>
      </c>
      <c r="O26" s="165" t="str">
        <f t="shared" si="3"/>
        <v/>
      </c>
      <c r="P26" s="165" t="str">
        <f t="shared" si="4"/>
        <v/>
      </c>
      <c r="Q26" s="165" t="str">
        <f t="shared" si="5"/>
        <v/>
      </c>
      <c r="R26" s="165" t="str">
        <f t="shared" si="6"/>
        <v/>
      </c>
      <c r="S26" s="165" t="str">
        <f t="shared" si="7"/>
        <v/>
      </c>
      <c r="T26" s="165" t="str">
        <f t="shared" si="8"/>
        <v/>
      </c>
      <c r="U26" s="165" t="str">
        <f t="shared" si="9"/>
        <v/>
      </c>
      <c r="V26" s="165" t="str">
        <f t="shared" si="10"/>
        <v/>
      </c>
      <c r="W26" s="165" t="str">
        <f t="shared" si="11"/>
        <v/>
      </c>
      <c r="X26" s="192" t="str">
        <f t="shared" si="12"/>
        <v/>
      </c>
      <c r="Y26" s="286" t="str">
        <f t="shared" si="13"/>
        <v/>
      </c>
      <c r="Z26" s="287" t="str">
        <f t="shared" si="14"/>
        <v/>
      </c>
      <c r="AA26" s="287" t="str">
        <f t="shared" si="15"/>
        <v/>
      </c>
      <c r="AB26" s="287" t="str">
        <f t="shared" si="16"/>
        <v/>
      </c>
      <c r="AC26" s="287" t="str">
        <f t="shared" si="17"/>
        <v/>
      </c>
      <c r="AD26" s="287" t="str">
        <f t="shared" si="18"/>
        <v/>
      </c>
      <c r="AE26" s="287" t="str">
        <f t="shared" si="19"/>
        <v/>
      </c>
      <c r="AF26" s="287" t="str">
        <f t="shared" si="20"/>
        <v/>
      </c>
      <c r="AG26" s="287" t="str">
        <f t="shared" si="21"/>
        <v/>
      </c>
      <c r="AH26" s="287" t="str">
        <f t="shared" si="22"/>
        <v/>
      </c>
      <c r="AI26" s="288" t="str">
        <f t="shared" si="23"/>
        <v/>
      </c>
      <c r="AJ26" s="241"/>
      <c r="AK26" s="308" t="str">
        <f t="shared" si="24"/>
        <v/>
      </c>
      <c r="AL26" s="55" t="str">
        <f>'Calcul Worksheet'!FL26</f>
        <v>N/A</v>
      </c>
      <c r="AM26" s="309" t="str">
        <f t="shared" si="25"/>
        <v/>
      </c>
      <c r="AN26" s="55" t="str">
        <f>'Calcul Worksheet'!FO26</f>
        <v>N/A</v>
      </c>
      <c r="AO26" s="309" t="str">
        <f t="shared" si="26"/>
        <v/>
      </c>
      <c r="AP26" s="310" t="str">
        <f>'Calcul Worksheet'!FR26</f>
        <v>N/A</v>
      </c>
      <c r="AQ26" s="309" t="str">
        <f t="shared" si="27"/>
        <v/>
      </c>
      <c r="AR26" s="310" t="str">
        <f>'Calcul Worksheet'!FU26</f>
        <v>N/A</v>
      </c>
      <c r="AS26" s="309" t="str">
        <f t="shared" si="28"/>
        <v/>
      </c>
      <c r="AT26" s="310" t="str">
        <f>'Calcul Worksheet'!FX26</f>
        <v>N/A</v>
      </c>
      <c r="AU26" s="308" t="str">
        <f t="shared" si="29"/>
        <v/>
      </c>
      <c r="AV26" s="310" t="str">
        <f>'Calcul Worksheet'!GA26</f>
        <v>N/A</v>
      </c>
      <c r="AW26" s="309" t="str">
        <f t="shared" si="30"/>
        <v/>
      </c>
      <c r="AX26" s="310" t="str">
        <f>'Calcul Worksheet'!GD26</f>
        <v>N/A</v>
      </c>
      <c r="AY26" s="309" t="str">
        <f t="shared" si="31"/>
        <v/>
      </c>
      <c r="AZ26" s="310" t="str">
        <f>'Calcul Worksheet'!GG26</f>
        <v>N/A</v>
      </c>
      <c r="BA26" s="309" t="str">
        <f t="shared" si="32"/>
        <v/>
      </c>
      <c r="BB26" s="310" t="str">
        <f>'Calcul Worksheet'!GJ26</f>
        <v>N/A</v>
      </c>
      <c r="BC26" s="309" t="str">
        <f t="shared" si="33"/>
        <v/>
      </c>
      <c r="BD26" s="311" t="str">
        <f>'Calcul Worksheet'!GM26</f>
        <v>N/A</v>
      </c>
      <c r="BE26" s="201"/>
      <c r="BF26" s="201"/>
    </row>
    <row r="27" spans="1:58">
      <c r="A27" s="41" t="str">
        <f>'Calcul Worksheet'!A27</f>
        <v>C1</v>
      </c>
      <c r="B27" s="33" t="str">
        <f>'Calcul Worksheet'!B27</f>
        <v/>
      </c>
      <c r="C27" s="52" t="str">
        <f>IF(ISERROR('Calcul Worksheet'!AJ27),"",'Calcul Worksheet'!AJ27)</f>
        <v/>
      </c>
      <c r="D27" s="53" t="str">
        <f>IF(ISERROR('Calcul Worksheet'!AM27),"",'Calcul Worksheet'!AM27)</f>
        <v/>
      </c>
      <c r="E27" s="53" t="str">
        <f>IF(ISERROR('Calcul Worksheet'!AP27),"",'Calcul Worksheet'!AP27)</f>
        <v/>
      </c>
      <c r="F27" s="53" t="str">
        <f>IF(ISERROR('Calcul Worksheet'!AS27),"",'Calcul Worksheet'!AS27)</f>
        <v/>
      </c>
      <c r="G27" s="53" t="str">
        <f>IF(ISERROR('Calcul Worksheet'!AV27),"",'Calcul Worksheet'!AV27)</f>
        <v/>
      </c>
      <c r="H27" s="53" t="str">
        <f>IF(ISERROR('Calcul Worksheet'!AY27),"",'Calcul Worksheet'!AY27)</f>
        <v/>
      </c>
      <c r="I27" s="53" t="str">
        <f>IF(ISERROR('Calcul Worksheet'!BB27),"",'Calcul Worksheet'!BB27)</f>
        <v/>
      </c>
      <c r="J27" s="53" t="str">
        <f>IF(ISERROR('Calcul Worksheet'!BE27),"",'Calcul Worksheet'!BE27)</f>
        <v/>
      </c>
      <c r="K27" s="53" t="str">
        <f>IF(ISERROR('Calcul Worksheet'!BH27),"",'Calcul Worksheet'!BH27)</f>
        <v/>
      </c>
      <c r="L27" s="53" t="str">
        <f>IF(ISERROR('Calcul Worksheet'!BK27),"",'Calcul Worksheet'!BK27)</f>
        <v/>
      </c>
      <c r="M27" s="54" t="str">
        <f>IF(ISERROR('Calcul Worksheet'!BN27),"",'Calcul Worksheet'!BN27)</f>
        <v/>
      </c>
      <c r="N27" s="239" t="str">
        <f t="shared" si="2"/>
        <v/>
      </c>
      <c r="O27" s="165" t="str">
        <f t="shared" si="3"/>
        <v/>
      </c>
      <c r="P27" s="165" t="str">
        <f t="shared" si="4"/>
        <v/>
      </c>
      <c r="Q27" s="165" t="str">
        <f t="shared" si="5"/>
        <v/>
      </c>
      <c r="R27" s="165" t="str">
        <f t="shared" si="6"/>
        <v/>
      </c>
      <c r="S27" s="165" t="str">
        <f t="shared" si="7"/>
        <v/>
      </c>
      <c r="T27" s="165" t="str">
        <f t="shared" si="8"/>
        <v/>
      </c>
      <c r="U27" s="165" t="str">
        <f t="shared" si="9"/>
        <v/>
      </c>
      <c r="V27" s="165" t="str">
        <f t="shared" si="10"/>
        <v/>
      </c>
      <c r="W27" s="165" t="str">
        <f t="shared" si="11"/>
        <v/>
      </c>
      <c r="X27" s="192" t="str">
        <f t="shared" si="12"/>
        <v/>
      </c>
      <c r="Y27" s="286" t="str">
        <f t="shared" si="13"/>
        <v/>
      </c>
      <c r="Z27" s="287" t="str">
        <f t="shared" si="14"/>
        <v/>
      </c>
      <c r="AA27" s="287" t="str">
        <f t="shared" si="15"/>
        <v/>
      </c>
      <c r="AB27" s="287" t="str">
        <f t="shared" si="16"/>
        <v/>
      </c>
      <c r="AC27" s="287" t="str">
        <f t="shared" si="17"/>
        <v/>
      </c>
      <c r="AD27" s="287" t="str">
        <f t="shared" si="18"/>
        <v/>
      </c>
      <c r="AE27" s="287" t="str">
        <f t="shared" si="19"/>
        <v/>
      </c>
      <c r="AF27" s="287" t="str">
        <f t="shared" si="20"/>
        <v/>
      </c>
      <c r="AG27" s="287" t="str">
        <f t="shared" si="21"/>
        <v/>
      </c>
      <c r="AH27" s="287" t="str">
        <f t="shared" si="22"/>
        <v/>
      </c>
      <c r="AI27" s="288" t="str">
        <f t="shared" si="23"/>
        <v/>
      </c>
      <c r="AJ27" s="241"/>
      <c r="AK27" s="308" t="str">
        <f t="shared" si="24"/>
        <v/>
      </c>
      <c r="AL27" s="55" t="str">
        <f>'Calcul Worksheet'!FL27</f>
        <v>N/A</v>
      </c>
      <c r="AM27" s="309" t="str">
        <f t="shared" si="25"/>
        <v/>
      </c>
      <c r="AN27" s="55" t="str">
        <f>'Calcul Worksheet'!FO27</f>
        <v>N/A</v>
      </c>
      <c r="AO27" s="309" t="str">
        <f t="shared" si="26"/>
        <v/>
      </c>
      <c r="AP27" s="310" t="str">
        <f>'Calcul Worksheet'!FR27</f>
        <v>N/A</v>
      </c>
      <c r="AQ27" s="309" t="str">
        <f t="shared" si="27"/>
        <v/>
      </c>
      <c r="AR27" s="310" t="str">
        <f>'Calcul Worksheet'!FU27</f>
        <v>N/A</v>
      </c>
      <c r="AS27" s="309" t="str">
        <f t="shared" si="28"/>
        <v/>
      </c>
      <c r="AT27" s="310" t="str">
        <f>'Calcul Worksheet'!FX27</f>
        <v>N/A</v>
      </c>
      <c r="AU27" s="308" t="str">
        <f t="shared" si="29"/>
        <v/>
      </c>
      <c r="AV27" s="310" t="str">
        <f>'Calcul Worksheet'!GA27</f>
        <v>N/A</v>
      </c>
      <c r="AW27" s="309" t="str">
        <f t="shared" si="30"/>
        <v/>
      </c>
      <c r="AX27" s="310" t="str">
        <f>'Calcul Worksheet'!GD27</f>
        <v>N/A</v>
      </c>
      <c r="AY27" s="309" t="str">
        <f t="shared" si="31"/>
        <v/>
      </c>
      <c r="AZ27" s="310" t="str">
        <f>'Calcul Worksheet'!GG27</f>
        <v>N/A</v>
      </c>
      <c r="BA27" s="309" t="str">
        <f t="shared" si="32"/>
        <v/>
      </c>
      <c r="BB27" s="310" t="str">
        <f>'Calcul Worksheet'!GJ27</f>
        <v>N/A</v>
      </c>
      <c r="BC27" s="309" t="str">
        <f t="shared" si="33"/>
        <v/>
      </c>
      <c r="BD27" s="311" t="str">
        <f>'Calcul Worksheet'!GM27</f>
        <v>N/A</v>
      </c>
      <c r="BE27" s="201"/>
      <c r="BF27" s="201"/>
    </row>
    <row r="28" spans="1:58">
      <c r="A28" s="41" t="str">
        <f>'Calcul Worksheet'!A28</f>
        <v>C2</v>
      </c>
      <c r="B28" s="33" t="str">
        <f>'Calcul Worksheet'!B28</f>
        <v/>
      </c>
      <c r="C28" s="52" t="str">
        <f>IF(ISERROR('Calcul Worksheet'!AJ28),"",'Calcul Worksheet'!AJ28)</f>
        <v/>
      </c>
      <c r="D28" s="53" t="str">
        <f>IF(ISERROR('Calcul Worksheet'!AM28),"",'Calcul Worksheet'!AM28)</f>
        <v/>
      </c>
      <c r="E28" s="53" t="str">
        <f>IF(ISERROR('Calcul Worksheet'!AP28),"",'Calcul Worksheet'!AP28)</f>
        <v/>
      </c>
      <c r="F28" s="53" t="str">
        <f>IF(ISERROR('Calcul Worksheet'!AS28),"",'Calcul Worksheet'!AS28)</f>
        <v/>
      </c>
      <c r="G28" s="53" t="str">
        <f>IF(ISERROR('Calcul Worksheet'!AV28),"",'Calcul Worksheet'!AV28)</f>
        <v/>
      </c>
      <c r="H28" s="53" t="str">
        <f>IF(ISERROR('Calcul Worksheet'!AY28),"",'Calcul Worksheet'!AY28)</f>
        <v/>
      </c>
      <c r="I28" s="53" t="str">
        <f>IF(ISERROR('Calcul Worksheet'!BB28),"",'Calcul Worksheet'!BB28)</f>
        <v/>
      </c>
      <c r="J28" s="53" t="str">
        <f>IF(ISERROR('Calcul Worksheet'!BE28),"",'Calcul Worksheet'!BE28)</f>
        <v/>
      </c>
      <c r="K28" s="53" t="str">
        <f>IF(ISERROR('Calcul Worksheet'!BH28),"",'Calcul Worksheet'!BH28)</f>
        <v/>
      </c>
      <c r="L28" s="53" t="str">
        <f>IF(ISERROR('Calcul Worksheet'!BK28),"",'Calcul Worksheet'!BK28)</f>
        <v/>
      </c>
      <c r="M28" s="54" t="str">
        <f>IF(ISERROR('Calcul Worksheet'!BN28),"",'Calcul Worksheet'!BN28)</f>
        <v/>
      </c>
      <c r="N28" s="239" t="str">
        <f t="shared" si="2"/>
        <v/>
      </c>
      <c r="O28" s="165" t="str">
        <f t="shared" si="3"/>
        <v/>
      </c>
      <c r="P28" s="165" t="str">
        <f t="shared" si="4"/>
        <v/>
      </c>
      <c r="Q28" s="165" t="str">
        <f t="shared" si="5"/>
        <v/>
      </c>
      <c r="R28" s="165" t="str">
        <f t="shared" si="6"/>
        <v/>
      </c>
      <c r="S28" s="165" t="str">
        <f t="shared" si="7"/>
        <v/>
      </c>
      <c r="T28" s="165" t="str">
        <f t="shared" si="8"/>
        <v/>
      </c>
      <c r="U28" s="165" t="str">
        <f t="shared" si="9"/>
        <v/>
      </c>
      <c r="V28" s="165" t="str">
        <f t="shared" si="10"/>
        <v/>
      </c>
      <c r="W28" s="165" t="str">
        <f t="shared" si="11"/>
        <v/>
      </c>
      <c r="X28" s="192" t="str">
        <f t="shared" si="12"/>
        <v/>
      </c>
      <c r="Y28" s="286" t="str">
        <f t="shared" si="13"/>
        <v/>
      </c>
      <c r="Z28" s="287" t="str">
        <f t="shared" si="14"/>
        <v/>
      </c>
      <c r="AA28" s="287" t="str">
        <f t="shared" si="15"/>
        <v/>
      </c>
      <c r="AB28" s="287" t="str">
        <f t="shared" si="16"/>
        <v/>
      </c>
      <c r="AC28" s="287" t="str">
        <f t="shared" si="17"/>
        <v/>
      </c>
      <c r="AD28" s="287" t="str">
        <f t="shared" si="18"/>
        <v/>
      </c>
      <c r="AE28" s="287" t="str">
        <f t="shared" si="19"/>
        <v/>
      </c>
      <c r="AF28" s="287" t="str">
        <f t="shared" si="20"/>
        <v/>
      </c>
      <c r="AG28" s="287" t="str">
        <f t="shared" si="21"/>
        <v/>
      </c>
      <c r="AH28" s="287" t="str">
        <f t="shared" si="22"/>
        <v/>
      </c>
      <c r="AI28" s="288" t="str">
        <f t="shared" si="23"/>
        <v/>
      </c>
      <c r="AJ28" s="241"/>
      <c r="AK28" s="308" t="str">
        <f t="shared" si="24"/>
        <v/>
      </c>
      <c r="AL28" s="55" t="str">
        <f>'Calcul Worksheet'!FL28</f>
        <v>N/A</v>
      </c>
      <c r="AM28" s="309" t="str">
        <f t="shared" si="25"/>
        <v/>
      </c>
      <c r="AN28" s="55" t="str">
        <f>'Calcul Worksheet'!FO28</f>
        <v>N/A</v>
      </c>
      <c r="AO28" s="309" t="str">
        <f t="shared" si="26"/>
        <v/>
      </c>
      <c r="AP28" s="310" t="str">
        <f>'Calcul Worksheet'!FR28</f>
        <v>N/A</v>
      </c>
      <c r="AQ28" s="309" t="str">
        <f t="shared" si="27"/>
        <v/>
      </c>
      <c r="AR28" s="310" t="str">
        <f>'Calcul Worksheet'!FU28</f>
        <v>N/A</v>
      </c>
      <c r="AS28" s="309" t="str">
        <f t="shared" si="28"/>
        <v/>
      </c>
      <c r="AT28" s="310" t="str">
        <f>'Calcul Worksheet'!FX28</f>
        <v>N/A</v>
      </c>
      <c r="AU28" s="308" t="str">
        <f t="shared" si="29"/>
        <v/>
      </c>
      <c r="AV28" s="310" t="str">
        <f>'Calcul Worksheet'!GA28</f>
        <v>N/A</v>
      </c>
      <c r="AW28" s="309" t="str">
        <f t="shared" si="30"/>
        <v/>
      </c>
      <c r="AX28" s="310" t="str">
        <f>'Calcul Worksheet'!GD28</f>
        <v>N/A</v>
      </c>
      <c r="AY28" s="309" t="str">
        <f t="shared" si="31"/>
        <v/>
      </c>
      <c r="AZ28" s="310" t="str">
        <f>'Calcul Worksheet'!GG28</f>
        <v>N/A</v>
      </c>
      <c r="BA28" s="309" t="str">
        <f t="shared" si="32"/>
        <v/>
      </c>
      <c r="BB28" s="310" t="str">
        <f>'Calcul Worksheet'!GJ28</f>
        <v>N/A</v>
      </c>
      <c r="BC28" s="309" t="str">
        <f t="shared" si="33"/>
        <v/>
      </c>
      <c r="BD28" s="311" t="str">
        <f>'Calcul Worksheet'!GM28</f>
        <v>N/A</v>
      </c>
      <c r="BE28" s="201"/>
      <c r="BF28" s="201"/>
    </row>
    <row r="29" spans="1:58">
      <c r="A29" s="41" t="str">
        <f>'Calcul Worksheet'!A29</f>
        <v>C3</v>
      </c>
      <c r="B29" s="33" t="str">
        <f>'Calcul Worksheet'!B29</f>
        <v/>
      </c>
      <c r="C29" s="52" t="str">
        <f>IF(ISERROR('Calcul Worksheet'!AJ29),"",'Calcul Worksheet'!AJ29)</f>
        <v/>
      </c>
      <c r="D29" s="53" t="str">
        <f>IF(ISERROR('Calcul Worksheet'!AM29),"",'Calcul Worksheet'!AM29)</f>
        <v/>
      </c>
      <c r="E29" s="53" t="str">
        <f>IF(ISERROR('Calcul Worksheet'!AP29),"",'Calcul Worksheet'!AP29)</f>
        <v/>
      </c>
      <c r="F29" s="53" t="str">
        <f>IF(ISERROR('Calcul Worksheet'!AS29),"",'Calcul Worksheet'!AS29)</f>
        <v/>
      </c>
      <c r="G29" s="53" t="str">
        <f>IF(ISERROR('Calcul Worksheet'!AV29),"",'Calcul Worksheet'!AV29)</f>
        <v/>
      </c>
      <c r="H29" s="53" t="str">
        <f>IF(ISERROR('Calcul Worksheet'!AY29),"",'Calcul Worksheet'!AY29)</f>
        <v/>
      </c>
      <c r="I29" s="53" t="str">
        <f>IF(ISERROR('Calcul Worksheet'!BB29),"",'Calcul Worksheet'!BB29)</f>
        <v/>
      </c>
      <c r="J29" s="53" t="str">
        <f>IF(ISERROR('Calcul Worksheet'!BE29),"",'Calcul Worksheet'!BE29)</f>
        <v/>
      </c>
      <c r="K29" s="53" t="str">
        <f>IF(ISERROR('Calcul Worksheet'!BH29),"",'Calcul Worksheet'!BH29)</f>
        <v/>
      </c>
      <c r="L29" s="53" t="str">
        <f>IF(ISERROR('Calcul Worksheet'!BK29),"",'Calcul Worksheet'!BK29)</f>
        <v/>
      </c>
      <c r="M29" s="54" t="str">
        <f>IF(ISERROR('Calcul Worksheet'!BN29),"",'Calcul Worksheet'!BN29)</f>
        <v/>
      </c>
      <c r="N29" s="239" t="str">
        <f t="shared" si="2"/>
        <v/>
      </c>
      <c r="O29" s="165" t="str">
        <f t="shared" si="3"/>
        <v/>
      </c>
      <c r="P29" s="165" t="str">
        <f t="shared" si="4"/>
        <v/>
      </c>
      <c r="Q29" s="165" t="str">
        <f t="shared" si="5"/>
        <v/>
      </c>
      <c r="R29" s="165" t="str">
        <f t="shared" si="6"/>
        <v/>
      </c>
      <c r="S29" s="165" t="str">
        <f t="shared" si="7"/>
        <v/>
      </c>
      <c r="T29" s="165" t="str">
        <f t="shared" si="8"/>
        <v/>
      </c>
      <c r="U29" s="165" t="str">
        <f t="shared" si="9"/>
        <v/>
      </c>
      <c r="V29" s="165" t="str">
        <f t="shared" si="10"/>
        <v/>
      </c>
      <c r="W29" s="165" t="str">
        <f t="shared" si="11"/>
        <v/>
      </c>
      <c r="X29" s="192" t="str">
        <f t="shared" si="12"/>
        <v/>
      </c>
      <c r="Y29" s="286" t="str">
        <f t="shared" si="13"/>
        <v/>
      </c>
      <c r="Z29" s="287" t="str">
        <f t="shared" si="14"/>
        <v/>
      </c>
      <c r="AA29" s="287" t="str">
        <f t="shared" si="15"/>
        <v/>
      </c>
      <c r="AB29" s="287" t="str">
        <f t="shared" si="16"/>
        <v/>
      </c>
      <c r="AC29" s="287" t="str">
        <f t="shared" si="17"/>
        <v/>
      </c>
      <c r="AD29" s="287" t="str">
        <f t="shared" si="18"/>
        <v/>
      </c>
      <c r="AE29" s="287" t="str">
        <f t="shared" si="19"/>
        <v/>
      </c>
      <c r="AF29" s="287" t="str">
        <f t="shared" si="20"/>
        <v/>
      </c>
      <c r="AG29" s="287" t="str">
        <f t="shared" si="21"/>
        <v/>
      </c>
      <c r="AH29" s="287" t="str">
        <f t="shared" si="22"/>
        <v/>
      </c>
      <c r="AI29" s="288" t="str">
        <f t="shared" si="23"/>
        <v/>
      </c>
      <c r="AJ29" s="241"/>
      <c r="AK29" s="308" t="str">
        <f t="shared" si="24"/>
        <v/>
      </c>
      <c r="AL29" s="55" t="str">
        <f>'Calcul Worksheet'!FL29</f>
        <v>N/A</v>
      </c>
      <c r="AM29" s="309" t="str">
        <f t="shared" si="25"/>
        <v/>
      </c>
      <c r="AN29" s="55" t="str">
        <f>'Calcul Worksheet'!FO29</f>
        <v>N/A</v>
      </c>
      <c r="AO29" s="309" t="str">
        <f t="shared" si="26"/>
        <v/>
      </c>
      <c r="AP29" s="310" t="str">
        <f>'Calcul Worksheet'!FR29</f>
        <v>N/A</v>
      </c>
      <c r="AQ29" s="309" t="str">
        <f t="shared" si="27"/>
        <v/>
      </c>
      <c r="AR29" s="310" t="str">
        <f>'Calcul Worksheet'!FU29</f>
        <v>N/A</v>
      </c>
      <c r="AS29" s="309" t="str">
        <f t="shared" si="28"/>
        <v/>
      </c>
      <c r="AT29" s="310" t="str">
        <f>'Calcul Worksheet'!FX29</f>
        <v>N/A</v>
      </c>
      <c r="AU29" s="308" t="str">
        <f t="shared" si="29"/>
        <v/>
      </c>
      <c r="AV29" s="310" t="str">
        <f>'Calcul Worksheet'!GA29</f>
        <v>N/A</v>
      </c>
      <c r="AW29" s="309" t="str">
        <f t="shared" si="30"/>
        <v/>
      </c>
      <c r="AX29" s="310" t="str">
        <f>'Calcul Worksheet'!GD29</f>
        <v>N/A</v>
      </c>
      <c r="AY29" s="309" t="str">
        <f t="shared" si="31"/>
        <v/>
      </c>
      <c r="AZ29" s="310" t="str">
        <f>'Calcul Worksheet'!GG29</f>
        <v>N/A</v>
      </c>
      <c r="BA29" s="309" t="str">
        <f t="shared" si="32"/>
        <v/>
      </c>
      <c r="BB29" s="310" t="str">
        <f>'Calcul Worksheet'!GJ29</f>
        <v>N/A</v>
      </c>
      <c r="BC29" s="309" t="str">
        <f t="shared" si="33"/>
        <v/>
      </c>
      <c r="BD29" s="311" t="str">
        <f>'Calcul Worksheet'!GM29</f>
        <v>N/A</v>
      </c>
      <c r="BE29" s="201"/>
      <c r="BF29" s="201"/>
    </row>
    <row r="30" spans="1:58">
      <c r="A30" s="41" t="str">
        <f>'Calcul Worksheet'!A30</f>
        <v>C4</v>
      </c>
      <c r="B30" s="33" t="str">
        <f>'Calcul Worksheet'!B30</f>
        <v/>
      </c>
      <c r="C30" s="52" t="str">
        <f>IF(ISERROR('Calcul Worksheet'!AJ30),"",'Calcul Worksheet'!AJ30)</f>
        <v/>
      </c>
      <c r="D30" s="53" t="str">
        <f>IF(ISERROR('Calcul Worksheet'!AM30),"",'Calcul Worksheet'!AM30)</f>
        <v/>
      </c>
      <c r="E30" s="53" t="str">
        <f>IF(ISERROR('Calcul Worksheet'!AP30),"",'Calcul Worksheet'!AP30)</f>
        <v/>
      </c>
      <c r="F30" s="53" t="str">
        <f>IF(ISERROR('Calcul Worksheet'!AS30),"",'Calcul Worksheet'!AS30)</f>
        <v/>
      </c>
      <c r="G30" s="53" t="str">
        <f>IF(ISERROR('Calcul Worksheet'!AV30),"",'Calcul Worksheet'!AV30)</f>
        <v/>
      </c>
      <c r="H30" s="53" t="str">
        <f>IF(ISERROR('Calcul Worksheet'!AY30),"",'Calcul Worksheet'!AY30)</f>
        <v/>
      </c>
      <c r="I30" s="53" t="str">
        <f>IF(ISERROR('Calcul Worksheet'!BB30),"",'Calcul Worksheet'!BB30)</f>
        <v/>
      </c>
      <c r="J30" s="53" t="str">
        <f>IF(ISERROR('Calcul Worksheet'!BE30),"",'Calcul Worksheet'!BE30)</f>
        <v/>
      </c>
      <c r="K30" s="53" t="str">
        <f>IF(ISERROR('Calcul Worksheet'!BH30),"",'Calcul Worksheet'!BH30)</f>
        <v/>
      </c>
      <c r="L30" s="53" t="str">
        <f>IF(ISERROR('Calcul Worksheet'!BK30),"",'Calcul Worksheet'!BK30)</f>
        <v/>
      </c>
      <c r="M30" s="54" t="str">
        <f>IF(ISERROR('Calcul Worksheet'!BN30),"",'Calcul Worksheet'!BN30)</f>
        <v/>
      </c>
      <c r="N30" s="239" t="str">
        <f t="shared" si="2"/>
        <v/>
      </c>
      <c r="O30" s="165" t="str">
        <f t="shared" si="3"/>
        <v/>
      </c>
      <c r="P30" s="165" t="str">
        <f t="shared" si="4"/>
        <v/>
      </c>
      <c r="Q30" s="165" t="str">
        <f t="shared" si="5"/>
        <v/>
      </c>
      <c r="R30" s="165" t="str">
        <f t="shared" si="6"/>
        <v/>
      </c>
      <c r="S30" s="165" t="str">
        <f t="shared" si="7"/>
        <v/>
      </c>
      <c r="T30" s="165" t="str">
        <f t="shared" si="8"/>
        <v/>
      </c>
      <c r="U30" s="165" t="str">
        <f t="shared" si="9"/>
        <v/>
      </c>
      <c r="V30" s="165" t="str">
        <f t="shared" si="10"/>
        <v/>
      </c>
      <c r="W30" s="165" t="str">
        <f t="shared" si="11"/>
        <v/>
      </c>
      <c r="X30" s="192" t="str">
        <f t="shared" si="12"/>
        <v/>
      </c>
      <c r="Y30" s="286" t="str">
        <f t="shared" si="13"/>
        <v/>
      </c>
      <c r="Z30" s="287" t="str">
        <f t="shared" si="14"/>
        <v/>
      </c>
      <c r="AA30" s="287" t="str">
        <f t="shared" si="15"/>
        <v/>
      </c>
      <c r="AB30" s="287" t="str">
        <f t="shared" si="16"/>
        <v/>
      </c>
      <c r="AC30" s="287" t="str">
        <f t="shared" si="17"/>
        <v/>
      </c>
      <c r="AD30" s="287" t="str">
        <f t="shared" si="18"/>
        <v/>
      </c>
      <c r="AE30" s="287" t="str">
        <f t="shared" si="19"/>
        <v/>
      </c>
      <c r="AF30" s="287" t="str">
        <f t="shared" si="20"/>
        <v/>
      </c>
      <c r="AG30" s="287" t="str">
        <f t="shared" si="21"/>
        <v/>
      </c>
      <c r="AH30" s="287" t="str">
        <f t="shared" si="22"/>
        <v/>
      </c>
      <c r="AI30" s="288" t="str">
        <f t="shared" si="23"/>
        <v/>
      </c>
      <c r="AJ30" s="241"/>
      <c r="AK30" s="308" t="str">
        <f t="shared" si="24"/>
        <v/>
      </c>
      <c r="AL30" s="55" t="str">
        <f>'Calcul Worksheet'!FL30</f>
        <v>N/A</v>
      </c>
      <c r="AM30" s="309" t="str">
        <f t="shared" si="25"/>
        <v/>
      </c>
      <c r="AN30" s="55" t="str">
        <f>'Calcul Worksheet'!FO30</f>
        <v>N/A</v>
      </c>
      <c r="AO30" s="309" t="str">
        <f t="shared" si="26"/>
        <v/>
      </c>
      <c r="AP30" s="310" t="str">
        <f>'Calcul Worksheet'!FR30</f>
        <v>N/A</v>
      </c>
      <c r="AQ30" s="309" t="str">
        <f t="shared" si="27"/>
        <v/>
      </c>
      <c r="AR30" s="310" t="str">
        <f>'Calcul Worksheet'!FU30</f>
        <v>N/A</v>
      </c>
      <c r="AS30" s="309" t="str">
        <f t="shared" si="28"/>
        <v/>
      </c>
      <c r="AT30" s="310" t="str">
        <f>'Calcul Worksheet'!FX30</f>
        <v>N/A</v>
      </c>
      <c r="AU30" s="308" t="str">
        <f t="shared" si="29"/>
        <v/>
      </c>
      <c r="AV30" s="310" t="str">
        <f>'Calcul Worksheet'!GA30</f>
        <v>N/A</v>
      </c>
      <c r="AW30" s="309" t="str">
        <f t="shared" si="30"/>
        <v/>
      </c>
      <c r="AX30" s="310" t="str">
        <f>'Calcul Worksheet'!GD30</f>
        <v>N/A</v>
      </c>
      <c r="AY30" s="309" t="str">
        <f t="shared" si="31"/>
        <v/>
      </c>
      <c r="AZ30" s="310" t="str">
        <f>'Calcul Worksheet'!GG30</f>
        <v>N/A</v>
      </c>
      <c r="BA30" s="309" t="str">
        <f t="shared" si="32"/>
        <v/>
      </c>
      <c r="BB30" s="310" t="str">
        <f>'Calcul Worksheet'!GJ30</f>
        <v>N/A</v>
      </c>
      <c r="BC30" s="309" t="str">
        <f t="shared" si="33"/>
        <v/>
      </c>
      <c r="BD30" s="311" t="str">
        <f>'Calcul Worksheet'!GM30</f>
        <v>N/A</v>
      </c>
      <c r="BE30" s="201"/>
      <c r="BF30" s="201"/>
    </row>
    <row r="31" spans="1:58">
      <c r="A31" s="41" t="str">
        <f>'Calcul Worksheet'!A31</f>
        <v>C5</v>
      </c>
      <c r="B31" s="33" t="str">
        <f>'Calcul Worksheet'!B31</f>
        <v/>
      </c>
      <c r="C31" s="52" t="str">
        <f>IF(ISERROR('Calcul Worksheet'!AJ31),"",'Calcul Worksheet'!AJ31)</f>
        <v/>
      </c>
      <c r="D31" s="53" t="str">
        <f>IF(ISERROR('Calcul Worksheet'!AM31),"",'Calcul Worksheet'!AM31)</f>
        <v/>
      </c>
      <c r="E31" s="53" t="str">
        <f>IF(ISERROR('Calcul Worksheet'!AP31),"",'Calcul Worksheet'!AP31)</f>
        <v/>
      </c>
      <c r="F31" s="53" t="str">
        <f>IF(ISERROR('Calcul Worksheet'!AS31),"",'Calcul Worksheet'!AS31)</f>
        <v/>
      </c>
      <c r="G31" s="53" t="str">
        <f>IF(ISERROR('Calcul Worksheet'!AV31),"",'Calcul Worksheet'!AV31)</f>
        <v/>
      </c>
      <c r="H31" s="53" t="str">
        <f>IF(ISERROR('Calcul Worksheet'!AY31),"",'Calcul Worksheet'!AY31)</f>
        <v/>
      </c>
      <c r="I31" s="53" t="str">
        <f>IF(ISERROR('Calcul Worksheet'!BB31),"",'Calcul Worksheet'!BB31)</f>
        <v/>
      </c>
      <c r="J31" s="53" t="str">
        <f>IF(ISERROR('Calcul Worksheet'!BE31),"",'Calcul Worksheet'!BE31)</f>
        <v/>
      </c>
      <c r="K31" s="53" t="str">
        <f>IF(ISERROR('Calcul Worksheet'!BH31),"",'Calcul Worksheet'!BH31)</f>
        <v/>
      </c>
      <c r="L31" s="53" t="str">
        <f>IF(ISERROR('Calcul Worksheet'!BK31),"",'Calcul Worksheet'!BK31)</f>
        <v/>
      </c>
      <c r="M31" s="54" t="str">
        <f>IF(ISERROR('Calcul Worksheet'!BN31),"",'Calcul Worksheet'!BN31)</f>
        <v/>
      </c>
      <c r="N31" s="239" t="str">
        <f t="shared" si="2"/>
        <v/>
      </c>
      <c r="O31" s="165" t="str">
        <f t="shared" si="3"/>
        <v/>
      </c>
      <c r="P31" s="165" t="str">
        <f t="shared" si="4"/>
        <v/>
      </c>
      <c r="Q31" s="165" t="str">
        <f t="shared" si="5"/>
        <v/>
      </c>
      <c r="R31" s="165" t="str">
        <f t="shared" si="6"/>
        <v/>
      </c>
      <c r="S31" s="165" t="str">
        <f t="shared" si="7"/>
        <v/>
      </c>
      <c r="T31" s="165" t="str">
        <f t="shared" si="8"/>
        <v/>
      </c>
      <c r="U31" s="165" t="str">
        <f t="shared" si="9"/>
        <v/>
      </c>
      <c r="V31" s="165" t="str">
        <f t="shared" si="10"/>
        <v/>
      </c>
      <c r="W31" s="165" t="str">
        <f t="shared" si="11"/>
        <v/>
      </c>
      <c r="X31" s="192" t="str">
        <f t="shared" si="12"/>
        <v/>
      </c>
      <c r="Y31" s="286" t="str">
        <f t="shared" si="13"/>
        <v/>
      </c>
      <c r="Z31" s="287" t="str">
        <f t="shared" si="14"/>
        <v/>
      </c>
      <c r="AA31" s="287" t="str">
        <f t="shared" si="15"/>
        <v/>
      </c>
      <c r="AB31" s="287" t="str">
        <f t="shared" si="16"/>
        <v/>
      </c>
      <c r="AC31" s="287" t="str">
        <f t="shared" si="17"/>
        <v/>
      </c>
      <c r="AD31" s="287" t="str">
        <f t="shared" si="18"/>
        <v/>
      </c>
      <c r="AE31" s="287" t="str">
        <f t="shared" si="19"/>
        <v/>
      </c>
      <c r="AF31" s="287" t="str">
        <f t="shared" si="20"/>
        <v/>
      </c>
      <c r="AG31" s="287" t="str">
        <f t="shared" si="21"/>
        <v/>
      </c>
      <c r="AH31" s="287" t="str">
        <f t="shared" si="22"/>
        <v/>
      </c>
      <c r="AI31" s="288" t="str">
        <f t="shared" si="23"/>
        <v/>
      </c>
      <c r="AJ31" s="241"/>
      <c r="AK31" s="308" t="str">
        <f t="shared" si="24"/>
        <v/>
      </c>
      <c r="AL31" s="55" t="str">
        <f>'Calcul Worksheet'!FL31</f>
        <v>N/A</v>
      </c>
      <c r="AM31" s="309" t="str">
        <f t="shared" si="25"/>
        <v/>
      </c>
      <c r="AN31" s="55" t="str">
        <f>'Calcul Worksheet'!FO31</f>
        <v>N/A</v>
      </c>
      <c r="AO31" s="309" t="str">
        <f t="shared" si="26"/>
        <v/>
      </c>
      <c r="AP31" s="310" t="str">
        <f>'Calcul Worksheet'!FR31</f>
        <v>N/A</v>
      </c>
      <c r="AQ31" s="309" t="str">
        <f t="shared" si="27"/>
        <v/>
      </c>
      <c r="AR31" s="310" t="str">
        <f>'Calcul Worksheet'!FU31</f>
        <v>N/A</v>
      </c>
      <c r="AS31" s="309" t="str">
        <f t="shared" si="28"/>
        <v/>
      </c>
      <c r="AT31" s="310" t="str">
        <f>'Calcul Worksheet'!FX31</f>
        <v>N/A</v>
      </c>
      <c r="AU31" s="308" t="str">
        <f t="shared" si="29"/>
        <v/>
      </c>
      <c r="AV31" s="310" t="str">
        <f>'Calcul Worksheet'!GA31</f>
        <v>N/A</v>
      </c>
      <c r="AW31" s="309" t="str">
        <f t="shared" si="30"/>
        <v/>
      </c>
      <c r="AX31" s="310" t="str">
        <f>'Calcul Worksheet'!GD31</f>
        <v>N/A</v>
      </c>
      <c r="AY31" s="309" t="str">
        <f t="shared" si="31"/>
        <v/>
      </c>
      <c r="AZ31" s="310" t="str">
        <f>'Calcul Worksheet'!GG31</f>
        <v>N/A</v>
      </c>
      <c r="BA31" s="309" t="str">
        <f t="shared" si="32"/>
        <v/>
      </c>
      <c r="BB31" s="310" t="str">
        <f>'Calcul Worksheet'!GJ31</f>
        <v>N/A</v>
      </c>
      <c r="BC31" s="309" t="str">
        <f t="shared" si="33"/>
        <v/>
      </c>
      <c r="BD31" s="311" t="str">
        <f>'Calcul Worksheet'!GM31</f>
        <v>N/A</v>
      </c>
      <c r="BE31" s="201"/>
      <c r="BF31" s="201"/>
    </row>
    <row r="32" spans="1:58">
      <c r="A32" s="41" t="str">
        <f>'Calcul Worksheet'!A32</f>
        <v>C6</v>
      </c>
      <c r="B32" s="33" t="str">
        <f>'Calcul Worksheet'!B32</f>
        <v/>
      </c>
      <c r="C32" s="52" t="str">
        <f>IF(ISERROR('Calcul Worksheet'!AJ32),"",'Calcul Worksheet'!AJ32)</f>
        <v/>
      </c>
      <c r="D32" s="53" t="str">
        <f>IF(ISERROR('Calcul Worksheet'!AM32),"",'Calcul Worksheet'!AM32)</f>
        <v/>
      </c>
      <c r="E32" s="53" t="str">
        <f>IF(ISERROR('Calcul Worksheet'!AP32),"",'Calcul Worksheet'!AP32)</f>
        <v/>
      </c>
      <c r="F32" s="53" t="str">
        <f>IF(ISERROR('Calcul Worksheet'!AS32),"",'Calcul Worksheet'!AS32)</f>
        <v/>
      </c>
      <c r="G32" s="53" t="str">
        <f>IF(ISERROR('Calcul Worksheet'!AV32),"",'Calcul Worksheet'!AV32)</f>
        <v/>
      </c>
      <c r="H32" s="53" t="str">
        <f>IF(ISERROR('Calcul Worksheet'!AY32),"",'Calcul Worksheet'!AY32)</f>
        <v/>
      </c>
      <c r="I32" s="53" t="str">
        <f>IF(ISERROR('Calcul Worksheet'!BB32),"",'Calcul Worksheet'!BB32)</f>
        <v/>
      </c>
      <c r="J32" s="53" t="str">
        <f>IF(ISERROR('Calcul Worksheet'!BE32),"",'Calcul Worksheet'!BE32)</f>
        <v/>
      </c>
      <c r="K32" s="53" t="str">
        <f>IF(ISERROR('Calcul Worksheet'!BH32),"",'Calcul Worksheet'!BH32)</f>
        <v/>
      </c>
      <c r="L32" s="53" t="str">
        <f>IF(ISERROR('Calcul Worksheet'!BK32),"",'Calcul Worksheet'!BK32)</f>
        <v/>
      </c>
      <c r="M32" s="54" t="str">
        <f>IF(ISERROR('Calcul Worksheet'!BN32),"",'Calcul Worksheet'!BN32)</f>
        <v/>
      </c>
      <c r="N32" s="239" t="str">
        <f t="shared" si="2"/>
        <v/>
      </c>
      <c r="O32" s="165" t="str">
        <f t="shared" si="3"/>
        <v/>
      </c>
      <c r="P32" s="165" t="str">
        <f t="shared" si="4"/>
        <v/>
      </c>
      <c r="Q32" s="165" t="str">
        <f t="shared" si="5"/>
        <v/>
      </c>
      <c r="R32" s="165" t="str">
        <f t="shared" si="6"/>
        <v/>
      </c>
      <c r="S32" s="165" t="str">
        <f t="shared" si="7"/>
        <v/>
      </c>
      <c r="T32" s="165" t="str">
        <f t="shared" si="8"/>
        <v/>
      </c>
      <c r="U32" s="165" t="str">
        <f t="shared" si="9"/>
        <v/>
      </c>
      <c r="V32" s="165" t="str">
        <f t="shared" si="10"/>
        <v/>
      </c>
      <c r="W32" s="165" t="str">
        <f t="shared" si="11"/>
        <v/>
      </c>
      <c r="X32" s="192" t="str">
        <f t="shared" si="12"/>
        <v/>
      </c>
      <c r="Y32" s="286" t="str">
        <f t="shared" si="13"/>
        <v/>
      </c>
      <c r="Z32" s="287" t="str">
        <f t="shared" si="14"/>
        <v/>
      </c>
      <c r="AA32" s="287" t="str">
        <f t="shared" si="15"/>
        <v/>
      </c>
      <c r="AB32" s="287" t="str">
        <f t="shared" si="16"/>
        <v/>
      </c>
      <c r="AC32" s="287" t="str">
        <f t="shared" si="17"/>
        <v/>
      </c>
      <c r="AD32" s="287" t="str">
        <f t="shared" si="18"/>
        <v/>
      </c>
      <c r="AE32" s="287" t="str">
        <f t="shared" si="19"/>
        <v/>
      </c>
      <c r="AF32" s="287" t="str">
        <f t="shared" si="20"/>
        <v/>
      </c>
      <c r="AG32" s="287" t="str">
        <f t="shared" si="21"/>
        <v/>
      </c>
      <c r="AH32" s="287" t="str">
        <f t="shared" si="22"/>
        <v/>
      </c>
      <c r="AI32" s="288" t="str">
        <f t="shared" si="23"/>
        <v/>
      </c>
      <c r="AJ32" s="241"/>
      <c r="AK32" s="308" t="str">
        <f t="shared" si="24"/>
        <v/>
      </c>
      <c r="AL32" s="55" t="str">
        <f>'Calcul Worksheet'!FL32</f>
        <v>N/A</v>
      </c>
      <c r="AM32" s="309" t="str">
        <f t="shared" si="25"/>
        <v/>
      </c>
      <c r="AN32" s="55" t="str">
        <f>'Calcul Worksheet'!FO32</f>
        <v>N/A</v>
      </c>
      <c r="AO32" s="309" t="str">
        <f t="shared" si="26"/>
        <v/>
      </c>
      <c r="AP32" s="310" t="str">
        <f>'Calcul Worksheet'!FR32</f>
        <v>N/A</v>
      </c>
      <c r="AQ32" s="309" t="str">
        <f t="shared" si="27"/>
        <v/>
      </c>
      <c r="AR32" s="310" t="str">
        <f>'Calcul Worksheet'!FU32</f>
        <v>N/A</v>
      </c>
      <c r="AS32" s="309" t="str">
        <f t="shared" si="28"/>
        <v/>
      </c>
      <c r="AT32" s="310" t="str">
        <f>'Calcul Worksheet'!FX32</f>
        <v>N/A</v>
      </c>
      <c r="AU32" s="308" t="str">
        <f t="shared" si="29"/>
        <v/>
      </c>
      <c r="AV32" s="310" t="str">
        <f>'Calcul Worksheet'!GA32</f>
        <v>N/A</v>
      </c>
      <c r="AW32" s="309" t="str">
        <f t="shared" si="30"/>
        <v/>
      </c>
      <c r="AX32" s="310" t="str">
        <f>'Calcul Worksheet'!GD32</f>
        <v>N/A</v>
      </c>
      <c r="AY32" s="309" t="str">
        <f t="shared" si="31"/>
        <v/>
      </c>
      <c r="AZ32" s="310" t="str">
        <f>'Calcul Worksheet'!GG32</f>
        <v>N/A</v>
      </c>
      <c r="BA32" s="309" t="str">
        <f t="shared" si="32"/>
        <v/>
      </c>
      <c r="BB32" s="310" t="str">
        <f>'Calcul Worksheet'!GJ32</f>
        <v>N/A</v>
      </c>
      <c r="BC32" s="309" t="str">
        <f t="shared" si="33"/>
        <v/>
      </c>
      <c r="BD32" s="311" t="str">
        <f>'Calcul Worksheet'!GM32</f>
        <v>N/A</v>
      </c>
      <c r="BE32" s="201"/>
      <c r="BF32" s="201"/>
    </row>
    <row r="33" spans="1:58">
      <c r="A33" s="41" t="str">
        <f>'Calcul Worksheet'!A33</f>
        <v>C7</v>
      </c>
      <c r="B33" s="33" t="str">
        <f>'Calcul Worksheet'!B33</f>
        <v/>
      </c>
      <c r="C33" s="52" t="str">
        <f>IF(ISERROR('Calcul Worksheet'!AJ33),"",'Calcul Worksheet'!AJ33)</f>
        <v/>
      </c>
      <c r="D33" s="53" t="str">
        <f>IF(ISERROR('Calcul Worksheet'!AM33),"",'Calcul Worksheet'!AM33)</f>
        <v/>
      </c>
      <c r="E33" s="53" t="str">
        <f>IF(ISERROR('Calcul Worksheet'!AP33),"",'Calcul Worksheet'!AP33)</f>
        <v/>
      </c>
      <c r="F33" s="53" t="str">
        <f>IF(ISERROR('Calcul Worksheet'!AS33),"",'Calcul Worksheet'!AS33)</f>
        <v/>
      </c>
      <c r="G33" s="53" t="str">
        <f>IF(ISERROR('Calcul Worksheet'!AV33),"",'Calcul Worksheet'!AV33)</f>
        <v/>
      </c>
      <c r="H33" s="53" t="str">
        <f>IF(ISERROR('Calcul Worksheet'!AY33),"",'Calcul Worksheet'!AY33)</f>
        <v/>
      </c>
      <c r="I33" s="53" t="str">
        <f>IF(ISERROR('Calcul Worksheet'!BB33),"",'Calcul Worksheet'!BB33)</f>
        <v/>
      </c>
      <c r="J33" s="53" t="str">
        <f>IF(ISERROR('Calcul Worksheet'!BE33),"",'Calcul Worksheet'!BE33)</f>
        <v/>
      </c>
      <c r="K33" s="53" t="str">
        <f>IF(ISERROR('Calcul Worksheet'!BH33),"",'Calcul Worksheet'!BH33)</f>
        <v/>
      </c>
      <c r="L33" s="53" t="str">
        <f>IF(ISERROR('Calcul Worksheet'!BK33),"",'Calcul Worksheet'!BK33)</f>
        <v/>
      </c>
      <c r="M33" s="54" t="str">
        <f>IF(ISERROR('Calcul Worksheet'!BN33),"",'Calcul Worksheet'!BN33)</f>
        <v/>
      </c>
      <c r="N33" s="239" t="str">
        <f t="shared" si="2"/>
        <v/>
      </c>
      <c r="O33" s="165" t="str">
        <f t="shared" si="3"/>
        <v/>
      </c>
      <c r="P33" s="165" t="str">
        <f t="shared" si="4"/>
        <v/>
      </c>
      <c r="Q33" s="165" t="str">
        <f t="shared" si="5"/>
        <v/>
      </c>
      <c r="R33" s="165" t="str">
        <f t="shared" si="6"/>
        <v/>
      </c>
      <c r="S33" s="165" t="str">
        <f t="shared" si="7"/>
        <v/>
      </c>
      <c r="T33" s="165" t="str">
        <f t="shared" si="8"/>
        <v/>
      </c>
      <c r="U33" s="165" t="str">
        <f t="shared" si="9"/>
        <v/>
      </c>
      <c r="V33" s="165" t="str">
        <f t="shared" si="10"/>
        <v/>
      </c>
      <c r="W33" s="165" t="str">
        <f t="shared" si="11"/>
        <v/>
      </c>
      <c r="X33" s="192" t="str">
        <f t="shared" si="12"/>
        <v/>
      </c>
      <c r="Y33" s="286" t="str">
        <f t="shared" si="13"/>
        <v/>
      </c>
      <c r="Z33" s="287" t="str">
        <f t="shared" si="14"/>
        <v/>
      </c>
      <c r="AA33" s="287" t="str">
        <f t="shared" si="15"/>
        <v/>
      </c>
      <c r="AB33" s="287" t="str">
        <f t="shared" si="16"/>
        <v/>
      </c>
      <c r="AC33" s="287" t="str">
        <f t="shared" si="17"/>
        <v/>
      </c>
      <c r="AD33" s="287" t="str">
        <f t="shared" si="18"/>
        <v/>
      </c>
      <c r="AE33" s="287" t="str">
        <f t="shared" si="19"/>
        <v/>
      </c>
      <c r="AF33" s="287" t="str">
        <f t="shared" si="20"/>
        <v/>
      </c>
      <c r="AG33" s="287" t="str">
        <f t="shared" si="21"/>
        <v/>
      </c>
      <c r="AH33" s="287" t="str">
        <f t="shared" si="22"/>
        <v/>
      </c>
      <c r="AI33" s="288" t="str">
        <f t="shared" si="23"/>
        <v/>
      </c>
      <c r="AJ33" s="241"/>
      <c r="AK33" s="308" t="str">
        <f t="shared" si="24"/>
        <v/>
      </c>
      <c r="AL33" s="55" t="str">
        <f>'Calcul Worksheet'!FL33</f>
        <v>N/A</v>
      </c>
      <c r="AM33" s="309" t="str">
        <f t="shared" si="25"/>
        <v/>
      </c>
      <c r="AN33" s="55" t="str">
        <f>'Calcul Worksheet'!FO33</f>
        <v>N/A</v>
      </c>
      <c r="AO33" s="309" t="str">
        <f t="shared" si="26"/>
        <v/>
      </c>
      <c r="AP33" s="310" t="str">
        <f>'Calcul Worksheet'!FR33</f>
        <v>N/A</v>
      </c>
      <c r="AQ33" s="309" t="str">
        <f t="shared" si="27"/>
        <v/>
      </c>
      <c r="AR33" s="310" t="str">
        <f>'Calcul Worksheet'!FU33</f>
        <v>N/A</v>
      </c>
      <c r="AS33" s="309" t="str">
        <f t="shared" si="28"/>
        <v/>
      </c>
      <c r="AT33" s="310" t="str">
        <f>'Calcul Worksheet'!FX33</f>
        <v>N/A</v>
      </c>
      <c r="AU33" s="308" t="str">
        <f t="shared" si="29"/>
        <v/>
      </c>
      <c r="AV33" s="310" t="str">
        <f>'Calcul Worksheet'!GA33</f>
        <v>N/A</v>
      </c>
      <c r="AW33" s="309" t="str">
        <f t="shared" si="30"/>
        <v/>
      </c>
      <c r="AX33" s="310" t="str">
        <f>'Calcul Worksheet'!GD33</f>
        <v>N/A</v>
      </c>
      <c r="AY33" s="309" t="str">
        <f t="shared" si="31"/>
        <v/>
      </c>
      <c r="AZ33" s="310" t="str">
        <f>'Calcul Worksheet'!GG33</f>
        <v>N/A</v>
      </c>
      <c r="BA33" s="309" t="str">
        <f t="shared" si="32"/>
        <v/>
      </c>
      <c r="BB33" s="310" t="str">
        <f>'Calcul Worksheet'!GJ33</f>
        <v>N/A</v>
      </c>
      <c r="BC33" s="309" t="str">
        <f t="shared" si="33"/>
        <v/>
      </c>
      <c r="BD33" s="311" t="str">
        <f>'Calcul Worksheet'!GM33</f>
        <v>N/A</v>
      </c>
      <c r="BE33" s="201"/>
      <c r="BF33" s="201"/>
    </row>
    <row r="34" spans="1:58">
      <c r="A34" s="41" t="str">
        <f>'Calcul Worksheet'!A34</f>
        <v>C8</v>
      </c>
      <c r="B34" s="33" t="str">
        <f>'Calcul Worksheet'!B34</f>
        <v/>
      </c>
      <c r="C34" s="52" t="str">
        <f>IF(ISERROR('Calcul Worksheet'!AJ34),"",'Calcul Worksheet'!AJ34)</f>
        <v/>
      </c>
      <c r="D34" s="53" t="str">
        <f>IF(ISERROR('Calcul Worksheet'!AM34),"",'Calcul Worksheet'!AM34)</f>
        <v/>
      </c>
      <c r="E34" s="53" t="str">
        <f>IF(ISERROR('Calcul Worksheet'!AP34),"",'Calcul Worksheet'!AP34)</f>
        <v/>
      </c>
      <c r="F34" s="53" t="str">
        <f>IF(ISERROR('Calcul Worksheet'!AS34),"",'Calcul Worksheet'!AS34)</f>
        <v/>
      </c>
      <c r="G34" s="53" t="str">
        <f>IF(ISERROR('Calcul Worksheet'!AV34),"",'Calcul Worksheet'!AV34)</f>
        <v/>
      </c>
      <c r="H34" s="53" t="str">
        <f>IF(ISERROR('Calcul Worksheet'!AY34),"",'Calcul Worksheet'!AY34)</f>
        <v/>
      </c>
      <c r="I34" s="53" t="str">
        <f>IF(ISERROR('Calcul Worksheet'!BB34),"",'Calcul Worksheet'!BB34)</f>
        <v/>
      </c>
      <c r="J34" s="53" t="str">
        <f>IF(ISERROR('Calcul Worksheet'!BE34),"",'Calcul Worksheet'!BE34)</f>
        <v/>
      </c>
      <c r="K34" s="53" t="str">
        <f>IF(ISERROR('Calcul Worksheet'!BH34),"",'Calcul Worksheet'!BH34)</f>
        <v/>
      </c>
      <c r="L34" s="53" t="str">
        <f>IF(ISERROR('Calcul Worksheet'!BK34),"",'Calcul Worksheet'!BK34)</f>
        <v/>
      </c>
      <c r="M34" s="54" t="str">
        <f>IF(ISERROR('Calcul Worksheet'!BN34),"",'Calcul Worksheet'!BN34)</f>
        <v/>
      </c>
      <c r="N34" s="239" t="str">
        <f t="shared" si="2"/>
        <v/>
      </c>
      <c r="O34" s="165" t="str">
        <f t="shared" si="3"/>
        <v/>
      </c>
      <c r="P34" s="165" t="str">
        <f t="shared" si="4"/>
        <v/>
      </c>
      <c r="Q34" s="165" t="str">
        <f t="shared" si="5"/>
        <v/>
      </c>
      <c r="R34" s="165" t="str">
        <f t="shared" si="6"/>
        <v/>
      </c>
      <c r="S34" s="165" t="str">
        <f t="shared" si="7"/>
        <v/>
      </c>
      <c r="T34" s="165" t="str">
        <f t="shared" si="8"/>
        <v/>
      </c>
      <c r="U34" s="165" t="str">
        <f t="shared" si="9"/>
        <v/>
      </c>
      <c r="V34" s="165" t="str">
        <f t="shared" si="10"/>
        <v/>
      </c>
      <c r="W34" s="165" t="str">
        <f t="shared" si="11"/>
        <v/>
      </c>
      <c r="X34" s="192" t="str">
        <f t="shared" si="12"/>
        <v/>
      </c>
      <c r="Y34" s="286" t="str">
        <f t="shared" si="13"/>
        <v/>
      </c>
      <c r="Z34" s="287" t="str">
        <f t="shared" si="14"/>
        <v/>
      </c>
      <c r="AA34" s="287" t="str">
        <f t="shared" si="15"/>
        <v/>
      </c>
      <c r="AB34" s="287" t="str">
        <f t="shared" si="16"/>
        <v/>
      </c>
      <c r="AC34" s="287" t="str">
        <f t="shared" si="17"/>
        <v/>
      </c>
      <c r="AD34" s="287" t="str">
        <f t="shared" si="18"/>
        <v/>
      </c>
      <c r="AE34" s="287" t="str">
        <f t="shared" si="19"/>
        <v/>
      </c>
      <c r="AF34" s="287" t="str">
        <f t="shared" si="20"/>
        <v/>
      </c>
      <c r="AG34" s="287" t="str">
        <f t="shared" si="21"/>
        <v/>
      </c>
      <c r="AH34" s="287" t="str">
        <f t="shared" si="22"/>
        <v/>
      </c>
      <c r="AI34" s="288" t="str">
        <f t="shared" si="23"/>
        <v/>
      </c>
      <c r="AJ34" s="241"/>
      <c r="AK34" s="308" t="str">
        <f t="shared" si="24"/>
        <v/>
      </c>
      <c r="AL34" s="55" t="str">
        <f>'Calcul Worksheet'!FL34</f>
        <v>N/A</v>
      </c>
      <c r="AM34" s="309" t="str">
        <f t="shared" si="25"/>
        <v/>
      </c>
      <c r="AN34" s="55" t="str">
        <f>'Calcul Worksheet'!FO34</f>
        <v>N/A</v>
      </c>
      <c r="AO34" s="309" t="str">
        <f t="shared" si="26"/>
        <v/>
      </c>
      <c r="AP34" s="310" t="str">
        <f>'Calcul Worksheet'!FR34</f>
        <v>N/A</v>
      </c>
      <c r="AQ34" s="309" t="str">
        <f t="shared" si="27"/>
        <v/>
      </c>
      <c r="AR34" s="310" t="str">
        <f>'Calcul Worksheet'!FU34</f>
        <v>N/A</v>
      </c>
      <c r="AS34" s="309" t="str">
        <f t="shared" si="28"/>
        <v/>
      </c>
      <c r="AT34" s="310" t="str">
        <f>'Calcul Worksheet'!FX34</f>
        <v>N/A</v>
      </c>
      <c r="AU34" s="308" t="str">
        <f t="shared" si="29"/>
        <v/>
      </c>
      <c r="AV34" s="310" t="str">
        <f>'Calcul Worksheet'!GA34</f>
        <v>N/A</v>
      </c>
      <c r="AW34" s="309" t="str">
        <f t="shared" si="30"/>
        <v/>
      </c>
      <c r="AX34" s="310" t="str">
        <f>'Calcul Worksheet'!GD34</f>
        <v>N/A</v>
      </c>
      <c r="AY34" s="309" t="str">
        <f t="shared" si="31"/>
        <v/>
      </c>
      <c r="AZ34" s="310" t="str">
        <f>'Calcul Worksheet'!GG34</f>
        <v>N/A</v>
      </c>
      <c r="BA34" s="309" t="str">
        <f t="shared" si="32"/>
        <v/>
      </c>
      <c r="BB34" s="310" t="str">
        <f>'Calcul Worksheet'!GJ34</f>
        <v>N/A</v>
      </c>
      <c r="BC34" s="309" t="str">
        <f t="shared" si="33"/>
        <v/>
      </c>
      <c r="BD34" s="311" t="str">
        <f>'Calcul Worksheet'!GM34</f>
        <v>N/A</v>
      </c>
      <c r="BE34" s="201"/>
      <c r="BF34" s="201"/>
    </row>
    <row r="35" spans="1:58">
      <c r="A35" s="41" t="str">
        <f>'Calcul Worksheet'!A35</f>
        <v>C9</v>
      </c>
      <c r="B35" s="33" t="str">
        <f>'Calcul Worksheet'!B35</f>
        <v/>
      </c>
      <c r="C35" s="52" t="str">
        <f>IF(ISERROR('Calcul Worksheet'!AJ35),"",'Calcul Worksheet'!AJ35)</f>
        <v/>
      </c>
      <c r="D35" s="53" t="str">
        <f>IF(ISERROR('Calcul Worksheet'!AM35),"",'Calcul Worksheet'!AM35)</f>
        <v/>
      </c>
      <c r="E35" s="53" t="str">
        <f>IF(ISERROR('Calcul Worksheet'!AP35),"",'Calcul Worksheet'!AP35)</f>
        <v/>
      </c>
      <c r="F35" s="53" t="str">
        <f>IF(ISERROR('Calcul Worksheet'!AS35),"",'Calcul Worksheet'!AS35)</f>
        <v/>
      </c>
      <c r="G35" s="53" t="str">
        <f>IF(ISERROR('Calcul Worksheet'!AV35),"",'Calcul Worksheet'!AV35)</f>
        <v/>
      </c>
      <c r="H35" s="53" t="str">
        <f>IF(ISERROR('Calcul Worksheet'!AY35),"",'Calcul Worksheet'!AY35)</f>
        <v/>
      </c>
      <c r="I35" s="53" t="str">
        <f>IF(ISERROR('Calcul Worksheet'!BB35),"",'Calcul Worksheet'!BB35)</f>
        <v/>
      </c>
      <c r="J35" s="53" t="str">
        <f>IF(ISERROR('Calcul Worksheet'!BE35),"",'Calcul Worksheet'!BE35)</f>
        <v/>
      </c>
      <c r="K35" s="53" t="str">
        <f>IF(ISERROR('Calcul Worksheet'!BH35),"",'Calcul Worksheet'!BH35)</f>
        <v/>
      </c>
      <c r="L35" s="53" t="str">
        <f>IF(ISERROR('Calcul Worksheet'!BK35),"",'Calcul Worksheet'!BK35)</f>
        <v/>
      </c>
      <c r="M35" s="54" t="str">
        <f>IF(ISERROR('Calcul Worksheet'!BN35),"",'Calcul Worksheet'!BN35)</f>
        <v/>
      </c>
      <c r="N35" s="239" t="str">
        <f t="shared" si="2"/>
        <v/>
      </c>
      <c r="O35" s="165" t="str">
        <f t="shared" si="3"/>
        <v/>
      </c>
      <c r="P35" s="165" t="str">
        <f t="shared" si="4"/>
        <v/>
      </c>
      <c r="Q35" s="165" t="str">
        <f t="shared" si="5"/>
        <v/>
      </c>
      <c r="R35" s="165" t="str">
        <f t="shared" si="6"/>
        <v/>
      </c>
      <c r="S35" s="165" t="str">
        <f t="shared" si="7"/>
        <v/>
      </c>
      <c r="T35" s="165" t="str">
        <f t="shared" si="8"/>
        <v/>
      </c>
      <c r="U35" s="165" t="str">
        <f t="shared" si="9"/>
        <v/>
      </c>
      <c r="V35" s="165" t="str">
        <f t="shared" si="10"/>
        <v/>
      </c>
      <c r="W35" s="165" t="str">
        <f t="shared" si="11"/>
        <v/>
      </c>
      <c r="X35" s="192" t="str">
        <f t="shared" si="12"/>
        <v/>
      </c>
      <c r="Y35" s="286" t="str">
        <f t="shared" si="13"/>
        <v/>
      </c>
      <c r="Z35" s="287" t="str">
        <f t="shared" si="14"/>
        <v/>
      </c>
      <c r="AA35" s="287" t="str">
        <f t="shared" si="15"/>
        <v/>
      </c>
      <c r="AB35" s="287" t="str">
        <f t="shared" si="16"/>
        <v/>
      </c>
      <c r="AC35" s="287" t="str">
        <f t="shared" si="17"/>
        <v/>
      </c>
      <c r="AD35" s="287" t="str">
        <f t="shared" si="18"/>
        <v/>
      </c>
      <c r="AE35" s="287" t="str">
        <f t="shared" si="19"/>
        <v/>
      </c>
      <c r="AF35" s="287" t="str">
        <f t="shared" si="20"/>
        <v/>
      </c>
      <c r="AG35" s="287" t="str">
        <f t="shared" si="21"/>
        <v/>
      </c>
      <c r="AH35" s="287" t="str">
        <f t="shared" si="22"/>
        <v/>
      </c>
      <c r="AI35" s="288" t="str">
        <f t="shared" si="23"/>
        <v/>
      </c>
      <c r="AJ35" s="241"/>
      <c r="AK35" s="308" t="str">
        <f t="shared" si="24"/>
        <v/>
      </c>
      <c r="AL35" s="55" t="str">
        <f>'Calcul Worksheet'!FL35</f>
        <v>N/A</v>
      </c>
      <c r="AM35" s="309" t="str">
        <f t="shared" si="25"/>
        <v/>
      </c>
      <c r="AN35" s="55" t="str">
        <f>'Calcul Worksheet'!FO35</f>
        <v>N/A</v>
      </c>
      <c r="AO35" s="309" t="str">
        <f t="shared" si="26"/>
        <v/>
      </c>
      <c r="AP35" s="310" t="str">
        <f>'Calcul Worksheet'!FR35</f>
        <v>N/A</v>
      </c>
      <c r="AQ35" s="309" t="str">
        <f t="shared" si="27"/>
        <v/>
      </c>
      <c r="AR35" s="310" t="str">
        <f>'Calcul Worksheet'!FU35</f>
        <v>N/A</v>
      </c>
      <c r="AS35" s="309" t="str">
        <f t="shared" si="28"/>
        <v/>
      </c>
      <c r="AT35" s="310" t="str">
        <f>'Calcul Worksheet'!FX35</f>
        <v>N/A</v>
      </c>
      <c r="AU35" s="308" t="str">
        <f t="shared" si="29"/>
        <v/>
      </c>
      <c r="AV35" s="310" t="str">
        <f>'Calcul Worksheet'!GA35</f>
        <v>N/A</v>
      </c>
      <c r="AW35" s="309" t="str">
        <f t="shared" si="30"/>
        <v/>
      </c>
      <c r="AX35" s="310" t="str">
        <f>'Calcul Worksheet'!GD35</f>
        <v>N/A</v>
      </c>
      <c r="AY35" s="309" t="str">
        <f t="shared" si="31"/>
        <v/>
      </c>
      <c r="AZ35" s="310" t="str">
        <f>'Calcul Worksheet'!GG35</f>
        <v>N/A</v>
      </c>
      <c r="BA35" s="309" t="str">
        <f t="shared" si="32"/>
        <v/>
      </c>
      <c r="BB35" s="310" t="str">
        <f>'Calcul Worksheet'!GJ35</f>
        <v>N/A</v>
      </c>
      <c r="BC35" s="309" t="str">
        <f t="shared" si="33"/>
        <v/>
      </c>
      <c r="BD35" s="311" t="str">
        <f>'Calcul Worksheet'!GM35</f>
        <v>N/A</v>
      </c>
      <c r="BE35" s="201"/>
      <c r="BF35" s="201"/>
    </row>
    <row r="36" spans="1:58">
      <c r="A36" s="41" t="str">
        <f>'Calcul Worksheet'!A36</f>
        <v>C10</v>
      </c>
      <c r="B36" s="33" t="str">
        <f>'Calcul Worksheet'!B36</f>
        <v/>
      </c>
      <c r="C36" s="52" t="str">
        <f>IF(ISERROR('Calcul Worksheet'!AJ36),"",'Calcul Worksheet'!AJ36)</f>
        <v/>
      </c>
      <c r="D36" s="53" t="str">
        <f>IF(ISERROR('Calcul Worksheet'!AM36),"",'Calcul Worksheet'!AM36)</f>
        <v/>
      </c>
      <c r="E36" s="53" t="str">
        <f>IF(ISERROR('Calcul Worksheet'!AP36),"",'Calcul Worksheet'!AP36)</f>
        <v/>
      </c>
      <c r="F36" s="53" t="str">
        <f>IF(ISERROR('Calcul Worksheet'!AS36),"",'Calcul Worksheet'!AS36)</f>
        <v/>
      </c>
      <c r="G36" s="53" t="str">
        <f>IF(ISERROR('Calcul Worksheet'!AV36),"",'Calcul Worksheet'!AV36)</f>
        <v/>
      </c>
      <c r="H36" s="53" t="str">
        <f>IF(ISERROR('Calcul Worksheet'!AY36),"",'Calcul Worksheet'!AY36)</f>
        <v/>
      </c>
      <c r="I36" s="53" t="str">
        <f>IF(ISERROR('Calcul Worksheet'!BB36),"",'Calcul Worksheet'!BB36)</f>
        <v/>
      </c>
      <c r="J36" s="53" t="str">
        <f>IF(ISERROR('Calcul Worksheet'!BE36),"",'Calcul Worksheet'!BE36)</f>
        <v/>
      </c>
      <c r="K36" s="53" t="str">
        <f>IF(ISERROR('Calcul Worksheet'!BH36),"",'Calcul Worksheet'!BH36)</f>
        <v/>
      </c>
      <c r="L36" s="53" t="str">
        <f>IF(ISERROR('Calcul Worksheet'!BK36),"",'Calcul Worksheet'!BK36)</f>
        <v/>
      </c>
      <c r="M36" s="54" t="str">
        <f>IF(ISERROR('Calcul Worksheet'!BN36),"",'Calcul Worksheet'!BN36)</f>
        <v/>
      </c>
      <c r="N36" s="239" t="str">
        <f t="shared" si="2"/>
        <v/>
      </c>
      <c r="O36" s="165" t="str">
        <f t="shared" si="3"/>
        <v/>
      </c>
      <c r="P36" s="165" t="str">
        <f t="shared" si="4"/>
        <v/>
      </c>
      <c r="Q36" s="165" t="str">
        <f t="shared" si="5"/>
        <v/>
      </c>
      <c r="R36" s="165" t="str">
        <f t="shared" si="6"/>
        <v/>
      </c>
      <c r="S36" s="165" t="str">
        <f t="shared" si="7"/>
        <v/>
      </c>
      <c r="T36" s="165" t="str">
        <f t="shared" si="8"/>
        <v/>
      </c>
      <c r="U36" s="165" t="str">
        <f t="shared" si="9"/>
        <v/>
      </c>
      <c r="V36" s="165" t="str">
        <f t="shared" si="10"/>
        <v/>
      </c>
      <c r="W36" s="165" t="str">
        <f t="shared" si="11"/>
        <v/>
      </c>
      <c r="X36" s="192" t="str">
        <f t="shared" si="12"/>
        <v/>
      </c>
      <c r="Y36" s="286" t="str">
        <f t="shared" si="13"/>
        <v/>
      </c>
      <c r="Z36" s="287" t="str">
        <f t="shared" si="14"/>
        <v/>
      </c>
      <c r="AA36" s="287" t="str">
        <f t="shared" si="15"/>
        <v/>
      </c>
      <c r="AB36" s="287" t="str">
        <f t="shared" si="16"/>
        <v/>
      </c>
      <c r="AC36" s="287" t="str">
        <f t="shared" si="17"/>
        <v/>
      </c>
      <c r="AD36" s="287" t="str">
        <f t="shared" si="18"/>
        <v/>
      </c>
      <c r="AE36" s="287" t="str">
        <f t="shared" si="19"/>
        <v/>
      </c>
      <c r="AF36" s="287" t="str">
        <f t="shared" si="20"/>
        <v/>
      </c>
      <c r="AG36" s="287" t="str">
        <f t="shared" si="21"/>
        <v/>
      </c>
      <c r="AH36" s="287" t="str">
        <f t="shared" si="22"/>
        <v/>
      </c>
      <c r="AI36" s="288" t="str">
        <f t="shared" si="23"/>
        <v/>
      </c>
      <c r="AJ36" s="241"/>
      <c r="AK36" s="308" t="str">
        <f t="shared" si="24"/>
        <v/>
      </c>
      <c r="AL36" s="55" t="str">
        <f>'Calcul Worksheet'!FL36</f>
        <v>N/A</v>
      </c>
      <c r="AM36" s="309" t="str">
        <f t="shared" si="25"/>
        <v/>
      </c>
      <c r="AN36" s="55" t="str">
        <f>'Calcul Worksheet'!FO36</f>
        <v>N/A</v>
      </c>
      <c r="AO36" s="309" t="str">
        <f t="shared" si="26"/>
        <v/>
      </c>
      <c r="AP36" s="310" t="str">
        <f>'Calcul Worksheet'!FR36</f>
        <v>N/A</v>
      </c>
      <c r="AQ36" s="309" t="str">
        <f t="shared" si="27"/>
        <v/>
      </c>
      <c r="AR36" s="310" t="str">
        <f>'Calcul Worksheet'!FU36</f>
        <v>N/A</v>
      </c>
      <c r="AS36" s="309" t="str">
        <f t="shared" si="28"/>
        <v/>
      </c>
      <c r="AT36" s="310" t="str">
        <f>'Calcul Worksheet'!FX36</f>
        <v>N/A</v>
      </c>
      <c r="AU36" s="308" t="str">
        <f t="shared" si="29"/>
        <v/>
      </c>
      <c r="AV36" s="310" t="str">
        <f>'Calcul Worksheet'!GA36</f>
        <v>N/A</v>
      </c>
      <c r="AW36" s="309" t="str">
        <f t="shared" si="30"/>
        <v/>
      </c>
      <c r="AX36" s="310" t="str">
        <f>'Calcul Worksheet'!GD36</f>
        <v>N/A</v>
      </c>
      <c r="AY36" s="309" t="str">
        <f t="shared" si="31"/>
        <v/>
      </c>
      <c r="AZ36" s="310" t="str">
        <f>'Calcul Worksheet'!GG36</f>
        <v>N/A</v>
      </c>
      <c r="BA36" s="309" t="str">
        <f t="shared" si="32"/>
        <v/>
      </c>
      <c r="BB36" s="310" t="str">
        <f>'Calcul Worksheet'!GJ36</f>
        <v>N/A</v>
      </c>
      <c r="BC36" s="309" t="str">
        <f t="shared" si="33"/>
        <v/>
      </c>
      <c r="BD36" s="311" t="str">
        <f>'Calcul Worksheet'!GM36</f>
        <v>N/A</v>
      </c>
      <c r="BE36" s="201"/>
      <c r="BF36" s="201"/>
    </row>
    <row r="37" spans="1:58">
      <c r="A37" s="41" t="str">
        <f>'Calcul Worksheet'!A37</f>
        <v>C11</v>
      </c>
      <c r="B37" s="33" t="str">
        <f>'Calcul Worksheet'!B37</f>
        <v/>
      </c>
      <c r="C37" s="52" t="str">
        <f>IF(ISERROR('Calcul Worksheet'!AJ37),"",'Calcul Worksheet'!AJ37)</f>
        <v/>
      </c>
      <c r="D37" s="53" t="str">
        <f>IF(ISERROR('Calcul Worksheet'!AM37),"",'Calcul Worksheet'!AM37)</f>
        <v/>
      </c>
      <c r="E37" s="53" t="str">
        <f>IF(ISERROR('Calcul Worksheet'!AP37),"",'Calcul Worksheet'!AP37)</f>
        <v/>
      </c>
      <c r="F37" s="53" t="str">
        <f>IF(ISERROR('Calcul Worksheet'!AS37),"",'Calcul Worksheet'!AS37)</f>
        <v/>
      </c>
      <c r="G37" s="53" t="str">
        <f>IF(ISERROR('Calcul Worksheet'!AV37),"",'Calcul Worksheet'!AV37)</f>
        <v/>
      </c>
      <c r="H37" s="53" t="str">
        <f>IF(ISERROR('Calcul Worksheet'!AY37),"",'Calcul Worksheet'!AY37)</f>
        <v/>
      </c>
      <c r="I37" s="53" t="str">
        <f>IF(ISERROR('Calcul Worksheet'!BB37),"",'Calcul Worksheet'!BB37)</f>
        <v/>
      </c>
      <c r="J37" s="53" t="str">
        <f>IF(ISERROR('Calcul Worksheet'!BE37),"",'Calcul Worksheet'!BE37)</f>
        <v/>
      </c>
      <c r="K37" s="53" t="str">
        <f>IF(ISERROR('Calcul Worksheet'!BH37),"",'Calcul Worksheet'!BH37)</f>
        <v/>
      </c>
      <c r="L37" s="53" t="str">
        <f>IF(ISERROR('Calcul Worksheet'!BK37),"",'Calcul Worksheet'!BK37)</f>
        <v/>
      </c>
      <c r="M37" s="54" t="str">
        <f>IF(ISERROR('Calcul Worksheet'!BN37),"",'Calcul Worksheet'!BN37)</f>
        <v/>
      </c>
      <c r="N37" s="239" t="str">
        <f t="shared" si="2"/>
        <v/>
      </c>
      <c r="O37" s="165" t="str">
        <f t="shared" si="3"/>
        <v/>
      </c>
      <c r="P37" s="165" t="str">
        <f t="shared" si="4"/>
        <v/>
      </c>
      <c r="Q37" s="165" t="str">
        <f t="shared" si="5"/>
        <v/>
      </c>
      <c r="R37" s="165" t="str">
        <f t="shared" si="6"/>
        <v/>
      </c>
      <c r="S37" s="165" t="str">
        <f t="shared" si="7"/>
        <v/>
      </c>
      <c r="T37" s="165" t="str">
        <f t="shared" si="8"/>
        <v/>
      </c>
      <c r="U37" s="165" t="str">
        <f t="shared" si="9"/>
        <v/>
      </c>
      <c r="V37" s="165" t="str">
        <f t="shared" si="10"/>
        <v/>
      </c>
      <c r="W37" s="165" t="str">
        <f t="shared" si="11"/>
        <v/>
      </c>
      <c r="X37" s="192" t="str">
        <f t="shared" si="12"/>
        <v/>
      </c>
      <c r="Y37" s="286" t="str">
        <f t="shared" si="13"/>
        <v/>
      </c>
      <c r="Z37" s="287" t="str">
        <f t="shared" si="14"/>
        <v/>
      </c>
      <c r="AA37" s="287" t="str">
        <f t="shared" si="15"/>
        <v/>
      </c>
      <c r="AB37" s="287" t="str">
        <f t="shared" si="16"/>
        <v/>
      </c>
      <c r="AC37" s="287" t="str">
        <f t="shared" si="17"/>
        <v/>
      </c>
      <c r="AD37" s="287" t="str">
        <f t="shared" si="18"/>
        <v/>
      </c>
      <c r="AE37" s="287" t="str">
        <f t="shared" si="19"/>
        <v/>
      </c>
      <c r="AF37" s="287" t="str">
        <f t="shared" si="20"/>
        <v/>
      </c>
      <c r="AG37" s="287" t="str">
        <f t="shared" si="21"/>
        <v/>
      </c>
      <c r="AH37" s="287" t="str">
        <f t="shared" si="22"/>
        <v/>
      </c>
      <c r="AI37" s="288" t="str">
        <f t="shared" si="23"/>
        <v/>
      </c>
      <c r="AJ37" s="241"/>
      <c r="AK37" s="308" t="str">
        <f t="shared" si="24"/>
        <v/>
      </c>
      <c r="AL37" s="55" t="str">
        <f>'Calcul Worksheet'!FL37</f>
        <v>N/A</v>
      </c>
      <c r="AM37" s="309" t="str">
        <f t="shared" si="25"/>
        <v/>
      </c>
      <c r="AN37" s="55" t="str">
        <f>'Calcul Worksheet'!FO37</f>
        <v>N/A</v>
      </c>
      <c r="AO37" s="309" t="str">
        <f t="shared" si="26"/>
        <v/>
      </c>
      <c r="AP37" s="310" t="str">
        <f>'Calcul Worksheet'!FR37</f>
        <v>N/A</v>
      </c>
      <c r="AQ37" s="309" t="str">
        <f t="shared" si="27"/>
        <v/>
      </c>
      <c r="AR37" s="310" t="str">
        <f>'Calcul Worksheet'!FU37</f>
        <v>N/A</v>
      </c>
      <c r="AS37" s="309" t="str">
        <f t="shared" si="28"/>
        <v/>
      </c>
      <c r="AT37" s="310" t="str">
        <f>'Calcul Worksheet'!FX37</f>
        <v>N/A</v>
      </c>
      <c r="AU37" s="308" t="str">
        <f t="shared" si="29"/>
        <v/>
      </c>
      <c r="AV37" s="310" t="str">
        <f>'Calcul Worksheet'!GA37</f>
        <v>N/A</v>
      </c>
      <c r="AW37" s="309" t="str">
        <f t="shared" si="30"/>
        <v/>
      </c>
      <c r="AX37" s="310" t="str">
        <f>'Calcul Worksheet'!GD37</f>
        <v>N/A</v>
      </c>
      <c r="AY37" s="309" t="str">
        <f t="shared" si="31"/>
        <v/>
      </c>
      <c r="AZ37" s="310" t="str">
        <f>'Calcul Worksheet'!GG37</f>
        <v>N/A</v>
      </c>
      <c r="BA37" s="309" t="str">
        <f t="shared" si="32"/>
        <v/>
      </c>
      <c r="BB37" s="310" t="str">
        <f>'Calcul Worksheet'!GJ37</f>
        <v>N/A</v>
      </c>
      <c r="BC37" s="309" t="str">
        <f t="shared" si="33"/>
        <v/>
      </c>
      <c r="BD37" s="311" t="str">
        <f>'Calcul Worksheet'!GM37</f>
        <v>N/A</v>
      </c>
      <c r="BE37" s="201"/>
      <c r="BF37" s="201"/>
    </row>
    <row r="38" spans="1:58">
      <c r="A38" s="41" t="str">
        <f>'Calcul Worksheet'!A38</f>
        <v>C12</v>
      </c>
      <c r="B38" s="33" t="str">
        <f>'Calcul Worksheet'!B38</f>
        <v/>
      </c>
      <c r="C38" s="52" t="str">
        <f>IF(ISERROR('Calcul Worksheet'!AJ38),"",'Calcul Worksheet'!AJ38)</f>
        <v/>
      </c>
      <c r="D38" s="53" t="str">
        <f>IF(ISERROR('Calcul Worksheet'!AM38),"",'Calcul Worksheet'!AM38)</f>
        <v/>
      </c>
      <c r="E38" s="53" t="str">
        <f>IF(ISERROR('Calcul Worksheet'!AP38),"",'Calcul Worksheet'!AP38)</f>
        <v/>
      </c>
      <c r="F38" s="53" t="str">
        <f>IF(ISERROR('Calcul Worksheet'!AS38),"",'Calcul Worksheet'!AS38)</f>
        <v/>
      </c>
      <c r="G38" s="53" t="str">
        <f>IF(ISERROR('Calcul Worksheet'!AV38),"",'Calcul Worksheet'!AV38)</f>
        <v/>
      </c>
      <c r="H38" s="53" t="str">
        <f>IF(ISERROR('Calcul Worksheet'!AY38),"",'Calcul Worksheet'!AY38)</f>
        <v/>
      </c>
      <c r="I38" s="53" t="str">
        <f>IF(ISERROR('Calcul Worksheet'!BB38),"",'Calcul Worksheet'!BB38)</f>
        <v/>
      </c>
      <c r="J38" s="53" t="str">
        <f>IF(ISERROR('Calcul Worksheet'!BE38),"",'Calcul Worksheet'!BE38)</f>
        <v/>
      </c>
      <c r="K38" s="53" t="str">
        <f>IF(ISERROR('Calcul Worksheet'!BH38),"",'Calcul Worksheet'!BH38)</f>
        <v/>
      </c>
      <c r="L38" s="53" t="str">
        <f>IF(ISERROR('Calcul Worksheet'!BK38),"",'Calcul Worksheet'!BK38)</f>
        <v/>
      </c>
      <c r="M38" s="54" t="str">
        <f>IF(ISERROR('Calcul Worksheet'!BN38),"",'Calcul Worksheet'!BN38)</f>
        <v/>
      </c>
      <c r="N38" s="239" t="str">
        <f t="shared" si="2"/>
        <v/>
      </c>
      <c r="O38" s="165" t="str">
        <f t="shared" si="3"/>
        <v/>
      </c>
      <c r="P38" s="165" t="str">
        <f t="shared" si="4"/>
        <v/>
      </c>
      <c r="Q38" s="165" t="str">
        <f t="shared" si="5"/>
        <v/>
      </c>
      <c r="R38" s="165" t="str">
        <f t="shared" si="6"/>
        <v/>
      </c>
      <c r="S38" s="165" t="str">
        <f t="shared" si="7"/>
        <v/>
      </c>
      <c r="T38" s="165" t="str">
        <f t="shared" si="8"/>
        <v/>
      </c>
      <c r="U38" s="165" t="str">
        <f t="shared" si="9"/>
        <v/>
      </c>
      <c r="V38" s="165" t="str">
        <f t="shared" si="10"/>
        <v/>
      </c>
      <c r="W38" s="165" t="str">
        <f t="shared" si="11"/>
        <v/>
      </c>
      <c r="X38" s="192" t="str">
        <f t="shared" si="12"/>
        <v/>
      </c>
      <c r="Y38" s="286" t="str">
        <f t="shared" si="13"/>
        <v/>
      </c>
      <c r="Z38" s="287" t="str">
        <f t="shared" si="14"/>
        <v/>
      </c>
      <c r="AA38" s="287" t="str">
        <f t="shared" si="15"/>
        <v/>
      </c>
      <c r="AB38" s="287" t="str">
        <f t="shared" si="16"/>
        <v/>
      </c>
      <c r="AC38" s="287" t="str">
        <f t="shared" si="17"/>
        <v/>
      </c>
      <c r="AD38" s="287" t="str">
        <f t="shared" si="18"/>
        <v/>
      </c>
      <c r="AE38" s="287" t="str">
        <f t="shared" si="19"/>
        <v/>
      </c>
      <c r="AF38" s="287" t="str">
        <f t="shared" si="20"/>
        <v/>
      </c>
      <c r="AG38" s="287" t="str">
        <f t="shared" si="21"/>
        <v/>
      </c>
      <c r="AH38" s="287" t="str">
        <f t="shared" si="22"/>
        <v/>
      </c>
      <c r="AI38" s="288" t="str">
        <f t="shared" si="23"/>
        <v/>
      </c>
      <c r="AJ38" s="241"/>
      <c r="AK38" s="308" t="str">
        <f t="shared" si="24"/>
        <v/>
      </c>
      <c r="AL38" s="55" t="str">
        <f>'Calcul Worksheet'!FL38</f>
        <v>N/A</v>
      </c>
      <c r="AM38" s="309" t="str">
        <f t="shared" si="25"/>
        <v/>
      </c>
      <c r="AN38" s="55" t="str">
        <f>'Calcul Worksheet'!FO38</f>
        <v>N/A</v>
      </c>
      <c r="AO38" s="309" t="str">
        <f t="shared" si="26"/>
        <v/>
      </c>
      <c r="AP38" s="310" t="str">
        <f>'Calcul Worksheet'!FR38</f>
        <v>N/A</v>
      </c>
      <c r="AQ38" s="309" t="str">
        <f t="shared" si="27"/>
        <v/>
      </c>
      <c r="AR38" s="310" t="str">
        <f>'Calcul Worksheet'!FU38</f>
        <v>N/A</v>
      </c>
      <c r="AS38" s="309" t="str">
        <f t="shared" si="28"/>
        <v/>
      </c>
      <c r="AT38" s="310" t="str">
        <f>'Calcul Worksheet'!FX38</f>
        <v>N/A</v>
      </c>
      <c r="AU38" s="308" t="str">
        <f t="shared" si="29"/>
        <v/>
      </c>
      <c r="AV38" s="310" t="str">
        <f>'Calcul Worksheet'!GA38</f>
        <v>N/A</v>
      </c>
      <c r="AW38" s="309" t="str">
        <f t="shared" si="30"/>
        <v/>
      </c>
      <c r="AX38" s="310" t="str">
        <f>'Calcul Worksheet'!GD38</f>
        <v>N/A</v>
      </c>
      <c r="AY38" s="309" t="str">
        <f t="shared" si="31"/>
        <v/>
      </c>
      <c r="AZ38" s="310" t="str">
        <f>'Calcul Worksheet'!GG38</f>
        <v>N/A</v>
      </c>
      <c r="BA38" s="309" t="str">
        <f t="shared" si="32"/>
        <v/>
      </c>
      <c r="BB38" s="310" t="str">
        <f>'Calcul Worksheet'!GJ38</f>
        <v>N/A</v>
      </c>
      <c r="BC38" s="309" t="str">
        <f t="shared" si="33"/>
        <v/>
      </c>
      <c r="BD38" s="311" t="str">
        <f>'Calcul Worksheet'!GM38</f>
        <v>N/A</v>
      </c>
      <c r="BE38" s="201"/>
      <c r="BF38" s="201"/>
    </row>
    <row r="39" spans="1:58">
      <c r="A39" s="41" t="str">
        <f>'Calcul Worksheet'!A39</f>
        <v>D1</v>
      </c>
      <c r="B39" s="33" t="str">
        <f>'Calcul Worksheet'!B39</f>
        <v/>
      </c>
      <c r="C39" s="52" t="str">
        <f>IF(ISERROR('Calcul Worksheet'!AJ39),"",'Calcul Worksheet'!AJ39)</f>
        <v/>
      </c>
      <c r="D39" s="53" t="str">
        <f>IF(ISERROR('Calcul Worksheet'!AM39),"",'Calcul Worksheet'!AM39)</f>
        <v/>
      </c>
      <c r="E39" s="53" t="str">
        <f>IF(ISERROR('Calcul Worksheet'!AP39),"",'Calcul Worksheet'!AP39)</f>
        <v/>
      </c>
      <c r="F39" s="53" t="str">
        <f>IF(ISERROR('Calcul Worksheet'!AS39),"",'Calcul Worksheet'!AS39)</f>
        <v/>
      </c>
      <c r="G39" s="53" t="str">
        <f>IF(ISERROR('Calcul Worksheet'!AV39),"",'Calcul Worksheet'!AV39)</f>
        <v/>
      </c>
      <c r="H39" s="53" t="str">
        <f>IF(ISERROR('Calcul Worksheet'!AY39),"",'Calcul Worksheet'!AY39)</f>
        <v/>
      </c>
      <c r="I39" s="53" t="str">
        <f>IF(ISERROR('Calcul Worksheet'!BB39),"",'Calcul Worksheet'!BB39)</f>
        <v/>
      </c>
      <c r="J39" s="53" t="str">
        <f>IF(ISERROR('Calcul Worksheet'!BE39),"",'Calcul Worksheet'!BE39)</f>
        <v/>
      </c>
      <c r="K39" s="53" t="str">
        <f>IF(ISERROR('Calcul Worksheet'!BH39),"",'Calcul Worksheet'!BH39)</f>
        <v/>
      </c>
      <c r="L39" s="53" t="str">
        <f>IF(ISERROR('Calcul Worksheet'!BK39),"",'Calcul Worksheet'!BK39)</f>
        <v/>
      </c>
      <c r="M39" s="54" t="str">
        <f>IF(ISERROR('Calcul Worksheet'!BN39),"",'Calcul Worksheet'!BN39)</f>
        <v/>
      </c>
      <c r="N39" s="239" t="str">
        <f t="shared" si="2"/>
        <v/>
      </c>
      <c r="O39" s="165" t="str">
        <f t="shared" si="3"/>
        <v/>
      </c>
      <c r="P39" s="165" t="str">
        <f t="shared" si="4"/>
        <v/>
      </c>
      <c r="Q39" s="165" t="str">
        <f t="shared" si="5"/>
        <v/>
      </c>
      <c r="R39" s="165" t="str">
        <f t="shared" si="6"/>
        <v/>
      </c>
      <c r="S39" s="165" t="str">
        <f t="shared" si="7"/>
        <v/>
      </c>
      <c r="T39" s="165" t="str">
        <f t="shared" si="8"/>
        <v/>
      </c>
      <c r="U39" s="165" t="str">
        <f t="shared" si="9"/>
        <v/>
      </c>
      <c r="V39" s="165" t="str">
        <f t="shared" si="10"/>
        <v/>
      </c>
      <c r="W39" s="165" t="str">
        <f t="shared" si="11"/>
        <v/>
      </c>
      <c r="X39" s="192" t="str">
        <f t="shared" si="12"/>
        <v/>
      </c>
      <c r="Y39" s="286" t="str">
        <f t="shared" si="13"/>
        <v/>
      </c>
      <c r="Z39" s="287" t="str">
        <f t="shared" si="14"/>
        <v/>
      </c>
      <c r="AA39" s="287" t="str">
        <f t="shared" si="15"/>
        <v/>
      </c>
      <c r="AB39" s="287" t="str">
        <f t="shared" si="16"/>
        <v/>
      </c>
      <c r="AC39" s="287" t="str">
        <f t="shared" si="17"/>
        <v/>
      </c>
      <c r="AD39" s="287" t="str">
        <f t="shared" si="18"/>
        <v/>
      </c>
      <c r="AE39" s="287" t="str">
        <f t="shared" si="19"/>
        <v/>
      </c>
      <c r="AF39" s="287" t="str">
        <f t="shared" si="20"/>
        <v/>
      </c>
      <c r="AG39" s="287" t="str">
        <f t="shared" si="21"/>
        <v/>
      </c>
      <c r="AH39" s="287" t="str">
        <f t="shared" si="22"/>
        <v/>
      </c>
      <c r="AI39" s="288" t="str">
        <f t="shared" si="23"/>
        <v/>
      </c>
      <c r="AJ39" s="241"/>
      <c r="AK39" s="308" t="str">
        <f t="shared" si="24"/>
        <v/>
      </c>
      <c r="AL39" s="55" t="str">
        <f>'Calcul Worksheet'!FL39</f>
        <v>N/A</v>
      </c>
      <c r="AM39" s="309" t="str">
        <f t="shared" si="25"/>
        <v/>
      </c>
      <c r="AN39" s="55" t="str">
        <f>'Calcul Worksheet'!FO39</f>
        <v>N/A</v>
      </c>
      <c r="AO39" s="309" t="str">
        <f t="shared" si="26"/>
        <v/>
      </c>
      <c r="AP39" s="310" t="str">
        <f>'Calcul Worksheet'!FR39</f>
        <v>N/A</v>
      </c>
      <c r="AQ39" s="309" t="str">
        <f t="shared" si="27"/>
        <v/>
      </c>
      <c r="AR39" s="310" t="str">
        <f>'Calcul Worksheet'!FU39</f>
        <v>N/A</v>
      </c>
      <c r="AS39" s="309" t="str">
        <f t="shared" si="28"/>
        <v/>
      </c>
      <c r="AT39" s="310" t="str">
        <f>'Calcul Worksheet'!FX39</f>
        <v>N/A</v>
      </c>
      <c r="AU39" s="308" t="str">
        <f t="shared" si="29"/>
        <v/>
      </c>
      <c r="AV39" s="310" t="str">
        <f>'Calcul Worksheet'!GA39</f>
        <v>N/A</v>
      </c>
      <c r="AW39" s="309" t="str">
        <f t="shared" si="30"/>
        <v/>
      </c>
      <c r="AX39" s="310" t="str">
        <f>'Calcul Worksheet'!GD39</f>
        <v>N/A</v>
      </c>
      <c r="AY39" s="309" t="str">
        <f t="shared" si="31"/>
        <v/>
      </c>
      <c r="AZ39" s="310" t="str">
        <f>'Calcul Worksheet'!GG39</f>
        <v>N/A</v>
      </c>
      <c r="BA39" s="309" t="str">
        <f t="shared" si="32"/>
        <v/>
      </c>
      <c r="BB39" s="310" t="str">
        <f>'Calcul Worksheet'!GJ39</f>
        <v>N/A</v>
      </c>
      <c r="BC39" s="309" t="str">
        <f t="shared" si="33"/>
        <v/>
      </c>
      <c r="BD39" s="311" t="str">
        <f>'Calcul Worksheet'!GM39</f>
        <v>N/A</v>
      </c>
      <c r="BE39" s="201"/>
      <c r="BF39" s="201"/>
    </row>
    <row r="40" spans="1:58">
      <c r="A40" s="41" t="str">
        <f>'Calcul Worksheet'!A40</f>
        <v>D2</v>
      </c>
      <c r="B40" s="33" t="str">
        <f>'Calcul Worksheet'!B40</f>
        <v/>
      </c>
      <c r="C40" s="52" t="str">
        <f>IF(ISERROR('Calcul Worksheet'!AJ40),"",'Calcul Worksheet'!AJ40)</f>
        <v/>
      </c>
      <c r="D40" s="53" t="str">
        <f>IF(ISERROR('Calcul Worksheet'!AM40),"",'Calcul Worksheet'!AM40)</f>
        <v/>
      </c>
      <c r="E40" s="53" t="str">
        <f>IF(ISERROR('Calcul Worksheet'!AP40),"",'Calcul Worksheet'!AP40)</f>
        <v/>
      </c>
      <c r="F40" s="53" t="str">
        <f>IF(ISERROR('Calcul Worksheet'!AS40),"",'Calcul Worksheet'!AS40)</f>
        <v/>
      </c>
      <c r="G40" s="53" t="str">
        <f>IF(ISERROR('Calcul Worksheet'!AV40),"",'Calcul Worksheet'!AV40)</f>
        <v/>
      </c>
      <c r="H40" s="53" t="str">
        <f>IF(ISERROR('Calcul Worksheet'!AY40),"",'Calcul Worksheet'!AY40)</f>
        <v/>
      </c>
      <c r="I40" s="53" t="str">
        <f>IF(ISERROR('Calcul Worksheet'!BB40),"",'Calcul Worksheet'!BB40)</f>
        <v/>
      </c>
      <c r="J40" s="53" t="str">
        <f>IF(ISERROR('Calcul Worksheet'!BE40),"",'Calcul Worksheet'!BE40)</f>
        <v/>
      </c>
      <c r="K40" s="53" t="str">
        <f>IF(ISERROR('Calcul Worksheet'!BH40),"",'Calcul Worksheet'!BH40)</f>
        <v/>
      </c>
      <c r="L40" s="53" t="str">
        <f>IF(ISERROR('Calcul Worksheet'!BK40),"",'Calcul Worksheet'!BK40)</f>
        <v/>
      </c>
      <c r="M40" s="54" t="str">
        <f>IF(ISERROR('Calcul Worksheet'!BN40),"",'Calcul Worksheet'!BN40)</f>
        <v/>
      </c>
      <c r="N40" s="239" t="str">
        <f t="shared" si="2"/>
        <v/>
      </c>
      <c r="O40" s="165" t="str">
        <f t="shared" si="3"/>
        <v/>
      </c>
      <c r="P40" s="165" t="str">
        <f t="shared" si="4"/>
        <v/>
      </c>
      <c r="Q40" s="165" t="str">
        <f t="shared" si="5"/>
        <v/>
      </c>
      <c r="R40" s="165" t="str">
        <f t="shared" si="6"/>
        <v/>
      </c>
      <c r="S40" s="165" t="str">
        <f t="shared" si="7"/>
        <v/>
      </c>
      <c r="T40" s="165" t="str">
        <f t="shared" si="8"/>
        <v/>
      </c>
      <c r="U40" s="165" t="str">
        <f t="shared" si="9"/>
        <v/>
      </c>
      <c r="V40" s="165" t="str">
        <f t="shared" si="10"/>
        <v/>
      </c>
      <c r="W40" s="165" t="str">
        <f t="shared" si="11"/>
        <v/>
      </c>
      <c r="X40" s="192" t="str">
        <f t="shared" si="12"/>
        <v/>
      </c>
      <c r="Y40" s="286" t="str">
        <f t="shared" si="13"/>
        <v/>
      </c>
      <c r="Z40" s="287" t="str">
        <f t="shared" si="14"/>
        <v/>
      </c>
      <c r="AA40" s="287" t="str">
        <f t="shared" si="15"/>
        <v/>
      </c>
      <c r="AB40" s="287" t="str">
        <f t="shared" si="16"/>
        <v/>
      </c>
      <c r="AC40" s="287" t="str">
        <f t="shared" si="17"/>
        <v/>
      </c>
      <c r="AD40" s="287" t="str">
        <f t="shared" si="18"/>
        <v/>
      </c>
      <c r="AE40" s="287" t="str">
        <f t="shared" si="19"/>
        <v/>
      </c>
      <c r="AF40" s="287" t="str">
        <f t="shared" si="20"/>
        <v/>
      </c>
      <c r="AG40" s="287" t="str">
        <f t="shared" si="21"/>
        <v/>
      </c>
      <c r="AH40" s="287" t="str">
        <f t="shared" si="22"/>
        <v/>
      </c>
      <c r="AI40" s="288" t="str">
        <f t="shared" si="23"/>
        <v/>
      </c>
      <c r="AJ40" s="241"/>
      <c r="AK40" s="308" t="str">
        <f t="shared" si="24"/>
        <v/>
      </c>
      <c r="AL40" s="55" t="str">
        <f>'Calcul Worksheet'!FL40</f>
        <v>N/A</v>
      </c>
      <c r="AM40" s="309" t="str">
        <f t="shared" si="25"/>
        <v/>
      </c>
      <c r="AN40" s="55" t="str">
        <f>'Calcul Worksheet'!FO40</f>
        <v>N/A</v>
      </c>
      <c r="AO40" s="309" t="str">
        <f t="shared" si="26"/>
        <v/>
      </c>
      <c r="AP40" s="310" t="str">
        <f>'Calcul Worksheet'!FR40</f>
        <v>N/A</v>
      </c>
      <c r="AQ40" s="309" t="str">
        <f t="shared" si="27"/>
        <v/>
      </c>
      <c r="AR40" s="310" t="str">
        <f>'Calcul Worksheet'!FU40</f>
        <v>N/A</v>
      </c>
      <c r="AS40" s="309" t="str">
        <f t="shared" si="28"/>
        <v/>
      </c>
      <c r="AT40" s="310" t="str">
        <f>'Calcul Worksheet'!FX40</f>
        <v>N/A</v>
      </c>
      <c r="AU40" s="308" t="str">
        <f t="shared" si="29"/>
        <v/>
      </c>
      <c r="AV40" s="310" t="str">
        <f>'Calcul Worksheet'!GA40</f>
        <v>N/A</v>
      </c>
      <c r="AW40" s="309" t="str">
        <f t="shared" si="30"/>
        <v/>
      </c>
      <c r="AX40" s="310" t="str">
        <f>'Calcul Worksheet'!GD40</f>
        <v>N/A</v>
      </c>
      <c r="AY40" s="309" t="str">
        <f t="shared" si="31"/>
        <v/>
      </c>
      <c r="AZ40" s="310" t="str">
        <f>'Calcul Worksheet'!GG40</f>
        <v>N/A</v>
      </c>
      <c r="BA40" s="309" t="str">
        <f t="shared" si="32"/>
        <v/>
      </c>
      <c r="BB40" s="310" t="str">
        <f>'Calcul Worksheet'!GJ40</f>
        <v>N/A</v>
      </c>
      <c r="BC40" s="309" t="str">
        <f t="shared" si="33"/>
        <v/>
      </c>
      <c r="BD40" s="311" t="str">
        <f>'Calcul Worksheet'!GM40</f>
        <v>N/A</v>
      </c>
      <c r="BE40" s="201"/>
      <c r="BF40" s="201"/>
    </row>
    <row r="41" spans="1:58">
      <c r="A41" s="41" t="str">
        <f>'Calcul Worksheet'!A41</f>
        <v>D3</v>
      </c>
      <c r="B41" s="33" t="str">
        <f>'Calcul Worksheet'!B41</f>
        <v/>
      </c>
      <c r="C41" s="52" t="str">
        <f>IF(ISERROR('Calcul Worksheet'!AJ41),"",'Calcul Worksheet'!AJ41)</f>
        <v/>
      </c>
      <c r="D41" s="53" t="str">
        <f>IF(ISERROR('Calcul Worksheet'!AM41),"",'Calcul Worksheet'!AM41)</f>
        <v/>
      </c>
      <c r="E41" s="53" t="str">
        <f>IF(ISERROR('Calcul Worksheet'!AP41),"",'Calcul Worksheet'!AP41)</f>
        <v/>
      </c>
      <c r="F41" s="53" t="str">
        <f>IF(ISERROR('Calcul Worksheet'!AS41),"",'Calcul Worksheet'!AS41)</f>
        <v/>
      </c>
      <c r="G41" s="53" t="str">
        <f>IF(ISERROR('Calcul Worksheet'!AV41),"",'Calcul Worksheet'!AV41)</f>
        <v/>
      </c>
      <c r="H41" s="53" t="str">
        <f>IF(ISERROR('Calcul Worksheet'!AY41),"",'Calcul Worksheet'!AY41)</f>
        <v/>
      </c>
      <c r="I41" s="53" t="str">
        <f>IF(ISERROR('Calcul Worksheet'!BB41),"",'Calcul Worksheet'!BB41)</f>
        <v/>
      </c>
      <c r="J41" s="53" t="str">
        <f>IF(ISERROR('Calcul Worksheet'!BE41),"",'Calcul Worksheet'!BE41)</f>
        <v/>
      </c>
      <c r="K41" s="53" t="str">
        <f>IF(ISERROR('Calcul Worksheet'!BH41),"",'Calcul Worksheet'!BH41)</f>
        <v/>
      </c>
      <c r="L41" s="53" t="str">
        <f>IF(ISERROR('Calcul Worksheet'!BK41),"",'Calcul Worksheet'!BK41)</f>
        <v/>
      </c>
      <c r="M41" s="54" t="str">
        <f>IF(ISERROR('Calcul Worksheet'!BN41),"",'Calcul Worksheet'!BN41)</f>
        <v/>
      </c>
      <c r="N41" s="239" t="str">
        <f t="shared" si="2"/>
        <v/>
      </c>
      <c r="O41" s="165" t="str">
        <f t="shared" si="3"/>
        <v/>
      </c>
      <c r="P41" s="165" t="str">
        <f t="shared" si="4"/>
        <v/>
      </c>
      <c r="Q41" s="165" t="str">
        <f t="shared" si="5"/>
        <v/>
      </c>
      <c r="R41" s="165" t="str">
        <f t="shared" si="6"/>
        <v/>
      </c>
      <c r="S41" s="165" t="str">
        <f t="shared" si="7"/>
        <v/>
      </c>
      <c r="T41" s="165" t="str">
        <f t="shared" si="8"/>
        <v/>
      </c>
      <c r="U41" s="165" t="str">
        <f t="shared" si="9"/>
        <v/>
      </c>
      <c r="V41" s="165" t="str">
        <f t="shared" si="10"/>
        <v/>
      </c>
      <c r="W41" s="165" t="str">
        <f t="shared" si="11"/>
        <v/>
      </c>
      <c r="X41" s="192" t="str">
        <f t="shared" si="12"/>
        <v/>
      </c>
      <c r="Y41" s="286" t="str">
        <f t="shared" si="13"/>
        <v/>
      </c>
      <c r="Z41" s="287" t="str">
        <f t="shared" si="14"/>
        <v/>
      </c>
      <c r="AA41" s="287" t="str">
        <f t="shared" si="15"/>
        <v/>
      </c>
      <c r="AB41" s="287" t="str">
        <f t="shared" si="16"/>
        <v/>
      </c>
      <c r="AC41" s="287" t="str">
        <f t="shared" si="17"/>
        <v/>
      </c>
      <c r="AD41" s="287" t="str">
        <f t="shared" si="18"/>
        <v/>
      </c>
      <c r="AE41" s="287" t="str">
        <f t="shared" si="19"/>
        <v/>
      </c>
      <c r="AF41" s="287" t="str">
        <f t="shared" si="20"/>
        <v/>
      </c>
      <c r="AG41" s="287" t="str">
        <f t="shared" si="21"/>
        <v/>
      </c>
      <c r="AH41" s="287" t="str">
        <f t="shared" si="22"/>
        <v/>
      </c>
      <c r="AI41" s="288" t="str">
        <f t="shared" si="23"/>
        <v/>
      </c>
      <c r="AJ41" s="241"/>
      <c r="AK41" s="308" t="str">
        <f t="shared" si="24"/>
        <v/>
      </c>
      <c r="AL41" s="55" t="str">
        <f>'Calcul Worksheet'!FL41</f>
        <v>N/A</v>
      </c>
      <c r="AM41" s="309" t="str">
        <f t="shared" si="25"/>
        <v/>
      </c>
      <c r="AN41" s="55" t="str">
        <f>'Calcul Worksheet'!FO41</f>
        <v>N/A</v>
      </c>
      <c r="AO41" s="309" t="str">
        <f t="shared" si="26"/>
        <v/>
      </c>
      <c r="AP41" s="310" t="str">
        <f>'Calcul Worksheet'!FR41</f>
        <v>N/A</v>
      </c>
      <c r="AQ41" s="309" t="str">
        <f t="shared" si="27"/>
        <v/>
      </c>
      <c r="AR41" s="310" t="str">
        <f>'Calcul Worksheet'!FU41</f>
        <v>N/A</v>
      </c>
      <c r="AS41" s="309" t="str">
        <f t="shared" si="28"/>
        <v/>
      </c>
      <c r="AT41" s="310" t="str">
        <f>'Calcul Worksheet'!FX41</f>
        <v>N/A</v>
      </c>
      <c r="AU41" s="308" t="str">
        <f t="shared" si="29"/>
        <v/>
      </c>
      <c r="AV41" s="310" t="str">
        <f>'Calcul Worksheet'!GA41</f>
        <v>N/A</v>
      </c>
      <c r="AW41" s="309" t="str">
        <f t="shared" si="30"/>
        <v/>
      </c>
      <c r="AX41" s="310" t="str">
        <f>'Calcul Worksheet'!GD41</f>
        <v>N/A</v>
      </c>
      <c r="AY41" s="309" t="str">
        <f t="shared" si="31"/>
        <v/>
      </c>
      <c r="AZ41" s="310" t="str">
        <f>'Calcul Worksheet'!GG41</f>
        <v>N/A</v>
      </c>
      <c r="BA41" s="309" t="str">
        <f t="shared" si="32"/>
        <v/>
      </c>
      <c r="BB41" s="310" t="str">
        <f>'Calcul Worksheet'!GJ41</f>
        <v>N/A</v>
      </c>
      <c r="BC41" s="309" t="str">
        <f t="shared" si="33"/>
        <v/>
      </c>
      <c r="BD41" s="311" t="str">
        <f>'Calcul Worksheet'!GM41</f>
        <v>N/A</v>
      </c>
      <c r="BE41" s="201"/>
      <c r="BF41" s="201"/>
    </row>
    <row r="42" spans="1:58">
      <c r="A42" s="41" t="str">
        <f>'Calcul Worksheet'!A42</f>
        <v>D4</v>
      </c>
      <c r="B42" s="33" t="str">
        <f>'Calcul Worksheet'!B42</f>
        <v/>
      </c>
      <c r="C42" s="52" t="str">
        <f>IF(ISERROR('Calcul Worksheet'!AJ42),"",'Calcul Worksheet'!AJ42)</f>
        <v/>
      </c>
      <c r="D42" s="53" t="str">
        <f>IF(ISERROR('Calcul Worksheet'!AM42),"",'Calcul Worksheet'!AM42)</f>
        <v/>
      </c>
      <c r="E42" s="53" t="str">
        <f>IF(ISERROR('Calcul Worksheet'!AP42),"",'Calcul Worksheet'!AP42)</f>
        <v/>
      </c>
      <c r="F42" s="53" t="str">
        <f>IF(ISERROR('Calcul Worksheet'!AS42),"",'Calcul Worksheet'!AS42)</f>
        <v/>
      </c>
      <c r="G42" s="53" t="str">
        <f>IF(ISERROR('Calcul Worksheet'!AV42),"",'Calcul Worksheet'!AV42)</f>
        <v/>
      </c>
      <c r="H42" s="53" t="str">
        <f>IF(ISERROR('Calcul Worksheet'!AY42),"",'Calcul Worksheet'!AY42)</f>
        <v/>
      </c>
      <c r="I42" s="53" t="str">
        <f>IF(ISERROR('Calcul Worksheet'!BB42),"",'Calcul Worksheet'!BB42)</f>
        <v/>
      </c>
      <c r="J42" s="53" t="str">
        <f>IF(ISERROR('Calcul Worksheet'!BE42),"",'Calcul Worksheet'!BE42)</f>
        <v/>
      </c>
      <c r="K42" s="53" t="str">
        <f>IF(ISERROR('Calcul Worksheet'!BH42),"",'Calcul Worksheet'!BH42)</f>
        <v/>
      </c>
      <c r="L42" s="53" t="str">
        <f>IF(ISERROR('Calcul Worksheet'!BK42),"",'Calcul Worksheet'!BK42)</f>
        <v/>
      </c>
      <c r="M42" s="54" t="str">
        <f>IF(ISERROR('Calcul Worksheet'!BN42),"",'Calcul Worksheet'!BN42)</f>
        <v/>
      </c>
      <c r="N42" s="239" t="str">
        <f t="shared" si="2"/>
        <v/>
      </c>
      <c r="O42" s="165" t="str">
        <f t="shared" si="3"/>
        <v/>
      </c>
      <c r="P42" s="165" t="str">
        <f t="shared" si="4"/>
        <v/>
      </c>
      <c r="Q42" s="165" t="str">
        <f t="shared" si="5"/>
        <v/>
      </c>
      <c r="R42" s="165" t="str">
        <f t="shared" si="6"/>
        <v/>
      </c>
      <c r="S42" s="165" t="str">
        <f t="shared" si="7"/>
        <v/>
      </c>
      <c r="T42" s="165" t="str">
        <f t="shared" si="8"/>
        <v/>
      </c>
      <c r="U42" s="165" t="str">
        <f t="shared" si="9"/>
        <v/>
      </c>
      <c r="V42" s="165" t="str">
        <f t="shared" si="10"/>
        <v/>
      </c>
      <c r="W42" s="165" t="str">
        <f t="shared" si="11"/>
        <v/>
      </c>
      <c r="X42" s="192" t="str">
        <f t="shared" si="12"/>
        <v/>
      </c>
      <c r="Y42" s="286" t="str">
        <f t="shared" si="13"/>
        <v/>
      </c>
      <c r="Z42" s="287" t="str">
        <f t="shared" si="14"/>
        <v/>
      </c>
      <c r="AA42" s="287" t="str">
        <f t="shared" si="15"/>
        <v/>
      </c>
      <c r="AB42" s="287" t="str">
        <f t="shared" si="16"/>
        <v/>
      </c>
      <c r="AC42" s="287" t="str">
        <f t="shared" si="17"/>
        <v/>
      </c>
      <c r="AD42" s="287" t="str">
        <f t="shared" si="18"/>
        <v/>
      </c>
      <c r="AE42" s="287" t="str">
        <f t="shared" si="19"/>
        <v/>
      </c>
      <c r="AF42" s="287" t="str">
        <f t="shared" si="20"/>
        <v/>
      </c>
      <c r="AG42" s="287" t="str">
        <f t="shared" si="21"/>
        <v/>
      </c>
      <c r="AH42" s="287" t="str">
        <f t="shared" si="22"/>
        <v/>
      </c>
      <c r="AI42" s="288" t="str">
        <f t="shared" si="23"/>
        <v/>
      </c>
      <c r="AJ42" s="241"/>
      <c r="AK42" s="308" t="str">
        <f t="shared" si="24"/>
        <v/>
      </c>
      <c r="AL42" s="55" t="str">
        <f>'Calcul Worksheet'!FL42</f>
        <v>N/A</v>
      </c>
      <c r="AM42" s="309" t="str">
        <f t="shared" si="25"/>
        <v/>
      </c>
      <c r="AN42" s="55" t="str">
        <f>'Calcul Worksheet'!FO42</f>
        <v>N/A</v>
      </c>
      <c r="AO42" s="309" t="str">
        <f t="shared" si="26"/>
        <v/>
      </c>
      <c r="AP42" s="310" t="str">
        <f>'Calcul Worksheet'!FR42</f>
        <v>N/A</v>
      </c>
      <c r="AQ42" s="309" t="str">
        <f t="shared" si="27"/>
        <v/>
      </c>
      <c r="AR42" s="310" t="str">
        <f>'Calcul Worksheet'!FU42</f>
        <v>N/A</v>
      </c>
      <c r="AS42" s="309" t="str">
        <f t="shared" si="28"/>
        <v/>
      </c>
      <c r="AT42" s="310" t="str">
        <f>'Calcul Worksheet'!FX42</f>
        <v>N/A</v>
      </c>
      <c r="AU42" s="308" t="str">
        <f t="shared" si="29"/>
        <v/>
      </c>
      <c r="AV42" s="310" t="str">
        <f>'Calcul Worksheet'!GA42</f>
        <v>N/A</v>
      </c>
      <c r="AW42" s="309" t="str">
        <f t="shared" si="30"/>
        <v/>
      </c>
      <c r="AX42" s="310" t="str">
        <f>'Calcul Worksheet'!GD42</f>
        <v>N/A</v>
      </c>
      <c r="AY42" s="309" t="str">
        <f t="shared" si="31"/>
        <v/>
      </c>
      <c r="AZ42" s="310" t="str">
        <f>'Calcul Worksheet'!GG42</f>
        <v>N/A</v>
      </c>
      <c r="BA42" s="309" t="str">
        <f t="shared" si="32"/>
        <v/>
      </c>
      <c r="BB42" s="310" t="str">
        <f>'Calcul Worksheet'!GJ42</f>
        <v>N/A</v>
      </c>
      <c r="BC42" s="309" t="str">
        <f t="shared" si="33"/>
        <v/>
      </c>
      <c r="BD42" s="311" t="str">
        <f>'Calcul Worksheet'!GM42</f>
        <v>N/A</v>
      </c>
      <c r="BE42" s="201"/>
      <c r="BF42" s="201"/>
    </row>
    <row r="43" spans="1:58">
      <c r="A43" s="41" t="str">
        <f>'Calcul Worksheet'!A43</f>
        <v>D5</v>
      </c>
      <c r="B43" s="33" t="str">
        <f>'Calcul Worksheet'!B43</f>
        <v/>
      </c>
      <c r="C43" s="52" t="str">
        <f>IF(ISERROR('Calcul Worksheet'!AJ43),"",'Calcul Worksheet'!AJ43)</f>
        <v/>
      </c>
      <c r="D43" s="53" t="str">
        <f>IF(ISERROR('Calcul Worksheet'!AM43),"",'Calcul Worksheet'!AM43)</f>
        <v/>
      </c>
      <c r="E43" s="53" t="str">
        <f>IF(ISERROR('Calcul Worksheet'!AP43),"",'Calcul Worksheet'!AP43)</f>
        <v/>
      </c>
      <c r="F43" s="53" t="str">
        <f>IF(ISERROR('Calcul Worksheet'!AS43),"",'Calcul Worksheet'!AS43)</f>
        <v/>
      </c>
      <c r="G43" s="53" t="str">
        <f>IF(ISERROR('Calcul Worksheet'!AV43),"",'Calcul Worksheet'!AV43)</f>
        <v/>
      </c>
      <c r="H43" s="53" t="str">
        <f>IF(ISERROR('Calcul Worksheet'!AY43),"",'Calcul Worksheet'!AY43)</f>
        <v/>
      </c>
      <c r="I43" s="53" t="str">
        <f>IF(ISERROR('Calcul Worksheet'!BB43),"",'Calcul Worksheet'!BB43)</f>
        <v/>
      </c>
      <c r="J43" s="53" t="str">
        <f>IF(ISERROR('Calcul Worksheet'!BE43),"",'Calcul Worksheet'!BE43)</f>
        <v/>
      </c>
      <c r="K43" s="53" t="str">
        <f>IF(ISERROR('Calcul Worksheet'!BH43),"",'Calcul Worksheet'!BH43)</f>
        <v/>
      </c>
      <c r="L43" s="53" t="str">
        <f>IF(ISERROR('Calcul Worksheet'!BK43),"",'Calcul Worksheet'!BK43)</f>
        <v/>
      </c>
      <c r="M43" s="54" t="str">
        <f>IF(ISERROR('Calcul Worksheet'!BN43),"",'Calcul Worksheet'!BN43)</f>
        <v/>
      </c>
      <c r="N43" s="239" t="str">
        <f t="shared" si="2"/>
        <v/>
      </c>
      <c r="O43" s="165" t="str">
        <f t="shared" si="3"/>
        <v/>
      </c>
      <c r="P43" s="165" t="str">
        <f t="shared" si="4"/>
        <v/>
      </c>
      <c r="Q43" s="165" t="str">
        <f t="shared" si="5"/>
        <v/>
      </c>
      <c r="R43" s="165" t="str">
        <f t="shared" si="6"/>
        <v/>
      </c>
      <c r="S43" s="165" t="str">
        <f t="shared" si="7"/>
        <v/>
      </c>
      <c r="T43" s="165" t="str">
        <f t="shared" si="8"/>
        <v/>
      </c>
      <c r="U43" s="165" t="str">
        <f t="shared" si="9"/>
        <v/>
      </c>
      <c r="V43" s="165" t="str">
        <f t="shared" si="10"/>
        <v/>
      </c>
      <c r="W43" s="165" t="str">
        <f t="shared" si="11"/>
        <v/>
      </c>
      <c r="X43" s="192" t="str">
        <f t="shared" si="12"/>
        <v/>
      </c>
      <c r="Y43" s="286" t="str">
        <f t="shared" si="13"/>
        <v/>
      </c>
      <c r="Z43" s="287" t="str">
        <f t="shared" si="14"/>
        <v/>
      </c>
      <c r="AA43" s="287" t="str">
        <f t="shared" si="15"/>
        <v/>
      </c>
      <c r="AB43" s="287" t="str">
        <f t="shared" si="16"/>
        <v/>
      </c>
      <c r="AC43" s="287" t="str">
        <f t="shared" si="17"/>
        <v/>
      </c>
      <c r="AD43" s="287" t="str">
        <f t="shared" si="18"/>
        <v/>
      </c>
      <c r="AE43" s="287" t="str">
        <f t="shared" si="19"/>
        <v/>
      </c>
      <c r="AF43" s="287" t="str">
        <f t="shared" si="20"/>
        <v/>
      </c>
      <c r="AG43" s="287" t="str">
        <f t="shared" si="21"/>
        <v/>
      </c>
      <c r="AH43" s="287" t="str">
        <f t="shared" si="22"/>
        <v/>
      </c>
      <c r="AI43" s="288" t="str">
        <f t="shared" si="23"/>
        <v/>
      </c>
      <c r="AJ43" s="241"/>
      <c r="AK43" s="308" t="str">
        <f t="shared" si="24"/>
        <v/>
      </c>
      <c r="AL43" s="55" t="str">
        <f>'Calcul Worksheet'!FL43</f>
        <v>N/A</v>
      </c>
      <c r="AM43" s="309" t="str">
        <f t="shared" si="25"/>
        <v/>
      </c>
      <c r="AN43" s="55" t="str">
        <f>'Calcul Worksheet'!FO43</f>
        <v>N/A</v>
      </c>
      <c r="AO43" s="309" t="str">
        <f t="shared" si="26"/>
        <v/>
      </c>
      <c r="AP43" s="310" t="str">
        <f>'Calcul Worksheet'!FR43</f>
        <v>N/A</v>
      </c>
      <c r="AQ43" s="309" t="str">
        <f t="shared" si="27"/>
        <v/>
      </c>
      <c r="AR43" s="310" t="str">
        <f>'Calcul Worksheet'!FU43</f>
        <v>N/A</v>
      </c>
      <c r="AS43" s="309" t="str">
        <f t="shared" si="28"/>
        <v/>
      </c>
      <c r="AT43" s="310" t="str">
        <f>'Calcul Worksheet'!FX43</f>
        <v>N/A</v>
      </c>
      <c r="AU43" s="308" t="str">
        <f t="shared" si="29"/>
        <v/>
      </c>
      <c r="AV43" s="310" t="str">
        <f>'Calcul Worksheet'!GA43</f>
        <v>N/A</v>
      </c>
      <c r="AW43" s="309" t="str">
        <f t="shared" si="30"/>
        <v/>
      </c>
      <c r="AX43" s="310" t="str">
        <f>'Calcul Worksheet'!GD43</f>
        <v>N/A</v>
      </c>
      <c r="AY43" s="309" t="str">
        <f t="shared" si="31"/>
        <v/>
      </c>
      <c r="AZ43" s="310" t="str">
        <f>'Calcul Worksheet'!GG43</f>
        <v>N/A</v>
      </c>
      <c r="BA43" s="309" t="str">
        <f t="shared" si="32"/>
        <v/>
      </c>
      <c r="BB43" s="310" t="str">
        <f>'Calcul Worksheet'!GJ43</f>
        <v>N/A</v>
      </c>
      <c r="BC43" s="309" t="str">
        <f t="shared" si="33"/>
        <v/>
      </c>
      <c r="BD43" s="311" t="str">
        <f>'Calcul Worksheet'!GM43</f>
        <v>N/A</v>
      </c>
      <c r="BE43" s="201"/>
      <c r="BF43" s="201"/>
    </row>
    <row r="44" spans="1:58">
      <c r="A44" s="41" t="str">
        <f>'Calcul Worksheet'!A44</f>
        <v>D6</v>
      </c>
      <c r="B44" s="33" t="str">
        <f>'Calcul Worksheet'!B44</f>
        <v/>
      </c>
      <c r="C44" s="52" t="str">
        <f>IF(ISERROR('Calcul Worksheet'!AJ44),"",'Calcul Worksheet'!AJ44)</f>
        <v/>
      </c>
      <c r="D44" s="53" t="str">
        <f>IF(ISERROR('Calcul Worksheet'!AM44),"",'Calcul Worksheet'!AM44)</f>
        <v/>
      </c>
      <c r="E44" s="53" t="str">
        <f>IF(ISERROR('Calcul Worksheet'!AP44),"",'Calcul Worksheet'!AP44)</f>
        <v/>
      </c>
      <c r="F44" s="53" t="str">
        <f>IF(ISERROR('Calcul Worksheet'!AS44),"",'Calcul Worksheet'!AS44)</f>
        <v/>
      </c>
      <c r="G44" s="53" t="str">
        <f>IF(ISERROR('Calcul Worksheet'!AV44),"",'Calcul Worksheet'!AV44)</f>
        <v/>
      </c>
      <c r="H44" s="53" t="str">
        <f>IF(ISERROR('Calcul Worksheet'!AY44),"",'Calcul Worksheet'!AY44)</f>
        <v/>
      </c>
      <c r="I44" s="53" t="str">
        <f>IF(ISERROR('Calcul Worksheet'!BB44),"",'Calcul Worksheet'!BB44)</f>
        <v/>
      </c>
      <c r="J44" s="53" t="str">
        <f>IF(ISERROR('Calcul Worksheet'!BE44),"",'Calcul Worksheet'!BE44)</f>
        <v/>
      </c>
      <c r="K44" s="53" t="str">
        <f>IF(ISERROR('Calcul Worksheet'!BH44),"",'Calcul Worksheet'!BH44)</f>
        <v/>
      </c>
      <c r="L44" s="53" t="str">
        <f>IF(ISERROR('Calcul Worksheet'!BK44),"",'Calcul Worksheet'!BK44)</f>
        <v/>
      </c>
      <c r="M44" s="54" t="str">
        <f>IF(ISERROR('Calcul Worksheet'!BN44),"",'Calcul Worksheet'!BN44)</f>
        <v/>
      </c>
      <c r="N44" s="239" t="str">
        <f t="shared" si="2"/>
        <v/>
      </c>
      <c r="O44" s="165" t="str">
        <f t="shared" si="3"/>
        <v/>
      </c>
      <c r="P44" s="165" t="str">
        <f t="shared" si="4"/>
        <v/>
      </c>
      <c r="Q44" s="165" t="str">
        <f t="shared" si="5"/>
        <v/>
      </c>
      <c r="R44" s="165" t="str">
        <f t="shared" si="6"/>
        <v/>
      </c>
      <c r="S44" s="165" t="str">
        <f t="shared" si="7"/>
        <v/>
      </c>
      <c r="T44" s="165" t="str">
        <f t="shared" si="8"/>
        <v/>
      </c>
      <c r="U44" s="165" t="str">
        <f t="shared" si="9"/>
        <v/>
      </c>
      <c r="V44" s="165" t="str">
        <f t="shared" si="10"/>
        <v/>
      </c>
      <c r="W44" s="165" t="str">
        <f t="shared" si="11"/>
        <v/>
      </c>
      <c r="X44" s="192" t="str">
        <f t="shared" si="12"/>
        <v/>
      </c>
      <c r="Y44" s="286" t="str">
        <f t="shared" si="13"/>
        <v/>
      </c>
      <c r="Z44" s="287" t="str">
        <f t="shared" si="14"/>
        <v/>
      </c>
      <c r="AA44" s="287" t="str">
        <f t="shared" si="15"/>
        <v/>
      </c>
      <c r="AB44" s="287" t="str">
        <f t="shared" si="16"/>
        <v/>
      </c>
      <c r="AC44" s="287" t="str">
        <f t="shared" si="17"/>
        <v/>
      </c>
      <c r="AD44" s="287" t="str">
        <f t="shared" si="18"/>
        <v/>
      </c>
      <c r="AE44" s="287" t="str">
        <f t="shared" si="19"/>
        <v/>
      </c>
      <c r="AF44" s="287" t="str">
        <f t="shared" si="20"/>
        <v/>
      </c>
      <c r="AG44" s="287" t="str">
        <f t="shared" si="21"/>
        <v/>
      </c>
      <c r="AH44" s="287" t="str">
        <f t="shared" si="22"/>
        <v/>
      </c>
      <c r="AI44" s="288" t="str">
        <f t="shared" si="23"/>
        <v/>
      </c>
      <c r="AJ44" s="241"/>
      <c r="AK44" s="308" t="str">
        <f t="shared" si="24"/>
        <v/>
      </c>
      <c r="AL44" s="55" t="str">
        <f>'Calcul Worksheet'!FL44</f>
        <v>N/A</v>
      </c>
      <c r="AM44" s="309" t="str">
        <f t="shared" si="25"/>
        <v/>
      </c>
      <c r="AN44" s="55" t="str">
        <f>'Calcul Worksheet'!FO44</f>
        <v>N/A</v>
      </c>
      <c r="AO44" s="309" t="str">
        <f t="shared" si="26"/>
        <v/>
      </c>
      <c r="AP44" s="310" t="str">
        <f>'Calcul Worksheet'!FR44</f>
        <v>N/A</v>
      </c>
      <c r="AQ44" s="309" t="str">
        <f t="shared" si="27"/>
        <v/>
      </c>
      <c r="AR44" s="310" t="str">
        <f>'Calcul Worksheet'!FU44</f>
        <v>N/A</v>
      </c>
      <c r="AS44" s="309" t="str">
        <f t="shared" si="28"/>
        <v/>
      </c>
      <c r="AT44" s="310" t="str">
        <f>'Calcul Worksheet'!FX44</f>
        <v>N/A</v>
      </c>
      <c r="AU44" s="308" t="str">
        <f t="shared" si="29"/>
        <v/>
      </c>
      <c r="AV44" s="310" t="str">
        <f>'Calcul Worksheet'!GA44</f>
        <v>N/A</v>
      </c>
      <c r="AW44" s="309" t="str">
        <f t="shared" si="30"/>
        <v/>
      </c>
      <c r="AX44" s="310" t="str">
        <f>'Calcul Worksheet'!GD44</f>
        <v>N/A</v>
      </c>
      <c r="AY44" s="309" t="str">
        <f t="shared" si="31"/>
        <v/>
      </c>
      <c r="AZ44" s="310" t="str">
        <f>'Calcul Worksheet'!GG44</f>
        <v>N/A</v>
      </c>
      <c r="BA44" s="309" t="str">
        <f t="shared" si="32"/>
        <v/>
      </c>
      <c r="BB44" s="310" t="str">
        <f>'Calcul Worksheet'!GJ44</f>
        <v>N/A</v>
      </c>
      <c r="BC44" s="309" t="str">
        <f t="shared" si="33"/>
        <v/>
      </c>
      <c r="BD44" s="311" t="str">
        <f>'Calcul Worksheet'!GM44</f>
        <v>N/A</v>
      </c>
      <c r="BE44" s="201"/>
      <c r="BF44" s="201"/>
    </row>
    <row r="45" spans="1:58">
      <c r="A45" s="41" t="str">
        <f>'Calcul Worksheet'!A45</f>
        <v>D7</v>
      </c>
      <c r="B45" s="33" t="str">
        <f>'Calcul Worksheet'!B45</f>
        <v/>
      </c>
      <c r="C45" s="52" t="str">
        <f>IF(ISERROR('Calcul Worksheet'!AJ45),"",'Calcul Worksheet'!AJ45)</f>
        <v/>
      </c>
      <c r="D45" s="53" t="str">
        <f>IF(ISERROR('Calcul Worksheet'!AM45),"",'Calcul Worksheet'!AM45)</f>
        <v/>
      </c>
      <c r="E45" s="53" t="str">
        <f>IF(ISERROR('Calcul Worksheet'!AP45),"",'Calcul Worksheet'!AP45)</f>
        <v/>
      </c>
      <c r="F45" s="53" t="str">
        <f>IF(ISERROR('Calcul Worksheet'!AS45),"",'Calcul Worksheet'!AS45)</f>
        <v/>
      </c>
      <c r="G45" s="53" t="str">
        <f>IF(ISERROR('Calcul Worksheet'!AV45),"",'Calcul Worksheet'!AV45)</f>
        <v/>
      </c>
      <c r="H45" s="53" t="str">
        <f>IF(ISERROR('Calcul Worksheet'!AY45),"",'Calcul Worksheet'!AY45)</f>
        <v/>
      </c>
      <c r="I45" s="53" t="str">
        <f>IF(ISERROR('Calcul Worksheet'!BB45),"",'Calcul Worksheet'!BB45)</f>
        <v/>
      </c>
      <c r="J45" s="53" t="str">
        <f>IF(ISERROR('Calcul Worksheet'!BE45),"",'Calcul Worksheet'!BE45)</f>
        <v/>
      </c>
      <c r="K45" s="53" t="str">
        <f>IF(ISERROR('Calcul Worksheet'!BH45),"",'Calcul Worksheet'!BH45)</f>
        <v/>
      </c>
      <c r="L45" s="53" t="str">
        <f>IF(ISERROR('Calcul Worksheet'!BK45),"",'Calcul Worksheet'!BK45)</f>
        <v/>
      </c>
      <c r="M45" s="54" t="str">
        <f>IF(ISERROR('Calcul Worksheet'!BN45),"",'Calcul Worksheet'!BN45)</f>
        <v/>
      </c>
      <c r="N45" s="239" t="str">
        <f t="shared" si="2"/>
        <v/>
      </c>
      <c r="O45" s="165" t="str">
        <f t="shared" si="3"/>
        <v/>
      </c>
      <c r="P45" s="165" t="str">
        <f t="shared" si="4"/>
        <v/>
      </c>
      <c r="Q45" s="165" t="str">
        <f t="shared" si="5"/>
        <v/>
      </c>
      <c r="R45" s="165" t="str">
        <f t="shared" si="6"/>
        <v/>
      </c>
      <c r="S45" s="165" t="str">
        <f t="shared" si="7"/>
        <v/>
      </c>
      <c r="T45" s="165" t="str">
        <f t="shared" si="8"/>
        <v/>
      </c>
      <c r="U45" s="165" t="str">
        <f t="shared" si="9"/>
        <v/>
      </c>
      <c r="V45" s="165" t="str">
        <f t="shared" si="10"/>
        <v/>
      </c>
      <c r="W45" s="165" t="str">
        <f t="shared" si="11"/>
        <v/>
      </c>
      <c r="X45" s="192" t="str">
        <f t="shared" si="12"/>
        <v/>
      </c>
      <c r="Y45" s="286" t="str">
        <f t="shared" si="13"/>
        <v/>
      </c>
      <c r="Z45" s="287" t="str">
        <f t="shared" si="14"/>
        <v/>
      </c>
      <c r="AA45" s="287" t="str">
        <f t="shared" si="15"/>
        <v/>
      </c>
      <c r="AB45" s="287" t="str">
        <f t="shared" si="16"/>
        <v/>
      </c>
      <c r="AC45" s="287" t="str">
        <f t="shared" si="17"/>
        <v/>
      </c>
      <c r="AD45" s="287" t="str">
        <f t="shared" si="18"/>
        <v/>
      </c>
      <c r="AE45" s="287" t="str">
        <f t="shared" si="19"/>
        <v/>
      </c>
      <c r="AF45" s="287" t="str">
        <f t="shared" si="20"/>
        <v/>
      </c>
      <c r="AG45" s="287" t="str">
        <f t="shared" si="21"/>
        <v/>
      </c>
      <c r="AH45" s="287" t="str">
        <f t="shared" si="22"/>
        <v/>
      </c>
      <c r="AI45" s="288" t="str">
        <f t="shared" si="23"/>
        <v/>
      </c>
      <c r="AJ45" s="241"/>
      <c r="AK45" s="308" t="str">
        <f t="shared" si="24"/>
        <v/>
      </c>
      <c r="AL45" s="55" t="str">
        <f>'Calcul Worksheet'!FL45</f>
        <v>N/A</v>
      </c>
      <c r="AM45" s="309" t="str">
        <f t="shared" si="25"/>
        <v/>
      </c>
      <c r="AN45" s="55" t="str">
        <f>'Calcul Worksheet'!FO45</f>
        <v>N/A</v>
      </c>
      <c r="AO45" s="309" t="str">
        <f t="shared" si="26"/>
        <v/>
      </c>
      <c r="AP45" s="310" t="str">
        <f>'Calcul Worksheet'!FR45</f>
        <v>N/A</v>
      </c>
      <c r="AQ45" s="309" t="str">
        <f t="shared" si="27"/>
        <v/>
      </c>
      <c r="AR45" s="310" t="str">
        <f>'Calcul Worksheet'!FU45</f>
        <v>N/A</v>
      </c>
      <c r="AS45" s="309" t="str">
        <f t="shared" si="28"/>
        <v/>
      </c>
      <c r="AT45" s="310" t="str">
        <f>'Calcul Worksheet'!FX45</f>
        <v>N/A</v>
      </c>
      <c r="AU45" s="308" t="str">
        <f t="shared" si="29"/>
        <v/>
      </c>
      <c r="AV45" s="310" t="str">
        <f>'Calcul Worksheet'!GA45</f>
        <v>N/A</v>
      </c>
      <c r="AW45" s="309" t="str">
        <f t="shared" si="30"/>
        <v/>
      </c>
      <c r="AX45" s="310" t="str">
        <f>'Calcul Worksheet'!GD45</f>
        <v>N/A</v>
      </c>
      <c r="AY45" s="309" t="str">
        <f t="shared" si="31"/>
        <v/>
      </c>
      <c r="AZ45" s="310" t="str">
        <f>'Calcul Worksheet'!GG45</f>
        <v>N/A</v>
      </c>
      <c r="BA45" s="309" t="str">
        <f t="shared" si="32"/>
        <v/>
      </c>
      <c r="BB45" s="310" t="str">
        <f>'Calcul Worksheet'!GJ45</f>
        <v>N/A</v>
      </c>
      <c r="BC45" s="309" t="str">
        <f t="shared" si="33"/>
        <v/>
      </c>
      <c r="BD45" s="311" t="str">
        <f>'Calcul Worksheet'!GM45</f>
        <v>N/A</v>
      </c>
      <c r="BE45" s="201"/>
      <c r="BF45" s="201"/>
    </row>
    <row r="46" spans="1:58">
      <c r="A46" s="41" t="str">
        <f>'Calcul Worksheet'!A46</f>
        <v>D8</v>
      </c>
      <c r="B46" s="33" t="str">
        <f>'Calcul Worksheet'!B46</f>
        <v/>
      </c>
      <c r="C46" s="52" t="str">
        <f>IF(ISERROR('Calcul Worksheet'!AJ46),"",'Calcul Worksheet'!AJ46)</f>
        <v/>
      </c>
      <c r="D46" s="53" t="str">
        <f>IF(ISERROR('Calcul Worksheet'!AM46),"",'Calcul Worksheet'!AM46)</f>
        <v/>
      </c>
      <c r="E46" s="53" t="str">
        <f>IF(ISERROR('Calcul Worksheet'!AP46),"",'Calcul Worksheet'!AP46)</f>
        <v/>
      </c>
      <c r="F46" s="53" t="str">
        <f>IF(ISERROR('Calcul Worksheet'!AS46),"",'Calcul Worksheet'!AS46)</f>
        <v/>
      </c>
      <c r="G46" s="53" t="str">
        <f>IF(ISERROR('Calcul Worksheet'!AV46),"",'Calcul Worksheet'!AV46)</f>
        <v/>
      </c>
      <c r="H46" s="53" t="str">
        <f>IF(ISERROR('Calcul Worksheet'!AY46),"",'Calcul Worksheet'!AY46)</f>
        <v/>
      </c>
      <c r="I46" s="53" t="str">
        <f>IF(ISERROR('Calcul Worksheet'!BB46),"",'Calcul Worksheet'!BB46)</f>
        <v/>
      </c>
      <c r="J46" s="53" t="str">
        <f>IF(ISERROR('Calcul Worksheet'!BE46),"",'Calcul Worksheet'!BE46)</f>
        <v/>
      </c>
      <c r="K46" s="53" t="str">
        <f>IF(ISERROR('Calcul Worksheet'!BH46),"",'Calcul Worksheet'!BH46)</f>
        <v/>
      </c>
      <c r="L46" s="53" t="str">
        <f>IF(ISERROR('Calcul Worksheet'!BK46),"",'Calcul Worksheet'!BK46)</f>
        <v/>
      </c>
      <c r="M46" s="54" t="str">
        <f>IF(ISERROR('Calcul Worksheet'!BN46),"",'Calcul Worksheet'!BN46)</f>
        <v/>
      </c>
      <c r="N46" s="239" t="str">
        <f t="shared" si="2"/>
        <v/>
      </c>
      <c r="O46" s="165" t="str">
        <f t="shared" si="3"/>
        <v/>
      </c>
      <c r="P46" s="165" t="str">
        <f t="shared" si="4"/>
        <v/>
      </c>
      <c r="Q46" s="165" t="str">
        <f t="shared" si="5"/>
        <v/>
      </c>
      <c r="R46" s="165" t="str">
        <f t="shared" si="6"/>
        <v/>
      </c>
      <c r="S46" s="165" t="str">
        <f t="shared" si="7"/>
        <v/>
      </c>
      <c r="T46" s="165" t="str">
        <f t="shared" si="8"/>
        <v/>
      </c>
      <c r="U46" s="165" t="str">
        <f t="shared" si="9"/>
        <v/>
      </c>
      <c r="V46" s="165" t="str">
        <f t="shared" si="10"/>
        <v/>
      </c>
      <c r="W46" s="165" t="str">
        <f t="shared" si="11"/>
        <v/>
      </c>
      <c r="X46" s="192" t="str">
        <f t="shared" si="12"/>
        <v/>
      </c>
      <c r="Y46" s="286" t="str">
        <f t="shared" si="13"/>
        <v/>
      </c>
      <c r="Z46" s="287" t="str">
        <f t="shared" si="14"/>
        <v/>
      </c>
      <c r="AA46" s="287" t="str">
        <f t="shared" si="15"/>
        <v/>
      </c>
      <c r="AB46" s="287" t="str">
        <f t="shared" si="16"/>
        <v/>
      </c>
      <c r="AC46" s="287" t="str">
        <f t="shared" si="17"/>
        <v/>
      </c>
      <c r="AD46" s="287" t="str">
        <f t="shared" si="18"/>
        <v/>
      </c>
      <c r="AE46" s="287" t="str">
        <f t="shared" si="19"/>
        <v/>
      </c>
      <c r="AF46" s="287" t="str">
        <f t="shared" si="20"/>
        <v/>
      </c>
      <c r="AG46" s="287" t="str">
        <f t="shared" si="21"/>
        <v/>
      </c>
      <c r="AH46" s="287" t="str">
        <f t="shared" si="22"/>
        <v/>
      </c>
      <c r="AI46" s="288" t="str">
        <f t="shared" si="23"/>
        <v/>
      </c>
      <c r="AJ46" s="241"/>
      <c r="AK46" s="308" t="str">
        <f t="shared" si="24"/>
        <v/>
      </c>
      <c r="AL46" s="55" t="str">
        <f>'Calcul Worksheet'!FL46</f>
        <v>N/A</v>
      </c>
      <c r="AM46" s="309" t="str">
        <f t="shared" si="25"/>
        <v/>
      </c>
      <c r="AN46" s="55" t="str">
        <f>'Calcul Worksheet'!FO46</f>
        <v>N/A</v>
      </c>
      <c r="AO46" s="309" t="str">
        <f t="shared" si="26"/>
        <v/>
      </c>
      <c r="AP46" s="310" t="str">
        <f>'Calcul Worksheet'!FR46</f>
        <v>N/A</v>
      </c>
      <c r="AQ46" s="309" t="str">
        <f t="shared" si="27"/>
        <v/>
      </c>
      <c r="AR46" s="310" t="str">
        <f>'Calcul Worksheet'!FU46</f>
        <v>N/A</v>
      </c>
      <c r="AS46" s="309" t="str">
        <f t="shared" si="28"/>
        <v/>
      </c>
      <c r="AT46" s="310" t="str">
        <f>'Calcul Worksheet'!FX46</f>
        <v>N/A</v>
      </c>
      <c r="AU46" s="308" t="str">
        <f t="shared" si="29"/>
        <v/>
      </c>
      <c r="AV46" s="310" t="str">
        <f>'Calcul Worksheet'!GA46</f>
        <v>N/A</v>
      </c>
      <c r="AW46" s="309" t="str">
        <f t="shared" si="30"/>
        <v/>
      </c>
      <c r="AX46" s="310" t="str">
        <f>'Calcul Worksheet'!GD46</f>
        <v>N/A</v>
      </c>
      <c r="AY46" s="309" t="str">
        <f t="shared" si="31"/>
        <v/>
      </c>
      <c r="AZ46" s="310" t="str">
        <f>'Calcul Worksheet'!GG46</f>
        <v>N/A</v>
      </c>
      <c r="BA46" s="309" t="str">
        <f t="shared" si="32"/>
        <v/>
      </c>
      <c r="BB46" s="310" t="str">
        <f>'Calcul Worksheet'!GJ46</f>
        <v>N/A</v>
      </c>
      <c r="BC46" s="309" t="str">
        <f t="shared" si="33"/>
        <v/>
      </c>
      <c r="BD46" s="311" t="str">
        <f>'Calcul Worksheet'!GM46</f>
        <v>N/A</v>
      </c>
      <c r="BE46" s="201"/>
      <c r="BF46" s="201"/>
    </row>
    <row r="47" spans="1:58">
      <c r="A47" s="41" t="str">
        <f>'Calcul Worksheet'!A47</f>
        <v>D9</v>
      </c>
      <c r="B47" s="33" t="str">
        <f>'Calcul Worksheet'!B47</f>
        <v/>
      </c>
      <c r="C47" s="52" t="str">
        <f>IF(ISERROR('Calcul Worksheet'!AJ47),"",'Calcul Worksheet'!AJ47)</f>
        <v/>
      </c>
      <c r="D47" s="53" t="str">
        <f>IF(ISERROR('Calcul Worksheet'!AM47),"",'Calcul Worksheet'!AM47)</f>
        <v/>
      </c>
      <c r="E47" s="53" t="str">
        <f>IF(ISERROR('Calcul Worksheet'!AP47),"",'Calcul Worksheet'!AP47)</f>
        <v/>
      </c>
      <c r="F47" s="53" t="str">
        <f>IF(ISERROR('Calcul Worksheet'!AS47),"",'Calcul Worksheet'!AS47)</f>
        <v/>
      </c>
      <c r="G47" s="53" t="str">
        <f>IF(ISERROR('Calcul Worksheet'!AV47),"",'Calcul Worksheet'!AV47)</f>
        <v/>
      </c>
      <c r="H47" s="53" t="str">
        <f>IF(ISERROR('Calcul Worksheet'!AY47),"",'Calcul Worksheet'!AY47)</f>
        <v/>
      </c>
      <c r="I47" s="53" t="str">
        <f>IF(ISERROR('Calcul Worksheet'!BB47),"",'Calcul Worksheet'!BB47)</f>
        <v/>
      </c>
      <c r="J47" s="53" t="str">
        <f>IF(ISERROR('Calcul Worksheet'!BE47),"",'Calcul Worksheet'!BE47)</f>
        <v/>
      </c>
      <c r="K47" s="53" t="str">
        <f>IF(ISERROR('Calcul Worksheet'!BH47),"",'Calcul Worksheet'!BH47)</f>
        <v/>
      </c>
      <c r="L47" s="53" t="str">
        <f>IF(ISERROR('Calcul Worksheet'!BK47),"",'Calcul Worksheet'!BK47)</f>
        <v/>
      </c>
      <c r="M47" s="54" t="str">
        <f>IF(ISERROR('Calcul Worksheet'!BN47),"",'Calcul Worksheet'!BN47)</f>
        <v/>
      </c>
      <c r="N47" s="239" t="str">
        <f t="shared" si="2"/>
        <v/>
      </c>
      <c r="O47" s="165" t="str">
        <f t="shared" si="3"/>
        <v/>
      </c>
      <c r="P47" s="165" t="str">
        <f t="shared" si="4"/>
        <v/>
      </c>
      <c r="Q47" s="165" t="str">
        <f t="shared" si="5"/>
        <v/>
      </c>
      <c r="R47" s="165" t="str">
        <f t="shared" si="6"/>
        <v/>
      </c>
      <c r="S47" s="165" t="str">
        <f t="shared" si="7"/>
        <v/>
      </c>
      <c r="T47" s="165" t="str">
        <f t="shared" si="8"/>
        <v/>
      </c>
      <c r="U47" s="165" t="str">
        <f t="shared" si="9"/>
        <v/>
      </c>
      <c r="V47" s="165" t="str">
        <f t="shared" si="10"/>
        <v/>
      </c>
      <c r="W47" s="165" t="str">
        <f t="shared" si="11"/>
        <v/>
      </c>
      <c r="X47" s="192" t="str">
        <f t="shared" si="12"/>
        <v/>
      </c>
      <c r="Y47" s="286" t="str">
        <f t="shared" si="13"/>
        <v/>
      </c>
      <c r="Z47" s="287" t="str">
        <f t="shared" si="14"/>
        <v/>
      </c>
      <c r="AA47" s="287" t="str">
        <f t="shared" si="15"/>
        <v/>
      </c>
      <c r="AB47" s="287" t="str">
        <f t="shared" si="16"/>
        <v/>
      </c>
      <c r="AC47" s="287" t="str">
        <f t="shared" si="17"/>
        <v/>
      </c>
      <c r="AD47" s="287" t="str">
        <f t="shared" si="18"/>
        <v/>
      </c>
      <c r="AE47" s="287" t="str">
        <f t="shared" si="19"/>
        <v/>
      </c>
      <c r="AF47" s="287" t="str">
        <f t="shared" si="20"/>
        <v/>
      </c>
      <c r="AG47" s="287" t="str">
        <f t="shared" si="21"/>
        <v/>
      </c>
      <c r="AH47" s="287" t="str">
        <f t="shared" si="22"/>
        <v/>
      </c>
      <c r="AI47" s="288" t="str">
        <f t="shared" si="23"/>
        <v/>
      </c>
      <c r="AJ47" s="241"/>
      <c r="AK47" s="308" t="str">
        <f t="shared" si="24"/>
        <v/>
      </c>
      <c r="AL47" s="55" t="str">
        <f>'Calcul Worksheet'!FL47</f>
        <v>N/A</v>
      </c>
      <c r="AM47" s="309" t="str">
        <f t="shared" si="25"/>
        <v/>
      </c>
      <c r="AN47" s="55" t="str">
        <f>'Calcul Worksheet'!FO47</f>
        <v>N/A</v>
      </c>
      <c r="AO47" s="309" t="str">
        <f t="shared" si="26"/>
        <v/>
      </c>
      <c r="AP47" s="310" t="str">
        <f>'Calcul Worksheet'!FR47</f>
        <v>N/A</v>
      </c>
      <c r="AQ47" s="309" t="str">
        <f t="shared" si="27"/>
        <v/>
      </c>
      <c r="AR47" s="310" t="str">
        <f>'Calcul Worksheet'!FU47</f>
        <v>N/A</v>
      </c>
      <c r="AS47" s="309" t="str">
        <f t="shared" si="28"/>
        <v/>
      </c>
      <c r="AT47" s="310" t="str">
        <f>'Calcul Worksheet'!FX47</f>
        <v>N/A</v>
      </c>
      <c r="AU47" s="308" t="str">
        <f t="shared" si="29"/>
        <v/>
      </c>
      <c r="AV47" s="310" t="str">
        <f>'Calcul Worksheet'!GA47</f>
        <v>N/A</v>
      </c>
      <c r="AW47" s="309" t="str">
        <f t="shared" si="30"/>
        <v/>
      </c>
      <c r="AX47" s="310" t="str">
        <f>'Calcul Worksheet'!GD47</f>
        <v>N/A</v>
      </c>
      <c r="AY47" s="309" t="str">
        <f t="shared" si="31"/>
        <v/>
      </c>
      <c r="AZ47" s="310" t="str">
        <f>'Calcul Worksheet'!GG47</f>
        <v>N/A</v>
      </c>
      <c r="BA47" s="309" t="str">
        <f t="shared" si="32"/>
        <v/>
      </c>
      <c r="BB47" s="310" t="str">
        <f>'Calcul Worksheet'!GJ47</f>
        <v>N/A</v>
      </c>
      <c r="BC47" s="309" t="str">
        <f t="shared" si="33"/>
        <v/>
      </c>
      <c r="BD47" s="311" t="str">
        <f>'Calcul Worksheet'!GM47</f>
        <v>N/A</v>
      </c>
      <c r="BE47" s="201"/>
      <c r="BF47" s="201"/>
    </row>
    <row r="48" spans="1:58">
      <c r="A48" s="41" t="str">
        <f>'Calcul Worksheet'!A48</f>
        <v>D10</v>
      </c>
      <c r="B48" s="33" t="str">
        <f>'Calcul Worksheet'!B48</f>
        <v/>
      </c>
      <c r="C48" s="52" t="str">
        <f>IF(ISERROR('Calcul Worksheet'!AJ48),"",'Calcul Worksheet'!AJ48)</f>
        <v/>
      </c>
      <c r="D48" s="53" t="str">
        <f>IF(ISERROR('Calcul Worksheet'!AM48),"",'Calcul Worksheet'!AM48)</f>
        <v/>
      </c>
      <c r="E48" s="53" t="str">
        <f>IF(ISERROR('Calcul Worksheet'!AP48),"",'Calcul Worksheet'!AP48)</f>
        <v/>
      </c>
      <c r="F48" s="53" t="str">
        <f>IF(ISERROR('Calcul Worksheet'!AS48),"",'Calcul Worksheet'!AS48)</f>
        <v/>
      </c>
      <c r="G48" s="53" t="str">
        <f>IF(ISERROR('Calcul Worksheet'!AV48),"",'Calcul Worksheet'!AV48)</f>
        <v/>
      </c>
      <c r="H48" s="53" t="str">
        <f>IF(ISERROR('Calcul Worksheet'!AY48),"",'Calcul Worksheet'!AY48)</f>
        <v/>
      </c>
      <c r="I48" s="53" t="str">
        <f>IF(ISERROR('Calcul Worksheet'!BB48),"",'Calcul Worksheet'!BB48)</f>
        <v/>
      </c>
      <c r="J48" s="53" t="str">
        <f>IF(ISERROR('Calcul Worksheet'!BE48),"",'Calcul Worksheet'!BE48)</f>
        <v/>
      </c>
      <c r="K48" s="53" t="str">
        <f>IF(ISERROR('Calcul Worksheet'!BH48),"",'Calcul Worksheet'!BH48)</f>
        <v/>
      </c>
      <c r="L48" s="53" t="str">
        <f>IF(ISERROR('Calcul Worksheet'!BK48),"",'Calcul Worksheet'!BK48)</f>
        <v/>
      </c>
      <c r="M48" s="54" t="str">
        <f>IF(ISERROR('Calcul Worksheet'!BN48),"",'Calcul Worksheet'!BN48)</f>
        <v/>
      </c>
      <c r="N48" s="239" t="str">
        <f t="shared" si="2"/>
        <v/>
      </c>
      <c r="O48" s="165" t="str">
        <f t="shared" si="3"/>
        <v/>
      </c>
      <c r="P48" s="165" t="str">
        <f t="shared" si="4"/>
        <v/>
      </c>
      <c r="Q48" s="165" t="str">
        <f t="shared" si="5"/>
        <v/>
      </c>
      <c r="R48" s="165" t="str">
        <f t="shared" si="6"/>
        <v/>
      </c>
      <c r="S48" s="165" t="str">
        <f t="shared" si="7"/>
        <v/>
      </c>
      <c r="T48" s="165" t="str">
        <f t="shared" si="8"/>
        <v/>
      </c>
      <c r="U48" s="165" t="str">
        <f t="shared" si="9"/>
        <v/>
      </c>
      <c r="V48" s="165" t="str">
        <f t="shared" si="10"/>
        <v/>
      </c>
      <c r="W48" s="165" t="str">
        <f t="shared" si="11"/>
        <v/>
      </c>
      <c r="X48" s="192" t="str">
        <f t="shared" si="12"/>
        <v/>
      </c>
      <c r="Y48" s="286" t="str">
        <f t="shared" si="13"/>
        <v/>
      </c>
      <c r="Z48" s="287" t="str">
        <f t="shared" si="14"/>
        <v/>
      </c>
      <c r="AA48" s="287" t="str">
        <f t="shared" si="15"/>
        <v/>
      </c>
      <c r="AB48" s="287" t="str">
        <f t="shared" si="16"/>
        <v/>
      </c>
      <c r="AC48" s="287" t="str">
        <f t="shared" si="17"/>
        <v/>
      </c>
      <c r="AD48" s="287" t="str">
        <f t="shared" si="18"/>
        <v/>
      </c>
      <c r="AE48" s="287" t="str">
        <f t="shared" si="19"/>
        <v/>
      </c>
      <c r="AF48" s="287" t="str">
        <f t="shared" si="20"/>
        <v/>
      </c>
      <c r="AG48" s="287" t="str">
        <f t="shared" si="21"/>
        <v/>
      </c>
      <c r="AH48" s="287" t="str">
        <f t="shared" si="22"/>
        <v/>
      </c>
      <c r="AI48" s="288" t="str">
        <f t="shared" si="23"/>
        <v/>
      </c>
      <c r="AJ48" s="241"/>
      <c r="AK48" s="308" t="str">
        <f t="shared" si="24"/>
        <v/>
      </c>
      <c r="AL48" s="55" t="str">
        <f>'Calcul Worksheet'!FL48</f>
        <v>N/A</v>
      </c>
      <c r="AM48" s="309" t="str">
        <f t="shared" si="25"/>
        <v/>
      </c>
      <c r="AN48" s="55" t="str">
        <f>'Calcul Worksheet'!FO48</f>
        <v>N/A</v>
      </c>
      <c r="AO48" s="309" t="str">
        <f t="shared" si="26"/>
        <v/>
      </c>
      <c r="AP48" s="310" t="str">
        <f>'Calcul Worksheet'!FR48</f>
        <v>N/A</v>
      </c>
      <c r="AQ48" s="309" t="str">
        <f t="shared" si="27"/>
        <v/>
      </c>
      <c r="AR48" s="310" t="str">
        <f>'Calcul Worksheet'!FU48</f>
        <v>N/A</v>
      </c>
      <c r="AS48" s="309" t="str">
        <f t="shared" si="28"/>
        <v/>
      </c>
      <c r="AT48" s="310" t="str">
        <f>'Calcul Worksheet'!FX48</f>
        <v>N/A</v>
      </c>
      <c r="AU48" s="308" t="str">
        <f t="shared" si="29"/>
        <v/>
      </c>
      <c r="AV48" s="310" t="str">
        <f>'Calcul Worksheet'!GA48</f>
        <v>N/A</v>
      </c>
      <c r="AW48" s="309" t="str">
        <f t="shared" si="30"/>
        <v/>
      </c>
      <c r="AX48" s="310" t="str">
        <f>'Calcul Worksheet'!GD48</f>
        <v>N/A</v>
      </c>
      <c r="AY48" s="309" t="str">
        <f t="shared" si="31"/>
        <v/>
      </c>
      <c r="AZ48" s="310" t="str">
        <f>'Calcul Worksheet'!GG48</f>
        <v>N/A</v>
      </c>
      <c r="BA48" s="309" t="str">
        <f t="shared" si="32"/>
        <v/>
      </c>
      <c r="BB48" s="310" t="str">
        <f>'Calcul Worksheet'!GJ48</f>
        <v>N/A</v>
      </c>
      <c r="BC48" s="309" t="str">
        <f t="shared" si="33"/>
        <v/>
      </c>
      <c r="BD48" s="311" t="str">
        <f>'Calcul Worksheet'!GM48</f>
        <v>N/A</v>
      </c>
      <c r="BE48" s="201"/>
      <c r="BF48" s="201"/>
    </row>
    <row r="49" spans="1:58">
      <c r="A49" s="41" t="str">
        <f>'Calcul Worksheet'!A49</f>
        <v>D11</v>
      </c>
      <c r="B49" s="33" t="str">
        <f>'Calcul Worksheet'!B49</f>
        <v/>
      </c>
      <c r="C49" s="52" t="str">
        <f>IF(ISERROR('Calcul Worksheet'!AJ49),"",'Calcul Worksheet'!AJ49)</f>
        <v/>
      </c>
      <c r="D49" s="53" t="str">
        <f>IF(ISERROR('Calcul Worksheet'!AM49),"",'Calcul Worksheet'!AM49)</f>
        <v/>
      </c>
      <c r="E49" s="53" t="str">
        <f>IF(ISERROR('Calcul Worksheet'!AP49),"",'Calcul Worksheet'!AP49)</f>
        <v/>
      </c>
      <c r="F49" s="53" t="str">
        <f>IF(ISERROR('Calcul Worksheet'!AS49),"",'Calcul Worksheet'!AS49)</f>
        <v/>
      </c>
      <c r="G49" s="53" t="str">
        <f>IF(ISERROR('Calcul Worksheet'!AV49),"",'Calcul Worksheet'!AV49)</f>
        <v/>
      </c>
      <c r="H49" s="53" t="str">
        <f>IF(ISERROR('Calcul Worksheet'!AY49),"",'Calcul Worksheet'!AY49)</f>
        <v/>
      </c>
      <c r="I49" s="53" t="str">
        <f>IF(ISERROR('Calcul Worksheet'!BB49),"",'Calcul Worksheet'!BB49)</f>
        <v/>
      </c>
      <c r="J49" s="53" t="str">
        <f>IF(ISERROR('Calcul Worksheet'!BE49),"",'Calcul Worksheet'!BE49)</f>
        <v/>
      </c>
      <c r="K49" s="53" t="str">
        <f>IF(ISERROR('Calcul Worksheet'!BH49),"",'Calcul Worksheet'!BH49)</f>
        <v/>
      </c>
      <c r="L49" s="53" t="str">
        <f>IF(ISERROR('Calcul Worksheet'!BK49),"",'Calcul Worksheet'!BK49)</f>
        <v/>
      </c>
      <c r="M49" s="54" t="str">
        <f>IF(ISERROR('Calcul Worksheet'!BN49),"",'Calcul Worksheet'!BN49)</f>
        <v/>
      </c>
      <c r="N49" s="239" t="str">
        <f t="shared" si="2"/>
        <v/>
      </c>
      <c r="O49" s="165" t="str">
        <f t="shared" si="3"/>
        <v/>
      </c>
      <c r="P49" s="165" t="str">
        <f t="shared" si="4"/>
        <v/>
      </c>
      <c r="Q49" s="165" t="str">
        <f t="shared" si="5"/>
        <v/>
      </c>
      <c r="R49" s="165" t="str">
        <f t="shared" si="6"/>
        <v/>
      </c>
      <c r="S49" s="165" t="str">
        <f t="shared" si="7"/>
        <v/>
      </c>
      <c r="T49" s="165" t="str">
        <f t="shared" si="8"/>
        <v/>
      </c>
      <c r="U49" s="165" t="str">
        <f t="shared" si="9"/>
        <v/>
      </c>
      <c r="V49" s="165" t="str">
        <f t="shared" si="10"/>
        <v/>
      </c>
      <c r="W49" s="165" t="str">
        <f t="shared" si="11"/>
        <v/>
      </c>
      <c r="X49" s="192" t="str">
        <f t="shared" si="12"/>
        <v/>
      </c>
      <c r="Y49" s="286" t="str">
        <f t="shared" si="13"/>
        <v/>
      </c>
      <c r="Z49" s="287" t="str">
        <f t="shared" si="14"/>
        <v/>
      </c>
      <c r="AA49" s="287" t="str">
        <f t="shared" si="15"/>
        <v/>
      </c>
      <c r="AB49" s="287" t="str">
        <f t="shared" si="16"/>
        <v/>
      </c>
      <c r="AC49" s="287" t="str">
        <f t="shared" si="17"/>
        <v/>
      </c>
      <c r="AD49" s="287" t="str">
        <f t="shared" si="18"/>
        <v/>
      </c>
      <c r="AE49" s="287" t="str">
        <f t="shared" si="19"/>
        <v/>
      </c>
      <c r="AF49" s="287" t="str">
        <f t="shared" si="20"/>
        <v/>
      </c>
      <c r="AG49" s="287" t="str">
        <f t="shared" si="21"/>
        <v/>
      </c>
      <c r="AH49" s="287" t="str">
        <f t="shared" si="22"/>
        <v/>
      </c>
      <c r="AI49" s="288" t="str">
        <f t="shared" si="23"/>
        <v/>
      </c>
      <c r="AJ49" s="241"/>
      <c r="AK49" s="308" t="str">
        <f t="shared" si="24"/>
        <v/>
      </c>
      <c r="AL49" s="55" t="str">
        <f>'Calcul Worksheet'!FL49</f>
        <v>N/A</v>
      </c>
      <c r="AM49" s="309" t="str">
        <f t="shared" si="25"/>
        <v/>
      </c>
      <c r="AN49" s="55" t="str">
        <f>'Calcul Worksheet'!FO49</f>
        <v>N/A</v>
      </c>
      <c r="AO49" s="309" t="str">
        <f t="shared" si="26"/>
        <v/>
      </c>
      <c r="AP49" s="310" t="str">
        <f>'Calcul Worksheet'!FR49</f>
        <v>N/A</v>
      </c>
      <c r="AQ49" s="309" t="str">
        <f t="shared" si="27"/>
        <v/>
      </c>
      <c r="AR49" s="310" t="str">
        <f>'Calcul Worksheet'!FU49</f>
        <v>N/A</v>
      </c>
      <c r="AS49" s="309" t="str">
        <f t="shared" si="28"/>
        <v/>
      </c>
      <c r="AT49" s="310" t="str">
        <f>'Calcul Worksheet'!FX49</f>
        <v>N/A</v>
      </c>
      <c r="AU49" s="308" t="str">
        <f t="shared" si="29"/>
        <v/>
      </c>
      <c r="AV49" s="310" t="str">
        <f>'Calcul Worksheet'!GA49</f>
        <v>N/A</v>
      </c>
      <c r="AW49" s="309" t="str">
        <f t="shared" si="30"/>
        <v/>
      </c>
      <c r="AX49" s="310" t="str">
        <f>'Calcul Worksheet'!GD49</f>
        <v>N/A</v>
      </c>
      <c r="AY49" s="309" t="str">
        <f t="shared" si="31"/>
        <v/>
      </c>
      <c r="AZ49" s="310" t="str">
        <f>'Calcul Worksheet'!GG49</f>
        <v>N/A</v>
      </c>
      <c r="BA49" s="309" t="str">
        <f t="shared" si="32"/>
        <v/>
      </c>
      <c r="BB49" s="310" t="str">
        <f>'Calcul Worksheet'!GJ49</f>
        <v>N/A</v>
      </c>
      <c r="BC49" s="309" t="str">
        <f t="shared" si="33"/>
        <v/>
      </c>
      <c r="BD49" s="311" t="str">
        <f>'Calcul Worksheet'!GM49</f>
        <v>N/A</v>
      </c>
      <c r="BE49" s="201"/>
      <c r="BF49" s="201"/>
    </row>
    <row r="50" spans="1:58">
      <c r="A50" s="41" t="str">
        <f>'Calcul Worksheet'!A50</f>
        <v>D12</v>
      </c>
      <c r="B50" s="33" t="str">
        <f>'Calcul Worksheet'!B50</f>
        <v/>
      </c>
      <c r="C50" s="52" t="str">
        <f>IF(ISERROR('Calcul Worksheet'!AJ50),"",'Calcul Worksheet'!AJ50)</f>
        <v/>
      </c>
      <c r="D50" s="53" t="str">
        <f>IF(ISERROR('Calcul Worksheet'!AM50),"",'Calcul Worksheet'!AM50)</f>
        <v/>
      </c>
      <c r="E50" s="53" t="str">
        <f>IF(ISERROR('Calcul Worksheet'!AP50),"",'Calcul Worksheet'!AP50)</f>
        <v/>
      </c>
      <c r="F50" s="53" t="str">
        <f>IF(ISERROR('Calcul Worksheet'!AS50),"",'Calcul Worksheet'!AS50)</f>
        <v/>
      </c>
      <c r="G50" s="53" t="str">
        <f>IF(ISERROR('Calcul Worksheet'!AV50),"",'Calcul Worksheet'!AV50)</f>
        <v/>
      </c>
      <c r="H50" s="53" t="str">
        <f>IF(ISERROR('Calcul Worksheet'!AY50),"",'Calcul Worksheet'!AY50)</f>
        <v/>
      </c>
      <c r="I50" s="53" t="str">
        <f>IF(ISERROR('Calcul Worksheet'!BB50),"",'Calcul Worksheet'!BB50)</f>
        <v/>
      </c>
      <c r="J50" s="53" t="str">
        <f>IF(ISERROR('Calcul Worksheet'!BE50),"",'Calcul Worksheet'!BE50)</f>
        <v/>
      </c>
      <c r="K50" s="53" t="str">
        <f>IF(ISERROR('Calcul Worksheet'!BH50),"",'Calcul Worksheet'!BH50)</f>
        <v/>
      </c>
      <c r="L50" s="53" t="str">
        <f>IF(ISERROR('Calcul Worksheet'!BK50),"",'Calcul Worksheet'!BK50)</f>
        <v/>
      </c>
      <c r="M50" s="54" t="str">
        <f>IF(ISERROR('Calcul Worksheet'!BN50),"",'Calcul Worksheet'!BN50)</f>
        <v/>
      </c>
      <c r="N50" s="239" t="str">
        <f t="shared" si="2"/>
        <v/>
      </c>
      <c r="O50" s="165" t="str">
        <f t="shared" si="3"/>
        <v/>
      </c>
      <c r="P50" s="165" t="str">
        <f t="shared" si="4"/>
        <v/>
      </c>
      <c r="Q50" s="165" t="str">
        <f t="shared" si="5"/>
        <v/>
      </c>
      <c r="R50" s="165" t="str">
        <f t="shared" si="6"/>
        <v/>
      </c>
      <c r="S50" s="165" t="str">
        <f t="shared" si="7"/>
        <v/>
      </c>
      <c r="T50" s="165" t="str">
        <f t="shared" si="8"/>
        <v/>
      </c>
      <c r="U50" s="165" t="str">
        <f t="shared" si="9"/>
        <v/>
      </c>
      <c r="V50" s="165" t="str">
        <f t="shared" si="10"/>
        <v/>
      </c>
      <c r="W50" s="165" t="str">
        <f t="shared" si="11"/>
        <v/>
      </c>
      <c r="X50" s="192" t="str">
        <f t="shared" si="12"/>
        <v/>
      </c>
      <c r="Y50" s="286" t="str">
        <f t="shared" si="13"/>
        <v/>
      </c>
      <c r="Z50" s="287" t="str">
        <f t="shared" si="14"/>
        <v/>
      </c>
      <c r="AA50" s="287" t="str">
        <f t="shared" si="15"/>
        <v/>
      </c>
      <c r="AB50" s="287" t="str">
        <f t="shared" si="16"/>
        <v/>
      </c>
      <c r="AC50" s="287" t="str">
        <f t="shared" si="17"/>
        <v/>
      </c>
      <c r="AD50" s="287" t="str">
        <f t="shared" si="18"/>
        <v/>
      </c>
      <c r="AE50" s="287" t="str">
        <f t="shared" si="19"/>
        <v/>
      </c>
      <c r="AF50" s="287" t="str">
        <f t="shared" si="20"/>
        <v/>
      </c>
      <c r="AG50" s="287" t="str">
        <f t="shared" si="21"/>
        <v/>
      </c>
      <c r="AH50" s="287" t="str">
        <f t="shared" si="22"/>
        <v/>
      </c>
      <c r="AI50" s="288" t="str">
        <f t="shared" si="23"/>
        <v/>
      </c>
      <c r="AJ50" s="241"/>
      <c r="AK50" s="308" t="str">
        <f t="shared" si="24"/>
        <v/>
      </c>
      <c r="AL50" s="55" t="str">
        <f>'Calcul Worksheet'!FL50</f>
        <v>N/A</v>
      </c>
      <c r="AM50" s="309" t="str">
        <f t="shared" si="25"/>
        <v/>
      </c>
      <c r="AN50" s="55" t="str">
        <f>'Calcul Worksheet'!FO50</f>
        <v>N/A</v>
      </c>
      <c r="AO50" s="309" t="str">
        <f t="shared" si="26"/>
        <v/>
      </c>
      <c r="AP50" s="310" t="str">
        <f>'Calcul Worksheet'!FR50</f>
        <v>N/A</v>
      </c>
      <c r="AQ50" s="309" t="str">
        <f t="shared" si="27"/>
        <v/>
      </c>
      <c r="AR50" s="310" t="str">
        <f>'Calcul Worksheet'!FU50</f>
        <v>N/A</v>
      </c>
      <c r="AS50" s="309" t="str">
        <f t="shared" si="28"/>
        <v/>
      </c>
      <c r="AT50" s="310" t="str">
        <f>'Calcul Worksheet'!FX50</f>
        <v>N/A</v>
      </c>
      <c r="AU50" s="308" t="str">
        <f t="shared" si="29"/>
        <v/>
      </c>
      <c r="AV50" s="310" t="str">
        <f>'Calcul Worksheet'!GA50</f>
        <v>N/A</v>
      </c>
      <c r="AW50" s="309" t="str">
        <f t="shared" si="30"/>
        <v/>
      </c>
      <c r="AX50" s="310" t="str">
        <f>'Calcul Worksheet'!GD50</f>
        <v>N/A</v>
      </c>
      <c r="AY50" s="309" t="str">
        <f t="shared" si="31"/>
        <v/>
      </c>
      <c r="AZ50" s="310" t="str">
        <f>'Calcul Worksheet'!GG50</f>
        <v>N/A</v>
      </c>
      <c r="BA50" s="309" t="str">
        <f t="shared" si="32"/>
        <v/>
      </c>
      <c r="BB50" s="310" t="str">
        <f>'Calcul Worksheet'!GJ50</f>
        <v>N/A</v>
      </c>
      <c r="BC50" s="309" t="str">
        <f t="shared" si="33"/>
        <v/>
      </c>
      <c r="BD50" s="311" t="str">
        <f>'Calcul Worksheet'!GM50</f>
        <v>N/A</v>
      </c>
      <c r="BE50" s="201"/>
      <c r="BF50" s="201"/>
    </row>
    <row r="51" spans="1:58">
      <c r="A51" s="41" t="str">
        <f>'Calcul Worksheet'!A51</f>
        <v>E1</v>
      </c>
      <c r="B51" s="33" t="str">
        <f>'Calcul Worksheet'!B51</f>
        <v/>
      </c>
      <c r="C51" s="52" t="str">
        <f>IF(ISERROR('Calcul Worksheet'!AJ51),"",'Calcul Worksheet'!AJ51)</f>
        <v/>
      </c>
      <c r="D51" s="53" t="str">
        <f>IF(ISERROR('Calcul Worksheet'!AM51),"",'Calcul Worksheet'!AM51)</f>
        <v/>
      </c>
      <c r="E51" s="53" t="str">
        <f>IF(ISERROR('Calcul Worksheet'!AP51),"",'Calcul Worksheet'!AP51)</f>
        <v/>
      </c>
      <c r="F51" s="53" t="str">
        <f>IF(ISERROR('Calcul Worksheet'!AS51),"",'Calcul Worksheet'!AS51)</f>
        <v/>
      </c>
      <c r="G51" s="53" t="str">
        <f>IF(ISERROR('Calcul Worksheet'!AV51),"",'Calcul Worksheet'!AV51)</f>
        <v/>
      </c>
      <c r="H51" s="53" t="str">
        <f>IF(ISERROR('Calcul Worksheet'!AY51),"",'Calcul Worksheet'!AY51)</f>
        <v/>
      </c>
      <c r="I51" s="53" t="str">
        <f>IF(ISERROR('Calcul Worksheet'!BB51),"",'Calcul Worksheet'!BB51)</f>
        <v/>
      </c>
      <c r="J51" s="53" t="str">
        <f>IF(ISERROR('Calcul Worksheet'!BE51),"",'Calcul Worksheet'!BE51)</f>
        <v/>
      </c>
      <c r="K51" s="53" t="str">
        <f>IF(ISERROR('Calcul Worksheet'!BH51),"",'Calcul Worksheet'!BH51)</f>
        <v/>
      </c>
      <c r="L51" s="53" t="str">
        <f>IF(ISERROR('Calcul Worksheet'!BK51),"",'Calcul Worksheet'!BK51)</f>
        <v/>
      </c>
      <c r="M51" s="54" t="str">
        <f>IF(ISERROR('Calcul Worksheet'!BN51),"",'Calcul Worksheet'!BN51)</f>
        <v/>
      </c>
      <c r="N51" s="239" t="str">
        <f t="shared" si="2"/>
        <v/>
      </c>
      <c r="O51" s="165" t="str">
        <f t="shared" si="3"/>
        <v/>
      </c>
      <c r="P51" s="165" t="str">
        <f t="shared" si="4"/>
        <v/>
      </c>
      <c r="Q51" s="165" t="str">
        <f t="shared" si="5"/>
        <v/>
      </c>
      <c r="R51" s="165" t="str">
        <f t="shared" si="6"/>
        <v/>
      </c>
      <c r="S51" s="165" t="str">
        <f t="shared" si="7"/>
        <v/>
      </c>
      <c r="T51" s="165" t="str">
        <f t="shared" si="8"/>
        <v/>
      </c>
      <c r="U51" s="165" t="str">
        <f t="shared" si="9"/>
        <v/>
      </c>
      <c r="V51" s="165" t="str">
        <f t="shared" si="10"/>
        <v/>
      </c>
      <c r="W51" s="165" t="str">
        <f t="shared" si="11"/>
        <v/>
      </c>
      <c r="X51" s="192" t="str">
        <f t="shared" si="12"/>
        <v/>
      </c>
      <c r="Y51" s="286" t="str">
        <f t="shared" si="13"/>
        <v/>
      </c>
      <c r="Z51" s="287" t="str">
        <f t="shared" si="14"/>
        <v/>
      </c>
      <c r="AA51" s="287" t="str">
        <f t="shared" si="15"/>
        <v/>
      </c>
      <c r="AB51" s="287" t="str">
        <f t="shared" si="16"/>
        <v/>
      </c>
      <c r="AC51" s="287" t="str">
        <f t="shared" si="17"/>
        <v/>
      </c>
      <c r="AD51" s="287" t="str">
        <f t="shared" si="18"/>
        <v/>
      </c>
      <c r="AE51" s="287" t="str">
        <f t="shared" si="19"/>
        <v/>
      </c>
      <c r="AF51" s="287" t="str">
        <f t="shared" si="20"/>
        <v/>
      </c>
      <c r="AG51" s="287" t="str">
        <f t="shared" si="21"/>
        <v/>
      </c>
      <c r="AH51" s="287" t="str">
        <f t="shared" si="22"/>
        <v/>
      </c>
      <c r="AI51" s="288" t="str">
        <f t="shared" si="23"/>
        <v/>
      </c>
      <c r="AJ51" s="241"/>
      <c r="AK51" s="308" t="str">
        <f t="shared" si="24"/>
        <v/>
      </c>
      <c r="AL51" s="55" t="str">
        <f>'Calcul Worksheet'!FL51</f>
        <v>N/A</v>
      </c>
      <c r="AM51" s="309" t="str">
        <f t="shared" si="25"/>
        <v/>
      </c>
      <c r="AN51" s="55" t="str">
        <f>'Calcul Worksheet'!FO51</f>
        <v>N/A</v>
      </c>
      <c r="AO51" s="309" t="str">
        <f t="shared" si="26"/>
        <v/>
      </c>
      <c r="AP51" s="310" t="str">
        <f>'Calcul Worksheet'!FR51</f>
        <v>N/A</v>
      </c>
      <c r="AQ51" s="309" t="str">
        <f t="shared" si="27"/>
        <v/>
      </c>
      <c r="AR51" s="310" t="str">
        <f>'Calcul Worksheet'!FU51</f>
        <v>N/A</v>
      </c>
      <c r="AS51" s="309" t="str">
        <f t="shared" si="28"/>
        <v/>
      </c>
      <c r="AT51" s="310" t="str">
        <f>'Calcul Worksheet'!FX51</f>
        <v>N/A</v>
      </c>
      <c r="AU51" s="308" t="str">
        <f t="shared" si="29"/>
        <v/>
      </c>
      <c r="AV51" s="310" t="str">
        <f>'Calcul Worksheet'!GA51</f>
        <v>N/A</v>
      </c>
      <c r="AW51" s="309" t="str">
        <f t="shared" si="30"/>
        <v/>
      </c>
      <c r="AX51" s="310" t="str">
        <f>'Calcul Worksheet'!GD51</f>
        <v>N/A</v>
      </c>
      <c r="AY51" s="309" t="str">
        <f t="shared" si="31"/>
        <v/>
      </c>
      <c r="AZ51" s="310" t="str">
        <f>'Calcul Worksheet'!GG51</f>
        <v>N/A</v>
      </c>
      <c r="BA51" s="309" t="str">
        <f t="shared" si="32"/>
        <v/>
      </c>
      <c r="BB51" s="310" t="str">
        <f>'Calcul Worksheet'!GJ51</f>
        <v>N/A</v>
      </c>
      <c r="BC51" s="309" t="str">
        <f t="shared" si="33"/>
        <v/>
      </c>
      <c r="BD51" s="311" t="str">
        <f>'Calcul Worksheet'!GM51</f>
        <v>N/A</v>
      </c>
      <c r="BE51" s="201"/>
      <c r="BF51" s="201"/>
    </row>
    <row r="52" spans="1:58">
      <c r="A52" s="41" t="str">
        <f>'Calcul Worksheet'!A52</f>
        <v>E2</v>
      </c>
      <c r="B52" s="33" t="str">
        <f>'Calcul Worksheet'!B52</f>
        <v/>
      </c>
      <c r="C52" s="52" t="str">
        <f>IF(ISERROR('Calcul Worksheet'!AJ52),"",'Calcul Worksheet'!AJ52)</f>
        <v/>
      </c>
      <c r="D52" s="53" t="str">
        <f>IF(ISERROR('Calcul Worksheet'!AM52),"",'Calcul Worksheet'!AM52)</f>
        <v/>
      </c>
      <c r="E52" s="53" t="str">
        <f>IF(ISERROR('Calcul Worksheet'!AP52),"",'Calcul Worksheet'!AP52)</f>
        <v/>
      </c>
      <c r="F52" s="53" t="str">
        <f>IF(ISERROR('Calcul Worksheet'!AS52),"",'Calcul Worksheet'!AS52)</f>
        <v/>
      </c>
      <c r="G52" s="53" t="str">
        <f>IF(ISERROR('Calcul Worksheet'!AV52),"",'Calcul Worksheet'!AV52)</f>
        <v/>
      </c>
      <c r="H52" s="53" t="str">
        <f>IF(ISERROR('Calcul Worksheet'!AY52),"",'Calcul Worksheet'!AY52)</f>
        <v/>
      </c>
      <c r="I52" s="53" t="str">
        <f>IF(ISERROR('Calcul Worksheet'!BB52),"",'Calcul Worksheet'!BB52)</f>
        <v/>
      </c>
      <c r="J52" s="53" t="str">
        <f>IF(ISERROR('Calcul Worksheet'!BE52),"",'Calcul Worksheet'!BE52)</f>
        <v/>
      </c>
      <c r="K52" s="53" t="str">
        <f>IF(ISERROR('Calcul Worksheet'!BH52),"",'Calcul Worksheet'!BH52)</f>
        <v/>
      </c>
      <c r="L52" s="53" t="str">
        <f>IF(ISERROR('Calcul Worksheet'!BK52),"",'Calcul Worksheet'!BK52)</f>
        <v/>
      </c>
      <c r="M52" s="54" t="str">
        <f>IF(ISERROR('Calcul Worksheet'!BN52),"",'Calcul Worksheet'!BN52)</f>
        <v/>
      </c>
      <c r="N52" s="239" t="str">
        <f t="shared" si="2"/>
        <v/>
      </c>
      <c r="O52" s="165" t="str">
        <f t="shared" si="3"/>
        <v/>
      </c>
      <c r="P52" s="165" t="str">
        <f t="shared" si="4"/>
        <v/>
      </c>
      <c r="Q52" s="165" t="str">
        <f t="shared" si="5"/>
        <v/>
      </c>
      <c r="R52" s="165" t="str">
        <f t="shared" si="6"/>
        <v/>
      </c>
      <c r="S52" s="165" t="str">
        <f t="shared" si="7"/>
        <v/>
      </c>
      <c r="T52" s="165" t="str">
        <f t="shared" si="8"/>
        <v/>
      </c>
      <c r="U52" s="165" t="str">
        <f t="shared" si="9"/>
        <v/>
      </c>
      <c r="V52" s="165" t="str">
        <f t="shared" si="10"/>
        <v/>
      </c>
      <c r="W52" s="165" t="str">
        <f t="shared" si="11"/>
        <v/>
      </c>
      <c r="X52" s="192" t="str">
        <f t="shared" si="12"/>
        <v/>
      </c>
      <c r="Y52" s="286" t="str">
        <f t="shared" si="13"/>
        <v/>
      </c>
      <c r="Z52" s="287" t="str">
        <f t="shared" si="14"/>
        <v/>
      </c>
      <c r="AA52" s="287" t="str">
        <f t="shared" si="15"/>
        <v/>
      </c>
      <c r="AB52" s="287" t="str">
        <f t="shared" si="16"/>
        <v/>
      </c>
      <c r="AC52" s="287" t="str">
        <f t="shared" si="17"/>
        <v/>
      </c>
      <c r="AD52" s="287" t="str">
        <f t="shared" si="18"/>
        <v/>
      </c>
      <c r="AE52" s="287" t="str">
        <f t="shared" si="19"/>
        <v/>
      </c>
      <c r="AF52" s="287" t="str">
        <f t="shared" si="20"/>
        <v/>
      </c>
      <c r="AG52" s="287" t="str">
        <f t="shared" si="21"/>
        <v/>
      </c>
      <c r="AH52" s="287" t="str">
        <f t="shared" si="22"/>
        <v/>
      </c>
      <c r="AI52" s="288" t="str">
        <f t="shared" si="23"/>
        <v/>
      </c>
      <c r="AJ52" s="241"/>
      <c r="AK52" s="308" t="str">
        <f t="shared" si="24"/>
        <v/>
      </c>
      <c r="AL52" s="55" t="str">
        <f>'Calcul Worksheet'!FL52</f>
        <v>N/A</v>
      </c>
      <c r="AM52" s="309" t="str">
        <f t="shared" si="25"/>
        <v/>
      </c>
      <c r="AN52" s="55" t="str">
        <f>'Calcul Worksheet'!FO52</f>
        <v>N/A</v>
      </c>
      <c r="AO52" s="309" t="str">
        <f t="shared" si="26"/>
        <v/>
      </c>
      <c r="AP52" s="310" t="str">
        <f>'Calcul Worksheet'!FR52</f>
        <v>N/A</v>
      </c>
      <c r="AQ52" s="309" t="str">
        <f t="shared" si="27"/>
        <v/>
      </c>
      <c r="AR52" s="310" t="str">
        <f>'Calcul Worksheet'!FU52</f>
        <v>N/A</v>
      </c>
      <c r="AS52" s="309" t="str">
        <f t="shared" si="28"/>
        <v/>
      </c>
      <c r="AT52" s="310" t="str">
        <f>'Calcul Worksheet'!FX52</f>
        <v>N/A</v>
      </c>
      <c r="AU52" s="308" t="str">
        <f t="shared" si="29"/>
        <v/>
      </c>
      <c r="AV52" s="310" t="str">
        <f>'Calcul Worksheet'!GA52</f>
        <v>N/A</v>
      </c>
      <c r="AW52" s="309" t="str">
        <f t="shared" si="30"/>
        <v/>
      </c>
      <c r="AX52" s="310" t="str">
        <f>'Calcul Worksheet'!GD52</f>
        <v>N/A</v>
      </c>
      <c r="AY52" s="309" t="str">
        <f t="shared" si="31"/>
        <v/>
      </c>
      <c r="AZ52" s="310" t="str">
        <f>'Calcul Worksheet'!GG52</f>
        <v>N/A</v>
      </c>
      <c r="BA52" s="309" t="str">
        <f t="shared" si="32"/>
        <v/>
      </c>
      <c r="BB52" s="310" t="str">
        <f>'Calcul Worksheet'!GJ52</f>
        <v>N/A</v>
      </c>
      <c r="BC52" s="309" t="str">
        <f t="shared" si="33"/>
        <v/>
      </c>
      <c r="BD52" s="311" t="str">
        <f>'Calcul Worksheet'!GM52</f>
        <v>N/A</v>
      </c>
      <c r="BE52" s="201"/>
      <c r="BF52" s="201"/>
    </row>
    <row r="53" spans="1:58">
      <c r="A53" s="41" t="str">
        <f>'Calcul Worksheet'!A53</f>
        <v>E3</v>
      </c>
      <c r="B53" s="33" t="str">
        <f>'Calcul Worksheet'!B53</f>
        <v/>
      </c>
      <c r="C53" s="52" t="str">
        <f>IF(ISERROR('Calcul Worksheet'!AJ53),"",'Calcul Worksheet'!AJ53)</f>
        <v/>
      </c>
      <c r="D53" s="53" t="str">
        <f>IF(ISERROR('Calcul Worksheet'!AM53),"",'Calcul Worksheet'!AM53)</f>
        <v/>
      </c>
      <c r="E53" s="53" t="str">
        <f>IF(ISERROR('Calcul Worksheet'!AP53),"",'Calcul Worksheet'!AP53)</f>
        <v/>
      </c>
      <c r="F53" s="53" t="str">
        <f>IF(ISERROR('Calcul Worksheet'!AS53),"",'Calcul Worksheet'!AS53)</f>
        <v/>
      </c>
      <c r="G53" s="53" t="str">
        <f>IF(ISERROR('Calcul Worksheet'!AV53),"",'Calcul Worksheet'!AV53)</f>
        <v/>
      </c>
      <c r="H53" s="53" t="str">
        <f>IF(ISERROR('Calcul Worksheet'!AY53),"",'Calcul Worksheet'!AY53)</f>
        <v/>
      </c>
      <c r="I53" s="53" t="str">
        <f>IF(ISERROR('Calcul Worksheet'!BB53),"",'Calcul Worksheet'!BB53)</f>
        <v/>
      </c>
      <c r="J53" s="53" t="str">
        <f>IF(ISERROR('Calcul Worksheet'!BE53),"",'Calcul Worksheet'!BE53)</f>
        <v/>
      </c>
      <c r="K53" s="53" t="str">
        <f>IF(ISERROR('Calcul Worksheet'!BH53),"",'Calcul Worksheet'!BH53)</f>
        <v/>
      </c>
      <c r="L53" s="53" t="str">
        <f>IF(ISERROR('Calcul Worksheet'!BK53),"",'Calcul Worksheet'!BK53)</f>
        <v/>
      </c>
      <c r="M53" s="54" t="str">
        <f>IF(ISERROR('Calcul Worksheet'!BN53),"",'Calcul Worksheet'!BN53)</f>
        <v/>
      </c>
      <c r="N53" s="239" t="str">
        <f t="shared" si="2"/>
        <v/>
      </c>
      <c r="O53" s="165" t="str">
        <f t="shared" si="3"/>
        <v/>
      </c>
      <c r="P53" s="165" t="str">
        <f t="shared" si="4"/>
        <v/>
      </c>
      <c r="Q53" s="165" t="str">
        <f t="shared" si="5"/>
        <v/>
      </c>
      <c r="R53" s="165" t="str">
        <f t="shared" si="6"/>
        <v/>
      </c>
      <c r="S53" s="165" t="str">
        <f t="shared" si="7"/>
        <v/>
      </c>
      <c r="T53" s="165" t="str">
        <f t="shared" si="8"/>
        <v/>
      </c>
      <c r="U53" s="165" t="str">
        <f t="shared" si="9"/>
        <v/>
      </c>
      <c r="V53" s="165" t="str">
        <f t="shared" si="10"/>
        <v/>
      </c>
      <c r="W53" s="165" t="str">
        <f t="shared" si="11"/>
        <v/>
      </c>
      <c r="X53" s="192" t="str">
        <f t="shared" si="12"/>
        <v/>
      </c>
      <c r="Y53" s="286" t="str">
        <f t="shared" si="13"/>
        <v/>
      </c>
      <c r="Z53" s="287" t="str">
        <f t="shared" si="14"/>
        <v/>
      </c>
      <c r="AA53" s="287" t="str">
        <f t="shared" si="15"/>
        <v/>
      </c>
      <c r="AB53" s="287" t="str">
        <f t="shared" si="16"/>
        <v/>
      </c>
      <c r="AC53" s="287" t="str">
        <f t="shared" si="17"/>
        <v/>
      </c>
      <c r="AD53" s="287" t="str">
        <f t="shared" si="18"/>
        <v/>
      </c>
      <c r="AE53" s="287" t="str">
        <f t="shared" si="19"/>
        <v/>
      </c>
      <c r="AF53" s="287" t="str">
        <f t="shared" si="20"/>
        <v/>
      </c>
      <c r="AG53" s="287" t="str">
        <f t="shared" si="21"/>
        <v/>
      </c>
      <c r="AH53" s="287" t="str">
        <f t="shared" si="22"/>
        <v/>
      </c>
      <c r="AI53" s="288" t="str">
        <f t="shared" si="23"/>
        <v/>
      </c>
      <c r="AJ53" s="241"/>
      <c r="AK53" s="308" t="str">
        <f t="shared" si="24"/>
        <v/>
      </c>
      <c r="AL53" s="55" t="str">
        <f>'Calcul Worksheet'!FL53</f>
        <v>N/A</v>
      </c>
      <c r="AM53" s="309" t="str">
        <f t="shared" si="25"/>
        <v/>
      </c>
      <c r="AN53" s="55" t="str">
        <f>'Calcul Worksheet'!FO53</f>
        <v>N/A</v>
      </c>
      <c r="AO53" s="309" t="str">
        <f t="shared" si="26"/>
        <v/>
      </c>
      <c r="AP53" s="310" t="str">
        <f>'Calcul Worksheet'!FR53</f>
        <v>N/A</v>
      </c>
      <c r="AQ53" s="309" t="str">
        <f t="shared" si="27"/>
        <v/>
      </c>
      <c r="AR53" s="310" t="str">
        <f>'Calcul Worksheet'!FU53</f>
        <v>N/A</v>
      </c>
      <c r="AS53" s="309" t="str">
        <f t="shared" si="28"/>
        <v/>
      </c>
      <c r="AT53" s="310" t="str">
        <f>'Calcul Worksheet'!FX53</f>
        <v>N/A</v>
      </c>
      <c r="AU53" s="308" t="str">
        <f t="shared" si="29"/>
        <v/>
      </c>
      <c r="AV53" s="310" t="str">
        <f>'Calcul Worksheet'!GA53</f>
        <v>N/A</v>
      </c>
      <c r="AW53" s="309" t="str">
        <f t="shared" si="30"/>
        <v/>
      </c>
      <c r="AX53" s="310" t="str">
        <f>'Calcul Worksheet'!GD53</f>
        <v>N/A</v>
      </c>
      <c r="AY53" s="309" t="str">
        <f t="shared" si="31"/>
        <v/>
      </c>
      <c r="AZ53" s="310" t="str">
        <f>'Calcul Worksheet'!GG53</f>
        <v>N/A</v>
      </c>
      <c r="BA53" s="309" t="str">
        <f t="shared" si="32"/>
        <v/>
      </c>
      <c r="BB53" s="310" t="str">
        <f>'Calcul Worksheet'!GJ53</f>
        <v>N/A</v>
      </c>
      <c r="BC53" s="309" t="str">
        <f t="shared" si="33"/>
        <v/>
      </c>
      <c r="BD53" s="311" t="str">
        <f>'Calcul Worksheet'!GM53</f>
        <v>N/A</v>
      </c>
      <c r="BE53" s="201"/>
      <c r="BF53" s="201"/>
    </row>
    <row r="54" spans="1:58">
      <c r="A54" s="41" t="str">
        <f>'Calcul Worksheet'!A54</f>
        <v>E4</v>
      </c>
      <c r="B54" s="33" t="str">
        <f>'Calcul Worksheet'!B54</f>
        <v/>
      </c>
      <c r="C54" s="52" t="str">
        <f>IF(ISERROR('Calcul Worksheet'!AJ54),"",'Calcul Worksheet'!AJ54)</f>
        <v/>
      </c>
      <c r="D54" s="53" t="str">
        <f>IF(ISERROR('Calcul Worksheet'!AM54),"",'Calcul Worksheet'!AM54)</f>
        <v/>
      </c>
      <c r="E54" s="53" t="str">
        <f>IF(ISERROR('Calcul Worksheet'!AP54),"",'Calcul Worksheet'!AP54)</f>
        <v/>
      </c>
      <c r="F54" s="53" t="str">
        <f>IF(ISERROR('Calcul Worksheet'!AS54),"",'Calcul Worksheet'!AS54)</f>
        <v/>
      </c>
      <c r="G54" s="53" t="str">
        <f>IF(ISERROR('Calcul Worksheet'!AV54),"",'Calcul Worksheet'!AV54)</f>
        <v/>
      </c>
      <c r="H54" s="53" t="str">
        <f>IF(ISERROR('Calcul Worksheet'!AY54),"",'Calcul Worksheet'!AY54)</f>
        <v/>
      </c>
      <c r="I54" s="53" t="str">
        <f>IF(ISERROR('Calcul Worksheet'!BB54),"",'Calcul Worksheet'!BB54)</f>
        <v/>
      </c>
      <c r="J54" s="53" t="str">
        <f>IF(ISERROR('Calcul Worksheet'!BE54),"",'Calcul Worksheet'!BE54)</f>
        <v/>
      </c>
      <c r="K54" s="53" t="str">
        <f>IF(ISERROR('Calcul Worksheet'!BH54),"",'Calcul Worksheet'!BH54)</f>
        <v/>
      </c>
      <c r="L54" s="53" t="str">
        <f>IF(ISERROR('Calcul Worksheet'!BK54),"",'Calcul Worksheet'!BK54)</f>
        <v/>
      </c>
      <c r="M54" s="54" t="str">
        <f>IF(ISERROR('Calcul Worksheet'!BN54),"",'Calcul Worksheet'!BN54)</f>
        <v/>
      </c>
      <c r="N54" s="239" t="str">
        <f t="shared" si="2"/>
        <v/>
      </c>
      <c r="O54" s="165" t="str">
        <f t="shared" si="3"/>
        <v/>
      </c>
      <c r="P54" s="165" t="str">
        <f t="shared" si="4"/>
        <v/>
      </c>
      <c r="Q54" s="165" t="str">
        <f t="shared" si="5"/>
        <v/>
      </c>
      <c r="R54" s="165" t="str">
        <f t="shared" si="6"/>
        <v/>
      </c>
      <c r="S54" s="165" t="str">
        <f t="shared" si="7"/>
        <v/>
      </c>
      <c r="T54" s="165" t="str">
        <f t="shared" si="8"/>
        <v/>
      </c>
      <c r="U54" s="165" t="str">
        <f t="shared" si="9"/>
        <v/>
      </c>
      <c r="V54" s="165" t="str">
        <f t="shared" si="10"/>
        <v/>
      </c>
      <c r="W54" s="165" t="str">
        <f t="shared" si="11"/>
        <v/>
      </c>
      <c r="X54" s="192" t="str">
        <f t="shared" si="12"/>
        <v/>
      </c>
      <c r="Y54" s="286" t="str">
        <f t="shared" si="13"/>
        <v/>
      </c>
      <c r="Z54" s="287" t="str">
        <f t="shared" si="14"/>
        <v/>
      </c>
      <c r="AA54" s="287" t="str">
        <f t="shared" si="15"/>
        <v/>
      </c>
      <c r="AB54" s="287" t="str">
        <f t="shared" si="16"/>
        <v/>
      </c>
      <c r="AC54" s="287" t="str">
        <f t="shared" si="17"/>
        <v/>
      </c>
      <c r="AD54" s="287" t="str">
        <f t="shared" si="18"/>
        <v/>
      </c>
      <c r="AE54" s="287" t="str">
        <f t="shared" si="19"/>
        <v/>
      </c>
      <c r="AF54" s="287" t="str">
        <f t="shared" si="20"/>
        <v/>
      </c>
      <c r="AG54" s="287" t="str">
        <f t="shared" si="21"/>
        <v/>
      </c>
      <c r="AH54" s="287" t="str">
        <f t="shared" si="22"/>
        <v/>
      </c>
      <c r="AI54" s="288" t="str">
        <f t="shared" si="23"/>
        <v/>
      </c>
      <c r="AJ54" s="241"/>
      <c r="AK54" s="308" t="str">
        <f t="shared" si="24"/>
        <v/>
      </c>
      <c r="AL54" s="55" t="str">
        <f>'Calcul Worksheet'!FL54</f>
        <v>N/A</v>
      </c>
      <c r="AM54" s="309" t="str">
        <f t="shared" si="25"/>
        <v/>
      </c>
      <c r="AN54" s="55" t="str">
        <f>'Calcul Worksheet'!FO54</f>
        <v>N/A</v>
      </c>
      <c r="AO54" s="309" t="str">
        <f t="shared" si="26"/>
        <v/>
      </c>
      <c r="AP54" s="310" t="str">
        <f>'Calcul Worksheet'!FR54</f>
        <v>N/A</v>
      </c>
      <c r="AQ54" s="309" t="str">
        <f t="shared" si="27"/>
        <v/>
      </c>
      <c r="AR54" s="310" t="str">
        <f>'Calcul Worksheet'!FU54</f>
        <v>N/A</v>
      </c>
      <c r="AS54" s="309" t="str">
        <f t="shared" si="28"/>
        <v/>
      </c>
      <c r="AT54" s="310" t="str">
        <f>'Calcul Worksheet'!FX54</f>
        <v>N/A</v>
      </c>
      <c r="AU54" s="308" t="str">
        <f t="shared" si="29"/>
        <v/>
      </c>
      <c r="AV54" s="310" t="str">
        <f>'Calcul Worksheet'!GA54</f>
        <v>N/A</v>
      </c>
      <c r="AW54" s="309" t="str">
        <f t="shared" si="30"/>
        <v/>
      </c>
      <c r="AX54" s="310" t="str">
        <f>'Calcul Worksheet'!GD54</f>
        <v>N/A</v>
      </c>
      <c r="AY54" s="309" t="str">
        <f t="shared" si="31"/>
        <v/>
      </c>
      <c r="AZ54" s="310" t="str">
        <f>'Calcul Worksheet'!GG54</f>
        <v>N/A</v>
      </c>
      <c r="BA54" s="309" t="str">
        <f t="shared" si="32"/>
        <v/>
      </c>
      <c r="BB54" s="310" t="str">
        <f>'Calcul Worksheet'!GJ54</f>
        <v>N/A</v>
      </c>
      <c r="BC54" s="309" t="str">
        <f t="shared" si="33"/>
        <v/>
      </c>
      <c r="BD54" s="311" t="str">
        <f>'Calcul Worksheet'!GM54</f>
        <v>N/A</v>
      </c>
      <c r="BE54" s="201"/>
      <c r="BF54" s="201"/>
    </row>
    <row r="55" spans="1:58">
      <c r="A55" s="41" t="str">
        <f>'Calcul Worksheet'!A55</f>
        <v>E5</v>
      </c>
      <c r="B55" s="33" t="str">
        <f>'Calcul Worksheet'!B55</f>
        <v/>
      </c>
      <c r="C55" s="52" t="str">
        <f>IF(ISERROR('Calcul Worksheet'!AJ55),"",'Calcul Worksheet'!AJ55)</f>
        <v/>
      </c>
      <c r="D55" s="53" t="str">
        <f>IF(ISERROR('Calcul Worksheet'!AM55),"",'Calcul Worksheet'!AM55)</f>
        <v/>
      </c>
      <c r="E55" s="53" t="str">
        <f>IF(ISERROR('Calcul Worksheet'!AP55),"",'Calcul Worksheet'!AP55)</f>
        <v/>
      </c>
      <c r="F55" s="53" t="str">
        <f>IF(ISERROR('Calcul Worksheet'!AS55),"",'Calcul Worksheet'!AS55)</f>
        <v/>
      </c>
      <c r="G55" s="53" t="str">
        <f>IF(ISERROR('Calcul Worksheet'!AV55),"",'Calcul Worksheet'!AV55)</f>
        <v/>
      </c>
      <c r="H55" s="53" t="str">
        <f>IF(ISERROR('Calcul Worksheet'!AY55),"",'Calcul Worksheet'!AY55)</f>
        <v/>
      </c>
      <c r="I55" s="53" t="str">
        <f>IF(ISERROR('Calcul Worksheet'!BB55),"",'Calcul Worksheet'!BB55)</f>
        <v/>
      </c>
      <c r="J55" s="53" t="str">
        <f>IF(ISERROR('Calcul Worksheet'!BE55),"",'Calcul Worksheet'!BE55)</f>
        <v/>
      </c>
      <c r="K55" s="53" t="str">
        <f>IF(ISERROR('Calcul Worksheet'!BH55),"",'Calcul Worksheet'!BH55)</f>
        <v/>
      </c>
      <c r="L55" s="53" t="str">
        <f>IF(ISERROR('Calcul Worksheet'!BK55),"",'Calcul Worksheet'!BK55)</f>
        <v/>
      </c>
      <c r="M55" s="54" t="str">
        <f>IF(ISERROR('Calcul Worksheet'!BN55),"",'Calcul Worksheet'!BN55)</f>
        <v/>
      </c>
      <c r="N55" s="239" t="str">
        <f t="shared" si="2"/>
        <v/>
      </c>
      <c r="O55" s="165" t="str">
        <f t="shared" si="3"/>
        <v/>
      </c>
      <c r="P55" s="165" t="str">
        <f t="shared" si="4"/>
        <v/>
      </c>
      <c r="Q55" s="165" t="str">
        <f t="shared" si="5"/>
        <v/>
      </c>
      <c r="R55" s="165" t="str">
        <f t="shared" si="6"/>
        <v/>
      </c>
      <c r="S55" s="165" t="str">
        <f t="shared" si="7"/>
        <v/>
      </c>
      <c r="T55" s="165" t="str">
        <f t="shared" si="8"/>
        <v/>
      </c>
      <c r="U55" s="165" t="str">
        <f t="shared" si="9"/>
        <v/>
      </c>
      <c r="V55" s="165" t="str">
        <f t="shared" si="10"/>
        <v/>
      </c>
      <c r="W55" s="165" t="str">
        <f t="shared" si="11"/>
        <v/>
      </c>
      <c r="X55" s="192" t="str">
        <f t="shared" si="12"/>
        <v/>
      </c>
      <c r="Y55" s="286" t="str">
        <f t="shared" si="13"/>
        <v/>
      </c>
      <c r="Z55" s="287" t="str">
        <f t="shared" si="14"/>
        <v/>
      </c>
      <c r="AA55" s="287" t="str">
        <f t="shared" si="15"/>
        <v/>
      </c>
      <c r="AB55" s="287" t="str">
        <f t="shared" si="16"/>
        <v/>
      </c>
      <c r="AC55" s="287" t="str">
        <f t="shared" si="17"/>
        <v/>
      </c>
      <c r="AD55" s="287" t="str">
        <f t="shared" si="18"/>
        <v/>
      </c>
      <c r="AE55" s="287" t="str">
        <f t="shared" si="19"/>
        <v/>
      </c>
      <c r="AF55" s="287" t="str">
        <f t="shared" si="20"/>
        <v/>
      </c>
      <c r="AG55" s="287" t="str">
        <f t="shared" si="21"/>
        <v/>
      </c>
      <c r="AH55" s="287" t="str">
        <f t="shared" si="22"/>
        <v/>
      </c>
      <c r="AI55" s="288" t="str">
        <f t="shared" si="23"/>
        <v/>
      </c>
      <c r="AJ55" s="241"/>
      <c r="AK55" s="308" t="str">
        <f t="shared" si="24"/>
        <v/>
      </c>
      <c r="AL55" s="55" t="str">
        <f>'Calcul Worksheet'!FL55</f>
        <v>N/A</v>
      </c>
      <c r="AM55" s="309" t="str">
        <f t="shared" si="25"/>
        <v/>
      </c>
      <c r="AN55" s="55" t="str">
        <f>'Calcul Worksheet'!FO55</f>
        <v>N/A</v>
      </c>
      <c r="AO55" s="309" t="str">
        <f t="shared" si="26"/>
        <v/>
      </c>
      <c r="AP55" s="310" t="str">
        <f>'Calcul Worksheet'!FR55</f>
        <v>N/A</v>
      </c>
      <c r="AQ55" s="309" t="str">
        <f t="shared" si="27"/>
        <v/>
      </c>
      <c r="AR55" s="310" t="str">
        <f>'Calcul Worksheet'!FU55</f>
        <v>N/A</v>
      </c>
      <c r="AS55" s="309" t="str">
        <f t="shared" si="28"/>
        <v/>
      </c>
      <c r="AT55" s="310" t="str">
        <f>'Calcul Worksheet'!FX55</f>
        <v>N/A</v>
      </c>
      <c r="AU55" s="308" t="str">
        <f t="shared" si="29"/>
        <v/>
      </c>
      <c r="AV55" s="310" t="str">
        <f>'Calcul Worksheet'!GA55</f>
        <v>N/A</v>
      </c>
      <c r="AW55" s="309" t="str">
        <f t="shared" si="30"/>
        <v/>
      </c>
      <c r="AX55" s="310" t="str">
        <f>'Calcul Worksheet'!GD55</f>
        <v>N/A</v>
      </c>
      <c r="AY55" s="309" t="str">
        <f t="shared" si="31"/>
        <v/>
      </c>
      <c r="AZ55" s="310" t="str">
        <f>'Calcul Worksheet'!GG55</f>
        <v>N/A</v>
      </c>
      <c r="BA55" s="309" t="str">
        <f t="shared" si="32"/>
        <v/>
      </c>
      <c r="BB55" s="310" t="str">
        <f>'Calcul Worksheet'!GJ55</f>
        <v>N/A</v>
      </c>
      <c r="BC55" s="309" t="str">
        <f t="shared" si="33"/>
        <v/>
      </c>
      <c r="BD55" s="311" t="str">
        <f>'Calcul Worksheet'!GM55</f>
        <v>N/A</v>
      </c>
      <c r="BE55" s="201"/>
      <c r="BF55" s="201"/>
    </row>
    <row r="56" spans="1:58">
      <c r="A56" s="41" t="str">
        <f>'Calcul Worksheet'!A56</f>
        <v>E6</v>
      </c>
      <c r="B56" s="33" t="str">
        <f>'Calcul Worksheet'!B56</f>
        <v/>
      </c>
      <c r="C56" s="52" t="str">
        <f>IF(ISERROR('Calcul Worksheet'!AJ56),"",'Calcul Worksheet'!AJ56)</f>
        <v/>
      </c>
      <c r="D56" s="53" t="str">
        <f>IF(ISERROR('Calcul Worksheet'!AM56),"",'Calcul Worksheet'!AM56)</f>
        <v/>
      </c>
      <c r="E56" s="53" t="str">
        <f>IF(ISERROR('Calcul Worksheet'!AP56),"",'Calcul Worksheet'!AP56)</f>
        <v/>
      </c>
      <c r="F56" s="53" t="str">
        <f>IF(ISERROR('Calcul Worksheet'!AS56),"",'Calcul Worksheet'!AS56)</f>
        <v/>
      </c>
      <c r="G56" s="53" t="str">
        <f>IF(ISERROR('Calcul Worksheet'!AV56),"",'Calcul Worksheet'!AV56)</f>
        <v/>
      </c>
      <c r="H56" s="53" t="str">
        <f>IF(ISERROR('Calcul Worksheet'!AY56),"",'Calcul Worksheet'!AY56)</f>
        <v/>
      </c>
      <c r="I56" s="53" t="str">
        <f>IF(ISERROR('Calcul Worksheet'!BB56),"",'Calcul Worksheet'!BB56)</f>
        <v/>
      </c>
      <c r="J56" s="53" t="str">
        <f>IF(ISERROR('Calcul Worksheet'!BE56),"",'Calcul Worksheet'!BE56)</f>
        <v/>
      </c>
      <c r="K56" s="53" t="str">
        <f>IF(ISERROR('Calcul Worksheet'!BH56),"",'Calcul Worksheet'!BH56)</f>
        <v/>
      </c>
      <c r="L56" s="53" t="str">
        <f>IF(ISERROR('Calcul Worksheet'!BK56),"",'Calcul Worksheet'!BK56)</f>
        <v/>
      </c>
      <c r="M56" s="54" t="str">
        <f>IF(ISERROR('Calcul Worksheet'!BN56),"",'Calcul Worksheet'!BN56)</f>
        <v/>
      </c>
      <c r="N56" s="239" t="str">
        <f t="shared" si="2"/>
        <v/>
      </c>
      <c r="O56" s="165" t="str">
        <f t="shared" si="3"/>
        <v/>
      </c>
      <c r="P56" s="165" t="str">
        <f t="shared" si="4"/>
        <v/>
      </c>
      <c r="Q56" s="165" t="str">
        <f t="shared" si="5"/>
        <v/>
      </c>
      <c r="R56" s="165" t="str">
        <f t="shared" si="6"/>
        <v/>
      </c>
      <c r="S56" s="165" t="str">
        <f t="shared" si="7"/>
        <v/>
      </c>
      <c r="T56" s="165" t="str">
        <f t="shared" si="8"/>
        <v/>
      </c>
      <c r="U56" s="165" t="str">
        <f t="shared" si="9"/>
        <v/>
      </c>
      <c r="V56" s="165" t="str">
        <f t="shared" si="10"/>
        <v/>
      </c>
      <c r="W56" s="165" t="str">
        <f t="shared" si="11"/>
        <v/>
      </c>
      <c r="X56" s="192" t="str">
        <f t="shared" si="12"/>
        <v/>
      </c>
      <c r="Y56" s="286" t="str">
        <f t="shared" si="13"/>
        <v/>
      </c>
      <c r="Z56" s="287" t="str">
        <f t="shared" si="14"/>
        <v/>
      </c>
      <c r="AA56" s="287" t="str">
        <f t="shared" si="15"/>
        <v/>
      </c>
      <c r="AB56" s="287" t="str">
        <f t="shared" si="16"/>
        <v/>
      </c>
      <c r="AC56" s="287" t="str">
        <f t="shared" si="17"/>
        <v/>
      </c>
      <c r="AD56" s="287" t="str">
        <f t="shared" si="18"/>
        <v/>
      </c>
      <c r="AE56" s="287" t="str">
        <f t="shared" si="19"/>
        <v/>
      </c>
      <c r="AF56" s="287" t="str">
        <f t="shared" si="20"/>
        <v/>
      </c>
      <c r="AG56" s="287" t="str">
        <f t="shared" si="21"/>
        <v/>
      </c>
      <c r="AH56" s="287" t="str">
        <f t="shared" si="22"/>
        <v/>
      </c>
      <c r="AI56" s="288" t="str">
        <f t="shared" si="23"/>
        <v/>
      </c>
      <c r="AJ56" s="241"/>
      <c r="AK56" s="308" t="str">
        <f t="shared" si="24"/>
        <v/>
      </c>
      <c r="AL56" s="55" t="str">
        <f>'Calcul Worksheet'!FL56</f>
        <v>N/A</v>
      </c>
      <c r="AM56" s="309" t="str">
        <f t="shared" si="25"/>
        <v/>
      </c>
      <c r="AN56" s="55" t="str">
        <f>'Calcul Worksheet'!FO56</f>
        <v>N/A</v>
      </c>
      <c r="AO56" s="309" t="str">
        <f t="shared" si="26"/>
        <v/>
      </c>
      <c r="AP56" s="310" t="str">
        <f>'Calcul Worksheet'!FR56</f>
        <v>N/A</v>
      </c>
      <c r="AQ56" s="309" t="str">
        <f t="shared" si="27"/>
        <v/>
      </c>
      <c r="AR56" s="310" t="str">
        <f>'Calcul Worksheet'!FU56</f>
        <v>N/A</v>
      </c>
      <c r="AS56" s="309" t="str">
        <f t="shared" si="28"/>
        <v/>
      </c>
      <c r="AT56" s="310" t="str">
        <f>'Calcul Worksheet'!FX56</f>
        <v>N/A</v>
      </c>
      <c r="AU56" s="308" t="str">
        <f t="shared" si="29"/>
        <v/>
      </c>
      <c r="AV56" s="310" t="str">
        <f>'Calcul Worksheet'!GA56</f>
        <v>N/A</v>
      </c>
      <c r="AW56" s="309" t="str">
        <f t="shared" si="30"/>
        <v/>
      </c>
      <c r="AX56" s="310" t="str">
        <f>'Calcul Worksheet'!GD56</f>
        <v>N/A</v>
      </c>
      <c r="AY56" s="309" t="str">
        <f t="shared" si="31"/>
        <v/>
      </c>
      <c r="AZ56" s="310" t="str">
        <f>'Calcul Worksheet'!GG56</f>
        <v>N/A</v>
      </c>
      <c r="BA56" s="309" t="str">
        <f t="shared" si="32"/>
        <v/>
      </c>
      <c r="BB56" s="310" t="str">
        <f>'Calcul Worksheet'!GJ56</f>
        <v>N/A</v>
      </c>
      <c r="BC56" s="309" t="str">
        <f t="shared" si="33"/>
        <v/>
      </c>
      <c r="BD56" s="311" t="str">
        <f>'Calcul Worksheet'!GM56</f>
        <v>N/A</v>
      </c>
      <c r="BE56" s="201"/>
      <c r="BF56" s="201"/>
    </row>
    <row r="57" spans="1:58">
      <c r="A57" s="41" t="str">
        <f>'Calcul Worksheet'!A57</f>
        <v>E7</v>
      </c>
      <c r="B57" s="33" t="str">
        <f>'Calcul Worksheet'!B57</f>
        <v/>
      </c>
      <c r="C57" s="52" t="str">
        <f>IF(ISERROR('Calcul Worksheet'!AJ57),"",'Calcul Worksheet'!AJ57)</f>
        <v/>
      </c>
      <c r="D57" s="53" t="str">
        <f>IF(ISERROR('Calcul Worksheet'!AM57),"",'Calcul Worksheet'!AM57)</f>
        <v/>
      </c>
      <c r="E57" s="53" t="str">
        <f>IF(ISERROR('Calcul Worksheet'!AP57),"",'Calcul Worksheet'!AP57)</f>
        <v/>
      </c>
      <c r="F57" s="53" t="str">
        <f>IF(ISERROR('Calcul Worksheet'!AS57),"",'Calcul Worksheet'!AS57)</f>
        <v/>
      </c>
      <c r="G57" s="53" t="str">
        <f>IF(ISERROR('Calcul Worksheet'!AV57),"",'Calcul Worksheet'!AV57)</f>
        <v/>
      </c>
      <c r="H57" s="53" t="str">
        <f>IF(ISERROR('Calcul Worksheet'!AY57),"",'Calcul Worksheet'!AY57)</f>
        <v/>
      </c>
      <c r="I57" s="53" t="str">
        <f>IF(ISERROR('Calcul Worksheet'!BB57),"",'Calcul Worksheet'!BB57)</f>
        <v/>
      </c>
      <c r="J57" s="53" t="str">
        <f>IF(ISERROR('Calcul Worksheet'!BE57),"",'Calcul Worksheet'!BE57)</f>
        <v/>
      </c>
      <c r="K57" s="53" t="str">
        <f>IF(ISERROR('Calcul Worksheet'!BH57),"",'Calcul Worksheet'!BH57)</f>
        <v/>
      </c>
      <c r="L57" s="53" t="str">
        <f>IF(ISERROR('Calcul Worksheet'!BK57),"",'Calcul Worksheet'!BK57)</f>
        <v/>
      </c>
      <c r="M57" s="54" t="str">
        <f>IF(ISERROR('Calcul Worksheet'!BN57),"",'Calcul Worksheet'!BN57)</f>
        <v/>
      </c>
      <c r="N57" s="239" t="str">
        <f t="shared" si="2"/>
        <v/>
      </c>
      <c r="O57" s="165" t="str">
        <f t="shared" si="3"/>
        <v/>
      </c>
      <c r="P57" s="165" t="str">
        <f t="shared" si="4"/>
        <v/>
      </c>
      <c r="Q57" s="165" t="str">
        <f t="shared" si="5"/>
        <v/>
      </c>
      <c r="R57" s="165" t="str">
        <f t="shared" si="6"/>
        <v/>
      </c>
      <c r="S57" s="165" t="str">
        <f t="shared" si="7"/>
        <v/>
      </c>
      <c r="T57" s="165" t="str">
        <f t="shared" si="8"/>
        <v/>
      </c>
      <c r="U57" s="165" t="str">
        <f t="shared" si="9"/>
        <v/>
      </c>
      <c r="V57" s="165" t="str">
        <f t="shared" si="10"/>
        <v/>
      </c>
      <c r="W57" s="165" t="str">
        <f t="shared" si="11"/>
        <v/>
      </c>
      <c r="X57" s="192" t="str">
        <f t="shared" si="12"/>
        <v/>
      </c>
      <c r="Y57" s="286" t="str">
        <f t="shared" si="13"/>
        <v/>
      </c>
      <c r="Z57" s="287" t="str">
        <f t="shared" si="14"/>
        <v/>
      </c>
      <c r="AA57" s="287" t="str">
        <f t="shared" si="15"/>
        <v/>
      </c>
      <c r="AB57" s="287" t="str">
        <f t="shared" si="16"/>
        <v/>
      </c>
      <c r="AC57" s="287" t="str">
        <f t="shared" si="17"/>
        <v/>
      </c>
      <c r="AD57" s="287" t="str">
        <f t="shared" si="18"/>
        <v/>
      </c>
      <c r="AE57" s="287" t="str">
        <f t="shared" si="19"/>
        <v/>
      </c>
      <c r="AF57" s="287" t="str">
        <f t="shared" si="20"/>
        <v/>
      </c>
      <c r="AG57" s="287" t="str">
        <f t="shared" si="21"/>
        <v/>
      </c>
      <c r="AH57" s="287" t="str">
        <f t="shared" si="22"/>
        <v/>
      </c>
      <c r="AI57" s="288" t="str">
        <f t="shared" si="23"/>
        <v/>
      </c>
      <c r="AJ57" s="241"/>
      <c r="AK57" s="308" t="str">
        <f t="shared" si="24"/>
        <v/>
      </c>
      <c r="AL57" s="55" t="str">
        <f>'Calcul Worksheet'!FL57</f>
        <v>N/A</v>
      </c>
      <c r="AM57" s="309" t="str">
        <f t="shared" si="25"/>
        <v/>
      </c>
      <c r="AN57" s="55" t="str">
        <f>'Calcul Worksheet'!FO57</f>
        <v>N/A</v>
      </c>
      <c r="AO57" s="309" t="str">
        <f t="shared" si="26"/>
        <v/>
      </c>
      <c r="AP57" s="310" t="str">
        <f>'Calcul Worksheet'!FR57</f>
        <v>N/A</v>
      </c>
      <c r="AQ57" s="309" t="str">
        <f t="shared" si="27"/>
        <v/>
      </c>
      <c r="AR57" s="310" t="str">
        <f>'Calcul Worksheet'!FU57</f>
        <v>N/A</v>
      </c>
      <c r="AS57" s="309" t="str">
        <f t="shared" si="28"/>
        <v/>
      </c>
      <c r="AT57" s="310" t="str">
        <f>'Calcul Worksheet'!FX57</f>
        <v>N/A</v>
      </c>
      <c r="AU57" s="308" t="str">
        <f t="shared" si="29"/>
        <v/>
      </c>
      <c r="AV57" s="310" t="str">
        <f>'Calcul Worksheet'!GA57</f>
        <v>N/A</v>
      </c>
      <c r="AW57" s="309" t="str">
        <f t="shared" si="30"/>
        <v/>
      </c>
      <c r="AX57" s="310" t="str">
        <f>'Calcul Worksheet'!GD57</f>
        <v>N/A</v>
      </c>
      <c r="AY57" s="309" t="str">
        <f t="shared" si="31"/>
        <v/>
      </c>
      <c r="AZ57" s="310" t="str">
        <f>'Calcul Worksheet'!GG57</f>
        <v>N/A</v>
      </c>
      <c r="BA57" s="309" t="str">
        <f t="shared" si="32"/>
        <v/>
      </c>
      <c r="BB57" s="310" t="str">
        <f>'Calcul Worksheet'!GJ57</f>
        <v>N/A</v>
      </c>
      <c r="BC57" s="309" t="str">
        <f t="shared" si="33"/>
        <v/>
      </c>
      <c r="BD57" s="311" t="str">
        <f>'Calcul Worksheet'!GM57</f>
        <v>N/A</v>
      </c>
      <c r="BE57" s="201"/>
      <c r="BF57" s="201"/>
    </row>
    <row r="58" spans="1:58">
      <c r="A58" s="41" t="str">
        <f>'Calcul Worksheet'!A58</f>
        <v>E8</v>
      </c>
      <c r="B58" s="33" t="str">
        <f>'Calcul Worksheet'!B58</f>
        <v/>
      </c>
      <c r="C58" s="52" t="str">
        <f>IF(ISERROR('Calcul Worksheet'!AJ58),"",'Calcul Worksheet'!AJ58)</f>
        <v/>
      </c>
      <c r="D58" s="53" t="str">
        <f>IF(ISERROR('Calcul Worksheet'!AM58),"",'Calcul Worksheet'!AM58)</f>
        <v/>
      </c>
      <c r="E58" s="53" t="str">
        <f>IF(ISERROR('Calcul Worksheet'!AP58),"",'Calcul Worksheet'!AP58)</f>
        <v/>
      </c>
      <c r="F58" s="53" t="str">
        <f>IF(ISERROR('Calcul Worksheet'!AS58),"",'Calcul Worksheet'!AS58)</f>
        <v/>
      </c>
      <c r="G58" s="53" t="str">
        <f>IF(ISERROR('Calcul Worksheet'!AV58),"",'Calcul Worksheet'!AV58)</f>
        <v/>
      </c>
      <c r="H58" s="53" t="str">
        <f>IF(ISERROR('Calcul Worksheet'!AY58),"",'Calcul Worksheet'!AY58)</f>
        <v/>
      </c>
      <c r="I58" s="53" t="str">
        <f>IF(ISERROR('Calcul Worksheet'!BB58),"",'Calcul Worksheet'!BB58)</f>
        <v/>
      </c>
      <c r="J58" s="53" t="str">
        <f>IF(ISERROR('Calcul Worksheet'!BE58),"",'Calcul Worksheet'!BE58)</f>
        <v/>
      </c>
      <c r="K58" s="53" t="str">
        <f>IF(ISERROR('Calcul Worksheet'!BH58),"",'Calcul Worksheet'!BH58)</f>
        <v/>
      </c>
      <c r="L58" s="53" t="str">
        <f>IF(ISERROR('Calcul Worksheet'!BK58),"",'Calcul Worksheet'!BK58)</f>
        <v/>
      </c>
      <c r="M58" s="54" t="str">
        <f>IF(ISERROR('Calcul Worksheet'!BN58),"",'Calcul Worksheet'!BN58)</f>
        <v/>
      </c>
      <c r="N58" s="239" t="str">
        <f t="shared" si="2"/>
        <v/>
      </c>
      <c r="O58" s="165" t="str">
        <f t="shared" si="3"/>
        <v/>
      </c>
      <c r="P58" s="165" t="str">
        <f t="shared" si="4"/>
        <v/>
      </c>
      <c r="Q58" s="165" t="str">
        <f t="shared" si="5"/>
        <v/>
      </c>
      <c r="R58" s="165" t="str">
        <f t="shared" si="6"/>
        <v/>
      </c>
      <c r="S58" s="165" t="str">
        <f t="shared" si="7"/>
        <v/>
      </c>
      <c r="T58" s="165" t="str">
        <f t="shared" si="8"/>
        <v/>
      </c>
      <c r="U58" s="165" t="str">
        <f t="shared" si="9"/>
        <v/>
      </c>
      <c r="V58" s="165" t="str">
        <f t="shared" si="10"/>
        <v/>
      </c>
      <c r="W58" s="165" t="str">
        <f t="shared" si="11"/>
        <v/>
      </c>
      <c r="X58" s="192" t="str">
        <f t="shared" si="12"/>
        <v/>
      </c>
      <c r="Y58" s="286" t="str">
        <f t="shared" si="13"/>
        <v/>
      </c>
      <c r="Z58" s="287" t="str">
        <f t="shared" si="14"/>
        <v/>
      </c>
      <c r="AA58" s="287" t="str">
        <f t="shared" si="15"/>
        <v/>
      </c>
      <c r="AB58" s="287" t="str">
        <f t="shared" si="16"/>
        <v/>
      </c>
      <c r="AC58" s="287" t="str">
        <f t="shared" si="17"/>
        <v/>
      </c>
      <c r="AD58" s="287" t="str">
        <f t="shared" si="18"/>
        <v/>
      </c>
      <c r="AE58" s="287" t="str">
        <f t="shared" si="19"/>
        <v/>
      </c>
      <c r="AF58" s="287" t="str">
        <f t="shared" si="20"/>
        <v/>
      </c>
      <c r="AG58" s="287" t="str">
        <f t="shared" si="21"/>
        <v/>
      </c>
      <c r="AH58" s="287" t="str">
        <f t="shared" si="22"/>
        <v/>
      </c>
      <c r="AI58" s="288" t="str">
        <f t="shared" si="23"/>
        <v/>
      </c>
      <c r="AJ58" s="241"/>
      <c r="AK58" s="308" t="str">
        <f t="shared" si="24"/>
        <v/>
      </c>
      <c r="AL58" s="55" t="str">
        <f>'Calcul Worksheet'!FL58</f>
        <v>N/A</v>
      </c>
      <c r="AM58" s="309" t="str">
        <f t="shared" si="25"/>
        <v/>
      </c>
      <c r="AN58" s="55" t="str">
        <f>'Calcul Worksheet'!FO58</f>
        <v>N/A</v>
      </c>
      <c r="AO58" s="309" t="str">
        <f t="shared" si="26"/>
        <v/>
      </c>
      <c r="AP58" s="310" t="str">
        <f>'Calcul Worksheet'!FR58</f>
        <v>N/A</v>
      </c>
      <c r="AQ58" s="309" t="str">
        <f t="shared" si="27"/>
        <v/>
      </c>
      <c r="AR58" s="310" t="str">
        <f>'Calcul Worksheet'!FU58</f>
        <v>N/A</v>
      </c>
      <c r="AS58" s="309" t="str">
        <f t="shared" si="28"/>
        <v/>
      </c>
      <c r="AT58" s="310" t="str">
        <f>'Calcul Worksheet'!FX58</f>
        <v>N/A</v>
      </c>
      <c r="AU58" s="308" t="str">
        <f t="shared" si="29"/>
        <v/>
      </c>
      <c r="AV58" s="310" t="str">
        <f>'Calcul Worksheet'!GA58</f>
        <v>N/A</v>
      </c>
      <c r="AW58" s="309" t="str">
        <f t="shared" si="30"/>
        <v/>
      </c>
      <c r="AX58" s="310" t="str">
        <f>'Calcul Worksheet'!GD58</f>
        <v>N/A</v>
      </c>
      <c r="AY58" s="309" t="str">
        <f t="shared" si="31"/>
        <v/>
      </c>
      <c r="AZ58" s="310" t="str">
        <f>'Calcul Worksheet'!GG58</f>
        <v>N/A</v>
      </c>
      <c r="BA58" s="309" t="str">
        <f t="shared" si="32"/>
        <v/>
      </c>
      <c r="BB58" s="310" t="str">
        <f>'Calcul Worksheet'!GJ58</f>
        <v>N/A</v>
      </c>
      <c r="BC58" s="309" t="str">
        <f t="shared" si="33"/>
        <v/>
      </c>
      <c r="BD58" s="311" t="str">
        <f>'Calcul Worksheet'!GM58</f>
        <v>N/A</v>
      </c>
      <c r="BE58" s="201"/>
      <c r="BF58" s="201"/>
    </row>
    <row r="59" spans="1:58">
      <c r="A59" s="41" t="str">
        <f>'Calcul Worksheet'!A59</f>
        <v>E9</v>
      </c>
      <c r="B59" s="33" t="str">
        <f>'Calcul Worksheet'!B59</f>
        <v/>
      </c>
      <c r="C59" s="52" t="str">
        <f>IF(ISERROR('Calcul Worksheet'!AJ59),"",'Calcul Worksheet'!AJ59)</f>
        <v/>
      </c>
      <c r="D59" s="53" t="str">
        <f>IF(ISERROR('Calcul Worksheet'!AM59),"",'Calcul Worksheet'!AM59)</f>
        <v/>
      </c>
      <c r="E59" s="53" t="str">
        <f>IF(ISERROR('Calcul Worksheet'!AP59),"",'Calcul Worksheet'!AP59)</f>
        <v/>
      </c>
      <c r="F59" s="53" t="str">
        <f>IF(ISERROR('Calcul Worksheet'!AS59),"",'Calcul Worksheet'!AS59)</f>
        <v/>
      </c>
      <c r="G59" s="53" t="str">
        <f>IF(ISERROR('Calcul Worksheet'!AV59),"",'Calcul Worksheet'!AV59)</f>
        <v/>
      </c>
      <c r="H59" s="53" t="str">
        <f>IF(ISERROR('Calcul Worksheet'!AY59),"",'Calcul Worksheet'!AY59)</f>
        <v/>
      </c>
      <c r="I59" s="53" t="str">
        <f>IF(ISERROR('Calcul Worksheet'!BB59),"",'Calcul Worksheet'!BB59)</f>
        <v/>
      </c>
      <c r="J59" s="53" t="str">
        <f>IF(ISERROR('Calcul Worksheet'!BE59),"",'Calcul Worksheet'!BE59)</f>
        <v/>
      </c>
      <c r="K59" s="53" t="str">
        <f>IF(ISERROR('Calcul Worksheet'!BH59),"",'Calcul Worksheet'!BH59)</f>
        <v/>
      </c>
      <c r="L59" s="53" t="str">
        <f>IF(ISERROR('Calcul Worksheet'!BK59),"",'Calcul Worksheet'!BK59)</f>
        <v/>
      </c>
      <c r="M59" s="54" t="str">
        <f>IF(ISERROR('Calcul Worksheet'!BN59),"",'Calcul Worksheet'!BN59)</f>
        <v/>
      </c>
      <c r="N59" s="239" t="str">
        <f t="shared" si="2"/>
        <v/>
      </c>
      <c r="O59" s="165" t="str">
        <f t="shared" si="3"/>
        <v/>
      </c>
      <c r="P59" s="165" t="str">
        <f t="shared" si="4"/>
        <v/>
      </c>
      <c r="Q59" s="165" t="str">
        <f t="shared" si="5"/>
        <v/>
      </c>
      <c r="R59" s="165" t="str">
        <f t="shared" si="6"/>
        <v/>
      </c>
      <c r="S59" s="165" t="str">
        <f t="shared" si="7"/>
        <v/>
      </c>
      <c r="T59" s="165" t="str">
        <f t="shared" si="8"/>
        <v/>
      </c>
      <c r="U59" s="165" t="str">
        <f t="shared" si="9"/>
        <v/>
      </c>
      <c r="V59" s="165" t="str">
        <f t="shared" si="10"/>
        <v/>
      </c>
      <c r="W59" s="165" t="str">
        <f t="shared" si="11"/>
        <v/>
      </c>
      <c r="X59" s="192" t="str">
        <f t="shared" si="12"/>
        <v/>
      </c>
      <c r="Y59" s="286" t="str">
        <f t="shared" si="13"/>
        <v/>
      </c>
      <c r="Z59" s="287" t="str">
        <f t="shared" si="14"/>
        <v/>
      </c>
      <c r="AA59" s="287" t="str">
        <f t="shared" si="15"/>
        <v/>
      </c>
      <c r="AB59" s="287" t="str">
        <f t="shared" si="16"/>
        <v/>
      </c>
      <c r="AC59" s="287" t="str">
        <f t="shared" si="17"/>
        <v/>
      </c>
      <c r="AD59" s="287" t="str">
        <f t="shared" si="18"/>
        <v/>
      </c>
      <c r="AE59" s="287" t="str">
        <f t="shared" si="19"/>
        <v/>
      </c>
      <c r="AF59" s="287" t="str">
        <f t="shared" si="20"/>
        <v/>
      </c>
      <c r="AG59" s="287" t="str">
        <f t="shared" si="21"/>
        <v/>
      </c>
      <c r="AH59" s="287" t="str">
        <f t="shared" si="22"/>
        <v/>
      </c>
      <c r="AI59" s="288" t="str">
        <f t="shared" si="23"/>
        <v/>
      </c>
      <c r="AJ59" s="241"/>
      <c r="AK59" s="308" t="str">
        <f t="shared" si="24"/>
        <v/>
      </c>
      <c r="AL59" s="55" t="str">
        <f>'Calcul Worksheet'!FL59</f>
        <v>N/A</v>
      </c>
      <c r="AM59" s="309" t="str">
        <f t="shared" si="25"/>
        <v/>
      </c>
      <c r="AN59" s="55" t="str">
        <f>'Calcul Worksheet'!FO59</f>
        <v>N/A</v>
      </c>
      <c r="AO59" s="309" t="str">
        <f t="shared" si="26"/>
        <v/>
      </c>
      <c r="AP59" s="310" t="str">
        <f>'Calcul Worksheet'!FR59</f>
        <v>N/A</v>
      </c>
      <c r="AQ59" s="309" t="str">
        <f t="shared" si="27"/>
        <v/>
      </c>
      <c r="AR59" s="310" t="str">
        <f>'Calcul Worksheet'!FU59</f>
        <v>N/A</v>
      </c>
      <c r="AS59" s="309" t="str">
        <f t="shared" si="28"/>
        <v/>
      </c>
      <c r="AT59" s="310" t="str">
        <f>'Calcul Worksheet'!FX59</f>
        <v>N/A</v>
      </c>
      <c r="AU59" s="308" t="str">
        <f t="shared" si="29"/>
        <v/>
      </c>
      <c r="AV59" s="310" t="str">
        <f>'Calcul Worksheet'!GA59</f>
        <v>N/A</v>
      </c>
      <c r="AW59" s="309" t="str">
        <f t="shared" si="30"/>
        <v/>
      </c>
      <c r="AX59" s="310" t="str">
        <f>'Calcul Worksheet'!GD59</f>
        <v>N/A</v>
      </c>
      <c r="AY59" s="309" t="str">
        <f t="shared" si="31"/>
        <v/>
      </c>
      <c r="AZ59" s="310" t="str">
        <f>'Calcul Worksheet'!GG59</f>
        <v>N/A</v>
      </c>
      <c r="BA59" s="309" t="str">
        <f t="shared" si="32"/>
        <v/>
      </c>
      <c r="BB59" s="310" t="str">
        <f>'Calcul Worksheet'!GJ59</f>
        <v>N/A</v>
      </c>
      <c r="BC59" s="309" t="str">
        <f t="shared" si="33"/>
        <v/>
      </c>
      <c r="BD59" s="311" t="str">
        <f>'Calcul Worksheet'!GM59</f>
        <v>N/A</v>
      </c>
      <c r="BE59" s="201"/>
      <c r="BF59" s="201"/>
    </row>
    <row r="60" spans="1:58">
      <c r="A60" s="41" t="str">
        <f>'Calcul Worksheet'!A60</f>
        <v>E10</v>
      </c>
      <c r="B60" s="33" t="str">
        <f>'Calcul Worksheet'!B60</f>
        <v/>
      </c>
      <c r="C60" s="52" t="str">
        <f>IF(ISERROR('Calcul Worksheet'!AJ60),"",'Calcul Worksheet'!AJ60)</f>
        <v/>
      </c>
      <c r="D60" s="53" t="str">
        <f>IF(ISERROR('Calcul Worksheet'!AM60),"",'Calcul Worksheet'!AM60)</f>
        <v/>
      </c>
      <c r="E60" s="53" t="str">
        <f>IF(ISERROR('Calcul Worksheet'!AP60),"",'Calcul Worksheet'!AP60)</f>
        <v/>
      </c>
      <c r="F60" s="53" t="str">
        <f>IF(ISERROR('Calcul Worksheet'!AS60),"",'Calcul Worksheet'!AS60)</f>
        <v/>
      </c>
      <c r="G60" s="53" t="str">
        <f>IF(ISERROR('Calcul Worksheet'!AV60),"",'Calcul Worksheet'!AV60)</f>
        <v/>
      </c>
      <c r="H60" s="53" t="str">
        <f>IF(ISERROR('Calcul Worksheet'!AY60),"",'Calcul Worksheet'!AY60)</f>
        <v/>
      </c>
      <c r="I60" s="53" t="str">
        <f>IF(ISERROR('Calcul Worksheet'!BB60),"",'Calcul Worksheet'!BB60)</f>
        <v/>
      </c>
      <c r="J60" s="53" t="str">
        <f>IF(ISERROR('Calcul Worksheet'!BE60),"",'Calcul Worksheet'!BE60)</f>
        <v/>
      </c>
      <c r="K60" s="53" t="str">
        <f>IF(ISERROR('Calcul Worksheet'!BH60),"",'Calcul Worksheet'!BH60)</f>
        <v/>
      </c>
      <c r="L60" s="53" t="str">
        <f>IF(ISERROR('Calcul Worksheet'!BK60),"",'Calcul Worksheet'!BK60)</f>
        <v/>
      </c>
      <c r="M60" s="54" t="str">
        <f>IF(ISERROR('Calcul Worksheet'!BN60),"",'Calcul Worksheet'!BN60)</f>
        <v/>
      </c>
      <c r="N60" s="239" t="str">
        <f t="shared" si="2"/>
        <v/>
      </c>
      <c r="O60" s="165" t="str">
        <f t="shared" si="3"/>
        <v/>
      </c>
      <c r="P60" s="165" t="str">
        <f t="shared" si="4"/>
        <v/>
      </c>
      <c r="Q60" s="165" t="str">
        <f t="shared" si="5"/>
        <v/>
      </c>
      <c r="R60" s="165" t="str">
        <f t="shared" si="6"/>
        <v/>
      </c>
      <c r="S60" s="165" t="str">
        <f t="shared" si="7"/>
        <v/>
      </c>
      <c r="T60" s="165" t="str">
        <f t="shared" si="8"/>
        <v/>
      </c>
      <c r="U60" s="165" t="str">
        <f t="shared" si="9"/>
        <v/>
      </c>
      <c r="V60" s="165" t="str">
        <f t="shared" si="10"/>
        <v/>
      </c>
      <c r="W60" s="165" t="str">
        <f t="shared" si="11"/>
        <v/>
      </c>
      <c r="X60" s="192" t="str">
        <f t="shared" si="12"/>
        <v/>
      </c>
      <c r="Y60" s="286" t="str">
        <f t="shared" si="13"/>
        <v/>
      </c>
      <c r="Z60" s="287" t="str">
        <f t="shared" si="14"/>
        <v/>
      </c>
      <c r="AA60" s="287" t="str">
        <f t="shared" si="15"/>
        <v/>
      </c>
      <c r="AB60" s="287" t="str">
        <f t="shared" si="16"/>
        <v/>
      </c>
      <c r="AC60" s="287" t="str">
        <f t="shared" si="17"/>
        <v/>
      </c>
      <c r="AD60" s="287" t="str">
        <f t="shared" si="18"/>
        <v/>
      </c>
      <c r="AE60" s="287" t="str">
        <f t="shared" si="19"/>
        <v/>
      </c>
      <c r="AF60" s="287" t="str">
        <f t="shared" si="20"/>
        <v/>
      </c>
      <c r="AG60" s="287" t="str">
        <f t="shared" si="21"/>
        <v/>
      </c>
      <c r="AH60" s="287" t="str">
        <f t="shared" si="22"/>
        <v/>
      </c>
      <c r="AI60" s="288" t="str">
        <f t="shared" si="23"/>
        <v/>
      </c>
      <c r="AJ60" s="241"/>
      <c r="AK60" s="308" t="str">
        <f t="shared" si="24"/>
        <v/>
      </c>
      <c r="AL60" s="55" t="str">
        <f>'Calcul Worksheet'!FL60</f>
        <v>N/A</v>
      </c>
      <c r="AM60" s="309" t="str">
        <f t="shared" si="25"/>
        <v/>
      </c>
      <c r="AN60" s="55" t="str">
        <f>'Calcul Worksheet'!FO60</f>
        <v>N/A</v>
      </c>
      <c r="AO60" s="309" t="str">
        <f t="shared" si="26"/>
        <v/>
      </c>
      <c r="AP60" s="310" t="str">
        <f>'Calcul Worksheet'!FR60</f>
        <v>N/A</v>
      </c>
      <c r="AQ60" s="309" t="str">
        <f t="shared" si="27"/>
        <v/>
      </c>
      <c r="AR60" s="310" t="str">
        <f>'Calcul Worksheet'!FU60</f>
        <v>N/A</v>
      </c>
      <c r="AS60" s="309" t="str">
        <f t="shared" si="28"/>
        <v/>
      </c>
      <c r="AT60" s="310" t="str">
        <f>'Calcul Worksheet'!FX60</f>
        <v>N/A</v>
      </c>
      <c r="AU60" s="308" t="str">
        <f t="shared" si="29"/>
        <v/>
      </c>
      <c r="AV60" s="310" t="str">
        <f>'Calcul Worksheet'!GA60</f>
        <v>N/A</v>
      </c>
      <c r="AW60" s="309" t="str">
        <f t="shared" si="30"/>
        <v/>
      </c>
      <c r="AX60" s="310" t="str">
        <f>'Calcul Worksheet'!GD60</f>
        <v>N/A</v>
      </c>
      <c r="AY60" s="309" t="str">
        <f t="shared" si="31"/>
        <v/>
      </c>
      <c r="AZ60" s="310" t="str">
        <f>'Calcul Worksheet'!GG60</f>
        <v>N/A</v>
      </c>
      <c r="BA60" s="309" t="str">
        <f t="shared" si="32"/>
        <v/>
      </c>
      <c r="BB60" s="310" t="str">
        <f>'Calcul Worksheet'!GJ60</f>
        <v>N/A</v>
      </c>
      <c r="BC60" s="309" t="str">
        <f t="shared" si="33"/>
        <v/>
      </c>
      <c r="BD60" s="311" t="str">
        <f>'Calcul Worksheet'!GM60</f>
        <v>N/A</v>
      </c>
      <c r="BE60" s="201"/>
      <c r="BF60" s="201"/>
    </row>
    <row r="61" spans="1:58">
      <c r="A61" s="41" t="str">
        <f>'Calcul Worksheet'!A61</f>
        <v>E11</v>
      </c>
      <c r="B61" s="33" t="str">
        <f>'Calcul Worksheet'!B61</f>
        <v/>
      </c>
      <c r="C61" s="52" t="str">
        <f>IF(ISERROR('Calcul Worksheet'!AJ61),"",'Calcul Worksheet'!AJ61)</f>
        <v/>
      </c>
      <c r="D61" s="53" t="str">
        <f>IF(ISERROR('Calcul Worksheet'!AM61),"",'Calcul Worksheet'!AM61)</f>
        <v/>
      </c>
      <c r="E61" s="53" t="str">
        <f>IF(ISERROR('Calcul Worksheet'!AP61),"",'Calcul Worksheet'!AP61)</f>
        <v/>
      </c>
      <c r="F61" s="53" t="str">
        <f>IF(ISERROR('Calcul Worksheet'!AS61),"",'Calcul Worksheet'!AS61)</f>
        <v/>
      </c>
      <c r="G61" s="53" t="str">
        <f>IF(ISERROR('Calcul Worksheet'!AV61),"",'Calcul Worksheet'!AV61)</f>
        <v/>
      </c>
      <c r="H61" s="53" t="str">
        <f>IF(ISERROR('Calcul Worksheet'!AY61),"",'Calcul Worksheet'!AY61)</f>
        <v/>
      </c>
      <c r="I61" s="53" t="str">
        <f>IF(ISERROR('Calcul Worksheet'!BB61),"",'Calcul Worksheet'!BB61)</f>
        <v/>
      </c>
      <c r="J61" s="53" t="str">
        <f>IF(ISERROR('Calcul Worksheet'!BE61),"",'Calcul Worksheet'!BE61)</f>
        <v/>
      </c>
      <c r="K61" s="53" t="str">
        <f>IF(ISERROR('Calcul Worksheet'!BH61),"",'Calcul Worksheet'!BH61)</f>
        <v/>
      </c>
      <c r="L61" s="53" t="str">
        <f>IF(ISERROR('Calcul Worksheet'!BK61),"",'Calcul Worksheet'!BK61)</f>
        <v/>
      </c>
      <c r="M61" s="54" t="str">
        <f>IF(ISERROR('Calcul Worksheet'!BN61),"",'Calcul Worksheet'!BN61)</f>
        <v/>
      </c>
      <c r="N61" s="239" t="str">
        <f t="shared" si="2"/>
        <v/>
      </c>
      <c r="O61" s="165" t="str">
        <f t="shared" si="3"/>
        <v/>
      </c>
      <c r="P61" s="165" t="str">
        <f t="shared" si="4"/>
        <v/>
      </c>
      <c r="Q61" s="165" t="str">
        <f t="shared" si="5"/>
        <v/>
      </c>
      <c r="R61" s="165" t="str">
        <f t="shared" si="6"/>
        <v/>
      </c>
      <c r="S61" s="165" t="str">
        <f t="shared" si="7"/>
        <v/>
      </c>
      <c r="T61" s="165" t="str">
        <f t="shared" si="8"/>
        <v/>
      </c>
      <c r="U61" s="165" t="str">
        <f t="shared" si="9"/>
        <v/>
      </c>
      <c r="V61" s="165" t="str">
        <f t="shared" si="10"/>
        <v/>
      </c>
      <c r="W61" s="165" t="str">
        <f t="shared" si="11"/>
        <v/>
      </c>
      <c r="X61" s="192" t="str">
        <f t="shared" si="12"/>
        <v/>
      </c>
      <c r="Y61" s="286" t="str">
        <f t="shared" si="13"/>
        <v/>
      </c>
      <c r="Z61" s="287" t="str">
        <f t="shared" si="14"/>
        <v/>
      </c>
      <c r="AA61" s="287" t="str">
        <f t="shared" si="15"/>
        <v/>
      </c>
      <c r="AB61" s="287" t="str">
        <f t="shared" si="16"/>
        <v/>
      </c>
      <c r="AC61" s="287" t="str">
        <f t="shared" si="17"/>
        <v/>
      </c>
      <c r="AD61" s="287" t="str">
        <f t="shared" si="18"/>
        <v/>
      </c>
      <c r="AE61" s="287" t="str">
        <f t="shared" si="19"/>
        <v/>
      </c>
      <c r="AF61" s="287" t="str">
        <f t="shared" si="20"/>
        <v/>
      </c>
      <c r="AG61" s="287" t="str">
        <f t="shared" si="21"/>
        <v/>
      </c>
      <c r="AH61" s="287" t="str">
        <f t="shared" si="22"/>
        <v/>
      </c>
      <c r="AI61" s="288" t="str">
        <f t="shared" si="23"/>
        <v/>
      </c>
      <c r="AJ61" s="241"/>
      <c r="AK61" s="308" t="str">
        <f t="shared" si="24"/>
        <v/>
      </c>
      <c r="AL61" s="55" t="str">
        <f>'Calcul Worksheet'!FL61</f>
        <v>N/A</v>
      </c>
      <c r="AM61" s="309" t="str">
        <f t="shared" si="25"/>
        <v/>
      </c>
      <c r="AN61" s="55" t="str">
        <f>'Calcul Worksheet'!FO61</f>
        <v>N/A</v>
      </c>
      <c r="AO61" s="309" t="str">
        <f t="shared" si="26"/>
        <v/>
      </c>
      <c r="AP61" s="310" t="str">
        <f>'Calcul Worksheet'!FR61</f>
        <v>N/A</v>
      </c>
      <c r="AQ61" s="309" t="str">
        <f t="shared" si="27"/>
        <v/>
      </c>
      <c r="AR61" s="310" t="str">
        <f>'Calcul Worksheet'!FU61</f>
        <v>N/A</v>
      </c>
      <c r="AS61" s="309" t="str">
        <f t="shared" si="28"/>
        <v/>
      </c>
      <c r="AT61" s="310" t="str">
        <f>'Calcul Worksheet'!FX61</f>
        <v>N/A</v>
      </c>
      <c r="AU61" s="308" t="str">
        <f t="shared" si="29"/>
        <v/>
      </c>
      <c r="AV61" s="310" t="str">
        <f>'Calcul Worksheet'!GA61</f>
        <v>N/A</v>
      </c>
      <c r="AW61" s="309" t="str">
        <f t="shared" si="30"/>
        <v/>
      </c>
      <c r="AX61" s="310" t="str">
        <f>'Calcul Worksheet'!GD61</f>
        <v>N/A</v>
      </c>
      <c r="AY61" s="309" t="str">
        <f t="shared" si="31"/>
        <v/>
      </c>
      <c r="AZ61" s="310" t="str">
        <f>'Calcul Worksheet'!GG61</f>
        <v>N/A</v>
      </c>
      <c r="BA61" s="309" t="str">
        <f t="shared" si="32"/>
        <v/>
      </c>
      <c r="BB61" s="310" t="str">
        <f>'Calcul Worksheet'!GJ61</f>
        <v>N/A</v>
      </c>
      <c r="BC61" s="309" t="str">
        <f t="shared" si="33"/>
        <v/>
      </c>
      <c r="BD61" s="311" t="str">
        <f>'Calcul Worksheet'!GM61</f>
        <v>N/A</v>
      </c>
      <c r="BE61" s="201"/>
      <c r="BF61" s="201"/>
    </row>
    <row r="62" spans="1:58">
      <c r="A62" s="41" t="str">
        <f>'Calcul Worksheet'!A62</f>
        <v>E12</v>
      </c>
      <c r="B62" s="33" t="str">
        <f>'Calcul Worksheet'!B62</f>
        <v/>
      </c>
      <c r="C62" s="52" t="str">
        <f>IF(ISERROR('Calcul Worksheet'!AJ62),"",'Calcul Worksheet'!AJ62)</f>
        <v/>
      </c>
      <c r="D62" s="53" t="str">
        <f>IF(ISERROR('Calcul Worksheet'!AM62),"",'Calcul Worksheet'!AM62)</f>
        <v/>
      </c>
      <c r="E62" s="53" t="str">
        <f>IF(ISERROR('Calcul Worksheet'!AP62),"",'Calcul Worksheet'!AP62)</f>
        <v/>
      </c>
      <c r="F62" s="53" t="str">
        <f>IF(ISERROR('Calcul Worksheet'!AS62),"",'Calcul Worksheet'!AS62)</f>
        <v/>
      </c>
      <c r="G62" s="53" t="str">
        <f>IF(ISERROR('Calcul Worksheet'!AV62),"",'Calcul Worksheet'!AV62)</f>
        <v/>
      </c>
      <c r="H62" s="53" t="str">
        <f>IF(ISERROR('Calcul Worksheet'!AY62),"",'Calcul Worksheet'!AY62)</f>
        <v/>
      </c>
      <c r="I62" s="53" t="str">
        <f>IF(ISERROR('Calcul Worksheet'!BB62),"",'Calcul Worksheet'!BB62)</f>
        <v/>
      </c>
      <c r="J62" s="53" t="str">
        <f>IF(ISERROR('Calcul Worksheet'!BE62),"",'Calcul Worksheet'!BE62)</f>
        <v/>
      </c>
      <c r="K62" s="53" t="str">
        <f>IF(ISERROR('Calcul Worksheet'!BH62),"",'Calcul Worksheet'!BH62)</f>
        <v/>
      </c>
      <c r="L62" s="53" t="str">
        <f>IF(ISERROR('Calcul Worksheet'!BK62),"",'Calcul Worksheet'!BK62)</f>
        <v/>
      </c>
      <c r="M62" s="54" t="str">
        <f>IF(ISERROR('Calcul Worksheet'!BN62),"",'Calcul Worksheet'!BN62)</f>
        <v/>
      </c>
      <c r="N62" s="239" t="str">
        <f t="shared" si="2"/>
        <v/>
      </c>
      <c r="O62" s="165" t="str">
        <f t="shared" si="3"/>
        <v/>
      </c>
      <c r="P62" s="165" t="str">
        <f t="shared" si="4"/>
        <v/>
      </c>
      <c r="Q62" s="165" t="str">
        <f t="shared" si="5"/>
        <v/>
      </c>
      <c r="R62" s="165" t="str">
        <f t="shared" si="6"/>
        <v/>
      </c>
      <c r="S62" s="165" t="str">
        <f t="shared" si="7"/>
        <v/>
      </c>
      <c r="T62" s="165" t="str">
        <f t="shared" si="8"/>
        <v/>
      </c>
      <c r="U62" s="165" t="str">
        <f t="shared" si="9"/>
        <v/>
      </c>
      <c r="V62" s="165" t="str">
        <f t="shared" si="10"/>
        <v/>
      </c>
      <c r="W62" s="165" t="str">
        <f t="shared" si="11"/>
        <v/>
      </c>
      <c r="X62" s="192" t="str">
        <f t="shared" si="12"/>
        <v/>
      </c>
      <c r="Y62" s="286" t="str">
        <f t="shared" si="13"/>
        <v/>
      </c>
      <c r="Z62" s="287" t="str">
        <f t="shared" si="14"/>
        <v/>
      </c>
      <c r="AA62" s="287" t="str">
        <f t="shared" si="15"/>
        <v/>
      </c>
      <c r="AB62" s="287" t="str">
        <f t="shared" si="16"/>
        <v/>
      </c>
      <c r="AC62" s="287" t="str">
        <f t="shared" si="17"/>
        <v/>
      </c>
      <c r="AD62" s="287" t="str">
        <f t="shared" si="18"/>
        <v/>
      </c>
      <c r="AE62" s="287" t="str">
        <f t="shared" si="19"/>
        <v/>
      </c>
      <c r="AF62" s="287" t="str">
        <f t="shared" si="20"/>
        <v/>
      </c>
      <c r="AG62" s="287" t="str">
        <f t="shared" si="21"/>
        <v/>
      </c>
      <c r="AH62" s="287" t="str">
        <f t="shared" si="22"/>
        <v/>
      </c>
      <c r="AI62" s="288" t="str">
        <f t="shared" si="23"/>
        <v/>
      </c>
      <c r="AJ62" s="241"/>
      <c r="AK62" s="308" t="str">
        <f t="shared" si="24"/>
        <v/>
      </c>
      <c r="AL62" s="55" t="str">
        <f>'Calcul Worksheet'!FL62</f>
        <v>N/A</v>
      </c>
      <c r="AM62" s="309" t="str">
        <f t="shared" si="25"/>
        <v/>
      </c>
      <c r="AN62" s="55" t="str">
        <f>'Calcul Worksheet'!FO62</f>
        <v>N/A</v>
      </c>
      <c r="AO62" s="309" t="str">
        <f t="shared" si="26"/>
        <v/>
      </c>
      <c r="AP62" s="310" t="str">
        <f>'Calcul Worksheet'!FR62</f>
        <v>N/A</v>
      </c>
      <c r="AQ62" s="309" t="str">
        <f t="shared" si="27"/>
        <v/>
      </c>
      <c r="AR62" s="310" t="str">
        <f>'Calcul Worksheet'!FU62</f>
        <v>N/A</v>
      </c>
      <c r="AS62" s="309" t="str">
        <f t="shared" si="28"/>
        <v/>
      </c>
      <c r="AT62" s="310" t="str">
        <f>'Calcul Worksheet'!FX62</f>
        <v>N/A</v>
      </c>
      <c r="AU62" s="308" t="str">
        <f t="shared" si="29"/>
        <v/>
      </c>
      <c r="AV62" s="310" t="str">
        <f>'Calcul Worksheet'!GA62</f>
        <v>N/A</v>
      </c>
      <c r="AW62" s="309" t="str">
        <f t="shared" si="30"/>
        <v/>
      </c>
      <c r="AX62" s="310" t="str">
        <f>'Calcul Worksheet'!GD62</f>
        <v>N/A</v>
      </c>
      <c r="AY62" s="309" t="str">
        <f t="shared" si="31"/>
        <v/>
      </c>
      <c r="AZ62" s="310" t="str">
        <f>'Calcul Worksheet'!GG62</f>
        <v>N/A</v>
      </c>
      <c r="BA62" s="309" t="str">
        <f t="shared" si="32"/>
        <v/>
      </c>
      <c r="BB62" s="310" t="str">
        <f>'Calcul Worksheet'!GJ62</f>
        <v>N/A</v>
      </c>
      <c r="BC62" s="309" t="str">
        <f t="shared" si="33"/>
        <v/>
      </c>
      <c r="BD62" s="311" t="str">
        <f>'Calcul Worksheet'!GM62</f>
        <v>N/A</v>
      </c>
      <c r="BE62" s="201"/>
      <c r="BF62" s="201"/>
    </row>
    <row r="63" spans="1:58">
      <c r="A63" s="41" t="str">
        <f>'Calcul Worksheet'!A63</f>
        <v>F1</v>
      </c>
      <c r="B63" s="33" t="str">
        <f>'Calcul Worksheet'!B63</f>
        <v/>
      </c>
      <c r="C63" s="52" t="str">
        <f>IF(ISERROR('Calcul Worksheet'!AJ63),"",'Calcul Worksheet'!AJ63)</f>
        <v/>
      </c>
      <c r="D63" s="53" t="str">
        <f>IF(ISERROR('Calcul Worksheet'!AM63),"",'Calcul Worksheet'!AM63)</f>
        <v/>
      </c>
      <c r="E63" s="53" t="str">
        <f>IF(ISERROR('Calcul Worksheet'!AP63),"",'Calcul Worksheet'!AP63)</f>
        <v/>
      </c>
      <c r="F63" s="53" t="str">
        <f>IF(ISERROR('Calcul Worksheet'!AS63),"",'Calcul Worksheet'!AS63)</f>
        <v/>
      </c>
      <c r="G63" s="53" t="str">
        <f>IF(ISERROR('Calcul Worksheet'!AV63),"",'Calcul Worksheet'!AV63)</f>
        <v/>
      </c>
      <c r="H63" s="53" t="str">
        <f>IF(ISERROR('Calcul Worksheet'!AY63),"",'Calcul Worksheet'!AY63)</f>
        <v/>
      </c>
      <c r="I63" s="53" t="str">
        <f>IF(ISERROR('Calcul Worksheet'!BB63),"",'Calcul Worksheet'!BB63)</f>
        <v/>
      </c>
      <c r="J63" s="53" t="str">
        <f>IF(ISERROR('Calcul Worksheet'!BE63),"",'Calcul Worksheet'!BE63)</f>
        <v/>
      </c>
      <c r="K63" s="53" t="str">
        <f>IF(ISERROR('Calcul Worksheet'!BH63),"",'Calcul Worksheet'!BH63)</f>
        <v/>
      </c>
      <c r="L63" s="53" t="str">
        <f>IF(ISERROR('Calcul Worksheet'!BK63),"",'Calcul Worksheet'!BK63)</f>
        <v/>
      </c>
      <c r="M63" s="54" t="str">
        <f>IF(ISERROR('Calcul Worksheet'!BN63),"",'Calcul Worksheet'!BN63)</f>
        <v/>
      </c>
      <c r="N63" s="239" t="str">
        <f t="shared" si="2"/>
        <v/>
      </c>
      <c r="O63" s="165" t="str">
        <f t="shared" si="3"/>
        <v/>
      </c>
      <c r="P63" s="165" t="str">
        <f t="shared" si="4"/>
        <v/>
      </c>
      <c r="Q63" s="165" t="str">
        <f t="shared" si="5"/>
        <v/>
      </c>
      <c r="R63" s="165" t="str">
        <f t="shared" si="6"/>
        <v/>
      </c>
      <c r="S63" s="165" t="str">
        <f t="shared" si="7"/>
        <v/>
      </c>
      <c r="T63" s="165" t="str">
        <f t="shared" si="8"/>
        <v/>
      </c>
      <c r="U63" s="165" t="str">
        <f t="shared" si="9"/>
        <v/>
      </c>
      <c r="V63" s="165" t="str">
        <f t="shared" si="10"/>
        <v/>
      </c>
      <c r="W63" s="165" t="str">
        <f t="shared" si="11"/>
        <v/>
      </c>
      <c r="X63" s="192" t="str">
        <f t="shared" si="12"/>
        <v/>
      </c>
      <c r="Y63" s="286" t="str">
        <f t="shared" si="13"/>
        <v/>
      </c>
      <c r="Z63" s="287" t="str">
        <f t="shared" si="14"/>
        <v/>
      </c>
      <c r="AA63" s="287" t="str">
        <f t="shared" si="15"/>
        <v/>
      </c>
      <c r="AB63" s="287" t="str">
        <f t="shared" si="16"/>
        <v/>
      </c>
      <c r="AC63" s="287" t="str">
        <f t="shared" si="17"/>
        <v/>
      </c>
      <c r="AD63" s="287" t="str">
        <f t="shared" si="18"/>
        <v/>
      </c>
      <c r="AE63" s="287" t="str">
        <f t="shared" si="19"/>
        <v/>
      </c>
      <c r="AF63" s="287" t="str">
        <f t="shared" si="20"/>
        <v/>
      </c>
      <c r="AG63" s="287" t="str">
        <f t="shared" si="21"/>
        <v/>
      </c>
      <c r="AH63" s="287" t="str">
        <f t="shared" si="22"/>
        <v/>
      </c>
      <c r="AI63" s="288" t="str">
        <f t="shared" si="23"/>
        <v/>
      </c>
      <c r="AJ63" s="241"/>
      <c r="AK63" s="308" t="str">
        <f t="shared" si="24"/>
        <v/>
      </c>
      <c r="AL63" s="55" t="str">
        <f>'Calcul Worksheet'!FL63</f>
        <v>N/A</v>
      </c>
      <c r="AM63" s="309" t="str">
        <f t="shared" si="25"/>
        <v/>
      </c>
      <c r="AN63" s="55" t="str">
        <f>'Calcul Worksheet'!FO63</f>
        <v>N/A</v>
      </c>
      <c r="AO63" s="309" t="str">
        <f t="shared" si="26"/>
        <v/>
      </c>
      <c r="AP63" s="310" t="str">
        <f>'Calcul Worksheet'!FR63</f>
        <v>N/A</v>
      </c>
      <c r="AQ63" s="309" t="str">
        <f t="shared" si="27"/>
        <v/>
      </c>
      <c r="AR63" s="310" t="str">
        <f>'Calcul Worksheet'!FU63</f>
        <v>N/A</v>
      </c>
      <c r="AS63" s="309" t="str">
        <f t="shared" si="28"/>
        <v/>
      </c>
      <c r="AT63" s="310" t="str">
        <f>'Calcul Worksheet'!FX63</f>
        <v>N/A</v>
      </c>
      <c r="AU63" s="308" t="str">
        <f t="shared" si="29"/>
        <v/>
      </c>
      <c r="AV63" s="310" t="str">
        <f>'Calcul Worksheet'!GA63</f>
        <v>N/A</v>
      </c>
      <c r="AW63" s="309" t="str">
        <f t="shared" si="30"/>
        <v/>
      </c>
      <c r="AX63" s="310" t="str">
        <f>'Calcul Worksheet'!GD63</f>
        <v>N/A</v>
      </c>
      <c r="AY63" s="309" t="str">
        <f t="shared" si="31"/>
        <v/>
      </c>
      <c r="AZ63" s="310" t="str">
        <f>'Calcul Worksheet'!GG63</f>
        <v>N/A</v>
      </c>
      <c r="BA63" s="309" t="str">
        <f t="shared" si="32"/>
        <v/>
      </c>
      <c r="BB63" s="310" t="str">
        <f>'Calcul Worksheet'!GJ63</f>
        <v>N/A</v>
      </c>
      <c r="BC63" s="309" t="str">
        <f t="shared" si="33"/>
        <v/>
      </c>
      <c r="BD63" s="311" t="str">
        <f>'Calcul Worksheet'!GM63</f>
        <v>N/A</v>
      </c>
      <c r="BE63" s="201"/>
      <c r="BF63" s="201"/>
    </row>
    <row r="64" spans="1:58">
      <c r="A64" s="41" t="str">
        <f>'Calcul Worksheet'!A64</f>
        <v>F2</v>
      </c>
      <c r="B64" s="33" t="str">
        <f>'Calcul Worksheet'!B64</f>
        <v/>
      </c>
      <c r="C64" s="52" t="str">
        <f>IF(ISERROR('Calcul Worksheet'!AJ64),"",'Calcul Worksheet'!AJ64)</f>
        <v/>
      </c>
      <c r="D64" s="53" t="str">
        <f>IF(ISERROR('Calcul Worksheet'!AM64),"",'Calcul Worksheet'!AM64)</f>
        <v/>
      </c>
      <c r="E64" s="53" t="str">
        <f>IF(ISERROR('Calcul Worksheet'!AP64),"",'Calcul Worksheet'!AP64)</f>
        <v/>
      </c>
      <c r="F64" s="53" t="str">
        <f>IF(ISERROR('Calcul Worksheet'!AS64),"",'Calcul Worksheet'!AS64)</f>
        <v/>
      </c>
      <c r="G64" s="53" t="str">
        <f>IF(ISERROR('Calcul Worksheet'!AV64),"",'Calcul Worksheet'!AV64)</f>
        <v/>
      </c>
      <c r="H64" s="53" t="str">
        <f>IF(ISERROR('Calcul Worksheet'!AY64),"",'Calcul Worksheet'!AY64)</f>
        <v/>
      </c>
      <c r="I64" s="53" t="str">
        <f>IF(ISERROR('Calcul Worksheet'!BB64),"",'Calcul Worksheet'!BB64)</f>
        <v/>
      </c>
      <c r="J64" s="53" t="str">
        <f>IF(ISERROR('Calcul Worksheet'!BE64),"",'Calcul Worksheet'!BE64)</f>
        <v/>
      </c>
      <c r="K64" s="53" t="str">
        <f>IF(ISERROR('Calcul Worksheet'!BH64),"",'Calcul Worksheet'!BH64)</f>
        <v/>
      </c>
      <c r="L64" s="53" t="str">
        <f>IF(ISERROR('Calcul Worksheet'!BK64),"",'Calcul Worksheet'!BK64)</f>
        <v/>
      </c>
      <c r="M64" s="54" t="str">
        <f>IF(ISERROR('Calcul Worksheet'!BN64),"",'Calcul Worksheet'!BN64)</f>
        <v/>
      </c>
      <c r="N64" s="239" t="str">
        <f t="shared" si="2"/>
        <v/>
      </c>
      <c r="O64" s="165" t="str">
        <f t="shared" si="3"/>
        <v/>
      </c>
      <c r="P64" s="165" t="str">
        <f t="shared" si="4"/>
        <v/>
      </c>
      <c r="Q64" s="165" t="str">
        <f t="shared" si="5"/>
        <v/>
      </c>
      <c r="R64" s="165" t="str">
        <f t="shared" si="6"/>
        <v/>
      </c>
      <c r="S64" s="165" t="str">
        <f t="shared" si="7"/>
        <v/>
      </c>
      <c r="T64" s="165" t="str">
        <f t="shared" si="8"/>
        <v/>
      </c>
      <c r="U64" s="165" t="str">
        <f t="shared" si="9"/>
        <v/>
      </c>
      <c r="V64" s="165" t="str">
        <f t="shared" si="10"/>
        <v/>
      </c>
      <c r="W64" s="165" t="str">
        <f t="shared" si="11"/>
        <v/>
      </c>
      <c r="X64" s="192" t="str">
        <f t="shared" si="12"/>
        <v/>
      </c>
      <c r="Y64" s="286" t="str">
        <f t="shared" si="13"/>
        <v/>
      </c>
      <c r="Z64" s="287" t="str">
        <f t="shared" si="14"/>
        <v/>
      </c>
      <c r="AA64" s="287" t="str">
        <f t="shared" si="15"/>
        <v/>
      </c>
      <c r="AB64" s="287" t="str">
        <f t="shared" si="16"/>
        <v/>
      </c>
      <c r="AC64" s="287" t="str">
        <f t="shared" si="17"/>
        <v/>
      </c>
      <c r="AD64" s="287" t="str">
        <f t="shared" si="18"/>
        <v/>
      </c>
      <c r="AE64" s="287" t="str">
        <f t="shared" si="19"/>
        <v/>
      </c>
      <c r="AF64" s="287" t="str">
        <f t="shared" si="20"/>
        <v/>
      </c>
      <c r="AG64" s="287" t="str">
        <f t="shared" si="21"/>
        <v/>
      </c>
      <c r="AH64" s="287" t="str">
        <f t="shared" si="22"/>
        <v/>
      </c>
      <c r="AI64" s="288" t="str">
        <f t="shared" si="23"/>
        <v/>
      </c>
      <c r="AJ64" s="241"/>
      <c r="AK64" s="308" t="str">
        <f t="shared" si="24"/>
        <v/>
      </c>
      <c r="AL64" s="55" t="str">
        <f>'Calcul Worksheet'!FL64</f>
        <v>N/A</v>
      </c>
      <c r="AM64" s="309" t="str">
        <f t="shared" si="25"/>
        <v/>
      </c>
      <c r="AN64" s="55" t="str">
        <f>'Calcul Worksheet'!FO64</f>
        <v>N/A</v>
      </c>
      <c r="AO64" s="309" t="str">
        <f t="shared" si="26"/>
        <v/>
      </c>
      <c r="AP64" s="310" t="str">
        <f>'Calcul Worksheet'!FR64</f>
        <v>N/A</v>
      </c>
      <c r="AQ64" s="309" t="str">
        <f t="shared" si="27"/>
        <v/>
      </c>
      <c r="AR64" s="310" t="str">
        <f>'Calcul Worksheet'!FU64</f>
        <v>N/A</v>
      </c>
      <c r="AS64" s="309" t="str">
        <f t="shared" si="28"/>
        <v/>
      </c>
      <c r="AT64" s="310" t="str">
        <f>'Calcul Worksheet'!FX64</f>
        <v>N/A</v>
      </c>
      <c r="AU64" s="308" t="str">
        <f t="shared" si="29"/>
        <v/>
      </c>
      <c r="AV64" s="310" t="str">
        <f>'Calcul Worksheet'!GA64</f>
        <v>N/A</v>
      </c>
      <c r="AW64" s="309" t="str">
        <f t="shared" si="30"/>
        <v/>
      </c>
      <c r="AX64" s="310" t="str">
        <f>'Calcul Worksheet'!GD64</f>
        <v>N/A</v>
      </c>
      <c r="AY64" s="309" t="str">
        <f t="shared" si="31"/>
        <v/>
      </c>
      <c r="AZ64" s="310" t="str">
        <f>'Calcul Worksheet'!GG64</f>
        <v>N/A</v>
      </c>
      <c r="BA64" s="309" t="str">
        <f t="shared" si="32"/>
        <v/>
      </c>
      <c r="BB64" s="310" t="str">
        <f>'Calcul Worksheet'!GJ64</f>
        <v>N/A</v>
      </c>
      <c r="BC64" s="309" t="str">
        <f t="shared" si="33"/>
        <v/>
      </c>
      <c r="BD64" s="311" t="str">
        <f>'Calcul Worksheet'!GM64</f>
        <v>N/A</v>
      </c>
      <c r="BE64" s="201"/>
      <c r="BF64" s="201"/>
    </row>
    <row r="65" spans="1:58">
      <c r="A65" s="41" t="str">
        <f>'Calcul Worksheet'!A65</f>
        <v>F3</v>
      </c>
      <c r="B65" s="33" t="str">
        <f>'Calcul Worksheet'!B65</f>
        <v/>
      </c>
      <c r="C65" s="52" t="str">
        <f>IF(ISERROR('Calcul Worksheet'!AJ65),"",'Calcul Worksheet'!AJ65)</f>
        <v/>
      </c>
      <c r="D65" s="53" t="str">
        <f>IF(ISERROR('Calcul Worksheet'!AM65),"",'Calcul Worksheet'!AM65)</f>
        <v/>
      </c>
      <c r="E65" s="53" t="str">
        <f>IF(ISERROR('Calcul Worksheet'!AP65),"",'Calcul Worksheet'!AP65)</f>
        <v/>
      </c>
      <c r="F65" s="53" t="str">
        <f>IF(ISERROR('Calcul Worksheet'!AS65),"",'Calcul Worksheet'!AS65)</f>
        <v/>
      </c>
      <c r="G65" s="53" t="str">
        <f>IF(ISERROR('Calcul Worksheet'!AV65),"",'Calcul Worksheet'!AV65)</f>
        <v/>
      </c>
      <c r="H65" s="53" t="str">
        <f>IF(ISERROR('Calcul Worksheet'!AY65),"",'Calcul Worksheet'!AY65)</f>
        <v/>
      </c>
      <c r="I65" s="53" t="str">
        <f>IF(ISERROR('Calcul Worksheet'!BB65),"",'Calcul Worksheet'!BB65)</f>
        <v/>
      </c>
      <c r="J65" s="53" t="str">
        <f>IF(ISERROR('Calcul Worksheet'!BE65),"",'Calcul Worksheet'!BE65)</f>
        <v/>
      </c>
      <c r="K65" s="53" t="str">
        <f>IF(ISERROR('Calcul Worksheet'!BH65),"",'Calcul Worksheet'!BH65)</f>
        <v/>
      </c>
      <c r="L65" s="53" t="str">
        <f>IF(ISERROR('Calcul Worksheet'!BK65),"",'Calcul Worksheet'!BK65)</f>
        <v/>
      </c>
      <c r="M65" s="54" t="str">
        <f>IF(ISERROR('Calcul Worksheet'!BN65),"",'Calcul Worksheet'!BN65)</f>
        <v/>
      </c>
      <c r="N65" s="239" t="str">
        <f t="shared" si="2"/>
        <v/>
      </c>
      <c r="O65" s="165" t="str">
        <f t="shared" si="3"/>
        <v/>
      </c>
      <c r="P65" s="165" t="str">
        <f t="shared" si="4"/>
        <v/>
      </c>
      <c r="Q65" s="165" t="str">
        <f t="shared" si="5"/>
        <v/>
      </c>
      <c r="R65" s="165" t="str">
        <f t="shared" si="6"/>
        <v/>
      </c>
      <c r="S65" s="165" t="str">
        <f t="shared" si="7"/>
        <v/>
      </c>
      <c r="T65" s="165" t="str">
        <f t="shared" si="8"/>
        <v/>
      </c>
      <c r="U65" s="165" t="str">
        <f t="shared" si="9"/>
        <v/>
      </c>
      <c r="V65" s="165" t="str">
        <f t="shared" si="10"/>
        <v/>
      </c>
      <c r="W65" s="165" t="str">
        <f t="shared" si="11"/>
        <v/>
      </c>
      <c r="X65" s="192" t="str">
        <f t="shared" si="12"/>
        <v/>
      </c>
      <c r="Y65" s="286" t="str">
        <f t="shared" si="13"/>
        <v/>
      </c>
      <c r="Z65" s="287" t="str">
        <f t="shared" si="14"/>
        <v/>
      </c>
      <c r="AA65" s="287" t="str">
        <f t="shared" si="15"/>
        <v/>
      </c>
      <c r="AB65" s="287" t="str">
        <f t="shared" si="16"/>
        <v/>
      </c>
      <c r="AC65" s="287" t="str">
        <f t="shared" si="17"/>
        <v/>
      </c>
      <c r="AD65" s="287" t="str">
        <f t="shared" si="18"/>
        <v/>
      </c>
      <c r="AE65" s="287" t="str">
        <f t="shared" si="19"/>
        <v/>
      </c>
      <c r="AF65" s="287" t="str">
        <f t="shared" si="20"/>
        <v/>
      </c>
      <c r="AG65" s="287" t="str">
        <f t="shared" si="21"/>
        <v/>
      </c>
      <c r="AH65" s="287" t="str">
        <f t="shared" si="22"/>
        <v/>
      </c>
      <c r="AI65" s="288" t="str">
        <f t="shared" si="23"/>
        <v/>
      </c>
      <c r="AJ65" s="241"/>
      <c r="AK65" s="308" t="str">
        <f t="shared" si="24"/>
        <v/>
      </c>
      <c r="AL65" s="55" t="str">
        <f>'Calcul Worksheet'!FL65</f>
        <v>N/A</v>
      </c>
      <c r="AM65" s="309" t="str">
        <f t="shared" si="25"/>
        <v/>
      </c>
      <c r="AN65" s="55" t="str">
        <f>'Calcul Worksheet'!FO65</f>
        <v>N/A</v>
      </c>
      <c r="AO65" s="309" t="str">
        <f t="shared" si="26"/>
        <v/>
      </c>
      <c r="AP65" s="310" t="str">
        <f>'Calcul Worksheet'!FR65</f>
        <v>N/A</v>
      </c>
      <c r="AQ65" s="309" t="str">
        <f t="shared" si="27"/>
        <v/>
      </c>
      <c r="AR65" s="310" t="str">
        <f>'Calcul Worksheet'!FU65</f>
        <v>N/A</v>
      </c>
      <c r="AS65" s="309" t="str">
        <f t="shared" si="28"/>
        <v/>
      </c>
      <c r="AT65" s="310" t="str">
        <f>'Calcul Worksheet'!FX65</f>
        <v>N/A</v>
      </c>
      <c r="AU65" s="308" t="str">
        <f t="shared" si="29"/>
        <v/>
      </c>
      <c r="AV65" s="310" t="str">
        <f>'Calcul Worksheet'!GA65</f>
        <v>N/A</v>
      </c>
      <c r="AW65" s="309" t="str">
        <f t="shared" si="30"/>
        <v/>
      </c>
      <c r="AX65" s="310" t="str">
        <f>'Calcul Worksheet'!GD65</f>
        <v>N/A</v>
      </c>
      <c r="AY65" s="309" t="str">
        <f t="shared" si="31"/>
        <v/>
      </c>
      <c r="AZ65" s="310" t="str">
        <f>'Calcul Worksheet'!GG65</f>
        <v>N/A</v>
      </c>
      <c r="BA65" s="309" t="str">
        <f t="shared" si="32"/>
        <v/>
      </c>
      <c r="BB65" s="310" t="str">
        <f>'Calcul Worksheet'!GJ65</f>
        <v>N/A</v>
      </c>
      <c r="BC65" s="309" t="str">
        <f t="shared" si="33"/>
        <v/>
      </c>
      <c r="BD65" s="311" t="str">
        <f>'Calcul Worksheet'!GM65</f>
        <v>N/A</v>
      </c>
      <c r="BE65" s="201"/>
      <c r="BF65" s="201"/>
    </row>
    <row r="66" spans="1:58">
      <c r="A66" s="41" t="str">
        <f>'Calcul Worksheet'!A66</f>
        <v>F4</v>
      </c>
      <c r="B66" s="33" t="str">
        <f>'Calcul Worksheet'!B66</f>
        <v/>
      </c>
      <c r="C66" s="52" t="str">
        <f>IF(ISERROR('Calcul Worksheet'!AJ66),"",'Calcul Worksheet'!AJ66)</f>
        <v/>
      </c>
      <c r="D66" s="53" t="str">
        <f>IF(ISERROR('Calcul Worksheet'!AM66),"",'Calcul Worksheet'!AM66)</f>
        <v/>
      </c>
      <c r="E66" s="53" t="str">
        <f>IF(ISERROR('Calcul Worksheet'!AP66),"",'Calcul Worksheet'!AP66)</f>
        <v/>
      </c>
      <c r="F66" s="53" t="str">
        <f>IF(ISERROR('Calcul Worksheet'!AS66),"",'Calcul Worksheet'!AS66)</f>
        <v/>
      </c>
      <c r="G66" s="53" t="str">
        <f>IF(ISERROR('Calcul Worksheet'!AV66),"",'Calcul Worksheet'!AV66)</f>
        <v/>
      </c>
      <c r="H66" s="53" t="str">
        <f>IF(ISERROR('Calcul Worksheet'!AY66),"",'Calcul Worksheet'!AY66)</f>
        <v/>
      </c>
      <c r="I66" s="53" t="str">
        <f>IF(ISERROR('Calcul Worksheet'!BB66),"",'Calcul Worksheet'!BB66)</f>
        <v/>
      </c>
      <c r="J66" s="53" t="str">
        <f>IF(ISERROR('Calcul Worksheet'!BE66),"",'Calcul Worksheet'!BE66)</f>
        <v/>
      </c>
      <c r="K66" s="53" t="str">
        <f>IF(ISERROR('Calcul Worksheet'!BH66),"",'Calcul Worksheet'!BH66)</f>
        <v/>
      </c>
      <c r="L66" s="53" t="str">
        <f>IF(ISERROR('Calcul Worksheet'!BK66),"",'Calcul Worksheet'!BK66)</f>
        <v/>
      </c>
      <c r="M66" s="54" t="str">
        <f>IF(ISERROR('Calcul Worksheet'!BN66),"",'Calcul Worksheet'!BN66)</f>
        <v/>
      </c>
      <c r="N66" s="239" t="str">
        <f t="shared" si="2"/>
        <v/>
      </c>
      <c r="O66" s="165" t="str">
        <f t="shared" si="3"/>
        <v/>
      </c>
      <c r="P66" s="165" t="str">
        <f t="shared" si="4"/>
        <v/>
      </c>
      <c r="Q66" s="165" t="str">
        <f t="shared" si="5"/>
        <v/>
      </c>
      <c r="R66" s="165" t="str">
        <f t="shared" si="6"/>
        <v/>
      </c>
      <c r="S66" s="165" t="str">
        <f t="shared" si="7"/>
        <v/>
      </c>
      <c r="T66" s="165" t="str">
        <f t="shared" si="8"/>
        <v/>
      </c>
      <c r="U66" s="165" t="str">
        <f t="shared" si="9"/>
        <v/>
      </c>
      <c r="V66" s="165" t="str">
        <f t="shared" si="10"/>
        <v/>
      </c>
      <c r="W66" s="165" t="str">
        <f t="shared" si="11"/>
        <v/>
      </c>
      <c r="X66" s="192" t="str">
        <f t="shared" si="12"/>
        <v/>
      </c>
      <c r="Y66" s="286" t="str">
        <f t="shared" si="13"/>
        <v/>
      </c>
      <c r="Z66" s="287" t="str">
        <f t="shared" si="14"/>
        <v/>
      </c>
      <c r="AA66" s="287" t="str">
        <f t="shared" si="15"/>
        <v/>
      </c>
      <c r="AB66" s="287" t="str">
        <f t="shared" si="16"/>
        <v/>
      </c>
      <c r="AC66" s="287" t="str">
        <f t="shared" si="17"/>
        <v/>
      </c>
      <c r="AD66" s="287" t="str">
        <f t="shared" si="18"/>
        <v/>
      </c>
      <c r="AE66" s="287" t="str">
        <f t="shared" si="19"/>
        <v/>
      </c>
      <c r="AF66" s="287" t="str">
        <f t="shared" si="20"/>
        <v/>
      </c>
      <c r="AG66" s="287" t="str">
        <f t="shared" si="21"/>
        <v/>
      </c>
      <c r="AH66" s="287" t="str">
        <f t="shared" si="22"/>
        <v/>
      </c>
      <c r="AI66" s="288" t="str">
        <f t="shared" si="23"/>
        <v/>
      </c>
      <c r="AJ66" s="241"/>
      <c r="AK66" s="308" t="str">
        <f t="shared" si="24"/>
        <v/>
      </c>
      <c r="AL66" s="55" t="str">
        <f>'Calcul Worksheet'!FL66</f>
        <v>N/A</v>
      </c>
      <c r="AM66" s="309" t="str">
        <f t="shared" si="25"/>
        <v/>
      </c>
      <c r="AN66" s="55" t="str">
        <f>'Calcul Worksheet'!FO66</f>
        <v>N/A</v>
      </c>
      <c r="AO66" s="309" t="str">
        <f t="shared" si="26"/>
        <v/>
      </c>
      <c r="AP66" s="310" t="str">
        <f>'Calcul Worksheet'!FR66</f>
        <v>N/A</v>
      </c>
      <c r="AQ66" s="309" t="str">
        <f t="shared" si="27"/>
        <v/>
      </c>
      <c r="AR66" s="310" t="str">
        <f>'Calcul Worksheet'!FU66</f>
        <v>N/A</v>
      </c>
      <c r="AS66" s="309" t="str">
        <f t="shared" si="28"/>
        <v/>
      </c>
      <c r="AT66" s="310" t="str">
        <f>'Calcul Worksheet'!FX66</f>
        <v>N/A</v>
      </c>
      <c r="AU66" s="308" t="str">
        <f t="shared" si="29"/>
        <v/>
      </c>
      <c r="AV66" s="310" t="str">
        <f>'Calcul Worksheet'!GA66</f>
        <v>N/A</v>
      </c>
      <c r="AW66" s="309" t="str">
        <f t="shared" si="30"/>
        <v/>
      </c>
      <c r="AX66" s="310" t="str">
        <f>'Calcul Worksheet'!GD66</f>
        <v>N/A</v>
      </c>
      <c r="AY66" s="309" t="str">
        <f t="shared" si="31"/>
        <v/>
      </c>
      <c r="AZ66" s="310" t="str">
        <f>'Calcul Worksheet'!GG66</f>
        <v>N/A</v>
      </c>
      <c r="BA66" s="309" t="str">
        <f t="shared" si="32"/>
        <v/>
      </c>
      <c r="BB66" s="310" t="str">
        <f>'Calcul Worksheet'!GJ66</f>
        <v>N/A</v>
      </c>
      <c r="BC66" s="309" t="str">
        <f t="shared" si="33"/>
        <v/>
      </c>
      <c r="BD66" s="311" t="str">
        <f>'Calcul Worksheet'!GM66</f>
        <v>N/A</v>
      </c>
      <c r="BE66" s="201"/>
      <c r="BF66" s="201"/>
    </row>
    <row r="67" spans="1:58">
      <c r="A67" s="41" t="str">
        <f>'Calcul Worksheet'!A67</f>
        <v>F5</v>
      </c>
      <c r="B67" s="33" t="str">
        <f>'Calcul Worksheet'!B67</f>
        <v/>
      </c>
      <c r="C67" s="52" t="str">
        <f>IF(ISERROR('Calcul Worksheet'!AJ67),"",'Calcul Worksheet'!AJ67)</f>
        <v/>
      </c>
      <c r="D67" s="53" t="str">
        <f>IF(ISERROR('Calcul Worksheet'!AM67),"",'Calcul Worksheet'!AM67)</f>
        <v/>
      </c>
      <c r="E67" s="53" t="str">
        <f>IF(ISERROR('Calcul Worksheet'!AP67),"",'Calcul Worksheet'!AP67)</f>
        <v/>
      </c>
      <c r="F67" s="53" t="str">
        <f>IF(ISERROR('Calcul Worksheet'!AS67),"",'Calcul Worksheet'!AS67)</f>
        <v/>
      </c>
      <c r="G67" s="53" t="str">
        <f>IF(ISERROR('Calcul Worksheet'!AV67),"",'Calcul Worksheet'!AV67)</f>
        <v/>
      </c>
      <c r="H67" s="53" t="str">
        <f>IF(ISERROR('Calcul Worksheet'!AY67),"",'Calcul Worksheet'!AY67)</f>
        <v/>
      </c>
      <c r="I67" s="53" t="str">
        <f>IF(ISERROR('Calcul Worksheet'!BB67),"",'Calcul Worksheet'!BB67)</f>
        <v/>
      </c>
      <c r="J67" s="53" t="str">
        <f>IF(ISERROR('Calcul Worksheet'!BE67),"",'Calcul Worksheet'!BE67)</f>
        <v/>
      </c>
      <c r="K67" s="53" t="str">
        <f>IF(ISERROR('Calcul Worksheet'!BH67),"",'Calcul Worksheet'!BH67)</f>
        <v/>
      </c>
      <c r="L67" s="53" t="str">
        <f>IF(ISERROR('Calcul Worksheet'!BK67),"",'Calcul Worksheet'!BK67)</f>
        <v/>
      </c>
      <c r="M67" s="54" t="str">
        <f>IF(ISERROR('Calcul Worksheet'!BN67),"",'Calcul Worksheet'!BN67)</f>
        <v/>
      </c>
      <c r="N67" s="239" t="str">
        <f t="shared" si="2"/>
        <v/>
      </c>
      <c r="O67" s="165" t="str">
        <f t="shared" si="3"/>
        <v/>
      </c>
      <c r="P67" s="165" t="str">
        <f t="shared" si="4"/>
        <v/>
      </c>
      <c r="Q67" s="165" t="str">
        <f t="shared" si="5"/>
        <v/>
      </c>
      <c r="R67" s="165" t="str">
        <f t="shared" si="6"/>
        <v/>
      </c>
      <c r="S67" s="165" t="str">
        <f t="shared" si="7"/>
        <v/>
      </c>
      <c r="T67" s="165" t="str">
        <f t="shared" si="8"/>
        <v/>
      </c>
      <c r="U67" s="165" t="str">
        <f t="shared" si="9"/>
        <v/>
      </c>
      <c r="V67" s="165" t="str">
        <f t="shared" si="10"/>
        <v/>
      </c>
      <c r="W67" s="165" t="str">
        <f t="shared" si="11"/>
        <v/>
      </c>
      <c r="X67" s="192" t="str">
        <f t="shared" si="12"/>
        <v/>
      </c>
      <c r="Y67" s="286" t="str">
        <f t="shared" si="13"/>
        <v/>
      </c>
      <c r="Z67" s="287" t="str">
        <f t="shared" si="14"/>
        <v/>
      </c>
      <c r="AA67" s="287" t="str">
        <f t="shared" si="15"/>
        <v/>
      </c>
      <c r="AB67" s="287" t="str">
        <f t="shared" si="16"/>
        <v/>
      </c>
      <c r="AC67" s="287" t="str">
        <f t="shared" si="17"/>
        <v/>
      </c>
      <c r="AD67" s="287" t="str">
        <f t="shared" si="18"/>
        <v/>
      </c>
      <c r="AE67" s="287" t="str">
        <f t="shared" si="19"/>
        <v/>
      </c>
      <c r="AF67" s="287" t="str">
        <f t="shared" si="20"/>
        <v/>
      </c>
      <c r="AG67" s="287" t="str">
        <f t="shared" si="21"/>
        <v/>
      </c>
      <c r="AH67" s="287" t="str">
        <f t="shared" si="22"/>
        <v/>
      </c>
      <c r="AI67" s="288" t="str">
        <f t="shared" si="23"/>
        <v/>
      </c>
      <c r="AJ67" s="241"/>
      <c r="AK67" s="308" t="str">
        <f t="shared" si="24"/>
        <v/>
      </c>
      <c r="AL67" s="55" t="str">
        <f>'Calcul Worksheet'!FL67</f>
        <v>N/A</v>
      </c>
      <c r="AM67" s="309" t="str">
        <f t="shared" si="25"/>
        <v/>
      </c>
      <c r="AN67" s="55" t="str">
        <f>'Calcul Worksheet'!FO67</f>
        <v>N/A</v>
      </c>
      <c r="AO67" s="309" t="str">
        <f t="shared" si="26"/>
        <v/>
      </c>
      <c r="AP67" s="310" t="str">
        <f>'Calcul Worksheet'!FR67</f>
        <v>N/A</v>
      </c>
      <c r="AQ67" s="309" t="str">
        <f t="shared" si="27"/>
        <v/>
      </c>
      <c r="AR67" s="310" t="str">
        <f>'Calcul Worksheet'!FU67</f>
        <v>N/A</v>
      </c>
      <c r="AS67" s="309" t="str">
        <f t="shared" si="28"/>
        <v/>
      </c>
      <c r="AT67" s="310" t="str">
        <f>'Calcul Worksheet'!FX67</f>
        <v>N/A</v>
      </c>
      <c r="AU67" s="308" t="str">
        <f t="shared" si="29"/>
        <v/>
      </c>
      <c r="AV67" s="310" t="str">
        <f>'Calcul Worksheet'!GA67</f>
        <v>N/A</v>
      </c>
      <c r="AW67" s="309" t="str">
        <f t="shared" si="30"/>
        <v/>
      </c>
      <c r="AX67" s="310" t="str">
        <f>'Calcul Worksheet'!GD67</f>
        <v>N/A</v>
      </c>
      <c r="AY67" s="309" t="str">
        <f t="shared" si="31"/>
        <v/>
      </c>
      <c r="AZ67" s="310" t="str">
        <f>'Calcul Worksheet'!GG67</f>
        <v>N/A</v>
      </c>
      <c r="BA67" s="309" t="str">
        <f t="shared" si="32"/>
        <v/>
      </c>
      <c r="BB67" s="310" t="str">
        <f>'Calcul Worksheet'!GJ67</f>
        <v>N/A</v>
      </c>
      <c r="BC67" s="309" t="str">
        <f t="shared" si="33"/>
        <v/>
      </c>
      <c r="BD67" s="311" t="str">
        <f>'Calcul Worksheet'!GM67</f>
        <v>N/A</v>
      </c>
      <c r="BE67" s="201"/>
      <c r="BF67" s="201"/>
    </row>
    <row r="68" spans="1:58">
      <c r="A68" s="41" t="str">
        <f>'Calcul Worksheet'!A68</f>
        <v>F6</v>
      </c>
      <c r="B68" s="33" t="str">
        <f>'Calcul Worksheet'!B68</f>
        <v/>
      </c>
      <c r="C68" s="52" t="str">
        <f>IF(ISERROR('Calcul Worksheet'!AJ68),"",'Calcul Worksheet'!AJ68)</f>
        <v/>
      </c>
      <c r="D68" s="53" t="str">
        <f>IF(ISERROR('Calcul Worksheet'!AM68),"",'Calcul Worksheet'!AM68)</f>
        <v/>
      </c>
      <c r="E68" s="53" t="str">
        <f>IF(ISERROR('Calcul Worksheet'!AP68),"",'Calcul Worksheet'!AP68)</f>
        <v/>
      </c>
      <c r="F68" s="53" t="str">
        <f>IF(ISERROR('Calcul Worksheet'!AS68),"",'Calcul Worksheet'!AS68)</f>
        <v/>
      </c>
      <c r="G68" s="53" t="str">
        <f>IF(ISERROR('Calcul Worksheet'!AV68),"",'Calcul Worksheet'!AV68)</f>
        <v/>
      </c>
      <c r="H68" s="53" t="str">
        <f>IF(ISERROR('Calcul Worksheet'!AY68),"",'Calcul Worksheet'!AY68)</f>
        <v/>
      </c>
      <c r="I68" s="53" t="str">
        <f>IF(ISERROR('Calcul Worksheet'!BB68),"",'Calcul Worksheet'!BB68)</f>
        <v/>
      </c>
      <c r="J68" s="53" t="str">
        <f>IF(ISERROR('Calcul Worksheet'!BE68),"",'Calcul Worksheet'!BE68)</f>
        <v/>
      </c>
      <c r="K68" s="53" t="str">
        <f>IF(ISERROR('Calcul Worksheet'!BH68),"",'Calcul Worksheet'!BH68)</f>
        <v/>
      </c>
      <c r="L68" s="53" t="str">
        <f>IF(ISERROR('Calcul Worksheet'!BK68),"",'Calcul Worksheet'!BK68)</f>
        <v/>
      </c>
      <c r="M68" s="54" t="str">
        <f>IF(ISERROR('Calcul Worksheet'!BN68),"",'Calcul Worksheet'!BN68)</f>
        <v/>
      </c>
      <c r="N68" s="239" t="str">
        <f t="shared" ref="N68:N86" si="34">IF(C68="","",2^-C68)</f>
        <v/>
      </c>
      <c r="O68" s="165" t="str">
        <f t="shared" ref="O68:O86" si="35">IF(D68="","",2^-D68)</f>
        <v/>
      </c>
      <c r="P68" s="165" t="str">
        <f t="shared" ref="P68:P86" si="36">IF(E68="","",2^-E68)</f>
        <v/>
      </c>
      <c r="Q68" s="165" t="str">
        <f t="shared" ref="Q68:Q86" si="37">IF(F68="","",2^-F68)</f>
        <v/>
      </c>
      <c r="R68" s="165" t="str">
        <f t="shared" ref="R68:R86" si="38">IF(G68="","",2^-G68)</f>
        <v/>
      </c>
      <c r="S68" s="165" t="str">
        <f t="shared" ref="S68:S86" si="39">IF(H68="","",2^-H68)</f>
        <v/>
      </c>
      <c r="T68" s="165" t="str">
        <f t="shared" ref="T68:T86" si="40">IF(I68="","",2^-I68)</f>
        <v/>
      </c>
      <c r="U68" s="165" t="str">
        <f t="shared" ref="U68:U86" si="41">IF(J68="","",2^-J68)</f>
        <v/>
      </c>
      <c r="V68" s="165" t="str">
        <f t="shared" ref="V68:V86" si="42">IF(K68="","",2^-K68)</f>
        <v/>
      </c>
      <c r="W68" s="165" t="str">
        <f t="shared" ref="W68:W86" si="43">IF(L68="","",2^-L68)</f>
        <v/>
      </c>
      <c r="X68" s="192" t="str">
        <f t="shared" ref="X68:X86" si="44">IF(M68="","",2^-M68)</f>
        <v/>
      </c>
      <c r="Y68" s="286" t="str">
        <f t="shared" ref="Y68:Y86" si="45">IF(N68&gt;1,N68,-1/N68)</f>
        <v/>
      </c>
      <c r="Z68" s="287" t="str">
        <f t="shared" ref="Z68:Z86" si="46">IF(O68&gt;1,O68,-1/O68)</f>
        <v/>
      </c>
      <c r="AA68" s="287" t="str">
        <f t="shared" ref="AA68:AA86" si="47">IF(P68&gt;1,P68,-1/P68)</f>
        <v/>
      </c>
      <c r="AB68" s="287" t="str">
        <f t="shared" ref="AB68:AB86" si="48">IF(Q68&gt;1,Q68,-1/Q68)</f>
        <v/>
      </c>
      <c r="AC68" s="287" t="str">
        <f t="shared" ref="AC68:AC86" si="49">IF(R68&gt;1,R68,-1/R68)</f>
        <v/>
      </c>
      <c r="AD68" s="287" t="str">
        <f t="shared" ref="AD68:AD86" si="50">IF(S68&gt;1,S68,-1/S68)</f>
        <v/>
      </c>
      <c r="AE68" s="287" t="str">
        <f t="shared" ref="AE68:AE86" si="51">IF(T68&gt;1,T68,-1/T68)</f>
        <v/>
      </c>
      <c r="AF68" s="287" t="str">
        <f t="shared" ref="AF68:AF86" si="52">IF(U68&gt;1,U68,-1/U68)</f>
        <v/>
      </c>
      <c r="AG68" s="287" t="str">
        <f t="shared" ref="AG68:AG86" si="53">IF(V68&gt;1,V68,-1/V68)</f>
        <v/>
      </c>
      <c r="AH68" s="287" t="str">
        <f t="shared" ref="AH68:AH86" si="54">IF(W68&gt;1,W68,-1/W68)</f>
        <v/>
      </c>
      <c r="AI68" s="288" t="str">
        <f t="shared" ref="AI68:AI86" si="55">IF(X68&gt;1,X68,-1/X68)</f>
        <v/>
      </c>
      <c r="AJ68" s="241"/>
      <c r="AK68" s="308" t="str">
        <f t="shared" ref="AK68:AK86" si="56">IF(OR(O68="",$N68=""),"",LOG(O68/$N68,2))</f>
        <v/>
      </c>
      <c r="AL68" s="55" t="str">
        <f>'Calcul Worksheet'!FL68</f>
        <v>N/A</v>
      </c>
      <c r="AM68" s="309" t="str">
        <f t="shared" ref="AM68:AM86" si="57">IF(OR(P68="",$O68=""),"",LOG(P68/$N68,2))</f>
        <v/>
      </c>
      <c r="AN68" s="55" t="str">
        <f>'Calcul Worksheet'!FO68</f>
        <v>N/A</v>
      </c>
      <c r="AO68" s="309" t="str">
        <f t="shared" ref="AO68:AO86" si="58">IF(OR(Q68="",$N68=""),"",LOG(Q68/$N68,2))</f>
        <v/>
      </c>
      <c r="AP68" s="310" t="str">
        <f>'Calcul Worksheet'!FR68</f>
        <v>N/A</v>
      </c>
      <c r="AQ68" s="309" t="str">
        <f t="shared" ref="AQ68:AQ86" si="59">IF(OR(R68="",$N68=""),"",LOG(R68/$N68,2))</f>
        <v/>
      </c>
      <c r="AR68" s="310" t="str">
        <f>'Calcul Worksheet'!FU68</f>
        <v>N/A</v>
      </c>
      <c r="AS68" s="309" t="str">
        <f t="shared" ref="AS68:AS86" si="60">IF(OR(S68="",$N68=""),"",LOG(S68/$N68,2))</f>
        <v/>
      </c>
      <c r="AT68" s="310" t="str">
        <f>'Calcul Worksheet'!FX68</f>
        <v>N/A</v>
      </c>
      <c r="AU68" s="308" t="str">
        <f t="shared" ref="AU68:AU86" si="61">IF(OR(T68="",$N68=""),"",LOG(T68/$N68,2))</f>
        <v/>
      </c>
      <c r="AV68" s="310" t="str">
        <f>'Calcul Worksheet'!GA68</f>
        <v>N/A</v>
      </c>
      <c r="AW68" s="309" t="str">
        <f t="shared" ref="AW68:AW86" si="62">IF(OR(U68="",$N68=""),"",LOG(U68/$N68,2))</f>
        <v/>
      </c>
      <c r="AX68" s="310" t="str">
        <f>'Calcul Worksheet'!GD68</f>
        <v>N/A</v>
      </c>
      <c r="AY68" s="309" t="str">
        <f t="shared" ref="AY68:AY86" si="63">IF(OR(V68="",$N68=""),"",LOG(V68/$N68,2))</f>
        <v/>
      </c>
      <c r="AZ68" s="310" t="str">
        <f>'Calcul Worksheet'!GG68</f>
        <v>N/A</v>
      </c>
      <c r="BA68" s="309" t="str">
        <f t="shared" ref="BA68:BA86" si="64">IF(OR(W68="",$N68=""),"",LOG(W68/$N68,2))</f>
        <v/>
      </c>
      <c r="BB68" s="310" t="str">
        <f>'Calcul Worksheet'!GJ68</f>
        <v>N/A</v>
      </c>
      <c r="BC68" s="309" t="str">
        <f t="shared" ref="BC68:BC86" si="65">IF(OR(X68="",$N68=""),"",LOG(X68/$N68,2))</f>
        <v/>
      </c>
      <c r="BD68" s="311" t="str">
        <f>'Calcul Worksheet'!GM68</f>
        <v>N/A</v>
      </c>
      <c r="BE68" s="201"/>
      <c r="BF68" s="201"/>
    </row>
    <row r="69" spans="1:58">
      <c r="A69" s="41" t="str">
        <f>'Calcul Worksheet'!A69</f>
        <v>F7</v>
      </c>
      <c r="B69" s="33" t="str">
        <f>'Calcul Worksheet'!B69</f>
        <v/>
      </c>
      <c r="C69" s="52" t="str">
        <f>IF(ISERROR('Calcul Worksheet'!AJ69),"",'Calcul Worksheet'!AJ69)</f>
        <v/>
      </c>
      <c r="D69" s="53" t="str">
        <f>IF(ISERROR('Calcul Worksheet'!AM69),"",'Calcul Worksheet'!AM69)</f>
        <v/>
      </c>
      <c r="E69" s="53" t="str">
        <f>IF(ISERROR('Calcul Worksheet'!AP69),"",'Calcul Worksheet'!AP69)</f>
        <v/>
      </c>
      <c r="F69" s="53" t="str">
        <f>IF(ISERROR('Calcul Worksheet'!AS69),"",'Calcul Worksheet'!AS69)</f>
        <v/>
      </c>
      <c r="G69" s="53" t="str">
        <f>IF(ISERROR('Calcul Worksheet'!AV69),"",'Calcul Worksheet'!AV69)</f>
        <v/>
      </c>
      <c r="H69" s="53" t="str">
        <f>IF(ISERROR('Calcul Worksheet'!AY69),"",'Calcul Worksheet'!AY69)</f>
        <v/>
      </c>
      <c r="I69" s="53" t="str">
        <f>IF(ISERROR('Calcul Worksheet'!BB69),"",'Calcul Worksheet'!BB69)</f>
        <v/>
      </c>
      <c r="J69" s="53" t="str">
        <f>IF(ISERROR('Calcul Worksheet'!BE69),"",'Calcul Worksheet'!BE69)</f>
        <v/>
      </c>
      <c r="K69" s="53" t="str">
        <f>IF(ISERROR('Calcul Worksheet'!BH69),"",'Calcul Worksheet'!BH69)</f>
        <v/>
      </c>
      <c r="L69" s="53" t="str">
        <f>IF(ISERROR('Calcul Worksheet'!BK69),"",'Calcul Worksheet'!BK69)</f>
        <v/>
      </c>
      <c r="M69" s="54" t="str">
        <f>IF(ISERROR('Calcul Worksheet'!BN69),"",'Calcul Worksheet'!BN69)</f>
        <v/>
      </c>
      <c r="N69" s="239" t="str">
        <f t="shared" si="34"/>
        <v/>
      </c>
      <c r="O69" s="165" t="str">
        <f t="shared" si="35"/>
        <v/>
      </c>
      <c r="P69" s="165" t="str">
        <f t="shared" si="36"/>
        <v/>
      </c>
      <c r="Q69" s="165" t="str">
        <f t="shared" si="37"/>
        <v/>
      </c>
      <c r="R69" s="165" t="str">
        <f t="shared" si="38"/>
        <v/>
      </c>
      <c r="S69" s="165" t="str">
        <f t="shared" si="39"/>
        <v/>
      </c>
      <c r="T69" s="165" t="str">
        <f t="shared" si="40"/>
        <v/>
      </c>
      <c r="U69" s="165" t="str">
        <f t="shared" si="41"/>
        <v/>
      </c>
      <c r="V69" s="165" t="str">
        <f t="shared" si="42"/>
        <v/>
      </c>
      <c r="W69" s="165" t="str">
        <f t="shared" si="43"/>
        <v/>
      </c>
      <c r="X69" s="192" t="str">
        <f t="shared" si="44"/>
        <v/>
      </c>
      <c r="Y69" s="286" t="str">
        <f t="shared" si="45"/>
        <v/>
      </c>
      <c r="Z69" s="287" t="str">
        <f t="shared" si="46"/>
        <v/>
      </c>
      <c r="AA69" s="287" t="str">
        <f t="shared" si="47"/>
        <v/>
      </c>
      <c r="AB69" s="287" t="str">
        <f t="shared" si="48"/>
        <v/>
      </c>
      <c r="AC69" s="287" t="str">
        <f t="shared" si="49"/>
        <v/>
      </c>
      <c r="AD69" s="287" t="str">
        <f t="shared" si="50"/>
        <v/>
      </c>
      <c r="AE69" s="287" t="str">
        <f t="shared" si="51"/>
        <v/>
      </c>
      <c r="AF69" s="287" t="str">
        <f t="shared" si="52"/>
        <v/>
      </c>
      <c r="AG69" s="287" t="str">
        <f t="shared" si="53"/>
        <v/>
      </c>
      <c r="AH69" s="287" t="str">
        <f t="shared" si="54"/>
        <v/>
      </c>
      <c r="AI69" s="288" t="str">
        <f t="shared" si="55"/>
        <v/>
      </c>
      <c r="AJ69" s="241"/>
      <c r="AK69" s="308" t="str">
        <f t="shared" si="56"/>
        <v/>
      </c>
      <c r="AL69" s="55" t="str">
        <f>'Calcul Worksheet'!FL69</f>
        <v>N/A</v>
      </c>
      <c r="AM69" s="309" t="str">
        <f t="shared" si="57"/>
        <v/>
      </c>
      <c r="AN69" s="55" t="str">
        <f>'Calcul Worksheet'!FO69</f>
        <v>N/A</v>
      </c>
      <c r="AO69" s="309" t="str">
        <f t="shared" si="58"/>
        <v/>
      </c>
      <c r="AP69" s="310" t="str">
        <f>'Calcul Worksheet'!FR69</f>
        <v>N/A</v>
      </c>
      <c r="AQ69" s="309" t="str">
        <f t="shared" si="59"/>
        <v/>
      </c>
      <c r="AR69" s="310" t="str">
        <f>'Calcul Worksheet'!FU69</f>
        <v>N/A</v>
      </c>
      <c r="AS69" s="309" t="str">
        <f t="shared" si="60"/>
        <v/>
      </c>
      <c r="AT69" s="310" t="str">
        <f>'Calcul Worksheet'!FX69</f>
        <v>N/A</v>
      </c>
      <c r="AU69" s="308" t="str">
        <f t="shared" si="61"/>
        <v/>
      </c>
      <c r="AV69" s="310" t="str">
        <f>'Calcul Worksheet'!GA69</f>
        <v>N/A</v>
      </c>
      <c r="AW69" s="309" t="str">
        <f t="shared" si="62"/>
        <v/>
      </c>
      <c r="AX69" s="310" t="str">
        <f>'Calcul Worksheet'!GD69</f>
        <v>N/A</v>
      </c>
      <c r="AY69" s="309" t="str">
        <f t="shared" si="63"/>
        <v/>
      </c>
      <c r="AZ69" s="310" t="str">
        <f>'Calcul Worksheet'!GG69</f>
        <v>N/A</v>
      </c>
      <c r="BA69" s="309" t="str">
        <f t="shared" si="64"/>
        <v/>
      </c>
      <c r="BB69" s="310" t="str">
        <f>'Calcul Worksheet'!GJ69</f>
        <v>N/A</v>
      </c>
      <c r="BC69" s="309" t="str">
        <f t="shared" si="65"/>
        <v/>
      </c>
      <c r="BD69" s="311" t="str">
        <f>'Calcul Worksheet'!GM69</f>
        <v>N/A</v>
      </c>
      <c r="BE69" s="201"/>
      <c r="BF69" s="201"/>
    </row>
    <row r="70" spans="1:58">
      <c r="A70" s="41" t="str">
        <f>'Calcul Worksheet'!A70</f>
        <v>F8</v>
      </c>
      <c r="B70" s="33" t="str">
        <f>'Calcul Worksheet'!B70</f>
        <v/>
      </c>
      <c r="C70" s="52" t="str">
        <f>IF(ISERROR('Calcul Worksheet'!AJ70),"",'Calcul Worksheet'!AJ70)</f>
        <v/>
      </c>
      <c r="D70" s="53" t="str">
        <f>IF(ISERROR('Calcul Worksheet'!AM70),"",'Calcul Worksheet'!AM70)</f>
        <v/>
      </c>
      <c r="E70" s="53" t="str">
        <f>IF(ISERROR('Calcul Worksheet'!AP70),"",'Calcul Worksheet'!AP70)</f>
        <v/>
      </c>
      <c r="F70" s="53" t="str">
        <f>IF(ISERROR('Calcul Worksheet'!AS70),"",'Calcul Worksheet'!AS70)</f>
        <v/>
      </c>
      <c r="G70" s="53" t="str">
        <f>IF(ISERROR('Calcul Worksheet'!AV70),"",'Calcul Worksheet'!AV70)</f>
        <v/>
      </c>
      <c r="H70" s="53" t="str">
        <f>IF(ISERROR('Calcul Worksheet'!AY70),"",'Calcul Worksheet'!AY70)</f>
        <v/>
      </c>
      <c r="I70" s="53" t="str">
        <f>IF(ISERROR('Calcul Worksheet'!BB70),"",'Calcul Worksheet'!BB70)</f>
        <v/>
      </c>
      <c r="J70" s="53" t="str">
        <f>IF(ISERROR('Calcul Worksheet'!BE70),"",'Calcul Worksheet'!BE70)</f>
        <v/>
      </c>
      <c r="K70" s="53" t="str">
        <f>IF(ISERROR('Calcul Worksheet'!BH70),"",'Calcul Worksheet'!BH70)</f>
        <v/>
      </c>
      <c r="L70" s="53" t="str">
        <f>IF(ISERROR('Calcul Worksheet'!BK70),"",'Calcul Worksheet'!BK70)</f>
        <v/>
      </c>
      <c r="M70" s="54" t="str">
        <f>IF(ISERROR('Calcul Worksheet'!BN70),"",'Calcul Worksheet'!BN70)</f>
        <v/>
      </c>
      <c r="N70" s="239" t="str">
        <f t="shared" si="34"/>
        <v/>
      </c>
      <c r="O70" s="165" t="str">
        <f t="shared" si="35"/>
        <v/>
      </c>
      <c r="P70" s="165" t="str">
        <f t="shared" si="36"/>
        <v/>
      </c>
      <c r="Q70" s="165" t="str">
        <f t="shared" si="37"/>
        <v/>
      </c>
      <c r="R70" s="165" t="str">
        <f t="shared" si="38"/>
        <v/>
      </c>
      <c r="S70" s="165" t="str">
        <f t="shared" si="39"/>
        <v/>
      </c>
      <c r="T70" s="165" t="str">
        <f t="shared" si="40"/>
        <v/>
      </c>
      <c r="U70" s="165" t="str">
        <f t="shared" si="41"/>
        <v/>
      </c>
      <c r="V70" s="165" t="str">
        <f t="shared" si="42"/>
        <v/>
      </c>
      <c r="W70" s="165" t="str">
        <f t="shared" si="43"/>
        <v/>
      </c>
      <c r="X70" s="192" t="str">
        <f t="shared" si="44"/>
        <v/>
      </c>
      <c r="Y70" s="286" t="str">
        <f t="shared" si="45"/>
        <v/>
      </c>
      <c r="Z70" s="287" t="str">
        <f t="shared" si="46"/>
        <v/>
      </c>
      <c r="AA70" s="287" t="str">
        <f t="shared" si="47"/>
        <v/>
      </c>
      <c r="AB70" s="287" t="str">
        <f t="shared" si="48"/>
        <v/>
      </c>
      <c r="AC70" s="287" t="str">
        <f t="shared" si="49"/>
        <v/>
      </c>
      <c r="AD70" s="287" t="str">
        <f t="shared" si="50"/>
        <v/>
      </c>
      <c r="AE70" s="287" t="str">
        <f t="shared" si="51"/>
        <v/>
      </c>
      <c r="AF70" s="287" t="str">
        <f t="shared" si="52"/>
        <v/>
      </c>
      <c r="AG70" s="287" t="str">
        <f t="shared" si="53"/>
        <v/>
      </c>
      <c r="AH70" s="287" t="str">
        <f t="shared" si="54"/>
        <v/>
      </c>
      <c r="AI70" s="288" t="str">
        <f t="shared" si="55"/>
        <v/>
      </c>
      <c r="AJ70" s="241"/>
      <c r="AK70" s="308" t="str">
        <f t="shared" si="56"/>
        <v/>
      </c>
      <c r="AL70" s="55" t="str">
        <f>'Calcul Worksheet'!FL70</f>
        <v>N/A</v>
      </c>
      <c r="AM70" s="309" t="str">
        <f t="shared" si="57"/>
        <v/>
      </c>
      <c r="AN70" s="55" t="str">
        <f>'Calcul Worksheet'!FO70</f>
        <v>N/A</v>
      </c>
      <c r="AO70" s="309" t="str">
        <f t="shared" si="58"/>
        <v/>
      </c>
      <c r="AP70" s="310" t="str">
        <f>'Calcul Worksheet'!FR70</f>
        <v>N/A</v>
      </c>
      <c r="AQ70" s="309" t="str">
        <f t="shared" si="59"/>
        <v/>
      </c>
      <c r="AR70" s="310" t="str">
        <f>'Calcul Worksheet'!FU70</f>
        <v>N/A</v>
      </c>
      <c r="AS70" s="309" t="str">
        <f t="shared" si="60"/>
        <v/>
      </c>
      <c r="AT70" s="310" t="str">
        <f>'Calcul Worksheet'!FX70</f>
        <v>N/A</v>
      </c>
      <c r="AU70" s="308" t="str">
        <f t="shared" si="61"/>
        <v/>
      </c>
      <c r="AV70" s="310" t="str">
        <f>'Calcul Worksheet'!GA70</f>
        <v>N/A</v>
      </c>
      <c r="AW70" s="309" t="str">
        <f t="shared" si="62"/>
        <v/>
      </c>
      <c r="AX70" s="310" t="str">
        <f>'Calcul Worksheet'!GD70</f>
        <v>N/A</v>
      </c>
      <c r="AY70" s="309" t="str">
        <f t="shared" si="63"/>
        <v/>
      </c>
      <c r="AZ70" s="310" t="str">
        <f>'Calcul Worksheet'!GG70</f>
        <v>N/A</v>
      </c>
      <c r="BA70" s="309" t="str">
        <f t="shared" si="64"/>
        <v/>
      </c>
      <c r="BB70" s="310" t="str">
        <f>'Calcul Worksheet'!GJ70</f>
        <v>N/A</v>
      </c>
      <c r="BC70" s="309" t="str">
        <f t="shared" si="65"/>
        <v/>
      </c>
      <c r="BD70" s="311" t="str">
        <f>'Calcul Worksheet'!GM70</f>
        <v>N/A</v>
      </c>
      <c r="BE70" s="201"/>
      <c r="BF70" s="201"/>
    </row>
    <row r="71" spans="1:58">
      <c r="A71" s="41" t="str">
        <f>'Calcul Worksheet'!A71</f>
        <v>F9</v>
      </c>
      <c r="B71" s="33" t="str">
        <f>'Calcul Worksheet'!B71</f>
        <v/>
      </c>
      <c r="C71" s="52" t="str">
        <f>IF(ISERROR('Calcul Worksheet'!AJ71),"",'Calcul Worksheet'!AJ71)</f>
        <v/>
      </c>
      <c r="D71" s="53" t="str">
        <f>IF(ISERROR('Calcul Worksheet'!AM71),"",'Calcul Worksheet'!AM71)</f>
        <v/>
      </c>
      <c r="E71" s="53" t="str">
        <f>IF(ISERROR('Calcul Worksheet'!AP71),"",'Calcul Worksheet'!AP71)</f>
        <v/>
      </c>
      <c r="F71" s="53" t="str">
        <f>IF(ISERROR('Calcul Worksheet'!AS71),"",'Calcul Worksheet'!AS71)</f>
        <v/>
      </c>
      <c r="G71" s="53" t="str">
        <f>IF(ISERROR('Calcul Worksheet'!AV71),"",'Calcul Worksheet'!AV71)</f>
        <v/>
      </c>
      <c r="H71" s="53" t="str">
        <f>IF(ISERROR('Calcul Worksheet'!AY71),"",'Calcul Worksheet'!AY71)</f>
        <v/>
      </c>
      <c r="I71" s="53" t="str">
        <f>IF(ISERROR('Calcul Worksheet'!BB71),"",'Calcul Worksheet'!BB71)</f>
        <v/>
      </c>
      <c r="J71" s="53" t="str">
        <f>IF(ISERROR('Calcul Worksheet'!BE71),"",'Calcul Worksheet'!BE71)</f>
        <v/>
      </c>
      <c r="K71" s="53" t="str">
        <f>IF(ISERROR('Calcul Worksheet'!BH71),"",'Calcul Worksheet'!BH71)</f>
        <v/>
      </c>
      <c r="L71" s="53" t="str">
        <f>IF(ISERROR('Calcul Worksheet'!BK71),"",'Calcul Worksheet'!BK71)</f>
        <v/>
      </c>
      <c r="M71" s="54" t="str">
        <f>IF(ISERROR('Calcul Worksheet'!BN71),"",'Calcul Worksheet'!BN71)</f>
        <v/>
      </c>
      <c r="N71" s="239" t="str">
        <f t="shared" si="34"/>
        <v/>
      </c>
      <c r="O71" s="165" t="str">
        <f t="shared" si="35"/>
        <v/>
      </c>
      <c r="P71" s="165" t="str">
        <f t="shared" si="36"/>
        <v/>
      </c>
      <c r="Q71" s="165" t="str">
        <f t="shared" si="37"/>
        <v/>
      </c>
      <c r="R71" s="165" t="str">
        <f t="shared" si="38"/>
        <v/>
      </c>
      <c r="S71" s="165" t="str">
        <f t="shared" si="39"/>
        <v/>
      </c>
      <c r="T71" s="165" t="str">
        <f t="shared" si="40"/>
        <v/>
      </c>
      <c r="U71" s="165" t="str">
        <f t="shared" si="41"/>
        <v/>
      </c>
      <c r="V71" s="165" t="str">
        <f t="shared" si="42"/>
        <v/>
      </c>
      <c r="W71" s="165" t="str">
        <f t="shared" si="43"/>
        <v/>
      </c>
      <c r="X71" s="192" t="str">
        <f t="shared" si="44"/>
        <v/>
      </c>
      <c r="Y71" s="286" t="str">
        <f t="shared" si="45"/>
        <v/>
      </c>
      <c r="Z71" s="287" t="str">
        <f t="shared" si="46"/>
        <v/>
      </c>
      <c r="AA71" s="287" t="str">
        <f t="shared" si="47"/>
        <v/>
      </c>
      <c r="AB71" s="287" t="str">
        <f t="shared" si="48"/>
        <v/>
      </c>
      <c r="AC71" s="287" t="str">
        <f t="shared" si="49"/>
        <v/>
      </c>
      <c r="AD71" s="287" t="str">
        <f t="shared" si="50"/>
        <v/>
      </c>
      <c r="AE71" s="287" t="str">
        <f t="shared" si="51"/>
        <v/>
      </c>
      <c r="AF71" s="287" t="str">
        <f t="shared" si="52"/>
        <v/>
      </c>
      <c r="AG71" s="287" t="str">
        <f t="shared" si="53"/>
        <v/>
      </c>
      <c r="AH71" s="287" t="str">
        <f t="shared" si="54"/>
        <v/>
      </c>
      <c r="AI71" s="288" t="str">
        <f t="shared" si="55"/>
        <v/>
      </c>
      <c r="AJ71" s="241"/>
      <c r="AK71" s="308" t="str">
        <f t="shared" si="56"/>
        <v/>
      </c>
      <c r="AL71" s="55" t="str">
        <f>'Calcul Worksheet'!FL71</f>
        <v>N/A</v>
      </c>
      <c r="AM71" s="309" t="str">
        <f t="shared" si="57"/>
        <v/>
      </c>
      <c r="AN71" s="55" t="str">
        <f>'Calcul Worksheet'!FO71</f>
        <v>N/A</v>
      </c>
      <c r="AO71" s="309" t="str">
        <f t="shared" si="58"/>
        <v/>
      </c>
      <c r="AP71" s="310" t="str">
        <f>'Calcul Worksheet'!FR71</f>
        <v>N/A</v>
      </c>
      <c r="AQ71" s="309" t="str">
        <f t="shared" si="59"/>
        <v/>
      </c>
      <c r="AR71" s="310" t="str">
        <f>'Calcul Worksheet'!FU71</f>
        <v>N/A</v>
      </c>
      <c r="AS71" s="309" t="str">
        <f t="shared" si="60"/>
        <v/>
      </c>
      <c r="AT71" s="310" t="str">
        <f>'Calcul Worksheet'!FX71</f>
        <v>N/A</v>
      </c>
      <c r="AU71" s="308" t="str">
        <f t="shared" si="61"/>
        <v/>
      </c>
      <c r="AV71" s="310" t="str">
        <f>'Calcul Worksheet'!GA71</f>
        <v>N/A</v>
      </c>
      <c r="AW71" s="309" t="str">
        <f t="shared" si="62"/>
        <v/>
      </c>
      <c r="AX71" s="310" t="str">
        <f>'Calcul Worksheet'!GD71</f>
        <v>N/A</v>
      </c>
      <c r="AY71" s="309" t="str">
        <f t="shared" si="63"/>
        <v/>
      </c>
      <c r="AZ71" s="310" t="str">
        <f>'Calcul Worksheet'!GG71</f>
        <v>N/A</v>
      </c>
      <c r="BA71" s="309" t="str">
        <f t="shared" si="64"/>
        <v/>
      </c>
      <c r="BB71" s="310" t="str">
        <f>'Calcul Worksheet'!GJ71</f>
        <v>N/A</v>
      </c>
      <c r="BC71" s="309" t="str">
        <f t="shared" si="65"/>
        <v/>
      </c>
      <c r="BD71" s="311" t="str">
        <f>'Calcul Worksheet'!GM71</f>
        <v>N/A</v>
      </c>
      <c r="BE71" s="201"/>
      <c r="BF71" s="201"/>
    </row>
    <row r="72" spans="1:58">
      <c r="A72" s="41" t="str">
        <f>'Calcul Worksheet'!A72</f>
        <v>F10</v>
      </c>
      <c r="B72" s="33" t="str">
        <f>'Calcul Worksheet'!B72</f>
        <v/>
      </c>
      <c r="C72" s="52" t="str">
        <f>IF(ISERROR('Calcul Worksheet'!AJ72),"",'Calcul Worksheet'!AJ72)</f>
        <v/>
      </c>
      <c r="D72" s="53" t="str">
        <f>IF(ISERROR('Calcul Worksheet'!AM72),"",'Calcul Worksheet'!AM72)</f>
        <v/>
      </c>
      <c r="E72" s="53" t="str">
        <f>IF(ISERROR('Calcul Worksheet'!AP72),"",'Calcul Worksheet'!AP72)</f>
        <v/>
      </c>
      <c r="F72" s="53" t="str">
        <f>IF(ISERROR('Calcul Worksheet'!AS72),"",'Calcul Worksheet'!AS72)</f>
        <v/>
      </c>
      <c r="G72" s="53" t="str">
        <f>IF(ISERROR('Calcul Worksheet'!AV72),"",'Calcul Worksheet'!AV72)</f>
        <v/>
      </c>
      <c r="H72" s="53" t="str">
        <f>IF(ISERROR('Calcul Worksheet'!AY72),"",'Calcul Worksheet'!AY72)</f>
        <v/>
      </c>
      <c r="I72" s="53" t="str">
        <f>IF(ISERROR('Calcul Worksheet'!BB72),"",'Calcul Worksheet'!BB72)</f>
        <v/>
      </c>
      <c r="J72" s="53" t="str">
        <f>IF(ISERROR('Calcul Worksheet'!BE72),"",'Calcul Worksheet'!BE72)</f>
        <v/>
      </c>
      <c r="K72" s="53" t="str">
        <f>IF(ISERROR('Calcul Worksheet'!BH72),"",'Calcul Worksheet'!BH72)</f>
        <v/>
      </c>
      <c r="L72" s="53" t="str">
        <f>IF(ISERROR('Calcul Worksheet'!BK72),"",'Calcul Worksheet'!BK72)</f>
        <v/>
      </c>
      <c r="M72" s="54" t="str">
        <f>IF(ISERROR('Calcul Worksheet'!BN72),"",'Calcul Worksheet'!BN72)</f>
        <v/>
      </c>
      <c r="N72" s="239" t="str">
        <f t="shared" si="34"/>
        <v/>
      </c>
      <c r="O72" s="165" t="str">
        <f t="shared" si="35"/>
        <v/>
      </c>
      <c r="P72" s="165" t="str">
        <f t="shared" si="36"/>
        <v/>
      </c>
      <c r="Q72" s="165" t="str">
        <f t="shared" si="37"/>
        <v/>
      </c>
      <c r="R72" s="165" t="str">
        <f t="shared" si="38"/>
        <v/>
      </c>
      <c r="S72" s="165" t="str">
        <f t="shared" si="39"/>
        <v/>
      </c>
      <c r="T72" s="165" t="str">
        <f t="shared" si="40"/>
        <v/>
      </c>
      <c r="U72" s="165" t="str">
        <f t="shared" si="41"/>
        <v/>
      </c>
      <c r="V72" s="165" t="str">
        <f t="shared" si="42"/>
        <v/>
      </c>
      <c r="W72" s="165" t="str">
        <f t="shared" si="43"/>
        <v/>
      </c>
      <c r="X72" s="192" t="str">
        <f t="shared" si="44"/>
        <v/>
      </c>
      <c r="Y72" s="286" t="str">
        <f t="shared" si="45"/>
        <v/>
      </c>
      <c r="Z72" s="287" t="str">
        <f t="shared" si="46"/>
        <v/>
      </c>
      <c r="AA72" s="287" t="str">
        <f t="shared" si="47"/>
        <v/>
      </c>
      <c r="AB72" s="287" t="str">
        <f t="shared" si="48"/>
        <v/>
      </c>
      <c r="AC72" s="287" t="str">
        <f t="shared" si="49"/>
        <v/>
      </c>
      <c r="AD72" s="287" t="str">
        <f t="shared" si="50"/>
        <v/>
      </c>
      <c r="AE72" s="287" t="str">
        <f t="shared" si="51"/>
        <v/>
      </c>
      <c r="AF72" s="287" t="str">
        <f t="shared" si="52"/>
        <v/>
      </c>
      <c r="AG72" s="287" t="str">
        <f t="shared" si="53"/>
        <v/>
      </c>
      <c r="AH72" s="287" t="str">
        <f t="shared" si="54"/>
        <v/>
      </c>
      <c r="AI72" s="288" t="str">
        <f t="shared" si="55"/>
        <v/>
      </c>
      <c r="AJ72" s="241"/>
      <c r="AK72" s="308" t="str">
        <f t="shared" si="56"/>
        <v/>
      </c>
      <c r="AL72" s="55" t="str">
        <f>'Calcul Worksheet'!FL72</f>
        <v>N/A</v>
      </c>
      <c r="AM72" s="309" t="str">
        <f t="shared" si="57"/>
        <v/>
      </c>
      <c r="AN72" s="55" t="str">
        <f>'Calcul Worksheet'!FO72</f>
        <v>N/A</v>
      </c>
      <c r="AO72" s="309" t="str">
        <f t="shared" si="58"/>
        <v/>
      </c>
      <c r="AP72" s="310" t="str">
        <f>'Calcul Worksheet'!FR72</f>
        <v>N/A</v>
      </c>
      <c r="AQ72" s="309" t="str">
        <f t="shared" si="59"/>
        <v/>
      </c>
      <c r="AR72" s="310" t="str">
        <f>'Calcul Worksheet'!FU72</f>
        <v>N/A</v>
      </c>
      <c r="AS72" s="309" t="str">
        <f t="shared" si="60"/>
        <v/>
      </c>
      <c r="AT72" s="310" t="str">
        <f>'Calcul Worksheet'!FX72</f>
        <v>N/A</v>
      </c>
      <c r="AU72" s="308" t="str">
        <f t="shared" si="61"/>
        <v/>
      </c>
      <c r="AV72" s="310" t="str">
        <f>'Calcul Worksheet'!GA72</f>
        <v>N/A</v>
      </c>
      <c r="AW72" s="309" t="str">
        <f t="shared" si="62"/>
        <v/>
      </c>
      <c r="AX72" s="310" t="str">
        <f>'Calcul Worksheet'!GD72</f>
        <v>N/A</v>
      </c>
      <c r="AY72" s="309" t="str">
        <f t="shared" si="63"/>
        <v/>
      </c>
      <c r="AZ72" s="310" t="str">
        <f>'Calcul Worksheet'!GG72</f>
        <v>N/A</v>
      </c>
      <c r="BA72" s="309" t="str">
        <f t="shared" si="64"/>
        <v/>
      </c>
      <c r="BB72" s="310" t="str">
        <f>'Calcul Worksheet'!GJ72</f>
        <v>N/A</v>
      </c>
      <c r="BC72" s="309" t="str">
        <f t="shared" si="65"/>
        <v/>
      </c>
      <c r="BD72" s="311" t="str">
        <f>'Calcul Worksheet'!GM72</f>
        <v>N/A</v>
      </c>
      <c r="BE72" s="201"/>
      <c r="BF72" s="201"/>
    </row>
    <row r="73" spans="1:58">
      <c r="A73" s="41" t="str">
        <f>'Calcul Worksheet'!A73</f>
        <v>F11</v>
      </c>
      <c r="B73" s="33" t="str">
        <f>'Calcul Worksheet'!B73</f>
        <v/>
      </c>
      <c r="C73" s="52" t="str">
        <f>IF(ISERROR('Calcul Worksheet'!AJ73),"",'Calcul Worksheet'!AJ73)</f>
        <v/>
      </c>
      <c r="D73" s="53" t="str">
        <f>IF(ISERROR('Calcul Worksheet'!AM73),"",'Calcul Worksheet'!AM73)</f>
        <v/>
      </c>
      <c r="E73" s="53" t="str">
        <f>IF(ISERROR('Calcul Worksheet'!AP73),"",'Calcul Worksheet'!AP73)</f>
        <v/>
      </c>
      <c r="F73" s="53" t="str">
        <f>IF(ISERROR('Calcul Worksheet'!AS73),"",'Calcul Worksheet'!AS73)</f>
        <v/>
      </c>
      <c r="G73" s="53" t="str">
        <f>IF(ISERROR('Calcul Worksheet'!AV73),"",'Calcul Worksheet'!AV73)</f>
        <v/>
      </c>
      <c r="H73" s="53" t="str">
        <f>IF(ISERROR('Calcul Worksheet'!AY73),"",'Calcul Worksheet'!AY73)</f>
        <v/>
      </c>
      <c r="I73" s="53" t="str">
        <f>IF(ISERROR('Calcul Worksheet'!BB73),"",'Calcul Worksheet'!BB73)</f>
        <v/>
      </c>
      <c r="J73" s="53" t="str">
        <f>IF(ISERROR('Calcul Worksheet'!BE73),"",'Calcul Worksheet'!BE73)</f>
        <v/>
      </c>
      <c r="K73" s="53" t="str">
        <f>IF(ISERROR('Calcul Worksheet'!BH73),"",'Calcul Worksheet'!BH73)</f>
        <v/>
      </c>
      <c r="L73" s="53" t="str">
        <f>IF(ISERROR('Calcul Worksheet'!BK73),"",'Calcul Worksheet'!BK73)</f>
        <v/>
      </c>
      <c r="M73" s="54" t="str">
        <f>IF(ISERROR('Calcul Worksheet'!BN73),"",'Calcul Worksheet'!BN73)</f>
        <v/>
      </c>
      <c r="N73" s="239" t="str">
        <f t="shared" si="34"/>
        <v/>
      </c>
      <c r="O73" s="165" t="str">
        <f t="shared" si="35"/>
        <v/>
      </c>
      <c r="P73" s="165" t="str">
        <f t="shared" si="36"/>
        <v/>
      </c>
      <c r="Q73" s="165" t="str">
        <f t="shared" si="37"/>
        <v/>
      </c>
      <c r="R73" s="165" t="str">
        <f t="shared" si="38"/>
        <v/>
      </c>
      <c r="S73" s="165" t="str">
        <f t="shared" si="39"/>
        <v/>
      </c>
      <c r="T73" s="165" t="str">
        <f t="shared" si="40"/>
        <v/>
      </c>
      <c r="U73" s="165" t="str">
        <f t="shared" si="41"/>
        <v/>
      </c>
      <c r="V73" s="165" t="str">
        <f t="shared" si="42"/>
        <v/>
      </c>
      <c r="W73" s="165" t="str">
        <f t="shared" si="43"/>
        <v/>
      </c>
      <c r="X73" s="192" t="str">
        <f t="shared" si="44"/>
        <v/>
      </c>
      <c r="Y73" s="286" t="str">
        <f t="shared" si="45"/>
        <v/>
      </c>
      <c r="Z73" s="287" t="str">
        <f t="shared" si="46"/>
        <v/>
      </c>
      <c r="AA73" s="287" t="str">
        <f t="shared" si="47"/>
        <v/>
      </c>
      <c r="AB73" s="287" t="str">
        <f t="shared" si="48"/>
        <v/>
      </c>
      <c r="AC73" s="287" t="str">
        <f t="shared" si="49"/>
        <v/>
      </c>
      <c r="AD73" s="287" t="str">
        <f t="shared" si="50"/>
        <v/>
      </c>
      <c r="AE73" s="287" t="str">
        <f t="shared" si="51"/>
        <v/>
      </c>
      <c r="AF73" s="287" t="str">
        <f t="shared" si="52"/>
        <v/>
      </c>
      <c r="AG73" s="287" t="str">
        <f t="shared" si="53"/>
        <v/>
      </c>
      <c r="AH73" s="287" t="str">
        <f t="shared" si="54"/>
        <v/>
      </c>
      <c r="AI73" s="288" t="str">
        <f t="shared" si="55"/>
        <v/>
      </c>
      <c r="AJ73" s="241"/>
      <c r="AK73" s="308" t="str">
        <f t="shared" si="56"/>
        <v/>
      </c>
      <c r="AL73" s="55" t="str">
        <f>'Calcul Worksheet'!FL73</f>
        <v>N/A</v>
      </c>
      <c r="AM73" s="309" t="str">
        <f t="shared" si="57"/>
        <v/>
      </c>
      <c r="AN73" s="55" t="str">
        <f>'Calcul Worksheet'!FO73</f>
        <v>N/A</v>
      </c>
      <c r="AO73" s="309" t="str">
        <f t="shared" si="58"/>
        <v/>
      </c>
      <c r="AP73" s="310" t="str">
        <f>'Calcul Worksheet'!FR73</f>
        <v>N/A</v>
      </c>
      <c r="AQ73" s="309" t="str">
        <f t="shared" si="59"/>
        <v/>
      </c>
      <c r="AR73" s="310" t="str">
        <f>'Calcul Worksheet'!FU73</f>
        <v>N/A</v>
      </c>
      <c r="AS73" s="309" t="str">
        <f t="shared" si="60"/>
        <v/>
      </c>
      <c r="AT73" s="310" t="str">
        <f>'Calcul Worksheet'!FX73</f>
        <v>N/A</v>
      </c>
      <c r="AU73" s="308" t="str">
        <f t="shared" si="61"/>
        <v/>
      </c>
      <c r="AV73" s="310" t="str">
        <f>'Calcul Worksheet'!GA73</f>
        <v>N/A</v>
      </c>
      <c r="AW73" s="309" t="str">
        <f t="shared" si="62"/>
        <v/>
      </c>
      <c r="AX73" s="310" t="str">
        <f>'Calcul Worksheet'!GD73</f>
        <v>N/A</v>
      </c>
      <c r="AY73" s="309" t="str">
        <f t="shared" si="63"/>
        <v/>
      </c>
      <c r="AZ73" s="310" t="str">
        <f>'Calcul Worksheet'!GG73</f>
        <v>N/A</v>
      </c>
      <c r="BA73" s="309" t="str">
        <f t="shared" si="64"/>
        <v/>
      </c>
      <c r="BB73" s="310" t="str">
        <f>'Calcul Worksheet'!GJ73</f>
        <v>N/A</v>
      </c>
      <c r="BC73" s="309" t="str">
        <f t="shared" si="65"/>
        <v/>
      </c>
      <c r="BD73" s="311" t="str">
        <f>'Calcul Worksheet'!GM73</f>
        <v>N/A</v>
      </c>
      <c r="BE73" s="201"/>
      <c r="BF73" s="201"/>
    </row>
    <row r="74" spans="1:58">
      <c r="A74" s="41" t="str">
        <f>'Calcul Worksheet'!A74</f>
        <v>F12</v>
      </c>
      <c r="B74" s="33" t="str">
        <f>'Calcul Worksheet'!B74</f>
        <v/>
      </c>
      <c r="C74" s="52" t="str">
        <f>IF(ISERROR('Calcul Worksheet'!AJ74),"",'Calcul Worksheet'!AJ74)</f>
        <v/>
      </c>
      <c r="D74" s="53" t="str">
        <f>IF(ISERROR('Calcul Worksheet'!AM74),"",'Calcul Worksheet'!AM74)</f>
        <v/>
      </c>
      <c r="E74" s="53" t="str">
        <f>IF(ISERROR('Calcul Worksheet'!AP74),"",'Calcul Worksheet'!AP74)</f>
        <v/>
      </c>
      <c r="F74" s="53" t="str">
        <f>IF(ISERROR('Calcul Worksheet'!AS74),"",'Calcul Worksheet'!AS74)</f>
        <v/>
      </c>
      <c r="G74" s="53" t="str">
        <f>IF(ISERROR('Calcul Worksheet'!AV74),"",'Calcul Worksheet'!AV74)</f>
        <v/>
      </c>
      <c r="H74" s="53" t="str">
        <f>IF(ISERROR('Calcul Worksheet'!AY74),"",'Calcul Worksheet'!AY74)</f>
        <v/>
      </c>
      <c r="I74" s="53" t="str">
        <f>IF(ISERROR('Calcul Worksheet'!BB74),"",'Calcul Worksheet'!BB74)</f>
        <v/>
      </c>
      <c r="J74" s="53" t="str">
        <f>IF(ISERROR('Calcul Worksheet'!BE74),"",'Calcul Worksheet'!BE74)</f>
        <v/>
      </c>
      <c r="K74" s="53" t="str">
        <f>IF(ISERROR('Calcul Worksheet'!BH74),"",'Calcul Worksheet'!BH74)</f>
        <v/>
      </c>
      <c r="L74" s="53" t="str">
        <f>IF(ISERROR('Calcul Worksheet'!BK74),"",'Calcul Worksheet'!BK74)</f>
        <v/>
      </c>
      <c r="M74" s="54" t="str">
        <f>IF(ISERROR('Calcul Worksheet'!BN74),"",'Calcul Worksheet'!BN74)</f>
        <v/>
      </c>
      <c r="N74" s="239" t="str">
        <f t="shared" si="34"/>
        <v/>
      </c>
      <c r="O74" s="165" t="str">
        <f t="shared" si="35"/>
        <v/>
      </c>
      <c r="P74" s="165" t="str">
        <f t="shared" si="36"/>
        <v/>
      </c>
      <c r="Q74" s="165" t="str">
        <f t="shared" si="37"/>
        <v/>
      </c>
      <c r="R74" s="165" t="str">
        <f t="shared" si="38"/>
        <v/>
      </c>
      <c r="S74" s="165" t="str">
        <f t="shared" si="39"/>
        <v/>
      </c>
      <c r="T74" s="165" t="str">
        <f t="shared" si="40"/>
        <v/>
      </c>
      <c r="U74" s="165" t="str">
        <f t="shared" si="41"/>
        <v/>
      </c>
      <c r="V74" s="165" t="str">
        <f t="shared" si="42"/>
        <v/>
      </c>
      <c r="W74" s="165" t="str">
        <f t="shared" si="43"/>
        <v/>
      </c>
      <c r="X74" s="192" t="str">
        <f t="shared" si="44"/>
        <v/>
      </c>
      <c r="Y74" s="286" t="str">
        <f t="shared" si="45"/>
        <v/>
      </c>
      <c r="Z74" s="287" t="str">
        <f t="shared" si="46"/>
        <v/>
      </c>
      <c r="AA74" s="287" t="str">
        <f t="shared" si="47"/>
        <v/>
      </c>
      <c r="AB74" s="287" t="str">
        <f t="shared" si="48"/>
        <v/>
      </c>
      <c r="AC74" s="287" t="str">
        <f t="shared" si="49"/>
        <v/>
      </c>
      <c r="AD74" s="287" t="str">
        <f t="shared" si="50"/>
        <v/>
      </c>
      <c r="AE74" s="287" t="str">
        <f t="shared" si="51"/>
        <v/>
      </c>
      <c r="AF74" s="287" t="str">
        <f t="shared" si="52"/>
        <v/>
      </c>
      <c r="AG74" s="287" t="str">
        <f t="shared" si="53"/>
        <v/>
      </c>
      <c r="AH74" s="287" t="str">
        <f t="shared" si="54"/>
        <v/>
      </c>
      <c r="AI74" s="288" t="str">
        <f t="shared" si="55"/>
        <v/>
      </c>
      <c r="AJ74" s="241"/>
      <c r="AK74" s="308" t="str">
        <f t="shared" si="56"/>
        <v/>
      </c>
      <c r="AL74" s="55" t="str">
        <f>'Calcul Worksheet'!FL74</f>
        <v>N/A</v>
      </c>
      <c r="AM74" s="309" t="str">
        <f t="shared" si="57"/>
        <v/>
      </c>
      <c r="AN74" s="55" t="str">
        <f>'Calcul Worksheet'!FO74</f>
        <v>N/A</v>
      </c>
      <c r="AO74" s="309" t="str">
        <f t="shared" si="58"/>
        <v/>
      </c>
      <c r="AP74" s="310" t="str">
        <f>'Calcul Worksheet'!FR74</f>
        <v>N/A</v>
      </c>
      <c r="AQ74" s="309" t="str">
        <f t="shared" si="59"/>
        <v/>
      </c>
      <c r="AR74" s="310" t="str">
        <f>'Calcul Worksheet'!FU74</f>
        <v>N/A</v>
      </c>
      <c r="AS74" s="309" t="str">
        <f t="shared" si="60"/>
        <v/>
      </c>
      <c r="AT74" s="310" t="str">
        <f>'Calcul Worksheet'!FX74</f>
        <v>N/A</v>
      </c>
      <c r="AU74" s="308" t="str">
        <f t="shared" si="61"/>
        <v/>
      </c>
      <c r="AV74" s="310" t="str">
        <f>'Calcul Worksheet'!GA74</f>
        <v>N/A</v>
      </c>
      <c r="AW74" s="309" t="str">
        <f t="shared" si="62"/>
        <v/>
      </c>
      <c r="AX74" s="310" t="str">
        <f>'Calcul Worksheet'!GD74</f>
        <v>N/A</v>
      </c>
      <c r="AY74" s="309" t="str">
        <f t="shared" si="63"/>
        <v/>
      </c>
      <c r="AZ74" s="310" t="str">
        <f>'Calcul Worksheet'!GG74</f>
        <v>N/A</v>
      </c>
      <c r="BA74" s="309" t="str">
        <f t="shared" si="64"/>
        <v/>
      </c>
      <c r="BB74" s="310" t="str">
        <f>'Calcul Worksheet'!GJ74</f>
        <v>N/A</v>
      </c>
      <c r="BC74" s="309" t="str">
        <f t="shared" si="65"/>
        <v/>
      </c>
      <c r="BD74" s="311" t="str">
        <f>'Calcul Worksheet'!GM74</f>
        <v>N/A</v>
      </c>
      <c r="BE74" s="201"/>
      <c r="BF74" s="201"/>
    </row>
    <row r="75" spans="1:58">
      <c r="A75" s="41" t="str">
        <f>'Calcul Worksheet'!A75</f>
        <v>G1</v>
      </c>
      <c r="B75" s="33" t="str">
        <f>'Calcul Worksheet'!B75</f>
        <v/>
      </c>
      <c r="C75" s="52" t="str">
        <f>IF(ISERROR('Calcul Worksheet'!AJ75),"",'Calcul Worksheet'!AJ75)</f>
        <v/>
      </c>
      <c r="D75" s="53" t="str">
        <f>IF(ISERROR('Calcul Worksheet'!AM75),"",'Calcul Worksheet'!AM75)</f>
        <v/>
      </c>
      <c r="E75" s="53" t="str">
        <f>IF(ISERROR('Calcul Worksheet'!AP75),"",'Calcul Worksheet'!AP75)</f>
        <v/>
      </c>
      <c r="F75" s="53" t="str">
        <f>IF(ISERROR('Calcul Worksheet'!AS75),"",'Calcul Worksheet'!AS75)</f>
        <v/>
      </c>
      <c r="G75" s="53" t="str">
        <f>IF(ISERROR('Calcul Worksheet'!AV75),"",'Calcul Worksheet'!AV75)</f>
        <v/>
      </c>
      <c r="H75" s="53" t="str">
        <f>IF(ISERROR('Calcul Worksheet'!AY75),"",'Calcul Worksheet'!AY75)</f>
        <v/>
      </c>
      <c r="I75" s="53" t="str">
        <f>IF(ISERROR('Calcul Worksheet'!BB75),"",'Calcul Worksheet'!BB75)</f>
        <v/>
      </c>
      <c r="J75" s="53" t="str">
        <f>IF(ISERROR('Calcul Worksheet'!BE75),"",'Calcul Worksheet'!BE75)</f>
        <v/>
      </c>
      <c r="K75" s="53" t="str">
        <f>IF(ISERROR('Calcul Worksheet'!BH75),"",'Calcul Worksheet'!BH75)</f>
        <v/>
      </c>
      <c r="L75" s="53" t="str">
        <f>IF(ISERROR('Calcul Worksheet'!BK75),"",'Calcul Worksheet'!BK75)</f>
        <v/>
      </c>
      <c r="M75" s="54" t="str">
        <f>IF(ISERROR('Calcul Worksheet'!BN75),"",'Calcul Worksheet'!BN75)</f>
        <v/>
      </c>
      <c r="N75" s="239" t="str">
        <f t="shared" si="34"/>
        <v/>
      </c>
      <c r="O75" s="165" t="str">
        <f t="shared" si="35"/>
        <v/>
      </c>
      <c r="P75" s="165" t="str">
        <f t="shared" si="36"/>
        <v/>
      </c>
      <c r="Q75" s="165" t="str">
        <f t="shared" si="37"/>
        <v/>
      </c>
      <c r="R75" s="165" t="str">
        <f t="shared" si="38"/>
        <v/>
      </c>
      <c r="S75" s="165" t="str">
        <f t="shared" si="39"/>
        <v/>
      </c>
      <c r="T75" s="165" t="str">
        <f t="shared" si="40"/>
        <v/>
      </c>
      <c r="U75" s="165" t="str">
        <f t="shared" si="41"/>
        <v/>
      </c>
      <c r="V75" s="165" t="str">
        <f t="shared" si="42"/>
        <v/>
      </c>
      <c r="W75" s="165" t="str">
        <f t="shared" si="43"/>
        <v/>
      </c>
      <c r="X75" s="192" t="str">
        <f t="shared" si="44"/>
        <v/>
      </c>
      <c r="Y75" s="286" t="str">
        <f t="shared" si="45"/>
        <v/>
      </c>
      <c r="Z75" s="287" t="str">
        <f t="shared" si="46"/>
        <v/>
      </c>
      <c r="AA75" s="287" t="str">
        <f t="shared" si="47"/>
        <v/>
      </c>
      <c r="AB75" s="287" t="str">
        <f t="shared" si="48"/>
        <v/>
      </c>
      <c r="AC75" s="287" t="str">
        <f t="shared" si="49"/>
        <v/>
      </c>
      <c r="AD75" s="287" t="str">
        <f t="shared" si="50"/>
        <v/>
      </c>
      <c r="AE75" s="287" t="str">
        <f t="shared" si="51"/>
        <v/>
      </c>
      <c r="AF75" s="287" t="str">
        <f t="shared" si="52"/>
        <v/>
      </c>
      <c r="AG75" s="287" t="str">
        <f t="shared" si="53"/>
        <v/>
      </c>
      <c r="AH75" s="287" t="str">
        <f t="shared" si="54"/>
        <v/>
      </c>
      <c r="AI75" s="288" t="str">
        <f t="shared" si="55"/>
        <v/>
      </c>
      <c r="AJ75" s="241"/>
      <c r="AK75" s="308" t="str">
        <f t="shared" si="56"/>
        <v/>
      </c>
      <c r="AL75" s="55" t="str">
        <f>'Calcul Worksheet'!FL75</f>
        <v>N/A</v>
      </c>
      <c r="AM75" s="309" t="str">
        <f t="shared" si="57"/>
        <v/>
      </c>
      <c r="AN75" s="55" t="str">
        <f>'Calcul Worksheet'!FO75</f>
        <v>N/A</v>
      </c>
      <c r="AO75" s="309" t="str">
        <f t="shared" si="58"/>
        <v/>
      </c>
      <c r="AP75" s="310" t="str">
        <f>'Calcul Worksheet'!FR75</f>
        <v>N/A</v>
      </c>
      <c r="AQ75" s="309" t="str">
        <f t="shared" si="59"/>
        <v/>
      </c>
      <c r="AR75" s="310" t="str">
        <f>'Calcul Worksheet'!FU75</f>
        <v>N/A</v>
      </c>
      <c r="AS75" s="309" t="str">
        <f t="shared" si="60"/>
        <v/>
      </c>
      <c r="AT75" s="310" t="str">
        <f>'Calcul Worksheet'!FX75</f>
        <v>N/A</v>
      </c>
      <c r="AU75" s="308" t="str">
        <f t="shared" si="61"/>
        <v/>
      </c>
      <c r="AV75" s="310" t="str">
        <f>'Calcul Worksheet'!GA75</f>
        <v>N/A</v>
      </c>
      <c r="AW75" s="309" t="str">
        <f t="shared" si="62"/>
        <v/>
      </c>
      <c r="AX75" s="310" t="str">
        <f>'Calcul Worksheet'!GD75</f>
        <v>N/A</v>
      </c>
      <c r="AY75" s="309" t="str">
        <f t="shared" si="63"/>
        <v/>
      </c>
      <c r="AZ75" s="310" t="str">
        <f>'Calcul Worksheet'!GG75</f>
        <v>N/A</v>
      </c>
      <c r="BA75" s="309" t="str">
        <f t="shared" si="64"/>
        <v/>
      </c>
      <c r="BB75" s="310" t="str">
        <f>'Calcul Worksheet'!GJ75</f>
        <v>N/A</v>
      </c>
      <c r="BC75" s="309" t="str">
        <f t="shared" si="65"/>
        <v/>
      </c>
      <c r="BD75" s="311" t="str">
        <f>'Calcul Worksheet'!GM75</f>
        <v>N/A</v>
      </c>
      <c r="BE75" s="201"/>
      <c r="BF75" s="201"/>
    </row>
    <row r="76" spans="1:58">
      <c r="A76" s="41" t="str">
        <f>'Calcul Worksheet'!A76</f>
        <v>G2</v>
      </c>
      <c r="B76" s="33" t="str">
        <f>'Calcul Worksheet'!B76</f>
        <v/>
      </c>
      <c r="C76" s="52" t="str">
        <f>IF(ISERROR('Calcul Worksheet'!AJ76),"",'Calcul Worksheet'!AJ76)</f>
        <v/>
      </c>
      <c r="D76" s="53" t="str">
        <f>IF(ISERROR('Calcul Worksheet'!AM76),"",'Calcul Worksheet'!AM76)</f>
        <v/>
      </c>
      <c r="E76" s="53" t="str">
        <f>IF(ISERROR('Calcul Worksheet'!AP76),"",'Calcul Worksheet'!AP76)</f>
        <v/>
      </c>
      <c r="F76" s="53" t="str">
        <f>IF(ISERROR('Calcul Worksheet'!AS76),"",'Calcul Worksheet'!AS76)</f>
        <v/>
      </c>
      <c r="G76" s="53" t="str">
        <f>IF(ISERROR('Calcul Worksheet'!AV76),"",'Calcul Worksheet'!AV76)</f>
        <v/>
      </c>
      <c r="H76" s="53" t="str">
        <f>IF(ISERROR('Calcul Worksheet'!AY76),"",'Calcul Worksheet'!AY76)</f>
        <v/>
      </c>
      <c r="I76" s="53" t="str">
        <f>IF(ISERROR('Calcul Worksheet'!BB76),"",'Calcul Worksheet'!BB76)</f>
        <v/>
      </c>
      <c r="J76" s="53" t="str">
        <f>IF(ISERROR('Calcul Worksheet'!BE76),"",'Calcul Worksheet'!BE76)</f>
        <v/>
      </c>
      <c r="K76" s="53" t="str">
        <f>IF(ISERROR('Calcul Worksheet'!BH76),"",'Calcul Worksheet'!BH76)</f>
        <v/>
      </c>
      <c r="L76" s="53" t="str">
        <f>IF(ISERROR('Calcul Worksheet'!BK76),"",'Calcul Worksheet'!BK76)</f>
        <v/>
      </c>
      <c r="M76" s="54" t="str">
        <f>IF(ISERROR('Calcul Worksheet'!BN76),"",'Calcul Worksheet'!BN76)</f>
        <v/>
      </c>
      <c r="N76" s="239" t="str">
        <f t="shared" si="34"/>
        <v/>
      </c>
      <c r="O76" s="165" t="str">
        <f t="shared" si="35"/>
        <v/>
      </c>
      <c r="P76" s="165" t="str">
        <f t="shared" si="36"/>
        <v/>
      </c>
      <c r="Q76" s="165" t="str">
        <f t="shared" si="37"/>
        <v/>
      </c>
      <c r="R76" s="165" t="str">
        <f t="shared" si="38"/>
        <v/>
      </c>
      <c r="S76" s="165" t="str">
        <f t="shared" si="39"/>
        <v/>
      </c>
      <c r="T76" s="165" t="str">
        <f t="shared" si="40"/>
        <v/>
      </c>
      <c r="U76" s="165" t="str">
        <f t="shared" si="41"/>
        <v/>
      </c>
      <c r="V76" s="165" t="str">
        <f t="shared" si="42"/>
        <v/>
      </c>
      <c r="W76" s="165" t="str">
        <f t="shared" si="43"/>
        <v/>
      </c>
      <c r="X76" s="192" t="str">
        <f t="shared" si="44"/>
        <v/>
      </c>
      <c r="Y76" s="286" t="str">
        <f t="shared" si="45"/>
        <v/>
      </c>
      <c r="Z76" s="287" t="str">
        <f t="shared" si="46"/>
        <v/>
      </c>
      <c r="AA76" s="287" t="str">
        <f t="shared" si="47"/>
        <v/>
      </c>
      <c r="AB76" s="287" t="str">
        <f t="shared" si="48"/>
        <v/>
      </c>
      <c r="AC76" s="287" t="str">
        <f t="shared" si="49"/>
        <v/>
      </c>
      <c r="AD76" s="287" t="str">
        <f t="shared" si="50"/>
        <v/>
      </c>
      <c r="AE76" s="287" t="str">
        <f t="shared" si="51"/>
        <v/>
      </c>
      <c r="AF76" s="287" t="str">
        <f t="shared" si="52"/>
        <v/>
      </c>
      <c r="AG76" s="287" t="str">
        <f t="shared" si="53"/>
        <v/>
      </c>
      <c r="AH76" s="287" t="str">
        <f t="shared" si="54"/>
        <v/>
      </c>
      <c r="AI76" s="288" t="str">
        <f t="shared" si="55"/>
        <v/>
      </c>
      <c r="AJ76" s="241"/>
      <c r="AK76" s="308" t="str">
        <f t="shared" si="56"/>
        <v/>
      </c>
      <c r="AL76" s="55" t="str">
        <f>'Calcul Worksheet'!FL76</f>
        <v>N/A</v>
      </c>
      <c r="AM76" s="309" t="str">
        <f t="shared" si="57"/>
        <v/>
      </c>
      <c r="AN76" s="55" t="str">
        <f>'Calcul Worksheet'!FO76</f>
        <v>N/A</v>
      </c>
      <c r="AO76" s="309" t="str">
        <f t="shared" si="58"/>
        <v/>
      </c>
      <c r="AP76" s="310" t="str">
        <f>'Calcul Worksheet'!FR76</f>
        <v>N/A</v>
      </c>
      <c r="AQ76" s="309" t="str">
        <f t="shared" si="59"/>
        <v/>
      </c>
      <c r="AR76" s="310" t="str">
        <f>'Calcul Worksheet'!FU76</f>
        <v>N/A</v>
      </c>
      <c r="AS76" s="309" t="str">
        <f t="shared" si="60"/>
        <v/>
      </c>
      <c r="AT76" s="310" t="str">
        <f>'Calcul Worksheet'!FX76</f>
        <v>N/A</v>
      </c>
      <c r="AU76" s="308" t="str">
        <f t="shared" si="61"/>
        <v/>
      </c>
      <c r="AV76" s="310" t="str">
        <f>'Calcul Worksheet'!GA76</f>
        <v>N/A</v>
      </c>
      <c r="AW76" s="309" t="str">
        <f t="shared" si="62"/>
        <v/>
      </c>
      <c r="AX76" s="310" t="str">
        <f>'Calcul Worksheet'!GD76</f>
        <v>N/A</v>
      </c>
      <c r="AY76" s="309" t="str">
        <f t="shared" si="63"/>
        <v/>
      </c>
      <c r="AZ76" s="310" t="str">
        <f>'Calcul Worksheet'!GG76</f>
        <v>N/A</v>
      </c>
      <c r="BA76" s="309" t="str">
        <f t="shared" si="64"/>
        <v/>
      </c>
      <c r="BB76" s="310" t="str">
        <f>'Calcul Worksheet'!GJ76</f>
        <v>N/A</v>
      </c>
      <c r="BC76" s="309" t="str">
        <f t="shared" si="65"/>
        <v/>
      </c>
      <c r="BD76" s="311" t="str">
        <f>'Calcul Worksheet'!GM76</f>
        <v>N/A</v>
      </c>
      <c r="BE76" s="201"/>
      <c r="BF76" s="201"/>
    </row>
    <row r="77" spans="1:58">
      <c r="A77" s="41" t="str">
        <f>'Calcul Worksheet'!A77</f>
        <v>G3</v>
      </c>
      <c r="B77" s="33" t="str">
        <f>'Calcul Worksheet'!B77</f>
        <v/>
      </c>
      <c r="C77" s="52" t="str">
        <f>IF(ISERROR('Calcul Worksheet'!AJ77),"",'Calcul Worksheet'!AJ77)</f>
        <v/>
      </c>
      <c r="D77" s="53" t="str">
        <f>IF(ISERROR('Calcul Worksheet'!AM77),"",'Calcul Worksheet'!AM77)</f>
        <v/>
      </c>
      <c r="E77" s="53" t="str">
        <f>IF(ISERROR('Calcul Worksheet'!AP77),"",'Calcul Worksheet'!AP77)</f>
        <v/>
      </c>
      <c r="F77" s="53" t="str">
        <f>IF(ISERROR('Calcul Worksheet'!AS77),"",'Calcul Worksheet'!AS77)</f>
        <v/>
      </c>
      <c r="G77" s="53" t="str">
        <f>IF(ISERROR('Calcul Worksheet'!AV77),"",'Calcul Worksheet'!AV77)</f>
        <v/>
      </c>
      <c r="H77" s="53" t="str">
        <f>IF(ISERROR('Calcul Worksheet'!AY77),"",'Calcul Worksheet'!AY77)</f>
        <v/>
      </c>
      <c r="I77" s="53" t="str">
        <f>IF(ISERROR('Calcul Worksheet'!BB77),"",'Calcul Worksheet'!BB77)</f>
        <v/>
      </c>
      <c r="J77" s="53" t="str">
        <f>IF(ISERROR('Calcul Worksheet'!BE77),"",'Calcul Worksheet'!BE77)</f>
        <v/>
      </c>
      <c r="K77" s="53" t="str">
        <f>IF(ISERROR('Calcul Worksheet'!BH77),"",'Calcul Worksheet'!BH77)</f>
        <v/>
      </c>
      <c r="L77" s="53" t="str">
        <f>IF(ISERROR('Calcul Worksheet'!BK77),"",'Calcul Worksheet'!BK77)</f>
        <v/>
      </c>
      <c r="M77" s="54" t="str">
        <f>IF(ISERROR('Calcul Worksheet'!BN77),"",'Calcul Worksheet'!BN77)</f>
        <v/>
      </c>
      <c r="N77" s="239" t="str">
        <f t="shared" si="34"/>
        <v/>
      </c>
      <c r="O77" s="165" t="str">
        <f t="shared" si="35"/>
        <v/>
      </c>
      <c r="P77" s="165" t="str">
        <f t="shared" si="36"/>
        <v/>
      </c>
      <c r="Q77" s="165" t="str">
        <f t="shared" si="37"/>
        <v/>
      </c>
      <c r="R77" s="165" t="str">
        <f t="shared" si="38"/>
        <v/>
      </c>
      <c r="S77" s="165" t="str">
        <f t="shared" si="39"/>
        <v/>
      </c>
      <c r="T77" s="165" t="str">
        <f t="shared" si="40"/>
        <v/>
      </c>
      <c r="U77" s="165" t="str">
        <f t="shared" si="41"/>
        <v/>
      </c>
      <c r="V77" s="165" t="str">
        <f t="shared" si="42"/>
        <v/>
      </c>
      <c r="W77" s="165" t="str">
        <f t="shared" si="43"/>
        <v/>
      </c>
      <c r="X77" s="192" t="str">
        <f t="shared" si="44"/>
        <v/>
      </c>
      <c r="Y77" s="286" t="str">
        <f t="shared" si="45"/>
        <v/>
      </c>
      <c r="Z77" s="287" t="str">
        <f t="shared" si="46"/>
        <v/>
      </c>
      <c r="AA77" s="287" t="str">
        <f t="shared" si="47"/>
        <v/>
      </c>
      <c r="AB77" s="287" t="str">
        <f t="shared" si="48"/>
        <v/>
      </c>
      <c r="AC77" s="287" t="str">
        <f t="shared" si="49"/>
        <v/>
      </c>
      <c r="AD77" s="287" t="str">
        <f t="shared" si="50"/>
        <v/>
      </c>
      <c r="AE77" s="287" t="str">
        <f t="shared" si="51"/>
        <v/>
      </c>
      <c r="AF77" s="287" t="str">
        <f t="shared" si="52"/>
        <v/>
      </c>
      <c r="AG77" s="287" t="str">
        <f t="shared" si="53"/>
        <v/>
      </c>
      <c r="AH77" s="287" t="str">
        <f t="shared" si="54"/>
        <v/>
      </c>
      <c r="AI77" s="288" t="str">
        <f t="shared" si="55"/>
        <v/>
      </c>
      <c r="AJ77" s="241"/>
      <c r="AK77" s="308" t="str">
        <f t="shared" si="56"/>
        <v/>
      </c>
      <c r="AL77" s="55" t="str">
        <f>'Calcul Worksheet'!FL77</f>
        <v>N/A</v>
      </c>
      <c r="AM77" s="309" t="str">
        <f t="shared" si="57"/>
        <v/>
      </c>
      <c r="AN77" s="55" t="str">
        <f>'Calcul Worksheet'!FO77</f>
        <v>N/A</v>
      </c>
      <c r="AO77" s="309" t="str">
        <f t="shared" si="58"/>
        <v/>
      </c>
      <c r="AP77" s="310" t="str">
        <f>'Calcul Worksheet'!FR77</f>
        <v>N/A</v>
      </c>
      <c r="AQ77" s="309" t="str">
        <f t="shared" si="59"/>
        <v/>
      </c>
      <c r="AR77" s="310" t="str">
        <f>'Calcul Worksheet'!FU77</f>
        <v>N/A</v>
      </c>
      <c r="AS77" s="309" t="str">
        <f t="shared" si="60"/>
        <v/>
      </c>
      <c r="AT77" s="310" t="str">
        <f>'Calcul Worksheet'!FX77</f>
        <v>N/A</v>
      </c>
      <c r="AU77" s="308" t="str">
        <f t="shared" si="61"/>
        <v/>
      </c>
      <c r="AV77" s="310" t="str">
        <f>'Calcul Worksheet'!GA77</f>
        <v>N/A</v>
      </c>
      <c r="AW77" s="309" t="str">
        <f t="shared" si="62"/>
        <v/>
      </c>
      <c r="AX77" s="310" t="str">
        <f>'Calcul Worksheet'!GD77</f>
        <v>N/A</v>
      </c>
      <c r="AY77" s="309" t="str">
        <f t="shared" si="63"/>
        <v/>
      </c>
      <c r="AZ77" s="310" t="str">
        <f>'Calcul Worksheet'!GG77</f>
        <v>N/A</v>
      </c>
      <c r="BA77" s="309" t="str">
        <f t="shared" si="64"/>
        <v/>
      </c>
      <c r="BB77" s="310" t="str">
        <f>'Calcul Worksheet'!GJ77</f>
        <v>N/A</v>
      </c>
      <c r="BC77" s="309" t="str">
        <f t="shared" si="65"/>
        <v/>
      </c>
      <c r="BD77" s="311" t="str">
        <f>'Calcul Worksheet'!GM77</f>
        <v>N/A</v>
      </c>
      <c r="BE77" s="201"/>
      <c r="BF77" s="201"/>
    </row>
    <row r="78" spans="1:58">
      <c r="A78" s="41" t="str">
        <f>'Calcul Worksheet'!A78</f>
        <v>G4</v>
      </c>
      <c r="B78" s="33" t="str">
        <f>'Calcul Worksheet'!B78</f>
        <v/>
      </c>
      <c r="C78" s="52" t="str">
        <f>IF(ISERROR('Calcul Worksheet'!AJ78),"",'Calcul Worksheet'!AJ78)</f>
        <v/>
      </c>
      <c r="D78" s="53" t="str">
        <f>IF(ISERROR('Calcul Worksheet'!AM78),"",'Calcul Worksheet'!AM78)</f>
        <v/>
      </c>
      <c r="E78" s="53" t="str">
        <f>IF(ISERROR('Calcul Worksheet'!AP78),"",'Calcul Worksheet'!AP78)</f>
        <v/>
      </c>
      <c r="F78" s="53" t="str">
        <f>IF(ISERROR('Calcul Worksheet'!AS78),"",'Calcul Worksheet'!AS78)</f>
        <v/>
      </c>
      <c r="G78" s="53" t="str">
        <f>IF(ISERROR('Calcul Worksheet'!AV78),"",'Calcul Worksheet'!AV78)</f>
        <v/>
      </c>
      <c r="H78" s="53" t="str">
        <f>IF(ISERROR('Calcul Worksheet'!AY78),"",'Calcul Worksheet'!AY78)</f>
        <v/>
      </c>
      <c r="I78" s="53" t="str">
        <f>IF(ISERROR('Calcul Worksheet'!BB78),"",'Calcul Worksheet'!BB78)</f>
        <v/>
      </c>
      <c r="J78" s="53" t="str">
        <f>IF(ISERROR('Calcul Worksheet'!BE78),"",'Calcul Worksheet'!BE78)</f>
        <v/>
      </c>
      <c r="K78" s="53" t="str">
        <f>IF(ISERROR('Calcul Worksheet'!BH78),"",'Calcul Worksheet'!BH78)</f>
        <v/>
      </c>
      <c r="L78" s="53" t="str">
        <f>IF(ISERROR('Calcul Worksheet'!BK78),"",'Calcul Worksheet'!BK78)</f>
        <v/>
      </c>
      <c r="M78" s="54" t="str">
        <f>IF(ISERROR('Calcul Worksheet'!BN78),"",'Calcul Worksheet'!BN78)</f>
        <v/>
      </c>
      <c r="N78" s="239" t="str">
        <f t="shared" si="34"/>
        <v/>
      </c>
      <c r="O78" s="165" t="str">
        <f t="shared" si="35"/>
        <v/>
      </c>
      <c r="P78" s="165" t="str">
        <f t="shared" si="36"/>
        <v/>
      </c>
      <c r="Q78" s="165" t="str">
        <f t="shared" si="37"/>
        <v/>
      </c>
      <c r="R78" s="165" t="str">
        <f t="shared" si="38"/>
        <v/>
      </c>
      <c r="S78" s="165" t="str">
        <f t="shared" si="39"/>
        <v/>
      </c>
      <c r="T78" s="165" t="str">
        <f t="shared" si="40"/>
        <v/>
      </c>
      <c r="U78" s="165" t="str">
        <f t="shared" si="41"/>
        <v/>
      </c>
      <c r="V78" s="165" t="str">
        <f t="shared" si="42"/>
        <v/>
      </c>
      <c r="W78" s="165" t="str">
        <f t="shared" si="43"/>
        <v/>
      </c>
      <c r="X78" s="192" t="str">
        <f t="shared" si="44"/>
        <v/>
      </c>
      <c r="Y78" s="286" t="str">
        <f t="shared" si="45"/>
        <v/>
      </c>
      <c r="Z78" s="287" t="str">
        <f t="shared" si="46"/>
        <v/>
      </c>
      <c r="AA78" s="287" t="str">
        <f t="shared" si="47"/>
        <v/>
      </c>
      <c r="AB78" s="287" t="str">
        <f t="shared" si="48"/>
        <v/>
      </c>
      <c r="AC78" s="287" t="str">
        <f t="shared" si="49"/>
        <v/>
      </c>
      <c r="AD78" s="287" t="str">
        <f t="shared" si="50"/>
        <v/>
      </c>
      <c r="AE78" s="287" t="str">
        <f t="shared" si="51"/>
        <v/>
      </c>
      <c r="AF78" s="287" t="str">
        <f t="shared" si="52"/>
        <v/>
      </c>
      <c r="AG78" s="287" t="str">
        <f t="shared" si="53"/>
        <v/>
      </c>
      <c r="AH78" s="287" t="str">
        <f t="shared" si="54"/>
        <v/>
      </c>
      <c r="AI78" s="288" t="str">
        <f t="shared" si="55"/>
        <v/>
      </c>
      <c r="AJ78" s="241"/>
      <c r="AK78" s="308" t="str">
        <f t="shared" si="56"/>
        <v/>
      </c>
      <c r="AL78" s="55" t="str">
        <f>'Calcul Worksheet'!FL78</f>
        <v>N/A</v>
      </c>
      <c r="AM78" s="309" t="str">
        <f t="shared" si="57"/>
        <v/>
      </c>
      <c r="AN78" s="55" t="str">
        <f>'Calcul Worksheet'!FO78</f>
        <v>N/A</v>
      </c>
      <c r="AO78" s="309" t="str">
        <f t="shared" si="58"/>
        <v/>
      </c>
      <c r="AP78" s="310" t="str">
        <f>'Calcul Worksheet'!FR78</f>
        <v>N/A</v>
      </c>
      <c r="AQ78" s="309" t="str">
        <f t="shared" si="59"/>
        <v/>
      </c>
      <c r="AR78" s="310" t="str">
        <f>'Calcul Worksheet'!FU78</f>
        <v>N/A</v>
      </c>
      <c r="AS78" s="309" t="str">
        <f t="shared" si="60"/>
        <v/>
      </c>
      <c r="AT78" s="310" t="str">
        <f>'Calcul Worksheet'!FX78</f>
        <v>N/A</v>
      </c>
      <c r="AU78" s="308" t="str">
        <f t="shared" si="61"/>
        <v/>
      </c>
      <c r="AV78" s="310" t="str">
        <f>'Calcul Worksheet'!GA78</f>
        <v>N/A</v>
      </c>
      <c r="AW78" s="309" t="str">
        <f t="shared" si="62"/>
        <v/>
      </c>
      <c r="AX78" s="310" t="str">
        <f>'Calcul Worksheet'!GD78</f>
        <v>N/A</v>
      </c>
      <c r="AY78" s="309" t="str">
        <f t="shared" si="63"/>
        <v/>
      </c>
      <c r="AZ78" s="310" t="str">
        <f>'Calcul Worksheet'!GG78</f>
        <v>N/A</v>
      </c>
      <c r="BA78" s="309" t="str">
        <f t="shared" si="64"/>
        <v/>
      </c>
      <c r="BB78" s="310" t="str">
        <f>'Calcul Worksheet'!GJ78</f>
        <v>N/A</v>
      </c>
      <c r="BC78" s="309" t="str">
        <f t="shared" si="65"/>
        <v/>
      </c>
      <c r="BD78" s="311" t="str">
        <f>'Calcul Worksheet'!GM78</f>
        <v>N/A</v>
      </c>
      <c r="BE78" s="201"/>
      <c r="BF78" s="201"/>
    </row>
    <row r="79" spans="1:58">
      <c r="A79" s="41" t="str">
        <f>'Calcul Worksheet'!A79</f>
        <v>G5</v>
      </c>
      <c r="B79" s="33" t="str">
        <f>'Calcul Worksheet'!B79</f>
        <v/>
      </c>
      <c r="C79" s="52" t="str">
        <f>IF(ISERROR('Calcul Worksheet'!AJ79),"",'Calcul Worksheet'!AJ79)</f>
        <v/>
      </c>
      <c r="D79" s="53" t="str">
        <f>IF(ISERROR('Calcul Worksheet'!AM79),"",'Calcul Worksheet'!AM79)</f>
        <v/>
      </c>
      <c r="E79" s="53" t="str">
        <f>IF(ISERROR('Calcul Worksheet'!AP79),"",'Calcul Worksheet'!AP79)</f>
        <v/>
      </c>
      <c r="F79" s="53" t="str">
        <f>IF(ISERROR('Calcul Worksheet'!AS79),"",'Calcul Worksheet'!AS79)</f>
        <v/>
      </c>
      <c r="G79" s="53" t="str">
        <f>IF(ISERROR('Calcul Worksheet'!AV79),"",'Calcul Worksheet'!AV79)</f>
        <v/>
      </c>
      <c r="H79" s="53" t="str">
        <f>IF(ISERROR('Calcul Worksheet'!AY79),"",'Calcul Worksheet'!AY79)</f>
        <v/>
      </c>
      <c r="I79" s="53" t="str">
        <f>IF(ISERROR('Calcul Worksheet'!BB79),"",'Calcul Worksheet'!BB79)</f>
        <v/>
      </c>
      <c r="J79" s="53" t="str">
        <f>IF(ISERROR('Calcul Worksheet'!BE79),"",'Calcul Worksheet'!BE79)</f>
        <v/>
      </c>
      <c r="K79" s="53" t="str">
        <f>IF(ISERROR('Calcul Worksheet'!BH79),"",'Calcul Worksheet'!BH79)</f>
        <v/>
      </c>
      <c r="L79" s="53" t="str">
        <f>IF(ISERROR('Calcul Worksheet'!BK79),"",'Calcul Worksheet'!BK79)</f>
        <v/>
      </c>
      <c r="M79" s="54" t="str">
        <f>IF(ISERROR('Calcul Worksheet'!BN79),"",'Calcul Worksheet'!BN79)</f>
        <v/>
      </c>
      <c r="N79" s="239" t="str">
        <f t="shared" si="34"/>
        <v/>
      </c>
      <c r="O79" s="165" t="str">
        <f t="shared" si="35"/>
        <v/>
      </c>
      <c r="P79" s="165" t="str">
        <f t="shared" si="36"/>
        <v/>
      </c>
      <c r="Q79" s="165" t="str">
        <f t="shared" si="37"/>
        <v/>
      </c>
      <c r="R79" s="165" t="str">
        <f t="shared" si="38"/>
        <v/>
      </c>
      <c r="S79" s="165" t="str">
        <f t="shared" si="39"/>
        <v/>
      </c>
      <c r="T79" s="165" t="str">
        <f t="shared" si="40"/>
        <v/>
      </c>
      <c r="U79" s="165" t="str">
        <f t="shared" si="41"/>
        <v/>
      </c>
      <c r="V79" s="165" t="str">
        <f t="shared" si="42"/>
        <v/>
      </c>
      <c r="W79" s="165" t="str">
        <f t="shared" si="43"/>
        <v/>
      </c>
      <c r="X79" s="192" t="str">
        <f t="shared" si="44"/>
        <v/>
      </c>
      <c r="Y79" s="286" t="str">
        <f t="shared" si="45"/>
        <v/>
      </c>
      <c r="Z79" s="287" t="str">
        <f t="shared" si="46"/>
        <v/>
      </c>
      <c r="AA79" s="287" t="str">
        <f t="shared" si="47"/>
        <v/>
      </c>
      <c r="AB79" s="287" t="str">
        <f t="shared" si="48"/>
        <v/>
      </c>
      <c r="AC79" s="287" t="str">
        <f t="shared" si="49"/>
        <v/>
      </c>
      <c r="AD79" s="287" t="str">
        <f t="shared" si="50"/>
        <v/>
      </c>
      <c r="AE79" s="287" t="str">
        <f t="shared" si="51"/>
        <v/>
      </c>
      <c r="AF79" s="287" t="str">
        <f t="shared" si="52"/>
        <v/>
      </c>
      <c r="AG79" s="287" t="str">
        <f t="shared" si="53"/>
        <v/>
      </c>
      <c r="AH79" s="287" t="str">
        <f t="shared" si="54"/>
        <v/>
      </c>
      <c r="AI79" s="288" t="str">
        <f t="shared" si="55"/>
        <v/>
      </c>
      <c r="AJ79" s="241"/>
      <c r="AK79" s="308" t="str">
        <f t="shared" si="56"/>
        <v/>
      </c>
      <c r="AL79" s="55" t="str">
        <f>'Calcul Worksheet'!FL79</f>
        <v>N/A</v>
      </c>
      <c r="AM79" s="309" t="str">
        <f t="shared" si="57"/>
        <v/>
      </c>
      <c r="AN79" s="55" t="str">
        <f>'Calcul Worksheet'!FO79</f>
        <v>N/A</v>
      </c>
      <c r="AO79" s="309" t="str">
        <f t="shared" si="58"/>
        <v/>
      </c>
      <c r="AP79" s="310" t="str">
        <f>'Calcul Worksheet'!FR79</f>
        <v>N/A</v>
      </c>
      <c r="AQ79" s="309" t="str">
        <f t="shared" si="59"/>
        <v/>
      </c>
      <c r="AR79" s="310" t="str">
        <f>'Calcul Worksheet'!FU79</f>
        <v>N/A</v>
      </c>
      <c r="AS79" s="309" t="str">
        <f t="shared" si="60"/>
        <v/>
      </c>
      <c r="AT79" s="310" t="str">
        <f>'Calcul Worksheet'!FX79</f>
        <v>N/A</v>
      </c>
      <c r="AU79" s="308" t="str">
        <f t="shared" si="61"/>
        <v/>
      </c>
      <c r="AV79" s="310" t="str">
        <f>'Calcul Worksheet'!GA79</f>
        <v>N/A</v>
      </c>
      <c r="AW79" s="309" t="str">
        <f t="shared" si="62"/>
        <v/>
      </c>
      <c r="AX79" s="310" t="str">
        <f>'Calcul Worksheet'!GD79</f>
        <v>N/A</v>
      </c>
      <c r="AY79" s="309" t="str">
        <f t="shared" si="63"/>
        <v/>
      </c>
      <c r="AZ79" s="310" t="str">
        <f>'Calcul Worksheet'!GG79</f>
        <v>N/A</v>
      </c>
      <c r="BA79" s="309" t="str">
        <f t="shared" si="64"/>
        <v/>
      </c>
      <c r="BB79" s="310" t="str">
        <f>'Calcul Worksheet'!GJ79</f>
        <v>N/A</v>
      </c>
      <c r="BC79" s="309" t="str">
        <f t="shared" si="65"/>
        <v/>
      </c>
      <c r="BD79" s="311" t="str">
        <f>'Calcul Worksheet'!GM79</f>
        <v>N/A</v>
      </c>
      <c r="BE79" s="201"/>
      <c r="BF79" s="201"/>
    </row>
    <row r="80" spans="1:58">
      <c r="A80" s="41" t="str">
        <f>'Calcul Worksheet'!A80</f>
        <v>G6</v>
      </c>
      <c r="B80" s="33" t="str">
        <f>'Calcul Worksheet'!B80</f>
        <v/>
      </c>
      <c r="C80" s="52" t="str">
        <f>IF(ISERROR('Calcul Worksheet'!AJ80),"",'Calcul Worksheet'!AJ80)</f>
        <v/>
      </c>
      <c r="D80" s="53" t="str">
        <f>IF(ISERROR('Calcul Worksheet'!AM80),"",'Calcul Worksheet'!AM80)</f>
        <v/>
      </c>
      <c r="E80" s="53" t="str">
        <f>IF(ISERROR('Calcul Worksheet'!AP80),"",'Calcul Worksheet'!AP80)</f>
        <v/>
      </c>
      <c r="F80" s="53" t="str">
        <f>IF(ISERROR('Calcul Worksheet'!AS80),"",'Calcul Worksheet'!AS80)</f>
        <v/>
      </c>
      <c r="G80" s="53" t="str">
        <f>IF(ISERROR('Calcul Worksheet'!AV80),"",'Calcul Worksheet'!AV80)</f>
        <v/>
      </c>
      <c r="H80" s="53" t="str">
        <f>IF(ISERROR('Calcul Worksheet'!AY80),"",'Calcul Worksheet'!AY80)</f>
        <v/>
      </c>
      <c r="I80" s="53" t="str">
        <f>IF(ISERROR('Calcul Worksheet'!BB80),"",'Calcul Worksheet'!BB80)</f>
        <v/>
      </c>
      <c r="J80" s="53" t="str">
        <f>IF(ISERROR('Calcul Worksheet'!BE80),"",'Calcul Worksheet'!BE80)</f>
        <v/>
      </c>
      <c r="K80" s="53" t="str">
        <f>IF(ISERROR('Calcul Worksheet'!BH80),"",'Calcul Worksheet'!BH80)</f>
        <v/>
      </c>
      <c r="L80" s="53" t="str">
        <f>IF(ISERROR('Calcul Worksheet'!BK80),"",'Calcul Worksheet'!BK80)</f>
        <v/>
      </c>
      <c r="M80" s="54" t="str">
        <f>IF(ISERROR('Calcul Worksheet'!BN80),"",'Calcul Worksheet'!BN80)</f>
        <v/>
      </c>
      <c r="N80" s="239" t="str">
        <f t="shared" si="34"/>
        <v/>
      </c>
      <c r="O80" s="165" t="str">
        <f t="shared" si="35"/>
        <v/>
      </c>
      <c r="P80" s="165" t="str">
        <f t="shared" si="36"/>
        <v/>
      </c>
      <c r="Q80" s="165" t="str">
        <f t="shared" si="37"/>
        <v/>
      </c>
      <c r="R80" s="165" t="str">
        <f t="shared" si="38"/>
        <v/>
      </c>
      <c r="S80" s="165" t="str">
        <f t="shared" si="39"/>
        <v/>
      </c>
      <c r="T80" s="165" t="str">
        <f t="shared" si="40"/>
        <v/>
      </c>
      <c r="U80" s="165" t="str">
        <f t="shared" si="41"/>
        <v/>
      </c>
      <c r="V80" s="165" t="str">
        <f t="shared" si="42"/>
        <v/>
      </c>
      <c r="W80" s="165" t="str">
        <f t="shared" si="43"/>
        <v/>
      </c>
      <c r="X80" s="192" t="str">
        <f t="shared" si="44"/>
        <v/>
      </c>
      <c r="Y80" s="286" t="str">
        <f t="shared" si="45"/>
        <v/>
      </c>
      <c r="Z80" s="287" t="str">
        <f t="shared" si="46"/>
        <v/>
      </c>
      <c r="AA80" s="287" t="str">
        <f t="shared" si="47"/>
        <v/>
      </c>
      <c r="AB80" s="287" t="str">
        <f t="shared" si="48"/>
        <v/>
      </c>
      <c r="AC80" s="287" t="str">
        <f t="shared" si="49"/>
        <v/>
      </c>
      <c r="AD80" s="287" t="str">
        <f t="shared" si="50"/>
        <v/>
      </c>
      <c r="AE80" s="287" t="str">
        <f t="shared" si="51"/>
        <v/>
      </c>
      <c r="AF80" s="287" t="str">
        <f t="shared" si="52"/>
        <v/>
      </c>
      <c r="AG80" s="287" t="str">
        <f t="shared" si="53"/>
        <v/>
      </c>
      <c r="AH80" s="287" t="str">
        <f t="shared" si="54"/>
        <v/>
      </c>
      <c r="AI80" s="288" t="str">
        <f t="shared" si="55"/>
        <v/>
      </c>
      <c r="AJ80" s="241"/>
      <c r="AK80" s="308" t="str">
        <f t="shared" si="56"/>
        <v/>
      </c>
      <c r="AL80" s="55" t="str">
        <f>'Calcul Worksheet'!FL80</f>
        <v>N/A</v>
      </c>
      <c r="AM80" s="309" t="str">
        <f t="shared" si="57"/>
        <v/>
      </c>
      <c r="AN80" s="55" t="str">
        <f>'Calcul Worksheet'!FO80</f>
        <v>N/A</v>
      </c>
      <c r="AO80" s="309" t="str">
        <f t="shared" si="58"/>
        <v/>
      </c>
      <c r="AP80" s="310" t="str">
        <f>'Calcul Worksheet'!FR80</f>
        <v>N/A</v>
      </c>
      <c r="AQ80" s="309" t="str">
        <f t="shared" si="59"/>
        <v/>
      </c>
      <c r="AR80" s="310" t="str">
        <f>'Calcul Worksheet'!FU80</f>
        <v>N/A</v>
      </c>
      <c r="AS80" s="309" t="str">
        <f t="shared" si="60"/>
        <v/>
      </c>
      <c r="AT80" s="310" t="str">
        <f>'Calcul Worksheet'!FX80</f>
        <v>N/A</v>
      </c>
      <c r="AU80" s="308" t="str">
        <f t="shared" si="61"/>
        <v/>
      </c>
      <c r="AV80" s="310" t="str">
        <f>'Calcul Worksheet'!GA80</f>
        <v>N/A</v>
      </c>
      <c r="AW80" s="309" t="str">
        <f t="shared" si="62"/>
        <v/>
      </c>
      <c r="AX80" s="310" t="str">
        <f>'Calcul Worksheet'!GD80</f>
        <v>N/A</v>
      </c>
      <c r="AY80" s="309" t="str">
        <f t="shared" si="63"/>
        <v/>
      </c>
      <c r="AZ80" s="310" t="str">
        <f>'Calcul Worksheet'!GG80</f>
        <v>N/A</v>
      </c>
      <c r="BA80" s="309" t="str">
        <f t="shared" si="64"/>
        <v/>
      </c>
      <c r="BB80" s="310" t="str">
        <f>'Calcul Worksheet'!GJ80</f>
        <v>N/A</v>
      </c>
      <c r="BC80" s="309" t="str">
        <f t="shared" si="65"/>
        <v/>
      </c>
      <c r="BD80" s="311" t="str">
        <f>'Calcul Worksheet'!GM80</f>
        <v>N/A</v>
      </c>
      <c r="BE80" s="201"/>
      <c r="BF80" s="201"/>
    </row>
    <row r="81" spans="1:58">
      <c r="A81" s="41" t="str">
        <f>'Calcul Worksheet'!A81</f>
        <v>G7</v>
      </c>
      <c r="B81" s="33" t="str">
        <f>'Calcul Worksheet'!B81</f>
        <v/>
      </c>
      <c r="C81" s="52" t="str">
        <f>IF(ISERROR('Calcul Worksheet'!AJ81),"",'Calcul Worksheet'!AJ81)</f>
        <v/>
      </c>
      <c r="D81" s="53" t="str">
        <f>IF(ISERROR('Calcul Worksheet'!AM81),"",'Calcul Worksheet'!AM81)</f>
        <v/>
      </c>
      <c r="E81" s="53" t="str">
        <f>IF(ISERROR('Calcul Worksheet'!AP81),"",'Calcul Worksheet'!AP81)</f>
        <v/>
      </c>
      <c r="F81" s="53" t="str">
        <f>IF(ISERROR('Calcul Worksheet'!AS81),"",'Calcul Worksheet'!AS81)</f>
        <v/>
      </c>
      <c r="G81" s="53" t="str">
        <f>IF(ISERROR('Calcul Worksheet'!AV81),"",'Calcul Worksheet'!AV81)</f>
        <v/>
      </c>
      <c r="H81" s="53" t="str">
        <f>IF(ISERROR('Calcul Worksheet'!AY81),"",'Calcul Worksheet'!AY81)</f>
        <v/>
      </c>
      <c r="I81" s="53" t="str">
        <f>IF(ISERROR('Calcul Worksheet'!BB81),"",'Calcul Worksheet'!BB81)</f>
        <v/>
      </c>
      <c r="J81" s="53" t="str">
        <f>IF(ISERROR('Calcul Worksheet'!BE81),"",'Calcul Worksheet'!BE81)</f>
        <v/>
      </c>
      <c r="K81" s="53" t="str">
        <f>IF(ISERROR('Calcul Worksheet'!BH81),"",'Calcul Worksheet'!BH81)</f>
        <v/>
      </c>
      <c r="L81" s="53" t="str">
        <f>IF(ISERROR('Calcul Worksheet'!BK81),"",'Calcul Worksheet'!BK81)</f>
        <v/>
      </c>
      <c r="M81" s="54" t="str">
        <f>IF(ISERROR('Calcul Worksheet'!BN81),"",'Calcul Worksheet'!BN81)</f>
        <v/>
      </c>
      <c r="N81" s="239" t="str">
        <f t="shared" si="34"/>
        <v/>
      </c>
      <c r="O81" s="165" t="str">
        <f t="shared" si="35"/>
        <v/>
      </c>
      <c r="P81" s="165" t="str">
        <f t="shared" si="36"/>
        <v/>
      </c>
      <c r="Q81" s="165" t="str">
        <f t="shared" si="37"/>
        <v/>
      </c>
      <c r="R81" s="165" t="str">
        <f t="shared" si="38"/>
        <v/>
      </c>
      <c r="S81" s="165" t="str">
        <f t="shared" si="39"/>
        <v/>
      </c>
      <c r="T81" s="165" t="str">
        <f t="shared" si="40"/>
        <v/>
      </c>
      <c r="U81" s="165" t="str">
        <f t="shared" si="41"/>
        <v/>
      </c>
      <c r="V81" s="165" t="str">
        <f t="shared" si="42"/>
        <v/>
      </c>
      <c r="W81" s="165" t="str">
        <f t="shared" si="43"/>
        <v/>
      </c>
      <c r="X81" s="192" t="str">
        <f t="shared" si="44"/>
        <v/>
      </c>
      <c r="Y81" s="286" t="str">
        <f t="shared" si="45"/>
        <v/>
      </c>
      <c r="Z81" s="287" t="str">
        <f t="shared" si="46"/>
        <v/>
      </c>
      <c r="AA81" s="287" t="str">
        <f t="shared" si="47"/>
        <v/>
      </c>
      <c r="AB81" s="287" t="str">
        <f t="shared" si="48"/>
        <v/>
      </c>
      <c r="AC81" s="287" t="str">
        <f t="shared" si="49"/>
        <v/>
      </c>
      <c r="AD81" s="287" t="str">
        <f t="shared" si="50"/>
        <v/>
      </c>
      <c r="AE81" s="287" t="str">
        <f t="shared" si="51"/>
        <v/>
      </c>
      <c r="AF81" s="287" t="str">
        <f t="shared" si="52"/>
        <v/>
      </c>
      <c r="AG81" s="287" t="str">
        <f t="shared" si="53"/>
        <v/>
      </c>
      <c r="AH81" s="287" t="str">
        <f t="shared" si="54"/>
        <v/>
      </c>
      <c r="AI81" s="288" t="str">
        <f t="shared" si="55"/>
        <v/>
      </c>
      <c r="AJ81" s="241"/>
      <c r="AK81" s="308" t="str">
        <f t="shared" si="56"/>
        <v/>
      </c>
      <c r="AL81" s="55" t="str">
        <f>'Calcul Worksheet'!FL81</f>
        <v>N/A</v>
      </c>
      <c r="AM81" s="309" t="str">
        <f t="shared" si="57"/>
        <v/>
      </c>
      <c r="AN81" s="55" t="str">
        <f>'Calcul Worksheet'!FO81</f>
        <v>N/A</v>
      </c>
      <c r="AO81" s="309" t="str">
        <f t="shared" si="58"/>
        <v/>
      </c>
      <c r="AP81" s="310" t="str">
        <f>'Calcul Worksheet'!FR81</f>
        <v>N/A</v>
      </c>
      <c r="AQ81" s="309" t="str">
        <f t="shared" si="59"/>
        <v/>
      </c>
      <c r="AR81" s="310" t="str">
        <f>'Calcul Worksheet'!FU81</f>
        <v>N/A</v>
      </c>
      <c r="AS81" s="309" t="str">
        <f t="shared" si="60"/>
        <v/>
      </c>
      <c r="AT81" s="310" t="str">
        <f>'Calcul Worksheet'!FX81</f>
        <v>N/A</v>
      </c>
      <c r="AU81" s="308" t="str">
        <f t="shared" si="61"/>
        <v/>
      </c>
      <c r="AV81" s="310" t="str">
        <f>'Calcul Worksheet'!GA81</f>
        <v>N/A</v>
      </c>
      <c r="AW81" s="309" t="str">
        <f t="shared" si="62"/>
        <v/>
      </c>
      <c r="AX81" s="310" t="str">
        <f>'Calcul Worksheet'!GD81</f>
        <v>N/A</v>
      </c>
      <c r="AY81" s="309" t="str">
        <f t="shared" si="63"/>
        <v/>
      </c>
      <c r="AZ81" s="310" t="str">
        <f>'Calcul Worksheet'!GG81</f>
        <v>N/A</v>
      </c>
      <c r="BA81" s="309" t="str">
        <f t="shared" si="64"/>
        <v/>
      </c>
      <c r="BB81" s="310" t="str">
        <f>'Calcul Worksheet'!GJ81</f>
        <v>N/A</v>
      </c>
      <c r="BC81" s="309" t="str">
        <f t="shared" si="65"/>
        <v/>
      </c>
      <c r="BD81" s="311" t="str">
        <f>'Calcul Worksheet'!GM81</f>
        <v>N/A</v>
      </c>
      <c r="BE81" s="201"/>
      <c r="BF81" s="201"/>
    </row>
    <row r="82" spans="1:58">
      <c r="A82" s="41" t="str">
        <f>'Calcul Worksheet'!A82</f>
        <v>G8</v>
      </c>
      <c r="B82" s="33" t="str">
        <f>'Calcul Worksheet'!B82</f>
        <v/>
      </c>
      <c r="C82" s="52" t="str">
        <f>IF(ISERROR('Calcul Worksheet'!AJ82),"",'Calcul Worksheet'!AJ82)</f>
        <v/>
      </c>
      <c r="D82" s="53" t="str">
        <f>IF(ISERROR('Calcul Worksheet'!AM82),"",'Calcul Worksheet'!AM82)</f>
        <v/>
      </c>
      <c r="E82" s="53" t="str">
        <f>IF(ISERROR('Calcul Worksheet'!AP82),"",'Calcul Worksheet'!AP82)</f>
        <v/>
      </c>
      <c r="F82" s="53" t="str">
        <f>IF(ISERROR('Calcul Worksheet'!AS82),"",'Calcul Worksheet'!AS82)</f>
        <v/>
      </c>
      <c r="G82" s="53" t="str">
        <f>IF(ISERROR('Calcul Worksheet'!AV82),"",'Calcul Worksheet'!AV82)</f>
        <v/>
      </c>
      <c r="H82" s="53" t="str">
        <f>IF(ISERROR('Calcul Worksheet'!AY82),"",'Calcul Worksheet'!AY82)</f>
        <v/>
      </c>
      <c r="I82" s="53" t="str">
        <f>IF(ISERROR('Calcul Worksheet'!BB82),"",'Calcul Worksheet'!BB82)</f>
        <v/>
      </c>
      <c r="J82" s="53" t="str">
        <f>IF(ISERROR('Calcul Worksheet'!BE82),"",'Calcul Worksheet'!BE82)</f>
        <v/>
      </c>
      <c r="K82" s="53" t="str">
        <f>IF(ISERROR('Calcul Worksheet'!BH82),"",'Calcul Worksheet'!BH82)</f>
        <v/>
      </c>
      <c r="L82" s="53" t="str">
        <f>IF(ISERROR('Calcul Worksheet'!BK82),"",'Calcul Worksheet'!BK82)</f>
        <v/>
      </c>
      <c r="M82" s="54" t="str">
        <f>IF(ISERROR('Calcul Worksheet'!BN82),"",'Calcul Worksheet'!BN82)</f>
        <v/>
      </c>
      <c r="N82" s="239" t="str">
        <f t="shared" si="34"/>
        <v/>
      </c>
      <c r="O82" s="165" t="str">
        <f t="shared" si="35"/>
        <v/>
      </c>
      <c r="P82" s="165" t="str">
        <f t="shared" si="36"/>
        <v/>
      </c>
      <c r="Q82" s="165" t="str">
        <f t="shared" si="37"/>
        <v/>
      </c>
      <c r="R82" s="165" t="str">
        <f t="shared" si="38"/>
        <v/>
      </c>
      <c r="S82" s="165" t="str">
        <f t="shared" si="39"/>
        <v/>
      </c>
      <c r="T82" s="165" t="str">
        <f t="shared" si="40"/>
        <v/>
      </c>
      <c r="U82" s="165" t="str">
        <f t="shared" si="41"/>
        <v/>
      </c>
      <c r="V82" s="165" t="str">
        <f t="shared" si="42"/>
        <v/>
      </c>
      <c r="W82" s="165" t="str">
        <f t="shared" si="43"/>
        <v/>
      </c>
      <c r="X82" s="192" t="str">
        <f t="shared" si="44"/>
        <v/>
      </c>
      <c r="Y82" s="286" t="str">
        <f t="shared" si="45"/>
        <v/>
      </c>
      <c r="Z82" s="287" t="str">
        <f t="shared" si="46"/>
        <v/>
      </c>
      <c r="AA82" s="287" t="str">
        <f t="shared" si="47"/>
        <v/>
      </c>
      <c r="AB82" s="287" t="str">
        <f t="shared" si="48"/>
        <v/>
      </c>
      <c r="AC82" s="287" t="str">
        <f t="shared" si="49"/>
        <v/>
      </c>
      <c r="AD82" s="287" t="str">
        <f t="shared" si="50"/>
        <v/>
      </c>
      <c r="AE82" s="287" t="str">
        <f t="shared" si="51"/>
        <v/>
      </c>
      <c r="AF82" s="287" t="str">
        <f t="shared" si="52"/>
        <v/>
      </c>
      <c r="AG82" s="287" t="str">
        <f t="shared" si="53"/>
        <v/>
      </c>
      <c r="AH82" s="287" t="str">
        <f t="shared" si="54"/>
        <v/>
      </c>
      <c r="AI82" s="288" t="str">
        <f t="shared" si="55"/>
        <v/>
      </c>
      <c r="AJ82" s="241"/>
      <c r="AK82" s="308" t="str">
        <f t="shared" si="56"/>
        <v/>
      </c>
      <c r="AL82" s="55" t="str">
        <f>'Calcul Worksheet'!FL82</f>
        <v>N/A</v>
      </c>
      <c r="AM82" s="309" t="str">
        <f t="shared" si="57"/>
        <v/>
      </c>
      <c r="AN82" s="55" t="str">
        <f>'Calcul Worksheet'!FO82</f>
        <v>N/A</v>
      </c>
      <c r="AO82" s="309" t="str">
        <f t="shared" si="58"/>
        <v/>
      </c>
      <c r="AP82" s="310" t="str">
        <f>'Calcul Worksheet'!FR82</f>
        <v>N/A</v>
      </c>
      <c r="AQ82" s="309" t="str">
        <f t="shared" si="59"/>
        <v/>
      </c>
      <c r="AR82" s="310" t="str">
        <f>'Calcul Worksheet'!FU82</f>
        <v>N/A</v>
      </c>
      <c r="AS82" s="309" t="str">
        <f t="shared" si="60"/>
        <v/>
      </c>
      <c r="AT82" s="310" t="str">
        <f>'Calcul Worksheet'!FX82</f>
        <v>N/A</v>
      </c>
      <c r="AU82" s="308" t="str">
        <f t="shared" si="61"/>
        <v/>
      </c>
      <c r="AV82" s="310" t="str">
        <f>'Calcul Worksheet'!GA82</f>
        <v>N/A</v>
      </c>
      <c r="AW82" s="309" t="str">
        <f t="shared" si="62"/>
        <v/>
      </c>
      <c r="AX82" s="310" t="str">
        <f>'Calcul Worksheet'!GD82</f>
        <v>N/A</v>
      </c>
      <c r="AY82" s="309" t="str">
        <f t="shared" si="63"/>
        <v/>
      </c>
      <c r="AZ82" s="310" t="str">
        <f>'Calcul Worksheet'!GG82</f>
        <v>N/A</v>
      </c>
      <c r="BA82" s="309" t="str">
        <f t="shared" si="64"/>
        <v/>
      </c>
      <c r="BB82" s="310" t="str">
        <f>'Calcul Worksheet'!GJ82</f>
        <v>N/A</v>
      </c>
      <c r="BC82" s="309" t="str">
        <f t="shared" si="65"/>
        <v/>
      </c>
      <c r="BD82" s="311" t="str">
        <f>'Calcul Worksheet'!GM82</f>
        <v>N/A</v>
      </c>
      <c r="BE82" s="201"/>
      <c r="BF82" s="201"/>
    </row>
    <row r="83" spans="1:58">
      <c r="A83" s="41" t="str">
        <f>'Calcul Worksheet'!A83</f>
        <v>G9</v>
      </c>
      <c r="B83" s="33" t="str">
        <f>'Calcul Worksheet'!B83</f>
        <v/>
      </c>
      <c r="C83" s="52" t="str">
        <f>IF(ISERROR('Calcul Worksheet'!AJ83),"",'Calcul Worksheet'!AJ83)</f>
        <v/>
      </c>
      <c r="D83" s="53" t="str">
        <f>IF(ISERROR('Calcul Worksheet'!AM83),"",'Calcul Worksheet'!AM83)</f>
        <v/>
      </c>
      <c r="E83" s="53" t="str">
        <f>IF(ISERROR('Calcul Worksheet'!AP83),"",'Calcul Worksheet'!AP83)</f>
        <v/>
      </c>
      <c r="F83" s="53" t="str">
        <f>IF(ISERROR('Calcul Worksheet'!AS83),"",'Calcul Worksheet'!AS83)</f>
        <v/>
      </c>
      <c r="G83" s="53" t="str">
        <f>IF(ISERROR('Calcul Worksheet'!AV83),"",'Calcul Worksheet'!AV83)</f>
        <v/>
      </c>
      <c r="H83" s="53" t="str">
        <f>IF(ISERROR('Calcul Worksheet'!AY83),"",'Calcul Worksheet'!AY83)</f>
        <v/>
      </c>
      <c r="I83" s="53" t="str">
        <f>IF(ISERROR('Calcul Worksheet'!BB83),"",'Calcul Worksheet'!BB83)</f>
        <v/>
      </c>
      <c r="J83" s="53" t="str">
        <f>IF(ISERROR('Calcul Worksheet'!BE83),"",'Calcul Worksheet'!BE83)</f>
        <v/>
      </c>
      <c r="K83" s="53" t="str">
        <f>IF(ISERROR('Calcul Worksheet'!BH83),"",'Calcul Worksheet'!BH83)</f>
        <v/>
      </c>
      <c r="L83" s="53" t="str">
        <f>IF(ISERROR('Calcul Worksheet'!BK83),"",'Calcul Worksheet'!BK83)</f>
        <v/>
      </c>
      <c r="M83" s="54" t="str">
        <f>IF(ISERROR('Calcul Worksheet'!BN83),"",'Calcul Worksheet'!BN83)</f>
        <v/>
      </c>
      <c r="N83" s="239" t="str">
        <f t="shared" si="34"/>
        <v/>
      </c>
      <c r="O83" s="165" t="str">
        <f t="shared" si="35"/>
        <v/>
      </c>
      <c r="P83" s="165" t="str">
        <f t="shared" si="36"/>
        <v/>
      </c>
      <c r="Q83" s="165" t="str">
        <f t="shared" si="37"/>
        <v/>
      </c>
      <c r="R83" s="165" t="str">
        <f t="shared" si="38"/>
        <v/>
      </c>
      <c r="S83" s="165" t="str">
        <f t="shared" si="39"/>
        <v/>
      </c>
      <c r="T83" s="165" t="str">
        <f t="shared" si="40"/>
        <v/>
      </c>
      <c r="U83" s="165" t="str">
        <f t="shared" si="41"/>
        <v/>
      </c>
      <c r="V83" s="165" t="str">
        <f t="shared" si="42"/>
        <v/>
      </c>
      <c r="W83" s="165" t="str">
        <f t="shared" si="43"/>
        <v/>
      </c>
      <c r="X83" s="192" t="str">
        <f t="shared" si="44"/>
        <v/>
      </c>
      <c r="Y83" s="286" t="str">
        <f t="shared" si="45"/>
        <v/>
      </c>
      <c r="Z83" s="287" t="str">
        <f t="shared" si="46"/>
        <v/>
      </c>
      <c r="AA83" s="287" t="str">
        <f t="shared" si="47"/>
        <v/>
      </c>
      <c r="AB83" s="287" t="str">
        <f t="shared" si="48"/>
        <v/>
      </c>
      <c r="AC83" s="287" t="str">
        <f t="shared" si="49"/>
        <v/>
      </c>
      <c r="AD83" s="287" t="str">
        <f t="shared" si="50"/>
        <v/>
      </c>
      <c r="AE83" s="287" t="str">
        <f t="shared" si="51"/>
        <v/>
      </c>
      <c r="AF83" s="287" t="str">
        <f t="shared" si="52"/>
        <v/>
      </c>
      <c r="AG83" s="287" t="str">
        <f t="shared" si="53"/>
        <v/>
      </c>
      <c r="AH83" s="287" t="str">
        <f t="shared" si="54"/>
        <v/>
      </c>
      <c r="AI83" s="288" t="str">
        <f t="shared" si="55"/>
        <v/>
      </c>
      <c r="AJ83" s="241"/>
      <c r="AK83" s="308" t="str">
        <f t="shared" si="56"/>
        <v/>
      </c>
      <c r="AL83" s="55" t="str">
        <f>'Calcul Worksheet'!FL83</f>
        <v>N/A</v>
      </c>
      <c r="AM83" s="309" t="str">
        <f t="shared" si="57"/>
        <v/>
      </c>
      <c r="AN83" s="55" t="str">
        <f>'Calcul Worksheet'!FO83</f>
        <v>N/A</v>
      </c>
      <c r="AO83" s="309" t="str">
        <f t="shared" si="58"/>
        <v/>
      </c>
      <c r="AP83" s="310" t="str">
        <f>'Calcul Worksheet'!FR83</f>
        <v>N/A</v>
      </c>
      <c r="AQ83" s="309" t="str">
        <f t="shared" si="59"/>
        <v/>
      </c>
      <c r="AR83" s="310" t="str">
        <f>'Calcul Worksheet'!FU83</f>
        <v>N/A</v>
      </c>
      <c r="AS83" s="309" t="str">
        <f t="shared" si="60"/>
        <v/>
      </c>
      <c r="AT83" s="310" t="str">
        <f>'Calcul Worksheet'!FX83</f>
        <v>N/A</v>
      </c>
      <c r="AU83" s="308" t="str">
        <f t="shared" si="61"/>
        <v/>
      </c>
      <c r="AV83" s="310" t="str">
        <f>'Calcul Worksheet'!GA83</f>
        <v>N/A</v>
      </c>
      <c r="AW83" s="309" t="str">
        <f t="shared" si="62"/>
        <v/>
      </c>
      <c r="AX83" s="310" t="str">
        <f>'Calcul Worksheet'!GD83</f>
        <v>N/A</v>
      </c>
      <c r="AY83" s="309" t="str">
        <f t="shared" si="63"/>
        <v/>
      </c>
      <c r="AZ83" s="310" t="str">
        <f>'Calcul Worksheet'!GG83</f>
        <v>N/A</v>
      </c>
      <c r="BA83" s="309" t="str">
        <f t="shared" si="64"/>
        <v/>
      </c>
      <c r="BB83" s="310" t="str">
        <f>'Calcul Worksheet'!GJ83</f>
        <v>N/A</v>
      </c>
      <c r="BC83" s="309" t="str">
        <f t="shared" si="65"/>
        <v/>
      </c>
      <c r="BD83" s="311" t="str">
        <f>'Calcul Worksheet'!GM83</f>
        <v>N/A</v>
      </c>
      <c r="BE83" s="201"/>
      <c r="BF83" s="201"/>
    </row>
    <row r="84" spans="1:58">
      <c r="A84" s="41" t="str">
        <f>'Calcul Worksheet'!A84</f>
        <v>G10</v>
      </c>
      <c r="B84" s="33" t="str">
        <f>'Calcul Worksheet'!B84</f>
        <v/>
      </c>
      <c r="C84" s="52" t="str">
        <f>IF(ISERROR('Calcul Worksheet'!AJ84),"",'Calcul Worksheet'!AJ84)</f>
        <v/>
      </c>
      <c r="D84" s="53" t="str">
        <f>IF(ISERROR('Calcul Worksheet'!AM84),"",'Calcul Worksheet'!AM84)</f>
        <v/>
      </c>
      <c r="E84" s="53" t="str">
        <f>IF(ISERROR('Calcul Worksheet'!AP84),"",'Calcul Worksheet'!AP84)</f>
        <v/>
      </c>
      <c r="F84" s="53" t="str">
        <f>IF(ISERROR('Calcul Worksheet'!AS84),"",'Calcul Worksheet'!AS84)</f>
        <v/>
      </c>
      <c r="G84" s="53" t="str">
        <f>IF(ISERROR('Calcul Worksheet'!AV84),"",'Calcul Worksheet'!AV84)</f>
        <v/>
      </c>
      <c r="H84" s="53" t="str">
        <f>IF(ISERROR('Calcul Worksheet'!AY84),"",'Calcul Worksheet'!AY84)</f>
        <v/>
      </c>
      <c r="I84" s="53" t="str">
        <f>IF(ISERROR('Calcul Worksheet'!BB84),"",'Calcul Worksheet'!BB84)</f>
        <v/>
      </c>
      <c r="J84" s="53" t="str">
        <f>IF(ISERROR('Calcul Worksheet'!BE84),"",'Calcul Worksheet'!BE84)</f>
        <v/>
      </c>
      <c r="K84" s="53" t="str">
        <f>IF(ISERROR('Calcul Worksheet'!BH84),"",'Calcul Worksheet'!BH84)</f>
        <v/>
      </c>
      <c r="L84" s="53" t="str">
        <f>IF(ISERROR('Calcul Worksheet'!BK84),"",'Calcul Worksheet'!BK84)</f>
        <v/>
      </c>
      <c r="M84" s="54" t="str">
        <f>IF(ISERROR('Calcul Worksheet'!BN84),"",'Calcul Worksheet'!BN84)</f>
        <v/>
      </c>
      <c r="N84" s="239" t="str">
        <f t="shared" si="34"/>
        <v/>
      </c>
      <c r="O84" s="165" t="str">
        <f t="shared" si="35"/>
        <v/>
      </c>
      <c r="P84" s="165" t="str">
        <f t="shared" si="36"/>
        <v/>
      </c>
      <c r="Q84" s="165" t="str">
        <f t="shared" si="37"/>
        <v/>
      </c>
      <c r="R84" s="165" t="str">
        <f t="shared" si="38"/>
        <v/>
      </c>
      <c r="S84" s="165" t="str">
        <f t="shared" si="39"/>
        <v/>
      </c>
      <c r="T84" s="165" t="str">
        <f t="shared" si="40"/>
        <v/>
      </c>
      <c r="U84" s="165" t="str">
        <f t="shared" si="41"/>
        <v/>
      </c>
      <c r="V84" s="165" t="str">
        <f t="shared" si="42"/>
        <v/>
      </c>
      <c r="W84" s="165" t="str">
        <f t="shared" si="43"/>
        <v/>
      </c>
      <c r="X84" s="192" t="str">
        <f t="shared" si="44"/>
        <v/>
      </c>
      <c r="Y84" s="286" t="str">
        <f t="shared" si="45"/>
        <v/>
      </c>
      <c r="Z84" s="287" t="str">
        <f t="shared" si="46"/>
        <v/>
      </c>
      <c r="AA84" s="287" t="str">
        <f t="shared" si="47"/>
        <v/>
      </c>
      <c r="AB84" s="287" t="str">
        <f t="shared" si="48"/>
        <v/>
      </c>
      <c r="AC84" s="287" t="str">
        <f t="shared" si="49"/>
        <v/>
      </c>
      <c r="AD84" s="287" t="str">
        <f t="shared" si="50"/>
        <v/>
      </c>
      <c r="AE84" s="287" t="str">
        <f t="shared" si="51"/>
        <v/>
      </c>
      <c r="AF84" s="287" t="str">
        <f t="shared" si="52"/>
        <v/>
      </c>
      <c r="AG84" s="287" t="str">
        <f t="shared" si="53"/>
        <v/>
      </c>
      <c r="AH84" s="287" t="str">
        <f t="shared" si="54"/>
        <v/>
      </c>
      <c r="AI84" s="288" t="str">
        <f t="shared" si="55"/>
        <v/>
      </c>
      <c r="AJ84" s="241"/>
      <c r="AK84" s="308" t="str">
        <f t="shared" si="56"/>
        <v/>
      </c>
      <c r="AL84" s="55" t="str">
        <f>'Calcul Worksheet'!FL84</f>
        <v>N/A</v>
      </c>
      <c r="AM84" s="309" t="str">
        <f t="shared" si="57"/>
        <v/>
      </c>
      <c r="AN84" s="55" t="str">
        <f>'Calcul Worksheet'!FO84</f>
        <v>N/A</v>
      </c>
      <c r="AO84" s="309" t="str">
        <f t="shared" si="58"/>
        <v/>
      </c>
      <c r="AP84" s="310" t="str">
        <f>'Calcul Worksheet'!FR84</f>
        <v>N/A</v>
      </c>
      <c r="AQ84" s="309" t="str">
        <f t="shared" si="59"/>
        <v/>
      </c>
      <c r="AR84" s="310" t="str">
        <f>'Calcul Worksheet'!FU84</f>
        <v>N/A</v>
      </c>
      <c r="AS84" s="309" t="str">
        <f t="shared" si="60"/>
        <v/>
      </c>
      <c r="AT84" s="310" t="str">
        <f>'Calcul Worksheet'!FX84</f>
        <v>N/A</v>
      </c>
      <c r="AU84" s="308" t="str">
        <f t="shared" si="61"/>
        <v/>
      </c>
      <c r="AV84" s="310" t="str">
        <f>'Calcul Worksheet'!GA84</f>
        <v>N/A</v>
      </c>
      <c r="AW84" s="309" t="str">
        <f t="shared" si="62"/>
        <v/>
      </c>
      <c r="AX84" s="310" t="str">
        <f>'Calcul Worksheet'!GD84</f>
        <v>N/A</v>
      </c>
      <c r="AY84" s="309" t="str">
        <f t="shared" si="63"/>
        <v/>
      </c>
      <c r="AZ84" s="310" t="str">
        <f>'Calcul Worksheet'!GG84</f>
        <v>N/A</v>
      </c>
      <c r="BA84" s="309" t="str">
        <f t="shared" si="64"/>
        <v/>
      </c>
      <c r="BB84" s="310" t="str">
        <f>'Calcul Worksheet'!GJ84</f>
        <v>N/A</v>
      </c>
      <c r="BC84" s="309" t="str">
        <f t="shared" si="65"/>
        <v/>
      </c>
      <c r="BD84" s="311" t="str">
        <f>'Calcul Worksheet'!GM84</f>
        <v>N/A</v>
      </c>
      <c r="BE84" s="201"/>
      <c r="BF84" s="201"/>
    </row>
    <row r="85" spans="1:58">
      <c r="A85" s="41" t="str">
        <f>'Calcul Worksheet'!A85</f>
        <v>G11</v>
      </c>
      <c r="B85" s="33" t="str">
        <f>'Calcul Worksheet'!B85</f>
        <v/>
      </c>
      <c r="C85" s="52" t="str">
        <f>IF(ISERROR('Calcul Worksheet'!AJ85),"",'Calcul Worksheet'!AJ85)</f>
        <v/>
      </c>
      <c r="D85" s="53" t="str">
        <f>IF(ISERROR('Calcul Worksheet'!AM85),"",'Calcul Worksheet'!AM85)</f>
        <v/>
      </c>
      <c r="E85" s="53" t="str">
        <f>IF(ISERROR('Calcul Worksheet'!AP85),"",'Calcul Worksheet'!AP85)</f>
        <v/>
      </c>
      <c r="F85" s="53" t="str">
        <f>IF(ISERROR('Calcul Worksheet'!AS85),"",'Calcul Worksheet'!AS85)</f>
        <v/>
      </c>
      <c r="G85" s="53" t="str">
        <f>IF(ISERROR('Calcul Worksheet'!AV85),"",'Calcul Worksheet'!AV85)</f>
        <v/>
      </c>
      <c r="H85" s="53" t="str">
        <f>IF(ISERROR('Calcul Worksheet'!AY85),"",'Calcul Worksheet'!AY85)</f>
        <v/>
      </c>
      <c r="I85" s="53" t="str">
        <f>IF(ISERROR('Calcul Worksheet'!BB85),"",'Calcul Worksheet'!BB85)</f>
        <v/>
      </c>
      <c r="J85" s="53" t="str">
        <f>IF(ISERROR('Calcul Worksheet'!BE85),"",'Calcul Worksheet'!BE85)</f>
        <v/>
      </c>
      <c r="K85" s="53" t="str">
        <f>IF(ISERROR('Calcul Worksheet'!BH85),"",'Calcul Worksheet'!BH85)</f>
        <v/>
      </c>
      <c r="L85" s="53" t="str">
        <f>IF(ISERROR('Calcul Worksheet'!BK85),"",'Calcul Worksheet'!BK85)</f>
        <v/>
      </c>
      <c r="M85" s="54" t="str">
        <f>IF(ISERROR('Calcul Worksheet'!BN85),"",'Calcul Worksheet'!BN85)</f>
        <v/>
      </c>
      <c r="N85" s="239" t="str">
        <f t="shared" si="34"/>
        <v/>
      </c>
      <c r="O85" s="165" t="str">
        <f t="shared" si="35"/>
        <v/>
      </c>
      <c r="P85" s="165" t="str">
        <f t="shared" si="36"/>
        <v/>
      </c>
      <c r="Q85" s="165" t="str">
        <f t="shared" si="37"/>
        <v/>
      </c>
      <c r="R85" s="165" t="str">
        <f t="shared" si="38"/>
        <v/>
      </c>
      <c r="S85" s="165" t="str">
        <f t="shared" si="39"/>
        <v/>
      </c>
      <c r="T85" s="165" t="str">
        <f t="shared" si="40"/>
        <v/>
      </c>
      <c r="U85" s="165" t="str">
        <f t="shared" si="41"/>
        <v/>
      </c>
      <c r="V85" s="165" t="str">
        <f t="shared" si="42"/>
        <v/>
      </c>
      <c r="W85" s="165" t="str">
        <f t="shared" si="43"/>
        <v/>
      </c>
      <c r="X85" s="192" t="str">
        <f t="shared" si="44"/>
        <v/>
      </c>
      <c r="Y85" s="286" t="str">
        <f t="shared" si="45"/>
        <v/>
      </c>
      <c r="Z85" s="287" t="str">
        <f t="shared" si="46"/>
        <v/>
      </c>
      <c r="AA85" s="287" t="str">
        <f t="shared" si="47"/>
        <v/>
      </c>
      <c r="AB85" s="287" t="str">
        <f t="shared" si="48"/>
        <v/>
      </c>
      <c r="AC85" s="287" t="str">
        <f t="shared" si="49"/>
        <v/>
      </c>
      <c r="AD85" s="287" t="str">
        <f t="shared" si="50"/>
        <v/>
      </c>
      <c r="AE85" s="287" t="str">
        <f t="shared" si="51"/>
        <v/>
      </c>
      <c r="AF85" s="287" t="str">
        <f t="shared" si="52"/>
        <v/>
      </c>
      <c r="AG85" s="287" t="str">
        <f t="shared" si="53"/>
        <v/>
      </c>
      <c r="AH85" s="287" t="str">
        <f t="shared" si="54"/>
        <v/>
      </c>
      <c r="AI85" s="288" t="str">
        <f t="shared" si="55"/>
        <v/>
      </c>
      <c r="AJ85" s="241"/>
      <c r="AK85" s="308" t="str">
        <f t="shared" si="56"/>
        <v/>
      </c>
      <c r="AL85" s="55" t="str">
        <f>'Calcul Worksheet'!FL85</f>
        <v>N/A</v>
      </c>
      <c r="AM85" s="309" t="str">
        <f t="shared" si="57"/>
        <v/>
      </c>
      <c r="AN85" s="55" t="str">
        <f>'Calcul Worksheet'!FO85</f>
        <v>N/A</v>
      </c>
      <c r="AO85" s="309" t="str">
        <f t="shared" si="58"/>
        <v/>
      </c>
      <c r="AP85" s="310" t="str">
        <f>'Calcul Worksheet'!FR85</f>
        <v>N/A</v>
      </c>
      <c r="AQ85" s="309" t="str">
        <f t="shared" si="59"/>
        <v/>
      </c>
      <c r="AR85" s="310" t="str">
        <f>'Calcul Worksheet'!FU85</f>
        <v>N/A</v>
      </c>
      <c r="AS85" s="309" t="str">
        <f t="shared" si="60"/>
        <v/>
      </c>
      <c r="AT85" s="310" t="str">
        <f>'Calcul Worksheet'!FX85</f>
        <v>N/A</v>
      </c>
      <c r="AU85" s="308" t="str">
        <f t="shared" si="61"/>
        <v/>
      </c>
      <c r="AV85" s="310" t="str">
        <f>'Calcul Worksheet'!GA85</f>
        <v>N/A</v>
      </c>
      <c r="AW85" s="309" t="str">
        <f t="shared" si="62"/>
        <v/>
      </c>
      <c r="AX85" s="310" t="str">
        <f>'Calcul Worksheet'!GD85</f>
        <v>N/A</v>
      </c>
      <c r="AY85" s="309" t="str">
        <f t="shared" si="63"/>
        <v/>
      </c>
      <c r="AZ85" s="310" t="str">
        <f>'Calcul Worksheet'!GG85</f>
        <v>N/A</v>
      </c>
      <c r="BA85" s="309" t="str">
        <f t="shared" si="64"/>
        <v/>
      </c>
      <c r="BB85" s="310" t="str">
        <f>'Calcul Worksheet'!GJ85</f>
        <v>N/A</v>
      </c>
      <c r="BC85" s="309" t="str">
        <f t="shared" si="65"/>
        <v/>
      </c>
      <c r="BD85" s="311" t="str">
        <f>'Calcul Worksheet'!GM85</f>
        <v>N/A</v>
      </c>
      <c r="BE85" s="201"/>
      <c r="BF85" s="201"/>
    </row>
    <row r="86" spans="1:58" ht="15.75" thickBot="1">
      <c r="A86" s="56" t="str">
        <f>'Calcul Worksheet'!A86</f>
        <v>G12</v>
      </c>
      <c r="B86" s="50" t="str">
        <f>'Calcul Worksheet'!B86</f>
        <v/>
      </c>
      <c r="C86" s="57" t="str">
        <f>IF(ISERROR('Calcul Worksheet'!AJ86),"",'Calcul Worksheet'!AJ86)</f>
        <v/>
      </c>
      <c r="D86" s="58" t="str">
        <f>IF(ISERROR('Calcul Worksheet'!AM86),"",'Calcul Worksheet'!AM86)</f>
        <v/>
      </c>
      <c r="E86" s="58" t="str">
        <f>IF(ISERROR('Calcul Worksheet'!AP86),"",'Calcul Worksheet'!AP86)</f>
        <v/>
      </c>
      <c r="F86" s="58" t="str">
        <f>IF(ISERROR('Calcul Worksheet'!AS86),"",'Calcul Worksheet'!AS86)</f>
        <v/>
      </c>
      <c r="G86" s="58" t="str">
        <f>IF(ISERROR('Calcul Worksheet'!AV86),"",'Calcul Worksheet'!AV86)</f>
        <v/>
      </c>
      <c r="H86" s="58" t="str">
        <f>IF(ISERROR('Calcul Worksheet'!AY86),"",'Calcul Worksheet'!AY86)</f>
        <v/>
      </c>
      <c r="I86" s="58" t="str">
        <f>IF(ISERROR('Calcul Worksheet'!BB86),"",'Calcul Worksheet'!BB86)</f>
        <v/>
      </c>
      <c r="J86" s="58" t="str">
        <f>IF(ISERROR('Calcul Worksheet'!BE86),"",'Calcul Worksheet'!BE86)</f>
        <v/>
      </c>
      <c r="K86" s="58" t="str">
        <f>IF(ISERROR('Calcul Worksheet'!BH86),"",'Calcul Worksheet'!BH86)</f>
        <v/>
      </c>
      <c r="L86" s="58" t="str">
        <f>IF(ISERROR('Calcul Worksheet'!BK86),"",'Calcul Worksheet'!BK86)</f>
        <v/>
      </c>
      <c r="M86" s="59" t="str">
        <f>IF(ISERROR('Calcul Worksheet'!BN86),"",'Calcul Worksheet'!BN86)</f>
        <v/>
      </c>
      <c r="N86" s="189" t="str">
        <f t="shared" si="34"/>
        <v/>
      </c>
      <c r="O86" s="190" t="str">
        <f t="shared" si="35"/>
        <v/>
      </c>
      <c r="P86" s="190" t="str">
        <f t="shared" si="36"/>
        <v/>
      </c>
      <c r="Q86" s="190" t="str">
        <f t="shared" si="37"/>
        <v/>
      </c>
      <c r="R86" s="190" t="str">
        <f t="shared" si="38"/>
        <v/>
      </c>
      <c r="S86" s="190" t="str">
        <f t="shared" si="39"/>
        <v/>
      </c>
      <c r="T86" s="190" t="str">
        <f t="shared" si="40"/>
        <v/>
      </c>
      <c r="U86" s="190" t="str">
        <f t="shared" si="41"/>
        <v/>
      </c>
      <c r="V86" s="190" t="str">
        <f t="shared" si="42"/>
        <v/>
      </c>
      <c r="W86" s="190" t="str">
        <f t="shared" si="43"/>
        <v/>
      </c>
      <c r="X86" s="194" t="str">
        <f t="shared" si="44"/>
        <v/>
      </c>
      <c r="Y86" s="289" t="str">
        <f t="shared" si="45"/>
        <v/>
      </c>
      <c r="Z86" s="290" t="str">
        <f t="shared" si="46"/>
        <v/>
      </c>
      <c r="AA86" s="290" t="str">
        <f t="shared" si="47"/>
        <v/>
      </c>
      <c r="AB86" s="290" t="str">
        <f t="shared" si="48"/>
        <v/>
      </c>
      <c r="AC86" s="290" t="str">
        <f t="shared" si="49"/>
        <v/>
      </c>
      <c r="AD86" s="290" t="str">
        <f t="shared" si="50"/>
        <v/>
      </c>
      <c r="AE86" s="290" t="str">
        <f t="shared" si="51"/>
        <v/>
      </c>
      <c r="AF86" s="290" t="str">
        <f t="shared" si="52"/>
        <v/>
      </c>
      <c r="AG86" s="290" t="str">
        <f t="shared" si="53"/>
        <v/>
      </c>
      <c r="AH86" s="290" t="str">
        <f t="shared" si="54"/>
        <v/>
      </c>
      <c r="AI86" s="291" t="str">
        <f t="shared" si="55"/>
        <v/>
      </c>
      <c r="AJ86" s="241"/>
      <c r="AK86" s="322" t="str">
        <f t="shared" si="56"/>
        <v/>
      </c>
      <c r="AL86" s="323" t="str">
        <f>'Calcul Worksheet'!FL86</f>
        <v>N/A</v>
      </c>
      <c r="AM86" s="322" t="str">
        <f t="shared" si="57"/>
        <v/>
      </c>
      <c r="AN86" s="312" t="str">
        <f>'Calcul Worksheet'!FO86</f>
        <v>N/A</v>
      </c>
      <c r="AO86" s="306" t="str">
        <f t="shared" si="58"/>
        <v/>
      </c>
      <c r="AP86" s="307" t="str">
        <f>'Calcul Worksheet'!FR86</f>
        <v>N/A</v>
      </c>
      <c r="AQ86" s="306" t="str">
        <f t="shared" si="59"/>
        <v/>
      </c>
      <c r="AR86" s="307" t="str">
        <f>'Calcul Worksheet'!FU86</f>
        <v>N/A</v>
      </c>
      <c r="AS86" s="306" t="str">
        <f t="shared" si="60"/>
        <v/>
      </c>
      <c r="AT86" s="307" t="str">
        <f>'Calcul Worksheet'!FX86</f>
        <v>N/A</v>
      </c>
      <c r="AU86" s="322" t="str">
        <f t="shared" si="61"/>
        <v/>
      </c>
      <c r="AV86" s="307" t="str">
        <f>'Calcul Worksheet'!GA86</f>
        <v>N/A</v>
      </c>
      <c r="AW86" s="306" t="str">
        <f t="shared" si="62"/>
        <v/>
      </c>
      <c r="AX86" s="307" t="str">
        <f>'Calcul Worksheet'!GD86</f>
        <v>N/A</v>
      </c>
      <c r="AY86" s="306" t="str">
        <f t="shared" si="63"/>
        <v/>
      </c>
      <c r="AZ86" s="307" t="str">
        <f>'Calcul Worksheet'!GG86</f>
        <v>N/A</v>
      </c>
      <c r="BA86" s="306" t="str">
        <f t="shared" si="64"/>
        <v/>
      </c>
      <c r="BB86" s="307" t="str">
        <f>'Calcul Worksheet'!GJ86</f>
        <v>N/A</v>
      </c>
      <c r="BC86" s="306" t="str">
        <f t="shared" si="65"/>
        <v/>
      </c>
      <c r="BD86" s="285" t="str">
        <f>'Calcul Worksheet'!GM86</f>
        <v>N/A</v>
      </c>
      <c r="BE86" s="201"/>
      <c r="BF86" s="201"/>
    </row>
    <row r="87" spans="1:58" ht="15.75" thickTop="1">
      <c r="A87" s="201"/>
      <c r="B87" s="201"/>
      <c r="C87" s="201"/>
      <c r="D87" s="201"/>
      <c r="E87" s="201"/>
      <c r="F87" s="201"/>
      <c r="G87" s="201"/>
      <c r="H87" s="201"/>
      <c r="I87" s="201"/>
      <c r="J87" s="201"/>
      <c r="K87" s="201"/>
      <c r="L87" s="201"/>
      <c r="M87" s="201"/>
      <c r="N87" s="258"/>
      <c r="O87" s="258"/>
      <c r="P87" s="258"/>
      <c r="Q87" s="258"/>
      <c r="R87" s="258"/>
      <c r="S87" s="258"/>
      <c r="T87" s="258"/>
      <c r="U87" s="258"/>
      <c r="V87" s="258"/>
      <c r="W87" s="258"/>
      <c r="X87" s="258"/>
      <c r="Y87" s="201"/>
      <c r="Z87" s="201"/>
      <c r="AA87" s="201"/>
      <c r="AB87" s="201"/>
      <c r="AC87" s="201"/>
      <c r="AD87" s="201"/>
      <c r="AE87" s="201"/>
      <c r="AF87" s="201"/>
      <c r="AG87" s="201"/>
      <c r="AH87" s="201"/>
      <c r="AI87" s="201"/>
      <c r="AK87" s="201"/>
      <c r="AL87" s="201"/>
      <c r="AM87" s="201"/>
      <c r="AN87" s="201"/>
      <c r="AO87" s="201"/>
      <c r="AP87" s="201"/>
      <c r="AQ87" s="201"/>
      <c r="AR87" s="201"/>
      <c r="AS87" s="201"/>
      <c r="AT87" s="201"/>
      <c r="AU87" s="201"/>
      <c r="AV87" s="201"/>
      <c r="AW87" s="201"/>
      <c r="AX87" s="201"/>
      <c r="AY87" s="201"/>
      <c r="AZ87" s="201"/>
      <c r="BA87" s="201"/>
      <c r="BB87" s="201"/>
      <c r="BC87" s="201"/>
      <c r="BD87" s="201"/>
      <c r="BE87" s="201"/>
      <c r="BF87" s="201"/>
    </row>
    <row r="88" spans="1:58">
      <c r="A88" s="201"/>
      <c r="B88" s="201"/>
      <c r="C88" s="201"/>
      <c r="D88" s="201"/>
      <c r="E88" s="201"/>
      <c r="F88" s="201"/>
      <c r="G88" s="201"/>
      <c r="H88" s="201"/>
      <c r="I88" s="201"/>
      <c r="J88" s="201"/>
      <c r="K88" s="201"/>
      <c r="L88" s="201"/>
      <c r="M88" s="201"/>
      <c r="N88" s="258"/>
      <c r="O88" s="258"/>
      <c r="P88" s="258"/>
      <c r="Q88" s="258"/>
      <c r="R88" s="258"/>
      <c r="S88" s="258"/>
      <c r="T88" s="258"/>
      <c r="U88" s="258"/>
      <c r="V88" s="258"/>
      <c r="W88" s="258"/>
      <c r="X88" s="258"/>
      <c r="Y88" s="201"/>
      <c r="Z88" s="201"/>
      <c r="AA88" s="201"/>
      <c r="AB88" s="201"/>
      <c r="AC88" s="201"/>
      <c r="AD88" s="201"/>
      <c r="AE88" s="201"/>
      <c r="AF88" s="201"/>
      <c r="AG88" s="201"/>
      <c r="AH88" s="201"/>
      <c r="AI88" s="201"/>
      <c r="AK88" s="201"/>
      <c r="AL88" s="201"/>
      <c r="AM88" s="201"/>
      <c r="AN88" s="201"/>
      <c r="AO88" s="201"/>
      <c r="AP88" s="201"/>
      <c r="AQ88" s="201"/>
      <c r="AR88" s="201"/>
      <c r="AS88" s="201"/>
      <c r="AT88" s="201"/>
      <c r="AU88" s="201"/>
      <c r="AV88" s="201"/>
      <c r="AW88" s="201"/>
      <c r="AX88" s="201"/>
      <c r="AY88" s="201"/>
      <c r="AZ88" s="201"/>
      <c r="BA88" s="201"/>
      <c r="BB88" s="201"/>
      <c r="BC88" s="201"/>
      <c r="BD88" s="201"/>
      <c r="BE88" s="201"/>
      <c r="BF88" s="201"/>
    </row>
    <row r="89" spans="1:58">
      <c r="A89" s="201"/>
      <c r="B89" s="201"/>
      <c r="C89" s="201"/>
      <c r="D89" s="201"/>
      <c r="E89" s="201"/>
      <c r="F89" s="201"/>
      <c r="G89" s="201"/>
      <c r="H89" s="201"/>
      <c r="I89" s="201"/>
      <c r="J89" s="201"/>
      <c r="K89" s="201"/>
      <c r="L89" s="201"/>
      <c r="M89" s="201"/>
      <c r="N89" s="258"/>
      <c r="O89" s="258"/>
      <c r="P89" s="258"/>
      <c r="Q89" s="258"/>
      <c r="R89" s="258"/>
      <c r="S89" s="258"/>
      <c r="T89" s="258"/>
      <c r="U89" s="258"/>
      <c r="V89" s="258"/>
      <c r="W89" s="258"/>
      <c r="X89" s="258"/>
      <c r="Y89" s="201"/>
      <c r="Z89" s="201"/>
      <c r="AA89" s="201"/>
      <c r="AB89" s="201"/>
      <c r="AC89" s="201"/>
      <c r="AD89" s="201"/>
      <c r="AE89" s="201"/>
      <c r="AF89" s="201"/>
      <c r="AG89" s="201"/>
      <c r="AH89" s="201"/>
      <c r="AI89" s="201"/>
      <c r="AK89" s="201"/>
      <c r="AL89" s="201"/>
      <c r="AM89" s="201"/>
      <c r="AN89" s="201"/>
      <c r="AO89" s="201"/>
      <c r="AP89" s="201"/>
      <c r="AQ89" s="201"/>
      <c r="AR89" s="201"/>
      <c r="AS89" s="201"/>
      <c r="AT89" s="201"/>
      <c r="AU89" s="201"/>
      <c r="AV89" s="201"/>
      <c r="AW89" s="201"/>
      <c r="AX89" s="201"/>
      <c r="AY89" s="201"/>
      <c r="AZ89" s="201"/>
      <c r="BA89" s="201"/>
      <c r="BB89" s="201"/>
      <c r="BC89" s="201"/>
      <c r="BD89" s="201"/>
      <c r="BE89" s="201"/>
      <c r="BF89" s="201"/>
    </row>
    <row r="90" spans="1:58">
      <c r="A90" s="201"/>
      <c r="B90" s="201"/>
      <c r="C90" s="201"/>
      <c r="D90" s="201"/>
      <c r="E90" s="201"/>
      <c r="F90" s="201"/>
      <c r="G90" s="201"/>
      <c r="H90" s="201"/>
      <c r="I90" s="201"/>
      <c r="J90" s="201"/>
      <c r="K90" s="201"/>
      <c r="L90" s="201"/>
      <c r="M90" s="201"/>
      <c r="N90" s="258"/>
      <c r="O90" s="258"/>
      <c r="P90" s="258"/>
      <c r="Q90" s="258"/>
      <c r="R90" s="258"/>
      <c r="S90" s="258"/>
      <c r="T90" s="258"/>
      <c r="U90" s="258"/>
      <c r="V90" s="258"/>
      <c r="W90" s="258"/>
      <c r="X90" s="258"/>
      <c r="Y90" s="201"/>
      <c r="Z90" s="201"/>
      <c r="AA90" s="201"/>
      <c r="AB90" s="201"/>
      <c r="AC90" s="201"/>
      <c r="AD90" s="201"/>
      <c r="AE90" s="201"/>
      <c r="AF90" s="201"/>
      <c r="AG90" s="201"/>
      <c r="AH90" s="201"/>
      <c r="AI90" s="201"/>
      <c r="AK90" s="201"/>
      <c r="AL90" s="201"/>
      <c r="AM90" s="201"/>
      <c r="AN90" s="201"/>
      <c r="AO90" s="201"/>
      <c r="AP90" s="201"/>
      <c r="AQ90" s="201"/>
      <c r="AR90" s="201"/>
      <c r="AS90" s="201"/>
      <c r="AT90" s="201"/>
      <c r="AU90" s="201"/>
      <c r="AV90" s="201"/>
      <c r="AW90" s="201"/>
      <c r="AX90" s="201"/>
      <c r="AY90" s="201"/>
      <c r="AZ90" s="201"/>
      <c r="BA90" s="201"/>
      <c r="BB90" s="201"/>
      <c r="BC90" s="201"/>
      <c r="BD90" s="201"/>
      <c r="BE90" s="201"/>
      <c r="BF90" s="201"/>
    </row>
    <row r="91" spans="1:58">
      <c r="A91" s="201"/>
      <c r="B91" s="201"/>
      <c r="C91" s="201"/>
      <c r="D91" s="201"/>
      <c r="E91" s="201"/>
      <c r="F91" s="201"/>
      <c r="G91" s="201"/>
      <c r="H91" s="201"/>
      <c r="I91" s="201"/>
      <c r="J91" s="201"/>
      <c r="K91" s="201"/>
      <c r="L91" s="201"/>
      <c r="M91" s="201"/>
      <c r="N91" s="258"/>
      <c r="O91" s="258"/>
      <c r="P91" s="258"/>
      <c r="Q91" s="258"/>
      <c r="R91" s="258"/>
      <c r="S91" s="258"/>
      <c r="T91" s="258"/>
      <c r="U91" s="258"/>
      <c r="V91" s="258"/>
      <c r="W91" s="258"/>
      <c r="X91" s="258"/>
      <c r="Y91" s="201"/>
      <c r="Z91" s="201"/>
      <c r="AA91" s="201"/>
      <c r="AB91" s="201"/>
      <c r="AC91" s="201"/>
      <c r="AD91" s="201"/>
      <c r="AE91" s="201"/>
      <c r="AF91" s="201"/>
      <c r="AG91" s="201"/>
      <c r="AH91" s="201"/>
      <c r="AI91" s="201"/>
      <c r="AK91" s="201"/>
      <c r="AL91" s="201"/>
      <c r="AM91" s="201"/>
      <c r="AN91" s="201"/>
      <c r="AO91" s="201"/>
      <c r="AP91" s="201"/>
      <c r="AQ91" s="201"/>
      <c r="AR91" s="201"/>
      <c r="AS91" s="201"/>
      <c r="AT91" s="201"/>
      <c r="AU91" s="201"/>
      <c r="AV91" s="201"/>
      <c r="AW91" s="201"/>
      <c r="AX91" s="201"/>
      <c r="AY91" s="201"/>
      <c r="AZ91" s="201"/>
      <c r="BA91" s="201"/>
      <c r="BB91" s="201"/>
      <c r="BC91" s="201"/>
      <c r="BD91" s="201"/>
      <c r="BE91" s="201"/>
      <c r="BF91" s="201"/>
    </row>
    <row r="92" spans="1:58">
      <c r="A92" s="201"/>
      <c r="B92" s="201"/>
      <c r="C92" s="201"/>
      <c r="D92" s="201"/>
      <c r="E92" s="201"/>
      <c r="F92" s="201"/>
      <c r="G92" s="201"/>
      <c r="H92" s="201"/>
      <c r="I92" s="201"/>
      <c r="J92" s="201"/>
      <c r="K92" s="201"/>
      <c r="L92" s="201"/>
      <c r="M92" s="201"/>
      <c r="N92" s="258"/>
      <c r="O92" s="258"/>
      <c r="P92" s="258"/>
      <c r="Q92" s="258"/>
      <c r="R92" s="258"/>
      <c r="S92" s="258"/>
      <c r="T92" s="258"/>
      <c r="U92" s="258"/>
      <c r="V92" s="258"/>
      <c r="W92" s="258"/>
      <c r="X92" s="258"/>
      <c r="Y92" s="201"/>
      <c r="Z92" s="201"/>
      <c r="AA92" s="201"/>
      <c r="AB92" s="201"/>
      <c r="AC92" s="201"/>
      <c r="AD92" s="201"/>
      <c r="AE92" s="201"/>
      <c r="AF92" s="201"/>
      <c r="AG92" s="201"/>
      <c r="AH92" s="201"/>
      <c r="AI92" s="201"/>
      <c r="AK92" s="201"/>
      <c r="AL92" s="201"/>
      <c r="AM92" s="201"/>
      <c r="AN92" s="201"/>
      <c r="AO92" s="201"/>
      <c r="AP92" s="201"/>
      <c r="AQ92" s="201"/>
      <c r="AR92" s="201"/>
      <c r="AS92" s="201"/>
      <c r="AT92" s="201"/>
      <c r="AU92" s="201"/>
      <c r="AV92" s="201"/>
      <c r="AW92" s="201"/>
      <c r="AX92" s="201"/>
      <c r="AY92" s="201"/>
      <c r="AZ92" s="201"/>
      <c r="BA92" s="201"/>
      <c r="BB92" s="201"/>
      <c r="BC92" s="201"/>
      <c r="BD92" s="201"/>
      <c r="BE92" s="201"/>
      <c r="BF92" s="201"/>
    </row>
    <row r="93" spans="1:58">
      <c r="A93" s="201"/>
      <c r="B93" s="201"/>
      <c r="C93" s="201"/>
      <c r="D93" s="201"/>
      <c r="E93" s="201"/>
      <c r="F93" s="201"/>
      <c r="G93" s="201"/>
      <c r="H93" s="201"/>
      <c r="I93" s="201"/>
      <c r="J93" s="201"/>
      <c r="K93" s="201"/>
      <c r="L93" s="201"/>
      <c r="M93" s="201"/>
      <c r="N93" s="258"/>
      <c r="O93" s="258"/>
      <c r="P93" s="258"/>
      <c r="Q93" s="258"/>
      <c r="R93" s="258"/>
      <c r="S93" s="258"/>
      <c r="T93" s="258"/>
      <c r="U93" s="258"/>
      <c r="V93" s="258"/>
      <c r="W93" s="258"/>
      <c r="X93" s="258"/>
      <c r="Y93" s="201"/>
      <c r="Z93" s="201"/>
      <c r="AA93" s="201"/>
      <c r="AB93" s="201"/>
      <c r="AC93" s="201"/>
      <c r="AD93" s="201"/>
      <c r="AE93" s="201"/>
      <c r="AF93" s="201"/>
      <c r="AG93" s="201"/>
      <c r="AH93" s="201"/>
      <c r="AI93" s="201"/>
      <c r="AK93" s="201"/>
      <c r="AL93" s="201"/>
      <c r="AM93" s="201"/>
      <c r="AN93" s="201"/>
      <c r="AO93" s="201"/>
      <c r="AP93" s="201"/>
      <c r="AQ93" s="201"/>
      <c r="AR93" s="201"/>
      <c r="AS93" s="201"/>
      <c r="AT93" s="201"/>
      <c r="AU93" s="201"/>
      <c r="AV93" s="201"/>
      <c r="AW93" s="201"/>
      <c r="AX93" s="201"/>
      <c r="AY93" s="201"/>
      <c r="AZ93" s="201"/>
      <c r="BA93" s="201"/>
      <c r="BB93" s="201"/>
      <c r="BC93" s="201"/>
      <c r="BD93" s="201"/>
      <c r="BE93" s="201"/>
      <c r="BF93" s="201"/>
    </row>
    <row r="94" spans="1:58">
      <c r="A94" s="201"/>
      <c r="B94" s="201"/>
      <c r="C94" s="201"/>
      <c r="D94" s="201"/>
      <c r="E94" s="201"/>
      <c r="F94" s="201"/>
      <c r="G94" s="201"/>
      <c r="H94" s="201"/>
      <c r="I94" s="201"/>
      <c r="J94" s="201"/>
      <c r="K94" s="201"/>
      <c r="L94" s="201"/>
      <c r="M94" s="201"/>
      <c r="N94" s="258"/>
      <c r="O94" s="258"/>
      <c r="P94" s="258"/>
      <c r="Q94" s="258"/>
      <c r="R94" s="258"/>
      <c r="S94" s="258"/>
      <c r="T94" s="258"/>
      <c r="U94" s="258"/>
      <c r="V94" s="258"/>
      <c r="W94" s="258"/>
      <c r="X94" s="258"/>
      <c r="Y94" s="201"/>
      <c r="Z94" s="201"/>
      <c r="AA94" s="201"/>
      <c r="AB94" s="201"/>
      <c r="AC94" s="201"/>
      <c r="AD94" s="201"/>
      <c r="AE94" s="201"/>
      <c r="AF94" s="201"/>
      <c r="AG94" s="201"/>
      <c r="AH94" s="201"/>
      <c r="AI94" s="201"/>
      <c r="AK94" s="201"/>
      <c r="AL94" s="201"/>
      <c r="AM94" s="201"/>
      <c r="AN94" s="201"/>
      <c r="AO94" s="201"/>
      <c r="AP94" s="201"/>
      <c r="AQ94" s="201"/>
      <c r="AR94" s="201"/>
      <c r="AS94" s="201"/>
      <c r="AT94" s="201"/>
      <c r="AU94" s="201"/>
      <c r="AV94" s="201"/>
      <c r="AW94" s="201"/>
      <c r="AX94" s="201"/>
      <c r="AY94" s="201"/>
      <c r="AZ94" s="201"/>
      <c r="BA94" s="201"/>
      <c r="BB94" s="201"/>
      <c r="BC94" s="201"/>
      <c r="BD94" s="201"/>
      <c r="BE94" s="201"/>
      <c r="BF94" s="201"/>
    </row>
    <row r="95" spans="1:58">
      <c r="A95" s="201"/>
      <c r="B95" s="201"/>
      <c r="C95" s="201"/>
      <c r="D95" s="201"/>
      <c r="E95" s="201"/>
      <c r="F95" s="201"/>
      <c r="G95" s="201"/>
      <c r="H95" s="201"/>
      <c r="I95" s="201"/>
      <c r="J95" s="201"/>
      <c r="K95" s="201"/>
      <c r="L95" s="201"/>
      <c r="M95" s="201"/>
      <c r="N95" s="258"/>
      <c r="O95" s="258"/>
      <c r="P95" s="258"/>
      <c r="Q95" s="258"/>
      <c r="R95" s="258"/>
      <c r="S95" s="258"/>
      <c r="T95" s="258"/>
      <c r="U95" s="258"/>
      <c r="V95" s="258"/>
      <c r="W95" s="258"/>
      <c r="X95" s="258"/>
      <c r="Y95" s="201"/>
      <c r="Z95" s="201"/>
      <c r="AA95" s="201"/>
      <c r="AB95" s="201"/>
      <c r="AC95" s="201"/>
      <c r="AD95" s="201"/>
      <c r="AE95" s="201"/>
      <c r="AF95" s="201"/>
      <c r="AG95" s="201"/>
      <c r="AH95" s="201"/>
      <c r="AI95" s="201"/>
      <c r="AK95" s="201"/>
      <c r="AL95" s="201"/>
      <c r="AM95" s="201"/>
      <c r="AN95" s="201"/>
      <c r="AO95" s="201"/>
      <c r="AP95" s="201"/>
      <c r="AQ95" s="201"/>
      <c r="AR95" s="201"/>
      <c r="AS95" s="201"/>
      <c r="AT95" s="201"/>
      <c r="AU95" s="201"/>
      <c r="AV95" s="201"/>
      <c r="AW95" s="201"/>
      <c r="AX95" s="201"/>
      <c r="AY95" s="201"/>
      <c r="AZ95" s="201"/>
      <c r="BA95" s="201"/>
      <c r="BB95" s="201"/>
      <c r="BC95" s="201"/>
      <c r="BD95" s="201"/>
      <c r="BE95" s="201"/>
      <c r="BF95" s="201"/>
    </row>
    <row r="96" spans="1:58">
      <c r="A96" s="201"/>
      <c r="B96" s="201"/>
      <c r="C96" s="201"/>
      <c r="D96" s="201"/>
      <c r="E96" s="201"/>
      <c r="F96" s="201"/>
      <c r="G96" s="201"/>
      <c r="H96" s="201"/>
      <c r="I96" s="201"/>
      <c r="J96" s="201"/>
      <c r="K96" s="201"/>
      <c r="L96" s="201"/>
      <c r="M96" s="201"/>
      <c r="N96" s="258"/>
      <c r="O96" s="258"/>
      <c r="P96" s="258"/>
      <c r="Q96" s="258"/>
      <c r="R96" s="258"/>
      <c r="S96" s="258"/>
      <c r="T96" s="258"/>
      <c r="U96" s="258"/>
      <c r="V96" s="258"/>
      <c r="W96" s="258"/>
      <c r="X96" s="258"/>
      <c r="Y96" s="201"/>
      <c r="Z96" s="201"/>
      <c r="AA96" s="201"/>
      <c r="AB96" s="201"/>
      <c r="AC96" s="201"/>
      <c r="AD96" s="201"/>
      <c r="AE96" s="201"/>
      <c r="AF96" s="201"/>
      <c r="AG96" s="201"/>
      <c r="AH96" s="201"/>
      <c r="AI96" s="201"/>
      <c r="AK96" s="201"/>
      <c r="AL96" s="201"/>
      <c r="AM96" s="201"/>
      <c r="AN96" s="201"/>
      <c r="AO96" s="201"/>
      <c r="AP96" s="201"/>
      <c r="AQ96" s="201"/>
      <c r="AR96" s="201"/>
      <c r="AS96" s="201"/>
      <c r="AT96" s="201"/>
      <c r="AU96" s="201"/>
      <c r="AV96" s="201"/>
      <c r="AW96" s="201"/>
      <c r="AX96" s="201"/>
      <c r="AY96" s="201"/>
      <c r="AZ96" s="201"/>
      <c r="BA96" s="201"/>
      <c r="BB96" s="201"/>
      <c r="BC96" s="201"/>
      <c r="BD96" s="201"/>
      <c r="BE96" s="201"/>
      <c r="BF96" s="201"/>
    </row>
    <row r="97" spans="1:58">
      <c r="A97" s="201"/>
      <c r="B97" s="201"/>
      <c r="C97" s="201"/>
      <c r="D97" s="201"/>
      <c r="E97" s="201"/>
      <c r="F97" s="201"/>
      <c r="G97" s="201"/>
      <c r="H97" s="201"/>
      <c r="I97" s="201"/>
      <c r="J97" s="201"/>
      <c r="K97" s="201"/>
      <c r="L97" s="201"/>
      <c r="M97" s="201"/>
      <c r="N97" s="258"/>
      <c r="O97" s="258"/>
      <c r="P97" s="258"/>
      <c r="Q97" s="258"/>
      <c r="R97" s="258"/>
      <c r="S97" s="258"/>
      <c r="T97" s="258"/>
      <c r="U97" s="258"/>
      <c r="V97" s="258"/>
      <c r="W97" s="258"/>
      <c r="X97" s="258"/>
      <c r="Y97" s="201"/>
      <c r="Z97" s="201"/>
      <c r="AA97" s="201"/>
      <c r="AB97" s="201"/>
      <c r="AC97" s="201"/>
      <c r="AD97" s="201"/>
      <c r="AE97" s="201"/>
      <c r="AF97" s="201"/>
      <c r="AG97" s="201"/>
      <c r="AH97" s="201"/>
      <c r="AI97" s="201"/>
      <c r="AK97" s="201"/>
      <c r="AL97" s="201"/>
      <c r="AM97" s="201"/>
      <c r="AN97" s="201"/>
      <c r="AO97" s="201"/>
      <c r="AP97" s="201"/>
      <c r="AQ97" s="201"/>
      <c r="AR97" s="201"/>
      <c r="AS97" s="201"/>
      <c r="AT97" s="201"/>
      <c r="AU97" s="201"/>
      <c r="AV97" s="201"/>
      <c r="AW97" s="201"/>
      <c r="AX97" s="201"/>
      <c r="AY97" s="201"/>
      <c r="AZ97" s="201"/>
      <c r="BA97" s="201"/>
      <c r="BB97" s="201"/>
      <c r="BC97" s="201"/>
      <c r="BD97" s="201"/>
      <c r="BE97" s="201"/>
      <c r="BF97" s="201"/>
    </row>
    <row r="98" spans="1:58">
      <c r="A98" s="201"/>
      <c r="B98" s="201"/>
      <c r="C98" s="201"/>
      <c r="D98" s="201"/>
      <c r="E98" s="201"/>
      <c r="F98" s="201"/>
      <c r="G98" s="201"/>
      <c r="H98" s="201"/>
      <c r="I98" s="201"/>
      <c r="J98" s="201"/>
      <c r="K98" s="201"/>
      <c r="L98" s="201"/>
      <c r="M98" s="201"/>
      <c r="N98" s="258"/>
      <c r="O98" s="258"/>
      <c r="P98" s="258"/>
      <c r="Q98" s="258"/>
      <c r="R98" s="258"/>
      <c r="S98" s="258"/>
      <c r="T98" s="258"/>
      <c r="U98" s="258"/>
      <c r="V98" s="258"/>
      <c r="W98" s="258"/>
      <c r="X98" s="258"/>
      <c r="Y98" s="201"/>
      <c r="Z98" s="201"/>
      <c r="AA98" s="201"/>
      <c r="AB98" s="201"/>
      <c r="AC98" s="201"/>
      <c r="AD98" s="201"/>
      <c r="AE98" s="201"/>
      <c r="AF98" s="201"/>
      <c r="AG98" s="201"/>
      <c r="AH98" s="201"/>
      <c r="AI98" s="201"/>
      <c r="AK98" s="201"/>
      <c r="AL98" s="201"/>
      <c r="AM98" s="201"/>
      <c r="AN98" s="201"/>
      <c r="AO98" s="201"/>
      <c r="AP98" s="201"/>
      <c r="AQ98" s="201"/>
      <c r="AR98" s="201"/>
      <c r="AS98" s="201"/>
      <c r="AT98" s="201"/>
      <c r="AU98" s="201"/>
      <c r="AV98" s="201"/>
      <c r="AW98" s="201"/>
      <c r="AX98" s="201"/>
      <c r="AY98" s="201"/>
      <c r="AZ98" s="201"/>
      <c r="BA98" s="201"/>
      <c r="BB98" s="201"/>
      <c r="BC98" s="201"/>
      <c r="BD98" s="201"/>
      <c r="BE98" s="201"/>
      <c r="BF98" s="201"/>
    </row>
    <row r="99" spans="1:58">
      <c r="A99" s="201"/>
      <c r="B99" s="201"/>
      <c r="C99" s="201"/>
      <c r="D99" s="201"/>
      <c r="E99" s="201"/>
      <c r="F99" s="201"/>
      <c r="G99" s="201"/>
      <c r="H99" s="201"/>
      <c r="I99" s="201"/>
      <c r="J99" s="201"/>
      <c r="K99" s="201"/>
      <c r="L99" s="201"/>
      <c r="M99" s="201"/>
      <c r="N99" s="258"/>
      <c r="O99" s="258"/>
      <c r="P99" s="258"/>
      <c r="Q99" s="258"/>
      <c r="R99" s="258"/>
      <c r="S99" s="258"/>
      <c r="T99" s="258"/>
      <c r="U99" s="258"/>
      <c r="V99" s="258"/>
      <c r="W99" s="258"/>
      <c r="X99" s="258"/>
      <c r="Y99" s="201"/>
      <c r="Z99" s="201"/>
      <c r="AA99" s="201"/>
      <c r="AB99" s="201"/>
      <c r="AC99" s="201"/>
      <c r="AD99" s="201"/>
      <c r="AE99" s="201"/>
      <c r="AF99" s="201"/>
      <c r="AG99" s="201"/>
      <c r="AH99" s="201"/>
      <c r="AI99" s="201"/>
      <c r="AK99" s="201"/>
      <c r="AL99" s="201"/>
      <c r="AM99" s="201"/>
      <c r="AN99" s="201"/>
      <c r="AO99" s="201"/>
      <c r="AP99" s="201"/>
      <c r="AQ99" s="201"/>
      <c r="AR99" s="201"/>
      <c r="AS99" s="201"/>
      <c r="AT99" s="201"/>
      <c r="AU99" s="201"/>
      <c r="AV99" s="201"/>
      <c r="AW99" s="201"/>
      <c r="AX99" s="201"/>
      <c r="AY99" s="201"/>
      <c r="AZ99" s="201"/>
      <c r="BA99" s="201"/>
      <c r="BB99" s="201"/>
      <c r="BC99" s="201"/>
      <c r="BD99" s="201"/>
      <c r="BE99" s="201"/>
      <c r="BF99" s="201"/>
    </row>
    <row r="100" spans="1:58">
      <c r="A100" s="201"/>
      <c r="B100" s="201"/>
      <c r="C100" s="201"/>
      <c r="D100" s="201"/>
      <c r="E100" s="201"/>
      <c r="F100" s="201"/>
      <c r="G100" s="201"/>
      <c r="H100" s="201"/>
      <c r="I100" s="201"/>
      <c r="J100" s="201"/>
      <c r="K100" s="201"/>
      <c r="L100" s="201"/>
      <c r="M100" s="201"/>
      <c r="N100" s="258"/>
      <c r="O100" s="258"/>
      <c r="P100" s="258"/>
      <c r="Q100" s="258"/>
      <c r="R100" s="258"/>
      <c r="S100" s="258"/>
      <c r="T100" s="258"/>
      <c r="U100" s="258"/>
      <c r="V100" s="258"/>
      <c r="W100" s="258"/>
      <c r="X100" s="258"/>
      <c r="Y100" s="201"/>
      <c r="Z100" s="201"/>
      <c r="AA100" s="201"/>
      <c r="AB100" s="201"/>
      <c r="AC100" s="201"/>
      <c r="AD100" s="201"/>
      <c r="AE100" s="201"/>
      <c r="AF100" s="201"/>
      <c r="AG100" s="201"/>
      <c r="AH100" s="201"/>
      <c r="AI100" s="201"/>
      <c r="AK100" s="201"/>
      <c r="AL100" s="201"/>
      <c r="AM100" s="201"/>
      <c r="AN100" s="201"/>
      <c r="AO100" s="201"/>
      <c r="AP100" s="201"/>
      <c r="AQ100" s="201"/>
      <c r="AR100" s="201"/>
      <c r="AS100" s="201"/>
      <c r="AT100" s="201"/>
      <c r="AU100" s="201"/>
      <c r="AV100" s="201"/>
      <c r="AW100" s="201"/>
      <c r="AX100" s="201"/>
      <c r="AY100" s="201"/>
      <c r="AZ100" s="201"/>
      <c r="BA100" s="201"/>
      <c r="BB100" s="201"/>
      <c r="BC100" s="201"/>
      <c r="BD100" s="201"/>
      <c r="BE100" s="201"/>
      <c r="BF100" s="201"/>
    </row>
    <row r="101" spans="1:58">
      <c r="A101" s="201"/>
      <c r="B101" s="201"/>
      <c r="C101" s="201"/>
      <c r="D101" s="201"/>
      <c r="E101" s="201"/>
      <c r="F101" s="201"/>
      <c r="G101" s="201"/>
      <c r="H101" s="201"/>
      <c r="I101" s="201"/>
      <c r="J101" s="201"/>
      <c r="K101" s="201"/>
      <c r="L101" s="201"/>
      <c r="M101" s="201"/>
      <c r="N101" s="258"/>
      <c r="O101" s="258"/>
      <c r="P101" s="258"/>
      <c r="Q101" s="258"/>
      <c r="R101" s="258"/>
      <c r="S101" s="258"/>
      <c r="T101" s="258"/>
      <c r="U101" s="258"/>
      <c r="V101" s="258"/>
      <c r="W101" s="258"/>
      <c r="X101" s="258"/>
      <c r="Y101" s="201"/>
      <c r="Z101" s="201"/>
      <c r="AA101" s="201"/>
      <c r="AB101" s="201"/>
      <c r="AC101" s="201"/>
      <c r="AD101" s="201"/>
      <c r="AE101" s="201"/>
      <c r="AF101" s="201"/>
      <c r="AG101" s="201"/>
      <c r="AH101" s="201"/>
      <c r="AI101" s="201"/>
      <c r="AK101" s="201"/>
      <c r="AL101" s="201"/>
      <c r="AM101" s="201"/>
      <c r="AN101" s="201"/>
      <c r="AO101" s="201"/>
      <c r="AP101" s="201"/>
      <c r="AQ101" s="201"/>
      <c r="AR101" s="201"/>
      <c r="AS101" s="201"/>
      <c r="AT101" s="201"/>
      <c r="AU101" s="201"/>
      <c r="AV101" s="201"/>
      <c r="AW101" s="201"/>
      <c r="AX101" s="201"/>
      <c r="AY101" s="201"/>
      <c r="AZ101" s="201"/>
      <c r="BA101" s="201"/>
      <c r="BB101" s="201"/>
      <c r="BC101" s="201"/>
      <c r="BD101" s="201"/>
    </row>
  </sheetData>
  <mergeCells count="26">
    <mergeCell ref="AJ3:AJ7"/>
    <mergeCell ref="BA1:BA2"/>
    <mergeCell ref="BB1:BB2"/>
    <mergeCell ref="BC1:BC2"/>
    <mergeCell ref="BD1:BD2"/>
    <mergeCell ref="AV1:AV2"/>
    <mergeCell ref="AW1:AW2"/>
    <mergeCell ref="AX1:AX2"/>
    <mergeCell ref="AY1:AY2"/>
    <mergeCell ref="AZ1:AZ2"/>
    <mergeCell ref="AQ1:AQ2"/>
    <mergeCell ref="AR1:AR2"/>
    <mergeCell ref="AS1:AS2"/>
    <mergeCell ref="AT1:AT2"/>
    <mergeCell ref="AU1:AU2"/>
    <mergeCell ref="A1:A2"/>
    <mergeCell ref="AM1:AM2"/>
    <mergeCell ref="AN1:AN2"/>
    <mergeCell ref="AO1:AO2"/>
    <mergeCell ref="AP1:AP2"/>
    <mergeCell ref="B1:B2"/>
    <mergeCell ref="C1:M1"/>
    <mergeCell ref="Y1:AI1"/>
    <mergeCell ref="AK1:AK2"/>
    <mergeCell ref="AL1:AL2"/>
    <mergeCell ref="N1:X1"/>
  </mergeCells>
  <hyperlinks>
    <hyperlink ref="A1:A2" location="'User Guide'!A47" tooltip="Link to the User Guide" display="Link to the User Guide"/>
  </hyperlinks>
  <pageMargins left="0.7" right="0.7" top="0.75" bottom="0.75" header="0.3" footer="0.3"/>
  <pageSetup paperSize="9" orientation="portrait" horizontalDpi="4294967293" verticalDpi="4294967293" r:id="rId1"/>
  <drawing r:id="rId2"/>
</worksheet>
</file>

<file path=xl/worksheets/sheet21.xml><?xml version="1.0" encoding="utf-8"?>
<worksheet xmlns="http://schemas.openxmlformats.org/spreadsheetml/2006/main" xmlns:r="http://schemas.openxmlformats.org/officeDocument/2006/relationships">
  <sheetPr codeName="Feuil15"/>
  <dimension ref="A1:AL102"/>
  <sheetViews>
    <sheetView workbookViewId="0">
      <pane xSplit="2" ySplit="2" topLeftCell="C3" activePane="bottomRight" state="frozen"/>
      <selection pane="topRight" activeCell="C1" sqref="C1"/>
      <selection pane="bottomLeft" activeCell="A3" sqref="A3"/>
      <selection pane="bottomRight" sqref="A1:A2"/>
    </sheetView>
  </sheetViews>
  <sheetFormatPr baseColWidth="10" defaultRowHeight="15"/>
  <cols>
    <col min="1" max="2" width="11.42578125" style="111"/>
    <col min="3" max="35" width="4.7109375" style="111" customWidth="1"/>
    <col min="36" max="16384" width="11.42578125" style="111"/>
  </cols>
  <sheetData>
    <row r="1" spans="1:37" ht="23.25" customHeight="1">
      <c r="A1" s="480" t="s">
        <v>257</v>
      </c>
      <c r="B1" s="562" t="s">
        <v>170</v>
      </c>
      <c r="C1" s="564" t="s">
        <v>254</v>
      </c>
      <c r="D1" s="565"/>
      <c r="E1" s="565"/>
      <c r="F1" s="565"/>
      <c r="G1" s="565"/>
      <c r="H1" s="565"/>
      <c r="I1" s="565"/>
      <c r="J1" s="565"/>
      <c r="K1" s="565"/>
      <c r="L1" s="565"/>
      <c r="M1" s="565"/>
      <c r="N1" s="565"/>
      <c r="O1" s="565"/>
      <c r="P1" s="565"/>
      <c r="Q1" s="565"/>
      <c r="R1" s="565"/>
      <c r="S1" s="565"/>
      <c r="T1" s="565"/>
      <c r="U1" s="565"/>
      <c r="V1" s="565"/>
      <c r="W1" s="565"/>
      <c r="X1" s="565"/>
      <c r="Y1" s="565"/>
      <c r="Z1" s="565"/>
      <c r="AA1" s="565"/>
      <c r="AB1" s="565"/>
      <c r="AC1" s="565"/>
      <c r="AD1" s="565"/>
      <c r="AE1" s="565"/>
      <c r="AF1" s="565"/>
      <c r="AG1" s="565"/>
      <c r="AH1" s="565"/>
      <c r="AI1" s="566"/>
      <c r="AJ1" s="201"/>
      <c r="AK1" s="201"/>
    </row>
    <row r="2" spans="1:37" ht="23.25" customHeight="1" thickBot="1">
      <c r="A2" s="481"/>
      <c r="B2" s="588"/>
      <c r="C2" s="567" t="s">
        <v>198</v>
      </c>
      <c r="D2" s="568"/>
      <c r="E2" s="569"/>
      <c r="F2" s="567" t="s">
        <v>188</v>
      </c>
      <c r="G2" s="568"/>
      <c r="H2" s="569"/>
      <c r="I2" s="567" t="s">
        <v>197</v>
      </c>
      <c r="J2" s="568"/>
      <c r="K2" s="569"/>
      <c r="L2" s="567" t="s">
        <v>196</v>
      </c>
      <c r="M2" s="568"/>
      <c r="N2" s="569"/>
      <c r="O2" s="567" t="s">
        <v>195</v>
      </c>
      <c r="P2" s="568"/>
      <c r="Q2" s="569"/>
      <c r="R2" s="567" t="s">
        <v>194</v>
      </c>
      <c r="S2" s="568"/>
      <c r="T2" s="569"/>
      <c r="U2" s="567" t="s">
        <v>193</v>
      </c>
      <c r="V2" s="568"/>
      <c r="W2" s="569"/>
      <c r="X2" s="567" t="s">
        <v>192</v>
      </c>
      <c r="Y2" s="568"/>
      <c r="Z2" s="569"/>
      <c r="AA2" s="567" t="s">
        <v>191</v>
      </c>
      <c r="AB2" s="568"/>
      <c r="AC2" s="569"/>
      <c r="AD2" s="567" t="s">
        <v>190</v>
      </c>
      <c r="AE2" s="568"/>
      <c r="AF2" s="569"/>
      <c r="AG2" s="567" t="s">
        <v>189</v>
      </c>
      <c r="AH2" s="568"/>
      <c r="AI2" s="569"/>
      <c r="AJ2" s="201"/>
      <c r="AK2" s="201"/>
    </row>
    <row r="3" spans="1:37" ht="15.75" thickTop="1">
      <c r="A3" s="60" t="str">
        <f>IF('Informations About Genes'!A3="","",'Informations About Genes'!A3)</f>
        <v>A1</v>
      </c>
      <c r="B3" s="61" t="str">
        <f>IF('Informations About Genes'!D3="","",'Informations About Genes'!D3)</f>
        <v/>
      </c>
      <c r="C3" s="604"/>
      <c r="D3" s="605"/>
      <c r="E3" s="606"/>
      <c r="F3" s="601" t="str">
        <f>IF(OR('Calcul Worksheet'!BT3="",ISERROR('Calcul Worksheet'!BT3)),"",'Calcul Worksheet'!BT3)</f>
        <v/>
      </c>
      <c r="G3" s="602"/>
      <c r="H3" s="603"/>
      <c r="I3" s="601" t="str">
        <f>IF(OR('Calcul Worksheet'!BW3="",ISERROR('Calcul Worksheet'!BW3)),"",'Calcul Worksheet'!BW3)</f>
        <v/>
      </c>
      <c r="J3" s="602"/>
      <c r="K3" s="603"/>
      <c r="L3" s="601" t="str">
        <f>IF(OR('Calcul Worksheet'!BZ3="",ISERROR('Calcul Worksheet'!BZ3)),"",'Calcul Worksheet'!BZ3)</f>
        <v/>
      </c>
      <c r="M3" s="602"/>
      <c r="N3" s="603"/>
      <c r="O3" s="601" t="str">
        <f>IF(OR('Calcul Worksheet'!CC3="",ISERROR('Calcul Worksheet'!CC3)),"",'Calcul Worksheet'!CC3)</f>
        <v/>
      </c>
      <c r="P3" s="602"/>
      <c r="Q3" s="603"/>
      <c r="R3" s="601" t="str">
        <f>IF(OR('Calcul Worksheet'!CF3="",ISERROR('Calcul Worksheet'!CF3)),"",'Calcul Worksheet'!CF3)</f>
        <v/>
      </c>
      <c r="S3" s="602"/>
      <c r="T3" s="603"/>
      <c r="U3" s="601" t="str">
        <f>IF(OR('Calcul Worksheet'!CI3="",ISERROR('Calcul Worksheet'!CI3)),"",'Calcul Worksheet'!CI3)</f>
        <v/>
      </c>
      <c r="V3" s="602"/>
      <c r="W3" s="603"/>
      <c r="X3" s="601" t="str">
        <f>IF(OR('Calcul Worksheet'!CL3="",ISERROR('Calcul Worksheet'!CL3)),"",'Calcul Worksheet'!CL3)</f>
        <v/>
      </c>
      <c r="Y3" s="602"/>
      <c r="Z3" s="603"/>
      <c r="AA3" s="601" t="str">
        <f>IF(OR('Calcul Worksheet'!CO3="",ISERROR('Calcul Worksheet'!CO3)),"",'Calcul Worksheet'!CO3)</f>
        <v/>
      </c>
      <c r="AB3" s="602"/>
      <c r="AC3" s="603"/>
      <c r="AD3" s="601" t="str">
        <f>IF(OR('Calcul Worksheet'!CR3="",ISERROR('Calcul Worksheet'!CR3)),"",'Calcul Worksheet'!CR3)</f>
        <v/>
      </c>
      <c r="AE3" s="602"/>
      <c r="AF3" s="603"/>
      <c r="AG3" s="601" t="str">
        <f>IF(OR('Calcul Worksheet'!CU3="",ISERROR('Calcul Worksheet'!CU3)),"",'Calcul Worksheet'!CU3)</f>
        <v/>
      </c>
      <c r="AH3" s="602"/>
      <c r="AI3" s="603"/>
      <c r="AJ3" s="201"/>
      <c r="AK3" s="201"/>
    </row>
    <row r="4" spans="1:37">
      <c r="A4" s="34" t="str">
        <f>IF('Informations About Genes'!A4="","",'Informations About Genes'!A4)</f>
        <v>A2</v>
      </c>
      <c r="B4" s="35" t="str">
        <f>IF('Informations About Genes'!D4="","",'Informations About Genes'!D4)</f>
        <v/>
      </c>
      <c r="C4" s="598"/>
      <c r="D4" s="599"/>
      <c r="E4" s="600"/>
      <c r="F4" s="592" t="str">
        <f>IF(OR('Calcul Worksheet'!BT4="",ISERROR('Calcul Worksheet'!BT4)),"",'Calcul Worksheet'!BT4)</f>
        <v/>
      </c>
      <c r="G4" s="593"/>
      <c r="H4" s="594"/>
      <c r="I4" s="592" t="str">
        <f>IF(OR('Calcul Worksheet'!BW4="",ISERROR('Calcul Worksheet'!BW4)),"",'Calcul Worksheet'!BW4)</f>
        <v/>
      </c>
      <c r="J4" s="593"/>
      <c r="K4" s="594"/>
      <c r="L4" s="592" t="str">
        <f>IF(OR('Calcul Worksheet'!BZ4="",ISERROR('Calcul Worksheet'!BZ4)),"",'Calcul Worksheet'!BZ4)</f>
        <v/>
      </c>
      <c r="M4" s="593"/>
      <c r="N4" s="594"/>
      <c r="O4" s="592" t="str">
        <f>IF(OR('Calcul Worksheet'!CC4="",ISERROR('Calcul Worksheet'!CC4)),"",'Calcul Worksheet'!CC4)</f>
        <v/>
      </c>
      <c r="P4" s="593"/>
      <c r="Q4" s="594"/>
      <c r="R4" s="592" t="str">
        <f>IF(OR('Calcul Worksheet'!CF4="",ISERROR('Calcul Worksheet'!CF4)),"",'Calcul Worksheet'!CF4)</f>
        <v/>
      </c>
      <c r="S4" s="593"/>
      <c r="T4" s="594"/>
      <c r="U4" s="592" t="str">
        <f>IF(OR('Calcul Worksheet'!CI4="",ISERROR('Calcul Worksheet'!CI4)),"",'Calcul Worksheet'!CI4)</f>
        <v/>
      </c>
      <c r="V4" s="593"/>
      <c r="W4" s="594"/>
      <c r="X4" s="592" t="str">
        <f>IF(OR('Calcul Worksheet'!CL4="",ISERROR('Calcul Worksheet'!CL4)),"",'Calcul Worksheet'!CL4)</f>
        <v/>
      </c>
      <c r="Y4" s="593"/>
      <c r="Z4" s="594"/>
      <c r="AA4" s="592" t="str">
        <f>IF(OR('Calcul Worksheet'!CO4="",ISERROR('Calcul Worksheet'!CO4)),"",'Calcul Worksheet'!CO4)</f>
        <v/>
      </c>
      <c r="AB4" s="593"/>
      <c r="AC4" s="594"/>
      <c r="AD4" s="592" t="str">
        <f>IF(OR('Calcul Worksheet'!CR4="",ISERROR('Calcul Worksheet'!CR4)),"",'Calcul Worksheet'!CR4)</f>
        <v/>
      </c>
      <c r="AE4" s="593"/>
      <c r="AF4" s="594"/>
      <c r="AG4" s="592" t="str">
        <f>IF(OR('Calcul Worksheet'!CU4="",ISERROR('Calcul Worksheet'!CU4)),"",'Calcul Worksheet'!CU4)</f>
        <v/>
      </c>
      <c r="AH4" s="593"/>
      <c r="AI4" s="594"/>
      <c r="AJ4" s="201"/>
      <c r="AK4" s="201"/>
    </row>
    <row r="5" spans="1:37">
      <c r="A5" s="34" t="str">
        <f>IF('Informations About Genes'!A5="","",'Informations About Genes'!A5)</f>
        <v>A3</v>
      </c>
      <c r="B5" s="35" t="str">
        <f>IF('Informations About Genes'!D5="","",'Informations About Genes'!D5)</f>
        <v/>
      </c>
      <c r="C5" s="598"/>
      <c r="D5" s="599"/>
      <c r="E5" s="600"/>
      <c r="F5" s="592" t="str">
        <f>IF(OR('Calcul Worksheet'!BT5="",ISERROR('Calcul Worksheet'!BT5)),"",'Calcul Worksheet'!BT5)</f>
        <v/>
      </c>
      <c r="G5" s="593"/>
      <c r="H5" s="594"/>
      <c r="I5" s="592" t="str">
        <f>IF(OR('Calcul Worksheet'!BW5="",ISERROR('Calcul Worksheet'!BW5)),"",'Calcul Worksheet'!BW5)</f>
        <v/>
      </c>
      <c r="J5" s="593"/>
      <c r="K5" s="594"/>
      <c r="L5" s="592" t="str">
        <f>IF(OR('Calcul Worksheet'!BZ5="",ISERROR('Calcul Worksheet'!BZ5)),"",'Calcul Worksheet'!BZ5)</f>
        <v/>
      </c>
      <c r="M5" s="593"/>
      <c r="N5" s="594"/>
      <c r="O5" s="592" t="str">
        <f>IF(OR('Calcul Worksheet'!CC5="",ISERROR('Calcul Worksheet'!CC5)),"",'Calcul Worksheet'!CC5)</f>
        <v/>
      </c>
      <c r="P5" s="593"/>
      <c r="Q5" s="594"/>
      <c r="R5" s="592" t="str">
        <f>IF(OR('Calcul Worksheet'!CF5="",ISERROR('Calcul Worksheet'!CF5)),"",'Calcul Worksheet'!CF5)</f>
        <v/>
      </c>
      <c r="S5" s="593"/>
      <c r="T5" s="594"/>
      <c r="U5" s="592" t="str">
        <f>IF(OR('Calcul Worksheet'!CI5="",ISERROR('Calcul Worksheet'!CI5)),"",'Calcul Worksheet'!CI5)</f>
        <v/>
      </c>
      <c r="V5" s="593"/>
      <c r="W5" s="594"/>
      <c r="X5" s="592" t="str">
        <f>IF(OR('Calcul Worksheet'!CL5="",ISERROR('Calcul Worksheet'!CL5)),"",'Calcul Worksheet'!CL5)</f>
        <v/>
      </c>
      <c r="Y5" s="593"/>
      <c r="Z5" s="594"/>
      <c r="AA5" s="592" t="str">
        <f>IF(OR('Calcul Worksheet'!CO5="",ISERROR('Calcul Worksheet'!CO5)),"",'Calcul Worksheet'!CO5)</f>
        <v/>
      </c>
      <c r="AB5" s="593"/>
      <c r="AC5" s="594"/>
      <c r="AD5" s="592" t="str">
        <f>IF(OR('Calcul Worksheet'!CR5="",ISERROR('Calcul Worksheet'!CR5)),"",'Calcul Worksheet'!CR5)</f>
        <v/>
      </c>
      <c r="AE5" s="593"/>
      <c r="AF5" s="594"/>
      <c r="AG5" s="592" t="str">
        <f>IF(OR('Calcul Worksheet'!CU5="",ISERROR('Calcul Worksheet'!CU5)),"",'Calcul Worksheet'!CU5)</f>
        <v/>
      </c>
      <c r="AH5" s="593"/>
      <c r="AI5" s="594"/>
      <c r="AJ5" s="201"/>
      <c r="AK5" s="201"/>
    </row>
    <row r="6" spans="1:37">
      <c r="A6" s="34" t="str">
        <f>IF('Informations About Genes'!A6="","",'Informations About Genes'!A6)</f>
        <v>A4</v>
      </c>
      <c r="B6" s="35" t="str">
        <f>IF('Informations About Genes'!D6="","",'Informations About Genes'!D6)</f>
        <v/>
      </c>
      <c r="C6" s="598"/>
      <c r="D6" s="599"/>
      <c r="E6" s="600"/>
      <c r="F6" s="592" t="str">
        <f>IF(OR('Calcul Worksheet'!BT6="",ISERROR('Calcul Worksheet'!BT6)),"",'Calcul Worksheet'!BT6)</f>
        <v/>
      </c>
      <c r="G6" s="593"/>
      <c r="H6" s="594"/>
      <c r="I6" s="592" t="str">
        <f>IF(OR('Calcul Worksheet'!BW6="",ISERROR('Calcul Worksheet'!BW6)),"",'Calcul Worksheet'!BW6)</f>
        <v/>
      </c>
      <c r="J6" s="593"/>
      <c r="K6" s="594"/>
      <c r="L6" s="592" t="str">
        <f>IF(OR('Calcul Worksheet'!BZ6="",ISERROR('Calcul Worksheet'!BZ6)),"",'Calcul Worksheet'!BZ6)</f>
        <v/>
      </c>
      <c r="M6" s="593"/>
      <c r="N6" s="594"/>
      <c r="O6" s="592" t="str">
        <f>IF(OR('Calcul Worksheet'!CC6="",ISERROR('Calcul Worksheet'!CC6)),"",'Calcul Worksheet'!CC6)</f>
        <v/>
      </c>
      <c r="P6" s="593"/>
      <c r="Q6" s="594"/>
      <c r="R6" s="592" t="str">
        <f>IF(OR('Calcul Worksheet'!CF6="",ISERROR('Calcul Worksheet'!CF6)),"",'Calcul Worksheet'!CF6)</f>
        <v/>
      </c>
      <c r="S6" s="593"/>
      <c r="T6" s="594"/>
      <c r="U6" s="592" t="str">
        <f>IF(OR('Calcul Worksheet'!CI6="",ISERROR('Calcul Worksheet'!CI6)),"",'Calcul Worksheet'!CI6)</f>
        <v/>
      </c>
      <c r="V6" s="593"/>
      <c r="W6" s="594"/>
      <c r="X6" s="592" t="str">
        <f>IF(OR('Calcul Worksheet'!CL6="",ISERROR('Calcul Worksheet'!CL6)),"",'Calcul Worksheet'!CL6)</f>
        <v/>
      </c>
      <c r="Y6" s="593"/>
      <c r="Z6" s="594"/>
      <c r="AA6" s="592" t="str">
        <f>IF(OR('Calcul Worksheet'!CO6="",ISERROR('Calcul Worksheet'!CO6)),"",'Calcul Worksheet'!CO6)</f>
        <v/>
      </c>
      <c r="AB6" s="593"/>
      <c r="AC6" s="594"/>
      <c r="AD6" s="592" t="str">
        <f>IF(OR('Calcul Worksheet'!CR6="",ISERROR('Calcul Worksheet'!CR6)),"",'Calcul Worksheet'!CR6)</f>
        <v/>
      </c>
      <c r="AE6" s="593"/>
      <c r="AF6" s="594"/>
      <c r="AG6" s="592" t="str">
        <f>IF(OR('Calcul Worksheet'!CU6="",ISERROR('Calcul Worksheet'!CU6)),"",'Calcul Worksheet'!CU6)</f>
        <v/>
      </c>
      <c r="AH6" s="593"/>
      <c r="AI6" s="594"/>
      <c r="AJ6" s="201"/>
      <c r="AK6" s="201"/>
    </row>
    <row r="7" spans="1:37">
      <c r="A7" s="34" t="str">
        <f>IF('Informations About Genes'!A7="","",'Informations About Genes'!A7)</f>
        <v>A5</v>
      </c>
      <c r="B7" s="35" t="str">
        <f>IF('Informations About Genes'!D7="","",'Informations About Genes'!D7)</f>
        <v/>
      </c>
      <c r="C7" s="598"/>
      <c r="D7" s="599"/>
      <c r="E7" s="600"/>
      <c r="F7" s="592" t="str">
        <f>IF(OR('Calcul Worksheet'!BT7="",ISERROR('Calcul Worksheet'!BT7)),"",'Calcul Worksheet'!BT7)</f>
        <v/>
      </c>
      <c r="G7" s="593"/>
      <c r="H7" s="594"/>
      <c r="I7" s="592" t="str">
        <f>IF(OR('Calcul Worksheet'!BW7="",ISERROR('Calcul Worksheet'!BW7)),"",'Calcul Worksheet'!BW7)</f>
        <v/>
      </c>
      <c r="J7" s="593"/>
      <c r="K7" s="594"/>
      <c r="L7" s="592" t="str">
        <f>IF(OR('Calcul Worksheet'!BZ7="",ISERROR('Calcul Worksheet'!BZ7)),"",'Calcul Worksheet'!BZ7)</f>
        <v/>
      </c>
      <c r="M7" s="593"/>
      <c r="N7" s="594"/>
      <c r="O7" s="592" t="str">
        <f>IF(OR('Calcul Worksheet'!CC7="",ISERROR('Calcul Worksheet'!CC7)),"",'Calcul Worksheet'!CC7)</f>
        <v/>
      </c>
      <c r="P7" s="593"/>
      <c r="Q7" s="594"/>
      <c r="R7" s="592" t="str">
        <f>IF(OR('Calcul Worksheet'!CF7="",ISERROR('Calcul Worksheet'!CF7)),"",'Calcul Worksheet'!CF7)</f>
        <v/>
      </c>
      <c r="S7" s="593"/>
      <c r="T7" s="594"/>
      <c r="U7" s="592" t="str">
        <f>IF(OR('Calcul Worksheet'!CI7="",ISERROR('Calcul Worksheet'!CI7)),"",'Calcul Worksheet'!CI7)</f>
        <v/>
      </c>
      <c r="V7" s="593"/>
      <c r="W7" s="594"/>
      <c r="X7" s="592" t="str">
        <f>IF(OR('Calcul Worksheet'!CL7="",ISERROR('Calcul Worksheet'!CL7)),"",'Calcul Worksheet'!CL7)</f>
        <v/>
      </c>
      <c r="Y7" s="593"/>
      <c r="Z7" s="594"/>
      <c r="AA7" s="592" t="str">
        <f>IF(OR('Calcul Worksheet'!CO7="",ISERROR('Calcul Worksheet'!CO7)),"",'Calcul Worksheet'!CO7)</f>
        <v/>
      </c>
      <c r="AB7" s="593"/>
      <c r="AC7" s="594"/>
      <c r="AD7" s="592" t="str">
        <f>IF(OR('Calcul Worksheet'!CR7="",ISERROR('Calcul Worksheet'!CR7)),"",'Calcul Worksheet'!CR7)</f>
        <v/>
      </c>
      <c r="AE7" s="593"/>
      <c r="AF7" s="594"/>
      <c r="AG7" s="592" t="str">
        <f>IF(OR('Calcul Worksheet'!CU7="",ISERROR('Calcul Worksheet'!CU7)),"",'Calcul Worksheet'!CU7)</f>
        <v/>
      </c>
      <c r="AH7" s="593"/>
      <c r="AI7" s="594"/>
      <c r="AJ7" s="201"/>
      <c r="AK7" s="201"/>
    </row>
    <row r="8" spans="1:37">
      <c r="A8" s="34" t="str">
        <f>IF('Informations About Genes'!A8="","",'Informations About Genes'!A8)</f>
        <v>A6</v>
      </c>
      <c r="B8" s="35" t="str">
        <f>IF('Informations About Genes'!D8="","",'Informations About Genes'!D8)</f>
        <v/>
      </c>
      <c r="C8" s="598"/>
      <c r="D8" s="599"/>
      <c r="E8" s="600"/>
      <c r="F8" s="592" t="str">
        <f>IF(OR('Calcul Worksheet'!BT8="",ISERROR('Calcul Worksheet'!BT8)),"",'Calcul Worksheet'!BT8)</f>
        <v/>
      </c>
      <c r="G8" s="593"/>
      <c r="H8" s="594"/>
      <c r="I8" s="592" t="str">
        <f>IF(OR('Calcul Worksheet'!BW8="",ISERROR('Calcul Worksheet'!BW8)),"",'Calcul Worksheet'!BW8)</f>
        <v/>
      </c>
      <c r="J8" s="593"/>
      <c r="K8" s="594"/>
      <c r="L8" s="592" t="str">
        <f>IF(OR('Calcul Worksheet'!BZ8="",ISERROR('Calcul Worksheet'!BZ8)),"",'Calcul Worksheet'!BZ8)</f>
        <v/>
      </c>
      <c r="M8" s="593"/>
      <c r="N8" s="594"/>
      <c r="O8" s="592" t="str">
        <f>IF(OR('Calcul Worksheet'!CC8="",ISERROR('Calcul Worksheet'!CC8)),"",'Calcul Worksheet'!CC8)</f>
        <v/>
      </c>
      <c r="P8" s="593"/>
      <c r="Q8" s="594"/>
      <c r="R8" s="592" t="str">
        <f>IF(OR('Calcul Worksheet'!CF8="",ISERROR('Calcul Worksheet'!CF8)),"",'Calcul Worksheet'!CF8)</f>
        <v/>
      </c>
      <c r="S8" s="593"/>
      <c r="T8" s="594"/>
      <c r="U8" s="592" t="str">
        <f>IF(OR('Calcul Worksheet'!CI8="",ISERROR('Calcul Worksheet'!CI8)),"",'Calcul Worksheet'!CI8)</f>
        <v/>
      </c>
      <c r="V8" s="593"/>
      <c r="W8" s="594"/>
      <c r="X8" s="592" t="str">
        <f>IF(OR('Calcul Worksheet'!CL8="",ISERROR('Calcul Worksheet'!CL8)),"",'Calcul Worksheet'!CL8)</f>
        <v/>
      </c>
      <c r="Y8" s="593"/>
      <c r="Z8" s="594"/>
      <c r="AA8" s="592" t="str">
        <f>IF(OR('Calcul Worksheet'!CO8="",ISERROR('Calcul Worksheet'!CO8)),"",'Calcul Worksheet'!CO8)</f>
        <v/>
      </c>
      <c r="AB8" s="593"/>
      <c r="AC8" s="594"/>
      <c r="AD8" s="592" t="str">
        <f>IF(OR('Calcul Worksheet'!CR8="",ISERROR('Calcul Worksheet'!CR8)),"",'Calcul Worksheet'!CR8)</f>
        <v/>
      </c>
      <c r="AE8" s="593"/>
      <c r="AF8" s="594"/>
      <c r="AG8" s="592" t="str">
        <f>IF(OR('Calcul Worksheet'!CU8="",ISERROR('Calcul Worksheet'!CU8)),"",'Calcul Worksheet'!CU8)</f>
        <v/>
      </c>
      <c r="AH8" s="593"/>
      <c r="AI8" s="594"/>
      <c r="AJ8" s="201"/>
      <c r="AK8" s="201"/>
    </row>
    <row r="9" spans="1:37">
      <c r="A9" s="34" t="str">
        <f>IF('Informations About Genes'!A9="","",'Informations About Genes'!A9)</f>
        <v>A7</v>
      </c>
      <c r="B9" s="35" t="str">
        <f>IF('Informations About Genes'!D9="","",'Informations About Genes'!D9)</f>
        <v/>
      </c>
      <c r="C9" s="598"/>
      <c r="D9" s="599"/>
      <c r="E9" s="600"/>
      <c r="F9" s="592" t="str">
        <f>IF(OR('Calcul Worksheet'!BT9="",ISERROR('Calcul Worksheet'!BT9)),"",'Calcul Worksheet'!BT9)</f>
        <v/>
      </c>
      <c r="G9" s="593"/>
      <c r="H9" s="594"/>
      <c r="I9" s="592" t="str">
        <f>IF(OR('Calcul Worksheet'!BW9="",ISERROR('Calcul Worksheet'!BW9)),"",'Calcul Worksheet'!BW9)</f>
        <v/>
      </c>
      <c r="J9" s="593"/>
      <c r="K9" s="594"/>
      <c r="L9" s="592" t="str">
        <f>IF(OR('Calcul Worksheet'!BZ9="",ISERROR('Calcul Worksheet'!BZ9)),"",'Calcul Worksheet'!BZ9)</f>
        <v/>
      </c>
      <c r="M9" s="593"/>
      <c r="N9" s="594"/>
      <c r="O9" s="592" t="str">
        <f>IF(OR('Calcul Worksheet'!CC9="",ISERROR('Calcul Worksheet'!CC9)),"",'Calcul Worksheet'!CC9)</f>
        <v/>
      </c>
      <c r="P9" s="593"/>
      <c r="Q9" s="594"/>
      <c r="R9" s="592" t="str">
        <f>IF(OR('Calcul Worksheet'!CF9="",ISERROR('Calcul Worksheet'!CF9)),"",'Calcul Worksheet'!CF9)</f>
        <v/>
      </c>
      <c r="S9" s="593"/>
      <c r="T9" s="594"/>
      <c r="U9" s="592" t="str">
        <f>IF(OR('Calcul Worksheet'!CI9="",ISERROR('Calcul Worksheet'!CI9)),"",'Calcul Worksheet'!CI9)</f>
        <v/>
      </c>
      <c r="V9" s="593"/>
      <c r="W9" s="594"/>
      <c r="X9" s="592" t="str">
        <f>IF(OR('Calcul Worksheet'!CL9="",ISERROR('Calcul Worksheet'!CL9)),"",'Calcul Worksheet'!CL9)</f>
        <v/>
      </c>
      <c r="Y9" s="593"/>
      <c r="Z9" s="594"/>
      <c r="AA9" s="592" t="str">
        <f>IF(OR('Calcul Worksheet'!CO9="",ISERROR('Calcul Worksheet'!CO9)),"",'Calcul Worksheet'!CO9)</f>
        <v/>
      </c>
      <c r="AB9" s="593"/>
      <c r="AC9" s="594"/>
      <c r="AD9" s="592" t="str">
        <f>IF(OR('Calcul Worksheet'!CR9="",ISERROR('Calcul Worksheet'!CR9)),"",'Calcul Worksheet'!CR9)</f>
        <v/>
      </c>
      <c r="AE9" s="593"/>
      <c r="AF9" s="594"/>
      <c r="AG9" s="592" t="str">
        <f>IF(OR('Calcul Worksheet'!CU9="",ISERROR('Calcul Worksheet'!CU9)),"",'Calcul Worksheet'!CU9)</f>
        <v/>
      </c>
      <c r="AH9" s="593"/>
      <c r="AI9" s="594"/>
      <c r="AJ9" s="201"/>
      <c r="AK9" s="201"/>
    </row>
    <row r="10" spans="1:37">
      <c r="A10" s="34" t="str">
        <f>IF('Informations About Genes'!A10="","",'Informations About Genes'!A10)</f>
        <v>A8</v>
      </c>
      <c r="B10" s="35" t="str">
        <f>IF('Informations About Genes'!D10="","",'Informations About Genes'!D10)</f>
        <v/>
      </c>
      <c r="C10" s="598"/>
      <c r="D10" s="599"/>
      <c r="E10" s="600"/>
      <c r="F10" s="592" t="str">
        <f>IF(OR('Calcul Worksheet'!BT10="",ISERROR('Calcul Worksheet'!BT10)),"",'Calcul Worksheet'!BT10)</f>
        <v/>
      </c>
      <c r="G10" s="593"/>
      <c r="H10" s="594"/>
      <c r="I10" s="592" t="str">
        <f>IF(OR('Calcul Worksheet'!BW10="",ISERROR('Calcul Worksheet'!BW10)),"",'Calcul Worksheet'!BW10)</f>
        <v/>
      </c>
      <c r="J10" s="593"/>
      <c r="K10" s="594"/>
      <c r="L10" s="592" t="str">
        <f>IF(OR('Calcul Worksheet'!BZ10="",ISERROR('Calcul Worksheet'!BZ10)),"",'Calcul Worksheet'!BZ10)</f>
        <v/>
      </c>
      <c r="M10" s="593"/>
      <c r="N10" s="594"/>
      <c r="O10" s="592" t="str">
        <f>IF(OR('Calcul Worksheet'!CC10="",ISERROR('Calcul Worksheet'!CC10)),"",'Calcul Worksheet'!CC10)</f>
        <v/>
      </c>
      <c r="P10" s="593"/>
      <c r="Q10" s="594"/>
      <c r="R10" s="592" t="str">
        <f>IF(OR('Calcul Worksheet'!CF10="",ISERROR('Calcul Worksheet'!CF10)),"",'Calcul Worksheet'!CF10)</f>
        <v/>
      </c>
      <c r="S10" s="593"/>
      <c r="T10" s="594"/>
      <c r="U10" s="592" t="str">
        <f>IF(OR('Calcul Worksheet'!CI10="",ISERROR('Calcul Worksheet'!CI10)),"",'Calcul Worksheet'!CI10)</f>
        <v/>
      </c>
      <c r="V10" s="593"/>
      <c r="W10" s="594"/>
      <c r="X10" s="592" t="str">
        <f>IF(OR('Calcul Worksheet'!CL10="",ISERROR('Calcul Worksheet'!CL10)),"",'Calcul Worksheet'!CL10)</f>
        <v/>
      </c>
      <c r="Y10" s="593"/>
      <c r="Z10" s="594"/>
      <c r="AA10" s="592" t="str">
        <f>IF(OR('Calcul Worksheet'!CO10="",ISERROR('Calcul Worksheet'!CO10)),"",'Calcul Worksheet'!CO10)</f>
        <v/>
      </c>
      <c r="AB10" s="593"/>
      <c r="AC10" s="594"/>
      <c r="AD10" s="592" t="str">
        <f>IF(OR('Calcul Worksheet'!CR10="",ISERROR('Calcul Worksheet'!CR10)),"",'Calcul Worksheet'!CR10)</f>
        <v/>
      </c>
      <c r="AE10" s="593"/>
      <c r="AF10" s="594"/>
      <c r="AG10" s="592" t="str">
        <f>IF(OR('Calcul Worksheet'!CU10="",ISERROR('Calcul Worksheet'!CU10)),"",'Calcul Worksheet'!CU10)</f>
        <v/>
      </c>
      <c r="AH10" s="593"/>
      <c r="AI10" s="594"/>
      <c r="AJ10" s="201"/>
      <c r="AK10" s="201"/>
    </row>
    <row r="11" spans="1:37">
      <c r="A11" s="34" t="str">
        <f>IF('Informations About Genes'!A11="","",'Informations About Genes'!A11)</f>
        <v>A9</v>
      </c>
      <c r="B11" s="35" t="str">
        <f>IF('Informations About Genes'!D11="","",'Informations About Genes'!D11)</f>
        <v/>
      </c>
      <c r="C11" s="598"/>
      <c r="D11" s="599"/>
      <c r="E11" s="600"/>
      <c r="F11" s="592" t="str">
        <f>IF(OR('Calcul Worksheet'!BT11="",ISERROR('Calcul Worksheet'!BT11)),"",'Calcul Worksheet'!BT11)</f>
        <v/>
      </c>
      <c r="G11" s="593"/>
      <c r="H11" s="594"/>
      <c r="I11" s="592" t="str">
        <f>IF(OR('Calcul Worksheet'!BW11="",ISERROR('Calcul Worksheet'!BW11)),"",'Calcul Worksheet'!BW11)</f>
        <v/>
      </c>
      <c r="J11" s="593"/>
      <c r="K11" s="594"/>
      <c r="L11" s="592" t="str">
        <f>IF(OR('Calcul Worksheet'!BZ11="",ISERROR('Calcul Worksheet'!BZ11)),"",'Calcul Worksheet'!BZ11)</f>
        <v/>
      </c>
      <c r="M11" s="593"/>
      <c r="N11" s="594"/>
      <c r="O11" s="592" t="str">
        <f>IF(OR('Calcul Worksheet'!CC11="",ISERROR('Calcul Worksheet'!CC11)),"",'Calcul Worksheet'!CC11)</f>
        <v/>
      </c>
      <c r="P11" s="593"/>
      <c r="Q11" s="594"/>
      <c r="R11" s="592" t="str">
        <f>IF(OR('Calcul Worksheet'!CF11="",ISERROR('Calcul Worksheet'!CF11)),"",'Calcul Worksheet'!CF11)</f>
        <v/>
      </c>
      <c r="S11" s="593"/>
      <c r="T11" s="594"/>
      <c r="U11" s="592" t="str">
        <f>IF(OR('Calcul Worksheet'!CI11="",ISERROR('Calcul Worksheet'!CI11)),"",'Calcul Worksheet'!CI11)</f>
        <v/>
      </c>
      <c r="V11" s="593"/>
      <c r="W11" s="594"/>
      <c r="X11" s="592" t="str">
        <f>IF(OR('Calcul Worksheet'!CL11="",ISERROR('Calcul Worksheet'!CL11)),"",'Calcul Worksheet'!CL11)</f>
        <v/>
      </c>
      <c r="Y11" s="593"/>
      <c r="Z11" s="594"/>
      <c r="AA11" s="592" t="str">
        <f>IF(OR('Calcul Worksheet'!CO11="",ISERROR('Calcul Worksheet'!CO11)),"",'Calcul Worksheet'!CO11)</f>
        <v/>
      </c>
      <c r="AB11" s="593"/>
      <c r="AC11" s="594"/>
      <c r="AD11" s="592" t="str">
        <f>IF(OR('Calcul Worksheet'!CR11="",ISERROR('Calcul Worksheet'!CR11)),"",'Calcul Worksheet'!CR11)</f>
        <v/>
      </c>
      <c r="AE11" s="593"/>
      <c r="AF11" s="594"/>
      <c r="AG11" s="592" t="str">
        <f>IF(OR('Calcul Worksheet'!CU11="",ISERROR('Calcul Worksheet'!CU11)),"",'Calcul Worksheet'!CU11)</f>
        <v/>
      </c>
      <c r="AH11" s="593"/>
      <c r="AI11" s="594"/>
      <c r="AJ11" s="201"/>
      <c r="AK11" s="201"/>
    </row>
    <row r="12" spans="1:37">
      <c r="A12" s="34" t="str">
        <f>IF('Informations About Genes'!A12="","",'Informations About Genes'!A12)</f>
        <v>A10</v>
      </c>
      <c r="B12" s="35" t="str">
        <f>IF('Informations About Genes'!D12="","",'Informations About Genes'!D12)</f>
        <v/>
      </c>
      <c r="C12" s="598"/>
      <c r="D12" s="599"/>
      <c r="E12" s="600"/>
      <c r="F12" s="592" t="str">
        <f>IF(OR('Calcul Worksheet'!BT12="",ISERROR('Calcul Worksheet'!BT12)),"",'Calcul Worksheet'!BT12)</f>
        <v/>
      </c>
      <c r="G12" s="593"/>
      <c r="H12" s="594"/>
      <c r="I12" s="592" t="str">
        <f>IF(OR('Calcul Worksheet'!BW12="",ISERROR('Calcul Worksheet'!BW12)),"",'Calcul Worksheet'!BW12)</f>
        <v/>
      </c>
      <c r="J12" s="593"/>
      <c r="K12" s="594"/>
      <c r="L12" s="592" t="str">
        <f>IF(OR('Calcul Worksheet'!BZ12="",ISERROR('Calcul Worksheet'!BZ12)),"",'Calcul Worksheet'!BZ12)</f>
        <v/>
      </c>
      <c r="M12" s="593"/>
      <c r="N12" s="594"/>
      <c r="O12" s="592" t="str">
        <f>IF(OR('Calcul Worksheet'!CC12="",ISERROR('Calcul Worksheet'!CC12)),"",'Calcul Worksheet'!CC12)</f>
        <v/>
      </c>
      <c r="P12" s="593"/>
      <c r="Q12" s="594"/>
      <c r="R12" s="592" t="str">
        <f>IF(OR('Calcul Worksheet'!CF12="",ISERROR('Calcul Worksheet'!CF12)),"",'Calcul Worksheet'!CF12)</f>
        <v/>
      </c>
      <c r="S12" s="593"/>
      <c r="T12" s="594"/>
      <c r="U12" s="592" t="str">
        <f>IF(OR('Calcul Worksheet'!CI12="",ISERROR('Calcul Worksheet'!CI12)),"",'Calcul Worksheet'!CI12)</f>
        <v/>
      </c>
      <c r="V12" s="593"/>
      <c r="W12" s="594"/>
      <c r="X12" s="592" t="str">
        <f>IF(OR('Calcul Worksheet'!CL12="",ISERROR('Calcul Worksheet'!CL12)),"",'Calcul Worksheet'!CL12)</f>
        <v/>
      </c>
      <c r="Y12" s="593"/>
      <c r="Z12" s="594"/>
      <c r="AA12" s="592" t="str">
        <f>IF(OR('Calcul Worksheet'!CO12="",ISERROR('Calcul Worksheet'!CO12)),"",'Calcul Worksheet'!CO12)</f>
        <v/>
      </c>
      <c r="AB12" s="593"/>
      <c r="AC12" s="594"/>
      <c r="AD12" s="592" t="str">
        <f>IF(OR('Calcul Worksheet'!CR12="",ISERROR('Calcul Worksheet'!CR12)),"",'Calcul Worksheet'!CR12)</f>
        <v/>
      </c>
      <c r="AE12" s="593"/>
      <c r="AF12" s="594"/>
      <c r="AG12" s="592" t="str">
        <f>IF(OR('Calcul Worksheet'!CU12="",ISERROR('Calcul Worksheet'!CU12)),"",'Calcul Worksheet'!CU12)</f>
        <v/>
      </c>
      <c r="AH12" s="593"/>
      <c r="AI12" s="594"/>
      <c r="AJ12" s="201"/>
      <c r="AK12" s="201"/>
    </row>
    <row r="13" spans="1:37">
      <c r="A13" s="34" t="str">
        <f>IF('Informations About Genes'!A13="","",'Informations About Genes'!A13)</f>
        <v>A11</v>
      </c>
      <c r="B13" s="35" t="str">
        <f>IF('Informations About Genes'!D13="","",'Informations About Genes'!D13)</f>
        <v/>
      </c>
      <c r="C13" s="598"/>
      <c r="D13" s="599"/>
      <c r="E13" s="600"/>
      <c r="F13" s="592" t="str">
        <f>IF(OR('Calcul Worksheet'!BT13="",ISERROR('Calcul Worksheet'!BT13)),"",'Calcul Worksheet'!BT13)</f>
        <v/>
      </c>
      <c r="G13" s="593"/>
      <c r="H13" s="594"/>
      <c r="I13" s="592" t="str">
        <f>IF(OR('Calcul Worksheet'!BW13="",ISERROR('Calcul Worksheet'!BW13)),"",'Calcul Worksheet'!BW13)</f>
        <v/>
      </c>
      <c r="J13" s="593"/>
      <c r="K13" s="594"/>
      <c r="L13" s="592" t="str">
        <f>IF(OR('Calcul Worksheet'!BZ13="",ISERROR('Calcul Worksheet'!BZ13)),"",'Calcul Worksheet'!BZ13)</f>
        <v/>
      </c>
      <c r="M13" s="593"/>
      <c r="N13" s="594"/>
      <c r="O13" s="592" t="str">
        <f>IF(OR('Calcul Worksheet'!CC13="",ISERROR('Calcul Worksheet'!CC13)),"",'Calcul Worksheet'!CC13)</f>
        <v/>
      </c>
      <c r="P13" s="593"/>
      <c r="Q13" s="594"/>
      <c r="R13" s="592" t="str">
        <f>IF(OR('Calcul Worksheet'!CF13="",ISERROR('Calcul Worksheet'!CF13)),"",'Calcul Worksheet'!CF13)</f>
        <v/>
      </c>
      <c r="S13" s="593"/>
      <c r="T13" s="594"/>
      <c r="U13" s="592" t="str">
        <f>IF(OR('Calcul Worksheet'!CI13="",ISERROR('Calcul Worksheet'!CI13)),"",'Calcul Worksheet'!CI13)</f>
        <v/>
      </c>
      <c r="V13" s="593"/>
      <c r="W13" s="594"/>
      <c r="X13" s="592" t="str">
        <f>IF(OR('Calcul Worksheet'!CL13="",ISERROR('Calcul Worksheet'!CL13)),"",'Calcul Worksheet'!CL13)</f>
        <v/>
      </c>
      <c r="Y13" s="593"/>
      <c r="Z13" s="594"/>
      <c r="AA13" s="592" t="str">
        <f>IF(OR('Calcul Worksheet'!CO13="",ISERROR('Calcul Worksheet'!CO13)),"",'Calcul Worksheet'!CO13)</f>
        <v/>
      </c>
      <c r="AB13" s="593"/>
      <c r="AC13" s="594"/>
      <c r="AD13" s="592" t="str">
        <f>IF(OR('Calcul Worksheet'!CR13="",ISERROR('Calcul Worksheet'!CR13)),"",'Calcul Worksheet'!CR13)</f>
        <v/>
      </c>
      <c r="AE13" s="593"/>
      <c r="AF13" s="594"/>
      <c r="AG13" s="592" t="str">
        <f>IF(OR('Calcul Worksheet'!CU13="",ISERROR('Calcul Worksheet'!CU13)),"",'Calcul Worksheet'!CU13)</f>
        <v/>
      </c>
      <c r="AH13" s="593"/>
      <c r="AI13" s="594"/>
      <c r="AJ13" s="201"/>
      <c r="AK13" s="201"/>
    </row>
    <row r="14" spans="1:37">
      <c r="A14" s="34" t="str">
        <f>IF('Informations About Genes'!A14="","",'Informations About Genes'!A14)</f>
        <v>A12</v>
      </c>
      <c r="B14" s="35" t="str">
        <f>IF('Informations About Genes'!D14="","",'Informations About Genes'!D14)</f>
        <v/>
      </c>
      <c r="C14" s="598"/>
      <c r="D14" s="599"/>
      <c r="E14" s="600"/>
      <c r="F14" s="592" t="str">
        <f>IF(OR('Calcul Worksheet'!BT14="",ISERROR('Calcul Worksheet'!BT14)),"",'Calcul Worksheet'!BT14)</f>
        <v/>
      </c>
      <c r="G14" s="593"/>
      <c r="H14" s="594"/>
      <c r="I14" s="592" t="str">
        <f>IF(OR('Calcul Worksheet'!BW14="",ISERROR('Calcul Worksheet'!BW14)),"",'Calcul Worksheet'!BW14)</f>
        <v/>
      </c>
      <c r="J14" s="593"/>
      <c r="K14" s="594"/>
      <c r="L14" s="592" t="str">
        <f>IF(OR('Calcul Worksheet'!BZ14="",ISERROR('Calcul Worksheet'!BZ14)),"",'Calcul Worksheet'!BZ14)</f>
        <v/>
      </c>
      <c r="M14" s="593"/>
      <c r="N14" s="594"/>
      <c r="O14" s="592" t="str">
        <f>IF(OR('Calcul Worksheet'!CC14="",ISERROR('Calcul Worksheet'!CC14)),"",'Calcul Worksheet'!CC14)</f>
        <v/>
      </c>
      <c r="P14" s="593"/>
      <c r="Q14" s="594"/>
      <c r="R14" s="592" t="str">
        <f>IF(OR('Calcul Worksheet'!CF14="",ISERROR('Calcul Worksheet'!CF14)),"",'Calcul Worksheet'!CF14)</f>
        <v/>
      </c>
      <c r="S14" s="593"/>
      <c r="T14" s="594"/>
      <c r="U14" s="592" t="str">
        <f>IF(OR('Calcul Worksheet'!CI14="",ISERROR('Calcul Worksheet'!CI14)),"",'Calcul Worksheet'!CI14)</f>
        <v/>
      </c>
      <c r="V14" s="593"/>
      <c r="W14" s="594"/>
      <c r="X14" s="592" t="str">
        <f>IF(OR('Calcul Worksheet'!CL14="",ISERROR('Calcul Worksheet'!CL14)),"",'Calcul Worksheet'!CL14)</f>
        <v/>
      </c>
      <c r="Y14" s="593"/>
      <c r="Z14" s="594"/>
      <c r="AA14" s="592" t="str">
        <f>IF(OR('Calcul Worksheet'!CO14="",ISERROR('Calcul Worksheet'!CO14)),"",'Calcul Worksheet'!CO14)</f>
        <v/>
      </c>
      <c r="AB14" s="593"/>
      <c r="AC14" s="594"/>
      <c r="AD14" s="592" t="str">
        <f>IF(OR('Calcul Worksheet'!CR14="",ISERROR('Calcul Worksheet'!CR14)),"",'Calcul Worksheet'!CR14)</f>
        <v/>
      </c>
      <c r="AE14" s="593"/>
      <c r="AF14" s="594"/>
      <c r="AG14" s="592" t="str">
        <f>IF(OR('Calcul Worksheet'!CU14="",ISERROR('Calcul Worksheet'!CU14)),"",'Calcul Worksheet'!CU14)</f>
        <v/>
      </c>
      <c r="AH14" s="593"/>
      <c r="AI14" s="594"/>
      <c r="AJ14" s="201"/>
      <c r="AK14" s="201"/>
    </row>
    <row r="15" spans="1:37">
      <c r="A15" s="34" t="str">
        <f>IF('Informations About Genes'!A15="","",'Informations About Genes'!A15)</f>
        <v>B1</v>
      </c>
      <c r="B15" s="35" t="str">
        <f>IF('Informations About Genes'!D15="","",'Informations About Genes'!D15)</f>
        <v/>
      </c>
      <c r="C15" s="598"/>
      <c r="D15" s="599"/>
      <c r="E15" s="600"/>
      <c r="F15" s="592" t="str">
        <f>IF(OR('Calcul Worksheet'!BT15="",ISERROR('Calcul Worksheet'!BT15)),"",'Calcul Worksheet'!BT15)</f>
        <v/>
      </c>
      <c r="G15" s="593"/>
      <c r="H15" s="594"/>
      <c r="I15" s="592" t="str">
        <f>IF(OR('Calcul Worksheet'!BW15="",ISERROR('Calcul Worksheet'!BW15)),"",'Calcul Worksheet'!BW15)</f>
        <v/>
      </c>
      <c r="J15" s="593"/>
      <c r="K15" s="594"/>
      <c r="L15" s="592" t="str">
        <f>IF(OR('Calcul Worksheet'!BZ15="",ISERROR('Calcul Worksheet'!BZ15)),"",'Calcul Worksheet'!BZ15)</f>
        <v/>
      </c>
      <c r="M15" s="593"/>
      <c r="N15" s="594"/>
      <c r="O15" s="592" t="str">
        <f>IF(OR('Calcul Worksheet'!CC15="",ISERROR('Calcul Worksheet'!CC15)),"",'Calcul Worksheet'!CC15)</f>
        <v/>
      </c>
      <c r="P15" s="593"/>
      <c r="Q15" s="594"/>
      <c r="R15" s="592" t="str">
        <f>IF(OR('Calcul Worksheet'!CF15="",ISERROR('Calcul Worksheet'!CF15)),"",'Calcul Worksheet'!CF15)</f>
        <v/>
      </c>
      <c r="S15" s="593"/>
      <c r="T15" s="594"/>
      <c r="U15" s="592" t="str">
        <f>IF(OR('Calcul Worksheet'!CI15="",ISERROR('Calcul Worksheet'!CI15)),"",'Calcul Worksheet'!CI15)</f>
        <v/>
      </c>
      <c r="V15" s="593"/>
      <c r="W15" s="594"/>
      <c r="X15" s="592" t="str">
        <f>IF(OR('Calcul Worksheet'!CL15="",ISERROR('Calcul Worksheet'!CL15)),"",'Calcul Worksheet'!CL15)</f>
        <v/>
      </c>
      <c r="Y15" s="593"/>
      <c r="Z15" s="594"/>
      <c r="AA15" s="592" t="str">
        <f>IF(OR('Calcul Worksheet'!CO15="",ISERROR('Calcul Worksheet'!CO15)),"",'Calcul Worksheet'!CO15)</f>
        <v/>
      </c>
      <c r="AB15" s="593"/>
      <c r="AC15" s="594"/>
      <c r="AD15" s="592" t="str">
        <f>IF(OR('Calcul Worksheet'!CR15="",ISERROR('Calcul Worksheet'!CR15)),"",'Calcul Worksheet'!CR15)</f>
        <v/>
      </c>
      <c r="AE15" s="593"/>
      <c r="AF15" s="594"/>
      <c r="AG15" s="592" t="str">
        <f>IF(OR('Calcul Worksheet'!CU15="",ISERROR('Calcul Worksheet'!CU15)),"",'Calcul Worksheet'!CU15)</f>
        <v/>
      </c>
      <c r="AH15" s="593"/>
      <c r="AI15" s="594"/>
      <c r="AJ15" s="201"/>
      <c r="AK15" s="201"/>
    </row>
    <row r="16" spans="1:37">
      <c r="A16" s="34" t="str">
        <f>IF('Informations About Genes'!A16="","",'Informations About Genes'!A16)</f>
        <v>B2</v>
      </c>
      <c r="B16" s="35" t="str">
        <f>IF('Informations About Genes'!D16="","",'Informations About Genes'!D16)</f>
        <v/>
      </c>
      <c r="C16" s="598"/>
      <c r="D16" s="599"/>
      <c r="E16" s="600"/>
      <c r="F16" s="592" t="str">
        <f>IF(OR('Calcul Worksheet'!BT16="",ISERROR('Calcul Worksheet'!BT16)),"",'Calcul Worksheet'!BT16)</f>
        <v/>
      </c>
      <c r="G16" s="593"/>
      <c r="H16" s="594"/>
      <c r="I16" s="592" t="str">
        <f>IF(OR('Calcul Worksheet'!BW16="",ISERROR('Calcul Worksheet'!BW16)),"",'Calcul Worksheet'!BW16)</f>
        <v/>
      </c>
      <c r="J16" s="593"/>
      <c r="K16" s="594"/>
      <c r="L16" s="592" t="str">
        <f>IF(OR('Calcul Worksheet'!BZ16="",ISERROR('Calcul Worksheet'!BZ16)),"",'Calcul Worksheet'!BZ16)</f>
        <v/>
      </c>
      <c r="M16" s="593"/>
      <c r="N16" s="594"/>
      <c r="O16" s="592" t="str">
        <f>IF(OR('Calcul Worksheet'!CC16="",ISERROR('Calcul Worksheet'!CC16)),"",'Calcul Worksheet'!CC16)</f>
        <v/>
      </c>
      <c r="P16" s="593"/>
      <c r="Q16" s="594"/>
      <c r="R16" s="592" t="str">
        <f>IF(OR('Calcul Worksheet'!CF16="",ISERROR('Calcul Worksheet'!CF16)),"",'Calcul Worksheet'!CF16)</f>
        <v/>
      </c>
      <c r="S16" s="593"/>
      <c r="T16" s="594"/>
      <c r="U16" s="592" t="str">
        <f>IF(OR('Calcul Worksheet'!CI16="",ISERROR('Calcul Worksheet'!CI16)),"",'Calcul Worksheet'!CI16)</f>
        <v/>
      </c>
      <c r="V16" s="593"/>
      <c r="W16" s="594"/>
      <c r="X16" s="592" t="str">
        <f>IF(OR('Calcul Worksheet'!CL16="",ISERROR('Calcul Worksheet'!CL16)),"",'Calcul Worksheet'!CL16)</f>
        <v/>
      </c>
      <c r="Y16" s="593"/>
      <c r="Z16" s="594"/>
      <c r="AA16" s="592" t="str">
        <f>IF(OR('Calcul Worksheet'!CO16="",ISERROR('Calcul Worksheet'!CO16)),"",'Calcul Worksheet'!CO16)</f>
        <v/>
      </c>
      <c r="AB16" s="593"/>
      <c r="AC16" s="594"/>
      <c r="AD16" s="592" t="str">
        <f>IF(OR('Calcul Worksheet'!CR16="",ISERROR('Calcul Worksheet'!CR16)),"",'Calcul Worksheet'!CR16)</f>
        <v/>
      </c>
      <c r="AE16" s="593"/>
      <c r="AF16" s="594"/>
      <c r="AG16" s="592" t="str">
        <f>IF(OR('Calcul Worksheet'!CU16="",ISERROR('Calcul Worksheet'!CU16)),"",'Calcul Worksheet'!CU16)</f>
        <v/>
      </c>
      <c r="AH16" s="593"/>
      <c r="AI16" s="594"/>
      <c r="AJ16" s="201"/>
      <c r="AK16" s="201"/>
    </row>
    <row r="17" spans="1:37">
      <c r="A17" s="34" t="str">
        <f>IF('Informations About Genes'!A17="","",'Informations About Genes'!A17)</f>
        <v>B3</v>
      </c>
      <c r="B17" s="35" t="str">
        <f>IF('Informations About Genes'!D17="","",'Informations About Genes'!D17)</f>
        <v/>
      </c>
      <c r="C17" s="598"/>
      <c r="D17" s="599"/>
      <c r="E17" s="600"/>
      <c r="F17" s="592" t="str">
        <f>IF(OR('Calcul Worksheet'!BT17="",ISERROR('Calcul Worksheet'!BT17)),"",'Calcul Worksheet'!BT17)</f>
        <v/>
      </c>
      <c r="G17" s="593"/>
      <c r="H17" s="594"/>
      <c r="I17" s="592" t="str">
        <f>IF(OR('Calcul Worksheet'!BW17="",ISERROR('Calcul Worksheet'!BW17)),"",'Calcul Worksheet'!BW17)</f>
        <v/>
      </c>
      <c r="J17" s="593"/>
      <c r="K17" s="594"/>
      <c r="L17" s="592" t="str">
        <f>IF(OR('Calcul Worksheet'!BZ17="",ISERROR('Calcul Worksheet'!BZ17)),"",'Calcul Worksheet'!BZ17)</f>
        <v/>
      </c>
      <c r="M17" s="593"/>
      <c r="N17" s="594"/>
      <c r="O17" s="592" t="str">
        <f>IF(OR('Calcul Worksheet'!CC17="",ISERROR('Calcul Worksheet'!CC17)),"",'Calcul Worksheet'!CC17)</f>
        <v/>
      </c>
      <c r="P17" s="593"/>
      <c r="Q17" s="594"/>
      <c r="R17" s="592" t="str">
        <f>IF(OR('Calcul Worksheet'!CF17="",ISERROR('Calcul Worksheet'!CF17)),"",'Calcul Worksheet'!CF17)</f>
        <v/>
      </c>
      <c r="S17" s="593"/>
      <c r="T17" s="594"/>
      <c r="U17" s="592" t="str">
        <f>IF(OR('Calcul Worksheet'!CI17="",ISERROR('Calcul Worksheet'!CI17)),"",'Calcul Worksheet'!CI17)</f>
        <v/>
      </c>
      <c r="V17" s="593"/>
      <c r="W17" s="594"/>
      <c r="X17" s="592" t="str">
        <f>IF(OR('Calcul Worksheet'!CL17="",ISERROR('Calcul Worksheet'!CL17)),"",'Calcul Worksheet'!CL17)</f>
        <v/>
      </c>
      <c r="Y17" s="593"/>
      <c r="Z17" s="594"/>
      <c r="AA17" s="592" t="str">
        <f>IF(OR('Calcul Worksheet'!CO17="",ISERROR('Calcul Worksheet'!CO17)),"",'Calcul Worksheet'!CO17)</f>
        <v/>
      </c>
      <c r="AB17" s="593"/>
      <c r="AC17" s="594"/>
      <c r="AD17" s="592" t="str">
        <f>IF(OR('Calcul Worksheet'!CR17="",ISERROR('Calcul Worksheet'!CR17)),"",'Calcul Worksheet'!CR17)</f>
        <v/>
      </c>
      <c r="AE17" s="593"/>
      <c r="AF17" s="594"/>
      <c r="AG17" s="592" t="str">
        <f>IF(OR('Calcul Worksheet'!CU17="",ISERROR('Calcul Worksheet'!CU17)),"",'Calcul Worksheet'!CU17)</f>
        <v/>
      </c>
      <c r="AH17" s="593"/>
      <c r="AI17" s="594"/>
      <c r="AJ17" s="201"/>
      <c r="AK17" s="201"/>
    </row>
    <row r="18" spans="1:37">
      <c r="A18" s="34" t="str">
        <f>IF('Informations About Genes'!A18="","",'Informations About Genes'!A18)</f>
        <v>B4</v>
      </c>
      <c r="B18" s="35" t="str">
        <f>IF('Informations About Genes'!D18="","",'Informations About Genes'!D18)</f>
        <v/>
      </c>
      <c r="C18" s="598"/>
      <c r="D18" s="599"/>
      <c r="E18" s="600"/>
      <c r="F18" s="592" t="str">
        <f>IF(OR('Calcul Worksheet'!BT18="",ISERROR('Calcul Worksheet'!BT18)),"",'Calcul Worksheet'!BT18)</f>
        <v/>
      </c>
      <c r="G18" s="593"/>
      <c r="H18" s="594"/>
      <c r="I18" s="592" t="str">
        <f>IF(OR('Calcul Worksheet'!BW18="",ISERROR('Calcul Worksheet'!BW18)),"",'Calcul Worksheet'!BW18)</f>
        <v/>
      </c>
      <c r="J18" s="593"/>
      <c r="K18" s="594"/>
      <c r="L18" s="592" t="str">
        <f>IF(OR('Calcul Worksheet'!BZ18="",ISERROR('Calcul Worksheet'!BZ18)),"",'Calcul Worksheet'!BZ18)</f>
        <v/>
      </c>
      <c r="M18" s="593"/>
      <c r="N18" s="594"/>
      <c r="O18" s="592" t="str">
        <f>IF(OR('Calcul Worksheet'!CC18="",ISERROR('Calcul Worksheet'!CC18)),"",'Calcul Worksheet'!CC18)</f>
        <v/>
      </c>
      <c r="P18" s="593"/>
      <c r="Q18" s="594"/>
      <c r="R18" s="592" t="str">
        <f>IF(OR('Calcul Worksheet'!CF18="",ISERROR('Calcul Worksheet'!CF18)),"",'Calcul Worksheet'!CF18)</f>
        <v/>
      </c>
      <c r="S18" s="593"/>
      <c r="T18" s="594"/>
      <c r="U18" s="592" t="str">
        <f>IF(OR('Calcul Worksheet'!CI18="",ISERROR('Calcul Worksheet'!CI18)),"",'Calcul Worksheet'!CI18)</f>
        <v/>
      </c>
      <c r="V18" s="593"/>
      <c r="W18" s="594"/>
      <c r="X18" s="592" t="str">
        <f>IF(OR('Calcul Worksheet'!CL18="",ISERROR('Calcul Worksheet'!CL18)),"",'Calcul Worksheet'!CL18)</f>
        <v/>
      </c>
      <c r="Y18" s="593"/>
      <c r="Z18" s="594"/>
      <c r="AA18" s="592" t="str">
        <f>IF(OR('Calcul Worksheet'!CO18="",ISERROR('Calcul Worksheet'!CO18)),"",'Calcul Worksheet'!CO18)</f>
        <v/>
      </c>
      <c r="AB18" s="593"/>
      <c r="AC18" s="594"/>
      <c r="AD18" s="592" t="str">
        <f>IF(OR('Calcul Worksheet'!CR18="",ISERROR('Calcul Worksheet'!CR18)),"",'Calcul Worksheet'!CR18)</f>
        <v/>
      </c>
      <c r="AE18" s="593"/>
      <c r="AF18" s="594"/>
      <c r="AG18" s="592" t="str">
        <f>IF(OR('Calcul Worksheet'!CU18="",ISERROR('Calcul Worksheet'!CU18)),"",'Calcul Worksheet'!CU18)</f>
        <v/>
      </c>
      <c r="AH18" s="593"/>
      <c r="AI18" s="594"/>
      <c r="AJ18" s="201"/>
      <c r="AK18" s="201"/>
    </row>
    <row r="19" spans="1:37">
      <c r="A19" s="34" t="str">
        <f>IF('Informations About Genes'!A19="","",'Informations About Genes'!A19)</f>
        <v>B5</v>
      </c>
      <c r="B19" s="35" t="str">
        <f>IF('Informations About Genes'!D19="","",'Informations About Genes'!D19)</f>
        <v/>
      </c>
      <c r="C19" s="598"/>
      <c r="D19" s="599"/>
      <c r="E19" s="600"/>
      <c r="F19" s="592" t="str">
        <f>IF(OR('Calcul Worksheet'!BT19="",ISERROR('Calcul Worksheet'!BT19)),"",'Calcul Worksheet'!BT19)</f>
        <v/>
      </c>
      <c r="G19" s="593"/>
      <c r="H19" s="594"/>
      <c r="I19" s="592" t="str">
        <f>IF(OR('Calcul Worksheet'!BW19="",ISERROR('Calcul Worksheet'!BW19)),"",'Calcul Worksheet'!BW19)</f>
        <v/>
      </c>
      <c r="J19" s="593"/>
      <c r="K19" s="594"/>
      <c r="L19" s="592" t="str">
        <f>IF(OR('Calcul Worksheet'!BZ19="",ISERROR('Calcul Worksheet'!BZ19)),"",'Calcul Worksheet'!BZ19)</f>
        <v/>
      </c>
      <c r="M19" s="593"/>
      <c r="N19" s="594"/>
      <c r="O19" s="592" t="str">
        <f>IF(OR('Calcul Worksheet'!CC19="",ISERROR('Calcul Worksheet'!CC19)),"",'Calcul Worksheet'!CC19)</f>
        <v/>
      </c>
      <c r="P19" s="593"/>
      <c r="Q19" s="594"/>
      <c r="R19" s="592" t="str">
        <f>IF(OR('Calcul Worksheet'!CF19="",ISERROR('Calcul Worksheet'!CF19)),"",'Calcul Worksheet'!CF19)</f>
        <v/>
      </c>
      <c r="S19" s="593"/>
      <c r="T19" s="594"/>
      <c r="U19" s="592" t="str">
        <f>IF(OR('Calcul Worksheet'!CI19="",ISERROR('Calcul Worksheet'!CI19)),"",'Calcul Worksheet'!CI19)</f>
        <v/>
      </c>
      <c r="V19" s="593"/>
      <c r="W19" s="594"/>
      <c r="X19" s="592" t="str">
        <f>IF(OR('Calcul Worksheet'!CL19="",ISERROR('Calcul Worksheet'!CL19)),"",'Calcul Worksheet'!CL19)</f>
        <v/>
      </c>
      <c r="Y19" s="593"/>
      <c r="Z19" s="594"/>
      <c r="AA19" s="592" t="str">
        <f>IF(OR('Calcul Worksheet'!CO19="",ISERROR('Calcul Worksheet'!CO19)),"",'Calcul Worksheet'!CO19)</f>
        <v/>
      </c>
      <c r="AB19" s="593"/>
      <c r="AC19" s="594"/>
      <c r="AD19" s="592" t="str">
        <f>IF(OR('Calcul Worksheet'!CR19="",ISERROR('Calcul Worksheet'!CR19)),"",'Calcul Worksheet'!CR19)</f>
        <v/>
      </c>
      <c r="AE19" s="593"/>
      <c r="AF19" s="594"/>
      <c r="AG19" s="592" t="str">
        <f>IF(OR('Calcul Worksheet'!CU19="",ISERROR('Calcul Worksheet'!CU19)),"",'Calcul Worksheet'!CU19)</f>
        <v/>
      </c>
      <c r="AH19" s="593"/>
      <c r="AI19" s="594"/>
      <c r="AJ19" s="201"/>
      <c r="AK19" s="201"/>
    </row>
    <row r="20" spans="1:37">
      <c r="A20" s="34" t="str">
        <f>IF('Informations About Genes'!A20="","",'Informations About Genes'!A20)</f>
        <v>B6</v>
      </c>
      <c r="B20" s="35" t="str">
        <f>IF('Informations About Genes'!D20="","",'Informations About Genes'!D20)</f>
        <v/>
      </c>
      <c r="C20" s="598"/>
      <c r="D20" s="599"/>
      <c r="E20" s="600"/>
      <c r="F20" s="592" t="str">
        <f>IF(OR('Calcul Worksheet'!BT20="",ISERROR('Calcul Worksheet'!BT20)),"",'Calcul Worksheet'!BT20)</f>
        <v/>
      </c>
      <c r="G20" s="593"/>
      <c r="H20" s="594"/>
      <c r="I20" s="592" t="str">
        <f>IF(OR('Calcul Worksheet'!BW20="",ISERROR('Calcul Worksheet'!BW20)),"",'Calcul Worksheet'!BW20)</f>
        <v/>
      </c>
      <c r="J20" s="593"/>
      <c r="K20" s="594"/>
      <c r="L20" s="592" t="str">
        <f>IF(OR('Calcul Worksheet'!BZ20="",ISERROR('Calcul Worksheet'!BZ20)),"",'Calcul Worksheet'!BZ20)</f>
        <v/>
      </c>
      <c r="M20" s="593"/>
      <c r="N20" s="594"/>
      <c r="O20" s="592" t="str">
        <f>IF(OR('Calcul Worksheet'!CC20="",ISERROR('Calcul Worksheet'!CC20)),"",'Calcul Worksheet'!CC20)</f>
        <v/>
      </c>
      <c r="P20" s="593"/>
      <c r="Q20" s="594"/>
      <c r="R20" s="592" t="str">
        <f>IF(OR('Calcul Worksheet'!CF20="",ISERROR('Calcul Worksheet'!CF20)),"",'Calcul Worksheet'!CF20)</f>
        <v/>
      </c>
      <c r="S20" s="593"/>
      <c r="T20" s="594"/>
      <c r="U20" s="592" t="str">
        <f>IF(OR('Calcul Worksheet'!CI20="",ISERROR('Calcul Worksheet'!CI20)),"",'Calcul Worksheet'!CI20)</f>
        <v/>
      </c>
      <c r="V20" s="593"/>
      <c r="W20" s="594"/>
      <c r="X20" s="592" t="str">
        <f>IF(OR('Calcul Worksheet'!CL20="",ISERROR('Calcul Worksheet'!CL20)),"",'Calcul Worksheet'!CL20)</f>
        <v/>
      </c>
      <c r="Y20" s="593"/>
      <c r="Z20" s="594"/>
      <c r="AA20" s="592" t="str">
        <f>IF(OR('Calcul Worksheet'!CO20="",ISERROR('Calcul Worksheet'!CO20)),"",'Calcul Worksheet'!CO20)</f>
        <v/>
      </c>
      <c r="AB20" s="593"/>
      <c r="AC20" s="594"/>
      <c r="AD20" s="592" t="str">
        <f>IF(OR('Calcul Worksheet'!CR20="",ISERROR('Calcul Worksheet'!CR20)),"",'Calcul Worksheet'!CR20)</f>
        <v/>
      </c>
      <c r="AE20" s="593"/>
      <c r="AF20" s="594"/>
      <c r="AG20" s="592" t="str">
        <f>IF(OR('Calcul Worksheet'!CU20="",ISERROR('Calcul Worksheet'!CU20)),"",'Calcul Worksheet'!CU20)</f>
        <v/>
      </c>
      <c r="AH20" s="593"/>
      <c r="AI20" s="594"/>
      <c r="AJ20" s="201"/>
      <c r="AK20" s="201"/>
    </row>
    <row r="21" spans="1:37">
      <c r="A21" s="34" t="str">
        <f>IF('Informations About Genes'!A21="","",'Informations About Genes'!A21)</f>
        <v>B7</v>
      </c>
      <c r="B21" s="35" t="str">
        <f>IF('Informations About Genes'!D21="","",'Informations About Genes'!D21)</f>
        <v/>
      </c>
      <c r="C21" s="598"/>
      <c r="D21" s="599"/>
      <c r="E21" s="600"/>
      <c r="F21" s="592" t="str">
        <f>IF(OR('Calcul Worksheet'!BT21="",ISERROR('Calcul Worksheet'!BT21)),"",'Calcul Worksheet'!BT21)</f>
        <v/>
      </c>
      <c r="G21" s="593"/>
      <c r="H21" s="594"/>
      <c r="I21" s="592" t="str">
        <f>IF(OR('Calcul Worksheet'!BW21="",ISERROR('Calcul Worksheet'!BW21)),"",'Calcul Worksheet'!BW21)</f>
        <v/>
      </c>
      <c r="J21" s="593"/>
      <c r="K21" s="594"/>
      <c r="L21" s="592" t="str">
        <f>IF(OR('Calcul Worksheet'!BZ21="",ISERROR('Calcul Worksheet'!BZ21)),"",'Calcul Worksheet'!BZ21)</f>
        <v/>
      </c>
      <c r="M21" s="593"/>
      <c r="N21" s="594"/>
      <c r="O21" s="592" t="str">
        <f>IF(OR('Calcul Worksheet'!CC21="",ISERROR('Calcul Worksheet'!CC21)),"",'Calcul Worksheet'!CC21)</f>
        <v/>
      </c>
      <c r="P21" s="593"/>
      <c r="Q21" s="594"/>
      <c r="R21" s="592" t="str">
        <f>IF(OR('Calcul Worksheet'!CF21="",ISERROR('Calcul Worksheet'!CF21)),"",'Calcul Worksheet'!CF21)</f>
        <v/>
      </c>
      <c r="S21" s="593"/>
      <c r="T21" s="594"/>
      <c r="U21" s="592" t="str">
        <f>IF(OR('Calcul Worksheet'!CI21="",ISERROR('Calcul Worksheet'!CI21)),"",'Calcul Worksheet'!CI21)</f>
        <v/>
      </c>
      <c r="V21" s="593"/>
      <c r="W21" s="594"/>
      <c r="X21" s="592" t="str">
        <f>IF(OR('Calcul Worksheet'!CL21="",ISERROR('Calcul Worksheet'!CL21)),"",'Calcul Worksheet'!CL21)</f>
        <v/>
      </c>
      <c r="Y21" s="593"/>
      <c r="Z21" s="594"/>
      <c r="AA21" s="592" t="str">
        <f>IF(OR('Calcul Worksheet'!CO21="",ISERROR('Calcul Worksheet'!CO21)),"",'Calcul Worksheet'!CO21)</f>
        <v/>
      </c>
      <c r="AB21" s="593"/>
      <c r="AC21" s="594"/>
      <c r="AD21" s="592" t="str">
        <f>IF(OR('Calcul Worksheet'!CR21="",ISERROR('Calcul Worksheet'!CR21)),"",'Calcul Worksheet'!CR21)</f>
        <v/>
      </c>
      <c r="AE21" s="593"/>
      <c r="AF21" s="594"/>
      <c r="AG21" s="592" t="str">
        <f>IF(OR('Calcul Worksheet'!CU21="",ISERROR('Calcul Worksheet'!CU21)),"",'Calcul Worksheet'!CU21)</f>
        <v/>
      </c>
      <c r="AH21" s="593"/>
      <c r="AI21" s="594"/>
      <c r="AJ21" s="201"/>
      <c r="AK21" s="201"/>
    </row>
    <row r="22" spans="1:37">
      <c r="A22" s="34" t="str">
        <f>IF('Informations About Genes'!A22="","",'Informations About Genes'!A22)</f>
        <v>B8</v>
      </c>
      <c r="B22" s="35" t="str">
        <f>IF('Informations About Genes'!D22="","",'Informations About Genes'!D22)</f>
        <v/>
      </c>
      <c r="C22" s="598"/>
      <c r="D22" s="599"/>
      <c r="E22" s="600"/>
      <c r="F22" s="592" t="str">
        <f>IF(OR('Calcul Worksheet'!BT22="",ISERROR('Calcul Worksheet'!BT22)),"",'Calcul Worksheet'!BT22)</f>
        <v/>
      </c>
      <c r="G22" s="593"/>
      <c r="H22" s="594"/>
      <c r="I22" s="592" t="str">
        <f>IF(OR('Calcul Worksheet'!BW22="",ISERROR('Calcul Worksheet'!BW22)),"",'Calcul Worksheet'!BW22)</f>
        <v/>
      </c>
      <c r="J22" s="593"/>
      <c r="K22" s="594"/>
      <c r="L22" s="592" t="str">
        <f>IF(OR('Calcul Worksheet'!BZ22="",ISERROR('Calcul Worksheet'!BZ22)),"",'Calcul Worksheet'!BZ22)</f>
        <v/>
      </c>
      <c r="M22" s="593"/>
      <c r="N22" s="594"/>
      <c r="O22" s="592" t="str">
        <f>IF(OR('Calcul Worksheet'!CC22="",ISERROR('Calcul Worksheet'!CC22)),"",'Calcul Worksheet'!CC22)</f>
        <v/>
      </c>
      <c r="P22" s="593"/>
      <c r="Q22" s="594"/>
      <c r="R22" s="592" t="str">
        <f>IF(OR('Calcul Worksheet'!CF22="",ISERROR('Calcul Worksheet'!CF22)),"",'Calcul Worksheet'!CF22)</f>
        <v/>
      </c>
      <c r="S22" s="593"/>
      <c r="T22" s="594"/>
      <c r="U22" s="592" t="str">
        <f>IF(OR('Calcul Worksheet'!CI22="",ISERROR('Calcul Worksheet'!CI22)),"",'Calcul Worksheet'!CI22)</f>
        <v/>
      </c>
      <c r="V22" s="593"/>
      <c r="W22" s="594"/>
      <c r="X22" s="592" t="str">
        <f>IF(OR('Calcul Worksheet'!CL22="",ISERROR('Calcul Worksheet'!CL22)),"",'Calcul Worksheet'!CL22)</f>
        <v/>
      </c>
      <c r="Y22" s="593"/>
      <c r="Z22" s="594"/>
      <c r="AA22" s="592" t="str">
        <f>IF(OR('Calcul Worksheet'!CO22="",ISERROR('Calcul Worksheet'!CO22)),"",'Calcul Worksheet'!CO22)</f>
        <v/>
      </c>
      <c r="AB22" s="593"/>
      <c r="AC22" s="594"/>
      <c r="AD22" s="592" t="str">
        <f>IF(OR('Calcul Worksheet'!CR22="",ISERROR('Calcul Worksheet'!CR22)),"",'Calcul Worksheet'!CR22)</f>
        <v/>
      </c>
      <c r="AE22" s="593"/>
      <c r="AF22" s="594"/>
      <c r="AG22" s="592" t="str">
        <f>IF(OR('Calcul Worksheet'!CU22="",ISERROR('Calcul Worksheet'!CU22)),"",'Calcul Worksheet'!CU22)</f>
        <v/>
      </c>
      <c r="AH22" s="593"/>
      <c r="AI22" s="594"/>
      <c r="AJ22" s="201"/>
      <c r="AK22" s="201"/>
    </row>
    <row r="23" spans="1:37">
      <c r="A23" s="34" t="str">
        <f>IF('Informations About Genes'!A23="","",'Informations About Genes'!A23)</f>
        <v>B9</v>
      </c>
      <c r="B23" s="35" t="str">
        <f>IF('Informations About Genes'!D23="","",'Informations About Genes'!D23)</f>
        <v/>
      </c>
      <c r="C23" s="598"/>
      <c r="D23" s="599"/>
      <c r="E23" s="600"/>
      <c r="F23" s="592" t="str">
        <f>IF(OR('Calcul Worksheet'!BT23="",ISERROR('Calcul Worksheet'!BT23)),"",'Calcul Worksheet'!BT23)</f>
        <v/>
      </c>
      <c r="G23" s="593"/>
      <c r="H23" s="594"/>
      <c r="I23" s="592" t="str">
        <f>IF(OR('Calcul Worksheet'!BW23="",ISERROR('Calcul Worksheet'!BW23)),"",'Calcul Worksheet'!BW23)</f>
        <v/>
      </c>
      <c r="J23" s="593"/>
      <c r="K23" s="594"/>
      <c r="L23" s="592" t="str">
        <f>IF(OR('Calcul Worksheet'!BZ23="",ISERROR('Calcul Worksheet'!BZ23)),"",'Calcul Worksheet'!BZ23)</f>
        <v/>
      </c>
      <c r="M23" s="593"/>
      <c r="N23" s="594"/>
      <c r="O23" s="592" t="str">
        <f>IF(OR('Calcul Worksheet'!CC23="",ISERROR('Calcul Worksheet'!CC23)),"",'Calcul Worksheet'!CC23)</f>
        <v/>
      </c>
      <c r="P23" s="593"/>
      <c r="Q23" s="594"/>
      <c r="R23" s="592" t="str">
        <f>IF(OR('Calcul Worksheet'!CF23="",ISERROR('Calcul Worksheet'!CF23)),"",'Calcul Worksheet'!CF23)</f>
        <v/>
      </c>
      <c r="S23" s="593"/>
      <c r="T23" s="594"/>
      <c r="U23" s="592" t="str">
        <f>IF(OR('Calcul Worksheet'!CI23="",ISERROR('Calcul Worksheet'!CI23)),"",'Calcul Worksheet'!CI23)</f>
        <v/>
      </c>
      <c r="V23" s="593"/>
      <c r="W23" s="594"/>
      <c r="X23" s="592" t="str">
        <f>IF(OR('Calcul Worksheet'!CL23="",ISERROR('Calcul Worksheet'!CL23)),"",'Calcul Worksheet'!CL23)</f>
        <v/>
      </c>
      <c r="Y23" s="593"/>
      <c r="Z23" s="594"/>
      <c r="AA23" s="592" t="str">
        <f>IF(OR('Calcul Worksheet'!CO23="",ISERROR('Calcul Worksheet'!CO23)),"",'Calcul Worksheet'!CO23)</f>
        <v/>
      </c>
      <c r="AB23" s="593"/>
      <c r="AC23" s="594"/>
      <c r="AD23" s="592" t="str">
        <f>IF(OR('Calcul Worksheet'!CR23="",ISERROR('Calcul Worksheet'!CR23)),"",'Calcul Worksheet'!CR23)</f>
        <v/>
      </c>
      <c r="AE23" s="593"/>
      <c r="AF23" s="594"/>
      <c r="AG23" s="592" t="str">
        <f>IF(OR('Calcul Worksheet'!CU23="",ISERROR('Calcul Worksheet'!CU23)),"",'Calcul Worksheet'!CU23)</f>
        <v/>
      </c>
      <c r="AH23" s="593"/>
      <c r="AI23" s="594"/>
      <c r="AJ23" s="201"/>
      <c r="AK23" s="201"/>
    </row>
    <row r="24" spans="1:37">
      <c r="A24" s="34" t="str">
        <f>IF('Informations About Genes'!A24="","",'Informations About Genes'!A24)</f>
        <v>B10</v>
      </c>
      <c r="B24" s="35" t="str">
        <f>IF('Informations About Genes'!D24="","",'Informations About Genes'!D24)</f>
        <v/>
      </c>
      <c r="C24" s="598"/>
      <c r="D24" s="599"/>
      <c r="E24" s="600"/>
      <c r="F24" s="592" t="str">
        <f>IF(OR('Calcul Worksheet'!BT24="",ISERROR('Calcul Worksheet'!BT24)),"",'Calcul Worksheet'!BT24)</f>
        <v/>
      </c>
      <c r="G24" s="593"/>
      <c r="H24" s="594"/>
      <c r="I24" s="592" t="str">
        <f>IF(OR('Calcul Worksheet'!BW24="",ISERROR('Calcul Worksheet'!BW24)),"",'Calcul Worksheet'!BW24)</f>
        <v/>
      </c>
      <c r="J24" s="593"/>
      <c r="K24" s="594"/>
      <c r="L24" s="592" t="str">
        <f>IF(OR('Calcul Worksheet'!BZ24="",ISERROR('Calcul Worksheet'!BZ24)),"",'Calcul Worksheet'!BZ24)</f>
        <v/>
      </c>
      <c r="M24" s="593"/>
      <c r="N24" s="594"/>
      <c r="O24" s="592" t="str">
        <f>IF(OR('Calcul Worksheet'!CC24="",ISERROR('Calcul Worksheet'!CC24)),"",'Calcul Worksheet'!CC24)</f>
        <v/>
      </c>
      <c r="P24" s="593"/>
      <c r="Q24" s="594"/>
      <c r="R24" s="592" t="str">
        <f>IF(OR('Calcul Worksheet'!CF24="",ISERROR('Calcul Worksheet'!CF24)),"",'Calcul Worksheet'!CF24)</f>
        <v/>
      </c>
      <c r="S24" s="593"/>
      <c r="T24" s="594"/>
      <c r="U24" s="592" t="str">
        <f>IF(OR('Calcul Worksheet'!CI24="",ISERROR('Calcul Worksheet'!CI24)),"",'Calcul Worksheet'!CI24)</f>
        <v/>
      </c>
      <c r="V24" s="593"/>
      <c r="W24" s="594"/>
      <c r="X24" s="592" t="str">
        <f>IF(OR('Calcul Worksheet'!CL24="",ISERROR('Calcul Worksheet'!CL24)),"",'Calcul Worksheet'!CL24)</f>
        <v/>
      </c>
      <c r="Y24" s="593"/>
      <c r="Z24" s="594"/>
      <c r="AA24" s="592" t="str">
        <f>IF(OR('Calcul Worksheet'!CO24="",ISERROR('Calcul Worksheet'!CO24)),"",'Calcul Worksheet'!CO24)</f>
        <v/>
      </c>
      <c r="AB24" s="593"/>
      <c r="AC24" s="594"/>
      <c r="AD24" s="592" t="str">
        <f>IF(OR('Calcul Worksheet'!CR24="",ISERROR('Calcul Worksheet'!CR24)),"",'Calcul Worksheet'!CR24)</f>
        <v/>
      </c>
      <c r="AE24" s="593"/>
      <c r="AF24" s="594"/>
      <c r="AG24" s="592" t="str">
        <f>IF(OR('Calcul Worksheet'!CU24="",ISERROR('Calcul Worksheet'!CU24)),"",'Calcul Worksheet'!CU24)</f>
        <v/>
      </c>
      <c r="AH24" s="593"/>
      <c r="AI24" s="594"/>
      <c r="AJ24" s="201"/>
      <c r="AK24" s="201"/>
    </row>
    <row r="25" spans="1:37">
      <c r="A25" s="34" t="str">
        <f>IF('Informations About Genes'!A25="","",'Informations About Genes'!A25)</f>
        <v>B11</v>
      </c>
      <c r="B25" s="35" t="str">
        <f>IF('Informations About Genes'!D25="","",'Informations About Genes'!D25)</f>
        <v/>
      </c>
      <c r="C25" s="598"/>
      <c r="D25" s="599"/>
      <c r="E25" s="600"/>
      <c r="F25" s="592" t="str">
        <f>IF(OR('Calcul Worksheet'!BT25="",ISERROR('Calcul Worksheet'!BT25)),"",'Calcul Worksheet'!BT25)</f>
        <v/>
      </c>
      <c r="G25" s="593"/>
      <c r="H25" s="594"/>
      <c r="I25" s="592" t="str">
        <f>IF(OR('Calcul Worksheet'!BW25="",ISERROR('Calcul Worksheet'!BW25)),"",'Calcul Worksheet'!BW25)</f>
        <v/>
      </c>
      <c r="J25" s="593"/>
      <c r="K25" s="594"/>
      <c r="L25" s="592" t="str">
        <f>IF(OR('Calcul Worksheet'!BZ25="",ISERROR('Calcul Worksheet'!BZ25)),"",'Calcul Worksheet'!BZ25)</f>
        <v/>
      </c>
      <c r="M25" s="593"/>
      <c r="N25" s="594"/>
      <c r="O25" s="592" t="str">
        <f>IF(OR('Calcul Worksheet'!CC25="",ISERROR('Calcul Worksheet'!CC25)),"",'Calcul Worksheet'!CC25)</f>
        <v/>
      </c>
      <c r="P25" s="593"/>
      <c r="Q25" s="594"/>
      <c r="R25" s="592" t="str">
        <f>IF(OR('Calcul Worksheet'!CF25="",ISERROR('Calcul Worksheet'!CF25)),"",'Calcul Worksheet'!CF25)</f>
        <v/>
      </c>
      <c r="S25" s="593"/>
      <c r="T25" s="594"/>
      <c r="U25" s="592" t="str">
        <f>IF(OR('Calcul Worksheet'!CI25="",ISERROR('Calcul Worksheet'!CI25)),"",'Calcul Worksheet'!CI25)</f>
        <v/>
      </c>
      <c r="V25" s="593"/>
      <c r="W25" s="594"/>
      <c r="X25" s="592" t="str">
        <f>IF(OR('Calcul Worksheet'!CL25="",ISERROR('Calcul Worksheet'!CL25)),"",'Calcul Worksheet'!CL25)</f>
        <v/>
      </c>
      <c r="Y25" s="593"/>
      <c r="Z25" s="594"/>
      <c r="AA25" s="592" t="str">
        <f>IF(OR('Calcul Worksheet'!CO25="",ISERROR('Calcul Worksheet'!CO25)),"",'Calcul Worksheet'!CO25)</f>
        <v/>
      </c>
      <c r="AB25" s="593"/>
      <c r="AC25" s="594"/>
      <c r="AD25" s="592" t="str">
        <f>IF(OR('Calcul Worksheet'!CR25="",ISERROR('Calcul Worksheet'!CR25)),"",'Calcul Worksheet'!CR25)</f>
        <v/>
      </c>
      <c r="AE25" s="593"/>
      <c r="AF25" s="594"/>
      <c r="AG25" s="592" t="str">
        <f>IF(OR('Calcul Worksheet'!CU25="",ISERROR('Calcul Worksheet'!CU25)),"",'Calcul Worksheet'!CU25)</f>
        <v/>
      </c>
      <c r="AH25" s="593"/>
      <c r="AI25" s="594"/>
      <c r="AJ25" s="201"/>
      <c r="AK25" s="201"/>
    </row>
    <row r="26" spans="1:37">
      <c r="A26" s="34" t="str">
        <f>IF('Informations About Genes'!A26="","",'Informations About Genes'!A26)</f>
        <v>B12</v>
      </c>
      <c r="B26" s="35" t="str">
        <f>IF('Informations About Genes'!D26="","",'Informations About Genes'!D26)</f>
        <v/>
      </c>
      <c r="C26" s="598"/>
      <c r="D26" s="599"/>
      <c r="E26" s="600"/>
      <c r="F26" s="592" t="str">
        <f>IF(OR('Calcul Worksheet'!BT26="",ISERROR('Calcul Worksheet'!BT26)),"",'Calcul Worksheet'!BT26)</f>
        <v/>
      </c>
      <c r="G26" s="593"/>
      <c r="H26" s="594"/>
      <c r="I26" s="592" t="str">
        <f>IF(OR('Calcul Worksheet'!BW26="",ISERROR('Calcul Worksheet'!BW26)),"",'Calcul Worksheet'!BW26)</f>
        <v/>
      </c>
      <c r="J26" s="593"/>
      <c r="K26" s="594"/>
      <c r="L26" s="592" t="str">
        <f>IF(OR('Calcul Worksheet'!BZ26="",ISERROR('Calcul Worksheet'!BZ26)),"",'Calcul Worksheet'!BZ26)</f>
        <v/>
      </c>
      <c r="M26" s="593"/>
      <c r="N26" s="594"/>
      <c r="O26" s="592" t="str">
        <f>IF(OR('Calcul Worksheet'!CC26="",ISERROR('Calcul Worksheet'!CC26)),"",'Calcul Worksheet'!CC26)</f>
        <v/>
      </c>
      <c r="P26" s="593"/>
      <c r="Q26" s="594"/>
      <c r="R26" s="592" t="str">
        <f>IF(OR('Calcul Worksheet'!CF26="",ISERROR('Calcul Worksheet'!CF26)),"",'Calcul Worksheet'!CF26)</f>
        <v/>
      </c>
      <c r="S26" s="593"/>
      <c r="T26" s="594"/>
      <c r="U26" s="592" t="str">
        <f>IF(OR('Calcul Worksheet'!CI26="",ISERROR('Calcul Worksheet'!CI26)),"",'Calcul Worksheet'!CI26)</f>
        <v/>
      </c>
      <c r="V26" s="593"/>
      <c r="W26" s="594"/>
      <c r="X26" s="592" t="str">
        <f>IF(OR('Calcul Worksheet'!CL26="",ISERROR('Calcul Worksheet'!CL26)),"",'Calcul Worksheet'!CL26)</f>
        <v/>
      </c>
      <c r="Y26" s="593"/>
      <c r="Z26" s="594"/>
      <c r="AA26" s="592" t="str">
        <f>IF(OR('Calcul Worksheet'!CO26="",ISERROR('Calcul Worksheet'!CO26)),"",'Calcul Worksheet'!CO26)</f>
        <v/>
      </c>
      <c r="AB26" s="593"/>
      <c r="AC26" s="594"/>
      <c r="AD26" s="592" t="str">
        <f>IF(OR('Calcul Worksheet'!CR26="",ISERROR('Calcul Worksheet'!CR26)),"",'Calcul Worksheet'!CR26)</f>
        <v/>
      </c>
      <c r="AE26" s="593"/>
      <c r="AF26" s="594"/>
      <c r="AG26" s="592" t="str">
        <f>IF(OR('Calcul Worksheet'!CU26="",ISERROR('Calcul Worksheet'!CU26)),"",'Calcul Worksheet'!CU26)</f>
        <v/>
      </c>
      <c r="AH26" s="593"/>
      <c r="AI26" s="594"/>
      <c r="AJ26" s="201"/>
      <c r="AK26" s="201"/>
    </row>
    <row r="27" spans="1:37">
      <c r="A27" s="34" t="str">
        <f>IF('Informations About Genes'!A27="","",'Informations About Genes'!A27)</f>
        <v>C1</v>
      </c>
      <c r="B27" s="35" t="str">
        <f>IF('Informations About Genes'!D27="","",'Informations About Genes'!D27)</f>
        <v/>
      </c>
      <c r="C27" s="598"/>
      <c r="D27" s="599"/>
      <c r="E27" s="600"/>
      <c r="F27" s="592" t="str">
        <f>IF(OR('Calcul Worksheet'!BT27="",ISERROR('Calcul Worksheet'!BT27)),"",'Calcul Worksheet'!BT27)</f>
        <v/>
      </c>
      <c r="G27" s="593"/>
      <c r="H27" s="594"/>
      <c r="I27" s="592" t="str">
        <f>IF(OR('Calcul Worksheet'!BW27="",ISERROR('Calcul Worksheet'!BW27)),"",'Calcul Worksheet'!BW27)</f>
        <v/>
      </c>
      <c r="J27" s="593"/>
      <c r="K27" s="594"/>
      <c r="L27" s="592" t="str">
        <f>IF(OR('Calcul Worksheet'!BZ27="",ISERROR('Calcul Worksheet'!BZ27)),"",'Calcul Worksheet'!BZ27)</f>
        <v/>
      </c>
      <c r="M27" s="593"/>
      <c r="N27" s="594"/>
      <c r="O27" s="592" t="str">
        <f>IF(OR('Calcul Worksheet'!CC27="",ISERROR('Calcul Worksheet'!CC27)),"",'Calcul Worksheet'!CC27)</f>
        <v/>
      </c>
      <c r="P27" s="593"/>
      <c r="Q27" s="594"/>
      <c r="R27" s="592" t="str">
        <f>IF(OR('Calcul Worksheet'!CF27="",ISERROR('Calcul Worksheet'!CF27)),"",'Calcul Worksheet'!CF27)</f>
        <v/>
      </c>
      <c r="S27" s="593"/>
      <c r="T27" s="594"/>
      <c r="U27" s="592" t="str">
        <f>IF(OR('Calcul Worksheet'!CI27="",ISERROR('Calcul Worksheet'!CI27)),"",'Calcul Worksheet'!CI27)</f>
        <v/>
      </c>
      <c r="V27" s="593"/>
      <c r="W27" s="594"/>
      <c r="X27" s="592" t="str">
        <f>IF(OR('Calcul Worksheet'!CL27="",ISERROR('Calcul Worksheet'!CL27)),"",'Calcul Worksheet'!CL27)</f>
        <v/>
      </c>
      <c r="Y27" s="593"/>
      <c r="Z27" s="594"/>
      <c r="AA27" s="592" t="str">
        <f>IF(OR('Calcul Worksheet'!CO27="",ISERROR('Calcul Worksheet'!CO27)),"",'Calcul Worksheet'!CO27)</f>
        <v/>
      </c>
      <c r="AB27" s="593"/>
      <c r="AC27" s="594"/>
      <c r="AD27" s="592" t="str">
        <f>IF(OR('Calcul Worksheet'!CR27="",ISERROR('Calcul Worksheet'!CR27)),"",'Calcul Worksheet'!CR27)</f>
        <v/>
      </c>
      <c r="AE27" s="593"/>
      <c r="AF27" s="594"/>
      <c r="AG27" s="592" t="str">
        <f>IF(OR('Calcul Worksheet'!CU27="",ISERROR('Calcul Worksheet'!CU27)),"",'Calcul Worksheet'!CU27)</f>
        <v/>
      </c>
      <c r="AH27" s="593"/>
      <c r="AI27" s="594"/>
      <c r="AJ27" s="201"/>
      <c r="AK27" s="201"/>
    </row>
    <row r="28" spans="1:37">
      <c r="A28" s="34" t="str">
        <f>IF('Informations About Genes'!A28="","",'Informations About Genes'!A28)</f>
        <v>C2</v>
      </c>
      <c r="B28" s="35" t="str">
        <f>IF('Informations About Genes'!D28="","",'Informations About Genes'!D28)</f>
        <v/>
      </c>
      <c r="C28" s="598"/>
      <c r="D28" s="599"/>
      <c r="E28" s="600"/>
      <c r="F28" s="592" t="str">
        <f>IF(OR('Calcul Worksheet'!BT28="",ISERROR('Calcul Worksheet'!BT28)),"",'Calcul Worksheet'!BT28)</f>
        <v/>
      </c>
      <c r="G28" s="593"/>
      <c r="H28" s="594"/>
      <c r="I28" s="592" t="str">
        <f>IF(OR('Calcul Worksheet'!BW28="",ISERROR('Calcul Worksheet'!BW28)),"",'Calcul Worksheet'!BW28)</f>
        <v/>
      </c>
      <c r="J28" s="593"/>
      <c r="K28" s="594"/>
      <c r="L28" s="592" t="str">
        <f>IF(OR('Calcul Worksheet'!BZ28="",ISERROR('Calcul Worksheet'!BZ28)),"",'Calcul Worksheet'!BZ28)</f>
        <v/>
      </c>
      <c r="M28" s="593"/>
      <c r="N28" s="594"/>
      <c r="O28" s="592" t="str">
        <f>IF(OR('Calcul Worksheet'!CC28="",ISERROR('Calcul Worksheet'!CC28)),"",'Calcul Worksheet'!CC28)</f>
        <v/>
      </c>
      <c r="P28" s="593"/>
      <c r="Q28" s="594"/>
      <c r="R28" s="592" t="str">
        <f>IF(OR('Calcul Worksheet'!CF28="",ISERROR('Calcul Worksheet'!CF28)),"",'Calcul Worksheet'!CF28)</f>
        <v/>
      </c>
      <c r="S28" s="593"/>
      <c r="T28" s="594"/>
      <c r="U28" s="592" t="str">
        <f>IF(OR('Calcul Worksheet'!CI28="",ISERROR('Calcul Worksheet'!CI28)),"",'Calcul Worksheet'!CI28)</f>
        <v/>
      </c>
      <c r="V28" s="593"/>
      <c r="W28" s="594"/>
      <c r="X28" s="592" t="str">
        <f>IF(OR('Calcul Worksheet'!CL28="",ISERROR('Calcul Worksheet'!CL28)),"",'Calcul Worksheet'!CL28)</f>
        <v/>
      </c>
      <c r="Y28" s="593"/>
      <c r="Z28" s="594"/>
      <c r="AA28" s="592" t="str">
        <f>IF(OR('Calcul Worksheet'!CO28="",ISERROR('Calcul Worksheet'!CO28)),"",'Calcul Worksheet'!CO28)</f>
        <v/>
      </c>
      <c r="AB28" s="593"/>
      <c r="AC28" s="594"/>
      <c r="AD28" s="592" t="str">
        <f>IF(OR('Calcul Worksheet'!CR28="",ISERROR('Calcul Worksheet'!CR28)),"",'Calcul Worksheet'!CR28)</f>
        <v/>
      </c>
      <c r="AE28" s="593"/>
      <c r="AF28" s="594"/>
      <c r="AG28" s="592" t="str">
        <f>IF(OR('Calcul Worksheet'!CU28="",ISERROR('Calcul Worksheet'!CU28)),"",'Calcul Worksheet'!CU28)</f>
        <v/>
      </c>
      <c r="AH28" s="593"/>
      <c r="AI28" s="594"/>
      <c r="AJ28" s="201"/>
      <c r="AK28" s="201"/>
    </row>
    <row r="29" spans="1:37">
      <c r="A29" s="34" t="str">
        <f>IF('Informations About Genes'!A29="","",'Informations About Genes'!A29)</f>
        <v>C3</v>
      </c>
      <c r="B29" s="35" t="str">
        <f>IF('Informations About Genes'!D29="","",'Informations About Genes'!D29)</f>
        <v/>
      </c>
      <c r="C29" s="598"/>
      <c r="D29" s="599"/>
      <c r="E29" s="600"/>
      <c r="F29" s="592" t="str">
        <f>IF(OR('Calcul Worksheet'!BT29="",ISERROR('Calcul Worksheet'!BT29)),"",'Calcul Worksheet'!BT29)</f>
        <v/>
      </c>
      <c r="G29" s="593"/>
      <c r="H29" s="594"/>
      <c r="I29" s="592" t="str">
        <f>IF(OR('Calcul Worksheet'!BW29="",ISERROR('Calcul Worksheet'!BW29)),"",'Calcul Worksheet'!BW29)</f>
        <v/>
      </c>
      <c r="J29" s="593"/>
      <c r="K29" s="594"/>
      <c r="L29" s="592" t="str">
        <f>IF(OR('Calcul Worksheet'!BZ29="",ISERROR('Calcul Worksheet'!BZ29)),"",'Calcul Worksheet'!BZ29)</f>
        <v/>
      </c>
      <c r="M29" s="593"/>
      <c r="N29" s="594"/>
      <c r="O29" s="592" t="str">
        <f>IF(OR('Calcul Worksheet'!CC29="",ISERROR('Calcul Worksheet'!CC29)),"",'Calcul Worksheet'!CC29)</f>
        <v/>
      </c>
      <c r="P29" s="593"/>
      <c r="Q29" s="594"/>
      <c r="R29" s="592" t="str">
        <f>IF(OR('Calcul Worksheet'!CF29="",ISERROR('Calcul Worksheet'!CF29)),"",'Calcul Worksheet'!CF29)</f>
        <v/>
      </c>
      <c r="S29" s="593"/>
      <c r="T29" s="594"/>
      <c r="U29" s="592" t="str">
        <f>IF(OR('Calcul Worksheet'!CI29="",ISERROR('Calcul Worksheet'!CI29)),"",'Calcul Worksheet'!CI29)</f>
        <v/>
      </c>
      <c r="V29" s="593"/>
      <c r="W29" s="594"/>
      <c r="X29" s="592" t="str">
        <f>IF(OR('Calcul Worksheet'!CL29="",ISERROR('Calcul Worksheet'!CL29)),"",'Calcul Worksheet'!CL29)</f>
        <v/>
      </c>
      <c r="Y29" s="593"/>
      <c r="Z29" s="594"/>
      <c r="AA29" s="592" t="str">
        <f>IF(OR('Calcul Worksheet'!CO29="",ISERROR('Calcul Worksheet'!CO29)),"",'Calcul Worksheet'!CO29)</f>
        <v/>
      </c>
      <c r="AB29" s="593"/>
      <c r="AC29" s="594"/>
      <c r="AD29" s="592" t="str">
        <f>IF(OR('Calcul Worksheet'!CR29="",ISERROR('Calcul Worksheet'!CR29)),"",'Calcul Worksheet'!CR29)</f>
        <v/>
      </c>
      <c r="AE29" s="593"/>
      <c r="AF29" s="594"/>
      <c r="AG29" s="592" t="str">
        <f>IF(OR('Calcul Worksheet'!CU29="",ISERROR('Calcul Worksheet'!CU29)),"",'Calcul Worksheet'!CU29)</f>
        <v/>
      </c>
      <c r="AH29" s="593"/>
      <c r="AI29" s="594"/>
      <c r="AJ29" s="201"/>
      <c r="AK29" s="201"/>
    </row>
    <row r="30" spans="1:37">
      <c r="A30" s="34" t="str">
        <f>IF('Informations About Genes'!A30="","",'Informations About Genes'!A30)</f>
        <v>C4</v>
      </c>
      <c r="B30" s="35" t="str">
        <f>IF('Informations About Genes'!D30="","",'Informations About Genes'!D30)</f>
        <v/>
      </c>
      <c r="C30" s="598"/>
      <c r="D30" s="599"/>
      <c r="E30" s="600"/>
      <c r="F30" s="592" t="str">
        <f>IF(OR('Calcul Worksheet'!BT30="",ISERROR('Calcul Worksheet'!BT30)),"",'Calcul Worksheet'!BT30)</f>
        <v/>
      </c>
      <c r="G30" s="593"/>
      <c r="H30" s="594"/>
      <c r="I30" s="592" t="str">
        <f>IF(OR('Calcul Worksheet'!BW30="",ISERROR('Calcul Worksheet'!BW30)),"",'Calcul Worksheet'!BW30)</f>
        <v/>
      </c>
      <c r="J30" s="593"/>
      <c r="K30" s="594"/>
      <c r="L30" s="592" t="str">
        <f>IF(OR('Calcul Worksheet'!BZ30="",ISERROR('Calcul Worksheet'!BZ30)),"",'Calcul Worksheet'!BZ30)</f>
        <v/>
      </c>
      <c r="M30" s="593"/>
      <c r="N30" s="594"/>
      <c r="O30" s="592" t="str">
        <f>IF(OR('Calcul Worksheet'!CC30="",ISERROR('Calcul Worksheet'!CC30)),"",'Calcul Worksheet'!CC30)</f>
        <v/>
      </c>
      <c r="P30" s="593"/>
      <c r="Q30" s="594"/>
      <c r="R30" s="592" t="str">
        <f>IF(OR('Calcul Worksheet'!CF30="",ISERROR('Calcul Worksheet'!CF30)),"",'Calcul Worksheet'!CF30)</f>
        <v/>
      </c>
      <c r="S30" s="593"/>
      <c r="T30" s="594"/>
      <c r="U30" s="592" t="str">
        <f>IF(OR('Calcul Worksheet'!CI30="",ISERROR('Calcul Worksheet'!CI30)),"",'Calcul Worksheet'!CI30)</f>
        <v/>
      </c>
      <c r="V30" s="593"/>
      <c r="W30" s="594"/>
      <c r="X30" s="592" t="str">
        <f>IF(OR('Calcul Worksheet'!CL30="",ISERROR('Calcul Worksheet'!CL30)),"",'Calcul Worksheet'!CL30)</f>
        <v/>
      </c>
      <c r="Y30" s="593"/>
      <c r="Z30" s="594"/>
      <c r="AA30" s="592" t="str">
        <f>IF(OR('Calcul Worksheet'!CO30="",ISERROR('Calcul Worksheet'!CO30)),"",'Calcul Worksheet'!CO30)</f>
        <v/>
      </c>
      <c r="AB30" s="593"/>
      <c r="AC30" s="594"/>
      <c r="AD30" s="592" t="str">
        <f>IF(OR('Calcul Worksheet'!CR30="",ISERROR('Calcul Worksheet'!CR30)),"",'Calcul Worksheet'!CR30)</f>
        <v/>
      </c>
      <c r="AE30" s="593"/>
      <c r="AF30" s="594"/>
      <c r="AG30" s="592" t="str">
        <f>IF(OR('Calcul Worksheet'!CU30="",ISERROR('Calcul Worksheet'!CU30)),"",'Calcul Worksheet'!CU30)</f>
        <v/>
      </c>
      <c r="AH30" s="593"/>
      <c r="AI30" s="594"/>
      <c r="AJ30" s="201"/>
      <c r="AK30" s="201"/>
    </row>
    <row r="31" spans="1:37">
      <c r="A31" s="34" t="str">
        <f>IF('Informations About Genes'!A31="","",'Informations About Genes'!A31)</f>
        <v>C5</v>
      </c>
      <c r="B31" s="35" t="str">
        <f>IF('Informations About Genes'!D31="","",'Informations About Genes'!D31)</f>
        <v/>
      </c>
      <c r="C31" s="598"/>
      <c r="D31" s="599"/>
      <c r="E31" s="600"/>
      <c r="F31" s="592" t="str">
        <f>IF(OR('Calcul Worksheet'!BT31="",ISERROR('Calcul Worksheet'!BT31)),"",'Calcul Worksheet'!BT31)</f>
        <v/>
      </c>
      <c r="G31" s="593"/>
      <c r="H31" s="594"/>
      <c r="I31" s="592" t="str">
        <f>IF(OR('Calcul Worksheet'!BW31="",ISERROR('Calcul Worksheet'!BW31)),"",'Calcul Worksheet'!BW31)</f>
        <v/>
      </c>
      <c r="J31" s="593"/>
      <c r="K31" s="594"/>
      <c r="L31" s="592" t="str">
        <f>IF(OR('Calcul Worksheet'!BZ31="",ISERROR('Calcul Worksheet'!BZ31)),"",'Calcul Worksheet'!BZ31)</f>
        <v/>
      </c>
      <c r="M31" s="593"/>
      <c r="N31" s="594"/>
      <c r="O31" s="592" t="str">
        <f>IF(OR('Calcul Worksheet'!CC31="",ISERROR('Calcul Worksheet'!CC31)),"",'Calcul Worksheet'!CC31)</f>
        <v/>
      </c>
      <c r="P31" s="593"/>
      <c r="Q31" s="594"/>
      <c r="R31" s="592" t="str">
        <f>IF(OR('Calcul Worksheet'!CF31="",ISERROR('Calcul Worksheet'!CF31)),"",'Calcul Worksheet'!CF31)</f>
        <v/>
      </c>
      <c r="S31" s="593"/>
      <c r="T31" s="594"/>
      <c r="U31" s="592" t="str">
        <f>IF(OR('Calcul Worksheet'!CI31="",ISERROR('Calcul Worksheet'!CI31)),"",'Calcul Worksheet'!CI31)</f>
        <v/>
      </c>
      <c r="V31" s="593"/>
      <c r="W31" s="594"/>
      <c r="X31" s="592" t="str">
        <f>IF(OR('Calcul Worksheet'!CL31="",ISERROR('Calcul Worksheet'!CL31)),"",'Calcul Worksheet'!CL31)</f>
        <v/>
      </c>
      <c r="Y31" s="593"/>
      <c r="Z31" s="594"/>
      <c r="AA31" s="592" t="str">
        <f>IF(OR('Calcul Worksheet'!CO31="",ISERROR('Calcul Worksheet'!CO31)),"",'Calcul Worksheet'!CO31)</f>
        <v/>
      </c>
      <c r="AB31" s="593"/>
      <c r="AC31" s="594"/>
      <c r="AD31" s="592" t="str">
        <f>IF(OR('Calcul Worksheet'!CR31="",ISERROR('Calcul Worksheet'!CR31)),"",'Calcul Worksheet'!CR31)</f>
        <v/>
      </c>
      <c r="AE31" s="593"/>
      <c r="AF31" s="594"/>
      <c r="AG31" s="592" t="str">
        <f>IF(OR('Calcul Worksheet'!CU31="",ISERROR('Calcul Worksheet'!CU31)),"",'Calcul Worksheet'!CU31)</f>
        <v/>
      </c>
      <c r="AH31" s="593"/>
      <c r="AI31" s="594"/>
      <c r="AJ31" s="201"/>
      <c r="AK31" s="201"/>
    </row>
    <row r="32" spans="1:37">
      <c r="A32" s="34" t="str">
        <f>IF('Informations About Genes'!A32="","",'Informations About Genes'!A32)</f>
        <v>C6</v>
      </c>
      <c r="B32" s="35" t="str">
        <f>IF('Informations About Genes'!D32="","",'Informations About Genes'!D32)</f>
        <v/>
      </c>
      <c r="C32" s="598"/>
      <c r="D32" s="599"/>
      <c r="E32" s="600"/>
      <c r="F32" s="592" t="str">
        <f>IF(OR('Calcul Worksheet'!BT32="",ISERROR('Calcul Worksheet'!BT32)),"",'Calcul Worksheet'!BT32)</f>
        <v/>
      </c>
      <c r="G32" s="593"/>
      <c r="H32" s="594"/>
      <c r="I32" s="592" t="str">
        <f>IF(OR('Calcul Worksheet'!BW32="",ISERROR('Calcul Worksheet'!BW32)),"",'Calcul Worksheet'!BW32)</f>
        <v/>
      </c>
      <c r="J32" s="593"/>
      <c r="K32" s="594"/>
      <c r="L32" s="592" t="str">
        <f>IF(OR('Calcul Worksheet'!BZ32="",ISERROR('Calcul Worksheet'!BZ32)),"",'Calcul Worksheet'!BZ32)</f>
        <v/>
      </c>
      <c r="M32" s="593"/>
      <c r="N32" s="594"/>
      <c r="O32" s="592" t="str">
        <f>IF(OR('Calcul Worksheet'!CC32="",ISERROR('Calcul Worksheet'!CC32)),"",'Calcul Worksheet'!CC32)</f>
        <v/>
      </c>
      <c r="P32" s="593"/>
      <c r="Q32" s="594"/>
      <c r="R32" s="592" t="str">
        <f>IF(OR('Calcul Worksheet'!CF32="",ISERROR('Calcul Worksheet'!CF32)),"",'Calcul Worksheet'!CF32)</f>
        <v/>
      </c>
      <c r="S32" s="593"/>
      <c r="T32" s="594"/>
      <c r="U32" s="592" t="str">
        <f>IF(OR('Calcul Worksheet'!CI32="",ISERROR('Calcul Worksheet'!CI32)),"",'Calcul Worksheet'!CI32)</f>
        <v/>
      </c>
      <c r="V32" s="593"/>
      <c r="W32" s="594"/>
      <c r="X32" s="592" t="str">
        <f>IF(OR('Calcul Worksheet'!CL32="",ISERROR('Calcul Worksheet'!CL32)),"",'Calcul Worksheet'!CL32)</f>
        <v/>
      </c>
      <c r="Y32" s="593"/>
      <c r="Z32" s="594"/>
      <c r="AA32" s="592" t="str">
        <f>IF(OR('Calcul Worksheet'!CO32="",ISERROR('Calcul Worksheet'!CO32)),"",'Calcul Worksheet'!CO32)</f>
        <v/>
      </c>
      <c r="AB32" s="593"/>
      <c r="AC32" s="594"/>
      <c r="AD32" s="592" t="str">
        <f>IF(OR('Calcul Worksheet'!CR32="",ISERROR('Calcul Worksheet'!CR32)),"",'Calcul Worksheet'!CR32)</f>
        <v/>
      </c>
      <c r="AE32" s="593"/>
      <c r="AF32" s="594"/>
      <c r="AG32" s="592" t="str">
        <f>IF(OR('Calcul Worksheet'!CU32="",ISERROR('Calcul Worksheet'!CU32)),"",'Calcul Worksheet'!CU32)</f>
        <v/>
      </c>
      <c r="AH32" s="593"/>
      <c r="AI32" s="594"/>
      <c r="AJ32" s="201"/>
      <c r="AK32" s="201"/>
    </row>
    <row r="33" spans="1:37">
      <c r="A33" s="34" t="str">
        <f>IF('Informations About Genes'!A33="","",'Informations About Genes'!A33)</f>
        <v>C7</v>
      </c>
      <c r="B33" s="35" t="str">
        <f>IF('Informations About Genes'!D33="","",'Informations About Genes'!D33)</f>
        <v/>
      </c>
      <c r="C33" s="598"/>
      <c r="D33" s="599"/>
      <c r="E33" s="600"/>
      <c r="F33" s="592" t="str">
        <f>IF(OR('Calcul Worksheet'!BT33="",ISERROR('Calcul Worksheet'!BT33)),"",'Calcul Worksheet'!BT33)</f>
        <v/>
      </c>
      <c r="G33" s="593"/>
      <c r="H33" s="594"/>
      <c r="I33" s="592" t="str">
        <f>IF(OR('Calcul Worksheet'!BW33="",ISERROR('Calcul Worksheet'!BW33)),"",'Calcul Worksheet'!BW33)</f>
        <v/>
      </c>
      <c r="J33" s="593"/>
      <c r="K33" s="594"/>
      <c r="L33" s="592" t="str">
        <f>IF(OR('Calcul Worksheet'!BZ33="",ISERROR('Calcul Worksheet'!BZ33)),"",'Calcul Worksheet'!BZ33)</f>
        <v/>
      </c>
      <c r="M33" s="593"/>
      <c r="N33" s="594"/>
      <c r="O33" s="592" t="str">
        <f>IF(OR('Calcul Worksheet'!CC33="",ISERROR('Calcul Worksheet'!CC33)),"",'Calcul Worksheet'!CC33)</f>
        <v/>
      </c>
      <c r="P33" s="593"/>
      <c r="Q33" s="594"/>
      <c r="R33" s="592" t="str">
        <f>IF(OR('Calcul Worksheet'!CF33="",ISERROR('Calcul Worksheet'!CF33)),"",'Calcul Worksheet'!CF33)</f>
        <v/>
      </c>
      <c r="S33" s="593"/>
      <c r="T33" s="594"/>
      <c r="U33" s="592" t="str">
        <f>IF(OR('Calcul Worksheet'!CI33="",ISERROR('Calcul Worksheet'!CI33)),"",'Calcul Worksheet'!CI33)</f>
        <v/>
      </c>
      <c r="V33" s="593"/>
      <c r="W33" s="594"/>
      <c r="X33" s="592" t="str">
        <f>IF(OR('Calcul Worksheet'!CL33="",ISERROR('Calcul Worksheet'!CL33)),"",'Calcul Worksheet'!CL33)</f>
        <v/>
      </c>
      <c r="Y33" s="593"/>
      <c r="Z33" s="594"/>
      <c r="AA33" s="592" t="str">
        <f>IF(OR('Calcul Worksheet'!CO33="",ISERROR('Calcul Worksheet'!CO33)),"",'Calcul Worksheet'!CO33)</f>
        <v/>
      </c>
      <c r="AB33" s="593"/>
      <c r="AC33" s="594"/>
      <c r="AD33" s="592" t="str">
        <f>IF(OR('Calcul Worksheet'!CR33="",ISERROR('Calcul Worksheet'!CR33)),"",'Calcul Worksheet'!CR33)</f>
        <v/>
      </c>
      <c r="AE33" s="593"/>
      <c r="AF33" s="594"/>
      <c r="AG33" s="592" t="str">
        <f>IF(OR('Calcul Worksheet'!CU33="",ISERROR('Calcul Worksheet'!CU33)),"",'Calcul Worksheet'!CU33)</f>
        <v/>
      </c>
      <c r="AH33" s="593"/>
      <c r="AI33" s="594"/>
      <c r="AJ33" s="201"/>
      <c r="AK33" s="201"/>
    </row>
    <row r="34" spans="1:37">
      <c r="A34" s="34" t="str">
        <f>IF('Informations About Genes'!A34="","",'Informations About Genes'!A34)</f>
        <v>C8</v>
      </c>
      <c r="B34" s="35" t="str">
        <f>IF('Informations About Genes'!D34="","",'Informations About Genes'!D34)</f>
        <v/>
      </c>
      <c r="C34" s="598"/>
      <c r="D34" s="599"/>
      <c r="E34" s="600"/>
      <c r="F34" s="592" t="str">
        <f>IF(OR('Calcul Worksheet'!BT34="",ISERROR('Calcul Worksheet'!BT34)),"",'Calcul Worksheet'!BT34)</f>
        <v/>
      </c>
      <c r="G34" s="593"/>
      <c r="H34" s="594"/>
      <c r="I34" s="592" t="str">
        <f>IF(OR('Calcul Worksheet'!BW34="",ISERROR('Calcul Worksheet'!BW34)),"",'Calcul Worksheet'!BW34)</f>
        <v/>
      </c>
      <c r="J34" s="593"/>
      <c r="K34" s="594"/>
      <c r="L34" s="592" t="str">
        <f>IF(OR('Calcul Worksheet'!BZ34="",ISERROR('Calcul Worksheet'!BZ34)),"",'Calcul Worksheet'!BZ34)</f>
        <v/>
      </c>
      <c r="M34" s="593"/>
      <c r="N34" s="594"/>
      <c r="O34" s="592" t="str">
        <f>IF(OR('Calcul Worksheet'!CC34="",ISERROR('Calcul Worksheet'!CC34)),"",'Calcul Worksheet'!CC34)</f>
        <v/>
      </c>
      <c r="P34" s="593"/>
      <c r="Q34" s="594"/>
      <c r="R34" s="592" t="str">
        <f>IF(OR('Calcul Worksheet'!CF34="",ISERROR('Calcul Worksheet'!CF34)),"",'Calcul Worksheet'!CF34)</f>
        <v/>
      </c>
      <c r="S34" s="593"/>
      <c r="T34" s="594"/>
      <c r="U34" s="592" t="str">
        <f>IF(OR('Calcul Worksheet'!CI34="",ISERROR('Calcul Worksheet'!CI34)),"",'Calcul Worksheet'!CI34)</f>
        <v/>
      </c>
      <c r="V34" s="593"/>
      <c r="W34" s="594"/>
      <c r="X34" s="592" t="str">
        <f>IF(OR('Calcul Worksheet'!CL34="",ISERROR('Calcul Worksheet'!CL34)),"",'Calcul Worksheet'!CL34)</f>
        <v/>
      </c>
      <c r="Y34" s="593"/>
      <c r="Z34" s="594"/>
      <c r="AA34" s="592" t="str">
        <f>IF(OR('Calcul Worksheet'!CO34="",ISERROR('Calcul Worksheet'!CO34)),"",'Calcul Worksheet'!CO34)</f>
        <v/>
      </c>
      <c r="AB34" s="593"/>
      <c r="AC34" s="594"/>
      <c r="AD34" s="592" t="str">
        <f>IF(OR('Calcul Worksheet'!CR34="",ISERROR('Calcul Worksheet'!CR34)),"",'Calcul Worksheet'!CR34)</f>
        <v/>
      </c>
      <c r="AE34" s="593"/>
      <c r="AF34" s="594"/>
      <c r="AG34" s="592" t="str">
        <f>IF(OR('Calcul Worksheet'!CU34="",ISERROR('Calcul Worksheet'!CU34)),"",'Calcul Worksheet'!CU34)</f>
        <v/>
      </c>
      <c r="AH34" s="593"/>
      <c r="AI34" s="594"/>
      <c r="AJ34" s="201"/>
      <c r="AK34" s="201"/>
    </row>
    <row r="35" spans="1:37">
      <c r="A35" s="34" t="str">
        <f>IF('Informations About Genes'!A35="","",'Informations About Genes'!A35)</f>
        <v>C9</v>
      </c>
      <c r="B35" s="35" t="str">
        <f>IF('Informations About Genes'!D35="","",'Informations About Genes'!D35)</f>
        <v/>
      </c>
      <c r="C35" s="598"/>
      <c r="D35" s="599"/>
      <c r="E35" s="600"/>
      <c r="F35" s="592" t="str">
        <f>IF(OR('Calcul Worksheet'!BT35="",ISERROR('Calcul Worksheet'!BT35)),"",'Calcul Worksheet'!BT35)</f>
        <v/>
      </c>
      <c r="G35" s="593"/>
      <c r="H35" s="594"/>
      <c r="I35" s="592" t="str">
        <f>IF(OR('Calcul Worksheet'!BW35="",ISERROR('Calcul Worksheet'!BW35)),"",'Calcul Worksheet'!BW35)</f>
        <v/>
      </c>
      <c r="J35" s="593"/>
      <c r="K35" s="594"/>
      <c r="L35" s="592" t="str">
        <f>IF(OR('Calcul Worksheet'!BZ35="",ISERROR('Calcul Worksheet'!BZ35)),"",'Calcul Worksheet'!BZ35)</f>
        <v/>
      </c>
      <c r="M35" s="593"/>
      <c r="N35" s="594"/>
      <c r="O35" s="592" t="str">
        <f>IF(OR('Calcul Worksheet'!CC35="",ISERROR('Calcul Worksheet'!CC35)),"",'Calcul Worksheet'!CC35)</f>
        <v/>
      </c>
      <c r="P35" s="593"/>
      <c r="Q35" s="594"/>
      <c r="R35" s="592" t="str">
        <f>IF(OR('Calcul Worksheet'!CF35="",ISERROR('Calcul Worksheet'!CF35)),"",'Calcul Worksheet'!CF35)</f>
        <v/>
      </c>
      <c r="S35" s="593"/>
      <c r="T35" s="594"/>
      <c r="U35" s="592" t="str">
        <f>IF(OR('Calcul Worksheet'!CI35="",ISERROR('Calcul Worksheet'!CI35)),"",'Calcul Worksheet'!CI35)</f>
        <v/>
      </c>
      <c r="V35" s="593"/>
      <c r="W35" s="594"/>
      <c r="X35" s="592" t="str">
        <f>IF(OR('Calcul Worksheet'!CL35="",ISERROR('Calcul Worksheet'!CL35)),"",'Calcul Worksheet'!CL35)</f>
        <v/>
      </c>
      <c r="Y35" s="593"/>
      <c r="Z35" s="594"/>
      <c r="AA35" s="592" t="str">
        <f>IF(OR('Calcul Worksheet'!CO35="",ISERROR('Calcul Worksheet'!CO35)),"",'Calcul Worksheet'!CO35)</f>
        <v/>
      </c>
      <c r="AB35" s="593"/>
      <c r="AC35" s="594"/>
      <c r="AD35" s="592" t="str">
        <f>IF(OR('Calcul Worksheet'!CR35="",ISERROR('Calcul Worksheet'!CR35)),"",'Calcul Worksheet'!CR35)</f>
        <v/>
      </c>
      <c r="AE35" s="593"/>
      <c r="AF35" s="594"/>
      <c r="AG35" s="592" t="str">
        <f>IF(OR('Calcul Worksheet'!CU35="",ISERROR('Calcul Worksheet'!CU35)),"",'Calcul Worksheet'!CU35)</f>
        <v/>
      </c>
      <c r="AH35" s="593"/>
      <c r="AI35" s="594"/>
      <c r="AJ35" s="201"/>
      <c r="AK35" s="201"/>
    </row>
    <row r="36" spans="1:37">
      <c r="A36" s="34" t="str">
        <f>IF('Informations About Genes'!A36="","",'Informations About Genes'!A36)</f>
        <v>C10</v>
      </c>
      <c r="B36" s="35" t="str">
        <f>IF('Informations About Genes'!D36="","",'Informations About Genes'!D36)</f>
        <v/>
      </c>
      <c r="C36" s="598"/>
      <c r="D36" s="599"/>
      <c r="E36" s="600"/>
      <c r="F36" s="592" t="str">
        <f>IF(OR('Calcul Worksheet'!BT36="",ISERROR('Calcul Worksheet'!BT36)),"",'Calcul Worksheet'!BT36)</f>
        <v/>
      </c>
      <c r="G36" s="593"/>
      <c r="H36" s="594"/>
      <c r="I36" s="592" t="str">
        <f>IF(OR('Calcul Worksheet'!BW36="",ISERROR('Calcul Worksheet'!BW36)),"",'Calcul Worksheet'!BW36)</f>
        <v/>
      </c>
      <c r="J36" s="593"/>
      <c r="K36" s="594"/>
      <c r="L36" s="592" t="str">
        <f>IF(OR('Calcul Worksheet'!BZ36="",ISERROR('Calcul Worksheet'!BZ36)),"",'Calcul Worksheet'!BZ36)</f>
        <v/>
      </c>
      <c r="M36" s="593"/>
      <c r="N36" s="594"/>
      <c r="O36" s="592" t="str">
        <f>IF(OR('Calcul Worksheet'!CC36="",ISERROR('Calcul Worksheet'!CC36)),"",'Calcul Worksheet'!CC36)</f>
        <v/>
      </c>
      <c r="P36" s="593"/>
      <c r="Q36" s="594"/>
      <c r="R36" s="592" t="str">
        <f>IF(OR('Calcul Worksheet'!CF36="",ISERROR('Calcul Worksheet'!CF36)),"",'Calcul Worksheet'!CF36)</f>
        <v/>
      </c>
      <c r="S36" s="593"/>
      <c r="T36" s="594"/>
      <c r="U36" s="592" t="str">
        <f>IF(OR('Calcul Worksheet'!CI36="",ISERROR('Calcul Worksheet'!CI36)),"",'Calcul Worksheet'!CI36)</f>
        <v/>
      </c>
      <c r="V36" s="593"/>
      <c r="W36" s="594"/>
      <c r="X36" s="592" t="str">
        <f>IF(OR('Calcul Worksheet'!CL36="",ISERROR('Calcul Worksheet'!CL36)),"",'Calcul Worksheet'!CL36)</f>
        <v/>
      </c>
      <c r="Y36" s="593"/>
      <c r="Z36" s="594"/>
      <c r="AA36" s="592" t="str">
        <f>IF(OR('Calcul Worksheet'!CO36="",ISERROR('Calcul Worksheet'!CO36)),"",'Calcul Worksheet'!CO36)</f>
        <v/>
      </c>
      <c r="AB36" s="593"/>
      <c r="AC36" s="594"/>
      <c r="AD36" s="592" t="str">
        <f>IF(OR('Calcul Worksheet'!CR36="",ISERROR('Calcul Worksheet'!CR36)),"",'Calcul Worksheet'!CR36)</f>
        <v/>
      </c>
      <c r="AE36" s="593"/>
      <c r="AF36" s="594"/>
      <c r="AG36" s="592" t="str">
        <f>IF(OR('Calcul Worksheet'!CU36="",ISERROR('Calcul Worksheet'!CU36)),"",'Calcul Worksheet'!CU36)</f>
        <v/>
      </c>
      <c r="AH36" s="593"/>
      <c r="AI36" s="594"/>
      <c r="AJ36" s="201"/>
      <c r="AK36" s="201"/>
    </row>
    <row r="37" spans="1:37">
      <c r="A37" s="34" t="str">
        <f>IF('Informations About Genes'!A37="","",'Informations About Genes'!A37)</f>
        <v>C11</v>
      </c>
      <c r="B37" s="35" t="str">
        <f>IF('Informations About Genes'!D37="","",'Informations About Genes'!D37)</f>
        <v/>
      </c>
      <c r="C37" s="598"/>
      <c r="D37" s="599"/>
      <c r="E37" s="600"/>
      <c r="F37" s="592" t="str">
        <f>IF(OR('Calcul Worksheet'!BT37="",ISERROR('Calcul Worksheet'!BT37)),"",'Calcul Worksheet'!BT37)</f>
        <v/>
      </c>
      <c r="G37" s="593"/>
      <c r="H37" s="594"/>
      <c r="I37" s="592" t="str">
        <f>IF(OR('Calcul Worksheet'!BW37="",ISERROR('Calcul Worksheet'!BW37)),"",'Calcul Worksheet'!BW37)</f>
        <v/>
      </c>
      <c r="J37" s="593"/>
      <c r="K37" s="594"/>
      <c r="L37" s="592" t="str">
        <f>IF(OR('Calcul Worksheet'!BZ37="",ISERROR('Calcul Worksheet'!BZ37)),"",'Calcul Worksheet'!BZ37)</f>
        <v/>
      </c>
      <c r="M37" s="593"/>
      <c r="N37" s="594"/>
      <c r="O37" s="592" t="str">
        <f>IF(OR('Calcul Worksheet'!CC37="",ISERROR('Calcul Worksheet'!CC37)),"",'Calcul Worksheet'!CC37)</f>
        <v/>
      </c>
      <c r="P37" s="593"/>
      <c r="Q37" s="594"/>
      <c r="R37" s="592" t="str">
        <f>IF(OR('Calcul Worksheet'!CF37="",ISERROR('Calcul Worksheet'!CF37)),"",'Calcul Worksheet'!CF37)</f>
        <v/>
      </c>
      <c r="S37" s="593"/>
      <c r="T37" s="594"/>
      <c r="U37" s="592" t="str">
        <f>IF(OR('Calcul Worksheet'!CI37="",ISERROR('Calcul Worksheet'!CI37)),"",'Calcul Worksheet'!CI37)</f>
        <v/>
      </c>
      <c r="V37" s="593"/>
      <c r="W37" s="594"/>
      <c r="X37" s="592" t="str">
        <f>IF(OR('Calcul Worksheet'!CL37="",ISERROR('Calcul Worksheet'!CL37)),"",'Calcul Worksheet'!CL37)</f>
        <v/>
      </c>
      <c r="Y37" s="593"/>
      <c r="Z37" s="594"/>
      <c r="AA37" s="592" t="str">
        <f>IF(OR('Calcul Worksheet'!CO37="",ISERROR('Calcul Worksheet'!CO37)),"",'Calcul Worksheet'!CO37)</f>
        <v/>
      </c>
      <c r="AB37" s="593"/>
      <c r="AC37" s="594"/>
      <c r="AD37" s="592" t="str">
        <f>IF(OR('Calcul Worksheet'!CR37="",ISERROR('Calcul Worksheet'!CR37)),"",'Calcul Worksheet'!CR37)</f>
        <v/>
      </c>
      <c r="AE37" s="593"/>
      <c r="AF37" s="594"/>
      <c r="AG37" s="592" t="str">
        <f>IF(OR('Calcul Worksheet'!CU37="",ISERROR('Calcul Worksheet'!CU37)),"",'Calcul Worksheet'!CU37)</f>
        <v/>
      </c>
      <c r="AH37" s="593"/>
      <c r="AI37" s="594"/>
      <c r="AJ37" s="201"/>
      <c r="AK37" s="201"/>
    </row>
    <row r="38" spans="1:37">
      <c r="A38" s="34" t="str">
        <f>IF('Informations About Genes'!A38="","",'Informations About Genes'!A38)</f>
        <v>C12</v>
      </c>
      <c r="B38" s="35" t="str">
        <f>IF('Informations About Genes'!D38="","",'Informations About Genes'!D38)</f>
        <v/>
      </c>
      <c r="C38" s="598"/>
      <c r="D38" s="599"/>
      <c r="E38" s="600"/>
      <c r="F38" s="592" t="str">
        <f>IF(OR('Calcul Worksheet'!BT38="",ISERROR('Calcul Worksheet'!BT38)),"",'Calcul Worksheet'!BT38)</f>
        <v/>
      </c>
      <c r="G38" s="593"/>
      <c r="H38" s="594"/>
      <c r="I38" s="592" t="str">
        <f>IF(OR('Calcul Worksheet'!BW38="",ISERROR('Calcul Worksheet'!BW38)),"",'Calcul Worksheet'!BW38)</f>
        <v/>
      </c>
      <c r="J38" s="593"/>
      <c r="K38" s="594"/>
      <c r="L38" s="592" t="str">
        <f>IF(OR('Calcul Worksheet'!BZ38="",ISERROR('Calcul Worksheet'!BZ38)),"",'Calcul Worksheet'!BZ38)</f>
        <v/>
      </c>
      <c r="M38" s="593"/>
      <c r="N38" s="594"/>
      <c r="O38" s="592" t="str">
        <f>IF(OR('Calcul Worksheet'!CC38="",ISERROR('Calcul Worksheet'!CC38)),"",'Calcul Worksheet'!CC38)</f>
        <v/>
      </c>
      <c r="P38" s="593"/>
      <c r="Q38" s="594"/>
      <c r="R38" s="592" t="str">
        <f>IF(OR('Calcul Worksheet'!CF38="",ISERROR('Calcul Worksheet'!CF38)),"",'Calcul Worksheet'!CF38)</f>
        <v/>
      </c>
      <c r="S38" s="593"/>
      <c r="T38" s="594"/>
      <c r="U38" s="592" t="str">
        <f>IF(OR('Calcul Worksheet'!CI38="",ISERROR('Calcul Worksheet'!CI38)),"",'Calcul Worksheet'!CI38)</f>
        <v/>
      </c>
      <c r="V38" s="593"/>
      <c r="W38" s="594"/>
      <c r="X38" s="592" t="str">
        <f>IF(OR('Calcul Worksheet'!CL38="",ISERROR('Calcul Worksheet'!CL38)),"",'Calcul Worksheet'!CL38)</f>
        <v/>
      </c>
      <c r="Y38" s="593"/>
      <c r="Z38" s="594"/>
      <c r="AA38" s="592" t="str">
        <f>IF(OR('Calcul Worksheet'!CO38="",ISERROR('Calcul Worksheet'!CO38)),"",'Calcul Worksheet'!CO38)</f>
        <v/>
      </c>
      <c r="AB38" s="593"/>
      <c r="AC38" s="594"/>
      <c r="AD38" s="592" t="str">
        <f>IF(OR('Calcul Worksheet'!CR38="",ISERROR('Calcul Worksheet'!CR38)),"",'Calcul Worksheet'!CR38)</f>
        <v/>
      </c>
      <c r="AE38" s="593"/>
      <c r="AF38" s="594"/>
      <c r="AG38" s="592" t="str">
        <f>IF(OR('Calcul Worksheet'!CU38="",ISERROR('Calcul Worksheet'!CU38)),"",'Calcul Worksheet'!CU38)</f>
        <v/>
      </c>
      <c r="AH38" s="593"/>
      <c r="AI38" s="594"/>
      <c r="AJ38" s="201"/>
      <c r="AK38" s="201"/>
    </row>
    <row r="39" spans="1:37">
      <c r="A39" s="34" t="str">
        <f>IF('Informations About Genes'!A39="","",'Informations About Genes'!A39)</f>
        <v>D1</v>
      </c>
      <c r="B39" s="35" t="str">
        <f>IF('Informations About Genes'!D39="","",'Informations About Genes'!D39)</f>
        <v/>
      </c>
      <c r="C39" s="598"/>
      <c r="D39" s="599"/>
      <c r="E39" s="600"/>
      <c r="F39" s="592" t="str">
        <f>IF(OR('Calcul Worksheet'!BT39="",ISERROR('Calcul Worksheet'!BT39)),"",'Calcul Worksheet'!BT39)</f>
        <v/>
      </c>
      <c r="G39" s="593"/>
      <c r="H39" s="594"/>
      <c r="I39" s="592" t="str">
        <f>IF(OR('Calcul Worksheet'!BW39="",ISERROR('Calcul Worksheet'!BW39)),"",'Calcul Worksheet'!BW39)</f>
        <v/>
      </c>
      <c r="J39" s="593"/>
      <c r="K39" s="594"/>
      <c r="L39" s="592" t="str">
        <f>IF(OR('Calcul Worksheet'!BZ39="",ISERROR('Calcul Worksheet'!BZ39)),"",'Calcul Worksheet'!BZ39)</f>
        <v/>
      </c>
      <c r="M39" s="593"/>
      <c r="N39" s="594"/>
      <c r="O39" s="592" t="str">
        <f>IF(OR('Calcul Worksheet'!CC39="",ISERROR('Calcul Worksheet'!CC39)),"",'Calcul Worksheet'!CC39)</f>
        <v/>
      </c>
      <c r="P39" s="593"/>
      <c r="Q39" s="594"/>
      <c r="R39" s="592" t="str">
        <f>IF(OR('Calcul Worksheet'!CF39="",ISERROR('Calcul Worksheet'!CF39)),"",'Calcul Worksheet'!CF39)</f>
        <v/>
      </c>
      <c r="S39" s="593"/>
      <c r="T39" s="594"/>
      <c r="U39" s="592" t="str">
        <f>IF(OR('Calcul Worksheet'!CI39="",ISERROR('Calcul Worksheet'!CI39)),"",'Calcul Worksheet'!CI39)</f>
        <v/>
      </c>
      <c r="V39" s="593"/>
      <c r="W39" s="594"/>
      <c r="X39" s="592" t="str">
        <f>IF(OR('Calcul Worksheet'!CL39="",ISERROR('Calcul Worksheet'!CL39)),"",'Calcul Worksheet'!CL39)</f>
        <v/>
      </c>
      <c r="Y39" s="593"/>
      <c r="Z39" s="594"/>
      <c r="AA39" s="592" t="str">
        <f>IF(OR('Calcul Worksheet'!CO39="",ISERROR('Calcul Worksheet'!CO39)),"",'Calcul Worksheet'!CO39)</f>
        <v/>
      </c>
      <c r="AB39" s="593"/>
      <c r="AC39" s="594"/>
      <c r="AD39" s="592" t="str">
        <f>IF(OR('Calcul Worksheet'!CR39="",ISERROR('Calcul Worksheet'!CR39)),"",'Calcul Worksheet'!CR39)</f>
        <v/>
      </c>
      <c r="AE39" s="593"/>
      <c r="AF39" s="594"/>
      <c r="AG39" s="592" t="str">
        <f>IF(OR('Calcul Worksheet'!CU39="",ISERROR('Calcul Worksheet'!CU39)),"",'Calcul Worksheet'!CU39)</f>
        <v/>
      </c>
      <c r="AH39" s="593"/>
      <c r="AI39" s="594"/>
      <c r="AJ39" s="201"/>
      <c r="AK39" s="201"/>
    </row>
    <row r="40" spans="1:37">
      <c r="A40" s="34" t="str">
        <f>IF('Informations About Genes'!A40="","",'Informations About Genes'!A40)</f>
        <v>D2</v>
      </c>
      <c r="B40" s="35" t="str">
        <f>IF('Informations About Genes'!D40="","",'Informations About Genes'!D40)</f>
        <v/>
      </c>
      <c r="C40" s="598"/>
      <c r="D40" s="599"/>
      <c r="E40" s="600"/>
      <c r="F40" s="592" t="str">
        <f>IF(OR('Calcul Worksheet'!BT40="",ISERROR('Calcul Worksheet'!BT40)),"",'Calcul Worksheet'!BT40)</f>
        <v/>
      </c>
      <c r="G40" s="593"/>
      <c r="H40" s="594"/>
      <c r="I40" s="592" t="str">
        <f>IF(OR('Calcul Worksheet'!BW40="",ISERROR('Calcul Worksheet'!BW40)),"",'Calcul Worksheet'!BW40)</f>
        <v/>
      </c>
      <c r="J40" s="593"/>
      <c r="K40" s="594"/>
      <c r="L40" s="592" t="str">
        <f>IF(OR('Calcul Worksheet'!BZ40="",ISERROR('Calcul Worksheet'!BZ40)),"",'Calcul Worksheet'!BZ40)</f>
        <v/>
      </c>
      <c r="M40" s="593"/>
      <c r="N40" s="594"/>
      <c r="O40" s="592" t="str">
        <f>IF(OR('Calcul Worksheet'!CC40="",ISERROR('Calcul Worksheet'!CC40)),"",'Calcul Worksheet'!CC40)</f>
        <v/>
      </c>
      <c r="P40" s="593"/>
      <c r="Q40" s="594"/>
      <c r="R40" s="592" t="str">
        <f>IF(OR('Calcul Worksheet'!CF40="",ISERROR('Calcul Worksheet'!CF40)),"",'Calcul Worksheet'!CF40)</f>
        <v/>
      </c>
      <c r="S40" s="593"/>
      <c r="T40" s="594"/>
      <c r="U40" s="592" t="str">
        <f>IF(OR('Calcul Worksheet'!CI40="",ISERROR('Calcul Worksheet'!CI40)),"",'Calcul Worksheet'!CI40)</f>
        <v/>
      </c>
      <c r="V40" s="593"/>
      <c r="W40" s="594"/>
      <c r="X40" s="592" t="str">
        <f>IF(OR('Calcul Worksheet'!CL40="",ISERROR('Calcul Worksheet'!CL40)),"",'Calcul Worksheet'!CL40)</f>
        <v/>
      </c>
      <c r="Y40" s="593"/>
      <c r="Z40" s="594"/>
      <c r="AA40" s="592" t="str">
        <f>IF(OR('Calcul Worksheet'!CO40="",ISERROR('Calcul Worksheet'!CO40)),"",'Calcul Worksheet'!CO40)</f>
        <v/>
      </c>
      <c r="AB40" s="593"/>
      <c r="AC40" s="594"/>
      <c r="AD40" s="592" t="str">
        <f>IF(OR('Calcul Worksheet'!CR40="",ISERROR('Calcul Worksheet'!CR40)),"",'Calcul Worksheet'!CR40)</f>
        <v/>
      </c>
      <c r="AE40" s="593"/>
      <c r="AF40" s="594"/>
      <c r="AG40" s="592" t="str">
        <f>IF(OR('Calcul Worksheet'!CU40="",ISERROR('Calcul Worksheet'!CU40)),"",'Calcul Worksheet'!CU40)</f>
        <v/>
      </c>
      <c r="AH40" s="593"/>
      <c r="AI40" s="594"/>
      <c r="AJ40" s="201"/>
      <c r="AK40" s="201"/>
    </row>
    <row r="41" spans="1:37">
      <c r="A41" s="34" t="str">
        <f>IF('Informations About Genes'!A41="","",'Informations About Genes'!A41)</f>
        <v>D3</v>
      </c>
      <c r="B41" s="35" t="str">
        <f>IF('Informations About Genes'!D41="","",'Informations About Genes'!D41)</f>
        <v/>
      </c>
      <c r="C41" s="598"/>
      <c r="D41" s="599"/>
      <c r="E41" s="600"/>
      <c r="F41" s="592" t="str">
        <f>IF(OR('Calcul Worksheet'!BT41="",ISERROR('Calcul Worksheet'!BT41)),"",'Calcul Worksheet'!BT41)</f>
        <v/>
      </c>
      <c r="G41" s="593"/>
      <c r="H41" s="594"/>
      <c r="I41" s="592" t="str">
        <f>IF(OR('Calcul Worksheet'!BW41="",ISERROR('Calcul Worksheet'!BW41)),"",'Calcul Worksheet'!BW41)</f>
        <v/>
      </c>
      <c r="J41" s="593"/>
      <c r="K41" s="594"/>
      <c r="L41" s="592" t="str">
        <f>IF(OR('Calcul Worksheet'!BZ41="",ISERROR('Calcul Worksheet'!BZ41)),"",'Calcul Worksheet'!BZ41)</f>
        <v/>
      </c>
      <c r="M41" s="593"/>
      <c r="N41" s="594"/>
      <c r="O41" s="592" t="str">
        <f>IF(OR('Calcul Worksheet'!CC41="",ISERROR('Calcul Worksheet'!CC41)),"",'Calcul Worksheet'!CC41)</f>
        <v/>
      </c>
      <c r="P41" s="593"/>
      <c r="Q41" s="594"/>
      <c r="R41" s="592" t="str">
        <f>IF(OR('Calcul Worksheet'!CF41="",ISERROR('Calcul Worksheet'!CF41)),"",'Calcul Worksheet'!CF41)</f>
        <v/>
      </c>
      <c r="S41" s="593"/>
      <c r="T41" s="594"/>
      <c r="U41" s="592" t="str">
        <f>IF(OR('Calcul Worksheet'!CI41="",ISERROR('Calcul Worksheet'!CI41)),"",'Calcul Worksheet'!CI41)</f>
        <v/>
      </c>
      <c r="V41" s="593"/>
      <c r="W41" s="594"/>
      <c r="X41" s="592" t="str">
        <f>IF(OR('Calcul Worksheet'!CL41="",ISERROR('Calcul Worksheet'!CL41)),"",'Calcul Worksheet'!CL41)</f>
        <v/>
      </c>
      <c r="Y41" s="593"/>
      <c r="Z41" s="594"/>
      <c r="AA41" s="592" t="str">
        <f>IF(OR('Calcul Worksheet'!CO41="",ISERROR('Calcul Worksheet'!CO41)),"",'Calcul Worksheet'!CO41)</f>
        <v/>
      </c>
      <c r="AB41" s="593"/>
      <c r="AC41" s="594"/>
      <c r="AD41" s="592" t="str">
        <f>IF(OR('Calcul Worksheet'!CR41="",ISERROR('Calcul Worksheet'!CR41)),"",'Calcul Worksheet'!CR41)</f>
        <v/>
      </c>
      <c r="AE41" s="593"/>
      <c r="AF41" s="594"/>
      <c r="AG41" s="592" t="str">
        <f>IF(OR('Calcul Worksheet'!CU41="",ISERROR('Calcul Worksheet'!CU41)),"",'Calcul Worksheet'!CU41)</f>
        <v/>
      </c>
      <c r="AH41" s="593"/>
      <c r="AI41" s="594"/>
      <c r="AJ41" s="201"/>
      <c r="AK41" s="201"/>
    </row>
    <row r="42" spans="1:37">
      <c r="A42" s="34" t="str">
        <f>IF('Informations About Genes'!A42="","",'Informations About Genes'!A42)</f>
        <v>D4</v>
      </c>
      <c r="B42" s="35" t="str">
        <f>IF('Informations About Genes'!D42="","",'Informations About Genes'!D42)</f>
        <v/>
      </c>
      <c r="C42" s="598"/>
      <c r="D42" s="599"/>
      <c r="E42" s="600"/>
      <c r="F42" s="592" t="str">
        <f>IF(OR('Calcul Worksheet'!BT42="",ISERROR('Calcul Worksheet'!BT42)),"",'Calcul Worksheet'!BT42)</f>
        <v/>
      </c>
      <c r="G42" s="593"/>
      <c r="H42" s="594"/>
      <c r="I42" s="592" t="str">
        <f>IF(OR('Calcul Worksheet'!BW42="",ISERROR('Calcul Worksheet'!BW42)),"",'Calcul Worksheet'!BW42)</f>
        <v/>
      </c>
      <c r="J42" s="593"/>
      <c r="K42" s="594"/>
      <c r="L42" s="592" t="str">
        <f>IF(OR('Calcul Worksheet'!BZ42="",ISERROR('Calcul Worksheet'!BZ42)),"",'Calcul Worksheet'!BZ42)</f>
        <v/>
      </c>
      <c r="M42" s="593"/>
      <c r="N42" s="594"/>
      <c r="O42" s="592" t="str">
        <f>IF(OR('Calcul Worksheet'!CC42="",ISERROR('Calcul Worksheet'!CC42)),"",'Calcul Worksheet'!CC42)</f>
        <v/>
      </c>
      <c r="P42" s="593"/>
      <c r="Q42" s="594"/>
      <c r="R42" s="592" t="str">
        <f>IF(OR('Calcul Worksheet'!CF42="",ISERROR('Calcul Worksheet'!CF42)),"",'Calcul Worksheet'!CF42)</f>
        <v/>
      </c>
      <c r="S42" s="593"/>
      <c r="T42" s="594"/>
      <c r="U42" s="592" t="str">
        <f>IF(OR('Calcul Worksheet'!CI42="",ISERROR('Calcul Worksheet'!CI42)),"",'Calcul Worksheet'!CI42)</f>
        <v/>
      </c>
      <c r="V42" s="593"/>
      <c r="W42" s="594"/>
      <c r="X42" s="592" t="str">
        <f>IF(OR('Calcul Worksheet'!CL42="",ISERROR('Calcul Worksheet'!CL42)),"",'Calcul Worksheet'!CL42)</f>
        <v/>
      </c>
      <c r="Y42" s="593"/>
      <c r="Z42" s="594"/>
      <c r="AA42" s="592" t="str">
        <f>IF(OR('Calcul Worksheet'!CO42="",ISERROR('Calcul Worksheet'!CO42)),"",'Calcul Worksheet'!CO42)</f>
        <v/>
      </c>
      <c r="AB42" s="593"/>
      <c r="AC42" s="594"/>
      <c r="AD42" s="592" t="str">
        <f>IF(OR('Calcul Worksheet'!CR42="",ISERROR('Calcul Worksheet'!CR42)),"",'Calcul Worksheet'!CR42)</f>
        <v/>
      </c>
      <c r="AE42" s="593"/>
      <c r="AF42" s="594"/>
      <c r="AG42" s="592" t="str">
        <f>IF(OR('Calcul Worksheet'!CU42="",ISERROR('Calcul Worksheet'!CU42)),"",'Calcul Worksheet'!CU42)</f>
        <v/>
      </c>
      <c r="AH42" s="593"/>
      <c r="AI42" s="594"/>
      <c r="AJ42" s="201"/>
      <c r="AK42" s="201"/>
    </row>
    <row r="43" spans="1:37">
      <c r="A43" s="34" t="str">
        <f>IF('Informations About Genes'!A43="","",'Informations About Genes'!A43)</f>
        <v>D5</v>
      </c>
      <c r="B43" s="35" t="str">
        <f>IF('Informations About Genes'!D43="","",'Informations About Genes'!D43)</f>
        <v/>
      </c>
      <c r="C43" s="598"/>
      <c r="D43" s="599"/>
      <c r="E43" s="600"/>
      <c r="F43" s="592" t="str">
        <f>IF(OR('Calcul Worksheet'!BT43="",ISERROR('Calcul Worksheet'!BT43)),"",'Calcul Worksheet'!BT43)</f>
        <v/>
      </c>
      <c r="G43" s="593"/>
      <c r="H43" s="594"/>
      <c r="I43" s="592" t="str">
        <f>IF(OR('Calcul Worksheet'!BW43="",ISERROR('Calcul Worksheet'!BW43)),"",'Calcul Worksheet'!BW43)</f>
        <v/>
      </c>
      <c r="J43" s="593"/>
      <c r="K43" s="594"/>
      <c r="L43" s="592" t="str">
        <f>IF(OR('Calcul Worksheet'!BZ43="",ISERROR('Calcul Worksheet'!BZ43)),"",'Calcul Worksheet'!BZ43)</f>
        <v/>
      </c>
      <c r="M43" s="593"/>
      <c r="N43" s="594"/>
      <c r="O43" s="592" t="str">
        <f>IF(OR('Calcul Worksheet'!CC43="",ISERROR('Calcul Worksheet'!CC43)),"",'Calcul Worksheet'!CC43)</f>
        <v/>
      </c>
      <c r="P43" s="593"/>
      <c r="Q43" s="594"/>
      <c r="R43" s="592" t="str">
        <f>IF(OR('Calcul Worksheet'!CF43="",ISERROR('Calcul Worksheet'!CF43)),"",'Calcul Worksheet'!CF43)</f>
        <v/>
      </c>
      <c r="S43" s="593"/>
      <c r="T43" s="594"/>
      <c r="U43" s="592" t="str">
        <f>IF(OR('Calcul Worksheet'!CI43="",ISERROR('Calcul Worksheet'!CI43)),"",'Calcul Worksheet'!CI43)</f>
        <v/>
      </c>
      <c r="V43" s="593"/>
      <c r="W43" s="594"/>
      <c r="X43" s="592" t="str">
        <f>IF(OR('Calcul Worksheet'!CL43="",ISERROR('Calcul Worksheet'!CL43)),"",'Calcul Worksheet'!CL43)</f>
        <v/>
      </c>
      <c r="Y43" s="593"/>
      <c r="Z43" s="594"/>
      <c r="AA43" s="592" t="str">
        <f>IF(OR('Calcul Worksheet'!CO43="",ISERROR('Calcul Worksheet'!CO43)),"",'Calcul Worksheet'!CO43)</f>
        <v/>
      </c>
      <c r="AB43" s="593"/>
      <c r="AC43" s="594"/>
      <c r="AD43" s="592" t="str">
        <f>IF(OR('Calcul Worksheet'!CR43="",ISERROR('Calcul Worksheet'!CR43)),"",'Calcul Worksheet'!CR43)</f>
        <v/>
      </c>
      <c r="AE43" s="593"/>
      <c r="AF43" s="594"/>
      <c r="AG43" s="592" t="str">
        <f>IF(OR('Calcul Worksheet'!CU43="",ISERROR('Calcul Worksheet'!CU43)),"",'Calcul Worksheet'!CU43)</f>
        <v/>
      </c>
      <c r="AH43" s="593"/>
      <c r="AI43" s="594"/>
      <c r="AJ43" s="201"/>
      <c r="AK43" s="201"/>
    </row>
    <row r="44" spans="1:37">
      <c r="A44" s="34" t="str">
        <f>IF('Informations About Genes'!A44="","",'Informations About Genes'!A44)</f>
        <v>D6</v>
      </c>
      <c r="B44" s="35" t="str">
        <f>IF('Informations About Genes'!D44="","",'Informations About Genes'!D44)</f>
        <v/>
      </c>
      <c r="C44" s="598"/>
      <c r="D44" s="599"/>
      <c r="E44" s="600"/>
      <c r="F44" s="592" t="str">
        <f>IF(OR('Calcul Worksheet'!BT44="",ISERROR('Calcul Worksheet'!BT44)),"",'Calcul Worksheet'!BT44)</f>
        <v/>
      </c>
      <c r="G44" s="593"/>
      <c r="H44" s="594"/>
      <c r="I44" s="592" t="str">
        <f>IF(OR('Calcul Worksheet'!BW44="",ISERROR('Calcul Worksheet'!BW44)),"",'Calcul Worksheet'!BW44)</f>
        <v/>
      </c>
      <c r="J44" s="593"/>
      <c r="K44" s="594"/>
      <c r="L44" s="592" t="str">
        <f>IF(OR('Calcul Worksheet'!BZ44="",ISERROR('Calcul Worksheet'!BZ44)),"",'Calcul Worksheet'!BZ44)</f>
        <v/>
      </c>
      <c r="M44" s="593"/>
      <c r="N44" s="594"/>
      <c r="O44" s="592" t="str">
        <f>IF(OR('Calcul Worksheet'!CC44="",ISERROR('Calcul Worksheet'!CC44)),"",'Calcul Worksheet'!CC44)</f>
        <v/>
      </c>
      <c r="P44" s="593"/>
      <c r="Q44" s="594"/>
      <c r="R44" s="592" t="str">
        <f>IF(OR('Calcul Worksheet'!CF44="",ISERROR('Calcul Worksheet'!CF44)),"",'Calcul Worksheet'!CF44)</f>
        <v/>
      </c>
      <c r="S44" s="593"/>
      <c r="T44" s="594"/>
      <c r="U44" s="592" t="str">
        <f>IF(OR('Calcul Worksheet'!CI44="",ISERROR('Calcul Worksheet'!CI44)),"",'Calcul Worksheet'!CI44)</f>
        <v/>
      </c>
      <c r="V44" s="593"/>
      <c r="W44" s="594"/>
      <c r="X44" s="592" t="str">
        <f>IF(OR('Calcul Worksheet'!CL44="",ISERROR('Calcul Worksheet'!CL44)),"",'Calcul Worksheet'!CL44)</f>
        <v/>
      </c>
      <c r="Y44" s="593"/>
      <c r="Z44" s="594"/>
      <c r="AA44" s="592" t="str">
        <f>IF(OR('Calcul Worksheet'!CO44="",ISERROR('Calcul Worksheet'!CO44)),"",'Calcul Worksheet'!CO44)</f>
        <v/>
      </c>
      <c r="AB44" s="593"/>
      <c r="AC44" s="594"/>
      <c r="AD44" s="592" t="str">
        <f>IF(OR('Calcul Worksheet'!CR44="",ISERROR('Calcul Worksheet'!CR44)),"",'Calcul Worksheet'!CR44)</f>
        <v/>
      </c>
      <c r="AE44" s="593"/>
      <c r="AF44" s="594"/>
      <c r="AG44" s="592" t="str">
        <f>IF(OR('Calcul Worksheet'!CU44="",ISERROR('Calcul Worksheet'!CU44)),"",'Calcul Worksheet'!CU44)</f>
        <v/>
      </c>
      <c r="AH44" s="593"/>
      <c r="AI44" s="594"/>
      <c r="AJ44" s="201"/>
      <c r="AK44" s="201"/>
    </row>
    <row r="45" spans="1:37">
      <c r="A45" s="34" t="str">
        <f>IF('Informations About Genes'!A45="","",'Informations About Genes'!A45)</f>
        <v>D7</v>
      </c>
      <c r="B45" s="35" t="str">
        <f>IF('Informations About Genes'!D45="","",'Informations About Genes'!D45)</f>
        <v/>
      </c>
      <c r="C45" s="598"/>
      <c r="D45" s="599"/>
      <c r="E45" s="600"/>
      <c r="F45" s="592" t="str">
        <f>IF(OR('Calcul Worksheet'!BT45="",ISERROR('Calcul Worksheet'!BT45)),"",'Calcul Worksheet'!BT45)</f>
        <v/>
      </c>
      <c r="G45" s="593"/>
      <c r="H45" s="594"/>
      <c r="I45" s="592" t="str">
        <f>IF(OR('Calcul Worksheet'!BW45="",ISERROR('Calcul Worksheet'!BW45)),"",'Calcul Worksheet'!BW45)</f>
        <v/>
      </c>
      <c r="J45" s="593"/>
      <c r="K45" s="594"/>
      <c r="L45" s="592" t="str">
        <f>IF(OR('Calcul Worksheet'!BZ45="",ISERROR('Calcul Worksheet'!BZ45)),"",'Calcul Worksheet'!BZ45)</f>
        <v/>
      </c>
      <c r="M45" s="593"/>
      <c r="N45" s="594"/>
      <c r="O45" s="592" t="str">
        <f>IF(OR('Calcul Worksheet'!CC45="",ISERROR('Calcul Worksheet'!CC45)),"",'Calcul Worksheet'!CC45)</f>
        <v/>
      </c>
      <c r="P45" s="593"/>
      <c r="Q45" s="594"/>
      <c r="R45" s="592" t="str">
        <f>IF(OR('Calcul Worksheet'!CF45="",ISERROR('Calcul Worksheet'!CF45)),"",'Calcul Worksheet'!CF45)</f>
        <v/>
      </c>
      <c r="S45" s="593"/>
      <c r="T45" s="594"/>
      <c r="U45" s="592" t="str">
        <f>IF(OR('Calcul Worksheet'!CI45="",ISERROR('Calcul Worksheet'!CI45)),"",'Calcul Worksheet'!CI45)</f>
        <v/>
      </c>
      <c r="V45" s="593"/>
      <c r="W45" s="594"/>
      <c r="X45" s="592" t="str">
        <f>IF(OR('Calcul Worksheet'!CL45="",ISERROR('Calcul Worksheet'!CL45)),"",'Calcul Worksheet'!CL45)</f>
        <v/>
      </c>
      <c r="Y45" s="593"/>
      <c r="Z45" s="594"/>
      <c r="AA45" s="592" t="str">
        <f>IF(OR('Calcul Worksheet'!CO45="",ISERROR('Calcul Worksheet'!CO45)),"",'Calcul Worksheet'!CO45)</f>
        <v/>
      </c>
      <c r="AB45" s="593"/>
      <c r="AC45" s="594"/>
      <c r="AD45" s="592" t="str">
        <f>IF(OR('Calcul Worksheet'!CR45="",ISERROR('Calcul Worksheet'!CR45)),"",'Calcul Worksheet'!CR45)</f>
        <v/>
      </c>
      <c r="AE45" s="593"/>
      <c r="AF45" s="594"/>
      <c r="AG45" s="592" t="str">
        <f>IF(OR('Calcul Worksheet'!CU45="",ISERROR('Calcul Worksheet'!CU45)),"",'Calcul Worksheet'!CU45)</f>
        <v/>
      </c>
      <c r="AH45" s="593"/>
      <c r="AI45" s="594"/>
      <c r="AJ45" s="201"/>
      <c r="AK45" s="201"/>
    </row>
    <row r="46" spans="1:37">
      <c r="A46" s="34" t="str">
        <f>IF('Informations About Genes'!A46="","",'Informations About Genes'!A46)</f>
        <v>D8</v>
      </c>
      <c r="B46" s="35" t="str">
        <f>IF('Informations About Genes'!D46="","",'Informations About Genes'!D46)</f>
        <v/>
      </c>
      <c r="C46" s="598"/>
      <c r="D46" s="599"/>
      <c r="E46" s="600"/>
      <c r="F46" s="592" t="str">
        <f>IF(OR('Calcul Worksheet'!BT46="",ISERROR('Calcul Worksheet'!BT46)),"",'Calcul Worksheet'!BT46)</f>
        <v/>
      </c>
      <c r="G46" s="593"/>
      <c r="H46" s="594"/>
      <c r="I46" s="592" t="str">
        <f>IF(OR('Calcul Worksheet'!BW46="",ISERROR('Calcul Worksheet'!BW46)),"",'Calcul Worksheet'!BW46)</f>
        <v/>
      </c>
      <c r="J46" s="593"/>
      <c r="K46" s="594"/>
      <c r="L46" s="592" t="str">
        <f>IF(OR('Calcul Worksheet'!BZ46="",ISERROR('Calcul Worksheet'!BZ46)),"",'Calcul Worksheet'!BZ46)</f>
        <v/>
      </c>
      <c r="M46" s="593"/>
      <c r="N46" s="594"/>
      <c r="O46" s="592" t="str">
        <f>IF(OR('Calcul Worksheet'!CC46="",ISERROR('Calcul Worksheet'!CC46)),"",'Calcul Worksheet'!CC46)</f>
        <v/>
      </c>
      <c r="P46" s="593"/>
      <c r="Q46" s="594"/>
      <c r="R46" s="592" t="str">
        <f>IF(OR('Calcul Worksheet'!CF46="",ISERROR('Calcul Worksheet'!CF46)),"",'Calcul Worksheet'!CF46)</f>
        <v/>
      </c>
      <c r="S46" s="593"/>
      <c r="T46" s="594"/>
      <c r="U46" s="592" t="str">
        <f>IF(OR('Calcul Worksheet'!CI46="",ISERROR('Calcul Worksheet'!CI46)),"",'Calcul Worksheet'!CI46)</f>
        <v/>
      </c>
      <c r="V46" s="593"/>
      <c r="W46" s="594"/>
      <c r="X46" s="592" t="str">
        <f>IF(OR('Calcul Worksheet'!CL46="",ISERROR('Calcul Worksheet'!CL46)),"",'Calcul Worksheet'!CL46)</f>
        <v/>
      </c>
      <c r="Y46" s="593"/>
      <c r="Z46" s="594"/>
      <c r="AA46" s="592" t="str">
        <f>IF(OR('Calcul Worksheet'!CO46="",ISERROR('Calcul Worksheet'!CO46)),"",'Calcul Worksheet'!CO46)</f>
        <v/>
      </c>
      <c r="AB46" s="593"/>
      <c r="AC46" s="594"/>
      <c r="AD46" s="592" t="str">
        <f>IF(OR('Calcul Worksheet'!CR46="",ISERROR('Calcul Worksheet'!CR46)),"",'Calcul Worksheet'!CR46)</f>
        <v/>
      </c>
      <c r="AE46" s="593"/>
      <c r="AF46" s="594"/>
      <c r="AG46" s="592" t="str">
        <f>IF(OR('Calcul Worksheet'!CU46="",ISERROR('Calcul Worksheet'!CU46)),"",'Calcul Worksheet'!CU46)</f>
        <v/>
      </c>
      <c r="AH46" s="593"/>
      <c r="AI46" s="594"/>
      <c r="AJ46" s="201"/>
      <c r="AK46" s="201"/>
    </row>
    <row r="47" spans="1:37">
      <c r="A47" s="34" t="str">
        <f>IF('Informations About Genes'!A47="","",'Informations About Genes'!A47)</f>
        <v>D9</v>
      </c>
      <c r="B47" s="35" t="str">
        <f>IF('Informations About Genes'!D47="","",'Informations About Genes'!D47)</f>
        <v/>
      </c>
      <c r="C47" s="598"/>
      <c r="D47" s="599"/>
      <c r="E47" s="600"/>
      <c r="F47" s="592" t="str">
        <f>IF(OR('Calcul Worksheet'!BT47="",ISERROR('Calcul Worksheet'!BT47)),"",'Calcul Worksheet'!BT47)</f>
        <v/>
      </c>
      <c r="G47" s="593"/>
      <c r="H47" s="594"/>
      <c r="I47" s="592" t="str">
        <f>IF(OR('Calcul Worksheet'!BW47="",ISERROR('Calcul Worksheet'!BW47)),"",'Calcul Worksheet'!BW47)</f>
        <v/>
      </c>
      <c r="J47" s="593"/>
      <c r="K47" s="594"/>
      <c r="L47" s="592" t="str">
        <f>IF(OR('Calcul Worksheet'!BZ47="",ISERROR('Calcul Worksheet'!BZ47)),"",'Calcul Worksheet'!BZ47)</f>
        <v/>
      </c>
      <c r="M47" s="593"/>
      <c r="N47" s="594"/>
      <c r="O47" s="592" t="str">
        <f>IF(OR('Calcul Worksheet'!CC47="",ISERROR('Calcul Worksheet'!CC47)),"",'Calcul Worksheet'!CC47)</f>
        <v/>
      </c>
      <c r="P47" s="593"/>
      <c r="Q47" s="594"/>
      <c r="R47" s="592" t="str">
        <f>IF(OR('Calcul Worksheet'!CF47="",ISERROR('Calcul Worksheet'!CF47)),"",'Calcul Worksheet'!CF47)</f>
        <v/>
      </c>
      <c r="S47" s="593"/>
      <c r="T47" s="594"/>
      <c r="U47" s="592" t="str">
        <f>IF(OR('Calcul Worksheet'!CI47="",ISERROR('Calcul Worksheet'!CI47)),"",'Calcul Worksheet'!CI47)</f>
        <v/>
      </c>
      <c r="V47" s="593"/>
      <c r="W47" s="594"/>
      <c r="X47" s="592" t="str">
        <f>IF(OR('Calcul Worksheet'!CL47="",ISERROR('Calcul Worksheet'!CL47)),"",'Calcul Worksheet'!CL47)</f>
        <v/>
      </c>
      <c r="Y47" s="593"/>
      <c r="Z47" s="594"/>
      <c r="AA47" s="592" t="str">
        <f>IF(OR('Calcul Worksheet'!CO47="",ISERROR('Calcul Worksheet'!CO47)),"",'Calcul Worksheet'!CO47)</f>
        <v/>
      </c>
      <c r="AB47" s="593"/>
      <c r="AC47" s="594"/>
      <c r="AD47" s="592" t="str">
        <f>IF(OR('Calcul Worksheet'!CR47="",ISERROR('Calcul Worksheet'!CR47)),"",'Calcul Worksheet'!CR47)</f>
        <v/>
      </c>
      <c r="AE47" s="593"/>
      <c r="AF47" s="594"/>
      <c r="AG47" s="592" t="str">
        <f>IF(OR('Calcul Worksheet'!CU47="",ISERROR('Calcul Worksheet'!CU47)),"",'Calcul Worksheet'!CU47)</f>
        <v/>
      </c>
      <c r="AH47" s="593"/>
      <c r="AI47" s="594"/>
      <c r="AJ47" s="201"/>
      <c r="AK47" s="201"/>
    </row>
    <row r="48" spans="1:37">
      <c r="A48" s="34" t="str">
        <f>IF('Informations About Genes'!A48="","",'Informations About Genes'!A48)</f>
        <v>D10</v>
      </c>
      <c r="B48" s="35" t="str">
        <f>IF('Informations About Genes'!D48="","",'Informations About Genes'!D48)</f>
        <v/>
      </c>
      <c r="C48" s="598"/>
      <c r="D48" s="599"/>
      <c r="E48" s="600"/>
      <c r="F48" s="592" t="str">
        <f>IF(OR('Calcul Worksheet'!BT48="",ISERROR('Calcul Worksheet'!BT48)),"",'Calcul Worksheet'!BT48)</f>
        <v/>
      </c>
      <c r="G48" s="593"/>
      <c r="H48" s="594"/>
      <c r="I48" s="592" t="str">
        <f>IF(OR('Calcul Worksheet'!BW48="",ISERROR('Calcul Worksheet'!BW48)),"",'Calcul Worksheet'!BW48)</f>
        <v/>
      </c>
      <c r="J48" s="593"/>
      <c r="K48" s="594"/>
      <c r="L48" s="592" t="str">
        <f>IF(OR('Calcul Worksheet'!BZ48="",ISERROR('Calcul Worksheet'!BZ48)),"",'Calcul Worksheet'!BZ48)</f>
        <v/>
      </c>
      <c r="M48" s="593"/>
      <c r="N48" s="594"/>
      <c r="O48" s="592" t="str">
        <f>IF(OR('Calcul Worksheet'!CC48="",ISERROR('Calcul Worksheet'!CC48)),"",'Calcul Worksheet'!CC48)</f>
        <v/>
      </c>
      <c r="P48" s="593"/>
      <c r="Q48" s="594"/>
      <c r="R48" s="592" t="str">
        <f>IF(OR('Calcul Worksheet'!CF48="",ISERROR('Calcul Worksheet'!CF48)),"",'Calcul Worksheet'!CF48)</f>
        <v/>
      </c>
      <c r="S48" s="593"/>
      <c r="T48" s="594"/>
      <c r="U48" s="592" t="str">
        <f>IF(OR('Calcul Worksheet'!CI48="",ISERROR('Calcul Worksheet'!CI48)),"",'Calcul Worksheet'!CI48)</f>
        <v/>
      </c>
      <c r="V48" s="593"/>
      <c r="W48" s="594"/>
      <c r="X48" s="592" t="str">
        <f>IF(OR('Calcul Worksheet'!CL48="",ISERROR('Calcul Worksheet'!CL48)),"",'Calcul Worksheet'!CL48)</f>
        <v/>
      </c>
      <c r="Y48" s="593"/>
      <c r="Z48" s="594"/>
      <c r="AA48" s="592" t="str">
        <f>IF(OR('Calcul Worksheet'!CO48="",ISERROR('Calcul Worksheet'!CO48)),"",'Calcul Worksheet'!CO48)</f>
        <v/>
      </c>
      <c r="AB48" s="593"/>
      <c r="AC48" s="594"/>
      <c r="AD48" s="592" t="str">
        <f>IF(OR('Calcul Worksheet'!CR48="",ISERROR('Calcul Worksheet'!CR48)),"",'Calcul Worksheet'!CR48)</f>
        <v/>
      </c>
      <c r="AE48" s="593"/>
      <c r="AF48" s="594"/>
      <c r="AG48" s="592" t="str">
        <f>IF(OR('Calcul Worksheet'!CU48="",ISERROR('Calcul Worksheet'!CU48)),"",'Calcul Worksheet'!CU48)</f>
        <v/>
      </c>
      <c r="AH48" s="593"/>
      <c r="AI48" s="594"/>
      <c r="AJ48" s="201"/>
      <c r="AK48" s="201"/>
    </row>
    <row r="49" spans="1:37">
      <c r="A49" s="34" t="str">
        <f>IF('Informations About Genes'!A49="","",'Informations About Genes'!A49)</f>
        <v>D11</v>
      </c>
      <c r="B49" s="35" t="str">
        <f>IF('Informations About Genes'!D49="","",'Informations About Genes'!D49)</f>
        <v/>
      </c>
      <c r="C49" s="598"/>
      <c r="D49" s="599"/>
      <c r="E49" s="600"/>
      <c r="F49" s="592" t="str">
        <f>IF(OR('Calcul Worksheet'!BT49="",ISERROR('Calcul Worksheet'!BT49)),"",'Calcul Worksheet'!BT49)</f>
        <v/>
      </c>
      <c r="G49" s="593"/>
      <c r="H49" s="594"/>
      <c r="I49" s="592" t="str">
        <f>IF(OR('Calcul Worksheet'!BW49="",ISERROR('Calcul Worksheet'!BW49)),"",'Calcul Worksheet'!BW49)</f>
        <v/>
      </c>
      <c r="J49" s="593"/>
      <c r="K49" s="594"/>
      <c r="L49" s="592" t="str">
        <f>IF(OR('Calcul Worksheet'!BZ49="",ISERROR('Calcul Worksheet'!BZ49)),"",'Calcul Worksheet'!BZ49)</f>
        <v/>
      </c>
      <c r="M49" s="593"/>
      <c r="N49" s="594"/>
      <c r="O49" s="592" t="str">
        <f>IF(OR('Calcul Worksheet'!CC49="",ISERROR('Calcul Worksheet'!CC49)),"",'Calcul Worksheet'!CC49)</f>
        <v/>
      </c>
      <c r="P49" s="593"/>
      <c r="Q49" s="594"/>
      <c r="R49" s="592" t="str">
        <f>IF(OR('Calcul Worksheet'!CF49="",ISERROR('Calcul Worksheet'!CF49)),"",'Calcul Worksheet'!CF49)</f>
        <v/>
      </c>
      <c r="S49" s="593"/>
      <c r="T49" s="594"/>
      <c r="U49" s="592" t="str">
        <f>IF(OR('Calcul Worksheet'!CI49="",ISERROR('Calcul Worksheet'!CI49)),"",'Calcul Worksheet'!CI49)</f>
        <v/>
      </c>
      <c r="V49" s="593"/>
      <c r="W49" s="594"/>
      <c r="X49" s="592" t="str">
        <f>IF(OR('Calcul Worksheet'!CL49="",ISERROR('Calcul Worksheet'!CL49)),"",'Calcul Worksheet'!CL49)</f>
        <v/>
      </c>
      <c r="Y49" s="593"/>
      <c r="Z49" s="594"/>
      <c r="AA49" s="592" t="str">
        <f>IF(OR('Calcul Worksheet'!CO49="",ISERROR('Calcul Worksheet'!CO49)),"",'Calcul Worksheet'!CO49)</f>
        <v/>
      </c>
      <c r="AB49" s="593"/>
      <c r="AC49" s="594"/>
      <c r="AD49" s="592" t="str">
        <f>IF(OR('Calcul Worksheet'!CR49="",ISERROR('Calcul Worksheet'!CR49)),"",'Calcul Worksheet'!CR49)</f>
        <v/>
      </c>
      <c r="AE49" s="593"/>
      <c r="AF49" s="594"/>
      <c r="AG49" s="592" t="str">
        <f>IF(OR('Calcul Worksheet'!CU49="",ISERROR('Calcul Worksheet'!CU49)),"",'Calcul Worksheet'!CU49)</f>
        <v/>
      </c>
      <c r="AH49" s="593"/>
      <c r="AI49" s="594"/>
      <c r="AJ49" s="201"/>
      <c r="AK49" s="201"/>
    </row>
    <row r="50" spans="1:37">
      <c r="A50" s="34" t="str">
        <f>IF('Informations About Genes'!A50="","",'Informations About Genes'!A50)</f>
        <v>D12</v>
      </c>
      <c r="B50" s="35" t="str">
        <f>IF('Informations About Genes'!D50="","",'Informations About Genes'!D50)</f>
        <v/>
      </c>
      <c r="C50" s="598"/>
      <c r="D50" s="599"/>
      <c r="E50" s="600"/>
      <c r="F50" s="592" t="str">
        <f>IF(OR('Calcul Worksheet'!BT50="",ISERROR('Calcul Worksheet'!BT50)),"",'Calcul Worksheet'!BT50)</f>
        <v/>
      </c>
      <c r="G50" s="593"/>
      <c r="H50" s="594"/>
      <c r="I50" s="592" t="str">
        <f>IF(OR('Calcul Worksheet'!BW50="",ISERROR('Calcul Worksheet'!BW50)),"",'Calcul Worksheet'!BW50)</f>
        <v/>
      </c>
      <c r="J50" s="593"/>
      <c r="K50" s="594"/>
      <c r="L50" s="592" t="str">
        <f>IF(OR('Calcul Worksheet'!BZ50="",ISERROR('Calcul Worksheet'!BZ50)),"",'Calcul Worksheet'!BZ50)</f>
        <v/>
      </c>
      <c r="M50" s="593"/>
      <c r="N50" s="594"/>
      <c r="O50" s="592" t="str">
        <f>IF(OR('Calcul Worksheet'!CC50="",ISERROR('Calcul Worksheet'!CC50)),"",'Calcul Worksheet'!CC50)</f>
        <v/>
      </c>
      <c r="P50" s="593"/>
      <c r="Q50" s="594"/>
      <c r="R50" s="592" t="str">
        <f>IF(OR('Calcul Worksheet'!CF50="",ISERROR('Calcul Worksheet'!CF50)),"",'Calcul Worksheet'!CF50)</f>
        <v/>
      </c>
      <c r="S50" s="593"/>
      <c r="T50" s="594"/>
      <c r="U50" s="592" t="str">
        <f>IF(OR('Calcul Worksheet'!CI50="",ISERROR('Calcul Worksheet'!CI50)),"",'Calcul Worksheet'!CI50)</f>
        <v/>
      </c>
      <c r="V50" s="593"/>
      <c r="W50" s="594"/>
      <c r="X50" s="592" t="str">
        <f>IF(OR('Calcul Worksheet'!CL50="",ISERROR('Calcul Worksheet'!CL50)),"",'Calcul Worksheet'!CL50)</f>
        <v/>
      </c>
      <c r="Y50" s="593"/>
      <c r="Z50" s="594"/>
      <c r="AA50" s="592" t="str">
        <f>IF(OR('Calcul Worksheet'!CO50="",ISERROR('Calcul Worksheet'!CO50)),"",'Calcul Worksheet'!CO50)</f>
        <v/>
      </c>
      <c r="AB50" s="593"/>
      <c r="AC50" s="594"/>
      <c r="AD50" s="592" t="str">
        <f>IF(OR('Calcul Worksheet'!CR50="",ISERROR('Calcul Worksheet'!CR50)),"",'Calcul Worksheet'!CR50)</f>
        <v/>
      </c>
      <c r="AE50" s="593"/>
      <c r="AF50" s="594"/>
      <c r="AG50" s="592" t="str">
        <f>IF(OR('Calcul Worksheet'!CU50="",ISERROR('Calcul Worksheet'!CU50)),"",'Calcul Worksheet'!CU50)</f>
        <v/>
      </c>
      <c r="AH50" s="593"/>
      <c r="AI50" s="594"/>
      <c r="AJ50" s="201"/>
      <c r="AK50" s="201"/>
    </row>
    <row r="51" spans="1:37">
      <c r="A51" s="34" t="str">
        <f>IF('Informations About Genes'!A51="","",'Informations About Genes'!A51)</f>
        <v>E1</v>
      </c>
      <c r="B51" s="35" t="str">
        <f>IF('Informations About Genes'!D51="","",'Informations About Genes'!D51)</f>
        <v/>
      </c>
      <c r="C51" s="598"/>
      <c r="D51" s="599"/>
      <c r="E51" s="600"/>
      <c r="F51" s="592" t="str">
        <f>IF(OR('Calcul Worksheet'!BT51="",ISERROR('Calcul Worksheet'!BT51)),"",'Calcul Worksheet'!BT51)</f>
        <v/>
      </c>
      <c r="G51" s="593"/>
      <c r="H51" s="594"/>
      <c r="I51" s="592" t="str">
        <f>IF(OR('Calcul Worksheet'!BW51="",ISERROR('Calcul Worksheet'!BW51)),"",'Calcul Worksheet'!BW51)</f>
        <v/>
      </c>
      <c r="J51" s="593"/>
      <c r="K51" s="594"/>
      <c r="L51" s="592" t="str">
        <f>IF(OR('Calcul Worksheet'!BZ51="",ISERROR('Calcul Worksheet'!BZ51)),"",'Calcul Worksheet'!BZ51)</f>
        <v/>
      </c>
      <c r="M51" s="593"/>
      <c r="N51" s="594"/>
      <c r="O51" s="592" t="str">
        <f>IF(OR('Calcul Worksheet'!CC51="",ISERROR('Calcul Worksheet'!CC51)),"",'Calcul Worksheet'!CC51)</f>
        <v/>
      </c>
      <c r="P51" s="593"/>
      <c r="Q51" s="594"/>
      <c r="R51" s="592" t="str">
        <f>IF(OR('Calcul Worksheet'!CF51="",ISERROR('Calcul Worksheet'!CF51)),"",'Calcul Worksheet'!CF51)</f>
        <v/>
      </c>
      <c r="S51" s="593"/>
      <c r="T51" s="594"/>
      <c r="U51" s="592" t="str">
        <f>IF(OR('Calcul Worksheet'!CI51="",ISERROR('Calcul Worksheet'!CI51)),"",'Calcul Worksheet'!CI51)</f>
        <v/>
      </c>
      <c r="V51" s="593"/>
      <c r="W51" s="594"/>
      <c r="X51" s="592" t="str">
        <f>IF(OR('Calcul Worksheet'!CL51="",ISERROR('Calcul Worksheet'!CL51)),"",'Calcul Worksheet'!CL51)</f>
        <v/>
      </c>
      <c r="Y51" s="593"/>
      <c r="Z51" s="594"/>
      <c r="AA51" s="592" t="str">
        <f>IF(OR('Calcul Worksheet'!CO51="",ISERROR('Calcul Worksheet'!CO51)),"",'Calcul Worksheet'!CO51)</f>
        <v/>
      </c>
      <c r="AB51" s="593"/>
      <c r="AC51" s="594"/>
      <c r="AD51" s="592" t="str">
        <f>IF(OR('Calcul Worksheet'!CR51="",ISERROR('Calcul Worksheet'!CR51)),"",'Calcul Worksheet'!CR51)</f>
        <v/>
      </c>
      <c r="AE51" s="593"/>
      <c r="AF51" s="594"/>
      <c r="AG51" s="592" t="str">
        <f>IF(OR('Calcul Worksheet'!CU51="",ISERROR('Calcul Worksheet'!CU51)),"",'Calcul Worksheet'!CU51)</f>
        <v/>
      </c>
      <c r="AH51" s="593"/>
      <c r="AI51" s="594"/>
      <c r="AJ51" s="201"/>
      <c r="AK51" s="201"/>
    </row>
    <row r="52" spans="1:37">
      <c r="A52" s="34" t="str">
        <f>IF('Informations About Genes'!A52="","",'Informations About Genes'!A52)</f>
        <v>E2</v>
      </c>
      <c r="B52" s="35" t="str">
        <f>IF('Informations About Genes'!D52="","",'Informations About Genes'!D52)</f>
        <v/>
      </c>
      <c r="C52" s="598"/>
      <c r="D52" s="599"/>
      <c r="E52" s="600"/>
      <c r="F52" s="592" t="str">
        <f>IF(OR('Calcul Worksheet'!BT52="",ISERROR('Calcul Worksheet'!BT52)),"",'Calcul Worksheet'!BT52)</f>
        <v/>
      </c>
      <c r="G52" s="593"/>
      <c r="H52" s="594"/>
      <c r="I52" s="592" t="str">
        <f>IF(OR('Calcul Worksheet'!BW52="",ISERROR('Calcul Worksheet'!BW52)),"",'Calcul Worksheet'!BW52)</f>
        <v/>
      </c>
      <c r="J52" s="593"/>
      <c r="K52" s="594"/>
      <c r="L52" s="592" t="str">
        <f>IF(OR('Calcul Worksheet'!BZ52="",ISERROR('Calcul Worksheet'!BZ52)),"",'Calcul Worksheet'!BZ52)</f>
        <v/>
      </c>
      <c r="M52" s="593"/>
      <c r="N52" s="594"/>
      <c r="O52" s="592" t="str">
        <f>IF(OR('Calcul Worksheet'!CC52="",ISERROR('Calcul Worksheet'!CC52)),"",'Calcul Worksheet'!CC52)</f>
        <v/>
      </c>
      <c r="P52" s="593"/>
      <c r="Q52" s="594"/>
      <c r="R52" s="592" t="str">
        <f>IF(OR('Calcul Worksheet'!CF52="",ISERROR('Calcul Worksheet'!CF52)),"",'Calcul Worksheet'!CF52)</f>
        <v/>
      </c>
      <c r="S52" s="593"/>
      <c r="T52" s="594"/>
      <c r="U52" s="592" t="str">
        <f>IF(OR('Calcul Worksheet'!CI52="",ISERROR('Calcul Worksheet'!CI52)),"",'Calcul Worksheet'!CI52)</f>
        <v/>
      </c>
      <c r="V52" s="593"/>
      <c r="W52" s="594"/>
      <c r="X52" s="592" t="str">
        <f>IF(OR('Calcul Worksheet'!CL52="",ISERROR('Calcul Worksheet'!CL52)),"",'Calcul Worksheet'!CL52)</f>
        <v/>
      </c>
      <c r="Y52" s="593"/>
      <c r="Z52" s="594"/>
      <c r="AA52" s="592" t="str">
        <f>IF(OR('Calcul Worksheet'!CO52="",ISERROR('Calcul Worksheet'!CO52)),"",'Calcul Worksheet'!CO52)</f>
        <v/>
      </c>
      <c r="AB52" s="593"/>
      <c r="AC52" s="594"/>
      <c r="AD52" s="592" t="str">
        <f>IF(OR('Calcul Worksheet'!CR52="",ISERROR('Calcul Worksheet'!CR52)),"",'Calcul Worksheet'!CR52)</f>
        <v/>
      </c>
      <c r="AE52" s="593"/>
      <c r="AF52" s="594"/>
      <c r="AG52" s="592" t="str">
        <f>IF(OR('Calcul Worksheet'!CU52="",ISERROR('Calcul Worksheet'!CU52)),"",'Calcul Worksheet'!CU52)</f>
        <v/>
      </c>
      <c r="AH52" s="593"/>
      <c r="AI52" s="594"/>
      <c r="AJ52" s="201"/>
      <c r="AK52" s="201"/>
    </row>
    <row r="53" spans="1:37">
      <c r="A53" s="34" t="str">
        <f>IF('Informations About Genes'!A53="","",'Informations About Genes'!A53)</f>
        <v>E3</v>
      </c>
      <c r="B53" s="35" t="str">
        <f>IF('Informations About Genes'!D53="","",'Informations About Genes'!D53)</f>
        <v/>
      </c>
      <c r="C53" s="598"/>
      <c r="D53" s="599"/>
      <c r="E53" s="600"/>
      <c r="F53" s="592" t="str">
        <f>IF(OR('Calcul Worksheet'!BT53="",ISERROR('Calcul Worksheet'!BT53)),"",'Calcul Worksheet'!BT53)</f>
        <v/>
      </c>
      <c r="G53" s="593"/>
      <c r="H53" s="594"/>
      <c r="I53" s="592" t="str">
        <f>IF(OR('Calcul Worksheet'!BW53="",ISERROR('Calcul Worksheet'!BW53)),"",'Calcul Worksheet'!BW53)</f>
        <v/>
      </c>
      <c r="J53" s="593"/>
      <c r="K53" s="594"/>
      <c r="L53" s="592" t="str">
        <f>IF(OR('Calcul Worksheet'!BZ53="",ISERROR('Calcul Worksheet'!BZ53)),"",'Calcul Worksheet'!BZ53)</f>
        <v/>
      </c>
      <c r="M53" s="593"/>
      <c r="N53" s="594"/>
      <c r="O53" s="592" t="str">
        <f>IF(OR('Calcul Worksheet'!CC53="",ISERROR('Calcul Worksheet'!CC53)),"",'Calcul Worksheet'!CC53)</f>
        <v/>
      </c>
      <c r="P53" s="593"/>
      <c r="Q53" s="594"/>
      <c r="R53" s="592" t="str">
        <f>IF(OR('Calcul Worksheet'!CF53="",ISERROR('Calcul Worksheet'!CF53)),"",'Calcul Worksheet'!CF53)</f>
        <v/>
      </c>
      <c r="S53" s="593"/>
      <c r="T53" s="594"/>
      <c r="U53" s="592" t="str">
        <f>IF(OR('Calcul Worksheet'!CI53="",ISERROR('Calcul Worksheet'!CI53)),"",'Calcul Worksheet'!CI53)</f>
        <v/>
      </c>
      <c r="V53" s="593"/>
      <c r="W53" s="594"/>
      <c r="X53" s="592" t="str">
        <f>IF(OR('Calcul Worksheet'!CL53="",ISERROR('Calcul Worksheet'!CL53)),"",'Calcul Worksheet'!CL53)</f>
        <v/>
      </c>
      <c r="Y53" s="593"/>
      <c r="Z53" s="594"/>
      <c r="AA53" s="592" t="str">
        <f>IF(OR('Calcul Worksheet'!CO53="",ISERROR('Calcul Worksheet'!CO53)),"",'Calcul Worksheet'!CO53)</f>
        <v/>
      </c>
      <c r="AB53" s="593"/>
      <c r="AC53" s="594"/>
      <c r="AD53" s="592" t="str">
        <f>IF(OR('Calcul Worksheet'!CR53="",ISERROR('Calcul Worksheet'!CR53)),"",'Calcul Worksheet'!CR53)</f>
        <v/>
      </c>
      <c r="AE53" s="593"/>
      <c r="AF53" s="594"/>
      <c r="AG53" s="592" t="str">
        <f>IF(OR('Calcul Worksheet'!CU53="",ISERROR('Calcul Worksheet'!CU53)),"",'Calcul Worksheet'!CU53)</f>
        <v/>
      </c>
      <c r="AH53" s="593"/>
      <c r="AI53" s="594"/>
      <c r="AJ53" s="201"/>
      <c r="AK53" s="201"/>
    </row>
    <row r="54" spans="1:37">
      <c r="A54" s="34" t="str">
        <f>IF('Informations About Genes'!A54="","",'Informations About Genes'!A54)</f>
        <v>E4</v>
      </c>
      <c r="B54" s="35" t="str">
        <f>IF('Informations About Genes'!D54="","",'Informations About Genes'!D54)</f>
        <v/>
      </c>
      <c r="C54" s="598"/>
      <c r="D54" s="599"/>
      <c r="E54" s="600"/>
      <c r="F54" s="592" t="str">
        <f>IF(OR('Calcul Worksheet'!BT54="",ISERROR('Calcul Worksheet'!BT54)),"",'Calcul Worksheet'!BT54)</f>
        <v/>
      </c>
      <c r="G54" s="593"/>
      <c r="H54" s="594"/>
      <c r="I54" s="592" t="str">
        <f>IF(OR('Calcul Worksheet'!BW54="",ISERROR('Calcul Worksheet'!BW54)),"",'Calcul Worksheet'!BW54)</f>
        <v/>
      </c>
      <c r="J54" s="593"/>
      <c r="K54" s="594"/>
      <c r="L54" s="592" t="str">
        <f>IF(OR('Calcul Worksheet'!BZ54="",ISERROR('Calcul Worksheet'!BZ54)),"",'Calcul Worksheet'!BZ54)</f>
        <v/>
      </c>
      <c r="M54" s="593"/>
      <c r="N54" s="594"/>
      <c r="O54" s="592" t="str">
        <f>IF(OR('Calcul Worksheet'!CC54="",ISERROR('Calcul Worksheet'!CC54)),"",'Calcul Worksheet'!CC54)</f>
        <v/>
      </c>
      <c r="P54" s="593"/>
      <c r="Q54" s="594"/>
      <c r="R54" s="592" t="str">
        <f>IF(OR('Calcul Worksheet'!CF54="",ISERROR('Calcul Worksheet'!CF54)),"",'Calcul Worksheet'!CF54)</f>
        <v/>
      </c>
      <c r="S54" s="593"/>
      <c r="T54" s="594"/>
      <c r="U54" s="592" t="str">
        <f>IF(OR('Calcul Worksheet'!CI54="",ISERROR('Calcul Worksheet'!CI54)),"",'Calcul Worksheet'!CI54)</f>
        <v/>
      </c>
      <c r="V54" s="593"/>
      <c r="W54" s="594"/>
      <c r="X54" s="592" t="str">
        <f>IF(OR('Calcul Worksheet'!CL54="",ISERROR('Calcul Worksheet'!CL54)),"",'Calcul Worksheet'!CL54)</f>
        <v/>
      </c>
      <c r="Y54" s="593"/>
      <c r="Z54" s="594"/>
      <c r="AA54" s="592" t="str">
        <f>IF(OR('Calcul Worksheet'!CO54="",ISERROR('Calcul Worksheet'!CO54)),"",'Calcul Worksheet'!CO54)</f>
        <v/>
      </c>
      <c r="AB54" s="593"/>
      <c r="AC54" s="594"/>
      <c r="AD54" s="592" t="str">
        <f>IF(OR('Calcul Worksheet'!CR54="",ISERROR('Calcul Worksheet'!CR54)),"",'Calcul Worksheet'!CR54)</f>
        <v/>
      </c>
      <c r="AE54" s="593"/>
      <c r="AF54" s="594"/>
      <c r="AG54" s="592" t="str">
        <f>IF(OR('Calcul Worksheet'!CU54="",ISERROR('Calcul Worksheet'!CU54)),"",'Calcul Worksheet'!CU54)</f>
        <v/>
      </c>
      <c r="AH54" s="593"/>
      <c r="AI54" s="594"/>
      <c r="AJ54" s="201"/>
      <c r="AK54" s="201"/>
    </row>
    <row r="55" spans="1:37">
      <c r="A55" s="34" t="str">
        <f>IF('Informations About Genes'!A55="","",'Informations About Genes'!A55)</f>
        <v>E5</v>
      </c>
      <c r="B55" s="35" t="str">
        <f>IF('Informations About Genes'!D55="","",'Informations About Genes'!D55)</f>
        <v/>
      </c>
      <c r="C55" s="598"/>
      <c r="D55" s="599"/>
      <c r="E55" s="600"/>
      <c r="F55" s="592" t="str">
        <f>IF(OR('Calcul Worksheet'!BT55="",ISERROR('Calcul Worksheet'!BT55)),"",'Calcul Worksheet'!BT55)</f>
        <v/>
      </c>
      <c r="G55" s="593"/>
      <c r="H55" s="594"/>
      <c r="I55" s="592" t="str">
        <f>IF(OR('Calcul Worksheet'!BW55="",ISERROR('Calcul Worksheet'!BW55)),"",'Calcul Worksheet'!BW55)</f>
        <v/>
      </c>
      <c r="J55" s="593"/>
      <c r="K55" s="594"/>
      <c r="L55" s="592" t="str">
        <f>IF(OR('Calcul Worksheet'!BZ55="",ISERROR('Calcul Worksheet'!BZ55)),"",'Calcul Worksheet'!BZ55)</f>
        <v/>
      </c>
      <c r="M55" s="593"/>
      <c r="N55" s="594"/>
      <c r="O55" s="592" t="str">
        <f>IF(OR('Calcul Worksheet'!CC55="",ISERROR('Calcul Worksheet'!CC55)),"",'Calcul Worksheet'!CC55)</f>
        <v/>
      </c>
      <c r="P55" s="593"/>
      <c r="Q55" s="594"/>
      <c r="R55" s="592" t="str">
        <f>IF(OR('Calcul Worksheet'!CF55="",ISERROR('Calcul Worksheet'!CF55)),"",'Calcul Worksheet'!CF55)</f>
        <v/>
      </c>
      <c r="S55" s="593"/>
      <c r="T55" s="594"/>
      <c r="U55" s="592" t="str">
        <f>IF(OR('Calcul Worksheet'!CI55="",ISERROR('Calcul Worksheet'!CI55)),"",'Calcul Worksheet'!CI55)</f>
        <v/>
      </c>
      <c r="V55" s="593"/>
      <c r="W55" s="594"/>
      <c r="X55" s="592" t="str">
        <f>IF(OR('Calcul Worksheet'!CL55="",ISERROR('Calcul Worksheet'!CL55)),"",'Calcul Worksheet'!CL55)</f>
        <v/>
      </c>
      <c r="Y55" s="593"/>
      <c r="Z55" s="594"/>
      <c r="AA55" s="592" t="str">
        <f>IF(OR('Calcul Worksheet'!CO55="",ISERROR('Calcul Worksheet'!CO55)),"",'Calcul Worksheet'!CO55)</f>
        <v/>
      </c>
      <c r="AB55" s="593"/>
      <c r="AC55" s="594"/>
      <c r="AD55" s="592" t="str">
        <f>IF(OR('Calcul Worksheet'!CR55="",ISERROR('Calcul Worksheet'!CR55)),"",'Calcul Worksheet'!CR55)</f>
        <v/>
      </c>
      <c r="AE55" s="593"/>
      <c r="AF55" s="594"/>
      <c r="AG55" s="592" t="str">
        <f>IF(OR('Calcul Worksheet'!CU55="",ISERROR('Calcul Worksheet'!CU55)),"",'Calcul Worksheet'!CU55)</f>
        <v/>
      </c>
      <c r="AH55" s="593"/>
      <c r="AI55" s="594"/>
      <c r="AJ55" s="201"/>
      <c r="AK55" s="201"/>
    </row>
    <row r="56" spans="1:37">
      <c r="A56" s="34" t="str">
        <f>IF('Informations About Genes'!A56="","",'Informations About Genes'!A56)</f>
        <v>E6</v>
      </c>
      <c r="B56" s="35" t="str">
        <f>IF('Informations About Genes'!D56="","",'Informations About Genes'!D56)</f>
        <v/>
      </c>
      <c r="C56" s="598"/>
      <c r="D56" s="599"/>
      <c r="E56" s="600"/>
      <c r="F56" s="592" t="str">
        <f>IF(OR('Calcul Worksheet'!BT56="",ISERROR('Calcul Worksheet'!BT56)),"",'Calcul Worksheet'!BT56)</f>
        <v/>
      </c>
      <c r="G56" s="593"/>
      <c r="H56" s="594"/>
      <c r="I56" s="592" t="str">
        <f>IF(OR('Calcul Worksheet'!BW56="",ISERROR('Calcul Worksheet'!BW56)),"",'Calcul Worksheet'!BW56)</f>
        <v/>
      </c>
      <c r="J56" s="593"/>
      <c r="K56" s="594"/>
      <c r="L56" s="592" t="str">
        <f>IF(OR('Calcul Worksheet'!BZ56="",ISERROR('Calcul Worksheet'!BZ56)),"",'Calcul Worksheet'!BZ56)</f>
        <v/>
      </c>
      <c r="M56" s="593"/>
      <c r="N56" s="594"/>
      <c r="O56" s="592" t="str">
        <f>IF(OR('Calcul Worksheet'!CC56="",ISERROR('Calcul Worksheet'!CC56)),"",'Calcul Worksheet'!CC56)</f>
        <v/>
      </c>
      <c r="P56" s="593"/>
      <c r="Q56" s="594"/>
      <c r="R56" s="592" t="str">
        <f>IF(OR('Calcul Worksheet'!CF56="",ISERROR('Calcul Worksheet'!CF56)),"",'Calcul Worksheet'!CF56)</f>
        <v/>
      </c>
      <c r="S56" s="593"/>
      <c r="T56" s="594"/>
      <c r="U56" s="592" t="str">
        <f>IF(OR('Calcul Worksheet'!CI56="",ISERROR('Calcul Worksheet'!CI56)),"",'Calcul Worksheet'!CI56)</f>
        <v/>
      </c>
      <c r="V56" s="593"/>
      <c r="W56" s="594"/>
      <c r="X56" s="592" t="str">
        <f>IF(OR('Calcul Worksheet'!CL56="",ISERROR('Calcul Worksheet'!CL56)),"",'Calcul Worksheet'!CL56)</f>
        <v/>
      </c>
      <c r="Y56" s="593"/>
      <c r="Z56" s="594"/>
      <c r="AA56" s="592" t="str">
        <f>IF(OR('Calcul Worksheet'!CO56="",ISERROR('Calcul Worksheet'!CO56)),"",'Calcul Worksheet'!CO56)</f>
        <v/>
      </c>
      <c r="AB56" s="593"/>
      <c r="AC56" s="594"/>
      <c r="AD56" s="592" t="str">
        <f>IF(OR('Calcul Worksheet'!CR56="",ISERROR('Calcul Worksheet'!CR56)),"",'Calcul Worksheet'!CR56)</f>
        <v/>
      </c>
      <c r="AE56" s="593"/>
      <c r="AF56" s="594"/>
      <c r="AG56" s="592" t="str">
        <f>IF(OR('Calcul Worksheet'!CU56="",ISERROR('Calcul Worksheet'!CU56)),"",'Calcul Worksheet'!CU56)</f>
        <v/>
      </c>
      <c r="AH56" s="593"/>
      <c r="AI56" s="594"/>
      <c r="AJ56" s="201"/>
      <c r="AK56" s="201"/>
    </row>
    <row r="57" spans="1:37">
      <c r="A57" s="34" t="str">
        <f>IF('Informations About Genes'!A57="","",'Informations About Genes'!A57)</f>
        <v>E7</v>
      </c>
      <c r="B57" s="35" t="str">
        <f>IF('Informations About Genes'!D57="","",'Informations About Genes'!D57)</f>
        <v/>
      </c>
      <c r="C57" s="598"/>
      <c r="D57" s="599"/>
      <c r="E57" s="600"/>
      <c r="F57" s="592" t="str">
        <f>IF(OR('Calcul Worksheet'!BT57="",ISERROR('Calcul Worksheet'!BT57)),"",'Calcul Worksheet'!BT57)</f>
        <v/>
      </c>
      <c r="G57" s="593"/>
      <c r="H57" s="594"/>
      <c r="I57" s="592" t="str">
        <f>IF(OR('Calcul Worksheet'!BW57="",ISERROR('Calcul Worksheet'!BW57)),"",'Calcul Worksheet'!BW57)</f>
        <v/>
      </c>
      <c r="J57" s="593"/>
      <c r="K57" s="594"/>
      <c r="L57" s="592" t="str">
        <f>IF(OR('Calcul Worksheet'!BZ57="",ISERROR('Calcul Worksheet'!BZ57)),"",'Calcul Worksheet'!BZ57)</f>
        <v/>
      </c>
      <c r="M57" s="593"/>
      <c r="N57" s="594"/>
      <c r="O57" s="592" t="str">
        <f>IF(OR('Calcul Worksheet'!CC57="",ISERROR('Calcul Worksheet'!CC57)),"",'Calcul Worksheet'!CC57)</f>
        <v/>
      </c>
      <c r="P57" s="593"/>
      <c r="Q57" s="594"/>
      <c r="R57" s="592" t="str">
        <f>IF(OR('Calcul Worksheet'!CF57="",ISERROR('Calcul Worksheet'!CF57)),"",'Calcul Worksheet'!CF57)</f>
        <v/>
      </c>
      <c r="S57" s="593"/>
      <c r="T57" s="594"/>
      <c r="U57" s="592" t="str">
        <f>IF(OR('Calcul Worksheet'!CI57="",ISERROR('Calcul Worksheet'!CI57)),"",'Calcul Worksheet'!CI57)</f>
        <v/>
      </c>
      <c r="V57" s="593"/>
      <c r="W57" s="594"/>
      <c r="X57" s="592" t="str">
        <f>IF(OR('Calcul Worksheet'!CL57="",ISERROR('Calcul Worksheet'!CL57)),"",'Calcul Worksheet'!CL57)</f>
        <v/>
      </c>
      <c r="Y57" s="593"/>
      <c r="Z57" s="594"/>
      <c r="AA57" s="592" t="str">
        <f>IF(OR('Calcul Worksheet'!CO57="",ISERROR('Calcul Worksheet'!CO57)),"",'Calcul Worksheet'!CO57)</f>
        <v/>
      </c>
      <c r="AB57" s="593"/>
      <c r="AC57" s="594"/>
      <c r="AD57" s="592" t="str">
        <f>IF(OR('Calcul Worksheet'!CR57="",ISERROR('Calcul Worksheet'!CR57)),"",'Calcul Worksheet'!CR57)</f>
        <v/>
      </c>
      <c r="AE57" s="593"/>
      <c r="AF57" s="594"/>
      <c r="AG57" s="592" t="str">
        <f>IF(OR('Calcul Worksheet'!CU57="",ISERROR('Calcul Worksheet'!CU57)),"",'Calcul Worksheet'!CU57)</f>
        <v/>
      </c>
      <c r="AH57" s="593"/>
      <c r="AI57" s="594"/>
      <c r="AJ57" s="201"/>
      <c r="AK57" s="201"/>
    </row>
    <row r="58" spans="1:37">
      <c r="A58" s="34" t="str">
        <f>IF('Informations About Genes'!A58="","",'Informations About Genes'!A58)</f>
        <v>E8</v>
      </c>
      <c r="B58" s="35" t="str">
        <f>IF('Informations About Genes'!D58="","",'Informations About Genes'!D58)</f>
        <v/>
      </c>
      <c r="C58" s="598"/>
      <c r="D58" s="599"/>
      <c r="E58" s="600"/>
      <c r="F58" s="592" t="str">
        <f>IF(OR('Calcul Worksheet'!BT58="",ISERROR('Calcul Worksheet'!BT58)),"",'Calcul Worksheet'!BT58)</f>
        <v/>
      </c>
      <c r="G58" s="593"/>
      <c r="H58" s="594"/>
      <c r="I58" s="592" t="str">
        <f>IF(OR('Calcul Worksheet'!BW58="",ISERROR('Calcul Worksheet'!BW58)),"",'Calcul Worksheet'!BW58)</f>
        <v/>
      </c>
      <c r="J58" s="593"/>
      <c r="K58" s="594"/>
      <c r="L58" s="592" t="str">
        <f>IF(OR('Calcul Worksheet'!BZ58="",ISERROR('Calcul Worksheet'!BZ58)),"",'Calcul Worksheet'!BZ58)</f>
        <v/>
      </c>
      <c r="M58" s="593"/>
      <c r="N58" s="594"/>
      <c r="O58" s="592" t="str">
        <f>IF(OR('Calcul Worksheet'!CC58="",ISERROR('Calcul Worksheet'!CC58)),"",'Calcul Worksheet'!CC58)</f>
        <v/>
      </c>
      <c r="P58" s="593"/>
      <c r="Q58" s="594"/>
      <c r="R58" s="592" t="str">
        <f>IF(OR('Calcul Worksheet'!CF58="",ISERROR('Calcul Worksheet'!CF58)),"",'Calcul Worksheet'!CF58)</f>
        <v/>
      </c>
      <c r="S58" s="593"/>
      <c r="T58" s="594"/>
      <c r="U58" s="592" t="str">
        <f>IF(OR('Calcul Worksheet'!CI58="",ISERROR('Calcul Worksheet'!CI58)),"",'Calcul Worksheet'!CI58)</f>
        <v/>
      </c>
      <c r="V58" s="593"/>
      <c r="W58" s="594"/>
      <c r="X58" s="592" t="str">
        <f>IF(OR('Calcul Worksheet'!CL58="",ISERROR('Calcul Worksheet'!CL58)),"",'Calcul Worksheet'!CL58)</f>
        <v/>
      </c>
      <c r="Y58" s="593"/>
      <c r="Z58" s="594"/>
      <c r="AA58" s="592" t="str">
        <f>IF(OR('Calcul Worksheet'!CO58="",ISERROR('Calcul Worksheet'!CO58)),"",'Calcul Worksheet'!CO58)</f>
        <v/>
      </c>
      <c r="AB58" s="593"/>
      <c r="AC58" s="594"/>
      <c r="AD58" s="592" t="str">
        <f>IF(OR('Calcul Worksheet'!CR58="",ISERROR('Calcul Worksheet'!CR58)),"",'Calcul Worksheet'!CR58)</f>
        <v/>
      </c>
      <c r="AE58" s="593"/>
      <c r="AF58" s="594"/>
      <c r="AG58" s="592" t="str">
        <f>IF(OR('Calcul Worksheet'!CU58="",ISERROR('Calcul Worksheet'!CU58)),"",'Calcul Worksheet'!CU58)</f>
        <v/>
      </c>
      <c r="AH58" s="593"/>
      <c r="AI58" s="594"/>
      <c r="AJ58" s="201"/>
      <c r="AK58" s="201"/>
    </row>
    <row r="59" spans="1:37">
      <c r="A59" s="34" t="str">
        <f>IF('Informations About Genes'!A59="","",'Informations About Genes'!A59)</f>
        <v>E9</v>
      </c>
      <c r="B59" s="35" t="str">
        <f>IF('Informations About Genes'!D59="","",'Informations About Genes'!D59)</f>
        <v/>
      </c>
      <c r="C59" s="598"/>
      <c r="D59" s="599"/>
      <c r="E59" s="600"/>
      <c r="F59" s="592" t="str">
        <f>IF(OR('Calcul Worksheet'!BT59="",ISERROR('Calcul Worksheet'!BT59)),"",'Calcul Worksheet'!BT59)</f>
        <v/>
      </c>
      <c r="G59" s="593"/>
      <c r="H59" s="594"/>
      <c r="I59" s="592" t="str">
        <f>IF(OR('Calcul Worksheet'!BW59="",ISERROR('Calcul Worksheet'!BW59)),"",'Calcul Worksheet'!BW59)</f>
        <v/>
      </c>
      <c r="J59" s="593"/>
      <c r="K59" s="594"/>
      <c r="L59" s="592" t="str">
        <f>IF(OR('Calcul Worksheet'!BZ59="",ISERROR('Calcul Worksheet'!BZ59)),"",'Calcul Worksheet'!BZ59)</f>
        <v/>
      </c>
      <c r="M59" s="593"/>
      <c r="N59" s="594"/>
      <c r="O59" s="592" t="str">
        <f>IF(OR('Calcul Worksheet'!CC59="",ISERROR('Calcul Worksheet'!CC59)),"",'Calcul Worksheet'!CC59)</f>
        <v/>
      </c>
      <c r="P59" s="593"/>
      <c r="Q59" s="594"/>
      <c r="R59" s="592" t="str">
        <f>IF(OR('Calcul Worksheet'!CF59="",ISERROR('Calcul Worksheet'!CF59)),"",'Calcul Worksheet'!CF59)</f>
        <v/>
      </c>
      <c r="S59" s="593"/>
      <c r="T59" s="594"/>
      <c r="U59" s="592" t="str">
        <f>IF(OR('Calcul Worksheet'!CI59="",ISERROR('Calcul Worksheet'!CI59)),"",'Calcul Worksheet'!CI59)</f>
        <v/>
      </c>
      <c r="V59" s="593"/>
      <c r="W59" s="594"/>
      <c r="X59" s="592" t="str">
        <f>IF(OR('Calcul Worksheet'!CL59="",ISERROR('Calcul Worksheet'!CL59)),"",'Calcul Worksheet'!CL59)</f>
        <v/>
      </c>
      <c r="Y59" s="593"/>
      <c r="Z59" s="594"/>
      <c r="AA59" s="592" t="str">
        <f>IF(OR('Calcul Worksheet'!CO59="",ISERROR('Calcul Worksheet'!CO59)),"",'Calcul Worksheet'!CO59)</f>
        <v/>
      </c>
      <c r="AB59" s="593"/>
      <c r="AC59" s="594"/>
      <c r="AD59" s="592" t="str">
        <f>IF(OR('Calcul Worksheet'!CR59="",ISERROR('Calcul Worksheet'!CR59)),"",'Calcul Worksheet'!CR59)</f>
        <v/>
      </c>
      <c r="AE59" s="593"/>
      <c r="AF59" s="594"/>
      <c r="AG59" s="592" t="str">
        <f>IF(OR('Calcul Worksheet'!CU59="",ISERROR('Calcul Worksheet'!CU59)),"",'Calcul Worksheet'!CU59)</f>
        <v/>
      </c>
      <c r="AH59" s="593"/>
      <c r="AI59" s="594"/>
      <c r="AJ59" s="201"/>
      <c r="AK59" s="201"/>
    </row>
    <row r="60" spans="1:37">
      <c r="A60" s="34" t="str">
        <f>IF('Informations About Genes'!A60="","",'Informations About Genes'!A60)</f>
        <v>E10</v>
      </c>
      <c r="B60" s="35" t="str">
        <f>IF('Informations About Genes'!D60="","",'Informations About Genes'!D60)</f>
        <v/>
      </c>
      <c r="C60" s="598"/>
      <c r="D60" s="599"/>
      <c r="E60" s="600"/>
      <c r="F60" s="592" t="str">
        <f>IF(OR('Calcul Worksheet'!BT60="",ISERROR('Calcul Worksheet'!BT60)),"",'Calcul Worksheet'!BT60)</f>
        <v/>
      </c>
      <c r="G60" s="593"/>
      <c r="H60" s="594"/>
      <c r="I60" s="592" t="str">
        <f>IF(OR('Calcul Worksheet'!BW60="",ISERROR('Calcul Worksheet'!BW60)),"",'Calcul Worksheet'!BW60)</f>
        <v/>
      </c>
      <c r="J60" s="593"/>
      <c r="K60" s="594"/>
      <c r="L60" s="592" t="str">
        <f>IF(OR('Calcul Worksheet'!BZ60="",ISERROR('Calcul Worksheet'!BZ60)),"",'Calcul Worksheet'!BZ60)</f>
        <v/>
      </c>
      <c r="M60" s="593"/>
      <c r="N60" s="594"/>
      <c r="O60" s="592" t="str">
        <f>IF(OR('Calcul Worksheet'!CC60="",ISERROR('Calcul Worksheet'!CC60)),"",'Calcul Worksheet'!CC60)</f>
        <v/>
      </c>
      <c r="P60" s="593"/>
      <c r="Q60" s="594"/>
      <c r="R60" s="592" t="str">
        <f>IF(OR('Calcul Worksheet'!CF60="",ISERROR('Calcul Worksheet'!CF60)),"",'Calcul Worksheet'!CF60)</f>
        <v/>
      </c>
      <c r="S60" s="593"/>
      <c r="T60" s="594"/>
      <c r="U60" s="592" t="str">
        <f>IF(OR('Calcul Worksheet'!CI60="",ISERROR('Calcul Worksheet'!CI60)),"",'Calcul Worksheet'!CI60)</f>
        <v/>
      </c>
      <c r="V60" s="593"/>
      <c r="W60" s="594"/>
      <c r="X60" s="592" t="str">
        <f>IF(OR('Calcul Worksheet'!CL60="",ISERROR('Calcul Worksheet'!CL60)),"",'Calcul Worksheet'!CL60)</f>
        <v/>
      </c>
      <c r="Y60" s="593"/>
      <c r="Z60" s="594"/>
      <c r="AA60" s="592" t="str">
        <f>IF(OR('Calcul Worksheet'!CO60="",ISERROR('Calcul Worksheet'!CO60)),"",'Calcul Worksheet'!CO60)</f>
        <v/>
      </c>
      <c r="AB60" s="593"/>
      <c r="AC60" s="594"/>
      <c r="AD60" s="592" t="str">
        <f>IF(OR('Calcul Worksheet'!CR60="",ISERROR('Calcul Worksheet'!CR60)),"",'Calcul Worksheet'!CR60)</f>
        <v/>
      </c>
      <c r="AE60" s="593"/>
      <c r="AF60" s="594"/>
      <c r="AG60" s="592" t="str">
        <f>IF(OR('Calcul Worksheet'!CU60="",ISERROR('Calcul Worksheet'!CU60)),"",'Calcul Worksheet'!CU60)</f>
        <v/>
      </c>
      <c r="AH60" s="593"/>
      <c r="AI60" s="594"/>
      <c r="AJ60" s="201"/>
      <c r="AK60" s="201"/>
    </row>
    <row r="61" spans="1:37">
      <c r="A61" s="34" t="str">
        <f>IF('Informations About Genes'!A61="","",'Informations About Genes'!A61)</f>
        <v>E11</v>
      </c>
      <c r="B61" s="35" t="str">
        <f>IF('Informations About Genes'!D61="","",'Informations About Genes'!D61)</f>
        <v/>
      </c>
      <c r="C61" s="598"/>
      <c r="D61" s="599"/>
      <c r="E61" s="600"/>
      <c r="F61" s="592" t="str">
        <f>IF(OR('Calcul Worksheet'!BT61="",ISERROR('Calcul Worksheet'!BT61)),"",'Calcul Worksheet'!BT61)</f>
        <v/>
      </c>
      <c r="G61" s="593"/>
      <c r="H61" s="594"/>
      <c r="I61" s="592" t="str">
        <f>IF(OR('Calcul Worksheet'!BW61="",ISERROR('Calcul Worksheet'!BW61)),"",'Calcul Worksheet'!BW61)</f>
        <v/>
      </c>
      <c r="J61" s="593"/>
      <c r="K61" s="594"/>
      <c r="L61" s="592" t="str">
        <f>IF(OR('Calcul Worksheet'!BZ61="",ISERROR('Calcul Worksheet'!BZ61)),"",'Calcul Worksheet'!BZ61)</f>
        <v/>
      </c>
      <c r="M61" s="593"/>
      <c r="N61" s="594"/>
      <c r="O61" s="592" t="str">
        <f>IF(OR('Calcul Worksheet'!CC61="",ISERROR('Calcul Worksheet'!CC61)),"",'Calcul Worksheet'!CC61)</f>
        <v/>
      </c>
      <c r="P61" s="593"/>
      <c r="Q61" s="594"/>
      <c r="R61" s="592" t="str">
        <f>IF(OR('Calcul Worksheet'!CF61="",ISERROR('Calcul Worksheet'!CF61)),"",'Calcul Worksheet'!CF61)</f>
        <v/>
      </c>
      <c r="S61" s="593"/>
      <c r="T61" s="594"/>
      <c r="U61" s="592" t="str">
        <f>IF(OR('Calcul Worksheet'!CI61="",ISERROR('Calcul Worksheet'!CI61)),"",'Calcul Worksheet'!CI61)</f>
        <v/>
      </c>
      <c r="V61" s="593"/>
      <c r="W61" s="594"/>
      <c r="X61" s="592" t="str">
        <f>IF(OR('Calcul Worksheet'!CL61="",ISERROR('Calcul Worksheet'!CL61)),"",'Calcul Worksheet'!CL61)</f>
        <v/>
      </c>
      <c r="Y61" s="593"/>
      <c r="Z61" s="594"/>
      <c r="AA61" s="592" t="str">
        <f>IF(OR('Calcul Worksheet'!CO61="",ISERROR('Calcul Worksheet'!CO61)),"",'Calcul Worksheet'!CO61)</f>
        <v/>
      </c>
      <c r="AB61" s="593"/>
      <c r="AC61" s="594"/>
      <c r="AD61" s="592" t="str">
        <f>IF(OR('Calcul Worksheet'!CR61="",ISERROR('Calcul Worksheet'!CR61)),"",'Calcul Worksheet'!CR61)</f>
        <v/>
      </c>
      <c r="AE61" s="593"/>
      <c r="AF61" s="594"/>
      <c r="AG61" s="592" t="str">
        <f>IF(OR('Calcul Worksheet'!CU61="",ISERROR('Calcul Worksheet'!CU61)),"",'Calcul Worksheet'!CU61)</f>
        <v/>
      </c>
      <c r="AH61" s="593"/>
      <c r="AI61" s="594"/>
      <c r="AJ61" s="201"/>
      <c r="AK61" s="201"/>
    </row>
    <row r="62" spans="1:37">
      <c r="A62" s="34" t="str">
        <f>IF('Informations About Genes'!A62="","",'Informations About Genes'!A62)</f>
        <v>E12</v>
      </c>
      <c r="B62" s="35" t="str">
        <f>IF('Informations About Genes'!D62="","",'Informations About Genes'!D62)</f>
        <v/>
      </c>
      <c r="C62" s="598"/>
      <c r="D62" s="599"/>
      <c r="E62" s="600"/>
      <c r="F62" s="592" t="str">
        <f>IF(OR('Calcul Worksheet'!BT62="",ISERROR('Calcul Worksheet'!BT62)),"",'Calcul Worksheet'!BT62)</f>
        <v/>
      </c>
      <c r="G62" s="593"/>
      <c r="H62" s="594"/>
      <c r="I62" s="592" t="str">
        <f>IF(OR('Calcul Worksheet'!BW62="",ISERROR('Calcul Worksheet'!BW62)),"",'Calcul Worksheet'!BW62)</f>
        <v/>
      </c>
      <c r="J62" s="593"/>
      <c r="K62" s="594"/>
      <c r="L62" s="592" t="str">
        <f>IF(OR('Calcul Worksheet'!BZ62="",ISERROR('Calcul Worksheet'!BZ62)),"",'Calcul Worksheet'!BZ62)</f>
        <v/>
      </c>
      <c r="M62" s="593"/>
      <c r="N62" s="594"/>
      <c r="O62" s="592" t="str">
        <f>IF(OR('Calcul Worksheet'!CC62="",ISERROR('Calcul Worksheet'!CC62)),"",'Calcul Worksheet'!CC62)</f>
        <v/>
      </c>
      <c r="P62" s="593"/>
      <c r="Q62" s="594"/>
      <c r="R62" s="592" t="str">
        <f>IF(OR('Calcul Worksheet'!CF62="",ISERROR('Calcul Worksheet'!CF62)),"",'Calcul Worksheet'!CF62)</f>
        <v/>
      </c>
      <c r="S62" s="593"/>
      <c r="T62" s="594"/>
      <c r="U62" s="592" t="str">
        <f>IF(OR('Calcul Worksheet'!CI62="",ISERROR('Calcul Worksheet'!CI62)),"",'Calcul Worksheet'!CI62)</f>
        <v/>
      </c>
      <c r="V62" s="593"/>
      <c r="W62" s="594"/>
      <c r="X62" s="592" t="str">
        <f>IF(OR('Calcul Worksheet'!CL62="",ISERROR('Calcul Worksheet'!CL62)),"",'Calcul Worksheet'!CL62)</f>
        <v/>
      </c>
      <c r="Y62" s="593"/>
      <c r="Z62" s="594"/>
      <c r="AA62" s="592" t="str">
        <f>IF(OR('Calcul Worksheet'!CO62="",ISERROR('Calcul Worksheet'!CO62)),"",'Calcul Worksheet'!CO62)</f>
        <v/>
      </c>
      <c r="AB62" s="593"/>
      <c r="AC62" s="594"/>
      <c r="AD62" s="592" t="str">
        <f>IF(OR('Calcul Worksheet'!CR62="",ISERROR('Calcul Worksheet'!CR62)),"",'Calcul Worksheet'!CR62)</f>
        <v/>
      </c>
      <c r="AE62" s="593"/>
      <c r="AF62" s="594"/>
      <c r="AG62" s="592" t="str">
        <f>IF(OR('Calcul Worksheet'!CU62="",ISERROR('Calcul Worksheet'!CU62)),"",'Calcul Worksheet'!CU62)</f>
        <v/>
      </c>
      <c r="AH62" s="593"/>
      <c r="AI62" s="594"/>
      <c r="AJ62" s="201"/>
      <c r="AK62" s="201"/>
    </row>
    <row r="63" spans="1:37">
      <c r="A63" s="34" t="str">
        <f>IF('Informations About Genes'!A63="","",'Informations About Genes'!A63)</f>
        <v>F1</v>
      </c>
      <c r="B63" s="35" t="str">
        <f>IF('Informations About Genes'!D63="","",'Informations About Genes'!D63)</f>
        <v/>
      </c>
      <c r="C63" s="598"/>
      <c r="D63" s="599"/>
      <c r="E63" s="600"/>
      <c r="F63" s="592" t="str">
        <f>IF(OR('Calcul Worksheet'!BT63="",ISERROR('Calcul Worksheet'!BT63)),"",'Calcul Worksheet'!BT63)</f>
        <v/>
      </c>
      <c r="G63" s="593"/>
      <c r="H63" s="594"/>
      <c r="I63" s="592" t="str">
        <f>IF(OR('Calcul Worksheet'!BW63="",ISERROR('Calcul Worksheet'!BW63)),"",'Calcul Worksheet'!BW63)</f>
        <v/>
      </c>
      <c r="J63" s="593"/>
      <c r="K63" s="594"/>
      <c r="L63" s="592" t="str">
        <f>IF(OR('Calcul Worksheet'!BZ63="",ISERROR('Calcul Worksheet'!BZ63)),"",'Calcul Worksheet'!BZ63)</f>
        <v/>
      </c>
      <c r="M63" s="593"/>
      <c r="N63" s="594"/>
      <c r="O63" s="592" t="str">
        <f>IF(OR('Calcul Worksheet'!CC63="",ISERROR('Calcul Worksheet'!CC63)),"",'Calcul Worksheet'!CC63)</f>
        <v/>
      </c>
      <c r="P63" s="593"/>
      <c r="Q63" s="594"/>
      <c r="R63" s="592" t="str">
        <f>IF(OR('Calcul Worksheet'!CF63="",ISERROR('Calcul Worksheet'!CF63)),"",'Calcul Worksheet'!CF63)</f>
        <v/>
      </c>
      <c r="S63" s="593"/>
      <c r="T63" s="594"/>
      <c r="U63" s="592" t="str">
        <f>IF(OR('Calcul Worksheet'!CI63="",ISERROR('Calcul Worksheet'!CI63)),"",'Calcul Worksheet'!CI63)</f>
        <v/>
      </c>
      <c r="V63" s="593"/>
      <c r="W63" s="594"/>
      <c r="X63" s="592" t="str">
        <f>IF(OR('Calcul Worksheet'!CL63="",ISERROR('Calcul Worksheet'!CL63)),"",'Calcul Worksheet'!CL63)</f>
        <v/>
      </c>
      <c r="Y63" s="593"/>
      <c r="Z63" s="594"/>
      <c r="AA63" s="592" t="str">
        <f>IF(OR('Calcul Worksheet'!CO63="",ISERROR('Calcul Worksheet'!CO63)),"",'Calcul Worksheet'!CO63)</f>
        <v/>
      </c>
      <c r="AB63" s="593"/>
      <c r="AC63" s="594"/>
      <c r="AD63" s="592" t="str">
        <f>IF(OR('Calcul Worksheet'!CR63="",ISERROR('Calcul Worksheet'!CR63)),"",'Calcul Worksheet'!CR63)</f>
        <v/>
      </c>
      <c r="AE63" s="593"/>
      <c r="AF63" s="594"/>
      <c r="AG63" s="592" t="str">
        <f>IF(OR('Calcul Worksheet'!CU63="",ISERROR('Calcul Worksheet'!CU63)),"",'Calcul Worksheet'!CU63)</f>
        <v/>
      </c>
      <c r="AH63" s="593"/>
      <c r="AI63" s="594"/>
      <c r="AJ63" s="201"/>
      <c r="AK63" s="201"/>
    </row>
    <row r="64" spans="1:37">
      <c r="A64" s="34" t="str">
        <f>IF('Informations About Genes'!A64="","",'Informations About Genes'!A64)</f>
        <v>F2</v>
      </c>
      <c r="B64" s="35" t="str">
        <f>IF('Informations About Genes'!D64="","",'Informations About Genes'!D64)</f>
        <v/>
      </c>
      <c r="C64" s="598"/>
      <c r="D64" s="599"/>
      <c r="E64" s="600"/>
      <c r="F64" s="592" t="str">
        <f>IF(OR('Calcul Worksheet'!BT64="",ISERROR('Calcul Worksheet'!BT64)),"",'Calcul Worksheet'!BT64)</f>
        <v/>
      </c>
      <c r="G64" s="593"/>
      <c r="H64" s="594"/>
      <c r="I64" s="592" t="str">
        <f>IF(OR('Calcul Worksheet'!BW64="",ISERROR('Calcul Worksheet'!BW64)),"",'Calcul Worksheet'!BW64)</f>
        <v/>
      </c>
      <c r="J64" s="593"/>
      <c r="K64" s="594"/>
      <c r="L64" s="592" t="str">
        <f>IF(OR('Calcul Worksheet'!BZ64="",ISERROR('Calcul Worksheet'!BZ64)),"",'Calcul Worksheet'!BZ64)</f>
        <v/>
      </c>
      <c r="M64" s="593"/>
      <c r="N64" s="594"/>
      <c r="O64" s="592" t="str">
        <f>IF(OR('Calcul Worksheet'!CC64="",ISERROR('Calcul Worksheet'!CC64)),"",'Calcul Worksheet'!CC64)</f>
        <v/>
      </c>
      <c r="P64" s="593"/>
      <c r="Q64" s="594"/>
      <c r="R64" s="592" t="str">
        <f>IF(OR('Calcul Worksheet'!CF64="",ISERROR('Calcul Worksheet'!CF64)),"",'Calcul Worksheet'!CF64)</f>
        <v/>
      </c>
      <c r="S64" s="593"/>
      <c r="T64" s="594"/>
      <c r="U64" s="592" t="str">
        <f>IF(OR('Calcul Worksheet'!CI64="",ISERROR('Calcul Worksheet'!CI64)),"",'Calcul Worksheet'!CI64)</f>
        <v/>
      </c>
      <c r="V64" s="593"/>
      <c r="W64" s="594"/>
      <c r="X64" s="592" t="str">
        <f>IF(OR('Calcul Worksheet'!CL64="",ISERROR('Calcul Worksheet'!CL64)),"",'Calcul Worksheet'!CL64)</f>
        <v/>
      </c>
      <c r="Y64" s="593"/>
      <c r="Z64" s="594"/>
      <c r="AA64" s="592" t="str">
        <f>IF(OR('Calcul Worksheet'!CO64="",ISERROR('Calcul Worksheet'!CO64)),"",'Calcul Worksheet'!CO64)</f>
        <v/>
      </c>
      <c r="AB64" s="593"/>
      <c r="AC64" s="594"/>
      <c r="AD64" s="592" t="str">
        <f>IF(OR('Calcul Worksheet'!CR64="",ISERROR('Calcul Worksheet'!CR64)),"",'Calcul Worksheet'!CR64)</f>
        <v/>
      </c>
      <c r="AE64" s="593"/>
      <c r="AF64" s="594"/>
      <c r="AG64" s="592" t="str">
        <f>IF(OR('Calcul Worksheet'!CU64="",ISERROR('Calcul Worksheet'!CU64)),"",'Calcul Worksheet'!CU64)</f>
        <v/>
      </c>
      <c r="AH64" s="593"/>
      <c r="AI64" s="594"/>
      <c r="AJ64" s="201"/>
      <c r="AK64" s="201"/>
    </row>
    <row r="65" spans="1:37">
      <c r="A65" s="34" t="str">
        <f>IF('Informations About Genes'!A65="","",'Informations About Genes'!A65)</f>
        <v>F3</v>
      </c>
      <c r="B65" s="35" t="str">
        <f>IF('Informations About Genes'!D65="","",'Informations About Genes'!D65)</f>
        <v/>
      </c>
      <c r="C65" s="598"/>
      <c r="D65" s="599"/>
      <c r="E65" s="600"/>
      <c r="F65" s="592" t="str">
        <f>IF(OR('Calcul Worksheet'!BT65="",ISERROR('Calcul Worksheet'!BT65)),"",'Calcul Worksheet'!BT65)</f>
        <v/>
      </c>
      <c r="G65" s="593"/>
      <c r="H65" s="594"/>
      <c r="I65" s="592" t="str">
        <f>IF(OR('Calcul Worksheet'!BW65="",ISERROR('Calcul Worksheet'!BW65)),"",'Calcul Worksheet'!BW65)</f>
        <v/>
      </c>
      <c r="J65" s="593"/>
      <c r="K65" s="594"/>
      <c r="L65" s="592" t="str">
        <f>IF(OR('Calcul Worksheet'!BZ65="",ISERROR('Calcul Worksheet'!BZ65)),"",'Calcul Worksheet'!BZ65)</f>
        <v/>
      </c>
      <c r="M65" s="593"/>
      <c r="N65" s="594"/>
      <c r="O65" s="592" t="str">
        <f>IF(OR('Calcul Worksheet'!CC65="",ISERROR('Calcul Worksheet'!CC65)),"",'Calcul Worksheet'!CC65)</f>
        <v/>
      </c>
      <c r="P65" s="593"/>
      <c r="Q65" s="594"/>
      <c r="R65" s="592" t="str">
        <f>IF(OR('Calcul Worksheet'!CF65="",ISERROR('Calcul Worksheet'!CF65)),"",'Calcul Worksheet'!CF65)</f>
        <v/>
      </c>
      <c r="S65" s="593"/>
      <c r="T65" s="594"/>
      <c r="U65" s="592" t="str">
        <f>IF(OR('Calcul Worksheet'!CI65="",ISERROR('Calcul Worksheet'!CI65)),"",'Calcul Worksheet'!CI65)</f>
        <v/>
      </c>
      <c r="V65" s="593"/>
      <c r="W65" s="594"/>
      <c r="X65" s="592" t="str">
        <f>IF(OR('Calcul Worksheet'!CL65="",ISERROR('Calcul Worksheet'!CL65)),"",'Calcul Worksheet'!CL65)</f>
        <v/>
      </c>
      <c r="Y65" s="593"/>
      <c r="Z65" s="594"/>
      <c r="AA65" s="592" t="str">
        <f>IF(OR('Calcul Worksheet'!CO65="",ISERROR('Calcul Worksheet'!CO65)),"",'Calcul Worksheet'!CO65)</f>
        <v/>
      </c>
      <c r="AB65" s="593"/>
      <c r="AC65" s="594"/>
      <c r="AD65" s="592" t="str">
        <f>IF(OR('Calcul Worksheet'!CR65="",ISERROR('Calcul Worksheet'!CR65)),"",'Calcul Worksheet'!CR65)</f>
        <v/>
      </c>
      <c r="AE65" s="593"/>
      <c r="AF65" s="594"/>
      <c r="AG65" s="592" t="str">
        <f>IF(OR('Calcul Worksheet'!CU65="",ISERROR('Calcul Worksheet'!CU65)),"",'Calcul Worksheet'!CU65)</f>
        <v/>
      </c>
      <c r="AH65" s="593"/>
      <c r="AI65" s="594"/>
      <c r="AJ65" s="201"/>
      <c r="AK65" s="201"/>
    </row>
    <row r="66" spans="1:37">
      <c r="A66" s="34" t="str">
        <f>IF('Informations About Genes'!A66="","",'Informations About Genes'!A66)</f>
        <v>F4</v>
      </c>
      <c r="B66" s="35" t="str">
        <f>IF('Informations About Genes'!D66="","",'Informations About Genes'!D66)</f>
        <v/>
      </c>
      <c r="C66" s="598"/>
      <c r="D66" s="599"/>
      <c r="E66" s="600"/>
      <c r="F66" s="592" t="str">
        <f>IF(OR('Calcul Worksheet'!BT66="",ISERROR('Calcul Worksheet'!BT66)),"",'Calcul Worksheet'!BT66)</f>
        <v/>
      </c>
      <c r="G66" s="593"/>
      <c r="H66" s="594"/>
      <c r="I66" s="592" t="str">
        <f>IF(OR('Calcul Worksheet'!BW66="",ISERROR('Calcul Worksheet'!BW66)),"",'Calcul Worksheet'!BW66)</f>
        <v/>
      </c>
      <c r="J66" s="593"/>
      <c r="K66" s="594"/>
      <c r="L66" s="592" t="str">
        <f>IF(OR('Calcul Worksheet'!BZ66="",ISERROR('Calcul Worksheet'!BZ66)),"",'Calcul Worksheet'!BZ66)</f>
        <v/>
      </c>
      <c r="M66" s="593"/>
      <c r="N66" s="594"/>
      <c r="O66" s="592" t="str">
        <f>IF(OR('Calcul Worksheet'!CC66="",ISERROR('Calcul Worksheet'!CC66)),"",'Calcul Worksheet'!CC66)</f>
        <v/>
      </c>
      <c r="P66" s="593"/>
      <c r="Q66" s="594"/>
      <c r="R66" s="592" t="str">
        <f>IF(OR('Calcul Worksheet'!CF66="",ISERROR('Calcul Worksheet'!CF66)),"",'Calcul Worksheet'!CF66)</f>
        <v/>
      </c>
      <c r="S66" s="593"/>
      <c r="T66" s="594"/>
      <c r="U66" s="592" t="str">
        <f>IF(OR('Calcul Worksheet'!CI66="",ISERROR('Calcul Worksheet'!CI66)),"",'Calcul Worksheet'!CI66)</f>
        <v/>
      </c>
      <c r="V66" s="593"/>
      <c r="W66" s="594"/>
      <c r="X66" s="592" t="str">
        <f>IF(OR('Calcul Worksheet'!CL66="",ISERROR('Calcul Worksheet'!CL66)),"",'Calcul Worksheet'!CL66)</f>
        <v/>
      </c>
      <c r="Y66" s="593"/>
      <c r="Z66" s="594"/>
      <c r="AA66" s="592" t="str">
        <f>IF(OR('Calcul Worksheet'!CO66="",ISERROR('Calcul Worksheet'!CO66)),"",'Calcul Worksheet'!CO66)</f>
        <v/>
      </c>
      <c r="AB66" s="593"/>
      <c r="AC66" s="594"/>
      <c r="AD66" s="592" t="str">
        <f>IF(OR('Calcul Worksheet'!CR66="",ISERROR('Calcul Worksheet'!CR66)),"",'Calcul Worksheet'!CR66)</f>
        <v/>
      </c>
      <c r="AE66" s="593"/>
      <c r="AF66" s="594"/>
      <c r="AG66" s="592" t="str">
        <f>IF(OR('Calcul Worksheet'!CU66="",ISERROR('Calcul Worksheet'!CU66)),"",'Calcul Worksheet'!CU66)</f>
        <v/>
      </c>
      <c r="AH66" s="593"/>
      <c r="AI66" s="594"/>
      <c r="AJ66" s="201"/>
      <c r="AK66" s="201"/>
    </row>
    <row r="67" spans="1:37">
      <c r="A67" s="34" t="str">
        <f>IF('Informations About Genes'!A67="","",'Informations About Genes'!A67)</f>
        <v>F5</v>
      </c>
      <c r="B67" s="35" t="str">
        <f>IF('Informations About Genes'!D67="","",'Informations About Genes'!D67)</f>
        <v/>
      </c>
      <c r="C67" s="598"/>
      <c r="D67" s="599"/>
      <c r="E67" s="600"/>
      <c r="F67" s="592" t="str">
        <f>IF(OR('Calcul Worksheet'!BT67="",ISERROR('Calcul Worksheet'!BT67)),"",'Calcul Worksheet'!BT67)</f>
        <v/>
      </c>
      <c r="G67" s="593"/>
      <c r="H67" s="594"/>
      <c r="I67" s="592" t="str">
        <f>IF(OR('Calcul Worksheet'!BW67="",ISERROR('Calcul Worksheet'!BW67)),"",'Calcul Worksheet'!BW67)</f>
        <v/>
      </c>
      <c r="J67" s="593"/>
      <c r="K67" s="594"/>
      <c r="L67" s="592" t="str">
        <f>IF(OR('Calcul Worksheet'!BZ67="",ISERROR('Calcul Worksheet'!BZ67)),"",'Calcul Worksheet'!BZ67)</f>
        <v/>
      </c>
      <c r="M67" s="593"/>
      <c r="N67" s="594"/>
      <c r="O67" s="592" t="str">
        <f>IF(OR('Calcul Worksheet'!CC67="",ISERROR('Calcul Worksheet'!CC67)),"",'Calcul Worksheet'!CC67)</f>
        <v/>
      </c>
      <c r="P67" s="593"/>
      <c r="Q67" s="594"/>
      <c r="R67" s="592" t="str">
        <f>IF(OR('Calcul Worksheet'!CF67="",ISERROR('Calcul Worksheet'!CF67)),"",'Calcul Worksheet'!CF67)</f>
        <v/>
      </c>
      <c r="S67" s="593"/>
      <c r="T67" s="594"/>
      <c r="U67" s="592" t="str">
        <f>IF(OR('Calcul Worksheet'!CI67="",ISERROR('Calcul Worksheet'!CI67)),"",'Calcul Worksheet'!CI67)</f>
        <v/>
      </c>
      <c r="V67" s="593"/>
      <c r="W67" s="594"/>
      <c r="X67" s="592" t="str">
        <f>IF(OR('Calcul Worksheet'!CL67="",ISERROR('Calcul Worksheet'!CL67)),"",'Calcul Worksheet'!CL67)</f>
        <v/>
      </c>
      <c r="Y67" s="593"/>
      <c r="Z67" s="594"/>
      <c r="AA67" s="592" t="str">
        <f>IF(OR('Calcul Worksheet'!CO67="",ISERROR('Calcul Worksheet'!CO67)),"",'Calcul Worksheet'!CO67)</f>
        <v/>
      </c>
      <c r="AB67" s="593"/>
      <c r="AC67" s="594"/>
      <c r="AD67" s="592" t="str">
        <f>IF(OR('Calcul Worksheet'!CR67="",ISERROR('Calcul Worksheet'!CR67)),"",'Calcul Worksheet'!CR67)</f>
        <v/>
      </c>
      <c r="AE67" s="593"/>
      <c r="AF67" s="594"/>
      <c r="AG67" s="592" t="str">
        <f>IF(OR('Calcul Worksheet'!CU67="",ISERROR('Calcul Worksheet'!CU67)),"",'Calcul Worksheet'!CU67)</f>
        <v/>
      </c>
      <c r="AH67" s="593"/>
      <c r="AI67" s="594"/>
      <c r="AJ67" s="201"/>
      <c r="AK67" s="201"/>
    </row>
    <row r="68" spans="1:37">
      <c r="A68" s="34" t="str">
        <f>IF('Informations About Genes'!A68="","",'Informations About Genes'!A68)</f>
        <v>F6</v>
      </c>
      <c r="B68" s="35" t="str">
        <f>IF('Informations About Genes'!D68="","",'Informations About Genes'!D68)</f>
        <v/>
      </c>
      <c r="C68" s="598"/>
      <c r="D68" s="599"/>
      <c r="E68" s="600"/>
      <c r="F68" s="592" t="str">
        <f>IF(OR('Calcul Worksheet'!BT68="",ISERROR('Calcul Worksheet'!BT68)),"",'Calcul Worksheet'!BT68)</f>
        <v/>
      </c>
      <c r="G68" s="593"/>
      <c r="H68" s="594"/>
      <c r="I68" s="592" t="str">
        <f>IF(OR('Calcul Worksheet'!BW68="",ISERROR('Calcul Worksheet'!BW68)),"",'Calcul Worksheet'!BW68)</f>
        <v/>
      </c>
      <c r="J68" s="593"/>
      <c r="K68" s="594"/>
      <c r="L68" s="592" t="str">
        <f>IF(OR('Calcul Worksheet'!BZ68="",ISERROR('Calcul Worksheet'!BZ68)),"",'Calcul Worksheet'!BZ68)</f>
        <v/>
      </c>
      <c r="M68" s="593"/>
      <c r="N68" s="594"/>
      <c r="O68" s="592" t="str">
        <f>IF(OR('Calcul Worksheet'!CC68="",ISERROR('Calcul Worksheet'!CC68)),"",'Calcul Worksheet'!CC68)</f>
        <v/>
      </c>
      <c r="P68" s="593"/>
      <c r="Q68" s="594"/>
      <c r="R68" s="592" t="str">
        <f>IF(OR('Calcul Worksheet'!CF68="",ISERROR('Calcul Worksheet'!CF68)),"",'Calcul Worksheet'!CF68)</f>
        <v/>
      </c>
      <c r="S68" s="593"/>
      <c r="T68" s="594"/>
      <c r="U68" s="592" t="str">
        <f>IF(OR('Calcul Worksheet'!CI68="",ISERROR('Calcul Worksheet'!CI68)),"",'Calcul Worksheet'!CI68)</f>
        <v/>
      </c>
      <c r="V68" s="593"/>
      <c r="W68" s="594"/>
      <c r="X68" s="592" t="str">
        <f>IF(OR('Calcul Worksheet'!CL68="",ISERROR('Calcul Worksheet'!CL68)),"",'Calcul Worksheet'!CL68)</f>
        <v/>
      </c>
      <c r="Y68" s="593"/>
      <c r="Z68" s="594"/>
      <c r="AA68" s="592" t="str">
        <f>IF(OR('Calcul Worksheet'!CO68="",ISERROR('Calcul Worksheet'!CO68)),"",'Calcul Worksheet'!CO68)</f>
        <v/>
      </c>
      <c r="AB68" s="593"/>
      <c r="AC68" s="594"/>
      <c r="AD68" s="592" t="str">
        <f>IF(OR('Calcul Worksheet'!CR68="",ISERROR('Calcul Worksheet'!CR68)),"",'Calcul Worksheet'!CR68)</f>
        <v/>
      </c>
      <c r="AE68" s="593"/>
      <c r="AF68" s="594"/>
      <c r="AG68" s="592" t="str">
        <f>IF(OR('Calcul Worksheet'!CU68="",ISERROR('Calcul Worksheet'!CU68)),"",'Calcul Worksheet'!CU68)</f>
        <v/>
      </c>
      <c r="AH68" s="593"/>
      <c r="AI68" s="594"/>
      <c r="AJ68" s="201"/>
      <c r="AK68" s="201"/>
    </row>
    <row r="69" spans="1:37">
      <c r="A69" s="34" t="str">
        <f>IF('Informations About Genes'!A69="","",'Informations About Genes'!A69)</f>
        <v>F7</v>
      </c>
      <c r="B69" s="35" t="str">
        <f>IF('Informations About Genes'!D69="","",'Informations About Genes'!D69)</f>
        <v/>
      </c>
      <c r="C69" s="598"/>
      <c r="D69" s="599"/>
      <c r="E69" s="600"/>
      <c r="F69" s="592" t="str">
        <f>IF(OR('Calcul Worksheet'!BT69="",ISERROR('Calcul Worksheet'!BT69)),"",'Calcul Worksheet'!BT69)</f>
        <v/>
      </c>
      <c r="G69" s="593"/>
      <c r="H69" s="594"/>
      <c r="I69" s="592" t="str">
        <f>IF(OR('Calcul Worksheet'!BW69="",ISERROR('Calcul Worksheet'!BW69)),"",'Calcul Worksheet'!BW69)</f>
        <v/>
      </c>
      <c r="J69" s="593"/>
      <c r="K69" s="594"/>
      <c r="L69" s="592" t="str">
        <f>IF(OR('Calcul Worksheet'!BZ69="",ISERROR('Calcul Worksheet'!BZ69)),"",'Calcul Worksheet'!BZ69)</f>
        <v/>
      </c>
      <c r="M69" s="593"/>
      <c r="N69" s="594"/>
      <c r="O69" s="592" t="str">
        <f>IF(OR('Calcul Worksheet'!CC69="",ISERROR('Calcul Worksheet'!CC69)),"",'Calcul Worksheet'!CC69)</f>
        <v/>
      </c>
      <c r="P69" s="593"/>
      <c r="Q69" s="594"/>
      <c r="R69" s="592" t="str">
        <f>IF(OR('Calcul Worksheet'!CF69="",ISERROR('Calcul Worksheet'!CF69)),"",'Calcul Worksheet'!CF69)</f>
        <v/>
      </c>
      <c r="S69" s="593"/>
      <c r="T69" s="594"/>
      <c r="U69" s="592" t="str">
        <f>IF(OR('Calcul Worksheet'!CI69="",ISERROR('Calcul Worksheet'!CI69)),"",'Calcul Worksheet'!CI69)</f>
        <v/>
      </c>
      <c r="V69" s="593"/>
      <c r="W69" s="594"/>
      <c r="X69" s="592" t="str">
        <f>IF(OR('Calcul Worksheet'!CL69="",ISERROR('Calcul Worksheet'!CL69)),"",'Calcul Worksheet'!CL69)</f>
        <v/>
      </c>
      <c r="Y69" s="593"/>
      <c r="Z69" s="594"/>
      <c r="AA69" s="592" t="str">
        <f>IF(OR('Calcul Worksheet'!CO69="",ISERROR('Calcul Worksheet'!CO69)),"",'Calcul Worksheet'!CO69)</f>
        <v/>
      </c>
      <c r="AB69" s="593"/>
      <c r="AC69" s="594"/>
      <c r="AD69" s="592" t="str">
        <f>IF(OR('Calcul Worksheet'!CR69="",ISERROR('Calcul Worksheet'!CR69)),"",'Calcul Worksheet'!CR69)</f>
        <v/>
      </c>
      <c r="AE69" s="593"/>
      <c r="AF69" s="594"/>
      <c r="AG69" s="592" t="str">
        <f>IF(OR('Calcul Worksheet'!CU69="",ISERROR('Calcul Worksheet'!CU69)),"",'Calcul Worksheet'!CU69)</f>
        <v/>
      </c>
      <c r="AH69" s="593"/>
      <c r="AI69" s="594"/>
      <c r="AJ69" s="201"/>
      <c r="AK69" s="201"/>
    </row>
    <row r="70" spans="1:37">
      <c r="A70" s="34" t="str">
        <f>IF('Informations About Genes'!A70="","",'Informations About Genes'!A70)</f>
        <v>F8</v>
      </c>
      <c r="B70" s="35" t="str">
        <f>IF('Informations About Genes'!D70="","",'Informations About Genes'!D70)</f>
        <v/>
      </c>
      <c r="C70" s="598"/>
      <c r="D70" s="599"/>
      <c r="E70" s="600"/>
      <c r="F70" s="592" t="str">
        <f>IF(OR('Calcul Worksheet'!BT70="",ISERROR('Calcul Worksheet'!BT70)),"",'Calcul Worksheet'!BT70)</f>
        <v/>
      </c>
      <c r="G70" s="593"/>
      <c r="H70" s="594"/>
      <c r="I70" s="592" t="str">
        <f>IF(OR('Calcul Worksheet'!BW70="",ISERROR('Calcul Worksheet'!BW70)),"",'Calcul Worksheet'!BW70)</f>
        <v/>
      </c>
      <c r="J70" s="593"/>
      <c r="K70" s="594"/>
      <c r="L70" s="592" t="str">
        <f>IF(OR('Calcul Worksheet'!BZ70="",ISERROR('Calcul Worksheet'!BZ70)),"",'Calcul Worksheet'!BZ70)</f>
        <v/>
      </c>
      <c r="M70" s="593"/>
      <c r="N70" s="594"/>
      <c r="O70" s="592" t="str">
        <f>IF(OR('Calcul Worksheet'!CC70="",ISERROR('Calcul Worksheet'!CC70)),"",'Calcul Worksheet'!CC70)</f>
        <v/>
      </c>
      <c r="P70" s="593"/>
      <c r="Q70" s="594"/>
      <c r="R70" s="592" t="str">
        <f>IF(OR('Calcul Worksheet'!CF70="",ISERROR('Calcul Worksheet'!CF70)),"",'Calcul Worksheet'!CF70)</f>
        <v/>
      </c>
      <c r="S70" s="593"/>
      <c r="T70" s="594"/>
      <c r="U70" s="592" t="str">
        <f>IF(OR('Calcul Worksheet'!CI70="",ISERROR('Calcul Worksheet'!CI70)),"",'Calcul Worksheet'!CI70)</f>
        <v/>
      </c>
      <c r="V70" s="593"/>
      <c r="W70" s="594"/>
      <c r="X70" s="592" t="str">
        <f>IF(OR('Calcul Worksheet'!CL70="",ISERROR('Calcul Worksheet'!CL70)),"",'Calcul Worksheet'!CL70)</f>
        <v/>
      </c>
      <c r="Y70" s="593"/>
      <c r="Z70" s="594"/>
      <c r="AA70" s="592" t="str">
        <f>IF(OR('Calcul Worksheet'!CO70="",ISERROR('Calcul Worksheet'!CO70)),"",'Calcul Worksheet'!CO70)</f>
        <v/>
      </c>
      <c r="AB70" s="593"/>
      <c r="AC70" s="594"/>
      <c r="AD70" s="592" t="str">
        <f>IF(OR('Calcul Worksheet'!CR70="",ISERROR('Calcul Worksheet'!CR70)),"",'Calcul Worksheet'!CR70)</f>
        <v/>
      </c>
      <c r="AE70" s="593"/>
      <c r="AF70" s="594"/>
      <c r="AG70" s="592" t="str">
        <f>IF(OR('Calcul Worksheet'!CU70="",ISERROR('Calcul Worksheet'!CU70)),"",'Calcul Worksheet'!CU70)</f>
        <v/>
      </c>
      <c r="AH70" s="593"/>
      <c r="AI70" s="594"/>
      <c r="AJ70" s="201"/>
      <c r="AK70" s="201"/>
    </row>
    <row r="71" spans="1:37">
      <c r="A71" s="34" t="str">
        <f>IF('Informations About Genes'!A71="","",'Informations About Genes'!A71)</f>
        <v>F9</v>
      </c>
      <c r="B71" s="35" t="str">
        <f>IF('Informations About Genes'!D71="","",'Informations About Genes'!D71)</f>
        <v/>
      </c>
      <c r="C71" s="598"/>
      <c r="D71" s="599"/>
      <c r="E71" s="600"/>
      <c r="F71" s="592" t="str">
        <f>IF(OR('Calcul Worksheet'!BT71="",ISERROR('Calcul Worksheet'!BT71)),"",'Calcul Worksheet'!BT71)</f>
        <v/>
      </c>
      <c r="G71" s="593"/>
      <c r="H71" s="594"/>
      <c r="I71" s="592" t="str">
        <f>IF(OR('Calcul Worksheet'!BW71="",ISERROR('Calcul Worksheet'!BW71)),"",'Calcul Worksheet'!BW71)</f>
        <v/>
      </c>
      <c r="J71" s="593"/>
      <c r="K71" s="594"/>
      <c r="L71" s="592" t="str">
        <f>IF(OR('Calcul Worksheet'!BZ71="",ISERROR('Calcul Worksheet'!BZ71)),"",'Calcul Worksheet'!BZ71)</f>
        <v/>
      </c>
      <c r="M71" s="593"/>
      <c r="N71" s="594"/>
      <c r="O71" s="592" t="str">
        <f>IF(OR('Calcul Worksheet'!CC71="",ISERROR('Calcul Worksheet'!CC71)),"",'Calcul Worksheet'!CC71)</f>
        <v/>
      </c>
      <c r="P71" s="593"/>
      <c r="Q71" s="594"/>
      <c r="R71" s="592" t="str">
        <f>IF(OR('Calcul Worksheet'!CF71="",ISERROR('Calcul Worksheet'!CF71)),"",'Calcul Worksheet'!CF71)</f>
        <v/>
      </c>
      <c r="S71" s="593"/>
      <c r="T71" s="594"/>
      <c r="U71" s="592" t="str">
        <f>IF(OR('Calcul Worksheet'!CI71="",ISERROR('Calcul Worksheet'!CI71)),"",'Calcul Worksheet'!CI71)</f>
        <v/>
      </c>
      <c r="V71" s="593"/>
      <c r="W71" s="594"/>
      <c r="X71" s="592" t="str">
        <f>IF(OR('Calcul Worksheet'!CL71="",ISERROR('Calcul Worksheet'!CL71)),"",'Calcul Worksheet'!CL71)</f>
        <v/>
      </c>
      <c r="Y71" s="593"/>
      <c r="Z71" s="594"/>
      <c r="AA71" s="592" t="str">
        <f>IF(OR('Calcul Worksheet'!CO71="",ISERROR('Calcul Worksheet'!CO71)),"",'Calcul Worksheet'!CO71)</f>
        <v/>
      </c>
      <c r="AB71" s="593"/>
      <c r="AC71" s="594"/>
      <c r="AD71" s="592" t="str">
        <f>IF(OR('Calcul Worksheet'!CR71="",ISERROR('Calcul Worksheet'!CR71)),"",'Calcul Worksheet'!CR71)</f>
        <v/>
      </c>
      <c r="AE71" s="593"/>
      <c r="AF71" s="594"/>
      <c r="AG71" s="592" t="str">
        <f>IF(OR('Calcul Worksheet'!CU71="",ISERROR('Calcul Worksheet'!CU71)),"",'Calcul Worksheet'!CU71)</f>
        <v/>
      </c>
      <c r="AH71" s="593"/>
      <c r="AI71" s="594"/>
      <c r="AJ71" s="201"/>
      <c r="AK71" s="201"/>
    </row>
    <row r="72" spans="1:37">
      <c r="A72" s="34" t="str">
        <f>IF('Informations About Genes'!A72="","",'Informations About Genes'!A72)</f>
        <v>F10</v>
      </c>
      <c r="B72" s="35" t="str">
        <f>IF('Informations About Genes'!D72="","",'Informations About Genes'!D72)</f>
        <v/>
      </c>
      <c r="C72" s="598"/>
      <c r="D72" s="599"/>
      <c r="E72" s="600"/>
      <c r="F72" s="592" t="str">
        <f>IF(OR('Calcul Worksheet'!BT72="",ISERROR('Calcul Worksheet'!BT72)),"",'Calcul Worksheet'!BT72)</f>
        <v/>
      </c>
      <c r="G72" s="593"/>
      <c r="H72" s="594"/>
      <c r="I72" s="592" t="str">
        <f>IF(OR('Calcul Worksheet'!BW72="",ISERROR('Calcul Worksheet'!BW72)),"",'Calcul Worksheet'!BW72)</f>
        <v/>
      </c>
      <c r="J72" s="593"/>
      <c r="K72" s="594"/>
      <c r="L72" s="592" t="str">
        <f>IF(OR('Calcul Worksheet'!BZ72="",ISERROR('Calcul Worksheet'!BZ72)),"",'Calcul Worksheet'!BZ72)</f>
        <v/>
      </c>
      <c r="M72" s="593"/>
      <c r="N72" s="594"/>
      <c r="O72" s="592" t="str">
        <f>IF(OR('Calcul Worksheet'!CC72="",ISERROR('Calcul Worksheet'!CC72)),"",'Calcul Worksheet'!CC72)</f>
        <v/>
      </c>
      <c r="P72" s="593"/>
      <c r="Q72" s="594"/>
      <c r="R72" s="592" t="str">
        <f>IF(OR('Calcul Worksheet'!CF72="",ISERROR('Calcul Worksheet'!CF72)),"",'Calcul Worksheet'!CF72)</f>
        <v/>
      </c>
      <c r="S72" s="593"/>
      <c r="T72" s="594"/>
      <c r="U72" s="592" t="str">
        <f>IF(OR('Calcul Worksheet'!CI72="",ISERROR('Calcul Worksheet'!CI72)),"",'Calcul Worksheet'!CI72)</f>
        <v/>
      </c>
      <c r="V72" s="593"/>
      <c r="W72" s="594"/>
      <c r="X72" s="592" t="str">
        <f>IF(OR('Calcul Worksheet'!CL72="",ISERROR('Calcul Worksheet'!CL72)),"",'Calcul Worksheet'!CL72)</f>
        <v/>
      </c>
      <c r="Y72" s="593"/>
      <c r="Z72" s="594"/>
      <c r="AA72" s="592" t="str">
        <f>IF(OR('Calcul Worksheet'!CO72="",ISERROR('Calcul Worksheet'!CO72)),"",'Calcul Worksheet'!CO72)</f>
        <v/>
      </c>
      <c r="AB72" s="593"/>
      <c r="AC72" s="594"/>
      <c r="AD72" s="592" t="str">
        <f>IF(OR('Calcul Worksheet'!CR72="",ISERROR('Calcul Worksheet'!CR72)),"",'Calcul Worksheet'!CR72)</f>
        <v/>
      </c>
      <c r="AE72" s="593"/>
      <c r="AF72" s="594"/>
      <c r="AG72" s="592" t="str">
        <f>IF(OR('Calcul Worksheet'!CU72="",ISERROR('Calcul Worksheet'!CU72)),"",'Calcul Worksheet'!CU72)</f>
        <v/>
      </c>
      <c r="AH72" s="593"/>
      <c r="AI72" s="594"/>
      <c r="AJ72" s="201"/>
      <c r="AK72" s="201"/>
    </row>
    <row r="73" spans="1:37">
      <c r="A73" s="34" t="str">
        <f>IF('Informations About Genes'!A73="","",'Informations About Genes'!A73)</f>
        <v>F11</v>
      </c>
      <c r="B73" s="35" t="str">
        <f>IF('Informations About Genes'!D73="","",'Informations About Genes'!D73)</f>
        <v/>
      </c>
      <c r="C73" s="598"/>
      <c r="D73" s="599"/>
      <c r="E73" s="600"/>
      <c r="F73" s="592" t="str">
        <f>IF(OR('Calcul Worksheet'!BT73="",ISERROR('Calcul Worksheet'!BT73)),"",'Calcul Worksheet'!BT73)</f>
        <v/>
      </c>
      <c r="G73" s="593"/>
      <c r="H73" s="594"/>
      <c r="I73" s="592" t="str">
        <f>IF(OR('Calcul Worksheet'!BW73="",ISERROR('Calcul Worksheet'!BW73)),"",'Calcul Worksheet'!BW73)</f>
        <v/>
      </c>
      <c r="J73" s="593"/>
      <c r="K73" s="594"/>
      <c r="L73" s="592" t="str">
        <f>IF(OR('Calcul Worksheet'!BZ73="",ISERROR('Calcul Worksheet'!BZ73)),"",'Calcul Worksheet'!BZ73)</f>
        <v/>
      </c>
      <c r="M73" s="593"/>
      <c r="N73" s="594"/>
      <c r="O73" s="592" t="str">
        <f>IF(OR('Calcul Worksheet'!CC73="",ISERROR('Calcul Worksheet'!CC73)),"",'Calcul Worksheet'!CC73)</f>
        <v/>
      </c>
      <c r="P73" s="593"/>
      <c r="Q73" s="594"/>
      <c r="R73" s="592" t="str">
        <f>IF(OR('Calcul Worksheet'!CF73="",ISERROR('Calcul Worksheet'!CF73)),"",'Calcul Worksheet'!CF73)</f>
        <v/>
      </c>
      <c r="S73" s="593"/>
      <c r="T73" s="594"/>
      <c r="U73" s="592" t="str">
        <f>IF(OR('Calcul Worksheet'!CI73="",ISERROR('Calcul Worksheet'!CI73)),"",'Calcul Worksheet'!CI73)</f>
        <v/>
      </c>
      <c r="V73" s="593"/>
      <c r="W73" s="594"/>
      <c r="X73" s="592" t="str">
        <f>IF(OR('Calcul Worksheet'!CL73="",ISERROR('Calcul Worksheet'!CL73)),"",'Calcul Worksheet'!CL73)</f>
        <v/>
      </c>
      <c r="Y73" s="593"/>
      <c r="Z73" s="594"/>
      <c r="AA73" s="592" t="str">
        <f>IF(OR('Calcul Worksheet'!CO73="",ISERROR('Calcul Worksheet'!CO73)),"",'Calcul Worksheet'!CO73)</f>
        <v/>
      </c>
      <c r="AB73" s="593"/>
      <c r="AC73" s="594"/>
      <c r="AD73" s="592" t="str">
        <f>IF(OR('Calcul Worksheet'!CR73="",ISERROR('Calcul Worksheet'!CR73)),"",'Calcul Worksheet'!CR73)</f>
        <v/>
      </c>
      <c r="AE73" s="593"/>
      <c r="AF73" s="594"/>
      <c r="AG73" s="592" t="str">
        <f>IF(OR('Calcul Worksheet'!CU73="",ISERROR('Calcul Worksheet'!CU73)),"",'Calcul Worksheet'!CU73)</f>
        <v/>
      </c>
      <c r="AH73" s="593"/>
      <c r="AI73" s="594"/>
      <c r="AJ73" s="201"/>
      <c r="AK73" s="201"/>
    </row>
    <row r="74" spans="1:37">
      <c r="A74" s="34" t="str">
        <f>IF('Informations About Genes'!A74="","",'Informations About Genes'!A74)</f>
        <v>F12</v>
      </c>
      <c r="B74" s="35" t="str">
        <f>IF('Informations About Genes'!D74="","",'Informations About Genes'!D74)</f>
        <v/>
      </c>
      <c r="C74" s="598"/>
      <c r="D74" s="599"/>
      <c r="E74" s="600"/>
      <c r="F74" s="592" t="str">
        <f>IF(OR('Calcul Worksheet'!BT74="",ISERROR('Calcul Worksheet'!BT74)),"",'Calcul Worksheet'!BT74)</f>
        <v/>
      </c>
      <c r="G74" s="593"/>
      <c r="H74" s="594"/>
      <c r="I74" s="592" t="str">
        <f>IF(OR('Calcul Worksheet'!BW74="",ISERROR('Calcul Worksheet'!BW74)),"",'Calcul Worksheet'!BW74)</f>
        <v/>
      </c>
      <c r="J74" s="593"/>
      <c r="K74" s="594"/>
      <c r="L74" s="592" t="str">
        <f>IF(OR('Calcul Worksheet'!BZ74="",ISERROR('Calcul Worksheet'!BZ74)),"",'Calcul Worksheet'!BZ74)</f>
        <v/>
      </c>
      <c r="M74" s="593"/>
      <c r="N74" s="594"/>
      <c r="O74" s="592" t="str">
        <f>IF(OR('Calcul Worksheet'!CC74="",ISERROR('Calcul Worksheet'!CC74)),"",'Calcul Worksheet'!CC74)</f>
        <v/>
      </c>
      <c r="P74" s="593"/>
      <c r="Q74" s="594"/>
      <c r="R74" s="592" t="str">
        <f>IF(OR('Calcul Worksheet'!CF74="",ISERROR('Calcul Worksheet'!CF74)),"",'Calcul Worksheet'!CF74)</f>
        <v/>
      </c>
      <c r="S74" s="593"/>
      <c r="T74" s="594"/>
      <c r="U74" s="592" t="str">
        <f>IF(OR('Calcul Worksheet'!CI74="",ISERROR('Calcul Worksheet'!CI74)),"",'Calcul Worksheet'!CI74)</f>
        <v/>
      </c>
      <c r="V74" s="593"/>
      <c r="W74" s="594"/>
      <c r="X74" s="592" t="str">
        <f>IF(OR('Calcul Worksheet'!CL74="",ISERROR('Calcul Worksheet'!CL74)),"",'Calcul Worksheet'!CL74)</f>
        <v/>
      </c>
      <c r="Y74" s="593"/>
      <c r="Z74" s="594"/>
      <c r="AA74" s="592" t="str">
        <f>IF(OR('Calcul Worksheet'!CO74="",ISERROR('Calcul Worksheet'!CO74)),"",'Calcul Worksheet'!CO74)</f>
        <v/>
      </c>
      <c r="AB74" s="593"/>
      <c r="AC74" s="594"/>
      <c r="AD74" s="592" t="str">
        <f>IF(OR('Calcul Worksheet'!CR74="",ISERROR('Calcul Worksheet'!CR74)),"",'Calcul Worksheet'!CR74)</f>
        <v/>
      </c>
      <c r="AE74" s="593"/>
      <c r="AF74" s="594"/>
      <c r="AG74" s="592" t="str">
        <f>IF(OR('Calcul Worksheet'!CU74="",ISERROR('Calcul Worksheet'!CU74)),"",'Calcul Worksheet'!CU74)</f>
        <v/>
      </c>
      <c r="AH74" s="593"/>
      <c r="AI74" s="594"/>
      <c r="AJ74" s="201"/>
      <c r="AK74" s="201"/>
    </row>
    <row r="75" spans="1:37">
      <c r="A75" s="34" t="str">
        <f>IF('Informations About Genes'!A75="","",'Informations About Genes'!A75)</f>
        <v>G1</v>
      </c>
      <c r="B75" s="35" t="str">
        <f>IF('Informations About Genes'!D75="","",'Informations About Genes'!D75)</f>
        <v/>
      </c>
      <c r="C75" s="598"/>
      <c r="D75" s="599"/>
      <c r="E75" s="600"/>
      <c r="F75" s="592" t="str">
        <f>IF(OR('Calcul Worksheet'!BT75="",ISERROR('Calcul Worksheet'!BT75)),"",'Calcul Worksheet'!BT75)</f>
        <v/>
      </c>
      <c r="G75" s="593"/>
      <c r="H75" s="594"/>
      <c r="I75" s="592" t="str">
        <f>IF(OR('Calcul Worksheet'!BW75="",ISERROR('Calcul Worksheet'!BW75)),"",'Calcul Worksheet'!BW75)</f>
        <v/>
      </c>
      <c r="J75" s="593"/>
      <c r="K75" s="594"/>
      <c r="L75" s="592" t="str">
        <f>IF(OR('Calcul Worksheet'!BZ75="",ISERROR('Calcul Worksheet'!BZ75)),"",'Calcul Worksheet'!BZ75)</f>
        <v/>
      </c>
      <c r="M75" s="593"/>
      <c r="N75" s="594"/>
      <c r="O75" s="592" t="str">
        <f>IF(OR('Calcul Worksheet'!CC75="",ISERROR('Calcul Worksheet'!CC75)),"",'Calcul Worksheet'!CC75)</f>
        <v/>
      </c>
      <c r="P75" s="593"/>
      <c r="Q75" s="594"/>
      <c r="R75" s="592" t="str">
        <f>IF(OR('Calcul Worksheet'!CF75="",ISERROR('Calcul Worksheet'!CF75)),"",'Calcul Worksheet'!CF75)</f>
        <v/>
      </c>
      <c r="S75" s="593"/>
      <c r="T75" s="594"/>
      <c r="U75" s="592" t="str">
        <f>IF(OR('Calcul Worksheet'!CI75="",ISERROR('Calcul Worksheet'!CI75)),"",'Calcul Worksheet'!CI75)</f>
        <v/>
      </c>
      <c r="V75" s="593"/>
      <c r="W75" s="594"/>
      <c r="X75" s="592" t="str">
        <f>IF(OR('Calcul Worksheet'!CL75="",ISERROR('Calcul Worksheet'!CL75)),"",'Calcul Worksheet'!CL75)</f>
        <v/>
      </c>
      <c r="Y75" s="593"/>
      <c r="Z75" s="594"/>
      <c r="AA75" s="592" t="str">
        <f>IF(OR('Calcul Worksheet'!CO75="",ISERROR('Calcul Worksheet'!CO75)),"",'Calcul Worksheet'!CO75)</f>
        <v/>
      </c>
      <c r="AB75" s="593"/>
      <c r="AC75" s="594"/>
      <c r="AD75" s="592" t="str">
        <f>IF(OR('Calcul Worksheet'!CR75="",ISERROR('Calcul Worksheet'!CR75)),"",'Calcul Worksheet'!CR75)</f>
        <v/>
      </c>
      <c r="AE75" s="593"/>
      <c r="AF75" s="594"/>
      <c r="AG75" s="592" t="str">
        <f>IF(OR('Calcul Worksheet'!CU75="",ISERROR('Calcul Worksheet'!CU75)),"",'Calcul Worksheet'!CU75)</f>
        <v/>
      </c>
      <c r="AH75" s="593"/>
      <c r="AI75" s="594"/>
      <c r="AJ75" s="201"/>
      <c r="AK75" s="201"/>
    </row>
    <row r="76" spans="1:37">
      <c r="A76" s="34" t="str">
        <f>IF('Informations About Genes'!A76="","",'Informations About Genes'!A76)</f>
        <v>G2</v>
      </c>
      <c r="B76" s="35" t="str">
        <f>IF('Informations About Genes'!D76="","",'Informations About Genes'!D76)</f>
        <v/>
      </c>
      <c r="C76" s="598"/>
      <c r="D76" s="599"/>
      <c r="E76" s="600"/>
      <c r="F76" s="592" t="str">
        <f>IF(OR('Calcul Worksheet'!BT76="",ISERROR('Calcul Worksheet'!BT76)),"",'Calcul Worksheet'!BT76)</f>
        <v/>
      </c>
      <c r="G76" s="593"/>
      <c r="H76" s="594"/>
      <c r="I76" s="592" t="str">
        <f>IF(OR('Calcul Worksheet'!BW76="",ISERROR('Calcul Worksheet'!BW76)),"",'Calcul Worksheet'!BW76)</f>
        <v/>
      </c>
      <c r="J76" s="593"/>
      <c r="K76" s="594"/>
      <c r="L76" s="592" t="str">
        <f>IF(OR('Calcul Worksheet'!BZ76="",ISERROR('Calcul Worksheet'!BZ76)),"",'Calcul Worksheet'!BZ76)</f>
        <v/>
      </c>
      <c r="M76" s="593"/>
      <c r="N76" s="594"/>
      <c r="O76" s="592" t="str">
        <f>IF(OR('Calcul Worksheet'!CC76="",ISERROR('Calcul Worksheet'!CC76)),"",'Calcul Worksheet'!CC76)</f>
        <v/>
      </c>
      <c r="P76" s="593"/>
      <c r="Q76" s="594"/>
      <c r="R76" s="592" t="str">
        <f>IF(OR('Calcul Worksheet'!CF76="",ISERROR('Calcul Worksheet'!CF76)),"",'Calcul Worksheet'!CF76)</f>
        <v/>
      </c>
      <c r="S76" s="593"/>
      <c r="T76" s="594"/>
      <c r="U76" s="592" t="str">
        <f>IF(OR('Calcul Worksheet'!CI76="",ISERROR('Calcul Worksheet'!CI76)),"",'Calcul Worksheet'!CI76)</f>
        <v/>
      </c>
      <c r="V76" s="593"/>
      <c r="W76" s="594"/>
      <c r="X76" s="592" t="str">
        <f>IF(OR('Calcul Worksheet'!CL76="",ISERROR('Calcul Worksheet'!CL76)),"",'Calcul Worksheet'!CL76)</f>
        <v/>
      </c>
      <c r="Y76" s="593"/>
      <c r="Z76" s="594"/>
      <c r="AA76" s="592" t="str">
        <f>IF(OR('Calcul Worksheet'!CO76="",ISERROR('Calcul Worksheet'!CO76)),"",'Calcul Worksheet'!CO76)</f>
        <v/>
      </c>
      <c r="AB76" s="593"/>
      <c r="AC76" s="594"/>
      <c r="AD76" s="592" t="str">
        <f>IF(OR('Calcul Worksheet'!CR76="",ISERROR('Calcul Worksheet'!CR76)),"",'Calcul Worksheet'!CR76)</f>
        <v/>
      </c>
      <c r="AE76" s="593"/>
      <c r="AF76" s="594"/>
      <c r="AG76" s="592" t="str">
        <f>IF(OR('Calcul Worksheet'!CU76="",ISERROR('Calcul Worksheet'!CU76)),"",'Calcul Worksheet'!CU76)</f>
        <v/>
      </c>
      <c r="AH76" s="593"/>
      <c r="AI76" s="594"/>
      <c r="AJ76" s="201"/>
      <c r="AK76" s="201"/>
    </row>
    <row r="77" spans="1:37">
      <c r="A77" s="34" t="str">
        <f>IF('Informations About Genes'!A77="","",'Informations About Genes'!A77)</f>
        <v>G3</v>
      </c>
      <c r="B77" s="35" t="str">
        <f>IF('Informations About Genes'!D77="","",'Informations About Genes'!D77)</f>
        <v/>
      </c>
      <c r="C77" s="598"/>
      <c r="D77" s="599"/>
      <c r="E77" s="600"/>
      <c r="F77" s="592" t="str">
        <f>IF(OR('Calcul Worksheet'!BT77="",ISERROR('Calcul Worksheet'!BT77)),"",'Calcul Worksheet'!BT77)</f>
        <v/>
      </c>
      <c r="G77" s="593"/>
      <c r="H77" s="594"/>
      <c r="I77" s="592" t="str">
        <f>IF(OR('Calcul Worksheet'!BW77="",ISERROR('Calcul Worksheet'!BW77)),"",'Calcul Worksheet'!BW77)</f>
        <v/>
      </c>
      <c r="J77" s="593"/>
      <c r="K77" s="594"/>
      <c r="L77" s="592" t="str">
        <f>IF(OR('Calcul Worksheet'!BZ77="",ISERROR('Calcul Worksheet'!BZ77)),"",'Calcul Worksheet'!BZ77)</f>
        <v/>
      </c>
      <c r="M77" s="593"/>
      <c r="N77" s="594"/>
      <c r="O77" s="592" t="str">
        <f>IF(OR('Calcul Worksheet'!CC77="",ISERROR('Calcul Worksheet'!CC77)),"",'Calcul Worksheet'!CC77)</f>
        <v/>
      </c>
      <c r="P77" s="593"/>
      <c r="Q77" s="594"/>
      <c r="R77" s="592" t="str">
        <f>IF(OR('Calcul Worksheet'!CF77="",ISERROR('Calcul Worksheet'!CF77)),"",'Calcul Worksheet'!CF77)</f>
        <v/>
      </c>
      <c r="S77" s="593"/>
      <c r="T77" s="594"/>
      <c r="U77" s="592" t="str">
        <f>IF(OR('Calcul Worksheet'!CI77="",ISERROR('Calcul Worksheet'!CI77)),"",'Calcul Worksheet'!CI77)</f>
        <v/>
      </c>
      <c r="V77" s="593"/>
      <c r="W77" s="594"/>
      <c r="X77" s="592" t="str">
        <f>IF(OR('Calcul Worksheet'!CL77="",ISERROR('Calcul Worksheet'!CL77)),"",'Calcul Worksheet'!CL77)</f>
        <v/>
      </c>
      <c r="Y77" s="593"/>
      <c r="Z77" s="594"/>
      <c r="AA77" s="592" t="str">
        <f>IF(OR('Calcul Worksheet'!CO77="",ISERROR('Calcul Worksheet'!CO77)),"",'Calcul Worksheet'!CO77)</f>
        <v/>
      </c>
      <c r="AB77" s="593"/>
      <c r="AC77" s="594"/>
      <c r="AD77" s="592" t="str">
        <f>IF(OR('Calcul Worksheet'!CR77="",ISERROR('Calcul Worksheet'!CR77)),"",'Calcul Worksheet'!CR77)</f>
        <v/>
      </c>
      <c r="AE77" s="593"/>
      <c r="AF77" s="594"/>
      <c r="AG77" s="592" t="str">
        <f>IF(OR('Calcul Worksheet'!CU77="",ISERROR('Calcul Worksheet'!CU77)),"",'Calcul Worksheet'!CU77)</f>
        <v/>
      </c>
      <c r="AH77" s="593"/>
      <c r="AI77" s="594"/>
      <c r="AJ77" s="201"/>
      <c r="AK77" s="201"/>
    </row>
    <row r="78" spans="1:37">
      <c r="A78" s="34" t="str">
        <f>IF('Informations About Genes'!A78="","",'Informations About Genes'!A78)</f>
        <v>G4</v>
      </c>
      <c r="B78" s="35" t="str">
        <f>IF('Informations About Genes'!D78="","",'Informations About Genes'!D78)</f>
        <v/>
      </c>
      <c r="C78" s="598"/>
      <c r="D78" s="599"/>
      <c r="E78" s="600"/>
      <c r="F78" s="592" t="str">
        <f>IF(OR('Calcul Worksheet'!BT78="",ISERROR('Calcul Worksheet'!BT78)),"",'Calcul Worksheet'!BT78)</f>
        <v/>
      </c>
      <c r="G78" s="593"/>
      <c r="H78" s="594"/>
      <c r="I78" s="592" t="str">
        <f>IF(OR('Calcul Worksheet'!BW78="",ISERROR('Calcul Worksheet'!BW78)),"",'Calcul Worksheet'!BW78)</f>
        <v/>
      </c>
      <c r="J78" s="593"/>
      <c r="K78" s="594"/>
      <c r="L78" s="592" t="str">
        <f>IF(OR('Calcul Worksheet'!BZ78="",ISERROR('Calcul Worksheet'!BZ78)),"",'Calcul Worksheet'!BZ78)</f>
        <v/>
      </c>
      <c r="M78" s="593"/>
      <c r="N78" s="594"/>
      <c r="O78" s="592" t="str">
        <f>IF(OR('Calcul Worksheet'!CC78="",ISERROR('Calcul Worksheet'!CC78)),"",'Calcul Worksheet'!CC78)</f>
        <v/>
      </c>
      <c r="P78" s="593"/>
      <c r="Q78" s="594"/>
      <c r="R78" s="592" t="str">
        <f>IF(OR('Calcul Worksheet'!CF78="",ISERROR('Calcul Worksheet'!CF78)),"",'Calcul Worksheet'!CF78)</f>
        <v/>
      </c>
      <c r="S78" s="593"/>
      <c r="T78" s="594"/>
      <c r="U78" s="592" t="str">
        <f>IF(OR('Calcul Worksheet'!CI78="",ISERROR('Calcul Worksheet'!CI78)),"",'Calcul Worksheet'!CI78)</f>
        <v/>
      </c>
      <c r="V78" s="593"/>
      <c r="W78" s="594"/>
      <c r="X78" s="592" t="str">
        <f>IF(OR('Calcul Worksheet'!CL78="",ISERROR('Calcul Worksheet'!CL78)),"",'Calcul Worksheet'!CL78)</f>
        <v/>
      </c>
      <c r="Y78" s="593"/>
      <c r="Z78" s="594"/>
      <c r="AA78" s="592" t="str">
        <f>IF(OR('Calcul Worksheet'!CO78="",ISERROR('Calcul Worksheet'!CO78)),"",'Calcul Worksheet'!CO78)</f>
        <v/>
      </c>
      <c r="AB78" s="593"/>
      <c r="AC78" s="594"/>
      <c r="AD78" s="592" t="str">
        <f>IF(OR('Calcul Worksheet'!CR78="",ISERROR('Calcul Worksheet'!CR78)),"",'Calcul Worksheet'!CR78)</f>
        <v/>
      </c>
      <c r="AE78" s="593"/>
      <c r="AF78" s="594"/>
      <c r="AG78" s="592" t="str">
        <f>IF(OR('Calcul Worksheet'!CU78="",ISERROR('Calcul Worksheet'!CU78)),"",'Calcul Worksheet'!CU78)</f>
        <v/>
      </c>
      <c r="AH78" s="593"/>
      <c r="AI78" s="594"/>
      <c r="AJ78" s="201"/>
      <c r="AK78" s="201"/>
    </row>
    <row r="79" spans="1:37">
      <c r="A79" s="34" t="str">
        <f>IF('Informations About Genes'!A79="","",'Informations About Genes'!A79)</f>
        <v>G5</v>
      </c>
      <c r="B79" s="35" t="str">
        <f>IF('Informations About Genes'!D79="","",'Informations About Genes'!D79)</f>
        <v/>
      </c>
      <c r="C79" s="598"/>
      <c r="D79" s="599"/>
      <c r="E79" s="600"/>
      <c r="F79" s="592" t="str">
        <f>IF(OR('Calcul Worksheet'!BT79="",ISERROR('Calcul Worksheet'!BT79)),"",'Calcul Worksheet'!BT79)</f>
        <v/>
      </c>
      <c r="G79" s="593"/>
      <c r="H79" s="594"/>
      <c r="I79" s="592" t="str">
        <f>IF(OR('Calcul Worksheet'!BW79="",ISERROR('Calcul Worksheet'!BW79)),"",'Calcul Worksheet'!BW79)</f>
        <v/>
      </c>
      <c r="J79" s="593"/>
      <c r="K79" s="594"/>
      <c r="L79" s="592" t="str">
        <f>IF(OR('Calcul Worksheet'!BZ79="",ISERROR('Calcul Worksheet'!BZ79)),"",'Calcul Worksheet'!BZ79)</f>
        <v/>
      </c>
      <c r="M79" s="593"/>
      <c r="N79" s="594"/>
      <c r="O79" s="592" t="str">
        <f>IF(OR('Calcul Worksheet'!CC79="",ISERROR('Calcul Worksheet'!CC79)),"",'Calcul Worksheet'!CC79)</f>
        <v/>
      </c>
      <c r="P79" s="593"/>
      <c r="Q79" s="594"/>
      <c r="R79" s="592" t="str">
        <f>IF(OR('Calcul Worksheet'!CF79="",ISERROR('Calcul Worksheet'!CF79)),"",'Calcul Worksheet'!CF79)</f>
        <v/>
      </c>
      <c r="S79" s="593"/>
      <c r="T79" s="594"/>
      <c r="U79" s="592" t="str">
        <f>IF(OR('Calcul Worksheet'!CI79="",ISERROR('Calcul Worksheet'!CI79)),"",'Calcul Worksheet'!CI79)</f>
        <v/>
      </c>
      <c r="V79" s="593"/>
      <c r="W79" s="594"/>
      <c r="X79" s="592" t="str">
        <f>IF(OR('Calcul Worksheet'!CL79="",ISERROR('Calcul Worksheet'!CL79)),"",'Calcul Worksheet'!CL79)</f>
        <v/>
      </c>
      <c r="Y79" s="593"/>
      <c r="Z79" s="594"/>
      <c r="AA79" s="592" t="str">
        <f>IF(OR('Calcul Worksheet'!CO79="",ISERROR('Calcul Worksheet'!CO79)),"",'Calcul Worksheet'!CO79)</f>
        <v/>
      </c>
      <c r="AB79" s="593"/>
      <c r="AC79" s="594"/>
      <c r="AD79" s="592" t="str">
        <f>IF(OR('Calcul Worksheet'!CR79="",ISERROR('Calcul Worksheet'!CR79)),"",'Calcul Worksheet'!CR79)</f>
        <v/>
      </c>
      <c r="AE79" s="593"/>
      <c r="AF79" s="594"/>
      <c r="AG79" s="592" t="str">
        <f>IF(OR('Calcul Worksheet'!CU79="",ISERROR('Calcul Worksheet'!CU79)),"",'Calcul Worksheet'!CU79)</f>
        <v/>
      </c>
      <c r="AH79" s="593"/>
      <c r="AI79" s="594"/>
      <c r="AJ79" s="201"/>
      <c r="AK79" s="201"/>
    </row>
    <row r="80" spans="1:37">
      <c r="A80" s="34" t="str">
        <f>IF('Informations About Genes'!A80="","",'Informations About Genes'!A80)</f>
        <v>G6</v>
      </c>
      <c r="B80" s="35" t="str">
        <f>IF('Informations About Genes'!D80="","",'Informations About Genes'!D80)</f>
        <v/>
      </c>
      <c r="C80" s="598"/>
      <c r="D80" s="599"/>
      <c r="E80" s="600"/>
      <c r="F80" s="592" t="str">
        <f>IF(OR('Calcul Worksheet'!BT80="",ISERROR('Calcul Worksheet'!BT80)),"",'Calcul Worksheet'!BT80)</f>
        <v/>
      </c>
      <c r="G80" s="593"/>
      <c r="H80" s="594"/>
      <c r="I80" s="592" t="str">
        <f>IF(OR('Calcul Worksheet'!BW80="",ISERROR('Calcul Worksheet'!BW80)),"",'Calcul Worksheet'!BW80)</f>
        <v/>
      </c>
      <c r="J80" s="593"/>
      <c r="K80" s="594"/>
      <c r="L80" s="592" t="str">
        <f>IF(OR('Calcul Worksheet'!BZ80="",ISERROR('Calcul Worksheet'!BZ80)),"",'Calcul Worksheet'!BZ80)</f>
        <v/>
      </c>
      <c r="M80" s="593"/>
      <c r="N80" s="594"/>
      <c r="O80" s="592" t="str">
        <f>IF(OR('Calcul Worksheet'!CC80="",ISERROR('Calcul Worksheet'!CC80)),"",'Calcul Worksheet'!CC80)</f>
        <v/>
      </c>
      <c r="P80" s="593"/>
      <c r="Q80" s="594"/>
      <c r="R80" s="592" t="str">
        <f>IF(OR('Calcul Worksheet'!CF80="",ISERROR('Calcul Worksheet'!CF80)),"",'Calcul Worksheet'!CF80)</f>
        <v/>
      </c>
      <c r="S80" s="593"/>
      <c r="T80" s="594"/>
      <c r="U80" s="592" t="str">
        <f>IF(OR('Calcul Worksheet'!CI80="",ISERROR('Calcul Worksheet'!CI80)),"",'Calcul Worksheet'!CI80)</f>
        <v/>
      </c>
      <c r="V80" s="593"/>
      <c r="W80" s="594"/>
      <c r="X80" s="592" t="str">
        <f>IF(OR('Calcul Worksheet'!CL80="",ISERROR('Calcul Worksheet'!CL80)),"",'Calcul Worksheet'!CL80)</f>
        <v/>
      </c>
      <c r="Y80" s="593"/>
      <c r="Z80" s="594"/>
      <c r="AA80" s="592" t="str">
        <f>IF(OR('Calcul Worksheet'!CO80="",ISERROR('Calcul Worksheet'!CO80)),"",'Calcul Worksheet'!CO80)</f>
        <v/>
      </c>
      <c r="AB80" s="593"/>
      <c r="AC80" s="594"/>
      <c r="AD80" s="592" t="str">
        <f>IF(OR('Calcul Worksheet'!CR80="",ISERROR('Calcul Worksheet'!CR80)),"",'Calcul Worksheet'!CR80)</f>
        <v/>
      </c>
      <c r="AE80" s="593"/>
      <c r="AF80" s="594"/>
      <c r="AG80" s="592" t="str">
        <f>IF(OR('Calcul Worksheet'!CU80="",ISERROR('Calcul Worksheet'!CU80)),"",'Calcul Worksheet'!CU80)</f>
        <v/>
      </c>
      <c r="AH80" s="593"/>
      <c r="AI80" s="594"/>
      <c r="AJ80" s="201"/>
      <c r="AK80" s="201"/>
    </row>
    <row r="81" spans="1:38">
      <c r="A81" s="34" t="str">
        <f>IF('Informations About Genes'!A81="","",'Informations About Genes'!A81)</f>
        <v>G7</v>
      </c>
      <c r="B81" s="35" t="str">
        <f>IF('Informations About Genes'!D81="","",'Informations About Genes'!D81)</f>
        <v/>
      </c>
      <c r="C81" s="598"/>
      <c r="D81" s="599"/>
      <c r="E81" s="600"/>
      <c r="F81" s="592" t="str">
        <f>IF(OR('Calcul Worksheet'!BT81="",ISERROR('Calcul Worksheet'!BT81)),"",'Calcul Worksheet'!BT81)</f>
        <v/>
      </c>
      <c r="G81" s="593"/>
      <c r="H81" s="594"/>
      <c r="I81" s="592" t="str">
        <f>IF(OR('Calcul Worksheet'!BW81="",ISERROR('Calcul Worksheet'!BW81)),"",'Calcul Worksheet'!BW81)</f>
        <v/>
      </c>
      <c r="J81" s="593"/>
      <c r="K81" s="594"/>
      <c r="L81" s="592" t="str">
        <f>IF(OR('Calcul Worksheet'!BZ81="",ISERROR('Calcul Worksheet'!BZ81)),"",'Calcul Worksheet'!BZ81)</f>
        <v/>
      </c>
      <c r="M81" s="593"/>
      <c r="N81" s="594"/>
      <c r="O81" s="592" t="str">
        <f>IF(OR('Calcul Worksheet'!CC81="",ISERROR('Calcul Worksheet'!CC81)),"",'Calcul Worksheet'!CC81)</f>
        <v/>
      </c>
      <c r="P81" s="593"/>
      <c r="Q81" s="594"/>
      <c r="R81" s="592" t="str">
        <f>IF(OR('Calcul Worksheet'!CF81="",ISERROR('Calcul Worksheet'!CF81)),"",'Calcul Worksheet'!CF81)</f>
        <v/>
      </c>
      <c r="S81" s="593"/>
      <c r="T81" s="594"/>
      <c r="U81" s="592" t="str">
        <f>IF(OR('Calcul Worksheet'!CI81="",ISERROR('Calcul Worksheet'!CI81)),"",'Calcul Worksheet'!CI81)</f>
        <v/>
      </c>
      <c r="V81" s="593"/>
      <c r="W81" s="594"/>
      <c r="X81" s="592" t="str">
        <f>IF(OR('Calcul Worksheet'!CL81="",ISERROR('Calcul Worksheet'!CL81)),"",'Calcul Worksheet'!CL81)</f>
        <v/>
      </c>
      <c r="Y81" s="593"/>
      <c r="Z81" s="594"/>
      <c r="AA81" s="592" t="str">
        <f>IF(OR('Calcul Worksheet'!CO81="",ISERROR('Calcul Worksheet'!CO81)),"",'Calcul Worksheet'!CO81)</f>
        <v/>
      </c>
      <c r="AB81" s="593"/>
      <c r="AC81" s="594"/>
      <c r="AD81" s="592" t="str">
        <f>IF(OR('Calcul Worksheet'!CR81="",ISERROR('Calcul Worksheet'!CR81)),"",'Calcul Worksheet'!CR81)</f>
        <v/>
      </c>
      <c r="AE81" s="593"/>
      <c r="AF81" s="594"/>
      <c r="AG81" s="592" t="str">
        <f>IF(OR('Calcul Worksheet'!CU81="",ISERROR('Calcul Worksheet'!CU81)),"",'Calcul Worksheet'!CU81)</f>
        <v/>
      </c>
      <c r="AH81" s="593"/>
      <c r="AI81" s="594"/>
      <c r="AJ81" s="201"/>
      <c r="AK81" s="201"/>
    </row>
    <row r="82" spans="1:38">
      <c r="A82" s="34" t="str">
        <f>IF('Informations About Genes'!A82="","",'Informations About Genes'!A82)</f>
        <v>G8</v>
      </c>
      <c r="B82" s="35" t="str">
        <f>IF('Informations About Genes'!D82="","",'Informations About Genes'!D82)</f>
        <v/>
      </c>
      <c r="C82" s="598"/>
      <c r="D82" s="599"/>
      <c r="E82" s="600"/>
      <c r="F82" s="592" t="str">
        <f>IF(OR('Calcul Worksheet'!BT82="",ISERROR('Calcul Worksheet'!BT82)),"",'Calcul Worksheet'!BT82)</f>
        <v/>
      </c>
      <c r="G82" s="593"/>
      <c r="H82" s="594"/>
      <c r="I82" s="592" t="str">
        <f>IF(OR('Calcul Worksheet'!BW82="",ISERROR('Calcul Worksheet'!BW82)),"",'Calcul Worksheet'!BW82)</f>
        <v/>
      </c>
      <c r="J82" s="593"/>
      <c r="K82" s="594"/>
      <c r="L82" s="592" t="str">
        <f>IF(OR('Calcul Worksheet'!BZ82="",ISERROR('Calcul Worksheet'!BZ82)),"",'Calcul Worksheet'!BZ82)</f>
        <v/>
      </c>
      <c r="M82" s="593"/>
      <c r="N82" s="594"/>
      <c r="O82" s="592" t="str">
        <f>IF(OR('Calcul Worksheet'!CC82="",ISERROR('Calcul Worksheet'!CC82)),"",'Calcul Worksheet'!CC82)</f>
        <v/>
      </c>
      <c r="P82" s="593"/>
      <c r="Q82" s="594"/>
      <c r="R82" s="592" t="str">
        <f>IF(OR('Calcul Worksheet'!CF82="",ISERROR('Calcul Worksheet'!CF82)),"",'Calcul Worksheet'!CF82)</f>
        <v/>
      </c>
      <c r="S82" s="593"/>
      <c r="T82" s="594"/>
      <c r="U82" s="592" t="str">
        <f>IF(OR('Calcul Worksheet'!CI82="",ISERROR('Calcul Worksheet'!CI82)),"",'Calcul Worksheet'!CI82)</f>
        <v/>
      </c>
      <c r="V82" s="593"/>
      <c r="W82" s="594"/>
      <c r="X82" s="592" t="str">
        <f>IF(OR('Calcul Worksheet'!CL82="",ISERROR('Calcul Worksheet'!CL82)),"",'Calcul Worksheet'!CL82)</f>
        <v/>
      </c>
      <c r="Y82" s="593"/>
      <c r="Z82" s="594"/>
      <c r="AA82" s="592" t="str">
        <f>IF(OR('Calcul Worksheet'!CO82="",ISERROR('Calcul Worksheet'!CO82)),"",'Calcul Worksheet'!CO82)</f>
        <v/>
      </c>
      <c r="AB82" s="593"/>
      <c r="AC82" s="594"/>
      <c r="AD82" s="592" t="str">
        <f>IF(OR('Calcul Worksheet'!CR82="",ISERROR('Calcul Worksheet'!CR82)),"",'Calcul Worksheet'!CR82)</f>
        <v/>
      </c>
      <c r="AE82" s="593"/>
      <c r="AF82" s="594"/>
      <c r="AG82" s="592" t="str">
        <f>IF(OR('Calcul Worksheet'!CU82="",ISERROR('Calcul Worksheet'!CU82)),"",'Calcul Worksheet'!CU82)</f>
        <v/>
      </c>
      <c r="AH82" s="593"/>
      <c r="AI82" s="594"/>
      <c r="AJ82" s="201"/>
      <c r="AK82" s="201"/>
    </row>
    <row r="83" spans="1:38">
      <c r="A83" s="34" t="str">
        <f>IF('Informations About Genes'!A83="","",'Informations About Genes'!A83)</f>
        <v>G9</v>
      </c>
      <c r="B83" s="35" t="str">
        <f>IF('Informations About Genes'!D83="","",'Informations About Genes'!D83)</f>
        <v/>
      </c>
      <c r="C83" s="598"/>
      <c r="D83" s="599"/>
      <c r="E83" s="600"/>
      <c r="F83" s="592" t="str">
        <f>IF(OR('Calcul Worksheet'!BT83="",ISERROR('Calcul Worksheet'!BT83)),"",'Calcul Worksheet'!BT83)</f>
        <v/>
      </c>
      <c r="G83" s="593"/>
      <c r="H83" s="594"/>
      <c r="I83" s="592" t="str">
        <f>IF(OR('Calcul Worksheet'!BW83="",ISERROR('Calcul Worksheet'!BW83)),"",'Calcul Worksheet'!BW83)</f>
        <v/>
      </c>
      <c r="J83" s="593"/>
      <c r="K83" s="594"/>
      <c r="L83" s="592" t="str">
        <f>IF(OR('Calcul Worksheet'!BZ83="",ISERROR('Calcul Worksheet'!BZ83)),"",'Calcul Worksheet'!BZ83)</f>
        <v/>
      </c>
      <c r="M83" s="593"/>
      <c r="N83" s="594"/>
      <c r="O83" s="592" t="str">
        <f>IF(OR('Calcul Worksheet'!CC83="",ISERROR('Calcul Worksheet'!CC83)),"",'Calcul Worksheet'!CC83)</f>
        <v/>
      </c>
      <c r="P83" s="593"/>
      <c r="Q83" s="594"/>
      <c r="R83" s="592" t="str">
        <f>IF(OR('Calcul Worksheet'!CF83="",ISERROR('Calcul Worksheet'!CF83)),"",'Calcul Worksheet'!CF83)</f>
        <v/>
      </c>
      <c r="S83" s="593"/>
      <c r="T83" s="594"/>
      <c r="U83" s="592" t="str">
        <f>IF(OR('Calcul Worksheet'!CI83="",ISERROR('Calcul Worksheet'!CI83)),"",'Calcul Worksheet'!CI83)</f>
        <v/>
      </c>
      <c r="V83" s="593"/>
      <c r="W83" s="594"/>
      <c r="X83" s="592" t="str">
        <f>IF(OR('Calcul Worksheet'!CL83="",ISERROR('Calcul Worksheet'!CL83)),"",'Calcul Worksheet'!CL83)</f>
        <v/>
      </c>
      <c r="Y83" s="593"/>
      <c r="Z83" s="594"/>
      <c r="AA83" s="592" t="str">
        <f>IF(OR('Calcul Worksheet'!CO83="",ISERROR('Calcul Worksheet'!CO83)),"",'Calcul Worksheet'!CO83)</f>
        <v/>
      </c>
      <c r="AB83" s="593"/>
      <c r="AC83" s="594"/>
      <c r="AD83" s="592" t="str">
        <f>IF(OR('Calcul Worksheet'!CR83="",ISERROR('Calcul Worksheet'!CR83)),"",'Calcul Worksheet'!CR83)</f>
        <v/>
      </c>
      <c r="AE83" s="593"/>
      <c r="AF83" s="594"/>
      <c r="AG83" s="592" t="str">
        <f>IF(OR('Calcul Worksheet'!CU83="",ISERROR('Calcul Worksheet'!CU83)),"",'Calcul Worksheet'!CU83)</f>
        <v/>
      </c>
      <c r="AH83" s="593"/>
      <c r="AI83" s="594"/>
      <c r="AJ83" s="201"/>
      <c r="AK83" s="201"/>
    </row>
    <row r="84" spans="1:38">
      <c r="A84" s="34" t="str">
        <f>IF('Informations About Genes'!A84="","",'Informations About Genes'!A84)</f>
        <v>G10</v>
      </c>
      <c r="B84" s="35" t="str">
        <f>IF('Informations About Genes'!D84="","",'Informations About Genes'!D84)</f>
        <v/>
      </c>
      <c r="C84" s="598"/>
      <c r="D84" s="599"/>
      <c r="E84" s="600"/>
      <c r="F84" s="592" t="str">
        <f>IF(OR('Calcul Worksheet'!BT84="",ISERROR('Calcul Worksheet'!BT84)),"",'Calcul Worksheet'!BT84)</f>
        <v/>
      </c>
      <c r="G84" s="593"/>
      <c r="H84" s="594"/>
      <c r="I84" s="592" t="str">
        <f>IF(OR('Calcul Worksheet'!BW84="",ISERROR('Calcul Worksheet'!BW84)),"",'Calcul Worksheet'!BW84)</f>
        <v/>
      </c>
      <c r="J84" s="593"/>
      <c r="K84" s="594"/>
      <c r="L84" s="592" t="str">
        <f>IF(OR('Calcul Worksheet'!BZ84="",ISERROR('Calcul Worksheet'!BZ84)),"",'Calcul Worksheet'!BZ84)</f>
        <v/>
      </c>
      <c r="M84" s="593"/>
      <c r="N84" s="594"/>
      <c r="O84" s="592" t="str">
        <f>IF(OR('Calcul Worksheet'!CC84="",ISERROR('Calcul Worksheet'!CC84)),"",'Calcul Worksheet'!CC84)</f>
        <v/>
      </c>
      <c r="P84" s="593"/>
      <c r="Q84" s="594"/>
      <c r="R84" s="592" t="str">
        <f>IF(OR('Calcul Worksheet'!CF84="",ISERROR('Calcul Worksheet'!CF84)),"",'Calcul Worksheet'!CF84)</f>
        <v/>
      </c>
      <c r="S84" s="593"/>
      <c r="T84" s="594"/>
      <c r="U84" s="592" t="str">
        <f>IF(OR('Calcul Worksheet'!CI84="",ISERROR('Calcul Worksheet'!CI84)),"",'Calcul Worksheet'!CI84)</f>
        <v/>
      </c>
      <c r="V84" s="593"/>
      <c r="W84" s="594"/>
      <c r="X84" s="592" t="str">
        <f>IF(OR('Calcul Worksheet'!CL84="",ISERROR('Calcul Worksheet'!CL84)),"",'Calcul Worksheet'!CL84)</f>
        <v/>
      </c>
      <c r="Y84" s="593"/>
      <c r="Z84" s="594"/>
      <c r="AA84" s="592" t="str">
        <f>IF(OR('Calcul Worksheet'!CO84="",ISERROR('Calcul Worksheet'!CO84)),"",'Calcul Worksheet'!CO84)</f>
        <v/>
      </c>
      <c r="AB84" s="593"/>
      <c r="AC84" s="594"/>
      <c r="AD84" s="592" t="str">
        <f>IF(OR('Calcul Worksheet'!CR84="",ISERROR('Calcul Worksheet'!CR84)),"",'Calcul Worksheet'!CR84)</f>
        <v/>
      </c>
      <c r="AE84" s="593"/>
      <c r="AF84" s="594"/>
      <c r="AG84" s="592" t="str">
        <f>IF(OR('Calcul Worksheet'!CU84="",ISERROR('Calcul Worksheet'!CU84)),"",'Calcul Worksheet'!CU84)</f>
        <v/>
      </c>
      <c r="AH84" s="593"/>
      <c r="AI84" s="594"/>
      <c r="AJ84" s="201"/>
      <c r="AK84" s="201"/>
    </row>
    <row r="85" spans="1:38">
      <c r="A85" s="34" t="str">
        <f>IF('Informations About Genes'!A85="","",'Informations About Genes'!A85)</f>
        <v>G11</v>
      </c>
      <c r="B85" s="35" t="str">
        <f>IF('Informations About Genes'!D85="","",'Informations About Genes'!D85)</f>
        <v/>
      </c>
      <c r="C85" s="598"/>
      <c r="D85" s="599"/>
      <c r="E85" s="600"/>
      <c r="F85" s="592" t="str">
        <f>IF(OR('Calcul Worksheet'!BT85="",ISERROR('Calcul Worksheet'!BT85)),"",'Calcul Worksheet'!BT85)</f>
        <v/>
      </c>
      <c r="G85" s="593"/>
      <c r="H85" s="594"/>
      <c r="I85" s="592" t="str">
        <f>IF(OR('Calcul Worksheet'!BW85="",ISERROR('Calcul Worksheet'!BW85)),"",'Calcul Worksheet'!BW85)</f>
        <v/>
      </c>
      <c r="J85" s="593"/>
      <c r="K85" s="594"/>
      <c r="L85" s="592" t="str">
        <f>IF(OR('Calcul Worksheet'!BZ85="",ISERROR('Calcul Worksheet'!BZ85)),"",'Calcul Worksheet'!BZ85)</f>
        <v/>
      </c>
      <c r="M85" s="593"/>
      <c r="N85" s="594"/>
      <c r="O85" s="592" t="str">
        <f>IF(OR('Calcul Worksheet'!CC85="",ISERROR('Calcul Worksheet'!CC85)),"",'Calcul Worksheet'!CC85)</f>
        <v/>
      </c>
      <c r="P85" s="593"/>
      <c r="Q85" s="594"/>
      <c r="R85" s="592" t="str">
        <f>IF(OR('Calcul Worksheet'!CF85="",ISERROR('Calcul Worksheet'!CF85)),"",'Calcul Worksheet'!CF85)</f>
        <v/>
      </c>
      <c r="S85" s="593"/>
      <c r="T85" s="594"/>
      <c r="U85" s="592" t="str">
        <f>IF(OR('Calcul Worksheet'!CI85="",ISERROR('Calcul Worksheet'!CI85)),"",'Calcul Worksheet'!CI85)</f>
        <v/>
      </c>
      <c r="V85" s="593"/>
      <c r="W85" s="594"/>
      <c r="X85" s="592" t="str">
        <f>IF(OR('Calcul Worksheet'!CL85="",ISERROR('Calcul Worksheet'!CL85)),"",'Calcul Worksheet'!CL85)</f>
        <v/>
      </c>
      <c r="Y85" s="593"/>
      <c r="Z85" s="594"/>
      <c r="AA85" s="592" t="str">
        <f>IF(OR('Calcul Worksheet'!CO85="",ISERROR('Calcul Worksheet'!CO85)),"",'Calcul Worksheet'!CO85)</f>
        <v/>
      </c>
      <c r="AB85" s="593"/>
      <c r="AC85" s="594"/>
      <c r="AD85" s="592" t="str">
        <f>IF(OR('Calcul Worksheet'!CR85="",ISERROR('Calcul Worksheet'!CR85)),"",'Calcul Worksheet'!CR85)</f>
        <v/>
      </c>
      <c r="AE85" s="593"/>
      <c r="AF85" s="594"/>
      <c r="AG85" s="592" t="str">
        <f>IF(OR('Calcul Worksheet'!CU85="",ISERROR('Calcul Worksheet'!CU85)),"",'Calcul Worksheet'!CU85)</f>
        <v/>
      </c>
      <c r="AH85" s="593"/>
      <c r="AI85" s="594"/>
      <c r="AJ85" s="201"/>
      <c r="AK85" s="201"/>
    </row>
    <row r="86" spans="1:38" ht="15.75" thickBot="1">
      <c r="A86" s="36" t="str">
        <f>IF('Informations About Genes'!A86="","",'Informations About Genes'!A86)</f>
        <v>G12</v>
      </c>
      <c r="B86" s="37" t="str">
        <f>IF('Informations About Genes'!D86="","",'Informations About Genes'!D86)</f>
        <v/>
      </c>
      <c r="C86" s="595"/>
      <c r="D86" s="596"/>
      <c r="E86" s="597"/>
      <c r="F86" s="589" t="str">
        <f>IF(OR('Calcul Worksheet'!BT86="",ISERROR('Calcul Worksheet'!BT86)),"",'Calcul Worksheet'!BT86)</f>
        <v/>
      </c>
      <c r="G86" s="590"/>
      <c r="H86" s="591"/>
      <c r="I86" s="589" t="str">
        <f>IF(OR('Calcul Worksheet'!BW86="",ISERROR('Calcul Worksheet'!BW86)),"",'Calcul Worksheet'!BW86)</f>
        <v/>
      </c>
      <c r="J86" s="590"/>
      <c r="K86" s="591"/>
      <c r="L86" s="589" t="str">
        <f>IF(OR('Calcul Worksheet'!BZ86="",ISERROR('Calcul Worksheet'!BZ86)),"",'Calcul Worksheet'!BZ86)</f>
        <v/>
      </c>
      <c r="M86" s="590"/>
      <c r="N86" s="591"/>
      <c r="O86" s="589" t="str">
        <f>IF(OR('Calcul Worksheet'!CC86="",ISERROR('Calcul Worksheet'!CC86)),"",'Calcul Worksheet'!CC86)</f>
        <v/>
      </c>
      <c r="P86" s="590"/>
      <c r="Q86" s="591"/>
      <c r="R86" s="589" t="str">
        <f>IF(OR('Calcul Worksheet'!CF86="",ISERROR('Calcul Worksheet'!CF86)),"",'Calcul Worksheet'!CF86)</f>
        <v/>
      </c>
      <c r="S86" s="590"/>
      <c r="T86" s="591"/>
      <c r="U86" s="589" t="str">
        <f>IF(OR('Calcul Worksheet'!CI86="",ISERROR('Calcul Worksheet'!CI86)),"",'Calcul Worksheet'!CI86)</f>
        <v/>
      </c>
      <c r="V86" s="590"/>
      <c r="W86" s="591"/>
      <c r="X86" s="589" t="str">
        <f>IF(OR('Calcul Worksheet'!CL86="",ISERROR('Calcul Worksheet'!CL86)),"",'Calcul Worksheet'!CL86)</f>
        <v/>
      </c>
      <c r="Y86" s="590"/>
      <c r="Z86" s="591"/>
      <c r="AA86" s="589" t="str">
        <f>IF(OR('Calcul Worksheet'!CO86="",ISERROR('Calcul Worksheet'!CO86)),"",'Calcul Worksheet'!CO86)</f>
        <v/>
      </c>
      <c r="AB86" s="590"/>
      <c r="AC86" s="591"/>
      <c r="AD86" s="589" t="str">
        <f>IF(OR('Calcul Worksheet'!CR86="",ISERROR('Calcul Worksheet'!CR86)),"",'Calcul Worksheet'!CR86)</f>
        <v/>
      </c>
      <c r="AE86" s="590"/>
      <c r="AF86" s="591"/>
      <c r="AG86" s="589" t="str">
        <f>IF(OR('Calcul Worksheet'!CU86="",ISERROR('Calcul Worksheet'!CU86)),"",'Calcul Worksheet'!CU86)</f>
        <v/>
      </c>
      <c r="AH86" s="590"/>
      <c r="AI86" s="591"/>
      <c r="AJ86" s="201"/>
      <c r="AK86" s="201"/>
    </row>
    <row r="87" spans="1:38" ht="15.75" thickTop="1">
      <c r="A87" s="201"/>
      <c r="B87" s="201"/>
      <c r="C87" s="201"/>
      <c r="D87" s="201"/>
      <c r="E87" s="201"/>
      <c r="F87" s="201"/>
      <c r="G87" s="201"/>
      <c r="H87" s="201"/>
      <c r="I87" s="201"/>
      <c r="J87" s="201"/>
      <c r="K87" s="201"/>
      <c r="L87" s="201"/>
      <c r="M87" s="201"/>
      <c r="N87" s="201"/>
      <c r="O87" s="201"/>
      <c r="P87" s="201"/>
      <c r="Q87" s="201"/>
      <c r="R87" s="201"/>
      <c r="S87" s="201"/>
      <c r="T87" s="201"/>
      <c r="U87" s="201"/>
      <c r="V87" s="201"/>
      <c r="W87" s="201"/>
      <c r="X87" s="201"/>
      <c r="Y87" s="201"/>
      <c r="Z87" s="201"/>
      <c r="AA87" s="201"/>
      <c r="AB87" s="201"/>
      <c r="AC87" s="201"/>
      <c r="AD87" s="201"/>
      <c r="AE87" s="201"/>
      <c r="AF87" s="201"/>
      <c r="AG87" s="201"/>
      <c r="AH87" s="201"/>
      <c r="AI87" s="201"/>
      <c r="AJ87" s="201"/>
      <c r="AK87" s="201"/>
      <c r="AL87" s="201"/>
    </row>
    <row r="88" spans="1:38">
      <c r="A88" s="201"/>
      <c r="B88" s="201"/>
      <c r="C88" s="201"/>
      <c r="D88" s="201"/>
      <c r="E88" s="201"/>
      <c r="F88" s="201"/>
      <c r="G88" s="201"/>
      <c r="H88" s="201"/>
      <c r="I88" s="201"/>
      <c r="J88" s="201"/>
      <c r="K88" s="201"/>
      <c r="L88" s="201"/>
      <c r="M88" s="201"/>
      <c r="N88" s="201"/>
      <c r="O88" s="201"/>
      <c r="P88" s="201"/>
      <c r="Q88" s="201"/>
      <c r="R88" s="201"/>
      <c r="S88" s="201"/>
      <c r="T88" s="201"/>
      <c r="U88" s="201"/>
      <c r="V88" s="201"/>
      <c r="W88" s="201"/>
      <c r="X88" s="201"/>
      <c r="Y88" s="201"/>
      <c r="Z88" s="201"/>
      <c r="AA88" s="201"/>
      <c r="AB88" s="201"/>
      <c r="AC88" s="201"/>
      <c r="AD88" s="201"/>
      <c r="AE88" s="201"/>
      <c r="AF88" s="201"/>
      <c r="AG88" s="201"/>
      <c r="AH88" s="201"/>
      <c r="AI88" s="201"/>
      <c r="AJ88" s="201"/>
      <c r="AK88" s="201"/>
      <c r="AL88" s="201"/>
    </row>
    <row r="89" spans="1:38">
      <c r="A89" s="201"/>
      <c r="B89" s="201"/>
      <c r="C89" s="201"/>
      <c r="D89" s="201"/>
      <c r="E89" s="201"/>
      <c r="F89" s="201"/>
      <c r="G89" s="201"/>
      <c r="H89" s="201"/>
      <c r="I89" s="201"/>
      <c r="J89" s="201"/>
      <c r="K89" s="201"/>
      <c r="L89" s="201"/>
      <c r="M89" s="201"/>
      <c r="N89" s="201"/>
      <c r="O89" s="201"/>
      <c r="P89" s="201"/>
      <c r="Q89" s="201"/>
      <c r="R89" s="201"/>
      <c r="S89" s="201"/>
      <c r="T89" s="201"/>
      <c r="U89" s="201"/>
      <c r="V89" s="201"/>
      <c r="W89" s="201"/>
      <c r="X89" s="201"/>
      <c r="Y89" s="201"/>
      <c r="Z89" s="201"/>
      <c r="AA89" s="201"/>
      <c r="AB89" s="201"/>
      <c r="AC89" s="201"/>
      <c r="AD89" s="201"/>
      <c r="AE89" s="201"/>
      <c r="AF89" s="201"/>
      <c r="AG89" s="201"/>
      <c r="AH89" s="201"/>
      <c r="AI89" s="201"/>
      <c r="AJ89" s="201"/>
      <c r="AK89" s="201"/>
      <c r="AL89" s="201"/>
    </row>
    <row r="90" spans="1:38">
      <c r="A90" s="201"/>
      <c r="B90" s="201"/>
      <c r="C90" s="201"/>
      <c r="D90" s="201"/>
      <c r="E90" s="201"/>
      <c r="F90" s="201"/>
      <c r="G90" s="201"/>
      <c r="H90" s="201"/>
      <c r="I90" s="201"/>
      <c r="J90" s="201"/>
      <c r="K90" s="201"/>
      <c r="L90" s="201"/>
      <c r="M90" s="201"/>
      <c r="N90" s="201"/>
      <c r="O90" s="201"/>
      <c r="P90" s="201"/>
      <c r="Q90" s="201"/>
      <c r="R90" s="201"/>
      <c r="S90" s="201"/>
      <c r="T90" s="201"/>
      <c r="U90" s="201"/>
      <c r="V90" s="201"/>
      <c r="W90" s="201"/>
      <c r="X90" s="201"/>
      <c r="Y90" s="201"/>
      <c r="Z90" s="201"/>
      <c r="AA90" s="201"/>
      <c r="AB90" s="201"/>
      <c r="AC90" s="201"/>
      <c r="AD90" s="201"/>
      <c r="AE90" s="201"/>
      <c r="AF90" s="201"/>
      <c r="AG90" s="201"/>
      <c r="AH90" s="201"/>
      <c r="AI90" s="201"/>
      <c r="AJ90" s="201"/>
      <c r="AK90" s="201"/>
      <c r="AL90" s="201"/>
    </row>
    <row r="91" spans="1:38">
      <c r="A91" s="201"/>
      <c r="B91" s="201"/>
      <c r="C91" s="201"/>
      <c r="D91" s="201"/>
      <c r="E91" s="201"/>
      <c r="F91" s="201"/>
      <c r="G91" s="201"/>
      <c r="H91" s="201"/>
      <c r="I91" s="201"/>
      <c r="J91" s="201"/>
      <c r="K91" s="201"/>
      <c r="L91" s="201"/>
      <c r="M91" s="201"/>
      <c r="N91" s="201"/>
      <c r="O91" s="201"/>
      <c r="P91" s="201"/>
      <c r="Q91" s="201"/>
      <c r="R91" s="201"/>
      <c r="S91" s="201"/>
      <c r="T91" s="201"/>
      <c r="U91" s="201"/>
      <c r="V91" s="201"/>
      <c r="W91" s="201"/>
      <c r="X91" s="201"/>
      <c r="Y91" s="201"/>
      <c r="Z91" s="201"/>
      <c r="AA91" s="201"/>
      <c r="AB91" s="201"/>
      <c r="AC91" s="201"/>
      <c r="AD91" s="201"/>
      <c r="AE91" s="201"/>
      <c r="AF91" s="201"/>
      <c r="AG91" s="201"/>
      <c r="AH91" s="201"/>
      <c r="AI91" s="201"/>
      <c r="AJ91" s="201"/>
      <c r="AK91" s="201"/>
      <c r="AL91" s="201"/>
    </row>
    <row r="92" spans="1:38">
      <c r="A92" s="201"/>
      <c r="B92" s="201"/>
      <c r="C92" s="201"/>
      <c r="D92" s="201"/>
      <c r="E92" s="201"/>
      <c r="F92" s="201"/>
      <c r="G92" s="201"/>
      <c r="H92" s="201"/>
      <c r="I92" s="201"/>
      <c r="J92" s="201"/>
      <c r="K92" s="201"/>
      <c r="L92" s="201"/>
      <c r="M92" s="201"/>
      <c r="N92" s="201"/>
      <c r="O92" s="201"/>
      <c r="P92" s="201"/>
      <c r="Q92" s="201"/>
      <c r="R92" s="201"/>
      <c r="S92" s="201"/>
      <c r="T92" s="201"/>
      <c r="U92" s="201"/>
      <c r="V92" s="201"/>
      <c r="W92" s="201"/>
      <c r="X92" s="201"/>
      <c r="Y92" s="201"/>
      <c r="Z92" s="201"/>
      <c r="AA92" s="201"/>
      <c r="AB92" s="201"/>
      <c r="AC92" s="201"/>
      <c r="AD92" s="201"/>
      <c r="AE92" s="201"/>
      <c r="AF92" s="201"/>
      <c r="AG92" s="201"/>
      <c r="AH92" s="201"/>
      <c r="AI92" s="201"/>
      <c r="AJ92" s="201"/>
      <c r="AK92" s="201"/>
      <c r="AL92" s="201"/>
    </row>
    <row r="93" spans="1:38">
      <c r="A93" s="201"/>
      <c r="B93" s="201"/>
      <c r="C93" s="201"/>
      <c r="D93" s="201"/>
      <c r="E93" s="201"/>
      <c r="F93" s="201"/>
      <c r="G93" s="201"/>
      <c r="H93" s="201"/>
      <c r="I93" s="201"/>
      <c r="J93" s="201"/>
      <c r="K93" s="201"/>
      <c r="L93" s="201"/>
      <c r="M93" s="201"/>
      <c r="N93" s="201"/>
      <c r="O93" s="201"/>
      <c r="P93" s="201"/>
      <c r="Q93" s="201"/>
      <c r="R93" s="201"/>
      <c r="S93" s="201"/>
      <c r="T93" s="201"/>
      <c r="U93" s="201"/>
      <c r="V93" s="201"/>
      <c r="W93" s="201"/>
      <c r="X93" s="201"/>
      <c r="Y93" s="201"/>
      <c r="Z93" s="201"/>
      <c r="AA93" s="201"/>
      <c r="AB93" s="201"/>
      <c r="AC93" s="201"/>
      <c r="AD93" s="201"/>
      <c r="AE93" s="201"/>
      <c r="AF93" s="201"/>
      <c r="AG93" s="201"/>
      <c r="AH93" s="201"/>
      <c r="AI93" s="201"/>
      <c r="AJ93" s="201"/>
      <c r="AK93" s="201"/>
      <c r="AL93" s="201"/>
    </row>
    <row r="94" spans="1:38">
      <c r="A94" s="201"/>
      <c r="B94" s="201"/>
      <c r="C94" s="201"/>
      <c r="D94" s="201"/>
      <c r="E94" s="201"/>
      <c r="F94" s="201"/>
      <c r="G94" s="201"/>
      <c r="H94" s="201"/>
      <c r="I94" s="201"/>
      <c r="J94" s="201"/>
      <c r="K94" s="201"/>
      <c r="L94" s="201"/>
      <c r="M94" s="201"/>
      <c r="N94" s="201"/>
      <c r="O94" s="201"/>
      <c r="P94" s="201"/>
      <c r="Q94" s="201"/>
      <c r="R94" s="201"/>
      <c r="S94" s="201"/>
      <c r="T94" s="201"/>
      <c r="U94" s="201"/>
      <c r="V94" s="201"/>
      <c r="W94" s="201"/>
      <c r="X94" s="201"/>
      <c r="Y94" s="201"/>
      <c r="Z94" s="201"/>
      <c r="AA94" s="201"/>
      <c r="AB94" s="201"/>
      <c r="AC94" s="201"/>
      <c r="AD94" s="201"/>
      <c r="AE94" s="201"/>
      <c r="AF94" s="201"/>
      <c r="AG94" s="201"/>
      <c r="AH94" s="201"/>
      <c r="AI94" s="201"/>
      <c r="AJ94" s="201"/>
      <c r="AK94" s="201"/>
      <c r="AL94" s="201"/>
    </row>
    <row r="95" spans="1:38">
      <c r="A95" s="201"/>
      <c r="B95" s="201"/>
      <c r="C95" s="201"/>
      <c r="D95" s="201"/>
      <c r="E95" s="201"/>
      <c r="F95" s="201"/>
      <c r="G95" s="201"/>
      <c r="H95" s="201"/>
      <c r="I95" s="201"/>
      <c r="J95" s="201"/>
      <c r="K95" s="201"/>
      <c r="L95" s="201"/>
      <c r="M95" s="201"/>
      <c r="N95" s="201"/>
      <c r="O95" s="201"/>
      <c r="P95" s="201"/>
      <c r="Q95" s="201"/>
      <c r="R95" s="201"/>
      <c r="S95" s="201"/>
      <c r="T95" s="201"/>
      <c r="U95" s="201"/>
      <c r="V95" s="201"/>
      <c r="W95" s="201"/>
      <c r="X95" s="201"/>
      <c r="Y95" s="201"/>
      <c r="Z95" s="201"/>
      <c r="AA95" s="201"/>
      <c r="AB95" s="201"/>
      <c r="AC95" s="201"/>
      <c r="AD95" s="201"/>
      <c r="AE95" s="201"/>
      <c r="AF95" s="201"/>
      <c r="AG95" s="201"/>
      <c r="AH95" s="201"/>
      <c r="AI95" s="201"/>
      <c r="AJ95" s="201"/>
      <c r="AK95" s="201"/>
      <c r="AL95" s="201"/>
    </row>
    <row r="96" spans="1:38">
      <c r="A96" s="201"/>
      <c r="B96" s="201"/>
      <c r="C96" s="201"/>
      <c r="D96" s="201"/>
      <c r="E96" s="201"/>
      <c r="F96" s="201"/>
      <c r="G96" s="201"/>
      <c r="H96" s="201"/>
      <c r="I96" s="201"/>
      <c r="J96" s="201"/>
      <c r="K96" s="201"/>
      <c r="L96" s="201"/>
      <c r="M96" s="201"/>
      <c r="N96" s="201"/>
      <c r="O96" s="201"/>
      <c r="P96" s="201"/>
      <c r="Q96" s="201"/>
      <c r="R96" s="201"/>
      <c r="S96" s="201"/>
      <c r="T96" s="201"/>
      <c r="U96" s="201"/>
      <c r="V96" s="201"/>
      <c r="W96" s="201"/>
      <c r="X96" s="201"/>
      <c r="Y96" s="201"/>
      <c r="Z96" s="201"/>
      <c r="AA96" s="201"/>
      <c r="AB96" s="201"/>
      <c r="AC96" s="201"/>
      <c r="AD96" s="201"/>
      <c r="AE96" s="201"/>
      <c r="AF96" s="201"/>
      <c r="AG96" s="201"/>
      <c r="AH96" s="201"/>
      <c r="AI96" s="201"/>
      <c r="AJ96" s="201"/>
      <c r="AK96" s="201"/>
      <c r="AL96" s="201"/>
    </row>
    <row r="97" spans="1:38">
      <c r="A97" s="201"/>
      <c r="B97" s="201"/>
      <c r="C97" s="201"/>
      <c r="D97" s="201"/>
      <c r="E97" s="201"/>
      <c r="F97" s="201"/>
      <c r="G97" s="201"/>
      <c r="H97" s="201"/>
      <c r="I97" s="201"/>
      <c r="J97" s="201"/>
      <c r="K97" s="201"/>
      <c r="L97" s="201"/>
      <c r="M97" s="201"/>
      <c r="N97" s="201"/>
      <c r="O97" s="201"/>
      <c r="P97" s="201"/>
      <c r="Q97" s="201"/>
      <c r="R97" s="201"/>
      <c r="S97" s="201"/>
      <c r="T97" s="201"/>
      <c r="U97" s="201"/>
      <c r="V97" s="201"/>
      <c r="W97" s="201"/>
      <c r="X97" s="201"/>
      <c r="Y97" s="201"/>
      <c r="Z97" s="201"/>
      <c r="AA97" s="201"/>
      <c r="AB97" s="201"/>
      <c r="AC97" s="201"/>
      <c r="AD97" s="201"/>
      <c r="AE97" s="201"/>
      <c r="AF97" s="201"/>
      <c r="AG97" s="201"/>
      <c r="AH97" s="201"/>
      <c r="AI97" s="201"/>
      <c r="AJ97" s="201"/>
      <c r="AK97" s="201"/>
      <c r="AL97" s="201"/>
    </row>
    <row r="98" spans="1:38">
      <c r="A98" s="201"/>
      <c r="B98" s="201"/>
      <c r="C98" s="201"/>
      <c r="D98" s="201"/>
      <c r="E98" s="201"/>
      <c r="F98" s="201"/>
      <c r="G98" s="201"/>
      <c r="H98" s="201"/>
      <c r="I98" s="201"/>
      <c r="J98" s="201"/>
      <c r="K98" s="201"/>
      <c r="L98" s="201"/>
      <c r="M98" s="201"/>
      <c r="N98" s="201"/>
      <c r="O98" s="201"/>
      <c r="P98" s="201"/>
      <c r="Q98" s="201"/>
      <c r="R98" s="201"/>
      <c r="S98" s="201"/>
      <c r="T98" s="201"/>
      <c r="U98" s="201"/>
      <c r="V98" s="201"/>
      <c r="W98" s="201"/>
      <c r="X98" s="201"/>
      <c r="Y98" s="201"/>
      <c r="Z98" s="201"/>
      <c r="AA98" s="201"/>
      <c r="AB98" s="201"/>
      <c r="AC98" s="201"/>
      <c r="AD98" s="201"/>
      <c r="AE98" s="201"/>
      <c r="AF98" s="201"/>
      <c r="AG98" s="201"/>
      <c r="AH98" s="201"/>
      <c r="AI98" s="201"/>
      <c r="AJ98" s="201"/>
      <c r="AK98" s="201"/>
      <c r="AL98" s="201"/>
    </row>
    <row r="99" spans="1:38">
      <c r="A99" s="201"/>
      <c r="B99" s="201"/>
      <c r="C99" s="201"/>
      <c r="D99" s="201"/>
      <c r="E99" s="201"/>
      <c r="F99" s="201"/>
      <c r="G99" s="201"/>
      <c r="H99" s="201"/>
      <c r="I99" s="201"/>
      <c r="J99" s="201"/>
      <c r="K99" s="201"/>
      <c r="L99" s="201"/>
      <c r="M99" s="201"/>
      <c r="N99" s="201"/>
      <c r="O99" s="201"/>
      <c r="P99" s="201"/>
      <c r="Q99" s="201"/>
      <c r="R99" s="201"/>
      <c r="S99" s="201"/>
      <c r="T99" s="201"/>
      <c r="U99" s="201"/>
      <c r="V99" s="201"/>
      <c r="W99" s="201"/>
      <c r="X99" s="201"/>
      <c r="Y99" s="201"/>
      <c r="Z99" s="201"/>
      <c r="AA99" s="201"/>
      <c r="AB99" s="201"/>
      <c r="AC99" s="201"/>
      <c r="AD99" s="201"/>
      <c r="AE99" s="201"/>
      <c r="AF99" s="201"/>
      <c r="AG99" s="201"/>
      <c r="AH99" s="201"/>
      <c r="AI99" s="201"/>
      <c r="AJ99" s="201"/>
      <c r="AK99" s="201"/>
      <c r="AL99" s="201"/>
    </row>
    <row r="100" spans="1:38">
      <c r="A100" s="201"/>
      <c r="B100" s="201"/>
      <c r="C100" s="201"/>
      <c r="D100" s="201"/>
      <c r="E100" s="201"/>
      <c r="F100" s="201"/>
      <c r="G100" s="201"/>
      <c r="H100" s="201"/>
      <c r="I100" s="201"/>
      <c r="J100" s="201"/>
      <c r="K100" s="201"/>
      <c r="L100" s="201"/>
      <c r="M100" s="201"/>
      <c r="N100" s="201"/>
      <c r="O100" s="201"/>
      <c r="P100" s="201"/>
      <c r="Q100" s="201"/>
      <c r="R100" s="201"/>
      <c r="S100" s="201"/>
      <c r="T100" s="201"/>
      <c r="U100" s="201"/>
      <c r="V100" s="201"/>
      <c r="W100" s="201"/>
      <c r="X100" s="201"/>
      <c r="Y100" s="201"/>
      <c r="Z100" s="201"/>
      <c r="AA100" s="201"/>
      <c r="AB100" s="201"/>
      <c r="AC100" s="201"/>
      <c r="AD100" s="201"/>
      <c r="AE100" s="201"/>
      <c r="AF100" s="201"/>
      <c r="AG100" s="201"/>
      <c r="AH100" s="201"/>
      <c r="AI100" s="201"/>
      <c r="AJ100" s="201"/>
      <c r="AK100" s="201"/>
      <c r="AL100" s="201"/>
    </row>
    <row r="101" spans="1:38">
      <c r="A101" s="201"/>
      <c r="B101" s="201"/>
      <c r="C101" s="201"/>
      <c r="D101" s="201"/>
      <c r="E101" s="201"/>
      <c r="F101" s="201"/>
      <c r="G101" s="201"/>
      <c r="H101" s="201"/>
      <c r="I101" s="201"/>
      <c r="J101" s="201"/>
      <c r="K101" s="201"/>
      <c r="L101" s="201"/>
      <c r="M101" s="201"/>
      <c r="N101" s="201"/>
      <c r="O101" s="201"/>
      <c r="P101" s="201"/>
      <c r="Q101" s="201"/>
      <c r="R101" s="201"/>
      <c r="S101" s="201"/>
      <c r="T101" s="201"/>
      <c r="U101" s="201"/>
      <c r="V101" s="201"/>
      <c r="W101" s="201"/>
      <c r="X101" s="201"/>
      <c r="Y101" s="201"/>
      <c r="Z101" s="201"/>
      <c r="AA101" s="201"/>
      <c r="AB101" s="201"/>
      <c r="AC101" s="201"/>
      <c r="AD101" s="201"/>
      <c r="AE101" s="201"/>
      <c r="AF101" s="201"/>
      <c r="AG101" s="201"/>
      <c r="AH101" s="201"/>
      <c r="AI101" s="201"/>
      <c r="AJ101" s="201"/>
      <c r="AK101" s="201"/>
      <c r="AL101" s="201"/>
    </row>
    <row r="102" spans="1:38">
      <c r="A102" s="201"/>
      <c r="B102" s="201"/>
      <c r="C102" s="201"/>
      <c r="D102" s="201"/>
      <c r="E102" s="201"/>
      <c r="F102" s="201"/>
      <c r="G102" s="201"/>
      <c r="H102" s="201"/>
      <c r="I102" s="201"/>
      <c r="J102" s="201"/>
      <c r="K102" s="201"/>
      <c r="L102" s="201"/>
      <c r="M102" s="201"/>
      <c r="N102" s="201"/>
      <c r="O102" s="201"/>
      <c r="P102" s="201"/>
      <c r="Q102" s="201"/>
      <c r="R102" s="201"/>
      <c r="S102" s="201"/>
      <c r="T102" s="201"/>
      <c r="U102" s="201"/>
      <c r="V102" s="201"/>
      <c r="W102" s="201"/>
      <c r="X102" s="201"/>
      <c r="Y102" s="201"/>
      <c r="Z102" s="201"/>
      <c r="AA102" s="201"/>
      <c r="AB102" s="201"/>
      <c r="AC102" s="201"/>
      <c r="AD102" s="201"/>
      <c r="AE102" s="201"/>
      <c r="AF102" s="201"/>
      <c r="AG102" s="201"/>
      <c r="AH102" s="201"/>
      <c r="AI102" s="201"/>
      <c r="AJ102" s="201"/>
      <c r="AK102" s="201"/>
      <c r="AL102" s="201"/>
    </row>
  </sheetData>
  <mergeCells count="938">
    <mergeCell ref="C1:AI1"/>
    <mergeCell ref="C2:E2"/>
    <mergeCell ref="F2:H2"/>
    <mergeCell ref="I2:K2"/>
    <mergeCell ref="L2:N2"/>
    <mergeCell ref="O2:Q2"/>
    <mergeCell ref="R2:T2"/>
    <mergeCell ref="U2:W2"/>
    <mergeCell ref="X2:Z2"/>
    <mergeCell ref="AA2:AC2"/>
    <mergeCell ref="AD2:AF2"/>
    <mergeCell ref="AG2:AI2"/>
    <mergeCell ref="AD3:AF3"/>
    <mergeCell ref="AG3:AI3"/>
    <mergeCell ref="C4:E4"/>
    <mergeCell ref="F4:H4"/>
    <mergeCell ref="I4:K4"/>
    <mergeCell ref="L4:N4"/>
    <mergeCell ref="O4:Q4"/>
    <mergeCell ref="R4:T4"/>
    <mergeCell ref="U4:W4"/>
    <mergeCell ref="C3:E3"/>
    <mergeCell ref="F3:H3"/>
    <mergeCell ref="I3:K3"/>
    <mergeCell ref="L3:N3"/>
    <mergeCell ref="O3:Q3"/>
    <mergeCell ref="R3:T3"/>
    <mergeCell ref="U3:W3"/>
    <mergeCell ref="X3:Z3"/>
    <mergeCell ref="AA3:AC3"/>
    <mergeCell ref="C6:E6"/>
    <mergeCell ref="F6:H6"/>
    <mergeCell ref="I6:K6"/>
    <mergeCell ref="L6:N6"/>
    <mergeCell ref="O6:Q6"/>
    <mergeCell ref="X4:Z4"/>
    <mergeCell ref="AA4:AC4"/>
    <mergeCell ref="AD4:AF4"/>
    <mergeCell ref="AG4:AI4"/>
    <mergeCell ref="C5:E5"/>
    <mergeCell ref="F5:H5"/>
    <mergeCell ref="I5:K5"/>
    <mergeCell ref="L5:N5"/>
    <mergeCell ref="O5:Q5"/>
    <mergeCell ref="R5:T5"/>
    <mergeCell ref="R6:T6"/>
    <mergeCell ref="U6:W6"/>
    <mergeCell ref="X6:Z6"/>
    <mergeCell ref="AA6:AC6"/>
    <mergeCell ref="AD6:AF6"/>
    <mergeCell ref="AG6:AI6"/>
    <mergeCell ref="U5:W5"/>
    <mergeCell ref="X5:Z5"/>
    <mergeCell ref="AA5:AC5"/>
    <mergeCell ref="AD5:AF5"/>
    <mergeCell ref="AG5:AI5"/>
    <mergeCell ref="C8:E8"/>
    <mergeCell ref="F8:H8"/>
    <mergeCell ref="I8:K8"/>
    <mergeCell ref="L8:N8"/>
    <mergeCell ref="O8:Q8"/>
    <mergeCell ref="C7:E7"/>
    <mergeCell ref="F7:H7"/>
    <mergeCell ref="I7:K7"/>
    <mergeCell ref="L7:N7"/>
    <mergeCell ref="O7:Q7"/>
    <mergeCell ref="R8:T8"/>
    <mergeCell ref="U8:W8"/>
    <mergeCell ref="X8:Z8"/>
    <mergeCell ref="AA8:AC8"/>
    <mergeCell ref="AD8:AF8"/>
    <mergeCell ref="AG8:AI8"/>
    <mergeCell ref="U7:W7"/>
    <mergeCell ref="X7:Z7"/>
    <mergeCell ref="AA7:AC7"/>
    <mergeCell ref="AD7:AF7"/>
    <mergeCell ref="AG7:AI7"/>
    <mergeCell ref="R7:T7"/>
    <mergeCell ref="C10:E10"/>
    <mergeCell ref="F10:H10"/>
    <mergeCell ref="I10:K10"/>
    <mergeCell ref="L10:N10"/>
    <mergeCell ref="O10:Q10"/>
    <mergeCell ref="C9:E9"/>
    <mergeCell ref="F9:H9"/>
    <mergeCell ref="I9:K9"/>
    <mergeCell ref="L9:N9"/>
    <mergeCell ref="O9:Q9"/>
    <mergeCell ref="R10:T10"/>
    <mergeCell ref="U10:W10"/>
    <mergeCell ref="X10:Z10"/>
    <mergeCell ref="AA10:AC10"/>
    <mergeCell ref="AD10:AF10"/>
    <mergeCell ref="AG10:AI10"/>
    <mergeCell ref="U9:W9"/>
    <mergeCell ref="X9:Z9"/>
    <mergeCell ref="AA9:AC9"/>
    <mergeCell ref="AD9:AF9"/>
    <mergeCell ref="AG9:AI9"/>
    <mergeCell ref="R9:T9"/>
    <mergeCell ref="C12:E12"/>
    <mergeCell ref="F12:H12"/>
    <mergeCell ref="I12:K12"/>
    <mergeCell ref="L12:N12"/>
    <mergeCell ref="O12:Q12"/>
    <mergeCell ref="C11:E11"/>
    <mergeCell ref="F11:H11"/>
    <mergeCell ref="I11:K11"/>
    <mergeCell ref="L11:N11"/>
    <mergeCell ref="O11:Q11"/>
    <mergeCell ref="R12:T12"/>
    <mergeCell ref="U12:W12"/>
    <mergeCell ref="X12:Z12"/>
    <mergeCell ref="AA12:AC12"/>
    <mergeCell ref="AD12:AF12"/>
    <mergeCell ref="AG12:AI12"/>
    <mergeCell ref="U11:W11"/>
    <mergeCell ref="X11:Z11"/>
    <mergeCell ref="AA11:AC11"/>
    <mergeCell ref="AD11:AF11"/>
    <mergeCell ref="AG11:AI11"/>
    <mergeCell ref="R11:T11"/>
    <mergeCell ref="C14:E14"/>
    <mergeCell ref="F14:H14"/>
    <mergeCell ref="I14:K14"/>
    <mergeCell ref="L14:N14"/>
    <mergeCell ref="O14:Q14"/>
    <mergeCell ref="C13:E13"/>
    <mergeCell ref="F13:H13"/>
    <mergeCell ref="I13:K13"/>
    <mergeCell ref="L13:N13"/>
    <mergeCell ref="O13:Q13"/>
    <mergeCell ref="R14:T14"/>
    <mergeCell ref="U14:W14"/>
    <mergeCell ref="X14:Z14"/>
    <mergeCell ref="AA14:AC14"/>
    <mergeCell ref="AD14:AF14"/>
    <mergeCell ref="AG14:AI14"/>
    <mergeCell ref="U13:W13"/>
    <mergeCell ref="X13:Z13"/>
    <mergeCell ref="AA13:AC13"/>
    <mergeCell ref="AD13:AF13"/>
    <mergeCell ref="AG13:AI13"/>
    <mergeCell ref="R13:T13"/>
    <mergeCell ref="C16:E16"/>
    <mergeCell ref="F16:H16"/>
    <mergeCell ref="I16:K16"/>
    <mergeCell ref="L16:N16"/>
    <mergeCell ref="O16:Q16"/>
    <mergeCell ref="C15:E15"/>
    <mergeCell ref="F15:H15"/>
    <mergeCell ref="I15:K15"/>
    <mergeCell ref="L15:N15"/>
    <mergeCell ref="O15:Q15"/>
    <mergeCell ref="R16:T16"/>
    <mergeCell ref="U16:W16"/>
    <mergeCell ref="X16:Z16"/>
    <mergeCell ref="AA16:AC16"/>
    <mergeCell ref="AD16:AF16"/>
    <mergeCell ref="AG16:AI16"/>
    <mergeCell ref="U15:W15"/>
    <mergeCell ref="X15:Z15"/>
    <mergeCell ref="AA15:AC15"/>
    <mergeCell ref="AD15:AF15"/>
    <mergeCell ref="AG15:AI15"/>
    <mergeCell ref="R15:T15"/>
    <mergeCell ref="C18:E18"/>
    <mergeCell ref="F18:H18"/>
    <mergeCell ref="I18:K18"/>
    <mergeCell ref="L18:N18"/>
    <mergeCell ref="O18:Q18"/>
    <mergeCell ref="C17:E17"/>
    <mergeCell ref="F17:H17"/>
    <mergeCell ref="I17:K17"/>
    <mergeCell ref="L17:N17"/>
    <mergeCell ref="O17:Q17"/>
    <mergeCell ref="R18:T18"/>
    <mergeCell ref="U18:W18"/>
    <mergeCell ref="X18:Z18"/>
    <mergeCell ref="AA18:AC18"/>
    <mergeCell ref="AD18:AF18"/>
    <mergeCell ref="AG18:AI18"/>
    <mergeCell ref="U17:W17"/>
    <mergeCell ref="X17:Z17"/>
    <mergeCell ref="AA17:AC17"/>
    <mergeCell ref="AD17:AF17"/>
    <mergeCell ref="AG17:AI17"/>
    <mergeCell ref="R17:T17"/>
    <mergeCell ref="C20:E20"/>
    <mergeCell ref="F20:H20"/>
    <mergeCell ref="I20:K20"/>
    <mergeCell ref="L20:N20"/>
    <mergeCell ref="O20:Q20"/>
    <mergeCell ref="C19:E19"/>
    <mergeCell ref="F19:H19"/>
    <mergeCell ref="I19:K19"/>
    <mergeCell ref="L19:N19"/>
    <mergeCell ref="O19:Q19"/>
    <mergeCell ref="R20:T20"/>
    <mergeCell ref="U20:W20"/>
    <mergeCell ref="X20:Z20"/>
    <mergeCell ref="AA20:AC20"/>
    <mergeCell ref="AD20:AF20"/>
    <mergeCell ref="AG20:AI20"/>
    <mergeCell ref="U19:W19"/>
    <mergeCell ref="X19:Z19"/>
    <mergeCell ref="AA19:AC19"/>
    <mergeCell ref="AD19:AF19"/>
    <mergeCell ref="AG19:AI19"/>
    <mergeCell ref="R19:T19"/>
    <mergeCell ref="C22:E22"/>
    <mergeCell ref="F22:H22"/>
    <mergeCell ref="I22:K22"/>
    <mergeCell ref="L22:N22"/>
    <mergeCell ref="O22:Q22"/>
    <mergeCell ref="C21:E21"/>
    <mergeCell ref="F21:H21"/>
    <mergeCell ref="I21:K21"/>
    <mergeCell ref="L21:N21"/>
    <mergeCell ref="O21:Q21"/>
    <mergeCell ref="R22:T22"/>
    <mergeCell ref="U22:W22"/>
    <mergeCell ref="X22:Z22"/>
    <mergeCell ref="AA22:AC22"/>
    <mergeCell ref="AD22:AF22"/>
    <mergeCell ref="AG22:AI22"/>
    <mergeCell ref="U21:W21"/>
    <mergeCell ref="X21:Z21"/>
    <mergeCell ref="AA21:AC21"/>
    <mergeCell ref="AD21:AF21"/>
    <mergeCell ref="AG21:AI21"/>
    <mergeCell ref="R21:T21"/>
    <mergeCell ref="C24:E24"/>
    <mergeCell ref="F24:H24"/>
    <mergeCell ref="I24:K24"/>
    <mergeCell ref="L24:N24"/>
    <mergeCell ref="O24:Q24"/>
    <mergeCell ref="C23:E23"/>
    <mergeCell ref="F23:H23"/>
    <mergeCell ref="I23:K23"/>
    <mergeCell ref="L23:N23"/>
    <mergeCell ref="O23:Q23"/>
    <mergeCell ref="R24:T24"/>
    <mergeCell ref="U24:W24"/>
    <mergeCell ref="X24:Z24"/>
    <mergeCell ref="AA24:AC24"/>
    <mergeCell ref="AD24:AF24"/>
    <mergeCell ref="AG24:AI24"/>
    <mergeCell ref="U23:W23"/>
    <mergeCell ref="X23:Z23"/>
    <mergeCell ref="AA23:AC23"/>
    <mergeCell ref="AD23:AF23"/>
    <mergeCell ref="AG23:AI23"/>
    <mergeCell ref="R23:T23"/>
    <mergeCell ref="C26:E26"/>
    <mergeCell ref="F26:H26"/>
    <mergeCell ref="I26:K26"/>
    <mergeCell ref="L26:N26"/>
    <mergeCell ref="O26:Q26"/>
    <mergeCell ref="C25:E25"/>
    <mergeCell ref="F25:H25"/>
    <mergeCell ref="I25:K25"/>
    <mergeCell ref="L25:N25"/>
    <mergeCell ref="O25:Q25"/>
    <mergeCell ref="R26:T26"/>
    <mergeCell ref="U26:W26"/>
    <mergeCell ref="X26:Z26"/>
    <mergeCell ref="AA26:AC26"/>
    <mergeCell ref="AD26:AF26"/>
    <mergeCell ref="AG26:AI26"/>
    <mergeCell ref="U25:W25"/>
    <mergeCell ref="X25:Z25"/>
    <mergeCell ref="AA25:AC25"/>
    <mergeCell ref="AD25:AF25"/>
    <mergeCell ref="AG25:AI25"/>
    <mergeCell ref="R25:T25"/>
    <mergeCell ref="C28:E28"/>
    <mergeCell ref="F28:H28"/>
    <mergeCell ref="I28:K28"/>
    <mergeCell ref="L28:N28"/>
    <mergeCell ref="O28:Q28"/>
    <mergeCell ref="C27:E27"/>
    <mergeCell ref="F27:H27"/>
    <mergeCell ref="I27:K27"/>
    <mergeCell ref="L27:N27"/>
    <mergeCell ref="O27:Q27"/>
    <mergeCell ref="R28:T28"/>
    <mergeCell ref="U28:W28"/>
    <mergeCell ref="X28:Z28"/>
    <mergeCell ref="AA28:AC28"/>
    <mergeCell ref="AD28:AF28"/>
    <mergeCell ref="AG28:AI28"/>
    <mergeCell ref="U27:W27"/>
    <mergeCell ref="X27:Z27"/>
    <mergeCell ref="AA27:AC27"/>
    <mergeCell ref="AD27:AF27"/>
    <mergeCell ref="AG27:AI27"/>
    <mergeCell ref="R27:T27"/>
    <mergeCell ref="C30:E30"/>
    <mergeCell ref="F30:H30"/>
    <mergeCell ref="I30:K30"/>
    <mergeCell ref="L30:N30"/>
    <mergeCell ref="O30:Q30"/>
    <mergeCell ref="C29:E29"/>
    <mergeCell ref="F29:H29"/>
    <mergeCell ref="I29:K29"/>
    <mergeCell ref="L29:N29"/>
    <mergeCell ref="O29:Q29"/>
    <mergeCell ref="R30:T30"/>
    <mergeCell ref="U30:W30"/>
    <mergeCell ref="X30:Z30"/>
    <mergeCell ref="AA30:AC30"/>
    <mergeCell ref="AD30:AF30"/>
    <mergeCell ref="AG30:AI30"/>
    <mergeCell ref="U29:W29"/>
    <mergeCell ref="X29:Z29"/>
    <mergeCell ref="AA29:AC29"/>
    <mergeCell ref="AD29:AF29"/>
    <mergeCell ref="AG29:AI29"/>
    <mergeCell ref="R29:T29"/>
    <mergeCell ref="C32:E32"/>
    <mergeCell ref="F32:H32"/>
    <mergeCell ref="I32:K32"/>
    <mergeCell ref="L32:N32"/>
    <mergeCell ref="O32:Q32"/>
    <mergeCell ref="C31:E31"/>
    <mergeCell ref="F31:H31"/>
    <mergeCell ref="I31:K31"/>
    <mergeCell ref="L31:N31"/>
    <mergeCell ref="O31:Q31"/>
    <mergeCell ref="R32:T32"/>
    <mergeCell ref="U32:W32"/>
    <mergeCell ref="X32:Z32"/>
    <mergeCell ref="AA32:AC32"/>
    <mergeCell ref="AD32:AF32"/>
    <mergeCell ref="AG32:AI32"/>
    <mergeCell ref="U31:W31"/>
    <mergeCell ref="X31:Z31"/>
    <mergeCell ref="AA31:AC31"/>
    <mergeCell ref="AD31:AF31"/>
    <mergeCell ref="AG31:AI31"/>
    <mergeCell ref="R31:T31"/>
    <mergeCell ref="C34:E34"/>
    <mergeCell ref="F34:H34"/>
    <mergeCell ref="I34:K34"/>
    <mergeCell ref="L34:N34"/>
    <mergeCell ref="O34:Q34"/>
    <mergeCell ref="C33:E33"/>
    <mergeCell ref="F33:H33"/>
    <mergeCell ref="I33:K33"/>
    <mergeCell ref="L33:N33"/>
    <mergeCell ref="O33:Q33"/>
    <mergeCell ref="R34:T34"/>
    <mergeCell ref="U34:W34"/>
    <mergeCell ref="X34:Z34"/>
    <mergeCell ref="AA34:AC34"/>
    <mergeCell ref="AD34:AF34"/>
    <mergeCell ref="AG34:AI34"/>
    <mergeCell ref="U33:W33"/>
    <mergeCell ref="X33:Z33"/>
    <mergeCell ref="AA33:AC33"/>
    <mergeCell ref="AD33:AF33"/>
    <mergeCell ref="AG33:AI33"/>
    <mergeCell ref="R33:T33"/>
    <mergeCell ref="C36:E36"/>
    <mergeCell ref="F36:H36"/>
    <mergeCell ref="I36:K36"/>
    <mergeCell ref="L36:N36"/>
    <mergeCell ref="O36:Q36"/>
    <mergeCell ref="C35:E35"/>
    <mergeCell ref="F35:H35"/>
    <mergeCell ref="I35:K35"/>
    <mergeCell ref="L35:N35"/>
    <mergeCell ref="O35:Q35"/>
    <mergeCell ref="R36:T36"/>
    <mergeCell ref="U36:W36"/>
    <mergeCell ref="X36:Z36"/>
    <mergeCell ref="AA36:AC36"/>
    <mergeCell ref="AD36:AF36"/>
    <mergeCell ref="AG36:AI36"/>
    <mergeCell ref="U35:W35"/>
    <mergeCell ref="X35:Z35"/>
    <mergeCell ref="AA35:AC35"/>
    <mergeCell ref="AD35:AF35"/>
    <mergeCell ref="AG35:AI35"/>
    <mergeCell ref="R35:T35"/>
    <mergeCell ref="C38:E38"/>
    <mergeCell ref="F38:H38"/>
    <mergeCell ref="I38:K38"/>
    <mergeCell ref="L38:N38"/>
    <mergeCell ref="O38:Q38"/>
    <mergeCell ref="C37:E37"/>
    <mergeCell ref="F37:H37"/>
    <mergeCell ref="I37:K37"/>
    <mergeCell ref="L37:N37"/>
    <mergeCell ref="O37:Q37"/>
    <mergeCell ref="R38:T38"/>
    <mergeCell ref="U38:W38"/>
    <mergeCell ref="X38:Z38"/>
    <mergeCell ref="AA38:AC38"/>
    <mergeCell ref="AD38:AF38"/>
    <mergeCell ref="AG38:AI38"/>
    <mergeCell ref="U37:W37"/>
    <mergeCell ref="X37:Z37"/>
    <mergeCell ref="AA37:AC37"/>
    <mergeCell ref="AD37:AF37"/>
    <mergeCell ref="AG37:AI37"/>
    <mergeCell ref="R37:T37"/>
    <mergeCell ref="C40:E40"/>
    <mergeCell ref="F40:H40"/>
    <mergeCell ref="I40:K40"/>
    <mergeCell ref="L40:N40"/>
    <mergeCell ref="O40:Q40"/>
    <mergeCell ref="C39:E39"/>
    <mergeCell ref="F39:H39"/>
    <mergeCell ref="I39:K39"/>
    <mergeCell ref="L39:N39"/>
    <mergeCell ref="O39:Q39"/>
    <mergeCell ref="R40:T40"/>
    <mergeCell ref="U40:W40"/>
    <mergeCell ref="X40:Z40"/>
    <mergeCell ref="AA40:AC40"/>
    <mergeCell ref="AD40:AF40"/>
    <mergeCell ref="AG40:AI40"/>
    <mergeCell ref="U39:W39"/>
    <mergeCell ref="X39:Z39"/>
    <mergeCell ref="AA39:AC39"/>
    <mergeCell ref="AD39:AF39"/>
    <mergeCell ref="AG39:AI39"/>
    <mergeCell ref="R39:T39"/>
    <mergeCell ref="C42:E42"/>
    <mergeCell ref="F42:H42"/>
    <mergeCell ref="I42:K42"/>
    <mergeCell ref="L42:N42"/>
    <mergeCell ref="O42:Q42"/>
    <mergeCell ref="C41:E41"/>
    <mergeCell ref="F41:H41"/>
    <mergeCell ref="I41:K41"/>
    <mergeCell ref="L41:N41"/>
    <mergeCell ref="O41:Q41"/>
    <mergeCell ref="R42:T42"/>
    <mergeCell ref="U42:W42"/>
    <mergeCell ref="X42:Z42"/>
    <mergeCell ref="AA42:AC42"/>
    <mergeCell ref="AD42:AF42"/>
    <mergeCell ref="AG42:AI42"/>
    <mergeCell ref="U41:W41"/>
    <mergeCell ref="X41:Z41"/>
    <mergeCell ref="AA41:AC41"/>
    <mergeCell ref="AD41:AF41"/>
    <mergeCell ref="AG41:AI41"/>
    <mergeCell ref="R41:T41"/>
    <mergeCell ref="C44:E44"/>
    <mergeCell ref="F44:H44"/>
    <mergeCell ref="I44:K44"/>
    <mergeCell ref="L44:N44"/>
    <mergeCell ref="O44:Q44"/>
    <mergeCell ref="C43:E43"/>
    <mergeCell ref="F43:H43"/>
    <mergeCell ref="I43:K43"/>
    <mergeCell ref="L43:N43"/>
    <mergeCell ref="O43:Q43"/>
    <mergeCell ref="R44:T44"/>
    <mergeCell ref="U44:W44"/>
    <mergeCell ref="X44:Z44"/>
    <mergeCell ref="AA44:AC44"/>
    <mergeCell ref="AD44:AF44"/>
    <mergeCell ref="AG44:AI44"/>
    <mergeCell ref="U43:W43"/>
    <mergeCell ref="X43:Z43"/>
    <mergeCell ref="AA43:AC43"/>
    <mergeCell ref="AD43:AF43"/>
    <mergeCell ref="AG43:AI43"/>
    <mergeCell ref="R43:T43"/>
    <mergeCell ref="C46:E46"/>
    <mergeCell ref="F46:H46"/>
    <mergeCell ref="I46:K46"/>
    <mergeCell ref="L46:N46"/>
    <mergeCell ref="O46:Q46"/>
    <mergeCell ref="C45:E45"/>
    <mergeCell ref="F45:H45"/>
    <mergeCell ref="I45:K45"/>
    <mergeCell ref="L45:N45"/>
    <mergeCell ref="O45:Q45"/>
    <mergeCell ref="R46:T46"/>
    <mergeCell ref="U46:W46"/>
    <mergeCell ref="X46:Z46"/>
    <mergeCell ref="AA46:AC46"/>
    <mergeCell ref="AD46:AF46"/>
    <mergeCell ref="AG46:AI46"/>
    <mergeCell ref="U45:W45"/>
    <mergeCell ref="X45:Z45"/>
    <mergeCell ref="AA45:AC45"/>
    <mergeCell ref="AD45:AF45"/>
    <mergeCell ref="AG45:AI45"/>
    <mergeCell ref="R45:T45"/>
    <mergeCell ref="C48:E48"/>
    <mergeCell ref="F48:H48"/>
    <mergeCell ref="I48:K48"/>
    <mergeCell ref="L48:N48"/>
    <mergeCell ref="O48:Q48"/>
    <mergeCell ref="C47:E47"/>
    <mergeCell ref="F47:H47"/>
    <mergeCell ref="I47:K47"/>
    <mergeCell ref="L47:N47"/>
    <mergeCell ref="O47:Q47"/>
    <mergeCell ref="R48:T48"/>
    <mergeCell ref="U48:W48"/>
    <mergeCell ref="X48:Z48"/>
    <mergeCell ref="AA48:AC48"/>
    <mergeCell ref="AD48:AF48"/>
    <mergeCell ref="AG48:AI48"/>
    <mergeCell ref="U47:W47"/>
    <mergeCell ref="X47:Z47"/>
    <mergeCell ref="AA47:AC47"/>
    <mergeCell ref="AD47:AF47"/>
    <mergeCell ref="AG47:AI47"/>
    <mergeCell ref="R47:T47"/>
    <mergeCell ref="C50:E50"/>
    <mergeCell ref="F50:H50"/>
    <mergeCell ref="I50:K50"/>
    <mergeCell ref="L50:N50"/>
    <mergeCell ref="O50:Q50"/>
    <mergeCell ref="C49:E49"/>
    <mergeCell ref="F49:H49"/>
    <mergeCell ref="I49:K49"/>
    <mergeCell ref="L49:N49"/>
    <mergeCell ref="O49:Q49"/>
    <mergeCell ref="R50:T50"/>
    <mergeCell ref="U50:W50"/>
    <mergeCell ref="X50:Z50"/>
    <mergeCell ref="AA50:AC50"/>
    <mergeCell ref="AD50:AF50"/>
    <mergeCell ref="AG50:AI50"/>
    <mergeCell ref="U49:W49"/>
    <mergeCell ref="X49:Z49"/>
    <mergeCell ref="AA49:AC49"/>
    <mergeCell ref="AD49:AF49"/>
    <mergeCell ref="AG49:AI49"/>
    <mergeCell ref="R49:T49"/>
    <mergeCell ref="C52:E52"/>
    <mergeCell ref="F52:H52"/>
    <mergeCell ref="I52:K52"/>
    <mergeCell ref="L52:N52"/>
    <mergeCell ref="O52:Q52"/>
    <mergeCell ref="C51:E51"/>
    <mergeCell ref="F51:H51"/>
    <mergeCell ref="I51:K51"/>
    <mergeCell ref="L51:N51"/>
    <mergeCell ref="O51:Q51"/>
    <mergeCell ref="R52:T52"/>
    <mergeCell ref="U52:W52"/>
    <mergeCell ref="X52:Z52"/>
    <mergeCell ref="AA52:AC52"/>
    <mergeCell ref="AD52:AF52"/>
    <mergeCell ref="AG52:AI52"/>
    <mergeCell ref="U51:W51"/>
    <mergeCell ref="X51:Z51"/>
    <mergeCell ref="AA51:AC51"/>
    <mergeCell ref="AD51:AF51"/>
    <mergeCell ref="AG51:AI51"/>
    <mergeCell ref="R51:T51"/>
    <mergeCell ref="C54:E54"/>
    <mergeCell ref="F54:H54"/>
    <mergeCell ref="I54:K54"/>
    <mergeCell ref="L54:N54"/>
    <mergeCell ref="O54:Q54"/>
    <mergeCell ref="C53:E53"/>
    <mergeCell ref="F53:H53"/>
    <mergeCell ref="I53:K53"/>
    <mergeCell ref="L53:N53"/>
    <mergeCell ref="O53:Q53"/>
    <mergeCell ref="R54:T54"/>
    <mergeCell ref="U54:W54"/>
    <mergeCell ref="X54:Z54"/>
    <mergeCell ref="AA54:AC54"/>
    <mergeCell ref="AD54:AF54"/>
    <mergeCell ref="AG54:AI54"/>
    <mergeCell ref="U53:W53"/>
    <mergeCell ref="X53:Z53"/>
    <mergeCell ref="AA53:AC53"/>
    <mergeCell ref="AD53:AF53"/>
    <mergeCell ref="AG53:AI53"/>
    <mergeCell ref="R53:T53"/>
    <mergeCell ref="C56:E56"/>
    <mergeCell ref="F56:H56"/>
    <mergeCell ref="I56:K56"/>
    <mergeCell ref="L56:N56"/>
    <mergeCell ref="O56:Q56"/>
    <mergeCell ref="C55:E55"/>
    <mergeCell ref="F55:H55"/>
    <mergeCell ref="I55:K55"/>
    <mergeCell ref="L55:N55"/>
    <mergeCell ref="O55:Q55"/>
    <mergeCell ref="R56:T56"/>
    <mergeCell ref="U56:W56"/>
    <mergeCell ref="X56:Z56"/>
    <mergeCell ref="AA56:AC56"/>
    <mergeCell ref="AD56:AF56"/>
    <mergeCell ref="AG56:AI56"/>
    <mergeCell ref="U55:W55"/>
    <mergeCell ref="X55:Z55"/>
    <mergeCell ref="AA55:AC55"/>
    <mergeCell ref="AD55:AF55"/>
    <mergeCell ref="AG55:AI55"/>
    <mergeCell ref="R55:T55"/>
    <mergeCell ref="C58:E58"/>
    <mergeCell ref="F58:H58"/>
    <mergeCell ref="I58:K58"/>
    <mergeCell ref="L58:N58"/>
    <mergeCell ref="O58:Q58"/>
    <mergeCell ref="C57:E57"/>
    <mergeCell ref="F57:H57"/>
    <mergeCell ref="I57:K57"/>
    <mergeCell ref="L57:N57"/>
    <mergeCell ref="O57:Q57"/>
    <mergeCell ref="R58:T58"/>
    <mergeCell ref="U58:W58"/>
    <mergeCell ref="X58:Z58"/>
    <mergeCell ref="AA58:AC58"/>
    <mergeCell ref="AD58:AF58"/>
    <mergeCell ref="AG58:AI58"/>
    <mergeCell ref="U57:W57"/>
    <mergeCell ref="X57:Z57"/>
    <mergeCell ref="AA57:AC57"/>
    <mergeCell ref="AD57:AF57"/>
    <mergeCell ref="AG57:AI57"/>
    <mergeCell ref="R57:T57"/>
    <mergeCell ref="C60:E60"/>
    <mergeCell ref="F60:H60"/>
    <mergeCell ref="I60:K60"/>
    <mergeCell ref="L60:N60"/>
    <mergeCell ref="O60:Q60"/>
    <mergeCell ref="C59:E59"/>
    <mergeCell ref="F59:H59"/>
    <mergeCell ref="I59:K59"/>
    <mergeCell ref="L59:N59"/>
    <mergeCell ref="O59:Q59"/>
    <mergeCell ref="R60:T60"/>
    <mergeCell ref="U60:W60"/>
    <mergeCell ref="X60:Z60"/>
    <mergeCell ref="AA60:AC60"/>
    <mergeCell ref="AD60:AF60"/>
    <mergeCell ref="AG60:AI60"/>
    <mergeCell ref="U59:W59"/>
    <mergeCell ref="X59:Z59"/>
    <mergeCell ref="AA59:AC59"/>
    <mergeCell ref="AD59:AF59"/>
    <mergeCell ref="AG59:AI59"/>
    <mergeCell ref="R59:T59"/>
    <mergeCell ref="C62:E62"/>
    <mergeCell ref="F62:H62"/>
    <mergeCell ref="I62:K62"/>
    <mergeCell ref="L62:N62"/>
    <mergeCell ref="O62:Q62"/>
    <mergeCell ref="C61:E61"/>
    <mergeCell ref="F61:H61"/>
    <mergeCell ref="I61:K61"/>
    <mergeCell ref="L61:N61"/>
    <mergeCell ref="O61:Q61"/>
    <mergeCell ref="R62:T62"/>
    <mergeCell ref="U62:W62"/>
    <mergeCell ref="X62:Z62"/>
    <mergeCell ref="AA62:AC62"/>
    <mergeCell ref="AD62:AF62"/>
    <mergeCell ref="AG62:AI62"/>
    <mergeCell ref="U61:W61"/>
    <mergeCell ref="X61:Z61"/>
    <mergeCell ref="AA61:AC61"/>
    <mergeCell ref="AD61:AF61"/>
    <mergeCell ref="AG61:AI61"/>
    <mergeCell ref="R61:T61"/>
    <mergeCell ref="C64:E64"/>
    <mergeCell ref="F64:H64"/>
    <mergeCell ref="I64:K64"/>
    <mergeCell ref="L64:N64"/>
    <mergeCell ref="O64:Q64"/>
    <mergeCell ref="C63:E63"/>
    <mergeCell ref="F63:H63"/>
    <mergeCell ref="I63:K63"/>
    <mergeCell ref="L63:N63"/>
    <mergeCell ref="O63:Q63"/>
    <mergeCell ref="R64:T64"/>
    <mergeCell ref="U64:W64"/>
    <mergeCell ref="X64:Z64"/>
    <mergeCell ref="AA64:AC64"/>
    <mergeCell ref="AD64:AF64"/>
    <mergeCell ref="AG64:AI64"/>
    <mergeCell ref="U63:W63"/>
    <mergeCell ref="X63:Z63"/>
    <mergeCell ref="AA63:AC63"/>
    <mergeCell ref="AD63:AF63"/>
    <mergeCell ref="AG63:AI63"/>
    <mergeCell ref="R63:T63"/>
    <mergeCell ref="C66:E66"/>
    <mergeCell ref="F66:H66"/>
    <mergeCell ref="I66:K66"/>
    <mergeCell ref="L66:N66"/>
    <mergeCell ref="O66:Q66"/>
    <mergeCell ref="C65:E65"/>
    <mergeCell ref="F65:H65"/>
    <mergeCell ref="I65:K65"/>
    <mergeCell ref="L65:N65"/>
    <mergeCell ref="O65:Q65"/>
    <mergeCell ref="R66:T66"/>
    <mergeCell ref="U66:W66"/>
    <mergeCell ref="X66:Z66"/>
    <mergeCell ref="AA66:AC66"/>
    <mergeCell ref="AD66:AF66"/>
    <mergeCell ref="AG66:AI66"/>
    <mergeCell ref="U65:W65"/>
    <mergeCell ref="X65:Z65"/>
    <mergeCell ref="AA65:AC65"/>
    <mergeCell ref="AD65:AF65"/>
    <mergeCell ref="AG65:AI65"/>
    <mergeCell ref="R65:T65"/>
    <mergeCell ref="C68:E68"/>
    <mergeCell ref="F68:H68"/>
    <mergeCell ref="I68:K68"/>
    <mergeCell ref="L68:N68"/>
    <mergeCell ref="O68:Q68"/>
    <mergeCell ref="C67:E67"/>
    <mergeCell ref="F67:H67"/>
    <mergeCell ref="I67:K67"/>
    <mergeCell ref="L67:N67"/>
    <mergeCell ref="O67:Q67"/>
    <mergeCell ref="R68:T68"/>
    <mergeCell ref="U68:W68"/>
    <mergeCell ref="X68:Z68"/>
    <mergeCell ref="AA68:AC68"/>
    <mergeCell ref="AD68:AF68"/>
    <mergeCell ref="AG68:AI68"/>
    <mergeCell ref="U67:W67"/>
    <mergeCell ref="X67:Z67"/>
    <mergeCell ref="AA67:AC67"/>
    <mergeCell ref="AD67:AF67"/>
    <mergeCell ref="AG67:AI67"/>
    <mergeCell ref="R67:T67"/>
    <mergeCell ref="C70:E70"/>
    <mergeCell ref="F70:H70"/>
    <mergeCell ref="I70:K70"/>
    <mergeCell ref="L70:N70"/>
    <mergeCell ref="O70:Q70"/>
    <mergeCell ref="C69:E69"/>
    <mergeCell ref="F69:H69"/>
    <mergeCell ref="I69:K69"/>
    <mergeCell ref="L69:N69"/>
    <mergeCell ref="O69:Q69"/>
    <mergeCell ref="R70:T70"/>
    <mergeCell ref="U70:W70"/>
    <mergeCell ref="X70:Z70"/>
    <mergeCell ref="AA70:AC70"/>
    <mergeCell ref="AD70:AF70"/>
    <mergeCell ref="AG70:AI70"/>
    <mergeCell ref="U69:W69"/>
    <mergeCell ref="X69:Z69"/>
    <mergeCell ref="AA69:AC69"/>
    <mergeCell ref="AD69:AF69"/>
    <mergeCell ref="AG69:AI69"/>
    <mergeCell ref="R69:T69"/>
    <mergeCell ref="C72:E72"/>
    <mergeCell ref="F72:H72"/>
    <mergeCell ref="I72:K72"/>
    <mergeCell ref="L72:N72"/>
    <mergeCell ref="O72:Q72"/>
    <mergeCell ref="C71:E71"/>
    <mergeCell ref="F71:H71"/>
    <mergeCell ref="I71:K71"/>
    <mergeCell ref="L71:N71"/>
    <mergeCell ref="O71:Q71"/>
    <mergeCell ref="R72:T72"/>
    <mergeCell ref="U72:W72"/>
    <mergeCell ref="X72:Z72"/>
    <mergeCell ref="AA72:AC72"/>
    <mergeCell ref="AD72:AF72"/>
    <mergeCell ref="AG72:AI72"/>
    <mergeCell ref="U71:W71"/>
    <mergeCell ref="X71:Z71"/>
    <mergeCell ref="AA71:AC71"/>
    <mergeCell ref="AD71:AF71"/>
    <mergeCell ref="AG71:AI71"/>
    <mergeCell ref="R71:T71"/>
    <mergeCell ref="C74:E74"/>
    <mergeCell ref="F74:H74"/>
    <mergeCell ref="I74:K74"/>
    <mergeCell ref="L74:N74"/>
    <mergeCell ref="O74:Q74"/>
    <mergeCell ref="C73:E73"/>
    <mergeCell ref="F73:H73"/>
    <mergeCell ref="I73:K73"/>
    <mergeCell ref="L73:N73"/>
    <mergeCell ref="O73:Q73"/>
    <mergeCell ref="R74:T74"/>
    <mergeCell ref="U74:W74"/>
    <mergeCell ref="X74:Z74"/>
    <mergeCell ref="AA74:AC74"/>
    <mergeCell ref="AD74:AF74"/>
    <mergeCell ref="AG74:AI74"/>
    <mergeCell ref="U73:W73"/>
    <mergeCell ref="X73:Z73"/>
    <mergeCell ref="AA73:AC73"/>
    <mergeCell ref="AD73:AF73"/>
    <mergeCell ref="AG73:AI73"/>
    <mergeCell ref="R73:T73"/>
    <mergeCell ref="C76:E76"/>
    <mergeCell ref="F76:H76"/>
    <mergeCell ref="I76:K76"/>
    <mergeCell ref="L76:N76"/>
    <mergeCell ref="O76:Q76"/>
    <mergeCell ref="C75:E75"/>
    <mergeCell ref="F75:H75"/>
    <mergeCell ref="I75:K75"/>
    <mergeCell ref="L75:N75"/>
    <mergeCell ref="O75:Q75"/>
    <mergeCell ref="R76:T76"/>
    <mergeCell ref="U76:W76"/>
    <mergeCell ref="X76:Z76"/>
    <mergeCell ref="AA76:AC76"/>
    <mergeCell ref="AD76:AF76"/>
    <mergeCell ref="AG76:AI76"/>
    <mergeCell ref="U75:W75"/>
    <mergeCell ref="X75:Z75"/>
    <mergeCell ref="AA75:AC75"/>
    <mergeCell ref="AD75:AF75"/>
    <mergeCell ref="AG75:AI75"/>
    <mergeCell ref="R75:T75"/>
    <mergeCell ref="C78:E78"/>
    <mergeCell ref="F78:H78"/>
    <mergeCell ref="I78:K78"/>
    <mergeCell ref="L78:N78"/>
    <mergeCell ref="O78:Q78"/>
    <mergeCell ref="C77:E77"/>
    <mergeCell ref="F77:H77"/>
    <mergeCell ref="I77:K77"/>
    <mergeCell ref="L77:N77"/>
    <mergeCell ref="O77:Q77"/>
    <mergeCell ref="R78:T78"/>
    <mergeCell ref="U78:W78"/>
    <mergeCell ref="X78:Z78"/>
    <mergeCell ref="AA78:AC78"/>
    <mergeCell ref="AD78:AF78"/>
    <mergeCell ref="AG78:AI78"/>
    <mergeCell ref="U77:W77"/>
    <mergeCell ref="X77:Z77"/>
    <mergeCell ref="AA77:AC77"/>
    <mergeCell ref="AD77:AF77"/>
    <mergeCell ref="AG77:AI77"/>
    <mergeCell ref="R77:T77"/>
    <mergeCell ref="C80:E80"/>
    <mergeCell ref="F80:H80"/>
    <mergeCell ref="I80:K80"/>
    <mergeCell ref="L80:N80"/>
    <mergeCell ref="O80:Q80"/>
    <mergeCell ref="C79:E79"/>
    <mergeCell ref="F79:H79"/>
    <mergeCell ref="I79:K79"/>
    <mergeCell ref="L79:N79"/>
    <mergeCell ref="O79:Q79"/>
    <mergeCell ref="R80:T80"/>
    <mergeCell ref="U80:W80"/>
    <mergeCell ref="X80:Z80"/>
    <mergeCell ref="AA80:AC80"/>
    <mergeCell ref="AD80:AF80"/>
    <mergeCell ref="AG80:AI80"/>
    <mergeCell ref="U79:W79"/>
    <mergeCell ref="X79:Z79"/>
    <mergeCell ref="AA79:AC79"/>
    <mergeCell ref="AD79:AF79"/>
    <mergeCell ref="AG79:AI79"/>
    <mergeCell ref="R79:T79"/>
    <mergeCell ref="C82:E82"/>
    <mergeCell ref="F82:H82"/>
    <mergeCell ref="I82:K82"/>
    <mergeCell ref="L82:N82"/>
    <mergeCell ref="O82:Q82"/>
    <mergeCell ref="C81:E81"/>
    <mergeCell ref="F81:H81"/>
    <mergeCell ref="I81:K81"/>
    <mergeCell ref="L81:N81"/>
    <mergeCell ref="O81:Q81"/>
    <mergeCell ref="R82:T82"/>
    <mergeCell ref="U82:W82"/>
    <mergeCell ref="X82:Z82"/>
    <mergeCell ref="AA82:AC82"/>
    <mergeCell ref="AD82:AF82"/>
    <mergeCell ref="AG82:AI82"/>
    <mergeCell ref="U81:W81"/>
    <mergeCell ref="X81:Z81"/>
    <mergeCell ref="AA81:AC81"/>
    <mergeCell ref="AD81:AF81"/>
    <mergeCell ref="AG81:AI81"/>
    <mergeCell ref="R81:T81"/>
    <mergeCell ref="C84:E84"/>
    <mergeCell ref="F84:H84"/>
    <mergeCell ref="I84:K84"/>
    <mergeCell ref="L84:N84"/>
    <mergeCell ref="O84:Q84"/>
    <mergeCell ref="C83:E83"/>
    <mergeCell ref="F83:H83"/>
    <mergeCell ref="I83:K83"/>
    <mergeCell ref="L83:N83"/>
    <mergeCell ref="O83:Q83"/>
    <mergeCell ref="R84:T84"/>
    <mergeCell ref="U84:W84"/>
    <mergeCell ref="X84:Z84"/>
    <mergeCell ref="AA84:AC84"/>
    <mergeCell ref="AD84:AF84"/>
    <mergeCell ref="AG84:AI84"/>
    <mergeCell ref="U83:W83"/>
    <mergeCell ref="X83:Z83"/>
    <mergeCell ref="AA83:AC83"/>
    <mergeCell ref="AD83:AF83"/>
    <mergeCell ref="AG83:AI83"/>
    <mergeCell ref="R83:T83"/>
    <mergeCell ref="A1:A2"/>
    <mergeCell ref="B1:B2"/>
    <mergeCell ref="R86:T86"/>
    <mergeCell ref="U86:W86"/>
    <mergeCell ref="X86:Z86"/>
    <mergeCell ref="AA86:AC86"/>
    <mergeCell ref="AD86:AF86"/>
    <mergeCell ref="AG86:AI86"/>
    <mergeCell ref="U85:W85"/>
    <mergeCell ref="X85:Z85"/>
    <mergeCell ref="AA85:AC85"/>
    <mergeCell ref="AD85:AF85"/>
    <mergeCell ref="AG85:AI85"/>
    <mergeCell ref="C86:E86"/>
    <mergeCell ref="F86:H86"/>
    <mergeCell ref="I86:K86"/>
    <mergeCell ref="L86:N86"/>
    <mergeCell ref="O86:Q86"/>
    <mergeCell ref="C85:E85"/>
    <mergeCell ref="F85:H85"/>
    <mergeCell ref="I85:K85"/>
    <mergeCell ref="L85:N85"/>
    <mergeCell ref="O85:Q85"/>
    <mergeCell ref="R85:T85"/>
  </mergeCells>
  <hyperlinks>
    <hyperlink ref="A1:A2" location="'User Guide'!A48" tooltip="Link to the User Guide" display="Link to the User Guide"/>
  </hyperlink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Feuil16"/>
  <dimension ref="A1:AK102"/>
  <sheetViews>
    <sheetView workbookViewId="0">
      <pane xSplit="2" ySplit="2" topLeftCell="C3" activePane="bottomRight" state="frozen"/>
      <selection pane="topRight" activeCell="C1" sqref="C1"/>
      <selection pane="bottomLeft" activeCell="A3" sqref="A3"/>
      <selection pane="bottomRight" activeCell="U13" sqref="U13:W13"/>
    </sheetView>
  </sheetViews>
  <sheetFormatPr baseColWidth="10" defaultRowHeight="15"/>
  <cols>
    <col min="1" max="2" width="11.42578125" style="111"/>
    <col min="3" max="35" width="4.7109375" style="111" customWidth="1"/>
    <col min="36" max="16384" width="11.42578125" style="111"/>
  </cols>
  <sheetData>
    <row r="1" spans="1:37" ht="23.25" customHeight="1">
      <c r="A1" s="480" t="s">
        <v>257</v>
      </c>
      <c r="B1" s="562" t="s">
        <v>170</v>
      </c>
      <c r="C1" s="564" t="s">
        <v>289</v>
      </c>
      <c r="D1" s="565"/>
      <c r="E1" s="565"/>
      <c r="F1" s="565"/>
      <c r="G1" s="565"/>
      <c r="H1" s="565"/>
      <c r="I1" s="565"/>
      <c r="J1" s="565"/>
      <c r="K1" s="565"/>
      <c r="L1" s="565"/>
      <c r="M1" s="565"/>
      <c r="N1" s="565"/>
      <c r="O1" s="565"/>
      <c r="P1" s="565"/>
      <c r="Q1" s="565"/>
      <c r="R1" s="565"/>
      <c r="S1" s="565"/>
      <c r="T1" s="565"/>
      <c r="U1" s="565"/>
      <c r="V1" s="565"/>
      <c r="W1" s="565"/>
      <c r="X1" s="565"/>
      <c r="Y1" s="565"/>
      <c r="Z1" s="565"/>
      <c r="AA1" s="565"/>
      <c r="AB1" s="565"/>
      <c r="AC1" s="565"/>
      <c r="AD1" s="565"/>
      <c r="AE1" s="565"/>
      <c r="AF1" s="565"/>
      <c r="AG1" s="565"/>
      <c r="AH1" s="565"/>
      <c r="AI1" s="566"/>
      <c r="AJ1" s="201"/>
      <c r="AK1" s="201"/>
    </row>
    <row r="2" spans="1:37" ht="23.25" customHeight="1" thickBot="1">
      <c r="A2" s="481"/>
      <c r="B2" s="588"/>
      <c r="C2" s="567" t="s">
        <v>198</v>
      </c>
      <c r="D2" s="568"/>
      <c r="E2" s="569"/>
      <c r="F2" s="567" t="s">
        <v>188</v>
      </c>
      <c r="G2" s="568"/>
      <c r="H2" s="569"/>
      <c r="I2" s="567" t="s">
        <v>197</v>
      </c>
      <c r="J2" s="568"/>
      <c r="K2" s="569"/>
      <c r="L2" s="567" t="s">
        <v>196</v>
      </c>
      <c r="M2" s="568"/>
      <c r="N2" s="569"/>
      <c r="O2" s="567" t="s">
        <v>195</v>
      </c>
      <c r="P2" s="568"/>
      <c r="Q2" s="569"/>
      <c r="R2" s="567" t="s">
        <v>194</v>
      </c>
      <c r="S2" s="568"/>
      <c r="T2" s="569"/>
      <c r="U2" s="567" t="s">
        <v>193</v>
      </c>
      <c r="V2" s="568"/>
      <c r="W2" s="569"/>
      <c r="X2" s="567" t="s">
        <v>192</v>
      </c>
      <c r="Y2" s="568"/>
      <c r="Z2" s="569"/>
      <c r="AA2" s="567" t="s">
        <v>191</v>
      </c>
      <c r="AB2" s="568"/>
      <c r="AC2" s="569"/>
      <c r="AD2" s="567" t="s">
        <v>190</v>
      </c>
      <c r="AE2" s="568"/>
      <c r="AF2" s="569"/>
      <c r="AG2" s="567" t="s">
        <v>189</v>
      </c>
      <c r="AH2" s="568"/>
      <c r="AI2" s="569"/>
      <c r="AJ2" s="201"/>
      <c r="AK2" s="201"/>
    </row>
    <row r="3" spans="1:37" ht="15.75" thickTop="1">
      <c r="A3" s="60" t="str">
        <f>IF('Informations About Genes'!A3="","",'Informations About Genes'!A3)</f>
        <v>A1</v>
      </c>
      <c r="B3" s="61" t="str">
        <f>IF('Informations About Genes'!D3="","",'Informations About Genes'!D3)</f>
        <v/>
      </c>
      <c r="C3" s="604"/>
      <c r="D3" s="605"/>
      <c r="E3" s="606"/>
      <c r="F3" s="601" t="str">
        <f>IF(OR('Calcul Worksheet'!DA3="",ISERROR('Calcul Worksheet'!DA3)),"",'Calcul Worksheet'!DA3)</f>
        <v/>
      </c>
      <c r="G3" s="602"/>
      <c r="H3" s="603"/>
      <c r="I3" s="601" t="str">
        <f>IF(OR('Calcul Worksheet'!DD3="",ISERROR('Calcul Worksheet'!DD3)),"",'Calcul Worksheet'!DD3)</f>
        <v/>
      </c>
      <c r="J3" s="602"/>
      <c r="K3" s="603"/>
      <c r="L3" s="601" t="str">
        <f>IF(OR('Calcul Worksheet'!DG3="",ISERROR('Calcul Worksheet'!DG3)),"",'Calcul Worksheet'!DG3)</f>
        <v/>
      </c>
      <c r="M3" s="602"/>
      <c r="N3" s="603"/>
      <c r="O3" s="601" t="str">
        <f>IF(OR('Calcul Worksheet'!DJ3="",ISERROR('Calcul Worksheet'!DJ3)),"",'Calcul Worksheet'!DJ3)</f>
        <v/>
      </c>
      <c r="P3" s="602"/>
      <c r="Q3" s="603"/>
      <c r="R3" s="601" t="str">
        <f>IF(OR('Calcul Worksheet'!DM3="",ISERROR('Calcul Worksheet'!DM3)),"",'Calcul Worksheet'!DM3)</f>
        <v/>
      </c>
      <c r="S3" s="602"/>
      <c r="T3" s="603"/>
      <c r="U3" s="601" t="str">
        <f>IF(OR('Calcul Worksheet'!DP3="",ISERROR('Calcul Worksheet'!DP3)),"",'Calcul Worksheet'!DP3)</f>
        <v/>
      </c>
      <c r="V3" s="602"/>
      <c r="W3" s="603"/>
      <c r="X3" s="601" t="str">
        <f>IF(OR('Calcul Worksheet'!DS3="",ISERROR('Calcul Worksheet'!DS3)),"",'Calcul Worksheet'!DS3)</f>
        <v/>
      </c>
      <c r="Y3" s="602"/>
      <c r="Z3" s="603"/>
      <c r="AA3" s="601" t="str">
        <f>IF(OR('Calcul Worksheet'!DV3="",ISERROR('Calcul Worksheet'!DV3)),"",'Calcul Worksheet'!DV3)</f>
        <v/>
      </c>
      <c r="AB3" s="602"/>
      <c r="AC3" s="603"/>
      <c r="AD3" s="601" t="str">
        <f>IF(OR('Calcul Worksheet'!DY3="",ISERROR('Calcul Worksheet'!DY3)),"",'Calcul Worksheet'!DY3)</f>
        <v/>
      </c>
      <c r="AE3" s="602"/>
      <c r="AF3" s="603"/>
      <c r="AG3" s="601" t="str">
        <f>IF(OR('Calcul Worksheet'!EB3="",ISERROR('Calcul Worksheet'!EB3)),"",'Calcul Worksheet'!EB3)</f>
        <v/>
      </c>
      <c r="AH3" s="602"/>
      <c r="AI3" s="603"/>
      <c r="AJ3" s="201"/>
      <c r="AK3" s="201"/>
    </row>
    <row r="4" spans="1:37">
      <c r="A4" s="34" t="str">
        <f>IF('Informations About Genes'!A4="","",'Informations About Genes'!A4)</f>
        <v>A2</v>
      </c>
      <c r="B4" s="35" t="str">
        <f>IF('Informations About Genes'!D4="","",'Informations About Genes'!D4)</f>
        <v/>
      </c>
      <c r="C4" s="598"/>
      <c r="D4" s="599"/>
      <c r="E4" s="600"/>
      <c r="F4" s="592" t="str">
        <f>IF(OR('Calcul Worksheet'!DA4="",ISERROR('Calcul Worksheet'!DA4)),"",'Calcul Worksheet'!DA4)</f>
        <v/>
      </c>
      <c r="G4" s="593"/>
      <c r="H4" s="594"/>
      <c r="I4" s="592" t="str">
        <f>IF(OR('Calcul Worksheet'!DD4="",ISERROR('Calcul Worksheet'!DD4)),"",'Calcul Worksheet'!DD4)</f>
        <v/>
      </c>
      <c r="J4" s="593"/>
      <c r="K4" s="594"/>
      <c r="L4" s="592" t="str">
        <f>IF(OR('Calcul Worksheet'!DG4="",ISERROR('Calcul Worksheet'!DG4)),"",'Calcul Worksheet'!DG4)</f>
        <v/>
      </c>
      <c r="M4" s="593"/>
      <c r="N4" s="594"/>
      <c r="O4" s="592" t="str">
        <f>IF(OR('Calcul Worksheet'!DJ4="",ISERROR('Calcul Worksheet'!DJ4)),"",'Calcul Worksheet'!DJ4)</f>
        <v/>
      </c>
      <c r="P4" s="593"/>
      <c r="Q4" s="594"/>
      <c r="R4" s="592" t="str">
        <f>IF(OR('Calcul Worksheet'!DM4="",ISERROR('Calcul Worksheet'!DM4)),"",'Calcul Worksheet'!DM4)</f>
        <v/>
      </c>
      <c r="S4" s="593"/>
      <c r="T4" s="594"/>
      <c r="U4" s="592" t="str">
        <f>IF(OR('Calcul Worksheet'!DP4="",ISERROR('Calcul Worksheet'!DP4)),"",'Calcul Worksheet'!DP4)</f>
        <v/>
      </c>
      <c r="V4" s="593"/>
      <c r="W4" s="594"/>
      <c r="X4" s="592" t="str">
        <f>IF(OR('Calcul Worksheet'!DS4="",ISERROR('Calcul Worksheet'!DS4)),"",'Calcul Worksheet'!DS4)</f>
        <v/>
      </c>
      <c r="Y4" s="593"/>
      <c r="Z4" s="594"/>
      <c r="AA4" s="592" t="str">
        <f>IF(OR('Calcul Worksheet'!DV4="",ISERROR('Calcul Worksheet'!DV4)),"",'Calcul Worksheet'!DV4)</f>
        <v/>
      </c>
      <c r="AB4" s="593"/>
      <c r="AC4" s="594"/>
      <c r="AD4" s="592" t="str">
        <f>IF(OR('Calcul Worksheet'!DY4="",ISERROR('Calcul Worksheet'!DY4)),"",'Calcul Worksheet'!DY4)</f>
        <v/>
      </c>
      <c r="AE4" s="593"/>
      <c r="AF4" s="594"/>
      <c r="AG4" s="592" t="str">
        <f>IF(OR('Calcul Worksheet'!EB4="",ISERROR('Calcul Worksheet'!EB4)),"",'Calcul Worksheet'!EB4)</f>
        <v/>
      </c>
      <c r="AH4" s="593"/>
      <c r="AI4" s="594"/>
      <c r="AJ4" s="201"/>
      <c r="AK4" s="201"/>
    </row>
    <row r="5" spans="1:37">
      <c r="A5" s="34" t="str">
        <f>IF('Informations About Genes'!A5="","",'Informations About Genes'!A5)</f>
        <v>A3</v>
      </c>
      <c r="B5" s="35" t="str">
        <f>IF('Informations About Genes'!D5="","",'Informations About Genes'!D5)</f>
        <v/>
      </c>
      <c r="C5" s="598"/>
      <c r="D5" s="599"/>
      <c r="E5" s="600"/>
      <c r="F5" s="592" t="str">
        <f>IF(OR('Calcul Worksheet'!DA5="",ISERROR('Calcul Worksheet'!DA5)),"",'Calcul Worksheet'!DA5)</f>
        <v/>
      </c>
      <c r="G5" s="593"/>
      <c r="H5" s="594"/>
      <c r="I5" s="592" t="str">
        <f>IF(OR('Calcul Worksheet'!DD5="",ISERROR('Calcul Worksheet'!DD5)),"",'Calcul Worksheet'!DD5)</f>
        <v/>
      </c>
      <c r="J5" s="593"/>
      <c r="K5" s="594"/>
      <c r="L5" s="592" t="str">
        <f>IF(OR('Calcul Worksheet'!DG5="",ISERROR('Calcul Worksheet'!DG5)),"",'Calcul Worksheet'!DG5)</f>
        <v/>
      </c>
      <c r="M5" s="593"/>
      <c r="N5" s="594"/>
      <c r="O5" s="592" t="str">
        <f>IF(OR('Calcul Worksheet'!DJ5="",ISERROR('Calcul Worksheet'!DJ5)),"",'Calcul Worksheet'!DJ5)</f>
        <v/>
      </c>
      <c r="P5" s="593"/>
      <c r="Q5" s="594"/>
      <c r="R5" s="592" t="str">
        <f>IF(OR('Calcul Worksheet'!DM5="",ISERROR('Calcul Worksheet'!DM5)),"",'Calcul Worksheet'!DM5)</f>
        <v/>
      </c>
      <c r="S5" s="593"/>
      <c r="T5" s="594"/>
      <c r="U5" s="592" t="str">
        <f>IF(OR('Calcul Worksheet'!DP5="",ISERROR('Calcul Worksheet'!DP5)),"",'Calcul Worksheet'!DP5)</f>
        <v/>
      </c>
      <c r="V5" s="593"/>
      <c r="W5" s="594"/>
      <c r="X5" s="592" t="str">
        <f>IF(OR('Calcul Worksheet'!DS5="",ISERROR('Calcul Worksheet'!DS5)),"",'Calcul Worksheet'!DS5)</f>
        <v/>
      </c>
      <c r="Y5" s="593"/>
      <c r="Z5" s="594"/>
      <c r="AA5" s="592" t="str">
        <f>IF(OR('Calcul Worksheet'!DV5="",ISERROR('Calcul Worksheet'!DV5)),"",'Calcul Worksheet'!DV5)</f>
        <v/>
      </c>
      <c r="AB5" s="593"/>
      <c r="AC5" s="594"/>
      <c r="AD5" s="592" t="str">
        <f>IF(OR('Calcul Worksheet'!DY5="",ISERROR('Calcul Worksheet'!DY5)),"",'Calcul Worksheet'!DY5)</f>
        <v/>
      </c>
      <c r="AE5" s="593"/>
      <c r="AF5" s="594"/>
      <c r="AG5" s="592" t="str">
        <f>IF(OR('Calcul Worksheet'!EB5="",ISERROR('Calcul Worksheet'!EB5)),"",'Calcul Worksheet'!EB5)</f>
        <v/>
      </c>
      <c r="AH5" s="593"/>
      <c r="AI5" s="594"/>
      <c r="AJ5" s="201"/>
      <c r="AK5" s="201"/>
    </row>
    <row r="6" spans="1:37">
      <c r="A6" s="34" t="str">
        <f>IF('Informations About Genes'!A6="","",'Informations About Genes'!A6)</f>
        <v>A4</v>
      </c>
      <c r="B6" s="35" t="str">
        <f>IF('Informations About Genes'!D6="","",'Informations About Genes'!D6)</f>
        <v/>
      </c>
      <c r="C6" s="598"/>
      <c r="D6" s="599"/>
      <c r="E6" s="600"/>
      <c r="F6" s="592" t="str">
        <f>IF(OR('Calcul Worksheet'!DA6="",ISERROR('Calcul Worksheet'!DA6)),"",'Calcul Worksheet'!DA6)</f>
        <v/>
      </c>
      <c r="G6" s="593"/>
      <c r="H6" s="594"/>
      <c r="I6" s="592" t="str">
        <f>IF(OR('Calcul Worksheet'!DD6="",ISERROR('Calcul Worksheet'!DD6)),"",'Calcul Worksheet'!DD6)</f>
        <v/>
      </c>
      <c r="J6" s="593"/>
      <c r="K6" s="594"/>
      <c r="L6" s="592" t="str">
        <f>IF(OR('Calcul Worksheet'!DG6="",ISERROR('Calcul Worksheet'!DG6)),"",'Calcul Worksheet'!DG6)</f>
        <v/>
      </c>
      <c r="M6" s="593"/>
      <c r="N6" s="594"/>
      <c r="O6" s="592" t="str">
        <f>IF(OR('Calcul Worksheet'!DJ6="",ISERROR('Calcul Worksheet'!DJ6)),"",'Calcul Worksheet'!DJ6)</f>
        <v/>
      </c>
      <c r="P6" s="593"/>
      <c r="Q6" s="594"/>
      <c r="R6" s="592" t="str">
        <f>IF(OR('Calcul Worksheet'!DM6="",ISERROR('Calcul Worksheet'!DM6)),"",'Calcul Worksheet'!DM6)</f>
        <v/>
      </c>
      <c r="S6" s="593"/>
      <c r="T6" s="594"/>
      <c r="U6" s="592" t="str">
        <f>IF(OR('Calcul Worksheet'!DP6="",ISERROR('Calcul Worksheet'!DP6)),"",'Calcul Worksheet'!DP6)</f>
        <v/>
      </c>
      <c r="V6" s="593"/>
      <c r="W6" s="594"/>
      <c r="X6" s="592" t="str">
        <f>IF(OR('Calcul Worksheet'!DS6="",ISERROR('Calcul Worksheet'!DS6)),"",'Calcul Worksheet'!DS6)</f>
        <v/>
      </c>
      <c r="Y6" s="593"/>
      <c r="Z6" s="594"/>
      <c r="AA6" s="592" t="str">
        <f>IF(OR('Calcul Worksheet'!DV6="",ISERROR('Calcul Worksheet'!DV6)),"",'Calcul Worksheet'!DV6)</f>
        <v/>
      </c>
      <c r="AB6" s="593"/>
      <c r="AC6" s="594"/>
      <c r="AD6" s="592" t="str">
        <f>IF(OR('Calcul Worksheet'!DY6="",ISERROR('Calcul Worksheet'!DY6)),"",'Calcul Worksheet'!DY6)</f>
        <v/>
      </c>
      <c r="AE6" s="593"/>
      <c r="AF6" s="594"/>
      <c r="AG6" s="592" t="str">
        <f>IF(OR('Calcul Worksheet'!EB6="",ISERROR('Calcul Worksheet'!EB6)),"",'Calcul Worksheet'!EB6)</f>
        <v/>
      </c>
      <c r="AH6" s="593"/>
      <c r="AI6" s="594"/>
      <c r="AJ6" s="201"/>
      <c r="AK6" s="201"/>
    </row>
    <row r="7" spans="1:37">
      <c r="A7" s="34" t="str">
        <f>IF('Informations About Genes'!A7="","",'Informations About Genes'!A7)</f>
        <v>A5</v>
      </c>
      <c r="B7" s="35" t="str">
        <f>IF('Informations About Genes'!D7="","",'Informations About Genes'!D7)</f>
        <v/>
      </c>
      <c r="C7" s="598"/>
      <c r="D7" s="599"/>
      <c r="E7" s="600"/>
      <c r="F7" s="592" t="str">
        <f>IF(OR('Calcul Worksheet'!DA7="",ISERROR('Calcul Worksheet'!DA7)),"",'Calcul Worksheet'!DA7)</f>
        <v/>
      </c>
      <c r="G7" s="593"/>
      <c r="H7" s="594"/>
      <c r="I7" s="592" t="str">
        <f>IF(OR('Calcul Worksheet'!DD7="",ISERROR('Calcul Worksheet'!DD7)),"",'Calcul Worksheet'!DD7)</f>
        <v/>
      </c>
      <c r="J7" s="593"/>
      <c r="K7" s="594"/>
      <c r="L7" s="592" t="str">
        <f>IF(OR('Calcul Worksheet'!DG7="",ISERROR('Calcul Worksheet'!DG7)),"",'Calcul Worksheet'!DG7)</f>
        <v/>
      </c>
      <c r="M7" s="593"/>
      <c r="N7" s="594"/>
      <c r="O7" s="592" t="str">
        <f>IF(OR('Calcul Worksheet'!DJ7="",ISERROR('Calcul Worksheet'!DJ7)),"",'Calcul Worksheet'!DJ7)</f>
        <v/>
      </c>
      <c r="P7" s="593"/>
      <c r="Q7" s="594"/>
      <c r="R7" s="592" t="str">
        <f>IF(OR('Calcul Worksheet'!DM7="",ISERROR('Calcul Worksheet'!DM7)),"",'Calcul Worksheet'!DM7)</f>
        <v/>
      </c>
      <c r="S7" s="593"/>
      <c r="T7" s="594"/>
      <c r="U7" s="592" t="str">
        <f>IF(OR('Calcul Worksheet'!DP7="",ISERROR('Calcul Worksheet'!DP7)),"",'Calcul Worksheet'!DP7)</f>
        <v/>
      </c>
      <c r="V7" s="593"/>
      <c r="W7" s="594"/>
      <c r="X7" s="592" t="str">
        <f>IF(OR('Calcul Worksheet'!DS7="",ISERROR('Calcul Worksheet'!DS7)),"",'Calcul Worksheet'!DS7)</f>
        <v/>
      </c>
      <c r="Y7" s="593"/>
      <c r="Z7" s="594"/>
      <c r="AA7" s="592" t="str">
        <f>IF(OR('Calcul Worksheet'!DV7="",ISERROR('Calcul Worksheet'!DV7)),"",'Calcul Worksheet'!DV7)</f>
        <v/>
      </c>
      <c r="AB7" s="593"/>
      <c r="AC7" s="594"/>
      <c r="AD7" s="592" t="str">
        <f>IF(OR('Calcul Worksheet'!DY7="",ISERROR('Calcul Worksheet'!DY7)),"",'Calcul Worksheet'!DY7)</f>
        <v/>
      </c>
      <c r="AE7" s="593"/>
      <c r="AF7" s="594"/>
      <c r="AG7" s="592" t="str">
        <f>IF(OR('Calcul Worksheet'!EB7="",ISERROR('Calcul Worksheet'!EB7)),"",'Calcul Worksheet'!EB7)</f>
        <v/>
      </c>
      <c r="AH7" s="593"/>
      <c r="AI7" s="594"/>
      <c r="AJ7" s="201"/>
      <c r="AK7" s="201"/>
    </row>
    <row r="8" spans="1:37">
      <c r="A8" s="34" t="str">
        <f>IF('Informations About Genes'!A8="","",'Informations About Genes'!A8)</f>
        <v>A6</v>
      </c>
      <c r="B8" s="35" t="str">
        <f>IF('Informations About Genes'!D8="","",'Informations About Genes'!D8)</f>
        <v/>
      </c>
      <c r="C8" s="598"/>
      <c r="D8" s="599"/>
      <c r="E8" s="600"/>
      <c r="F8" s="592" t="str">
        <f>IF(OR('Calcul Worksheet'!DA8="",ISERROR('Calcul Worksheet'!DA8)),"",'Calcul Worksheet'!DA8)</f>
        <v/>
      </c>
      <c r="G8" s="593"/>
      <c r="H8" s="594"/>
      <c r="I8" s="592" t="str">
        <f>IF(OR('Calcul Worksheet'!DD8="",ISERROR('Calcul Worksheet'!DD8)),"",'Calcul Worksheet'!DD8)</f>
        <v/>
      </c>
      <c r="J8" s="593"/>
      <c r="K8" s="594"/>
      <c r="L8" s="592" t="str">
        <f>IF(OR('Calcul Worksheet'!DG8="",ISERROR('Calcul Worksheet'!DG8)),"",'Calcul Worksheet'!DG8)</f>
        <v/>
      </c>
      <c r="M8" s="593"/>
      <c r="N8" s="594"/>
      <c r="O8" s="592" t="str">
        <f>IF(OR('Calcul Worksheet'!DJ8="",ISERROR('Calcul Worksheet'!DJ8)),"",'Calcul Worksheet'!DJ8)</f>
        <v/>
      </c>
      <c r="P8" s="593"/>
      <c r="Q8" s="594"/>
      <c r="R8" s="592" t="str">
        <f>IF(OR('Calcul Worksheet'!DM8="",ISERROR('Calcul Worksheet'!DM8)),"",'Calcul Worksheet'!DM8)</f>
        <v/>
      </c>
      <c r="S8" s="593"/>
      <c r="T8" s="594"/>
      <c r="U8" s="592" t="str">
        <f>IF(OR('Calcul Worksheet'!DP8="",ISERROR('Calcul Worksheet'!DP8)),"",'Calcul Worksheet'!DP8)</f>
        <v/>
      </c>
      <c r="V8" s="593"/>
      <c r="W8" s="594"/>
      <c r="X8" s="592" t="str">
        <f>IF(OR('Calcul Worksheet'!DS8="",ISERROR('Calcul Worksheet'!DS8)),"",'Calcul Worksheet'!DS8)</f>
        <v/>
      </c>
      <c r="Y8" s="593"/>
      <c r="Z8" s="594"/>
      <c r="AA8" s="592" t="str">
        <f>IF(OR('Calcul Worksheet'!DV8="",ISERROR('Calcul Worksheet'!DV8)),"",'Calcul Worksheet'!DV8)</f>
        <v/>
      </c>
      <c r="AB8" s="593"/>
      <c r="AC8" s="594"/>
      <c r="AD8" s="592" t="str">
        <f>IF(OR('Calcul Worksheet'!DY8="",ISERROR('Calcul Worksheet'!DY8)),"",'Calcul Worksheet'!DY8)</f>
        <v/>
      </c>
      <c r="AE8" s="593"/>
      <c r="AF8" s="594"/>
      <c r="AG8" s="592" t="str">
        <f>IF(OR('Calcul Worksheet'!EB8="",ISERROR('Calcul Worksheet'!EB8)),"",'Calcul Worksheet'!EB8)</f>
        <v/>
      </c>
      <c r="AH8" s="593"/>
      <c r="AI8" s="594"/>
      <c r="AJ8" s="201"/>
      <c r="AK8" s="201"/>
    </row>
    <row r="9" spans="1:37">
      <c r="A9" s="34" t="str">
        <f>IF('Informations About Genes'!A9="","",'Informations About Genes'!A9)</f>
        <v>A7</v>
      </c>
      <c r="B9" s="35" t="str">
        <f>IF('Informations About Genes'!D9="","",'Informations About Genes'!D9)</f>
        <v/>
      </c>
      <c r="C9" s="598"/>
      <c r="D9" s="599"/>
      <c r="E9" s="600"/>
      <c r="F9" s="592" t="str">
        <f>IF(OR('Calcul Worksheet'!DA9="",ISERROR('Calcul Worksheet'!DA9)),"",'Calcul Worksheet'!DA9)</f>
        <v/>
      </c>
      <c r="G9" s="593"/>
      <c r="H9" s="594"/>
      <c r="I9" s="592" t="str">
        <f>IF(OR('Calcul Worksheet'!DD9="",ISERROR('Calcul Worksheet'!DD9)),"",'Calcul Worksheet'!DD9)</f>
        <v/>
      </c>
      <c r="J9" s="593"/>
      <c r="K9" s="594"/>
      <c r="L9" s="592" t="str">
        <f>IF(OR('Calcul Worksheet'!DG9="",ISERROR('Calcul Worksheet'!DG9)),"",'Calcul Worksheet'!DG9)</f>
        <v/>
      </c>
      <c r="M9" s="593"/>
      <c r="N9" s="594"/>
      <c r="O9" s="592" t="str">
        <f>IF(OR('Calcul Worksheet'!DJ9="",ISERROR('Calcul Worksheet'!DJ9)),"",'Calcul Worksheet'!DJ9)</f>
        <v/>
      </c>
      <c r="P9" s="593"/>
      <c r="Q9" s="594"/>
      <c r="R9" s="592" t="str">
        <f>IF(OR('Calcul Worksheet'!DM9="",ISERROR('Calcul Worksheet'!DM9)),"",'Calcul Worksheet'!DM9)</f>
        <v/>
      </c>
      <c r="S9" s="593"/>
      <c r="T9" s="594"/>
      <c r="U9" s="592" t="str">
        <f>IF(OR('Calcul Worksheet'!DP9="",ISERROR('Calcul Worksheet'!DP9)),"",'Calcul Worksheet'!DP9)</f>
        <v/>
      </c>
      <c r="V9" s="593"/>
      <c r="W9" s="594"/>
      <c r="X9" s="592" t="str">
        <f>IF(OR('Calcul Worksheet'!DS9="",ISERROR('Calcul Worksheet'!DS9)),"",'Calcul Worksheet'!DS9)</f>
        <v/>
      </c>
      <c r="Y9" s="593"/>
      <c r="Z9" s="594"/>
      <c r="AA9" s="592" t="str">
        <f>IF(OR('Calcul Worksheet'!DV9="",ISERROR('Calcul Worksheet'!DV9)),"",'Calcul Worksheet'!DV9)</f>
        <v/>
      </c>
      <c r="AB9" s="593"/>
      <c r="AC9" s="594"/>
      <c r="AD9" s="592" t="str">
        <f>IF(OR('Calcul Worksheet'!DY9="",ISERROR('Calcul Worksheet'!DY9)),"",'Calcul Worksheet'!DY9)</f>
        <v/>
      </c>
      <c r="AE9" s="593"/>
      <c r="AF9" s="594"/>
      <c r="AG9" s="592" t="str">
        <f>IF(OR('Calcul Worksheet'!EB9="",ISERROR('Calcul Worksheet'!EB9)),"",'Calcul Worksheet'!EB9)</f>
        <v/>
      </c>
      <c r="AH9" s="593"/>
      <c r="AI9" s="594"/>
      <c r="AJ9" s="201"/>
      <c r="AK9" s="201"/>
    </row>
    <row r="10" spans="1:37">
      <c r="A10" s="34" t="str">
        <f>IF('Informations About Genes'!A10="","",'Informations About Genes'!A10)</f>
        <v>A8</v>
      </c>
      <c r="B10" s="35" t="str">
        <f>IF('Informations About Genes'!D10="","",'Informations About Genes'!D10)</f>
        <v/>
      </c>
      <c r="C10" s="598"/>
      <c r="D10" s="599"/>
      <c r="E10" s="600"/>
      <c r="F10" s="592" t="str">
        <f>IF(OR('Calcul Worksheet'!DA10="",ISERROR('Calcul Worksheet'!DA10)),"",'Calcul Worksheet'!DA10)</f>
        <v/>
      </c>
      <c r="G10" s="593"/>
      <c r="H10" s="594"/>
      <c r="I10" s="592" t="str">
        <f>IF(OR('Calcul Worksheet'!DD10="",ISERROR('Calcul Worksheet'!DD10)),"",'Calcul Worksheet'!DD10)</f>
        <v/>
      </c>
      <c r="J10" s="593"/>
      <c r="K10" s="594"/>
      <c r="L10" s="592" t="str">
        <f>IF(OR('Calcul Worksheet'!DG10="",ISERROR('Calcul Worksheet'!DG10)),"",'Calcul Worksheet'!DG10)</f>
        <v/>
      </c>
      <c r="M10" s="593"/>
      <c r="N10" s="594"/>
      <c r="O10" s="592" t="str">
        <f>IF(OR('Calcul Worksheet'!DJ10="",ISERROR('Calcul Worksheet'!DJ10)),"",'Calcul Worksheet'!DJ10)</f>
        <v/>
      </c>
      <c r="P10" s="593"/>
      <c r="Q10" s="594"/>
      <c r="R10" s="592" t="str">
        <f>IF(OR('Calcul Worksheet'!DM10="",ISERROR('Calcul Worksheet'!DM10)),"",'Calcul Worksheet'!DM10)</f>
        <v/>
      </c>
      <c r="S10" s="593"/>
      <c r="T10" s="594"/>
      <c r="U10" s="592" t="str">
        <f>IF(OR('Calcul Worksheet'!DP10="",ISERROR('Calcul Worksheet'!DP10)),"",'Calcul Worksheet'!DP10)</f>
        <v/>
      </c>
      <c r="V10" s="593"/>
      <c r="W10" s="594"/>
      <c r="X10" s="592" t="str">
        <f>IF(OR('Calcul Worksheet'!DS10="",ISERROR('Calcul Worksheet'!DS10)),"",'Calcul Worksheet'!DS10)</f>
        <v/>
      </c>
      <c r="Y10" s="593"/>
      <c r="Z10" s="594"/>
      <c r="AA10" s="592" t="str">
        <f>IF(OR('Calcul Worksheet'!DV10="",ISERROR('Calcul Worksheet'!DV10)),"",'Calcul Worksheet'!DV10)</f>
        <v/>
      </c>
      <c r="AB10" s="593"/>
      <c r="AC10" s="594"/>
      <c r="AD10" s="592" t="str">
        <f>IF(OR('Calcul Worksheet'!DY10="",ISERROR('Calcul Worksheet'!DY10)),"",'Calcul Worksheet'!DY10)</f>
        <v/>
      </c>
      <c r="AE10" s="593"/>
      <c r="AF10" s="594"/>
      <c r="AG10" s="592" t="str">
        <f>IF(OR('Calcul Worksheet'!EB10="",ISERROR('Calcul Worksheet'!EB10)),"",'Calcul Worksheet'!EB10)</f>
        <v/>
      </c>
      <c r="AH10" s="593"/>
      <c r="AI10" s="594"/>
      <c r="AJ10" s="201"/>
      <c r="AK10" s="201"/>
    </row>
    <row r="11" spans="1:37">
      <c r="A11" s="34" t="str">
        <f>IF('Informations About Genes'!A11="","",'Informations About Genes'!A11)</f>
        <v>A9</v>
      </c>
      <c r="B11" s="35" t="str">
        <f>IF('Informations About Genes'!D11="","",'Informations About Genes'!D11)</f>
        <v/>
      </c>
      <c r="C11" s="598"/>
      <c r="D11" s="599"/>
      <c r="E11" s="600"/>
      <c r="F11" s="592" t="str">
        <f>IF(OR('Calcul Worksheet'!DA11="",ISERROR('Calcul Worksheet'!DA11)),"",'Calcul Worksheet'!DA11)</f>
        <v/>
      </c>
      <c r="G11" s="593"/>
      <c r="H11" s="594"/>
      <c r="I11" s="592" t="str">
        <f>IF(OR('Calcul Worksheet'!DD11="",ISERROR('Calcul Worksheet'!DD11)),"",'Calcul Worksheet'!DD11)</f>
        <v/>
      </c>
      <c r="J11" s="593"/>
      <c r="K11" s="594"/>
      <c r="L11" s="592" t="str">
        <f>IF(OR('Calcul Worksheet'!DG11="",ISERROR('Calcul Worksheet'!DG11)),"",'Calcul Worksheet'!DG11)</f>
        <v/>
      </c>
      <c r="M11" s="593"/>
      <c r="N11" s="594"/>
      <c r="O11" s="592" t="str">
        <f>IF(OR('Calcul Worksheet'!DJ11="",ISERROR('Calcul Worksheet'!DJ11)),"",'Calcul Worksheet'!DJ11)</f>
        <v/>
      </c>
      <c r="P11" s="593"/>
      <c r="Q11" s="594"/>
      <c r="R11" s="592" t="str">
        <f>IF(OR('Calcul Worksheet'!DM11="",ISERROR('Calcul Worksheet'!DM11)),"",'Calcul Worksheet'!DM11)</f>
        <v/>
      </c>
      <c r="S11" s="593"/>
      <c r="T11" s="594"/>
      <c r="U11" s="592" t="str">
        <f>IF(OR('Calcul Worksheet'!DP11="",ISERROR('Calcul Worksheet'!DP11)),"",'Calcul Worksheet'!DP11)</f>
        <v/>
      </c>
      <c r="V11" s="593"/>
      <c r="W11" s="594"/>
      <c r="X11" s="592" t="str">
        <f>IF(OR('Calcul Worksheet'!DS11="",ISERROR('Calcul Worksheet'!DS11)),"",'Calcul Worksheet'!DS11)</f>
        <v/>
      </c>
      <c r="Y11" s="593"/>
      <c r="Z11" s="594"/>
      <c r="AA11" s="592" t="str">
        <f>IF(OR('Calcul Worksheet'!DV11="",ISERROR('Calcul Worksheet'!DV11)),"",'Calcul Worksheet'!DV11)</f>
        <v/>
      </c>
      <c r="AB11" s="593"/>
      <c r="AC11" s="594"/>
      <c r="AD11" s="592" t="str">
        <f>IF(OR('Calcul Worksheet'!DY11="",ISERROR('Calcul Worksheet'!DY11)),"",'Calcul Worksheet'!DY11)</f>
        <v/>
      </c>
      <c r="AE11" s="593"/>
      <c r="AF11" s="594"/>
      <c r="AG11" s="592" t="str">
        <f>IF(OR('Calcul Worksheet'!EB11="",ISERROR('Calcul Worksheet'!EB11)),"",'Calcul Worksheet'!EB11)</f>
        <v/>
      </c>
      <c r="AH11" s="593"/>
      <c r="AI11" s="594"/>
      <c r="AJ11" s="201"/>
      <c r="AK11" s="201"/>
    </row>
    <row r="12" spans="1:37">
      <c r="A12" s="34" t="str">
        <f>IF('Informations About Genes'!A12="","",'Informations About Genes'!A12)</f>
        <v>A10</v>
      </c>
      <c r="B12" s="35" t="str">
        <f>IF('Informations About Genes'!D12="","",'Informations About Genes'!D12)</f>
        <v/>
      </c>
      <c r="C12" s="598"/>
      <c r="D12" s="599"/>
      <c r="E12" s="600"/>
      <c r="F12" s="592" t="str">
        <f>IF(OR('Calcul Worksheet'!DA12="",ISERROR('Calcul Worksheet'!DA12)),"",'Calcul Worksheet'!DA12)</f>
        <v/>
      </c>
      <c r="G12" s="593"/>
      <c r="H12" s="594"/>
      <c r="I12" s="592" t="str">
        <f>IF(OR('Calcul Worksheet'!DD12="",ISERROR('Calcul Worksheet'!DD12)),"",'Calcul Worksheet'!DD12)</f>
        <v/>
      </c>
      <c r="J12" s="593"/>
      <c r="K12" s="594"/>
      <c r="L12" s="592" t="str">
        <f>IF(OR('Calcul Worksheet'!DG12="",ISERROR('Calcul Worksheet'!DG12)),"",'Calcul Worksheet'!DG12)</f>
        <v/>
      </c>
      <c r="M12" s="593"/>
      <c r="N12" s="594"/>
      <c r="O12" s="592" t="str">
        <f>IF(OR('Calcul Worksheet'!DJ12="",ISERROR('Calcul Worksheet'!DJ12)),"",'Calcul Worksheet'!DJ12)</f>
        <v/>
      </c>
      <c r="P12" s="593"/>
      <c r="Q12" s="594"/>
      <c r="R12" s="592" t="str">
        <f>IF(OR('Calcul Worksheet'!DM12="",ISERROR('Calcul Worksheet'!DM12)),"",'Calcul Worksheet'!DM12)</f>
        <v/>
      </c>
      <c r="S12" s="593"/>
      <c r="T12" s="594"/>
      <c r="U12" s="592" t="str">
        <f>IF(OR('Calcul Worksheet'!DP12="",ISERROR('Calcul Worksheet'!DP12)),"",'Calcul Worksheet'!DP12)</f>
        <v/>
      </c>
      <c r="V12" s="593"/>
      <c r="W12" s="594"/>
      <c r="X12" s="592" t="str">
        <f>IF(OR('Calcul Worksheet'!DS12="",ISERROR('Calcul Worksheet'!DS12)),"",'Calcul Worksheet'!DS12)</f>
        <v/>
      </c>
      <c r="Y12" s="593"/>
      <c r="Z12" s="594"/>
      <c r="AA12" s="592" t="str">
        <f>IF(OR('Calcul Worksheet'!DV12="",ISERROR('Calcul Worksheet'!DV12)),"",'Calcul Worksheet'!DV12)</f>
        <v/>
      </c>
      <c r="AB12" s="593"/>
      <c r="AC12" s="594"/>
      <c r="AD12" s="592" t="str">
        <f>IF(OR('Calcul Worksheet'!DY12="",ISERROR('Calcul Worksheet'!DY12)),"",'Calcul Worksheet'!DY12)</f>
        <v/>
      </c>
      <c r="AE12" s="593"/>
      <c r="AF12" s="594"/>
      <c r="AG12" s="592" t="str">
        <f>IF(OR('Calcul Worksheet'!EB12="",ISERROR('Calcul Worksheet'!EB12)),"",'Calcul Worksheet'!EB12)</f>
        <v/>
      </c>
      <c r="AH12" s="593"/>
      <c r="AI12" s="594"/>
      <c r="AJ12" s="201"/>
      <c r="AK12" s="201"/>
    </row>
    <row r="13" spans="1:37">
      <c r="A13" s="34" t="str">
        <f>IF('Informations About Genes'!A13="","",'Informations About Genes'!A13)</f>
        <v>A11</v>
      </c>
      <c r="B13" s="35" t="str">
        <f>IF('Informations About Genes'!D13="","",'Informations About Genes'!D13)</f>
        <v/>
      </c>
      <c r="C13" s="598"/>
      <c r="D13" s="599"/>
      <c r="E13" s="600"/>
      <c r="F13" s="592" t="str">
        <f>IF(OR('Calcul Worksheet'!DA13="",ISERROR('Calcul Worksheet'!DA13)),"",'Calcul Worksheet'!DA13)</f>
        <v/>
      </c>
      <c r="G13" s="593"/>
      <c r="H13" s="594"/>
      <c r="I13" s="592" t="str">
        <f>IF(OR('Calcul Worksheet'!DD13="",ISERROR('Calcul Worksheet'!DD13)),"",'Calcul Worksheet'!DD13)</f>
        <v/>
      </c>
      <c r="J13" s="593"/>
      <c r="K13" s="594"/>
      <c r="L13" s="592" t="str">
        <f>IF(OR('Calcul Worksheet'!DG13="",ISERROR('Calcul Worksheet'!DG13)),"",'Calcul Worksheet'!DG13)</f>
        <v/>
      </c>
      <c r="M13" s="593"/>
      <c r="N13" s="594"/>
      <c r="O13" s="592" t="str">
        <f>IF(OR('Calcul Worksheet'!DJ13="",ISERROR('Calcul Worksheet'!DJ13)),"",'Calcul Worksheet'!DJ13)</f>
        <v/>
      </c>
      <c r="P13" s="593"/>
      <c r="Q13" s="594"/>
      <c r="R13" s="592" t="str">
        <f>IF(OR('Calcul Worksheet'!DM13="",ISERROR('Calcul Worksheet'!DM13)),"",'Calcul Worksheet'!DM13)</f>
        <v/>
      </c>
      <c r="S13" s="593"/>
      <c r="T13" s="594"/>
      <c r="U13" s="592" t="str">
        <f>IF(OR('Calcul Worksheet'!DP13="",ISERROR('Calcul Worksheet'!DP13)),"",'Calcul Worksheet'!DP13)</f>
        <v/>
      </c>
      <c r="V13" s="593"/>
      <c r="W13" s="594"/>
      <c r="X13" s="592" t="str">
        <f>IF(OR('Calcul Worksheet'!DS13="",ISERROR('Calcul Worksheet'!DS13)),"",'Calcul Worksheet'!DS13)</f>
        <v/>
      </c>
      <c r="Y13" s="593"/>
      <c r="Z13" s="594"/>
      <c r="AA13" s="592" t="str">
        <f>IF(OR('Calcul Worksheet'!DV13="",ISERROR('Calcul Worksheet'!DV13)),"",'Calcul Worksheet'!DV13)</f>
        <v/>
      </c>
      <c r="AB13" s="593"/>
      <c r="AC13" s="594"/>
      <c r="AD13" s="592" t="str">
        <f>IF(OR('Calcul Worksheet'!DY13="",ISERROR('Calcul Worksheet'!DY13)),"",'Calcul Worksheet'!DY13)</f>
        <v/>
      </c>
      <c r="AE13" s="593"/>
      <c r="AF13" s="594"/>
      <c r="AG13" s="592" t="str">
        <f>IF(OR('Calcul Worksheet'!EB13="",ISERROR('Calcul Worksheet'!EB13)),"",'Calcul Worksheet'!EB13)</f>
        <v/>
      </c>
      <c r="AH13" s="593"/>
      <c r="AI13" s="594"/>
      <c r="AJ13" s="201"/>
      <c r="AK13" s="201"/>
    </row>
    <row r="14" spans="1:37">
      <c r="A14" s="34" t="str">
        <f>IF('Informations About Genes'!A14="","",'Informations About Genes'!A14)</f>
        <v>A12</v>
      </c>
      <c r="B14" s="35" t="str">
        <f>IF('Informations About Genes'!D14="","",'Informations About Genes'!D14)</f>
        <v/>
      </c>
      <c r="C14" s="598"/>
      <c r="D14" s="599"/>
      <c r="E14" s="600"/>
      <c r="F14" s="592" t="str">
        <f>IF(OR('Calcul Worksheet'!DA14="",ISERROR('Calcul Worksheet'!DA14)),"",'Calcul Worksheet'!DA14)</f>
        <v/>
      </c>
      <c r="G14" s="593"/>
      <c r="H14" s="594"/>
      <c r="I14" s="592" t="str">
        <f>IF(OR('Calcul Worksheet'!DD14="",ISERROR('Calcul Worksheet'!DD14)),"",'Calcul Worksheet'!DD14)</f>
        <v/>
      </c>
      <c r="J14" s="593"/>
      <c r="K14" s="594"/>
      <c r="L14" s="592" t="str">
        <f>IF(OR('Calcul Worksheet'!DG14="",ISERROR('Calcul Worksheet'!DG14)),"",'Calcul Worksheet'!DG14)</f>
        <v/>
      </c>
      <c r="M14" s="593"/>
      <c r="N14" s="594"/>
      <c r="O14" s="592" t="str">
        <f>IF(OR('Calcul Worksheet'!DJ14="",ISERROR('Calcul Worksheet'!DJ14)),"",'Calcul Worksheet'!DJ14)</f>
        <v/>
      </c>
      <c r="P14" s="593"/>
      <c r="Q14" s="594"/>
      <c r="R14" s="592" t="str">
        <f>IF(OR('Calcul Worksheet'!DM14="",ISERROR('Calcul Worksheet'!DM14)),"",'Calcul Worksheet'!DM14)</f>
        <v/>
      </c>
      <c r="S14" s="593"/>
      <c r="T14" s="594"/>
      <c r="U14" s="592" t="str">
        <f>IF(OR('Calcul Worksheet'!DP14="",ISERROR('Calcul Worksheet'!DP14)),"",'Calcul Worksheet'!DP14)</f>
        <v/>
      </c>
      <c r="V14" s="593"/>
      <c r="W14" s="594"/>
      <c r="X14" s="592" t="str">
        <f>IF(OR('Calcul Worksheet'!DS14="",ISERROR('Calcul Worksheet'!DS14)),"",'Calcul Worksheet'!DS14)</f>
        <v/>
      </c>
      <c r="Y14" s="593"/>
      <c r="Z14" s="594"/>
      <c r="AA14" s="592" t="str">
        <f>IF(OR('Calcul Worksheet'!DV14="",ISERROR('Calcul Worksheet'!DV14)),"",'Calcul Worksheet'!DV14)</f>
        <v/>
      </c>
      <c r="AB14" s="593"/>
      <c r="AC14" s="594"/>
      <c r="AD14" s="592" t="str">
        <f>IF(OR('Calcul Worksheet'!DY14="",ISERROR('Calcul Worksheet'!DY14)),"",'Calcul Worksheet'!DY14)</f>
        <v/>
      </c>
      <c r="AE14" s="593"/>
      <c r="AF14" s="594"/>
      <c r="AG14" s="592" t="str">
        <f>IF(OR('Calcul Worksheet'!EB14="",ISERROR('Calcul Worksheet'!EB14)),"",'Calcul Worksheet'!EB14)</f>
        <v/>
      </c>
      <c r="AH14" s="593"/>
      <c r="AI14" s="594"/>
      <c r="AJ14" s="201"/>
      <c r="AK14" s="201"/>
    </row>
    <row r="15" spans="1:37">
      <c r="A15" s="34" t="str">
        <f>IF('Informations About Genes'!A15="","",'Informations About Genes'!A15)</f>
        <v>B1</v>
      </c>
      <c r="B15" s="35" t="str">
        <f>IF('Informations About Genes'!D15="","",'Informations About Genes'!D15)</f>
        <v/>
      </c>
      <c r="C15" s="598"/>
      <c r="D15" s="599"/>
      <c r="E15" s="600"/>
      <c r="F15" s="592" t="str">
        <f>IF(OR('Calcul Worksheet'!DA15="",ISERROR('Calcul Worksheet'!DA15)),"",'Calcul Worksheet'!DA15)</f>
        <v/>
      </c>
      <c r="G15" s="593"/>
      <c r="H15" s="594"/>
      <c r="I15" s="592" t="str">
        <f>IF(OR('Calcul Worksheet'!DD15="",ISERROR('Calcul Worksheet'!DD15)),"",'Calcul Worksheet'!DD15)</f>
        <v/>
      </c>
      <c r="J15" s="593"/>
      <c r="K15" s="594"/>
      <c r="L15" s="592" t="str">
        <f>IF(OR('Calcul Worksheet'!DG15="",ISERROR('Calcul Worksheet'!DG15)),"",'Calcul Worksheet'!DG15)</f>
        <v/>
      </c>
      <c r="M15" s="593"/>
      <c r="N15" s="594"/>
      <c r="O15" s="592" t="str">
        <f>IF(OR('Calcul Worksheet'!DJ15="",ISERROR('Calcul Worksheet'!DJ15)),"",'Calcul Worksheet'!DJ15)</f>
        <v/>
      </c>
      <c r="P15" s="593"/>
      <c r="Q15" s="594"/>
      <c r="R15" s="592" t="str">
        <f>IF(OR('Calcul Worksheet'!DM15="",ISERROR('Calcul Worksheet'!DM15)),"",'Calcul Worksheet'!DM15)</f>
        <v/>
      </c>
      <c r="S15" s="593"/>
      <c r="T15" s="594"/>
      <c r="U15" s="592" t="str">
        <f>IF(OR('Calcul Worksheet'!DP15="",ISERROR('Calcul Worksheet'!DP15)),"",'Calcul Worksheet'!DP15)</f>
        <v/>
      </c>
      <c r="V15" s="593"/>
      <c r="W15" s="594"/>
      <c r="X15" s="592" t="str">
        <f>IF(OR('Calcul Worksheet'!DS15="",ISERROR('Calcul Worksheet'!DS15)),"",'Calcul Worksheet'!DS15)</f>
        <v/>
      </c>
      <c r="Y15" s="593"/>
      <c r="Z15" s="594"/>
      <c r="AA15" s="592" t="str">
        <f>IF(OR('Calcul Worksheet'!DV15="",ISERROR('Calcul Worksheet'!DV15)),"",'Calcul Worksheet'!DV15)</f>
        <v/>
      </c>
      <c r="AB15" s="593"/>
      <c r="AC15" s="594"/>
      <c r="AD15" s="592" t="str">
        <f>IF(OR('Calcul Worksheet'!DY15="",ISERROR('Calcul Worksheet'!DY15)),"",'Calcul Worksheet'!DY15)</f>
        <v/>
      </c>
      <c r="AE15" s="593"/>
      <c r="AF15" s="594"/>
      <c r="AG15" s="592" t="str">
        <f>IF(OR('Calcul Worksheet'!EB15="",ISERROR('Calcul Worksheet'!EB15)),"",'Calcul Worksheet'!EB15)</f>
        <v/>
      </c>
      <c r="AH15" s="593"/>
      <c r="AI15" s="594"/>
      <c r="AJ15" s="201"/>
      <c r="AK15" s="201"/>
    </row>
    <row r="16" spans="1:37">
      <c r="A16" s="34" t="str">
        <f>IF('Informations About Genes'!A16="","",'Informations About Genes'!A16)</f>
        <v>B2</v>
      </c>
      <c r="B16" s="35" t="str">
        <f>IF('Informations About Genes'!D16="","",'Informations About Genes'!D16)</f>
        <v/>
      </c>
      <c r="C16" s="598"/>
      <c r="D16" s="599"/>
      <c r="E16" s="600"/>
      <c r="F16" s="592" t="str">
        <f>IF(OR('Calcul Worksheet'!DA16="",ISERROR('Calcul Worksheet'!DA16)),"",'Calcul Worksheet'!DA16)</f>
        <v/>
      </c>
      <c r="G16" s="593"/>
      <c r="H16" s="594"/>
      <c r="I16" s="592" t="str">
        <f>IF(OR('Calcul Worksheet'!DD16="",ISERROR('Calcul Worksheet'!DD16)),"",'Calcul Worksheet'!DD16)</f>
        <v/>
      </c>
      <c r="J16" s="593"/>
      <c r="K16" s="594"/>
      <c r="L16" s="592" t="str">
        <f>IF(OR('Calcul Worksheet'!DG16="",ISERROR('Calcul Worksheet'!DG16)),"",'Calcul Worksheet'!DG16)</f>
        <v/>
      </c>
      <c r="M16" s="593"/>
      <c r="N16" s="594"/>
      <c r="O16" s="592" t="str">
        <f>IF(OR('Calcul Worksheet'!DJ16="",ISERROR('Calcul Worksheet'!DJ16)),"",'Calcul Worksheet'!DJ16)</f>
        <v/>
      </c>
      <c r="P16" s="593"/>
      <c r="Q16" s="594"/>
      <c r="R16" s="592" t="str">
        <f>IF(OR('Calcul Worksheet'!DM16="",ISERROR('Calcul Worksheet'!DM16)),"",'Calcul Worksheet'!DM16)</f>
        <v/>
      </c>
      <c r="S16" s="593"/>
      <c r="T16" s="594"/>
      <c r="U16" s="592" t="str">
        <f>IF(OR('Calcul Worksheet'!DP16="",ISERROR('Calcul Worksheet'!DP16)),"",'Calcul Worksheet'!DP16)</f>
        <v/>
      </c>
      <c r="V16" s="593"/>
      <c r="W16" s="594"/>
      <c r="X16" s="592" t="str">
        <f>IF(OR('Calcul Worksheet'!DS16="",ISERROR('Calcul Worksheet'!DS16)),"",'Calcul Worksheet'!DS16)</f>
        <v/>
      </c>
      <c r="Y16" s="593"/>
      <c r="Z16" s="594"/>
      <c r="AA16" s="592" t="str">
        <f>IF(OR('Calcul Worksheet'!DV16="",ISERROR('Calcul Worksheet'!DV16)),"",'Calcul Worksheet'!DV16)</f>
        <v/>
      </c>
      <c r="AB16" s="593"/>
      <c r="AC16" s="594"/>
      <c r="AD16" s="592" t="str">
        <f>IF(OR('Calcul Worksheet'!DY16="",ISERROR('Calcul Worksheet'!DY16)),"",'Calcul Worksheet'!DY16)</f>
        <v/>
      </c>
      <c r="AE16" s="593"/>
      <c r="AF16" s="594"/>
      <c r="AG16" s="592" t="str">
        <f>IF(OR('Calcul Worksheet'!EB16="",ISERROR('Calcul Worksheet'!EB16)),"",'Calcul Worksheet'!EB16)</f>
        <v/>
      </c>
      <c r="AH16" s="593"/>
      <c r="AI16" s="594"/>
      <c r="AJ16" s="201"/>
      <c r="AK16" s="201"/>
    </row>
    <row r="17" spans="1:37">
      <c r="A17" s="34" t="str">
        <f>IF('Informations About Genes'!A17="","",'Informations About Genes'!A17)</f>
        <v>B3</v>
      </c>
      <c r="B17" s="35" t="str">
        <f>IF('Informations About Genes'!D17="","",'Informations About Genes'!D17)</f>
        <v/>
      </c>
      <c r="C17" s="598"/>
      <c r="D17" s="599"/>
      <c r="E17" s="600"/>
      <c r="F17" s="592" t="str">
        <f>IF(OR('Calcul Worksheet'!DA17="",ISERROR('Calcul Worksheet'!DA17)),"",'Calcul Worksheet'!DA17)</f>
        <v/>
      </c>
      <c r="G17" s="593"/>
      <c r="H17" s="594"/>
      <c r="I17" s="592" t="str">
        <f>IF(OR('Calcul Worksheet'!DD17="",ISERROR('Calcul Worksheet'!DD17)),"",'Calcul Worksheet'!DD17)</f>
        <v/>
      </c>
      <c r="J17" s="593"/>
      <c r="K17" s="594"/>
      <c r="L17" s="592" t="str">
        <f>IF(OR('Calcul Worksheet'!DG17="",ISERROR('Calcul Worksheet'!DG17)),"",'Calcul Worksheet'!DG17)</f>
        <v/>
      </c>
      <c r="M17" s="593"/>
      <c r="N17" s="594"/>
      <c r="O17" s="592" t="str">
        <f>IF(OR('Calcul Worksheet'!DJ17="",ISERROR('Calcul Worksheet'!DJ17)),"",'Calcul Worksheet'!DJ17)</f>
        <v/>
      </c>
      <c r="P17" s="593"/>
      <c r="Q17" s="594"/>
      <c r="R17" s="592" t="str">
        <f>IF(OR('Calcul Worksheet'!DM17="",ISERROR('Calcul Worksheet'!DM17)),"",'Calcul Worksheet'!DM17)</f>
        <v/>
      </c>
      <c r="S17" s="593"/>
      <c r="T17" s="594"/>
      <c r="U17" s="592" t="str">
        <f>IF(OR('Calcul Worksheet'!DP17="",ISERROR('Calcul Worksheet'!DP17)),"",'Calcul Worksheet'!DP17)</f>
        <v/>
      </c>
      <c r="V17" s="593"/>
      <c r="W17" s="594"/>
      <c r="X17" s="592" t="str">
        <f>IF(OR('Calcul Worksheet'!DS17="",ISERROR('Calcul Worksheet'!DS17)),"",'Calcul Worksheet'!DS17)</f>
        <v/>
      </c>
      <c r="Y17" s="593"/>
      <c r="Z17" s="594"/>
      <c r="AA17" s="592" t="str">
        <f>IF(OR('Calcul Worksheet'!DV17="",ISERROR('Calcul Worksheet'!DV17)),"",'Calcul Worksheet'!DV17)</f>
        <v/>
      </c>
      <c r="AB17" s="593"/>
      <c r="AC17" s="594"/>
      <c r="AD17" s="592" t="str">
        <f>IF(OR('Calcul Worksheet'!DY17="",ISERROR('Calcul Worksheet'!DY17)),"",'Calcul Worksheet'!DY17)</f>
        <v/>
      </c>
      <c r="AE17" s="593"/>
      <c r="AF17" s="594"/>
      <c r="AG17" s="592" t="str">
        <f>IF(OR('Calcul Worksheet'!EB17="",ISERROR('Calcul Worksheet'!EB17)),"",'Calcul Worksheet'!EB17)</f>
        <v/>
      </c>
      <c r="AH17" s="593"/>
      <c r="AI17" s="594"/>
      <c r="AJ17" s="201"/>
      <c r="AK17" s="201"/>
    </row>
    <row r="18" spans="1:37">
      <c r="A18" s="34" t="str">
        <f>IF('Informations About Genes'!A18="","",'Informations About Genes'!A18)</f>
        <v>B4</v>
      </c>
      <c r="B18" s="35" t="str">
        <f>IF('Informations About Genes'!D18="","",'Informations About Genes'!D18)</f>
        <v/>
      </c>
      <c r="C18" s="598"/>
      <c r="D18" s="599"/>
      <c r="E18" s="600"/>
      <c r="F18" s="592" t="str">
        <f>IF(OR('Calcul Worksheet'!DA18="",ISERROR('Calcul Worksheet'!DA18)),"",'Calcul Worksheet'!DA18)</f>
        <v/>
      </c>
      <c r="G18" s="593"/>
      <c r="H18" s="594"/>
      <c r="I18" s="592" t="str">
        <f>IF(OR('Calcul Worksheet'!DD18="",ISERROR('Calcul Worksheet'!DD18)),"",'Calcul Worksheet'!DD18)</f>
        <v/>
      </c>
      <c r="J18" s="593"/>
      <c r="K18" s="594"/>
      <c r="L18" s="592" t="str">
        <f>IF(OR('Calcul Worksheet'!DG18="",ISERROR('Calcul Worksheet'!DG18)),"",'Calcul Worksheet'!DG18)</f>
        <v/>
      </c>
      <c r="M18" s="593"/>
      <c r="N18" s="594"/>
      <c r="O18" s="592" t="str">
        <f>IF(OR('Calcul Worksheet'!DJ18="",ISERROR('Calcul Worksheet'!DJ18)),"",'Calcul Worksheet'!DJ18)</f>
        <v/>
      </c>
      <c r="P18" s="593"/>
      <c r="Q18" s="594"/>
      <c r="R18" s="592" t="str">
        <f>IF(OR('Calcul Worksheet'!DM18="",ISERROR('Calcul Worksheet'!DM18)),"",'Calcul Worksheet'!DM18)</f>
        <v/>
      </c>
      <c r="S18" s="593"/>
      <c r="T18" s="594"/>
      <c r="U18" s="592" t="str">
        <f>IF(OR('Calcul Worksheet'!DP18="",ISERROR('Calcul Worksheet'!DP18)),"",'Calcul Worksheet'!DP18)</f>
        <v/>
      </c>
      <c r="V18" s="593"/>
      <c r="W18" s="594"/>
      <c r="X18" s="592" t="str">
        <f>IF(OR('Calcul Worksheet'!DS18="",ISERROR('Calcul Worksheet'!DS18)),"",'Calcul Worksheet'!DS18)</f>
        <v/>
      </c>
      <c r="Y18" s="593"/>
      <c r="Z18" s="594"/>
      <c r="AA18" s="592" t="str">
        <f>IF(OR('Calcul Worksheet'!DV18="",ISERROR('Calcul Worksheet'!DV18)),"",'Calcul Worksheet'!DV18)</f>
        <v/>
      </c>
      <c r="AB18" s="593"/>
      <c r="AC18" s="594"/>
      <c r="AD18" s="592" t="str">
        <f>IF(OR('Calcul Worksheet'!DY18="",ISERROR('Calcul Worksheet'!DY18)),"",'Calcul Worksheet'!DY18)</f>
        <v/>
      </c>
      <c r="AE18" s="593"/>
      <c r="AF18" s="594"/>
      <c r="AG18" s="592" t="str">
        <f>IF(OR('Calcul Worksheet'!EB18="",ISERROR('Calcul Worksheet'!EB18)),"",'Calcul Worksheet'!EB18)</f>
        <v/>
      </c>
      <c r="AH18" s="593"/>
      <c r="AI18" s="594"/>
      <c r="AJ18" s="201"/>
      <c r="AK18" s="201"/>
    </row>
    <row r="19" spans="1:37">
      <c r="A19" s="34" t="str">
        <f>IF('Informations About Genes'!A19="","",'Informations About Genes'!A19)</f>
        <v>B5</v>
      </c>
      <c r="B19" s="35" t="str">
        <f>IF('Informations About Genes'!D19="","",'Informations About Genes'!D19)</f>
        <v/>
      </c>
      <c r="C19" s="598"/>
      <c r="D19" s="599"/>
      <c r="E19" s="600"/>
      <c r="F19" s="592" t="str">
        <f>IF(OR('Calcul Worksheet'!DA19="",ISERROR('Calcul Worksheet'!DA19)),"",'Calcul Worksheet'!DA19)</f>
        <v/>
      </c>
      <c r="G19" s="593"/>
      <c r="H19" s="594"/>
      <c r="I19" s="592" t="str">
        <f>IF(OR('Calcul Worksheet'!DD19="",ISERROR('Calcul Worksheet'!DD19)),"",'Calcul Worksheet'!DD19)</f>
        <v/>
      </c>
      <c r="J19" s="593"/>
      <c r="K19" s="594"/>
      <c r="L19" s="592" t="str">
        <f>IF(OR('Calcul Worksheet'!DG19="",ISERROR('Calcul Worksheet'!DG19)),"",'Calcul Worksheet'!DG19)</f>
        <v/>
      </c>
      <c r="M19" s="593"/>
      <c r="N19" s="594"/>
      <c r="O19" s="592" t="str">
        <f>IF(OR('Calcul Worksheet'!DJ19="",ISERROR('Calcul Worksheet'!DJ19)),"",'Calcul Worksheet'!DJ19)</f>
        <v/>
      </c>
      <c r="P19" s="593"/>
      <c r="Q19" s="594"/>
      <c r="R19" s="592" t="str">
        <f>IF(OR('Calcul Worksheet'!DM19="",ISERROR('Calcul Worksheet'!DM19)),"",'Calcul Worksheet'!DM19)</f>
        <v/>
      </c>
      <c r="S19" s="593"/>
      <c r="T19" s="594"/>
      <c r="U19" s="592" t="str">
        <f>IF(OR('Calcul Worksheet'!DP19="",ISERROR('Calcul Worksheet'!DP19)),"",'Calcul Worksheet'!DP19)</f>
        <v/>
      </c>
      <c r="V19" s="593"/>
      <c r="W19" s="594"/>
      <c r="X19" s="592" t="str">
        <f>IF(OR('Calcul Worksheet'!DS19="",ISERROR('Calcul Worksheet'!DS19)),"",'Calcul Worksheet'!DS19)</f>
        <v/>
      </c>
      <c r="Y19" s="593"/>
      <c r="Z19" s="594"/>
      <c r="AA19" s="592" t="str">
        <f>IF(OR('Calcul Worksheet'!DV19="",ISERROR('Calcul Worksheet'!DV19)),"",'Calcul Worksheet'!DV19)</f>
        <v/>
      </c>
      <c r="AB19" s="593"/>
      <c r="AC19" s="594"/>
      <c r="AD19" s="592" t="str">
        <f>IF(OR('Calcul Worksheet'!DY19="",ISERROR('Calcul Worksheet'!DY19)),"",'Calcul Worksheet'!DY19)</f>
        <v/>
      </c>
      <c r="AE19" s="593"/>
      <c r="AF19" s="594"/>
      <c r="AG19" s="592" t="str">
        <f>IF(OR('Calcul Worksheet'!EB19="",ISERROR('Calcul Worksheet'!EB19)),"",'Calcul Worksheet'!EB19)</f>
        <v/>
      </c>
      <c r="AH19" s="593"/>
      <c r="AI19" s="594"/>
      <c r="AJ19" s="201"/>
      <c r="AK19" s="201"/>
    </row>
    <row r="20" spans="1:37">
      <c r="A20" s="34" t="str">
        <f>IF('Informations About Genes'!A20="","",'Informations About Genes'!A20)</f>
        <v>B6</v>
      </c>
      <c r="B20" s="35" t="str">
        <f>IF('Informations About Genes'!D20="","",'Informations About Genes'!D20)</f>
        <v/>
      </c>
      <c r="C20" s="598"/>
      <c r="D20" s="599"/>
      <c r="E20" s="600"/>
      <c r="F20" s="592" t="str">
        <f>IF(OR('Calcul Worksheet'!DA20="",ISERROR('Calcul Worksheet'!DA20)),"",'Calcul Worksheet'!DA20)</f>
        <v/>
      </c>
      <c r="G20" s="593"/>
      <c r="H20" s="594"/>
      <c r="I20" s="592" t="str">
        <f>IF(OR('Calcul Worksheet'!DD20="",ISERROR('Calcul Worksheet'!DD20)),"",'Calcul Worksheet'!DD20)</f>
        <v/>
      </c>
      <c r="J20" s="593"/>
      <c r="K20" s="594"/>
      <c r="L20" s="592" t="str">
        <f>IF(OR('Calcul Worksheet'!DG20="",ISERROR('Calcul Worksheet'!DG20)),"",'Calcul Worksheet'!DG20)</f>
        <v/>
      </c>
      <c r="M20" s="593"/>
      <c r="N20" s="594"/>
      <c r="O20" s="592" t="str">
        <f>IF(OR('Calcul Worksheet'!DJ20="",ISERROR('Calcul Worksheet'!DJ20)),"",'Calcul Worksheet'!DJ20)</f>
        <v/>
      </c>
      <c r="P20" s="593"/>
      <c r="Q20" s="594"/>
      <c r="R20" s="592" t="str">
        <f>IF(OR('Calcul Worksheet'!DM20="",ISERROR('Calcul Worksheet'!DM20)),"",'Calcul Worksheet'!DM20)</f>
        <v/>
      </c>
      <c r="S20" s="593"/>
      <c r="T20" s="594"/>
      <c r="U20" s="592" t="str">
        <f>IF(OR('Calcul Worksheet'!DP20="",ISERROR('Calcul Worksheet'!DP20)),"",'Calcul Worksheet'!DP20)</f>
        <v/>
      </c>
      <c r="V20" s="593"/>
      <c r="W20" s="594"/>
      <c r="X20" s="592" t="str">
        <f>IF(OR('Calcul Worksheet'!DS20="",ISERROR('Calcul Worksheet'!DS20)),"",'Calcul Worksheet'!DS20)</f>
        <v/>
      </c>
      <c r="Y20" s="593"/>
      <c r="Z20" s="594"/>
      <c r="AA20" s="592" t="str">
        <f>IF(OR('Calcul Worksheet'!DV20="",ISERROR('Calcul Worksheet'!DV20)),"",'Calcul Worksheet'!DV20)</f>
        <v/>
      </c>
      <c r="AB20" s="593"/>
      <c r="AC20" s="594"/>
      <c r="AD20" s="592" t="str">
        <f>IF(OR('Calcul Worksheet'!DY20="",ISERROR('Calcul Worksheet'!DY20)),"",'Calcul Worksheet'!DY20)</f>
        <v/>
      </c>
      <c r="AE20" s="593"/>
      <c r="AF20" s="594"/>
      <c r="AG20" s="592" t="str">
        <f>IF(OR('Calcul Worksheet'!EB20="",ISERROR('Calcul Worksheet'!EB20)),"",'Calcul Worksheet'!EB20)</f>
        <v/>
      </c>
      <c r="AH20" s="593"/>
      <c r="AI20" s="594"/>
      <c r="AJ20" s="201"/>
      <c r="AK20" s="201"/>
    </row>
    <row r="21" spans="1:37">
      <c r="A21" s="34" t="str">
        <f>IF('Informations About Genes'!A21="","",'Informations About Genes'!A21)</f>
        <v>B7</v>
      </c>
      <c r="B21" s="35" t="str">
        <f>IF('Informations About Genes'!D21="","",'Informations About Genes'!D21)</f>
        <v/>
      </c>
      <c r="C21" s="598"/>
      <c r="D21" s="599"/>
      <c r="E21" s="600"/>
      <c r="F21" s="592" t="str">
        <f>IF(OR('Calcul Worksheet'!DA21="",ISERROR('Calcul Worksheet'!DA21)),"",'Calcul Worksheet'!DA21)</f>
        <v/>
      </c>
      <c r="G21" s="593"/>
      <c r="H21" s="594"/>
      <c r="I21" s="592" t="str">
        <f>IF(OR('Calcul Worksheet'!DD21="",ISERROR('Calcul Worksheet'!DD21)),"",'Calcul Worksheet'!DD21)</f>
        <v/>
      </c>
      <c r="J21" s="593"/>
      <c r="K21" s="594"/>
      <c r="L21" s="592" t="str">
        <f>IF(OR('Calcul Worksheet'!DG21="",ISERROR('Calcul Worksheet'!DG21)),"",'Calcul Worksheet'!DG21)</f>
        <v/>
      </c>
      <c r="M21" s="593"/>
      <c r="N21" s="594"/>
      <c r="O21" s="592" t="str">
        <f>IF(OR('Calcul Worksheet'!DJ21="",ISERROR('Calcul Worksheet'!DJ21)),"",'Calcul Worksheet'!DJ21)</f>
        <v/>
      </c>
      <c r="P21" s="593"/>
      <c r="Q21" s="594"/>
      <c r="R21" s="592" t="str">
        <f>IF(OR('Calcul Worksheet'!DM21="",ISERROR('Calcul Worksheet'!DM21)),"",'Calcul Worksheet'!DM21)</f>
        <v/>
      </c>
      <c r="S21" s="593"/>
      <c r="T21" s="594"/>
      <c r="U21" s="592" t="str">
        <f>IF(OR('Calcul Worksheet'!DP21="",ISERROR('Calcul Worksheet'!DP21)),"",'Calcul Worksheet'!DP21)</f>
        <v/>
      </c>
      <c r="V21" s="593"/>
      <c r="W21" s="594"/>
      <c r="X21" s="592" t="str">
        <f>IF(OR('Calcul Worksheet'!DS21="",ISERROR('Calcul Worksheet'!DS21)),"",'Calcul Worksheet'!DS21)</f>
        <v/>
      </c>
      <c r="Y21" s="593"/>
      <c r="Z21" s="594"/>
      <c r="AA21" s="592" t="str">
        <f>IF(OR('Calcul Worksheet'!DV21="",ISERROR('Calcul Worksheet'!DV21)),"",'Calcul Worksheet'!DV21)</f>
        <v/>
      </c>
      <c r="AB21" s="593"/>
      <c r="AC21" s="594"/>
      <c r="AD21" s="592" t="str">
        <f>IF(OR('Calcul Worksheet'!DY21="",ISERROR('Calcul Worksheet'!DY21)),"",'Calcul Worksheet'!DY21)</f>
        <v/>
      </c>
      <c r="AE21" s="593"/>
      <c r="AF21" s="594"/>
      <c r="AG21" s="592" t="str">
        <f>IF(OR('Calcul Worksheet'!EB21="",ISERROR('Calcul Worksheet'!EB21)),"",'Calcul Worksheet'!EB21)</f>
        <v/>
      </c>
      <c r="AH21" s="593"/>
      <c r="AI21" s="594"/>
      <c r="AJ21" s="201"/>
      <c r="AK21" s="201"/>
    </row>
    <row r="22" spans="1:37">
      <c r="A22" s="34" t="str">
        <f>IF('Informations About Genes'!A22="","",'Informations About Genes'!A22)</f>
        <v>B8</v>
      </c>
      <c r="B22" s="35" t="str">
        <f>IF('Informations About Genes'!D22="","",'Informations About Genes'!D22)</f>
        <v/>
      </c>
      <c r="C22" s="598"/>
      <c r="D22" s="599"/>
      <c r="E22" s="600"/>
      <c r="F22" s="592" t="str">
        <f>IF(OR('Calcul Worksheet'!DA22="",ISERROR('Calcul Worksheet'!DA22)),"",'Calcul Worksheet'!DA22)</f>
        <v/>
      </c>
      <c r="G22" s="593"/>
      <c r="H22" s="594"/>
      <c r="I22" s="592" t="str">
        <f>IF(OR('Calcul Worksheet'!DD22="",ISERROR('Calcul Worksheet'!DD22)),"",'Calcul Worksheet'!DD22)</f>
        <v/>
      </c>
      <c r="J22" s="593"/>
      <c r="K22" s="594"/>
      <c r="L22" s="592" t="str">
        <f>IF(OR('Calcul Worksheet'!DG22="",ISERROR('Calcul Worksheet'!DG22)),"",'Calcul Worksheet'!DG22)</f>
        <v/>
      </c>
      <c r="M22" s="593"/>
      <c r="N22" s="594"/>
      <c r="O22" s="592" t="str">
        <f>IF(OR('Calcul Worksheet'!DJ22="",ISERROR('Calcul Worksheet'!DJ22)),"",'Calcul Worksheet'!DJ22)</f>
        <v/>
      </c>
      <c r="P22" s="593"/>
      <c r="Q22" s="594"/>
      <c r="R22" s="592" t="str">
        <f>IF(OR('Calcul Worksheet'!DM22="",ISERROR('Calcul Worksheet'!DM22)),"",'Calcul Worksheet'!DM22)</f>
        <v/>
      </c>
      <c r="S22" s="593"/>
      <c r="T22" s="594"/>
      <c r="U22" s="592" t="str">
        <f>IF(OR('Calcul Worksheet'!DP22="",ISERROR('Calcul Worksheet'!DP22)),"",'Calcul Worksheet'!DP22)</f>
        <v/>
      </c>
      <c r="V22" s="593"/>
      <c r="W22" s="594"/>
      <c r="X22" s="592" t="str">
        <f>IF(OR('Calcul Worksheet'!DS22="",ISERROR('Calcul Worksheet'!DS22)),"",'Calcul Worksheet'!DS22)</f>
        <v/>
      </c>
      <c r="Y22" s="593"/>
      <c r="Z22" s="594"/>
      <c r="AA22" s="592" t="str">
        <f>IF(OR('Calcul Worksheet'!DV22="",ISERROR('Calcul Worksheet'!DV22)),"",'Calcul Worksheet'!DV22)</f>
        <v/>
      </c>
      <c r="AB22" s="593"/>
      <c r="AC22" s="594"/>
      <c r="AD22" s="592" t="str">
        <f>IF(OR('Calcul Worksheet'!DY22="",ISERROR('Calcul Worksheet'!DY22)),"",'Calcul Worksheet'!DY22)</f>
        <v/>
      </c>
      <c r="AE22" s="593"/>
      <c r="AF22" s="594"/>
      <c r="AG22" s="592" t="str">
        <f>IF(OR('Calcul Worksheet'!EB22="",ISERROR('Calcul Worksheet'!EB22)),"",'Calcul Worksheet'!EB22)</f>
        <v/>
      </c>
      <c r="AH22" s="593"/>
      <c r="AI22" s="594"/>
      <c r="AJ22" s="201"/>
      <c r="AK22" s="201"/>
    </row>
    <row r="23" spans="1:37">
      <c r="A23" s="34" t="str">
        <f>IF('Informations About Genes'!A23="","",'Informations About Genes'!A23)</f>
        <v>B9</v>
      </c>
      <c r="B23" s="35" t="str">
        <f>IF('Informations About Genes'!D23="","",'Informations About Genes'!D23)</f>
        <v/>
      </c>
      <c r="C23" s="598"/>
      <c r="D23" s="599"/>
      <c r="E23" s="600"/>
      <c r="F23" s="592" t="str">
        <f>IF(OR('Calcul Worksheet'!DA23="",ISERROR('Calcul Worksheet'!DA23)),"",'Calcul Worksheet'!DA23)</f>
        <v/>
      </c>
      <c r="G23" s="593"/>
      <c r="H23" s="594"/>
      <c r="I23" s="592" t="str">
        <f>IF(OR('Calcul Worksheet'!DD23="",ISERROR('Calcul Worksheet'!DD23)),"",'Calcul Worksheet'!DD23)</f>
        <v/>
      </c>
      <c r="J23" s="593"/>
      <c r="K23" s="594"/>
      <c r="L23" s="592" t="str">
        <f>IF(OR('Calcul Worksheet'!DG23="",ISERROR('Calcul Worksheet'!DG23)),"",'Calcul Worksheet'!DG23)</f>
        <v/>
      </c>
      <c r="M23" s="593"/>
      <c r="N23" s="594"/>
      <c r="O23" s="592" t="str">
        <f>IF(OR('Calcul Worksheet'!DJ23="",ISERROR('Calcul Worksheet'!DJ23)),"",'Calcul Worksheet'!DJ23)</f>
        <v/>
      </c>
      <c r="P23" s="593"/>
      <c r="Q23" s="594"/>
      <c r="R23" s="592" t="str">
        <f>IF(OR('Calcul Worksheet'!DM23="",ISERROR('Calcul Worksheet'!DM23)),"",'Calcul Worksheet'!DM23)</f>
        <v/>
      </c>
      <c r="S23" s="593"/>
      <c r="T23" s="594"/>
      <c r="U23" s="592" t="str">
        <f>IF(OR('Calcul Worksheet'!DP23="",ISERROR('Calcul Worksheet'!DP23)),"",'Calcul Worksheet'!DP23)</f>
        <v/>
      </c>
      <c r="V23" s="593"/>
      <c r="W23" s="594"/>
      <c r="X23" s="592" t="str">
        <f>IF(OR('Calcul Worksheet'!DS23="",ISERROR('Calcul Worksheet'!DS23)),"",'Calcul Worksheet'!DS23)</f>
        <v/>
      </c>
      <c r="Y23" s="593"/>
      <c r="Z23" s="594"/>
      <c r="AA23" s="592" t="str">
        <f>IF(OR('Calcul Worksheet'!DV23="",ISERROR('Calcul Worksheet'!DV23)),"",'Calcul Worksheet'!DV23)</f>
        <v/>
      </c>
      <c r="AB23" s="593"/>
      <c r="AC23" s="594"/>
      <c r="AD23" s="592" t="str">
        <f>IF(OR('Calcul Worksheet'!DY23="",ISERROR('Calcul Worksheet'!DY23)),"",'Calcul Worksheet'!DY23)</f>
        <v/>
      </c>
      <c r="AE23" s="593"/>
      <c r="AF23" s="594"/>
      <c r="AG23" s="592" t="str">
        <f>IF(OR('Calcul Worksheet'!EB23="",ISERROR('Calcul Worksheet'!EB23)),"",'Calcul Worksheet'!EB23)</f>
        <v/>
      </c>
      <c r="AH23" s="593"/>
      <c r="AI23" s="594"/>
      <c r="AJ23" s="201"/>
      <c r="AK23" s="201"/>
    </row>
    <row r="24" spans="1:37">
      <c r="A24" s="34" t="str">
        <f>IF('Informations About Genes'!A24="","",'Informations About Genes'!A24)</f>
        <v>B10</v>
      </c>
      <c r="B24" s="35" t="str">
        <f>IF('Informations About Genes'!D24="","",'Informations About Genes'!D24)</f>
        <v/>
      </c>
      <c r="C24" s="598"/>
      <c r="D24" s="599"/>
      <c r="E24" s="600"/>
      <c r="F24" s="592" t="str">
        <f>IF(OR('Calcul Worksheet'!DA24="",ISERROR('Calcul Worksheet'!DA24)),"",'Calcul Worksheet'!DA24)</f>
        <v/>
      </c>
      <c r="G24" s="593"/>
      <c r="H24" s="594"/>
      <c r="I24" s="592" t="str">
        <f>IF(OR('Calcul Worksheet'!DD24="",ISERROR('Calcul Worksheet'!DD24)),"",'Calcul Worksheet'!DD24)</f>
        <v/>
      </c>
      <c r="J24" s="593"/>
      <c r="K24" s="594"/>
      <c r="L24" s="592" t="str">
        <f>IF(OR('Calcul Worksheet'!DG24="",ISERROR('Calcul Worksheet'!DG24)),"",'Calcul Worksheet'!DG24)</f>
        <v/>
      </c>
      <c r="M24" s="593"/>
      <c r="N24" s="594"/>
      <c r="O24" s="592" t="str">
        <f>IF(OR('Calcul Worksheet'!DJ24="",ISERROR('Calcul Worksheet'!DJ24)),"",'Calcul Worksheet'!DJ24)</f>
        <v/>
      </c>
      <c r="P24" s="593"/>
      <c r="Q24" s="594"/>
      <c r="R24" s="592" t="str">
        <f>IF(OR('Calcul Worksheet'!DM24="",ISERROR('Calcul Worksheet'!DM24)),"",'Calcul Worksheet'!DM24)</f>
        <v/>
      </c>
      <c r="S24" s="593"/>
      <c r="T24" s="594"/>
      <c r="U24" s="592" t="str">
        <f>IF(OR('Calcul Worksheet'!DP24="",ISERROR('Calcul Worksheet'!DP24)),"",'Calcul Worksheet'!DP24)</f>
        <v/>
      </c>
      <c r="V24" s="593"/>
      <c r="W24" s="594"/>
      <c r="X24" s="592" t="str">
        <f>IF(OR('Calcul Worksheet'!DS24="",ISERROR('Calcul Worksheet'!DS24)),"",'Calcul Worksheet'!DS24)</f>
        <v/>
      </c>
      <c r="Y24" s="593"/>
      <c r="Z24" s="594"/>
      <c r="AA24" s="592" t="str">
        <f>IF(OR('Calcul Worksheet'!DV24="",ISERROR('Calcul Worksheet'!DV24)),"",'Calcul Worksheet'!DV24)</f>
        <v/>
      </c>
      <c r="AB24" s="593"/>
      <c r="AC24" s="594"/>
      <c r="AD24" s="592" t="str">
        <f>IF(OR('Calcul Worksheet'!DY24="",ISERROR('Calcul Worksheet'!DY24)),"",'Calcul Worksheet'!DY24)</f>
        <v/>
      </c>
      <c r="AE24" s="593"/>
      <c r="AF24" s="594"/>
      <c r="AG24" s="592" t="str">
        <f>IF(OR('Calcul Worksheet'!EB24="",ISERROR('Calcul Worksheet'!EB24)),"",'Calcul Worksheet'!EB24)</f>
        <v/>
      </c>
      <c r="AH24" s="593"/>
      <c r="AI24" s="594"/>
      <c r="AJ24" s="201"/>
      <c r="AK24" s="201"/>
    </row>
    <row r="25" spans="1:37">
      <c r="A25" s="34" t="str">
        <f>IF('Informations About Genes'!A25="","",'Informations About Genes'!A25)</f>
        <v>B11</v>
      </c>
      <c r="B25" s="35" t="str">
        <f>IF('Informations About Genes'!D25="","",'Informations About Genes'!D25)</f>
        <v/>
      </c>
      <c r="C25" s="598"/>
      <c r="D25" s="599"/>
      <c r="E25" s="600"/>
      <c r="F25" s="592" t="str">
        <f>IF(OR('Calcul Worksheet'!DA25="",ISERROR('Calcul Worksheet'!DA25)),"",'Calcul Worksheet'!DA25)</f>
        <v/>
      </c>
      <c r="G25" s="593"/>
      <c r="H25" s="594"/>
      <c r="I25" s="592" t="str">
        <f>IF(OR('Calcul Worksheet'!DD25="",ISERROR('Calcul Worksheet'!DD25)),"",'Calcul Worksheet'!DD25)</f>
        <v/>
      </c>
      <c r="J25" s="593"/>
      <c r="K25" s="594"/>
      <c r="L25" s="592" t="str">
        <f>IF(OR('Calcul Worksheet'!DG25="",ISERROR('Calcul Worksheet'!DG25)),"",'Calcul Worksheet'!DG25)</f>
        <v/>
      </c>
      <c r="M25" s="593"/>
      <c r="N25" s="594"/>
      <c r="O25" s="592" t="str">
        <f>IF(OR('Calcul Worksheet'!DJ25="",ISERROR('Calcul Worksheet'!DJ25)),"",'Calcul Worksheet'!DJ25)</f>
        <v/>
      </c>
      <c r="P25" s="593"/>
      <c r="Q25" s="594"/>
      <c r="R25" s="592" t="str">
        <f>IF(OR('Calcul Worksheet'!DM25="",ISERROR('Calcul Worksheet'!DM25)),"",'Calcul Worksheet'!DM25)</f>
        <v/>
      </c>
      <c r="S25" s="593"/>
      <c r="T25" s="594"/>
      <c r="U25" s="592" t="str">
        <f>IF(OR('Calcul Worksheet'!DP25="",ISERROR('Calcul Worksheet'!DP25)),"",'Calcul Worksheet'!DP25)</f>
        <v/>
      </c>
      <c r="V25" s="593"/>
      <c r="W25" s="594"/>
      <c r="X25" s="592" t="str">
        <f>IF(OR('Calcul Worksheet'!DS25="",ISERROR('Calcul Worksheet'!DS25)),"",'Calcul Worksheet'!DS25)</f>
        <v/>
      </c>
      <c r="Y25" s="593"/>
      <c r="Z25" s="594"/>
      <c r="AA25" s="592" t="str">
        <f>IF(OR('Calcul Worksheet'!DV25="",ISERROR('Calcul Worksheet'!DV25)),"",'Calcul Worksheet'!DV25)</f>
        <v/>
      </c>
      <c r="AB25" s="593"/>
      <c r="AC25" s="594"/>
      <c r="AD25" s="592" t="str">
        <f>IF(OR('Calcul Worksheet'!DY25="",ISERROR('Calcul Worksheet'!DY25)),"",'Calcul Worksheet'!DY25)</f>
        <v/>
      </c>
      <c r="AE25" s="593"/>
      <c r="AF25" s="594"/>
      <c r="AG25" s="592" t="str">
        <f>IF(OR('Calcul Worksheet'!EB25="",ISERROR('Calcul Worksheet'!EB25)),"",'Calcul Worksheet'!EB25)</f>
        <v/>
      </c>
      <c r="AH25" s="593"/>
      <c r="AI25" s="594"/>
      <c r="AJ25" s="201"/>
      <c r="AK25" s="201"/>
    </row>
    <row r="26" spans="1:37">
      <c r="A26" s="34" t="str">
        <f>IF('Informations About Genes'!A26="","",'Informations About Genes'!A26)</f>
        <v>B12</v>
      </c>
      <c r="B26" s="35" t="str">
        <f>IF('Informations About Genes'!D26="","",'Informations About Genes'!D26)</f>
        <v/>
      </c>
      <c r="C26" s="598"/>
      <c r="D26" s="599"/>
      <c r="E26" s="600"/>
      <c r="F26" s="592" t="str">
        <f>IF(OR('Calcul Worksheet'!DA26="",ISERROR('Calcul Worksheet'!DA26)),"",'Calcul Worksheet'!DA26)</f>
        <v/>
      </c>
      <c r="G26" s="593"/>
      <c r="H26" s="594"/>
      <c r="I26" s="592" t="str">
        <f>IF(OR('Calcul Worksheet'!DD26="",ISERROR('Calcul Worksheet'!DD26)),"",'Calcul Worksheet'!DD26)</f>
        <v/>
      </c>
      <c r="J26" s="593"/>
      <c r="K26" s="594"/>
      <c r="L26" s="592" t="str">
        <f>IF(OR('Calcul Worksheet'!DG26="",ISERROR('Calcul Worksheet'!DG26)),"",'Calcul Worksheet'!DG26)</f>
        <v/>
      </c>
      <c r="M26" s="593"/>
      <c r="N26" s="594"/>
      <c r="O26" s="592" t="str">
        <f>IF(OR('Calcul Worksheet'!DJ26="",ISERROR('Calcul Worksheet'!DJ26)),"",'Calcul Worksheet'!DJ26)</f>
        <v/>
      </c>
      <c r="P26" s="593"/>
      <c r="Q26" s="594"/>
      <c r="R26" s="592" t="str">
        <f>IF(OR('Calcul Worksheet'!DM26="",ISERROR('Calcul Worksheet'!DM26)),"",'Calcul Worksheet'!DM26)</f>
        <v/>
      </c>
      <c r="S26" s="593"/>
      <c r="T26" s="594"/>
      <c r="U26" s="592" t="str">
        <f>IF(OR('Calcul Worksheet'!DP26="",ISERROR('Calcul Worksheet'!DP26)),"",'Calcul Worksheet'!DP26)</f>
        <v/>
      </c>
      <c r="V26" s="593"/>
      <c r="W26" s="594"/>
      <c r="X26" s="592" t="str">
        <f>IF(OR('Calcul Worksheet'!DS26="",ISERROR('Calcul Worksheet'!DS26)),"",'Calcul Worksheet'!DS26)</f>
        <v/>
      </c>
      <c r="Y26" s="593"/>
      <c r="Z26" s="594"/>
      <c r="AA26" s="592" t="str">
        <f>IF(OR('Calcul Worksheet'!DV26="",ISERROR('Calcul Worksheet'!DV26)),"",'Calcul Worksheet'!DV26)</f>
        <v/>
      </c>
      <c r="AB26" s="593"/>
      <c r="AC26" s="594"/>
      <c r="AD26" s="592" t="str">
        <f>IF(OR('Calcul Worksheet'!DY26="",ISERROR('Calcul Worksheet'!DY26)),"",'Calcul Worksheet'!DY26)</f>
        <v/>
      </c>
      <c r="AE26" s="593"/>
      <c r="AF26" s="594"/>
      <c r="AG26" s="592" t="str">
        <f>IF(OR('Calcul Worksheet'!EB26="",ISERROR('Calcul Worksheet'!EB26)),"",'Calcul Worksheet'!EB26)</f>
        <v/>
      </c>
      <c r="AH26" s="593"/>
      <c r="AI26" s="594"/>
      <c r="AJ26" s="201"/>
      <c r="AK26" s="201"/>
    </row>
    <row r="27" spans="1:37">
      <c r="A27" s="34" t="str">
        <f>IF('Informations About Genes'!A27="","",'Informations About Genes'!A27)</f>
        <v>C1</v>
      </c>
      <c r="B27" s="35" t="str">
        <f>IF('Informations About Genes'!D27="","",'Informations About Genes'!D27)</f>
        <v/>
      </c>
      <c r="C27" s="598"/>
      <c r="D27" s="599"/>
      <c r="E27" s="600"/>
      <c r="F27" s="592" t="str">
        <f>IF(OR('Calcul Worksheet'!DA27="",ISERROR('Calcul Worksheet'!DA27)),"",'Calcul Worksheet'!DA27)</f>
        <v/>
      </c>
      <c r="G27" s="593"/>
      <c r="H27" s="594"/>
      <c r="I27" s="592" t="str">
        <f>IF(OR('Calcul Worksheet'!DD27="",ISERROR('Calcul Worksheet'!DD27)),"",'Calcul Worksheet'!DD27)</f>
        <v/>
      </c>
      <c r="J27" s="593"/>
      <c r="K27" s="594"/>
      <c r="L27" s="592" t="str">
        <f>IF(OR('Calcul Worksheet'!DG27="",ISERROR('Calcul Worksheet'!DG27)),"",'Calcul Worksheet'!DG27)</f>
        <v/>
      </c>
      <c r="M27" s="593"/>
      <c r="N27" s="594"/>
      <c r="O27" s="592" t="str">
        <f>IF(OR('Calcul Worksheet'!DJ27="",ISERROR('Calcul Worksheet'!DJ27)),"",'Calcul Worksheet'!DJ27)</f>
        <v/>
      </c>
      <c r="P27" s="593"/>
      <c r="Q27" s="594"/>
      <c r="R27" s="592" t="str">
        <f>IF(OR('Calcul Worksheet'!DM27="",ISERROR('Calcul Worksheet'!DM27)),"",'Calcul Worksheet'!DM27)</f>
        <v/>
      </c>
      <c r="S27" s="593"/>
      <c r="T27" s="594"/>
      <c r="U27" s="592" t="str">
        <f>IF(OR('Calcul Worksheet'!DP27="",ISERROR('Calcul Worksheet'!DP27)),"",'Calcul Worksheet'!DP27)</f>
        <v/>
      </c>
      <c r="V27" s="593"/>
      <c r="W27" s="594"/>
      <c r="X27" s="592" t="str">
        <f>IF(OR('Calcul Worksheet'!DS27="",ISERROR('Calcul Worksheet'!DS27)),"",'Calcul Worksheet'!DS27)</f>
        <v/>
      </c>
      <c r="Y27" s="593"/>
      <c r="Z27" s="594"/>
      <c r="AA27" s="592" t="str">
        <f>IF(OR('Calcul Worksheet'!DV27="",ISERROR('Calcul Worksheet'!DV27)),"",'Calcul Worksheet'!DV27)</f>
        <v/>
      </c>
      <c r="AB27" s="593"/>
      <c r="AC27" s="594"/>
      <c r="AD27" s="592" t="str">
        <f>IF(OR('Calcul Worksheet'!DY27="",ISERROR('Calcul Worksheet'!DY27)),"",'Calcul Worksheet'!DY27)</f>
        <v/>
      </c>
      <c r="AE27" s="593"/>
      <c r="AF27" s="594"/>
      <c r="AG27" s="592" t="str">
        <f>IF(OR('Calcul Worksheet'!EB27="",ISERROR('Calcul Worksheet'!EB27)),"",'Calcul Worksheet'!EB27)</f>
        <v/>
      </c>
      <c r="AH27" s="593"/>
      <c r="AI27" s="594"/>
      <c r="AJ27" s="201"/>
      <c r="AK27" s="201"/>
    </row>
    <row r="28" spans="1:37">
      <c r="A28" s="34" t="str">
        <f>IF('Informations About Genes'!A28="","",'Informations About Genes'!A28)</f>
        <v>C2</v>
      </c>
      <c r="B28" s="35" t="str">
        <f>IF('Informations About Genes'!D28="","",'Informations About Genes'!D28)</f>
        <v/>
      </c>
      <c r="C28" s="598"/>
      <c r="D28" s="599"/>
      <c r="E28" s="600"/>
      <c r="F28" s="592" t="str">
        <f>IF(OR('Calcul Worksheet'!DA28="",ISERROR('Calcul Worksheet'!DA28)),"",'Calcul Worksheet'!DA28)</f>
        <v/>
      </c>
      <c r="G28" s="593"/>
      <c r="H28" s="594"/>
      <c r="I28" s="592" t="str">
        <f>IF(OR('Calcul Worksheet'!DD28="",ISERROR('Calcul Worksheet'!DD28)),"",'Calcul Worksheet'!DD28)</f>
        <v/>
      </c>
      <c r="J28" s="593"/>
      <c r="K28" s="594"/>
      <c r="L28" s="592" t="str">
        <f>IF(OR('Calcul Worksheet'!DG28="",ISERROR('Calcul Worksheet'!DG28)),"",'Calcul Worksheet'!DG28)</f>
        <v/>
      </c>
      <c r="M28" s="593"/>
      <c r="N28" s="594"/>
      <c r="O28" s="592" t="str">
        <f>IF(OR('Calcul Worksheet'!DJ28="",ISERROR('Calcul Worksheet'!DJ28)),"",'Calcul Worksheet'!DJ28)</f>
        <v/>
      </c>
      <c r="P28" s="593"/>
      <c r="Q28" s="594"/>
      <c r="R28" s="592" t="str">
        <f>IF(OR('Calcul Worksheet'!DM28="",ISERROR('Calcul Worksheet'!DM28)),"",'Calcul Worksheet'!DM28)</f>
        <v/>
      </c>
      <c r="S28" s="593"/>
      <c r="T28" s="594"/>
      <c r="U28" s="592" t="str">
        <f>IF(OR('Calcul Worksheet'!DP28="",ISERROR('Calcul Worksheet'!DP28)),"",'Calcul Worksheet'!DP28)</f>
        <v/>
      </c>
      <c r="V28" s="593"/>
      <c r="W28" s="594"/>
      <c r="X28" s="592" t="str">
        <f>IF(OR('Calcul Worksheet'!DS28="",ISERROR('Calcul Worksheet'!DS28)),"",'Calcul Worksheet'!DS28)</f>
        <v/>
      </c>
      <c r="Y28" s="593"/>
      <c r="Z28" s="594"/>
      <c r="AA28" s="592" t="str">
        <f>IF(OR('Calcul Worksheet'!DV28="",ISERROR('Calcul Worksheet'!DV28)),"",'Calcul Worksheet'!DV28)</f>
        <v/>
      </c>
      <c r="AB28" s="593"/>
      <c r="AC28" s="594"/>
      <c r="AD28" s="592" t="str">
        <f>IF(OR('Calcul Worksheet'!DY28="",ISERROR('Calcul Worksheet'!DY28)),"",'Calcul Worksheet'!DY28)</f>
        <v/>
      </c>
      <c r="AE28" s="593"/>
      <c r="AF28" s="594"/>
      <c r="AG28" s="592" t="str">
        <f>IF(OR('Calcul Worksheet'!EB28="",ISERROR('Calcul Worksheet'!EB28)),"",'Calcul Worksheet'!EB28)</f>
        <v/>
      </c>
      <c r="AH28" s="593"/>
      <c r="AI28" s="594"/>
      <c r="AJ28" s="201"/>
      <c r="AK28" s="201"/>
    </row>
    <row r="29" spans="1:37">
      <c r="A29" s="34" t="str">
        <f>IF('Informations About Genes'!A29="","",'Informations About Genes'!A29)</f>
        <v>C3</v>
      </c>
      <c r="B29" s="35" t="str">
        <f>IF('Informations About Genes'!D29="","",'Informations About Genes'!D29)</f>
        <v/>
      </c>
      <c r="C29" s="598"/>
      <c r="D29" s="599"/>
      <c r="E29" s="600"/>
      <c r="F29" s="592" t="str">
        <f>IF(OR('Calcul Worksheet'!DA29="",ISERROR('Calcul Worksheet'!DA29)),"",'Calcul Worksheet'!DA29)</f>
        <v/>
      </c>
      <c r="G29" s="593"/>
      <c r="H29" s="594"/>
      <c r="I29" s="592" t="str">
        <f>IF(OR('Calcul Worksheet'!DD29="",ISERROR('Calcul Worksheet'!DD29)),"",'Calcul Worksheet'!DD29)</f>
        <v/>
      </c>
      <c r="J29" s="593"/>
      <c r="K29" s="594"/>
      <c r="L29" s="592" t="str">
        <f>IF(OR('Calcul Worksheet'!DG29="",ISERROR('Calcul Worksheet'!DG29)),"",'Calcul Worksheet'!DG29)</f>
        <v/>
      </c>
      <c r="M29" s="593"/>
      <c r="N29" s="594"/>
      <c r="O29" s="592" t="str">
        <f>IF(OR('Calcul Worksheet'!DJ29="",ISERROR('Calcul Worksheet'!DJ29)),"",'Calcul Worksheet'!DJ29)</f>
        <v/>
      </c>
      <c r="P29" s="593"/>
      <c r="Q29" s="594"/>
      <c r="R29" s="592" t="str">
        <f>IF(OR('Calcul Worksheet'!DM29="",ISERROR('Calcul Worksheet'!DM29)),"",'Calcul Worksheet'!DM29)</f>
        <v/>
      </c>
      <c r="S29" s="593"/>
      <c r="T29" s="594"/>
      <c r="U29" s="592" t="str">
        <f>IF(OR('Calcul Worksheet'!DP29="",ISERROR('Calcul Worksheet'!DP29)),"",'Calcul Worksheet'!DP29)</f>
        <v/>
      </c>
      <c r="V29" s="593"/>
      <c r="W29" s="594"/>
      <c r="X29" s="592" t="str">
        <f>IF(OR('Calcul Worksheet'!DS29="",ISERROR('Calcul Worksheet'!DS29)),"",'Calcul Worksheet'!DS29)</f>
        <v/>
      </c>
      <c r="Y29" s="593"/>
      <c r="Z29" s="594"/>
      <c r="AA29" s="592" t="str">
        <f>IF(OR('Calcul Worksheet'!DV29="",ISERROR('Calcul Worksheet'!DV29)),"",'Calcul Worksheet'!DV29)</f>
        <v/>
      </c>
      <c r="AB29" s="593"/>
      <c r="AC29" s="594"/>
      <c r="AD29" s="592" t="str">
        <f>IF(OR('Calcul Worksheet'!DY29="",ISERROR('Calcul Worksheet'!DY29)),"",'Calcul Worksheet'!DY29)</f>
        <v/>
      </c>
      <c r="AE29" s="593"/>
      <c r="AF29" s="594"/>
      <c r="AG29" s="592" t="str">
        <f>IF(OR('Calcul Worksheet'!EB29="",ISERROR('Calcul Worksheet'!EB29)),"",'Calcul Worksheet'!EB29)</f>
        <v/>
      </c>
      <c r="AH29" s="593"/>
      <c r="AI29" s="594"/>
      <c r="AJ29" s="201"/>
      <c r="AK29" s="201"/>
    </row>
    <row r="30" spans="1:37">
      <c r="A30" s="34" t="str">
        <f>IF('Informations About Genes'!A30="","",'Informations About Genes'!A30)</f>
        <v>C4</v>
      </c>
      <c r="B30" s="35" t="str">
        <f>IF('Informations About Genes'!D30="","",'Informations About Genes'!D30)</f>
        <v/>
      </c>
      <c r="C30" s="598"/>
      <c r="D30" s="599"/>
      <c r="E30" s="600"/>
      <c r="F30" s="592" t="str">
        <f>IF(OR('Calcul Worksheet'!DA30="",ISERROR('Calcul Worksheet'!DA30)),"",'Calcul Worksheet'!DA30)</f>
        <v/>
      </c>
      <c r="G30" s="593"/>
      <c r="H30" s="594"/>
      <c r="I30" s="592" t="str">
        <f>IF(OR('Calcul Worksheet'!DD30="",ISERROR('Calcul Worksheet'!DD30)),"",'Calcul Worksheet'!DD30)</f>
        <v/>
      </c>
      <c r="J30" s="593"/>
      <c r="K30" s="594"/>
      <c r="L30" s="592" t="str">
        <f>IF(OR('Calcul Worksheet'!DG30="",ISERROR('Calcul Worksheet'!DG30)),"",'Calcul Worksheet'!DG30)</f>
        <v/>
      </c>
      <c r="M30" s="593"/>
      <c r="N30" s="594"/>
      <c r="O30" s="592" t="str">
        <f>IF(OR('Calcul Worksheet'!DJ30="",ISERROR('Calcul Worksheet'!DJ30)),"",'Calcul Worksheet'!DJ30)</f>
        <v/>
      </c>
      <c r="P30" s="593"/>
      <c r="Q30" s="594"/>
      <c r="R30" s="592" t="str">
        <f>IF(OR('Calcul Worksheet'!DM30="",ISERROR('Calcul Worksheet'!DM30)),"",'Calcul Worksheet'!DM30)</f>
        <v/>
      </c>
      <c r="S30" s="593"/>
      <c r="T30" s="594"/>
      <c r="U30" s="592" t="str">
        <f>IF(OR('Calcul Worksheet'!DP30="",ISERROR('Calcul Worksheet'!DP30)),"",'Calcul Worksheet'!DP30)</f>
        <v/>
      </c>
      <c r="V30" s="593"/>
      <c r="W30" s="594"/>
      <c r="X30" s="592" t="str">
        <f>IF(OR('Calcul Worksheet'!DS30="",ISERROR('Calcul Worksheet'!DS30)),"",'Calcul Worksheet'!DS30)</f>
        <v/>
      </c>
      <c r="Y30" s="593"/>
      <c r="Z30" s="594"/>
      <c r="AA30" s="592" t="str">
        <f>IF(OR('Calcul Worksheet'!DV30="",ISERROR('Calcul Worksheet'!DV30)),"",'Calcul Worksheet'!DV30)</f>
        <v/>
      </c>
      <c r="AB30" s="593"/>
      <c r="AC30" s="594"/>
      <c r="AD30" s="592" t="str">
        <f>IF(OR('Calcul Worksheet'!DY30="",ISERROR('Calcul Worksheet'!DY30)),"",'Calcul Worksheet'!DY30)</f>
        <v/>
      </c>
      <c r="AE30" s="593"/>
      <c r="AF30" s="594"/>
      <c r="AG30" s="592" t="str">
        <f>IF(OR('Calcul Worksheet'!EB30="",ISERROR('Calcul Worksheet'!EB30)),"",'Calcul Worksheet'!EB30)</f>
        <v/>
      </c>
      <c r="AH30" s="593"/>
      <c r="AI30" s="594"/>
      <c r="AJ30" s="201"/>
      <c r="AK30" s="201"/>
    </row>
    <row r="31" spans="1:37">
      <c r="A31" s="34" t="str">
        <f>IF('Informations About Genes'!A31="","",'Informations About Genes'!A31)</f>
        <v>C5</v>
      </c>
      <c r="B31" s="35" t="str">
        <f>IF('Informations About Genes'!D31="","",'Informations About Genes'!D31)</f>
        <v/>
      </c>
      <c r="C31" s="598"/>
      <c r="D31" s="599"/>
      <c r="E31" s="600"/>
      <c r="F31" s="592" t="str">
        <f>IF(OR('Calcul Worksheet'!DA31="",ISERROR('Calcul Worksheet'!DA31)),"",'Calcul Worksheet'!DA31)</f>
        <v/>
      </c>
      <c r="G31" s="593"/>
      <c r="H31" s="594"/>
      <c r="I31" s="592" t="str">
        <f>IF(OR('Calcul Worksheet'!DD31="",ISERROR('Calcul Worksheet'!DD31)),"",'Calcul Worksheet'!DD31)</f>
        <v/>
      </c>
      <c r="J31" s="593"/>
      <c r="K31" s="594"/>
      <c r="L31" s="592" t="str">
        <f>IF(OR('Calcul Worksheet'!DG31="",ISERROR('Calcul Worksheet'!DG31)),"",'Calcul Worksheet'!DG31)</f>
        <v/>
      </c>
      <c r="M31" s="593"/>
      <c r="N31" s="594"/>
      <c r="O31" s="592" t="str">
        <f>IF(OR('Calcul Worksheet'!DJ31="",ISERROR('Calcul Worksheet'!DJ31)),"",'Calcul Worksheet'!DJ31)</f>
        <v/>
      </c>
      <c r="P31" s="593"/>
      <c r="Q31" s="594"/>
      <c r="R31" s="592" t="str">
        <f>IF(OR('Calcul Worksheet'!DM31="",ISERROR('Calcul Worksheet'!DM31)),"",'Calcul Worksheet'!DM31)</f>
        <v/>
      </c>
      <c r="S31" s="593"/>
      <c r="T31" s="594"/>
      <c r="U31" s="592" t="str">
        <f>IF(OR('Calcul Worksheet'!DP31="",ISERROR('Calcul Worksheet'!DP31)),"",'Calcul Worksheet'!DP31)</f>
        <v/>
      </c>
      <c r="V31" s="593"/>
      <c r="W31" s="594"/>
      <c r="X31" s="592" t="str">
        <f>IF(OR('Calcul Worksheet'!DS31="",ISERROR('Calcul Worksheet'!DS31)),"",'Calcul Worksheet'!DS31)</f>
        <v/>
      </c>
      <c r="Y31" s="593"/>
      <c r="Z31" s="594"/>
      <c r="AA31" s="592" t="str">
        <f>IF(OR('Calcul Worksheet'!DV31="",ISERROR('Calcul Worksheet'!DV31)),"",'Calcul Worksheet'!DV31)</f>
        <v/>
      </c>
      <c r="AB31" s="593"/>
      <c r="AC31" s="594"/>
      <c r="AD31" s="592" t="str">
        <f>IF(OR('Calcul Worksheet'!DY31="",ISERROR('Calcul Worksheet'!DY31)),"",'Calcul Worksheet'!DY31)</f>
        <v/>
      </c>
      <c r="AE31" s="593"/>
      <c r="AF31" s="594"/>
      <c r="AG31" s="592" t="str">
        <f>IF(OR('Calcul Worksheet'!EB31="",ISERROR('Calcul Worksheet'!EB31)),"",'Calcul Worksheet'!EB31)</f>
        <v/>
      </c>
      <c r="AH31" s="593"/>
      <c r="AI31" s="594"/>
      <c r="AJ31" s="201"/>
      <c r="AK31" s="201"/>
    </row>
    <row r="32" spans="1:37">
      <c r="A32" s="34" t="str">
        <f>IF('Informations About Genes'!A32="","",'Informations About Genes'!A32)</f>
        <v>C6</v>
      </c>
      <c r="B32" s="35" t="str">
        <f>IF('Informations About Genes'!D32="","",'Informations About Genes'!D32)</f>
        <v/>
      </c>
      <c r="C32" s="598"/>
      <c r="D32" s="599"/>
      <c r="E32" s="600"/>
      <c r="F32" s="592" t="str">
        <f>IF(OR('Calcul Worksheet'!DA32="",ISERROR('Calcul Worksheet'!DA32)),"",'Calcul Worksheet'!DA32)</f>
        <v/>
      </c>
      <c r="G32" s="593"/>
      <c r="H32" s="594"/>
      <c r="I32" s="592" t="str">
        <f>IF(OR('Calcul Worksheet'!DD32="",ISERROR('Calcul Worksheet'!DD32)),"",'Calcul Worksheet'!DD32)</f>
        <v/>
      </c>
      <c r="J32" s="593"/>
      <c r="K32" s="594"/>
      <c r="L32" s="592" t="str">
        <f>IF(OR('Calcul Worksheet'!DG32="",ISERROR('Calcul Worksheet'!DG32)),"",'Calcul Worksheet'!DG32)</f>
        <v/>
      </c>
      <c r="M32" s="593"/>
      <c r="N32" s="594"/>
      <c r="O32" s="592" t="str">
        <f>IF(OR('Calcul Worksheet'!DJ32="",ISERROR('Calcul Worksheet'!DJ32)),"",'Calcul Worksheet'!DJ32)</f>
        <v/>
      </c>
      <c r="P32" s="593"/>
      <c r="Q32" s="594"/>
      <c r="R32" s="592" t="str">
        <f>IF(OR('Calcul Worksheet'!DM32="",ISERROR('Calcul Worksheet'!DM32)),"",'Calcul Worksheet'!DM32)</f>
        <v/>
      </c>
      <c r="S32" s="593"/>
      <c r="T32" s="594"/>
      <c r="U32" s="592" t="str">
        <f>IF(OR('Calcul Worksheet'!DP32="",ISERROR('Calcul Worksheet'!DP32)),"",'Calcul Worksheet'!DP32)</f>
        <v/>
      </c>
      <c r="V32" s="593"/>
      <c r="W32" s="594"/>
      <c r="X32" s="592" t="str">
        <f>IF(OR('Calcul Worksheet'!DS32="",ISERROR('Calcul Worksheet'!DS32)),"",'Calcul Worksheet'!DS32)</f>
        <v/>
      </c>
      <c r="Y32" s="593"/>
      <c r="Z32" s="594"/>
      <c r="AA32" s="592" t="str">
        <f>IF(OR('Calcul Worksheet'!DV32="",ISERROR('Calcul Worksheet'!DV32)),"",'Calcul Worksheet'!DV32)</f>
        <v/>
      </c>
      <c r="AB32" s="593"/>
      <c r="AC32" s="594"/>
      <c r="AD32" s="592" t="str">
        <f>IF(OR('Calcul Worksheet'!DY32="",ISERROR('Calcul Worksheet'!DY32)),"",'Calcul Worksheet'!DY32)</f>
        <v/>
      </c>
      <c r="AE32" s="593"/>
      <c r="AF32" s="594"/>
      <c r="AG32" s="592" t="str">
        <f>IF(OR('Calcul Worksheet'!EB32="",ISERROR('Calcul Worksheet'!EB32)),"",'Calcul Worksheet'!EB32)</f>
        <v/>
      </c>
      <c r="AH32" s="593"/>
      <c r="AI32" s="594"/>
      <c r="AJ32" s="201"/>
      <c r="AK32" s="201"/>
    </row>
    <row r="33" spans="1:37">
      <c r="A33" s="34" t="str">
        <f>IF('Informations About Genes'!A33="","",'Informations About Genes'!A33)</f>
        <v>C7</v>
      </c>
      <c r="B33" s="35" t="str">
        <f>IF('Informations About Genes'!D33="","",'Informations About Genes'!D33)</f>
        <v/>
      </c>
      <c r="C33" s="598"/>
      <c r="D33" s="599"/>
      <c r="E33" s="600"/>
      <c r="F33" s="592" t="str">
        <f>IF(OR('Calcul Worksheet'!DA33="",ISERROR('Calcul Worksheet'!DA33)),"",'Calcul Worksheet'!DA33)</f>
        <v/>
      </c>
      <c r="G33" s="593"/>
      <c r="H33" s="594"/>
      <c r="I33" s="592" t="str">
        <f>IF(OR('Calcul Worksheet'!DD33="",ISERROR('Calcul Worksheet'!DD33)),"",'Calcul Worksheet'!DD33)</f>
        <v/>
      </c>
      <c r="J33" s="593"/>
      <c r="K33" s="594"/>
      <c r="L33" s="592" t="str">
        <f>IF(OR('Calcul Worksheet'!DG33="",ISERROR('Calcul Worksheet'!DG33)),"",'Calcul Worksheet'!DG33)</f>
        <v/>
      </c>
      <c r="M33" s="593"/>
      <c r="N33" s="594"/>
      <c r="O33" s="592" t="str">
        <f>IF(OR('Calcul Worksheet'!DJ33="",ISERROR('Calcul Worksheet'!DJ33)),"",'Calcul Worksheet'!DJ33)</f>
        <v/>
      </c>
      <c r="P33" s="593"/>
      <c r="Q33" s="594"/>
      <c r="R33" s="592" t="str">
        <f>IF(OR('Calcul Worksheet'!DM33="",ISERROR('Calcul Worksheet'!DM33)),"",'Calcul Worksheet'!DM33)</f>
        <v/>
      </c>
      <c r="S33" s="593"/>
      <c r="T33" s="594"/>
      <c r="U33" s="592" t="str">
        <f>IF(OR('Calcul Worksheet'!DP33="",ISERROR('Calcul Worksheet'!DP33)),"",'Calcul Worksheet'!DP33)</f>
        <v/>
      </c>
      <c r="V33" s="593"/>
      <c r="W33" s="594"/>
      <c r="X33" s="592" t="str">
        <f>IF(OR('Calcul Worksheet'!DS33="",ISERROR('Calcul Worksheet'!DS33)),"",'Calcul Worksheet'!DS33)</f>
        <v/>
      </c>
      <c r="Y33" s="593"/>
      <c r="Z33" s="594"/>
      <c r="AA33" s="592" t="str">
        <f>IF(OR('Calcul Worksheet'!DV33="",ISERROR('Calcul Worksheet'!DV33)),"",'Calcul Worksheet'!DV33)</f>
        <v/>
      </c>
      <c r="AB33" s="593"/>
      <c r="AC33" s="594"/>
      <c r="AD33" s="592" t="str">
        <f>IF(OR('Calcul Worksheet'!DY33="",ISERROR('Calcul Worksheet'!DY33)),"",'Calcul Worksheet'!DY33)</f>
        <v/>
      </c>
      <c r="AE33" s="593"/>
      <c r="AF33" s="594"/>
      <c r="AG33" s="592" t="str">
        <f>IF(OR('Calcul Worksheet'!EB33="",ISERROR('Calcul Worksheet'!EB33)),"",'Calcul Worksheet'!EB33)</f>
        <v/>
      </c>
      <c r="AH33" s="593"/>
      <c r="AI33" s="594"/>
      <c r="AJ33" s="201"/>
      <c r="AK33" s="201"/>
    </row>
    <row r="34" spans="1:37">
      <c r="A34" s="34" t="str">
        <f>IF('Informations About Genes'!A34="","",'Informations About Genes'!A34)</f>
        <v>C8</v>
      </c>
      <c r="B34" s="35" t="str">
        <f>IF('Informations About Genes'!D34="","",'Informations About Genes'!D34)</f>
        <v/>
      </c>
      <c r="C34" s="598"/>
      <c r="D34" s="599"/>
      <c r="E34" s="600"/>
      <c r="F34" s="592" t="str">
        <f>IF(OR('Calcul Worksheet'!DA34="",ISERROR('Calcul Worksheet'!DA34)),"",'Calcul Worksheet'!DA34)</f>
        <v/>
      </c>
      <c r="G34" s="593"/>
      <c r="H34" s="594"/>
      <c r="I34" s="592" t="str">
        <f>IF(OR('Calcul Worksheet'!DD34="",ISERROR('Calcul Worksheet'!DD34)),"",'Calcul Worksheet'!DD34)</f>
        <v/>
      </c>
      <c r="J34" s="593"/>
      <c r="K34" s="594"/>
      <c r="L34" s="592" t="str">
        <f>IF(OR('Calcul Worksheet'!DG34="",ISERROR('Calcul Worksheet'!DG34)),"",'Calcul Worksheet'!DG34)</f>
        <v/>
      </c>
      <c r="M34" s="593"/>
      <c r="N34" s="594"/>
      <c r="O34" s="592" t="str">
        <f>IF(OR('Calcul Worksheet'!DJ34="",ISERROR('Calcul Worksheet'!DJ34)),"",'Calcul Worksheet'!DJ34)</f>
        <v/>
      </c>
      <c r="P34" s="593"/>
      <c r="Q34" s="594"/>
      <c r="R34" s="592" t="str">
        <f>IF(OR('Calcul Worksheet'!DM34="",ISERROR('Calcul Worksheet'!DM34)),"",'Calcul Worksheet'!DM34)</f>
        <v/>
      </c>
      <c r="S34" s="593"/>
      <c r="T34" s="594"/>
      <c r="U34" s="592" t="str">
        <f>IF(OR('Calcul Worksheet'!DP34="",ISERROR('Calcul Worksheet'!DP34)),"",'Calcul Worksheet'!DP34)</f>
        <v/>
      </c>
      <c r="V34" s="593"/>
      <c r="W34" s="594"/>
      <c r="X34" s="592" t="str">
        <f>IF(OR('Calcul Worksheet'!DS34="",ISERROR('Calcul Worksheet'!DS34)),"",'Calcul Worksheet'!DS34)</f>
        <v/>
      </c>
      <c r="Y34" s="593"/>
      <c r="Z34" s="594"/>
      <c r="AA34" s="592" t="str">
        <f>IF(OR('Calcul Worksheet'!DV34="",ISERROR('Calcul Worksheet'!DV34)),"",'Calcul Worksheet'!DV34)</f>
        <v/>
      </c>
      <c r="AB34" s="593"/>
      <c r="AC34" s="594"/>
      <c r="AD34" s="592" t="str">
        <f>IF(OR('Calcul Worksheet'!DY34="",ISERROR('Calcul Worksheet'!DY34)),"",'Calcul Worksheet'!DY34)</f>
        <v/>
      </c>
      <c r="AE34" s="593"/>
      <c r="AF34" s="594"/>
      <c r="AG34" s="592" t="str">
        <f>IF(OR('Calcul Worksheet'!EB34="",ISERROR('Calcul Worksheet'!EB34)),"",'Calcul Worksheet'!EB34)</f>
        <v/>
      </c>
      <c r="AH34" s="593"/>
      <c r="AI34" s="594"/>
      <c r="AJ34" s="201"/>
      <c r="AK34" s="201"/>
    </row>
    <row r="35" spans="1:37">
      <c r="A35" s="34" t="str">
        <f>IF('Informations About Genes'!A35="","",'Informations About Genes'!A35)</f>
        <v>C9</v>
      </c>
      <c r="B35" s="35" t="str">
        <f>IF('Informations About Genes'!D35="","",'Informations About Genes'!D35)</f>
        <v/>
      </c>
      <c r="C35" s="598"/>
      <c r="D35" s="599"/>
      <c r="E35" s="600"/>
      <c r="F35" s="592" t="str">
        <f>IF(OR('Calcul Worksheet'!DA35="",ISERROR('Calcul Worksheet'!DA35)),"",'Calcul Worksheet'!DA35)</f>
        <v/>
      </c>
      <c r="G35" s="593"/>
      <c r="H35" s="594"/>
      <c r="I35" s="592" t="str">
        <f>IF(OR('Calcul Worksheet'!DD35="",ISERROR('Calcul Worksheet'!DD35)),"",'Calcul Worksheet'!DD35)</f>
        <v/>
      </c>
      <c r="J35" s="593"/>
      <c r="K35" s="594"/>
      <c r="L35" s="592" t="str">
        <f>IF(OR('Calcul Worksheet'!DG35="",ISERROR('Calcul Worksheet'!DG35)),"",'Calcul Worksheet'!DG35)</f>
        <v/>
      </c>
      <c r="M35" s="593"/>
      <c r="N35" s="594"/>
      <c r="O35" s="592" t="str">
        <f>IF(OR('Calcul Worksheet'!DJ35="",ISERROR('Calcul Worksheet'!DJ35)),"",'Calcul Worksheet'!DJ35)</f>
        <v/>
      </c>
      <c r="P35" s="593"/>
      <c r="Q35" s="594"/>
      <c r="R35" s="592" t="str">
        <f>IF(OR('Calcul Worksheet'!DM35="",ISERROR('Calcul Worksheet'!DM35)),"",'Calcul Worksheet'!DM35)</f>
        <v/>
      </c>
      <c r="S35" s="593"/>
      <c r="T35" s="594"/>
      <c r="U35" s="592" t="str">
        <f>IF(OR('Calcul Worksheet'!DP35="",ISERROR('Calcul Worksheet'!DP35)),"",'Calcul Worksheet'!DP35)</f>
        <v/>
      </c>
      <c r="V35" s="593"/>
      <c r="W35" s="594"/>
      <c r="X35" s="592" t="str">
        <f>IF(OR('Calcul Worksheet'!DS35="",ISERROR('Calcul Worksheet'!DS35)),"",'Calcul Worksheet'!DS35)</f>
        <v/>
      </c>
      <c r="Y35" s="593"/>
      <c r="Z35" s="594"/>
      <c r="AA35" s="592" t="str">
        <f>IF(OR('Calcul Worksheet'!DV35="",ISERROR('Calcul Worksheet'!DV35)),"",'Calcul Worksheet'!DV35)</f>
        <v/>
      </c>
      <c r="AB35" s="593"/>
      <c r="AC35" s="594"/>
      <c r="AD35" s="592" t="str">
        <f>IF(OR('Calcul Worksheet'!DY35="",ISERROR('Calcul Worksheet'!DY35)),"",'Calcul Worksheet'!DY35)</f>
        <v/>
      </c>
      <c r="AE35" s="593"/>
      <c r="AF35" s="594"/>
      <c r="AG35" s="592" t="str">
        <f>IF(OR('Calcul Worksheet'!EB35="",ISERROR('Calcul Worksheet'!EB35)),"",'Calcul Worksheet'!EB35)</f>
        <v/>
      </c>
      <c r="AH35" s="593"/>
      <c r="AI35" s="594"/>
      <c r="AJ35" s="201"/>
      <c r="AK35" s="201"/>
    </row>
    <row r="36" spans="1:37">
      <c r="A36" s="34" t="str">
        <f>IF('Informations About Genes'!A36="","",'Informations About Genes'!A36)</f>
        <v>C10</v>
      </c>
      <c r="B36" s="35" t="str">
        <f>IF('Informations About Genes'!D36="","",'Informations About Genes'!D36)</f>
        <v/>
      </c>
      <c r="C36" s="598"/>
      <c r="D36" s="599"/>
      <c r="E36" s="600"/>
      <c r="F36" s="592" t="str">
        <f>IF(OR('Calcul Worksheet'!DA36="",ISERROR('Calcul Worksheet'!DA36)),"",'Calcul Worksheet'!DA36)</f>
        <v/>
      </c>
      <c r="G36" s="593"/>
      <c r="H36" s="594"/>
      <c r="I36" s="592" t="str">
        <f>IF(OR('Calcul Worksheet'!DD36="",ISERROR('Calcul Worksheet'!DD36)),"",'Calcul Worksheet'!DD36)</f>
        <v/>
      </c>
      <c r="J36" s="593"/>
      <c r="K36" s="594"/>
      <c r="L36" s="592" t="str">
        <f>IF(OR('Calcul Worksheet'!DG36="",ISERROR('Calcul Worksheet'!DG36)),"",'Calcul Worksheet'!DG36)</f>
        <v/>
      </c>
      <c r="M36" s="593"/>
      <c r="N36" s="594"/>
      <c r="O36" s="592" t="str">
        <f>IF(OR('Calcul Worksheet'!DJ36="",ISERROR('Calcul Worksheet'!DJ36)),"",'Calcul Worksheet'!DJ36)</f>
        <v/>
      </c>
      <c r="P36" s="593"/>
      <c r="Q36" s="594"/>
      <c r="R36" s="592" t="str">
        <f>IF(OR('Calcul Worksheet'!DM36="",ISERROR('Calcul Worksheet'!DM36)),"",'Calcul Worksheet'!DM36)</f>
        <v/>
      </c>
      <c r="S36" s="593"/>
      <c r="T36" s="594"/>
      <c r="U36" s="592" t="str">
        <f>IF(OR('Calcul Worksheet'!DP36="",ISERROR('Calcul Worksheet'!DP36)),"",'Calcul Worksheet'!DP36)</f>
        <v/>
      </c>
      <c r="V36" s="593"/>
      <c r="W36" s="594"/>
      <c r="X36" s="592" t="str">
        <f>IF(OR('Calcul Worksheet'!DS36="",ISERROR('Calcul Worksheet'!DS36)),"",'Calcul Worksheet'!DS36)</f>
        <v/>
      </c>
      <c r="Y36" s="593"/>
      <c r="Z36" s="594"/>
      <c r="AA36" s="592" t="str">
        <f>IF(OR('Calcul Worksheet'!DV36="",ISERROR('Calcul Worksheet'!DV36)),"",'Calcul Worksheet'!DV36)</f>
        <v/>
      </c>
      <c r="AB36" s="593"/>
      <c r="AC36" s="594"/>
      <c r="AD36" s="592" t="str">
        <f>IF(OR('Calcul Worksheet'!DY36="",ISERROR('Calcul Worksheet'!DY36)),"",'Calcul Worksheet'!DY36)</f>
        <v/>
      </c>
      <c r="AE36" s="593"/>
      <c r="AF36" s="594"/>
      <c r="AG36" s="592" t="str">
        <f>IF(OR('Calcul Worksheet'!EB36="",ISERROR('Calcul Worksheet'!EB36)),"",'Calcul Worksheet'!EB36)</f>
        <v/>
      </c>
      <c r="AH36" s="593"/>
      <c r="AI36" s="594"/>
      <c r="AJ36" s="201"/>
      <c r="AK36" s="201"/>
    </row>
    <row r="37" spans="1:37">
      <c r="A37" s="34" t="str">
        <f>IF('Informations About Genes'!A37="","",'Informations About Genes'!A37)</f>
        <v>C11</v>
      </c>
      <c r="B37" s="35" t="str">
        <f>IF('Informations About Genes'!D37="","",'Informations About Genes'!D37)</f>
        <v/>
      </c>
      <c r="C37" s="598"/>
      <c r="D37" s="599"/>
      <c r="E37" s="600"/>
      <c r="F37" s="592" t="str">
        <f>IF(OR('Calcul Worksheet'!DA37="",ISERROR('Calcul Worksheet'!DA37)),"",'Calcul Worksheet'!DA37)</f>
        <v/>
      </c>
      <c r="G37" s="593"/>
      <c r="H37" s="594"/>
      <c r="I37" s="592" t="str">
        <f>IF(OR('Calcul Worksheet'!DD37="",ISERROR('Calcul Worksheet'!DD37)),"",'Calcul Worksheet'!DD37)</f>
        <v/>
      </c>
      <c r="J37" s="593"/>
      <c r="K37" s="594"/>
      <c r="L37" s="592" t="str">
        <f>IF(OR('Calcul Worksheet'!DG37="",ISERROR('Calcul Worksheet'!DG37)),"",'Calcul Worksheet'!DG37)</f>
        <v/>
      </c>
      <c r="M37" s="593"/>
      <c r="N37" s="594"/>
      <c r="O37" s="592" t="str">
        <f>IF(OR('Calcul Worksheet'!DJ37="",ISERROR('Calcul Worksheet'!DJ37)),"",'Calcul Worksheet'!DJ37)</f>
        <v/>
      </c>
      <c r="P37" s="593"/>
      <c r="Q37" s="594"/>
      <c r="R37" s="592" t="str">
        <f>IF(OR('Calcul Worksheet'!DM37="",ISERROR('Calcul Worksheet'!DM37)),"",'Calcul Worksheet'!DM37)</f>
        <v/>
      </c>
      <c r="S37" s="593"/>
      <c r="T37" s="594"/>
      <c r="U37" s="592" t="str">
        <f>IF(OR('Calcul Worksheet'!DP37="",ISERROR('Calcul Worksheet'!DP37)),"",'Calcul Worksheet'!DP37)</f>
        <v/>
      </c>
      <c r="V37" s="593"/>
      <c r="W37" s="594"/>
      <c r="X37" s="592" t="str">
        <f>IF(OR('Calcul Worksheet'!DS37="",ISERROR('Calcul Worksheet'!DS37)),"",'Calcul Worksheet'!DS37)</f>
        <v/>
      </c>
      <c r="Y37" s="593"/>
      <c r="Z37" s="594"/>
      <c r="AA37" s="592" t="str">
        <f>IF(OR('Calcul Worksheet'!DV37="",ISERROR('Calcul Worksheet'!DV37)),"",'Calcul Worksheet'!DV37)</f>
        <v/>
      </c>
      <c r="AB37" s="593"/>
      <c r="AC37" s="594"/>
      <c r="AD37" s="592" t="str">
        <f>IF(OR('Calcul Worksheet'!DY37="",ISERROR('Calcul Worksheet'!DY37)),"",'Calcul Worksheet'!DY37)</f>
        <v/>
      </c>
      <c r="AE37" s="593"/>
      <c r="AF37" s="594"/>
      <c r="AG37" s="592" t="str">
        <f>IF(OR('Calcul Worksheet'!EB37="",ISERROR('Calcul Worksheet'!EB37)),"",'Calcul Worksheet'!EB37)</f>
        <v/>
      </c>
      <c r="AH37" s="593"/>
      <c r="AI37" s="594"/>
      <c r="AJ37" s="201"/>
      <c r="AK37" s="201"/>
    </row>
    <row r="38" spans="1:37">
      <c r="A38" s="34" t="str">
        <f>IF('Informations About Genes'!A38="","",'Informations About Genes'!A38)</f>
        <v>C12</v>
      </c>
      <c r="B38" s="35" t="str">
        <f>IF('Informations About Genes'!D38="","",'Informations About Genes'!D38)</f>
        <v/>
      </c>
      <c r="C38" s="598"/>
      <c r="D38" s="599"/>
      <c r="E38" s="600"/>
      <c r="F38" s="592" t="str">
        <f>IF(OR('Calcul Worksheet'!DA38="",ISERROR('Calcul Worksheet'!DA38)),"",'Calcul Worksheet'!DA38)</f>
        <v/>
      </c>
      <c r="G38" s="593"/>
      <c r="H38" s="594"/>
      <c r="I38" s="592" t="str">
        <f>IF(OR('Calcul Worksheet'!DD38="",ISERROR('Calcul Worksheet'!DD38)),"",'Calcul Worksheet'!DD38)</f>
        <v/>
      </c>
      <c r="J38" s="593"/>
      <c r="K38" s="594"/>
      <c r="L38" s="592" t="str">
        <f>IF(OR('Calcul Worksheet'!DG38="",ISERROR('Calcul Worksheet'!DG38)),"",'Calcul Worksheet'!DG38)</f>
        <v/>
      </c>
      <c r="M38" s="593"/>
      <c r="N38" s="594"/>
      <c r="O38" s="592" t="str">
        <f>IF(OR('Calcul Worksheet'!DJ38="",ISERROR('Calcul Worksheet'!DJ38)),"",'Calcul Worksheet'!DJ38)</f>
        <v/>
      </c>
      <c r="P38" s="593"/>
      <c r="Q38" s="594"/>
      <c r="R38" s="592" t="str">
        <f>IF(OR('Calcul Worksheet'!DM38="",ISERROR('Calcul Worksheet'!DM38)),"",'Calcul Worksheet'!DM38)</f>
        <v/>
      </c>
      <c r="S38" s="593"/>
      <c r="T38" s="594"/>
      <c r="U38" s="592" t="str">
        <f>IF(OR('Calcul Worksheet'!DP38="",ISERROR('Calcul Worksheet'!DP38)),"",'Calcul Worksheet'!DP38)</f>
        <v/>
      </c>
      <c r="V38" s="593"/>
      <c r="W38" s="594"/>
      <c r="X38" s="592" t="str">
        <f>IF(OR('Calcul Worksheet'!DS38="",ISERROR('Calcul Worksheet'!DS38)),"",'Calcul Worksheet'!DS38)</f>
        <v/>
      </c>
      <c r="Y38" s="593"/>
      <c r="Z38" s="594"/>
      <c r="AA38" s="592" t="str">
        <f>IF(OR('Calcul Worksheet'!DV38="",ISERROR('Calcul Worksheet'!DV38)),"",'Calcul Worksheet'!DV38)</f>
        <v/>
      </c>
      <c r="AB38" s="593"/>
      <c r="AC38" s="594"/>
      <c r="AD38" s="592" t="str">
        <f>IF(OR('Calcul Worksheet'!DY38="",ISERROR('Calcul Worksheet'!DY38)),"",'Calcul Worksheet'!DY38)</f>
        <v/>
      </c>
      <c r="AE38" s="593"/>
      <c r="AF38" s="594"/>
      <c r="AG38" s="592" t="str">
        <f>IF(OR('Calcul Worksheet'!EB38="",ISERROR('Calcul Worksheet'!EB38)),"",'Calcul Worksheet'!EB38)</f>
        <v/>
      </c>
      <c r="AH38" s="593"/>
      <c r="AI38" s="594"/>
      <c r="AJ38" s="201"/>
      <c r="AK38" s="201"/>
    </row>
    <row r="39" spans="1:37">
      <c r="A39" s="34" t="str">
        <f>IF('Informations About Genes'!A39="","",'Informations About Genes'!A39)</f>
        <v>D1</v>
      </c>
      <c r="B39" s="35" t="str">
        <f>IF('Informations About Genes'!D39="","",'Informations About Genes'!D39)</f>
        <v/>
      </c>
      <c r="C39" s="598"/>
      <c r="D39" s="599"/>
      <c r="E39" s="600"/>
      <c r="F39" s="592" t="str">
        <f>IF(OR('Calcul Worksheet'!DA39="",ISERROR('Calcul Worksheet'!DA39)),"",'Calcul Worksheet'!DA39)</f>
        <v/>
      </c>
      <c r="G39" s="593"/>
      <c r="H39" s="594"/>
      <c r="I39" s="592" t="str">
        <f>IF(OR('Calcul Worksheet'!DD39="",ISERROR('Calcul Worksheet'!DD39)),"",'Calcul Worksheet'!DD39)</f>
        <v/>
      </c>
      <c r="J39" s="593"/>
      <c r="K39" s="594"/>
      <c r="L39" s="592" t="str">
        <f>IF(OR('Calcul Worksheet'!DG39="",ISERROR('Calcul Worksheet'!DG39)),"",'Calcul Worksheet'!DG39)</f>
        <v/>
      </c>
      <c r="M39" s="593"/>
      <c r="N39" s="594"/>
      <c r="O39" s="592" t="str">
        <f>IF(OR('Calcul Worksheet'!DJ39="",ISERROR('Calcul Worksheet'!DJ39)),"",'Calcul Worksheet'!DJ39)</f>
        <v/>
      </c>
      <c r="P39" s="593"/>
      <c r="Q39" s="594"/>
      <c r="R39" s="592" t="str">
        <f>IF(OR('Calcul Worksheet'!DM39="",ISERROR('Calcul Worksheet'!DM39)),"",'Calcul Worksheet'!DM39)</f>
        <v/>
      </c>
      <c r="S39" s="593"/>
      <c r="T39" s="594"/>
      <c r="U39" s="592" t="str">
        <f>IF(OR('Calcul Worksheet'!DP39="",ISERROR('Calcul Worksheet'!DP39)),"",'Calcul Worksheet'!DP39)</f>
        <v/>
      </c>
      <c r="V39" s="593"/>
      <c r="W39" s="594"/>
      <c r="X39" s="592" t="str">
        <f>IF(OR('Calcul Worksheet'!DS39="",ISERROR('Calcul Worksheet'!DS39)),"",'Calcul Worksheet'!DS39)</f>
        <v/>
      </c>
      <c r="Y39" s="593"/>
      <c r="Z39" s="594"/>
      <c r="AA39" s="592" t="str">
        <f>IF(OR('Calcul Worksheet'!DV39="",ISERROR('Calcul Worksheet'!DV39)),"",'Calcul Worksheet'!DV39)</f>
        <v/>
      </c>
      <c r="AB39" s="593"/>
      <c r="AC39" s="594"/>
      <c r="AD39" s="592" t="str">
        <f>IF(OR('Calcul Worksheet'!DY39="",ISERROR('Calcul Worksheet'!DY39)),"",'Calcul Worksheet'!DY39)</f>
        <v/>
      </c>
      <c r="AE39" s="593"/>
      <c r="AF39" s="594"/>
      <c r="AG39" s="592" t="str">
        <f>IF(OR('Calcul Worksheet'!EB39="",ISERROR('Calcul Worksheet'!EB39)),"",'Calcul Worksheet'!EB39)</f>
        <v/>
      </c>
      <c r="AH39" s="593"/>
      <c r="AI39" s="594"/>
      <c r="AJ39" s="201"/>
      <c r="AK39" s="201"/>
    </row>
    <row r="40" spans="1:37">
      <c r="A40" s="34" t="str">
        <f>IF('Informations About Genes'!A40="","",'Informations About Genes'!A40)</f>
        <v>D2</v>
      </c>
      <c r="B40" s="35" t="str">
        <f>IF('Informations About Genes'!D40="","",'Informations About Genes'!D40)</f>
        <v/>
      </c>
      <c r="C40" s="598"/>
      <c r="D40" s="599"/>
      <c r="E40" s="600"/>
      <c r="F40" s="592" t="str">
        <f>IF(OR('Calcul Worksheet'!DA40="",ISERROR('Calcul Worksheet'!DA40)),"",'Calcul Worksheet'!DA40)</f>
        <v/>
      </c>
      <c r="G40" s="593"/>
      <c r="H40" s="594"/>
      <c r="I40" s="592" t="str">
        <f>IF(OR('Calcul Worksheet'!DD40="",ISERROR('Calcul Worksheet'!DD40)),"",'Calcul Worksheet'!DD40)</f>
        <v/>
      </c>
      <c r="J40" s="593"/>
      <c r="K40" s="594"/>
      <c r="L40" s="592" t="str">
        <f>IF(OR('Calcul Worksheet'!DG40="",ISERROR('Calcul Worksheet'!DG40)),"",'Calcul Worksheet'!DG40)</f>
        <v/>
      </c>
      <c r="M40" s="593"/>
      <c r="N40" s="594"/>
      <c r="O40" s="592" t="str">
        <f>IF(OR('Calcul Worksheet'!DJ40="",ISERROR('Calcul Worksheet'!DJ40)),"",'Calcul Worksheet'!DJ40)</f>
        <v/>
      </c>
      <c r="P40" s="593"/>
      <c r="Q40" s="594"/>
      <c r="R40" s="592" t="str">
        <f>IF(OR('Calcul Worksheet'!DM40="",ISERROR('Calcul Worksheet'!DM40)),"",'Calcul Worksheet'!DM40)</f>
        <v/>
      </c>
      <c r="S40" s="593"/>
      <c r="T40" s="594"/>
      <c r="U40" s="592" t="str">
        <f>IF(OR('Calcul Worksheet'!DP40="",ISERROR('Calcul Worksheet'!DP40)),"",'Calcul Worksheet'!DP40)</f>
        <v/>
      </c>
      <c r="V40" s="593"/>
      <c r="W40" s="594"/>
      <c r="X40" s="592" t="str">
        <f>IF(OR('Calcul Worksheet'!DS40="",ISERROR('Calcul Worksheet'!DS40)),"",'Calcul Worksheet'!DS40)</f>
        <v/>
      </c>
      <c r="Y40" s="593"/>
      <c r="Z40" s="594"/>
      <c r="AA40" s="592" t="str">
        <f>IF(OR('Calcul Worksheet'!DV40="",ISERROR('Calcul Worksheet'!DV40)),"",'Calcul Worksheet'!DV40)</f>
        <v/>
      </c>
      <c r="AB40" s="593"/>
      <c r="AC40" s="594"/>
      <c r="AD40" s="592" t="str">
        <f>IF(OR('Calcul Worksheet'!DY40="",ISERROR('Calcul Worksheet'!DY40)),"",'Calcul Worksheet'!DY40)</f>
        <v/>
      </c>
      <c r="AE40" s="593"/>
      <c r="AF40" s="594"/>
      <c r="AG40" s="592" t="str">
        <f>IF(OR('Calcul Worksheet'!EB40="",ISERROR('Calcul Worksheet'!EB40)),"",'Calcul Worksheet'!EB40)</f>
        <v/>
      </c>
      <c r="AH40" s="593"/>
      <c r="AI40" s="594"/>
      <c r="AJ40" s="201"/>
      <c r="AK40" s="201"/>
    </row>
    <row r="41" spans="1:37">
      <c r="A41" s="34" t="str">
        <f>IF('Informations About Genes'!A41="","",'Informations About Genes'!A41)</f>
        <v>D3</v>
      </c>
      <c r="B41" s="35" t="str">
        <f>IF('Informations About Genes'!D41="","",'Informations About Genes'!D41)</f>
        <v/>
      </c>
      <c r="C41" s="598"/>
      <c r="D41" s="599"/>
      <c r="E41" s="600"/>
      <c r="F41" s="592" t="str">
        <f>IF(OR('Calcul Worksheet'!DA41="",ISERROR('Calcul Worksheet'!DA41)),"",'Calcul Worksheet'!DA41)</f>
        <v/>
      </c>
      <c r="G41" s="593"/>
      <c r="H41" s="594"/>
      <c r="I41" s="592" t="str">
        <f>IF(OR('Calcul Worksheet'!DD41="",ISERROR('Calcul Worksheet'!DD41)),"",'Calcul Worksheet'!DD41)</f>
        <v/>
      </c>
      <c r="J41" s="593"/>
      <c r="K41" s="594"/>
      <c r="L41" s="592" t="str">
        <f>IF(OR('Calcul Worksheet'!DG41="",ISERROR('Calcul Worksheet'!DG41)),"",'Calcul Worksheet'!DG41)</f>
        <v/>
      </c>
      <c r="M41" s="593"/>
      <c r="N41" s="594"/>
      <c r="O41" s="592" t="str">
        <f>IF(OR('Calcul Worksheet'!DJ41="",ISERROR('Calcul Worksheet'!DJ41)),"",'Calcul Worksheet'!DJ41)</f>
        <v/>
      </c>
      <c r="P41" s="593"/>
      <c r="Q41" s="594"/>
      <c r="R41" s="592" t="str">
        <f>IF(OR('Calcul Worksheet'!DM41="",ISERROR('Calcul Worksheet'!DM41)),"",'Calcul Worksheet'!DM41)</f>
        <v/>
      </c>
      <c r="S41" s="593"/>
      <c r="T41" s="594"/>
      <c r="U41" s="592" t="str">
        <f>IF(OR('Calcul Worksheet'!DP41="",ISERROR('Calcul Worksheet'!DP41)),"",'Calcul Worksheet'!DP41)</f>
        <v/>
      </c>
      <c r="V41" s="593"/>
      <c r="W41" s="594"/>
      <c r="X41" s="592" t="str">
        <f>IF(OR('Calcul Worksheet'!DS41="",ISERROR('Calcul Worksheet'!DS41)),"",'Calcul Worksheet'!DS41)</f>
        <v/>
      </c>
      <c r="Y41" s="593"/>
      <c r="Z41" s="594"/>
      <c r="AA41" s="592" t="str">
        <f>IF(OR('Calcul Worksheet'!DV41="",ISERROR('Calcul Worksheet'!DV41)),"",'Calcul Worksheet'!DV41)</f>
        <v/>
      </c>
      <c r="AB41" s="593"/>
      <c r="AC41" s="594"/>
      <c r="AD41" s="592" t="str">
        <f>IF(OR('Calcul Worksheet'!DY41="",ISERROR('Calcul Worksheet'!DY41)),"",'Calcul Worksheet'!DY41)</f>
        <v/>
      </c>
      <c r="AE41" s="593"/>
      <c r="AF41" s="594"/>
      <c r="AG41" s="592" t="str">
        <f>IF(OR('Calcul Worksheet'!EB41="",ISERROR('Calcul Worksheet'!EB41)),"",'Calcul Worksheet'!EB41)</f>
        <v/>
      </c>
      <c r="AH41" s="593"/>
      <c r="AI41" s="594"/>
      <c r="AJ41" s="201"/>
      <c r="AK41" s="201"/>
    </row>
    <row r="42" spans="1:37">
      <c r="A42" s="34" t="str">
        <f>IF('Informations About Genes'!A42="","",'Informations About Genes'!A42)</f>
        <v>D4</v>
      </c>
      <c r="B42" s="35" t="str">
        <f>IF('Informations About Genes'!D42="","",'Informations About Genes'!D42)</f>
        <v/>
      </c>
      <c r="C42" s="598"/>
      <c r="D42" s="599"/>
      <c r="E42" s="600"/>
      <c r="F42" s="592" t="str">
        <f>IF(OR('Calcul Worksheet'!DA42="",ISERROR('Calcul Worksheet'!DA42)),"",'Calcul Worksheet'!DA42)</f>
        <v/>
      </c>
      <c r="G42" s="593"/>
      <c r="H42" s="594"/>
      <c r="I42" s="592" t="str">
        <f>IF(OR('Calcul Worksheet'!DD42="",ISERROR('Calcul Worksheet'!DD42)),"",'Calcul Worksheet'!DD42)</f>
        <v/>
      </c>
      <c r="J42" s="593"/>
      <c r="K42" s="594"/>
      <c r="L42" s="592" t="str">
        <f>IF(OR('Calcul Worksheet'!DG42="",ISERROR('Calcul Worksheet'!DG42)),"",'Calcul Worksheet'!DG42)</f>
        <v/>
      </c>
      <c r="M42" s="593"/>
      <c r="N42" s="594"/>
      <c r="O42" s="592" t="str">
        <f>IF(OR('Calcul Worksheet'!DJ42="",ISERROR('Calcul Worksheet'!DJ42)),"",'Calcul Worksheet'!DJ42)</f>
        <v/>
      </c>
      <c r="P42" s="593"/>
      <c r="Q42" s="594"/>
      <c r="R42" s="592" t="str">
        <f>IF(OR('Calcul Worksheet'!DM42="",ISERROR('Calcul Worksheet'!DM42)),"",'Calcul Worksheet'!DM42)</f>
        <v/>
      </c>
      <c r="S42" s="593"/>
      <c r="T42" s="594"/>
      <c r="U42" s="592" t="str">
        <f>IF(OR('Calcul Worksheet'!DP42="",ISERROR('Calcul Worksheet'!DP42)),"",'Calcul Worksheet'!DP42)</f>
        <v/>
      </c>
      <c r="V42" s="593"/>
      <c r="W42" s="594"/>
      <c r="X42" s="592" t="str">
        <f>IF(OR('Calcul Worksheet'!DS42="",ISERROR('Calcul Worksheet'!DS42)),"",'Calcul Worksheet'!DS42)</f>
        <v/>
      </c>
      <c r="Y42" s="593"/>
      <c r="Z42" s="594"/>
      <c r="AA42" s="592" t="str">
        <f>IF(OR('Calcul Worksheet'!DV42="",ISERROR('Calcul Worksheet'!DV42)),"",'Calcul Worksheet'!DV42)</f>
        <v/>
      </c>
      <c r="AB42" s="593"/>
      <c r="AC42" s="594"/>
      <c r="AD42" s="592" t="str">
        <f>IF(OR('Calcul Worksheet'!DY42="",ISERROR('Calcul Worksheet'!DY42)),"",'Calcul Worksheet'!DY42)</f>
        <v/>
      </c>
      <c r="AE42" s="593"/>
      <c r="AF42" s="594"/>
      <c r="AG42" s="592" t="str">
        <f>IF(OR('Calcul Worksheet'!EB42="",ISERROR('Calcul Worksheet'!EB42)),"",'Calcul Worksheet'!EB42)</f>
        <v/>
      </c>
      <c r="AH42" s="593"/>
      <c r="AI42" s="594"/>
      <c r="AJ42" s="201"/>
      <c r="AK42" s="201"/>
    </row>
    <row r="43" spans="1:37">
      <c r="A43" s="34" t="str">
        <f>IF('Informations About Genes'!A43="","",'Informations About Genes'!A43)</f>
        <v>D5</v>
      </c>
      <c r="B43" s="35" t="str">
        <f>IF('Informations About Genes'!D43="","",'Informations About Genes'!D43)</f>
        <v/>
      </c>
      <c r="C43" s="598"/>
      <c r="D43" s="599"/>
      <c r="E43" s="600"/>
      <c r="F43" s="592" t="str">
        <f>IF(OR('Calcul Worksheet'!DA43="",ISERROR('Calcul Worksheet'!DA43)),"",'Calcul Worksheet'!DA43)</f>
        <v/>
      </c>
      <c r="G43" s="593"/>
      <c r="H43" s="594"/>
      <c r="I43" s="592" t="str">
        <f>IF(OR('Calcul Worksheet'!DD43="",ISERROR('Calcul Worksheet'!DD43)),"",'Calcul Worksheet'!DD43)</f>
        <v/>
      </c>
      <c r="J43" s="593"/>
      <c r="K43" s="594"/>
      <c r="L43" s="592" t="str">
        <f>IF(OR('Calcul Worksheet'!DG43="",ISERROR('Calcul Worksheet'!DG43)),"",'Calcul Worksheet'!DG43)</f>
        <v/>
      </c>
      <c r="M43" s="593"/>
      <c r="N43" s="594"/>
      <c r="O43" s="592" t="str">
        <f>IF(OR('Calcul Worksheet'!DJ43="",ISERROR('Calcul Worksheet'!DJ43)),"",'Calcul Worksheet'!DJ43)</f>
        <v/>
      </c>
      <c r="P43" s="593"/>
      <c r="Q43" s="594"/>
      <c r="R43" s="592" t="str">
        <f>IF(OR('Calcul Worksheet'!DM43="",ISERROR('Calcul Worksheet'!DM43)),"",'Calcul Worksheet'!DM43)</f>
        <v/>
      </c>
      <c r="S43" s="593"/>
      <c r="T43" s="594"/>
      <c r="U43" s="592" t="str">
        <f>IF(OR('Calcul Worksheet'!DP43="",ISERROR('Calcul Worksheet'!DP43)),"",'Calcul Worksheet'!DP43)</f>
        <v/>
      </c>
      <c r="V43" s="593"/>
      <c r="W43" s="594"/>
      <c r="X43" s="592" t="str">
        <f>IF(OR('Calcul Worksheet'!DS43="",ISERROR('Calcul Worksheet'!DS43)),"",'Calcul Worksheet'!DS43)</f>
        <v/>
      </c>
      <c r="Y43" s="593"/>
      <c r="Z43" s="594"/>
      <c r="AA43" s="592" t="str">
        <f>IF(OR('Calcul Worksheet'!DV43="",ISERROR('Calcul Worksheet'!DV43)),"",'Calcul Worksheet'!DV43)</f>
        <v/>
      </c>
      <c r="AB43" s="593"/>
      <c r="AC43" s="594"/>
      <c r="AD43" s="592" t="str">
        <f>IF(OR('Calcul Worksheet'!DY43="",ISERROR('Calcul Worksheet'!DY43)),"",'Calcul Worksheet'!DY43)</f>
        <v/>
      </c>
      <c r="AE43" s="593"/>
      <c r="AF43" s="594"/>
      <c r="AG43" s="592" t="str">
        <f>IF(OR('Calcul Worksheet'!EB43="",ISERROR('Calcul Worksheet'!EB43)),"",'Calcul Worksheet'!EB43)</f>
        <v/>
      </c>
      <c r="AH43" s="593"/>
      <c r="AI43" s="594"/>
      <c r="AJ43" s="201"/>
      <c r="AK43" s="201"/>
    </row>
    <row r="44" spans="1:37">
      <c r="A44" s="34" t="str">
        <f>IF('Informations About Genes'!A44="","",'Informations About Genes'!A44)</f>
        <v>D6</v>
      </c>
      <c r="B44" s="35" t="str">
        <f>IF('Informations About Genes'!D44="","",'Informations About Genes'!D44)</f>
        <v/>
      </c>
      <c r="C44" s="598"/>
      <c r="D44" s="599"/>
      <c r="E44" s="600"/>
      <c r="F44" s="592" t="str">
        <f>IF(OR('Calcul Worksheet'!DA44="",ISERROR('Calcul Worksheet'!DA44)),"",'Calcul Worksheet'!DA44)</f>
        <v/>
      </c>
      <c r="G44" s="593"/>
      <c r="H44" s="594"/>
      <c r="I44" s="592" t="str">
        <f>IF(OR('Calcul Worksheet'!DD44="",ISERROR('Calcul Worksheet'!DD44)),"",'Calcul Worksheet'!DD44)</f>
        <v/>
      </c>
      <c r="J44" s="593"/>
      <c r="K44" s="594"/>
      <c r="L44" s="592" t="str">
        <f>IF(OR('Calcul Worksheet'!DG44="",ISERROR('Calcul Worksheet'!DG44)),"",'Calcul Worksheet'!DG44)</f>
        <v/>
      </c>
      <c r="M44" s="593"/>
      <c r="N44" s="594"/>
      <c r="O44" s="592" t="str">
        <f>IF(OR('Calcul Worksheet'!DJ44="",ISERROR('Calcul Worksheet'!DJ44)),"",'Calcul Worksheet'!DJ44)</f>
        <v/>
      </c>
      <c r="P44" s="593"/>
      <c r="Q44" s="594"/>
      <c r="R44" s="592" t="str">
        <f>IF(OR('Calcul Worksheet'!DM44="",ISERROR('Calcul Worksheet'!DM44)),"",'Calcul Worksheet'!DM44)</f>
        <v/>
      </c>
      <c r="S44" s="593"/>
      <c r="T44" s="594"/>
      <c r="U44" s="592" t="str">
        <f>IF(OR('Calcul Worksheet'!DP44="",ISERROR('Calcul Worksheet'!DP44)),"",'Calcul Worksheet'!DP44)</f>
        <v/>
      </c>
      <c r="V44" s="593"/>
      <c r="W44" s="594"/>
      <c r="X44" s="592" t="str">
        <f>IF(OR('Calcul Worksheet'!DS44="",ISERROR('Calcul Worksheet'!DS44)),"",'Calcul Worksheet'!DS44)</f>
        <v/>
      </c>
      <c r="Y44" s="593"/>
      <c r="Z44" s="594"/>
      <c r="AA44" s="592" t="str">
        <f>IF(OR('Calcul Worksheet'!DV44="",ISERROR('Calcul Worksheet'!DV44)),"",'Calcul Worksheet'!DV44)</f>
        <v/>
      </c>
      <c r="AB44" s="593"/>
      <c r="AC44" s="594"/>
      <c r="AD44" s="592" t="str">
        <f>IF(OR('Calcul Worksheet'!DY44="",ISERROR('Calcul Worksheet'!DY44)),"",'Calcul Worksheet'!DY44)</f>
        <v/>
      </c>
      <c r="AE44" s="593"/>
      <c r="AF44" s="594"/>
      <c r="AG44" s="592" t="str">
        <f>IF(OR('Calcul Worksheet'!EB44="",ISERROR('Calcul Worksheet'!EB44)),"",'Calcul Worksheet'!EB44)</f>
        <v/>
      </c>
      <c r="AH44" s="593"/>
      <c r="AI44" s="594"/>
      <c r="AJ44" s="201"/>
      <c r="AK44" s="201"/>
    </row>
    <row r="45" spans="1:37">
      <c r="A45" s="34" t="str">
        <f>IF('Informations About Genes'!A45="","",'Informations About Genes'!A45)</f>
        <v>D7</v>
      </c>
      <c r="B45" s="35" t="str">
        <f>IF('Informations About Genes'!D45="","",'Informations About Genes'!D45)</f>
        <v/>
      </c>
      <c r="C45" s="598"/>
      <c r="D45" s="599"/>
      <c r="E45" s="600"/>
      <c r="F45" s="592" t="str">
        <f>IF(OR('Calcul Worksheet'!DA45="",ISERROR('Calcul Worksheet'!DA45)),"",'Calcul Worksheet'!DA45)</f>
        <v/>
      </c>
      <c r="G45" s="593"/>
      <c r="H45" s="594"/>
      <c r="I45" s="592" t="str">
        <f>IF(OR('Calcul Worksheet'!DD45="",ISERROR('Calcul Worksheet'!DD45)),"",'Calcul Worksheet'!DD45)</f>
        <v/>
      </c>
      <c r="J45" s="593"/>
      <c r="K45" s="594"/>
      <c r="L45" s="592" t="str">
        <f>IF(OR('Calcul Worksheet'!DG45="",ISERROR('Calcul Worksheet'!DG45)),"",'Calcul Worksheet'!DG45)</f>
        <v/>
      </c>
      <c r="M45" s="593"/>
      <c r="N45" s="594"/>
      <c r="O45" s="592" t="str">
        <f>IF(OR('Calcul Worksheet'!DJ45="",ISERROR('Calcul Worksheet'!DJ45)),"",'Calcul Worksheet'!DJ45)</f>
        <v/>
      </c>
      <c r="P45" s="593"/>
      <c r="Q45" s="594"/>
      <c r="R45" s="592" t="str">
        <f>IF(OR('Calcul Worksheet'!DM45="",ISERROR('Calcul Worksheet'!DM45)),"",'Calcul Worksheet'!DM45)</f>
        <v/>
      </c>
      <c r="S45" s="593"/>
      <c r="T45" s="594"/>
      <c r="U45" s="592" t="str">
        <f>IF(OR('Calcul Worksheet'!DP45="",ISERROR('Calcul Worksheet'!DP45)),"",'Calcul Worksheet'!DP45)</f>
        <v/>
      </c>
      <c r="V45" s="593"/>
      <c r="W45" s="594"/>
      <c r="X45" s="592" t="str">
        <f>IF(OR('Calcul Worksheet'!DS45="",ISERROR('Calcul Worksheet'!DS45)),"",'Calcul Worksheet'!DS45)</f>
        <v/>
      </c>
      <c r="Y45" s="593"/>
      <c r="Z45" s="594"/>
      <c r="AA45" s="592" t="str">
        <f>IF(OR('Calcul Worksheet'!DV45="",ISERROR('Calcul Worksheet'!DV45)),"",'Calcul Worksheet'!DV45)</f>
        <v/>
      </c>
      <c r="AB45" s="593"/>
      <c r="AC45" s="594"/>
      <c r="AD45" s="592" t="str">
        <f>IF(OR('Calcul Worksheet'!DY45="",ISERROR('Calcul Worksheet'!DY45)),"",'Calcul Worksheet'!DY45)</f>
        <v/>
      </c>
      <c r="AE45" s="593"/>
      <c r="AF45" s="594"/>
      <c r="AG45" s="592" t="str">
        <f>IF(OR('Calcul Worksheet'!EB45="",ISERROR('Calcul Worksheet'!EB45)),"",'Calcul Worksheet'!EB45)</f>
        <v/>
      </c>
      <c r="AH45" s="593"/>
      <c r="AI45" s="594"/>
      <c r="AJ45" s="201"/>
      <c r="AK45" s="201"/>
    </row>
    <row r="46" spans="1:37">
      <c r="A46" s="34" t="str">
        <f>IF('Informations About Genes'!A46="","",'Informations About Genes'!A46)</f>
        <v>D8</v>
      </c>
      <c r="B46" s="35" t="str">
        <f>IF('Informations About Genes'!D46="","",'Informations About Genes'!D46)</f>
        <v/>
      </c>
      <c r="C46" s="598"/>
      <c r="D46" s="599"/>
      <c r="E46" s="600"/>
      <c r="F46" s="592" t="str">
        <f>IF(OR('Calcul Worksheet'!DA46="",ISERROR('Calcul Worksheet'!DA46)),"",'Calcul Worksheet'!DA46)</f>
        <v/>
      </c>
      <c r="G46" s="593"/>
      <c r="H46" s="594"/>
      <c r="I46" s="592" t="str">
        <f>IF(OR('Calcul Worksheet'!DD46="",ISERROR('Calcul Worksheet'!DD46)),"",'Calcul Worksheet'!DD46)</f>
        <v/>
      </c>
      <c r="J46" s="593"/>
      <c r="K46" s="594"/>
      <c r="L46" s="592" t="str">
        <f>IF(OR('Calcul Worksheet'!DG46="",ISERROR('Calcul Worksheet'!DG46)),"",'Calcul Worksheet'!DG46)</f>
        <v/>
      </c>
      <c r="M46" s="593"/>
      <c r="N46" s="594"/>
      <c r="O46" s="592" t="str">
        <f>IF(OR('Calcul Worksheet'!DJ46="",ISERROR('Calcul Worksheet'!DJ46)),"",'Calcul Worksheet'!DJ46)</f>
        <v/>
      </c>
      <c r="P46" s="593"/>
      <c r="Q46" s="594"/>
      <c r="R46" s="592" t="str">
        <f>IF(OR('Calcul Worksheet'!DM46="",ISERROR('Calcul Worksheet'!DM46)),"",'Calcul Worksheet'!DM46)</f>
        <v/>
      </c>
      <c r="S46" s="593"/>
      <c r="T46" s="594"/>
      <c r="U46" s="592" t="str">
        <f>IF(OR('Calcul Worksheet'!DP46="",ISERROR('Calcul Worksheet'!DP46)),"",'Calcul Worksheet'!DP46)</f>
        <v/>
      </c>
      <c r="V46" s="593"/>
      <c r="W46" s="594"/>
      <c r="X46" s="592" t="str">
        <f>IF(OR('Calcul Worksheet'!DS46="",ISERROR('Calcul Worksheet'!DS46)),"",'Calcul Worksheet'!DS46)</f>
        <v/>
      </c>
      <c r="Y46" s="593"/>
      <c r="Z46" s="594"/>
      <c r="AA46" s="592" t="str">
        <f>IF(OR('Calcul Worksheet'!DV46="",ISERROR('Calcul Worksheet'!DV46)),"",'Calcul Worksheet'!DV46)</f>
        <v/>
      </c>
      <c r="AB46" s="593"/>
      <c r="AC46" s="594"/>
      <c r="AD46" s="592" t="str">
        <f>IF(OR('Calcul Worksheet'!DY46="",ISERROR('Calcul Worksheet'!DY46)),"",'Calcul Worksheet'!DY46)</f>
        <v/>
      </c>
      <c r="AE46" s="593"/>
      <c r="AF46" s="594"/>
      <c r="AG46" s="592" t="str">
        <f>IF(OR('Calcul Worksheet'!EB46="",ISERROR('Calcul Worksheet'!EB46)),"",'Calcul Worksheet'!EB46)</f>
        <v/>
      </c>
      <c r="AH46" s="593"/>
      <c r="AI46" s="594"/>
      <c r="AJ46" s="201"/>
      <c r="AK46" s="201"/>
    </row>
    <row r="47" spans="1:37">
      <c r="A47" s="34" t="str">
        <f>IF('Informations About Genes'!A47="","",'Informations About Genes'!A47)</f>
        <v>D9</v>
      </c>
      <c r="B47" s="35" t="str">
        <f>IF('Informations About Genes'!D47="","",'Informations About Genes'!D47)</f>
        <v/>
      </c>
      <c r="C47" s="598"/>
      <c r="D47" s="599"/>
      <c r="E47" s="600"/>
      <c r="F47" s="592" t="str">
        <f>IF(OR('Calcul Worksheet'!DA47="",ISERROR('Calcul Worksheet'!DA47)),"",'Calcul Worksheet'!DA47)</f>
        <v/>
      </c>
      <c r="G47" s="593"/>
      <c r="H47" s="594"/>
      <c r="I47" s="592" t="str">
        <f>IF(OR('Calcul Worksheet'!DD47="",ISERROR('Calcul Worksheet'!DD47)),"",'Calcul Worksheet'!DD47)</f>
        <v/>
      </c>
      <c r="J47" s="593"/>
      <c r="K47" s="594"/>
      <c r="L47" s="592" t="str">
        <f>IF(OR('Calcul Worksheet'!DG47="",ISERROR('Calcul Worksheet'!DG47)),"",'Calcul Worksheet'!DG47)</f>
        <v/>
      </c>
      <c r="M47" s="593"/>
      <c r="N47" s="594"/>
      <c r="O47" s="592" t="str">
        <f>IF(OR('Calcul Worksheet'!DJ47="",ISERROR('Calcul Worksheet'!DJ47)),"",'Calcul Worksheet'!DJ47)</f>
        <v/>
      </c>
      <c r="P47" s="593"/>
      <c r="Q47" s="594"/>
      <c r="R47" s="592" t="str">
        <f>IF(OR('Calcul Worksheet'!DM47="",ISERROR('Calcul Worksheet'!DM47)),"",'Calcul Worksheet'!DM47)</f>
        <v/>
      </c>
      <c r="S47" s="593"/>
      <c r="T47" s="594"/>
      <c r="U47" s="592" t="str">
        <f>IF(OR('Calcul Worksheet'!DP47="",ISERROR('Calcul Worksheet'!DP47)),"",'Calcul Worksheet'!DP47)</f>
        <v/>
      </c>
      <c r="V47" s="593"/>
      <c r="W47" s="594"/>
      <c r="X47" s="592" t="str">
        <f>IF(OR('Calcul Worksheet'!DS47="",ISERROR('Calcul Worksheet'!DS47)),"",'Calcul Worksheet'!DS47)</f>
        <v/>
      </c>
      <c r="Y47" s="593"/>
      <c r="Z47" s="594"/>
      <c r="AA47" s="592" t="str">
        <f>IF(OR('Calcul Worksheet'!DV47="",ISERROR('Calcul Worksheet'!DV47)),"",'Calcul Worksheet'!DV47)</f>
        <v/>
      </c>
      <c r="AB47" s="593"/>
      <c r="AC47" s="594"/>
      <c r="AD47" s="592" t="str">
        <f>IF(OR('Calcul Worksheet'!DY47="",ISERROR('Calcul Worksheet'!DY47)),"",'Calcul Worksheet'!DY47)</f>
        <v/>
      </c>
      <c r="AE47" s="593"/>
      <c r="AF47" s="594"/>
      <c r="AG47" s="592" t="str">
        <f>IF(OR('Calcul Worksheet'!EB47="",ISERROR('Calcul Worksheet'!EB47)),"",'Calcul Worksheet'!EB47)</f>
        <v/>
      </c>
      <c r="AH47" s="593"/>
      <c r="AI47" s="594"/>
      <c r="AJ47" s="201"/>
      <c r="AK47" s="201"/>
    </row>
    <row r="48" spans="1:37">
      <c r="A48" s="34" t="str">
        <f>IF('Informations About Genes'!A48="","",'Informations About Genes'!A48)</f>
        <v>D10</v>
      </c>
      <c r="B48" s="35" t="str">
        <f>IF('Informations About Genes'!D48="","",'Informations About Genes'!D48)</f>
        <v/>
      </c>
      <c r="C48" s="598"/>
      <c r="D48" s="599"/>
      <c r="E48" s="600"/>
      <c r="F48" s="592" t="str">
        <f>IF(OR('Calcul Worksheet'!DA48="",ISERROR('Calcul Worksheet'!DA48)),"",'Calcul Worksheet'!DA48)</f>
        <v/>
      </c>
      <c r="G48" s="593"/>
      <c r="H48" s="594"/>
      <c r="I48" s="592" t="str">
        <f>IF(OR('Calcul Worksheet'!DD48="",ISERROR('Calcul Worksheet'!DD48)),"",'Calcul Worksheet'!DD48)</f>
        <v/>
      </c>
      <c r="J48" s="593"/>
      <c r="K48" s="594"/>
      <c r="L48" s="592" t="str">
        <f>IF(OR('Calcul Worksheet'!DG48="",ISERROR('Calcul Worksheet'!DG48)),"",'Calcul Worksheet'!DG48)</f>
        <v/>
      </c>
      <c r="M48" s="593"/>
      <c r="N48" s="594"/>
      <c r="O48" s="592" t="str">
        <f>IF(OR('Calcul Worksheet'!DJ48="",ISERROR('Calcul Worksheet'!DJ48)),"",'Calcul Worksheet'!DJ48)</f>
        <v/>
      </c>
      <c r="P48" s="593"/>
      <c r="Q48" s="594"/>
      <c r="R48" s="592" t="str">
        <f>IF(OR('Calcul Worksheet'!DM48="",ISERROR('Calcul Worksheet'!DM48)),"",'Calcul Worksheet'!DM48)</f>
        <v/>
      </c>
      <c r="S48" s="593"/>
      <c r="T48" s="594"/>
      <c r="U48" s="592" t="str">
        <f>IF(OR('Calcul Worksheet'!DP48="",ISERROR('Calcul Worksheet'!DP48)),"",'Calcul Worksheet'!DP48)</f>
        <v/>
      </c>
      <c r="V48" s="593"/>
      <c r="W48" s="594"/>
      <c r="X48" s="592" t="str">
        <f>IF(OR('Calcul Worksheet'!DS48="",ISERROR('Calcul Worksheet'!DS48)),"",'Calcul Worksheet'!DS48)</f>
        <v/>
      </c>
      <c r="Y48" s="593"/>
      <c r="Z48" s="594"/>
      <c r="AA48" s="592" t="str">
        <f>IF(OR('Calcul Worksheet'!DV48="",ISERROR('Calcul Worksheet'!DV48)),"",'Calcul Worksheet'!DV48)</f>
        <v/>
      </c>
      <c r="AB48" s="593"/>
      <c r="AC48" s="594"/>
      <c r="AD48" s="592" t="str">
        <f>IF(OR('Calcul Worksheet'!DY48="",ISERROR('Calcul Worksheet'!DY48)),"",'Calcul Worksheet'!DY48)</f>
        <v/>
      </c>
      <c r="AE48" s="593"/>
      <c r="AF48" s="594"/>
      <c r="AG48" s="592" t="str">
        <f>IF(OR('Calcul Worksheet'!EB48="",ISERROR('Calcul Worksheet'!EB48)),"",'Calcul Worksheet'!EB48)</f>
        <v/>
      </c>
      <c r="AH48" s="593"/>
      <c r="AI48" s="594"/>
      <c r="AJ48" s="201"/>
      <c r="AK48" s="201"/>
    </row>
    <row r="49" spans="1:37">
      <c r="A49" s="34" t="str">
        <f>IF('Informations About Genes'!A49="","",'Informations About Genes'!A49)</f>
        <v>D11</v>
      </c>
      <c r="B49" s="35" t="str">
        <f>IF('Informations About Genes'!D49="","",'Informations About Genes'!D49)</f>
        <v/>
      </c>
      <c r="C49" s="598"/>
      <c r="D49" s="599"/>
      <c r="E49" s="600"/>
      <c r="F49" s="592" t="str">
        <f>IF(OR('Calcul Worksheet'!DA49="",ISERROR('Calcul Worksheet'!DA49)),"",'Calcul Worksheet'!DA49)</f>
        <v/>
      </c>
      <c r="G49" s="593"/>
      <c r="H49" s="594"/>
      <c r="I49" s="592" t="str">
        <f>IF(OR('Calcul Worksheet'!DD49="",ISERROR('Calcul Worksheet'!DD49)),"",'Calcul Worksheet'!DD49)</f>
        <v/>
      </c>
      <c r="J49" s="593"/>
      <c r="K49" s="594"/>
      <c r="L49" s="592" t="str">
        <f>IF(OR('Calcul Worksheet'!DG49="",ISERROR('Calcul Worksheet'!DG49)),"",'Calcul Worksheet'!DG49)</f>
        <v/>
      </c>
      <c r="M49" s="593"/>
      <c r="N49" s="594"/>
      <c r="O49" s="592" t="str">
        <f>IF(OR('Calcul Worksheet'!DJ49="",ISERROR('Calcul Worksheet'!DJ49)),"",'Calcul Worksheet'!DJ49)</f>
        <v/>
      </c>
      <c r="P49" s="593"/>
      <c r="Q49" s="594"/>
      <c r="R49" s="592" t="str">
        <f>IF(OR('Calcul Worksheet'!DM49="",ISERROR('Calcul Worksheet'!DM49)),"",'Calcul Worksheet'!DM49)</f>
        <v/>
      </c>
      <c r="S49" s="593"/>
      <c r="T49" s="594"/>
      <c r="U49" s="592" t="str">
        <f>IF(OR('Calcul Worksheet'!DP49="",ISERROR('Calcul Worksheet'!DP49)),"",'Calcul Worksheet'!DP49)</f>
        <v/>
      </c>
      <c r="V49" s="593"/>
      <c r="W49" s="594"/>
      <c r="X49" s="592" t="str">
        <f>IF(OR('Calcul Worksheet'!DS49="",ISERROR('Calcul Worksheet'!DS49)),"",'Calcul Worksheet'!DS49)</f>
        <v/>
      </c>
      <c r="Y49" s="593"/>
      <c r="Z49" s="594"/>
      <c r="AA49" s="592" t="str">
        <f>IF(OR('Calcul Worksheet'!DV49="",ISERROR('Calcul Worksheet'!DV49)),"",'Calcul Worksheet'!DV49)</f>
        <v/>
      </c>
      <c r="AB49" s="593"/>
      <c r="AC49" s="594"/>
      <c r="AD49" s="592" t="str">
        <f>IF(OR('Calcul Worksheet'!DY49="",ISERROR('Calcul Worksheet'!DY49)),"",'Calcul Worksheet'!DY49)</f>
        <v/>
      </c>
      <c r="AE49" s="593"/>
      <c r="AF49" s="594"/>
      <c r="AG49" s="592" t="str">
        <f>IF(OR('Calcul Worksheet'!EB49="",ISERROR('Calcul Worksheet'!EB49)),"",'Calcul Worksheet'!EB49)</f>
        <v/>
      </c>
      <c r="AH49" s="593"/>
      <c r="AI49" s="594"/>
      <c r="AJ49" s="201"/>
      <c r="AK49" s="201"/>
    </row>
    <row r="50" spans="1:37">
      <c r="A50" s="34" t="str">
        <f>IF('Informations About Genes'!A50="","",'Informations About Genes'!A50)</f>
        <v>D12</v>
      </c>
      <c r="B50" s="35" t="str">
        <f>IF('Informations About Genes'!D50="","",'Informations About Genes'!D50)</f>
        <v/>
      </c>
      <c r="C50" s="598"/>
      <c r="D50" s="599"/>
      <c r="E50" s="600"/>
      <c r="F50" s="592" t="str">
        <f>IF(OR('Calcul Worksheet'!DA50="",ISERROR('Calcul Worksheet'!DA50)),"",'Calcul Worksheet'!DA50)</f>
        <v/>
      </c>
      <c r="G50" s="593"/>
      <c r="H50" s="594"/>
      <c r="I50" s="592" t="str">
        <f>IF(OR('Calcul Worksheet'!DD50="",ISERROR('Calcul Worksheet'!DD50)),"",'Calcul Worksheet'!DD50)</f>
        <v/>
      </c>
      <c r="J50" s="593"/>
      <c r="K50" s="594"/>
      <c r="L50" s="592" t="str">
        <f>IF(OR('Calcul Worksheet'!DG50="",ISERROR('Calcul Worksheet'!DG50)),"",'Calcul Worksheet'!DG50)</f>
        <v/>
      </c>
      <c r="M50" s="593"/>
      <c r="N50" s="594"/>
      <c r="O50" s="592" t="str">
        <f>IF(OR('Calcul Worksheet'!DJ50="",ISERROR('Calcul Worksheet'!DJ50)),"",'Calcul Worksheet'!DJ50)</f>
        <v/>
      </c>
      <c r="P50" s="593"/>
      <c r="Q50" s="594"/>
      <c r="R50" s="592" t="str">
        <f>IF(OR('Calcul Worksheet'!DM50="",ISERROR('Calcul Worksheet'!DM50)),"",'Calcul Worksheet'!DM50)</f>
        <v/>
      </c>
      <c r="S50" s="593"/>
      <c r="T50" s="594"/>
      <c r="U50" s="592" t="str">
        <f>IF(OR('Calcul Worksheet'!DP50="",ISERROR('Calcul Worksheet'!DP50)),"",'Calcul Worksheet'!DP50)</f>
        <v/>
      </c>
      <c r="V50" s="593"/>
      <c r="W50" s="594"/>
      <c r="X50" s="592" t="str">
        <f>IF(OR('Calcul Worksheet'!DS50="",ISERROR('Calcul Worksheet'!DS50)),"",'Calcul Worksheet'!DS50)</f>
        <v/>
      </c>
      <c r="Y50" s="593"/>
      <c r="Z50" s="594"/>
      <c r="AA50" s="592" t="str">
        <f>IF(OR('Calcul Worksheet'!DV50="",ISERROR('Calcul Worksheet'!DV50)),"",'Calcul Worksheet'!DV50)</f>
        <v/>
      </c>
      <c r="AB50" s="593"/>
      <c r="AC50" s="594"/>
      <c r="AD50" s="592" t="str">
        <f>IF(OR('Calcul Worksheet'!DY50="",ISERROR('Calcul Worksheet'!DY50)),"",'Calcul Worksheet'!DY50)</f>
        <v/>
      </c>
      <c r="AE50" s="593"/>
      <c r="AF50" s="594"/>
      <c r="AG50" s="592" t="str">
        <f>IF(OR('Calcul Worksheet'!EB50="",ISERROR('Calcul Worksheet'!EB50)),"",'Calcul Worksheet'!EB50)</f>
        <v/>
      </c>
      <c r="AH50" s="593"/>
      <c r="AI50" s="594"/>
      <c r="AJ50" s="201"/>
      <c r="AK50" s="201"/>
    </row>
    <row r="51" spans="1:37">
      <c r="A51" s="34" t="str">
        <f>IF('Informations About Genes'!A51="","",'Informations About Genes'!A51)</f>
        <v>E1</v>
      </c>
      <c r="B51" s="35" t="str">
        <f>IF('Informations About Genes'!D51="","",'Informations About Genes'!D51)</f>
        <v/>
      </c>
      <c r="C51" s="598"/>
      <c r="D51" s="599"/>
      <c r="E51" s="600"/>
      <c r="F51" s="592" t="str">
        <f>IF(OR('Calcul Worksheet'!DA51="",ISERROR('Calcul Worksheet'!DA51)),"",'Calcul Worksheet'!DA51)</f>
        <v/>
      </c>
      <c r="G51" s="593"/>
      <c r="H51" s="594"/>
      <c r="I51" s="592" t="str">
        <f>IF(OR('Calcul Worksheet'!DD51="",ISERROR('Calcul Worksheet'!DD51)),"",'Calcul Worksheet'!DD51)</f>
        <v/>
      </c>
      <c r="J51" s="593"/>
      <c r="K51" s="594"/>
      <c r="L51" s="592" t="str">
        <f>IF(OR('Calcul Worksheet'!DG51="",ISERROR('Calcul Worksheet'!DG51)),"",'Calcul Worksheet'!DG51)</f>
        <v/>
      </c>
      <c r="M51" s="593"/>
      <c r="N51" s="594"/>
      <c r="O51" s="592" t="str">
        <f>IF(OR('Calcul Worksheet'!DJ51="",ISERROR('Calcul Worksheet'!DJ51)),"",'Calcul Worksheet'!DJ51)</f>
        <v/>
      </c>
      <c r="P51" s="593"/>
      <c r="Q51" s="594"/>
      <c r="R51" s="592" t="str">
        <f>IF(OR('Calcul Worksheet'!DM51="",ISERROR('Calcul Worksheet'!DM51)),"",'Calcul Worksheet'!DM51)</f>
        <v/>
      </c>
      <c r="S51" s="593"/>
      <c r="T51" s="594"/>
      <c r="U51" s="592" t="str">
        <f>IF(OR('Calcul Worksheet'!DP51="",ISERROR('Calcul Worksheet'!DP51)),"",'Calcul Worksheet'!DP51)</f>
        <v/>
      </c>
      <c r="V51" s="593"/>
      <c r="W51" s="594"/>
      <c r="X51" s="592" t="str">
        <f>IF(OR('Calcul Worksheet'!DS51="",ISERROR('Calcul Worksheet'!DS51)),"",'Calcul Worksheet'!DS51)</f>
        <v/>
      </c>
      <c r="Y51" s="593"/>
      <c r="Z51" s="594"/>
      <c r="AA51" s="592" t="str">
        <f>IF(OR('Calcul Worksheet'!DV51="",ISERROR('Calcul Worksheet'!DV51)),"",'Calcul Worksheet'!DV51)</f>
        <v/>
      </c>
      <c r="AB51" s="593"/>
      <c r="AC51" s="594"/>
      <c r="AD51" s="592" t="str">
        <f>IF(OR('Calcul Worksheet'!DY51="",ISERROR('Calcul Worksheet'!DY51)),"",'Calcul Worksheet'!DY51)</f>
        <v/>
      </c>
      <c r="AE51" s="593"/>
      <c r="AF51" s="594"/>
      <c r="AG51" s="592" t="str">
        <f>IF(OR('Calcul Worksheet'!EB51="",ISERROR('Calcul Worksheet'!EB51)),"",'Calcul Worksheet'!EB51)</f>
        <v/>
      </c>
      <c r="AH51" s="593"/>
      <c r="AI51" s="594"/>
      <c r="AJ51" s="201"/>
      <c r="AK51" s="201"/>
    </row>
    <row r="52" spans="1:37">
      <c r="A52" s="34" t="str">
        <f>IF('Informations About Genes'!A52="","",'Informations About Genes'!A52)</f>
        <v>E2</v>
      </c>
      <c r="B52" s="35" t="str">
        <f>IF('Informations About Genes'!D52="","",'Informations About Genes'!D52)</f>
        <v/>
      </c>
      <c r="C52" s="598"/>
      <c r="D52" s="599"/>
      <c r="E52" s="600"/>
      <c r="F52" s="592" t="str">
        <f>IF(OR('Calcul Worksheet'!DA52="",ISERROR('Calcul Worksheet'!DA52)),"",'Calcul Worksheet'!DA52)</f>
        <v/>
      </c>
      <c r="G52" s="593"/>
      <c r="H52" s="594"/>
      <c r="I52" s="592" t="str">
        <f>IF(OR('Calcul Worksheet'!DD52="",ISERROR('Calcul Worksheet'!DD52)),"",'Calcul Worksheet'!DD52)</f>
        <v/>
      </c>
      <c r="J52" s="593"/>
      <c r="K52" s="594"/>
      <c r="L52" s="592" t="str">
        <f>IF(OR('Calcul Worksheet'!DG52="",ISERROR('Calcul Worksheet'!DG52)),"",'Calcul Worksheet'!DG52)</f>
        <v/>
      </c>
      <c r="M52" s="593"/>
      <c r="N52" s="594"/>
      <c r="O52" s="592" t="str">
        <f>IF(OR('Calcul Worksheet'!DJ52="",ISERROR('Calcul Worksheet'!DJ52)),"",'Calcul Worksheet'!DJ52)</f>
        <v/>
      </c>
      <c r="P52" s="593"/>
      <c r="Q52" s="594"/>
      <c r="R52" s="592" t="str">
        <f>IF(OR('Calcul Worksheet'!DM52="",ISERROR('Calcul Worksheet'!DM52)),"",'Calcul Worksheet'!DM52)</f>
        <v/>
      </c>
      <c r="S52" s="593"/>
      <c r="T52" s="594"/>
      <c r="U52" s="592" t="str">
        <f>IF(OR('Calcul Worksheet'!DP52="",ISERROR('Calcul Worksheet'!DP52)),"",'Calcul Worksheet'!DP52)</f>
        <v/>
      </c>
      <c r="V52" s="593"/>
      <c r="W52" s="594"/>
      <c r="X52" s="592" t="str">
        <f>IF(OR('Calcul Worksheet'!DS52="",ISERROR('Calcul Worksheet'!DS52)),"",'Calcul Worksheet'!DS52)</f>
        <v/>
      </c>
      <c r="Y52" s="593"/>
      <c r="Z52" s="594"/>
      <c r="AA52" s="592" t="str">
        <f>IF(OR('Calcul Worksheet'!DV52="",ISERROR('Calcul Worksheet'!DV52)),"",'Calcul Worksheet'!DV52)</f>
        <v/>
      </c>
      <c r="AB52" s="593"/>
      <c r="AC52" s="594"/>
      <c r="AD52" s="592" t="str">
        <f>IF(OR('Calcul Worksheet'!DY52="",ISERROR('Calcul Worksheet'!DY52)),"",'Calcul Worksheet'!DY52)</f>
        <v/>
      </c>
      <c r="AE52" s="593"/>
      <c r="AF52" s="594"/>
      <c r="AG52" s="592" t="str">
        <f>IF(OR('Calcul Worksheet'!EB52="",ISERROR('Calcul Worksheet'!EB52)),"",'Calcul Worksheet'!EB52)</f>
        <v/>
      </c>
      <c r="AH52" s="593"/>
      <c r="AI52" s="594"/>
      <c r="AJ52" s="201"/>
      <c r="AK52" s="201"/>
    </row>
    <row r="53" spans="1:37">
      <c r="A53" s="34" t="str">
        <f>IF('Informations About Genes'!A53="","",'Informations About Genes'!A53)</f>
        <v>E3</v>
      </c>
      <c r="B53" s="35" t="str">
        <f>IF('Informations About Genes'!D53="","",'Informations About Genes'!D53)</f>
        <v/>
      </c>
      <c r="C53" s="598"/>
      <c r="D53" s="599"/>
      <c r="E53" s="600"/>
      <c r="F53" s="592" t="str">
        <f>IF(OR('Calcul Worksheet'!DA53="",ISERROR('Calcul Worksheet'!DA53)),"",'Calcul Worksheet'!DA53)</f>
        <v/>
      </c>
      <c r="G53" s="593"/>
      <c r="H53" s="594"/>
      <c r="I53" s="592" t="str">
        <f>IF(OR('Calcul Worksheet'!DD53="",ISERROR('Calcul Worksheet'!DD53)),"",'Calcul Worksheet'!DD53)</f>
        <v/>
      </c>
      <c r="J53" s="593"/>
      <c r="K53" s="594"/>
      <c r="L53" s="592" t="str">
        <f>IF(OR('Calcul Worksheet'!DG53="",ISERROR('Calcul Worksheet'!DG53)),"",'Calcul Worksheet'!DG53)</f>
        <v/>
      </c>
      <c r="M53" s="593"/>
      <c r="N53" s="594"/>
      <c r="O53" s="592" t="str">
        <f>IF(OR('Calcul Worksheet'!DJ53="",ISERROR('Calcul Worksheet'!DJ53)),"",'Calcul Worksheet'!DJ53)</f>
        <v/>
      </c>
      <c r="P53" s="593"/>
      <c r="Q53" s="594"/>
      <c r="R53" s="592" t="str">
        <f>IF(OR('Calcul Worksheet'!DM53="",ISERROR('Calcul Worksheet'!DM53)),"",'Calcul Worksheet'!DM53)</f>
        <v/>
      </c>
      <c r="S53" s="593"/>
      <c r="T53" s="594"/>
      <c r="U53" s="592" t="str">
        <f>IF(OR('Calcul Worksheet'!DP53="",ISERROR('Calcul Worksheet'!DP53)),"",'Calcul Worksheet'!DP53)</f>
        <v/>
      </c>
      <c r="V53" s="593"/>
      <c r="W53" s="594"/>
      <c r="X53" s="592" t="str">
        <f>IF(OR('Calcul Worksheet'!DS53="",ISERROR('Calcul Worksheet'!DS53)),"",'Calcul Worksheet'!DS53)</f>
        <v/>
      </c>
      <c r="Y53" s="593"/>
      <c r="Z53" s="594"/>
      <c r="AA53" s="592" t="str">
        <f>IF(OR('Calcul Worksheet'!DV53="",ISERROR('Calcul Worksheet'!DV53)),"",'Calcul Worksheet'!DV53)</f>
        <v/>
      </c>
      <c r="AB53" s="593"/>
      <c r="AC53" s="594"/>
      <c r="AD53" s="592" t="str">
        <f>IF(OR('Calcul Worksheet'!DY53="",ISERROR('Calcul Worksheet'!DY53)),"",'Calcul Worksheet'!DY53)</f>
        <v/>
      </c>
      <c r="AE53" s="593"/>
      <c r="AF53" s="594"/>
      <c r="AG53" s="592" t="str">
        <f>IF(OR('Calcul Worksheet'!EB53="",ISERROR('Calcul Worksheet'!EB53)),"",'Calcul Worksheet'!EB53)</f>
        <v/>
      </c>
      <c r="AH53" s="593"/>
      <c r="AI53" s="594"/>
      <c r="AJ53" s="201"/>
      <c r="AK53" s="201"/>
    </row>
    <row r="54" spans="1:37">
      <c r="A54" s="34" t="str">
        <f>IF('Informations About Genes'!A54="","",'Informations About Genes'!A54)</f>
        <v>E4</v>
      </c>
      <c r="B54" s="35" t="str">
        <f>IF('Informations About Genes'!D54="","",'Informations About Genes'!D54)</f>
        <v/>
      </c>
      <c r="C54" s="598"/>
      <c r="D54" s="599"/>
      <c r="E54" s="600"/>
      <c r="F54" s="592" t="str">
        <f>IF(OR('Calcul Worksheet'!DA54="",ISERROR('Calcul Worksheet'!DA54)),"",'Calcul Worksheet'!DA54)</f>
        <v/>
      </c>
      <c r="G54" s="593"/>
      <c r="H54" s="594"/>
      <c r="I54" s="592" t="str">
        <f>IF(OR('Calcul Worksheet'!DD54="",ISERROR('Calcul Worksheet'!DD54)),"",'Calcul Worksheet'!DD54)</f>
        <v/>
      </c>
      <c r="J54" s="593"/>
      <c r="K54" s="594"/>
      <c r="L54" s="592" t="str">
        <f>IF(OR('Calcul Worksheet'!DG54="",ISERROR('Calcul Worksheet'!DG54)),"",'Calcul Worksheet'!DG54)</f>
        <v/>
      </c>
      <c r="M54" s="593"/>
      <c r="N54" s="594"/>
      <c r="O54" s="592" t="str">
        <f>IF(OR('Calcul Worksheet'!DJ54="",ISERROR('Calcul Worksheet'!DJ54)),"",'Calcul Worksheet'!DJ54)</f>
        <v/>
      </c>
      <c r="P54" s="593"/>
      <c r="Q54" s="594"/>
      <c r="R54" s="592" t="str">
        <f>IF(OR('Calcul Worksheet'!DM54="",ISERROR('Calcul Worksheet'!DM54)),"",'Calcul Worksheet'!DM54)</f>
        <v/>
      </c>
      <c r="S54" s="593"/>
      <c r="T54" s="594"/>
      <c r="U54" s="592" t="str">
        <f>IF(OR('Calcul Worksheet'!DP54="",ISERROR('Calcul Worksheet'!DP54)),"",'Calcul Worksheet'!DP54)</f>
        <v/>
      </c>
      <c r="V54" s="593"/>
      <c r="W54" s="594"/>
      <c r="X54" s="592" t="str">
        <f>IF(OR('Calcul Worksheet'!DS54="",ISERROR('Calcul Worksheet'!DS54)),"",'Calcul Worksheet'!DS54)</f>
        <v/>
      </c>
      <c r="Y54" s="593"/>
      <c r="Z54" s="594"/>
      <c r="AA54" s="592" t="str">
        <f>IF(OR('Calcul Worksheet'!DV54="",ISERROR('Calcul Worksheet'!DV54)),"",'Calcul Worksheet'!DV54)</f>
        <v/>
      </c>
      <c r="AB54" s="593"/>
      <c r="AC54" s="594"/>
      <c r="AD54" s="592" t="str">
        <f>IF(OR('Calcul Worksheet'!DY54="",ISERROR('Calcul Worksheet'!DY54)),"",'Calcul Worksheet'!DY54)</f>
        <v/>
      </c>
      <c r="AE54" s="593"/>
      <c r="AF54" s="594"/>
      <c r="AG54" s="592" t="str">
        <f>IF(OR('Calcul Worksheet'!EB54="",ISERROR('Calcul Worksheet'!EB54)),"",'Calcul Worksheet'!EB54)</f>
        <v/>
      </c>
      <c r="AH54" s="593"/>
      <c r="AI54" s="594"/>
      <c r="AJ54" s="201"/>
      <c r="AK54" s="201"/>
    </row>
    <row r="55" spans="1:37">
      <c r="A55" s="34" t="str">
        <f>IF('Informations About Genes'!A55="","",'Informations About Genes'!A55)</f>
        <v>E5</v>
      </c>
      <c r="B55" s="35" t="str">
        <f>IF('Informations About Genes'!D55="","",'Informations About Genes'!D55)</f>
        <v/>
      </c>
      <c r="C55" s="598"/>
      <c r="D55" s="599"/>
      <c r="E55" s="600"/>
      <c r="F55" s="592" t="str">
        <f>IF(OR('Calcul Worksheet'!DA55="",ISERROR('Calcul Worksheet'!DA55)),"",'Calcul Worksheet'!DA55)</f>
        <v/>
      </c>
      <c r="G55" s="593"/>
      <c r="H55" s="594"/>
      <c r="I55" s="592" t="str">
        <f>IF(OR('Calcul Worksheet'!DD55="",ISERROR('Calcul Worksheet'!DD55)),"",'Calcul Worksheet'!DD55)</f>
        <v/>
      </c>
      <c r="J55" s="593"/>
      <c r="K55" s="594"/>
      <c r="L55" s="592" t="str">
        <f>IF(OR('Calcul Worksheet'!DG55="",ISERROR('Calcul Worksheet'!DG55)),"",'Calcul Worksheet'!DG55)</f>
        <v/>
      </c>
      <c r="M55" s="593"/>
      <c r="N55" s="594"/>
      <c r="O55" s="592" t="str">
        <f>IF(OR('Calcul Worksheet'!DJ55="",ISERROR('Calcul Worksheet'!DJ55)),"",'Calcul Worksheet'!DJ55)</f>
        <v/>
      </c>
      <c r="P55" s="593"/>
      <c r="Q55" s="594"/>
      <c r="R55" s="592" t="str">
        <f>IF(OR('Calcul Worksheet'!DM55="",ISERROR('Calcul Worksheet'!DM55)),"",'Calcul Worksheet'!DM55)</f>
        <v/>
      </c>
      <c r="S55" s="593"/>
      <c r="T55" s="594"/>
      <c r="U55" s="592" t="str">
        <f>IF(OR('Calcul Worksheet'!DP55="",ISERROR('Calcul Worksheet'!DP55)),"",'Calcul Worksheet'!DP55)</f>
        <v/>
      </c>
      <c r="V55" s="593"/>
      <c r="W55" s="594"/>
      <c r="X55" s="592" t="str">
        <f>IF(OR('Calcul Worksheet'!DS55="",ISERROR('Calcul Worksheet'!DS55)),"",'Calcul Worksheet'!DS55)</f>
        <v/>
      </c>
      <c r="Y55" s="593"/>
      <c r="Z55" s="594"/>
      <c r="AA55" s="592" t="str">
        <f>IF(OR('Calcul Worksheet'!DV55="",ISERROR('Calcul Worksheet'!DV55)),"",'Calcul Worksheet'!DV55)</f>
        <v/>
      </c>
      <c r="AB55" s="593"/>
      <c r="AC55" s="594"/>
      <c r="AD55" s="592" t="str">
        <f>IF(OR('Calcul Worksheet'!DY55="",ISERROR('Calcul Worksheet'!DY55)),"",'Calcul Worksheet'!DY55)</f>
        <v/>
      </c>
      <c r="AE55" s="593"/>
      <c r="AF55" s="594"/>
      <c r="AG55" s="592" t="str">
        <f>IF(OR('Calcul Worksheet'!EB55="",ISERROR('Calcul Worksheet'!EB55)),"",'Calcul Worksheet'!EB55)</f>
        <v/>
      </c>
      <c r="AH55" s="593"/>
      <c r="AI55" s="594"/>
      <c r="AJ55" s="201"/>
      <c r="AK55" s="201"/>
    </row>
    <row r="56" spans="1:37">
      <c r="A56" s="34" t="str">
        <f>IF('Informations About Genes'!A56="","",'Informations About Genes'!A56)</f>
        <v>E6</v>
      </c>
      <c r="B56" s="35" t="str">
        <f>IF('Informations About Genes'!D56="","",'Informations About Genes'!D56)</f>
        <v/>
      </c>
      <c r="C56" s="598"/>
      <c r="D56" s="599"/>
      <c r="E56" s="600"/>
      <c r="F56" s="592" t="str">
        <f>IF(OR('Calcul Worksheet'!DA56="",ISERROR('Calcul Worksheet'!DA56)),"",'Calcul Worksheet'!DA56)</f>
        <v/>
      </c>
      <c r="G56" s="593"/>
      <c r="H56" s="594"/>
      <c r="I56" s="592" t="str">
        <f>IF(OR('Calcul Worksheet'!DD56="",ISERROR('Calcul Worksheet'!DD56)),"",'Calcul Worksheet'!DD56)</f>
        <v/>
      </c>
      <c r="J56" s="593"/>
      <c r="K56" s="594"/>
      <c r="L56" s="592" t="str">
        <f>IF(OR('Calcul Worksheet'!DG56="",ISERROR('Calcul Worksheet'!DG56)),"",'Calcul Worksheet'!DG56)</f>
        <v/>
      </c>
      <c r="M56" s="593"/>
      <c r="N56" s="594"/>
      <c r="O56" s="592" t="str">
        <f>IF(OR('Calcul Worksheet'!DJ56="",ISERROR('Calcul Worksheet'!DJ56)),"",'Calcul Worksheet'!DJ56)</f>
        <v/>
      </c>
      <c r="P56" s="593"/>
      <c r="Q56" s="594"/>
      <c r="R56" s="592" t="str">
        <f>IF(OR('Calcul Worksheet'!DM56="",ISERROR('Calcul Worksheet'!DM56)),"",'Calcul Worksheet'!DM56)</f>
        <v/>
      </c>
      <c r="S56" s="593"/>
      <c r="T56" s="594"/>
      <c r="U56" s="592" t="str">
        <f>IF(OR('Calcul Worksheet'!DP56="",ISERROR('Calcul Worksheet'!DP56)),"",'Calcul Worksheet'!DP56)</f>
        <v/>
      </c>
      <c r="V56" s="593"/>
      <c r="W56" s="594"/>
      <c r="X56" s="592" t="str">
        <f>IF(OR('Calcul Worksheet'!DS56="",ISERROR('Calcul Worksheet'!DS56)),"",'Calcul Worksheet'!DS56)</f>
        <v/>
      </c>
      <c r="Y56" s="593"/>
      <c r="Z56" s="594"/>
      <c r="AA56" s="592" t="str">
        <f>IF(OR('Calcul Worksheet'!DV56="",ISERROR('Calcul Worksheet'!DV56)),"",'Calcul Worksheet'!DV56)</f>
        <v/>
      </c>
      <c r="AB56" s="593"/>
      <c r="AC56" s="594"/>
      <c r="AD56" s="592" t="str">
        <f>IF(OR('Calcul Worksheet'!DY56="",ISERROR('Calcul Worksheet'!DY56)),"",'Calcul Worksheet'!DY56)</f>
        <v/>
      </c>
      <c r="AE56" s="593"/>
      <c r="AF56" s="594"/>
      <c r="AG56" s="592" t="str">
        <f>IF(OR('Calcul Worksheet'!EB56="",ISERROR('Calcul Worksheet'!EB56)),"",'Calcul Worksheet'!EB56)</f>
        <v/>
      </c>
      <c r="AH56" s="593"/>
      <c r="AI56" s="594"/>
      <c r="AJ56" s="201"/>
      <c r="AK56" s="201"/>
    </row>
    <row r="57" spans="1:37">
      <c r="A57" s="34" t="str">
        <f>IF('Informations About Genes'!A57="","",'Informations About Genes'!A57)</f>
        <v>E7</v>
      </c>
      <c r="B57" s="35" t="str">
        <f>IF('Informations About Genes'!D57="","",'Informations About Genes'!D57)</f>
        <v/>
      </c>
      <c r="C57" s="598"/>
      <c r="D57" s="599"/>
      <c r="E57" s="600"/>
      <c r="F57" s="592" t="str">
        <f>IF(OR('Calcul Worksheet'!DA57="",ISERROR('Calcul Worksheet'!DA57)),"",'Calcul Worksheet'!DA57)</f>
        <v/>
      </c>
      <c r="G57" s="593"/>
      <c r="H57" s="594"/>
      <c r="I57" s="592" t="str">
        <f>IF(OR('Calcul Worksheet'!DD57="",ISERROR('Calcul Worksheet'!DD57)),"",'Calcul Worksheet'!DD57)</f>
        <v/>
      </c>
      <c r="J57" s="593"/>
      <c r="K57" s="594"/>
      <c r="L57" s="592" t="str">
        <f>IF(OR('Calcul Worksheet'!DG57="",ISERROR('Calcul Worksheet'!DG57)),"",'Calcul Worksheet'!DG57)</f>
        <v/>
      </c>
      <c r="M57" s="593"/>
      <c r="N57" s="594"/>
      <c r="O57" s="592" t="str">
        <f>IF(OR('Calcul Worksheet'!DJ57="",ISERROR('Calcul Worksheet'!DJ57)),"",'Calcul Worksheet'!DJ57)</f>
        <v/>
      </c>
      <c r="P57" s="593"/>
      <c r="Q57" s="594"/>
      <c r="R57" s="592" t="str">
        <f>IF(OR('Calcul Worksheet'!DM57="",ISERROR('Calcul Worksheet'!DM57)),"",'Calcul Worksheet'!DM57)</f>
        <v/>
      </c>
      <c r="S57" s="593"/>
      <c r="T57" s="594"/>
      <c r="U57" s="592" t="str">
        <f>IF(OR('Calcul Worksheet'!DP57="",ISERROR('Calcul Worksheet'!DP57)),"",'Calcul Worksheet'!DP57)</f>
        <v/>
      </c>
      <c r="V57" s="593"/>
      <c r="W57" s="594"/>
      <c r="X57" s="592" t="str">
        <f>IF(OR('Calcul Worksheet'!DS57="",ISERROR('Calcul Worksheet'!DS57)),"",'Calcul Worksheet'!DS57)</f>
        <v/>
      </c>
      <c r="Y57" s="593"/>
      <c r="Z57" s="594"/>
      <c r="AA57" s="592" t="str">
        <f>IF(OR('Calcul Worksheet'!DV57="",ISERROR('Calcul Worksheet'!DV57)),"",'Calcul Worksheet'!DV57)</f>
        <v/>
      </c>
      <c r="AB57" s="593"/>
      <c r="AC57" s="594"/>
      <c r="AD57" s="592" t="str">
        <f>IF(OR('Calcul Worksheet'!DY57="",ISERROR('Calcul Worksheet'!DY57)),"",'Calcul Worksheet'!DY57)</f>
        <v/>
      </c>
      <c r="AE57" s="593"/>
      <c r="AF57" s="594"/>
      <c r="AG57" s="592" t="str">
        <f>IF(OR('Calcul Worksheet'!EB57="",ISERROR('Calcul Worksheet'!EB57)),"",'Calcul Worksheet'!EB57)</f>
        <v/>
      </c>
      <c r="AH57" s="593"/>
      <c r="AI57" s="594"/>
      <c r="AJ57" s="201"/>
      <c r="AK57" s="201"/>
    </row>
    <row r="58" spans="1:37">
      <c r="A58" s="34" t="str">
        <f>IF('Informations About Genes'!A58="","",'Informations About Genes'!A58)</f>
        <v>E8</v>
      </c>
      <c r="B58" s="35" t="str">
        <f>IF('Informations About Genes'!D58="","",'Informations About Genes'!D58)</f>
        <v/>
      </c>
      <c r="C58" s="598"/>
      <c r="D58" s="599"/>
      <c r="E58" s="600"/>
      <c r="F58" s="592" t="str">
        <f>IF(OR('Calcul Worksheet'!DA58="",ISERROR('Calcul Worksheet'!DA58)),"",'Calcul Worksheet'!DA58)</f>
        <v/>
      </c>
      <c r="G58" s="593"/>
      <c r="H58" s="594"/>
      <c r="I58" s="592" t="str">
        <f>IF(OR('Calcul Worksheet'!DD58="",ISERROR('Calcul Worksheet'!DD58)),"",'Calcul Worksheet'!DD58)</f>
        <v/>
      </c>
      <c r="J58" s="593"/>
      <c r="K58" s="594"/>
      <c r="L58" s="592" t="str">
        <f>IF(OR('Calcul Worksheet'!DG58="",ISERROR('Calcul Worksheet'!DG58)),"",'Calcul Worksheet'!DG58)</f>
        <v/>
      </c>
      <c r="M58" s="593"/>
      <c r="N58" s="594"/>
      <c r="O58" s="592" t="str">
        <f>IF(OR('Calcul Worksheet'!DJ58="",ISERROR('Calcul Worksheet'!DJ58)),"",'Calcul Worksheet'!DJ58)</f>
        <v/>
      </c>
      <c r="P58" s="593"/>
      <c r="Q58" s="594"/>
      <c r="R58" s="592" t="str">
        <f>IF(OR('Calcul Worksheet'!DM58="",ISERROR('Calcul Worksheet'!DM58)),"",'Calcul Worksheet'!DM58)</f>
        <v/>
      </c>
      <c r="S58" s="593"/>
      <c r="T58" s="594"/>
      <c r="U58" s="592" t="str">
        <f>IF(OR('Calcul Worksheet'!DP58="",ISERROR('Calcul Worksheet'!DP58)),"",'Calcul Worksheet'!DP58)</f>
        <v/>
      </c>
      <c r="V58" s="593"/>
      <c r="W58" s="594"/>
      <c r="X58" s="592" t="str">
        <f>IF(OR('Calcul Worksheet'!DS58="",ISERROR('Calcul Worksheet'!DS58)),"",'Calcul Worksheet'!DS58)</f>
        <v/>
      </c>
      <c r="Y58" s="593"/>
      <c r="Z58" s="594"/>
      <c r="AA58" s="592" t="str">
        <f>IF(OR('Calcul Worksheet'!DV58="",ISERROR('Calcul Worksheet'!DV58)),"",'Calcul Worksheet'!DV58)</f>
        <v/>
      </c>
      <c r="AB58" s="593"/>
      <c r="AC58" s="594"/>
      <c r="AD58" s="592" t="str">
        <f>IF(OR('Calcul Worksheet'!DY58="",ISERROR('Calcul Worksheet'!DY58)),"",'Calcul Worksheet'!DY58)</f>
        <v/>
      </c>
      <c r="AE58" s="593"/>
      <c r="AF58" s="594"/>
      <c r="AG58" s="592" t="str">
        <f>IF(OR('Calcul Worksheet'!EB58="",ISERROR('Calcul Worksheet'!EB58)),"",'Calcul Worksheet'!EB58)</f>
        <v/>
      </c>
      <c r="AH58" s="593"/>
      <c r="AI58" s="594"/>
      <c r="AJ58" s="201"/>
      <c r="AK58" s="201"/>
    </row>
    <row r="59" spans="1:37">
      <c r="A59" s="34" t="str">
        <f>IF('Informations About Genes'!A59="","",'Informations About Genes'!A59)</f>
        <v>E9</v>
      </c>
      <c r="B59" s="35" t="str">
        <f>IF('Informations About Genes'!D59="","",'Informations About Genes'!D59)</f>
        <v/>
      </c>
      <c r="C59" s="598"/>
      <c r="D59" s="599"/>
      <c r="E59" s="600"/>
      <c r="F59" s="592" t="str">
        <f>IF(OR('Calcul Worksheet'!DA59="",ISERROR('Calcul Worksheet'!DA59)),"",'Calcul Worksheet'!DA59)</f>
        <v/>
      </c>
      <c r="G59" s="593"/>
      <c r="H59" s="594"/>
      <c r="I59" s="592" t="str">
        <f>IF(OR('Calcul Worksheet'!DD59="",ISERROR('Calcul Worksheet'!DD59)),"",'Calcul Worksheet'!DD59)</f>
        <v/>
      </c>
      <c r="J59" s="593"/>
      <c r="K59" s="594"/>
      <c r="L59" s="592" t="str">
        <f>IF(OR('Calcul Worksheet'!DG59="",ISERROR('Calcul Worksheet'!DG59)),"",'Calcul Worksheet'!DG59)</f>
        <v/>
      </c>
      <c r="M59" s="593"/>
      <c r="N59" s="594"/>
      <c r="O59" s="592" t="str">
        <f>IF(OR('Calcul Worksheet'!DJ59="",ISERROR('Calcul Worksheet'!DJ59)),"",'Calcul Worksheet'!DJ59)</f>
        <v/>
      </c>
      <c r="P59" s="593"/>
      <c r="Q59" s="594"/>
      <c r="R59" s="592" t="str">
        <f>IF(OR('Calcul Worksheet'!DM59="",ISERROR('Calcul Worksheet'!DM59)),"",'Calcul Worksheet'!DM59)</f>
        <v/>
      </c>
      <c r="S59" s="593"/>
      <c r="T59" s="594"/>
      <c r="U59" s="592" t="str">
        <f>IF(OR('Calcul Worksheet'!DP59="",ISERROR('Calcul Worksheet'!DP59)),"",'Calcul Worksheet'!DP59)</f>
        <v/>
      </c>
      <c r="V59" s="593"/>
      <c r="W59" s="594"/>
      <c r="X59" s="592" t="str">
        <f>IF(OR('Calcul Worksheet'!DS59="",ISERROR('Calcul Worksheet'!DS59)),"",'Calcul Worksheet'!DS59)</f>
        <v/>
      </c>
      <c r="Y59" s="593"/>
      <c r="Z59" s="594"/>
      <c r="AA59" s="592" t="str">
        <f>IF(OR('Calcul Worksheet'!DV59="",ISERROR('Calcul Worksheet'!DV59)),"",'Calcul Worksheet'!DV59)</f>
        <v/>
      </c>
      <c r="AB59" s="593"/>
      <c r="AC59" s="594"/>
      <c r="AD59" s="592" t="str">
        <f>IF(OR('Calcul Worksheet'!DY59="",ISERROR('Calcul Worksheet'!DY59)),"",'Calcul Worksheet'!DY59)</f>
        <v/>
      </c>
      <c r="AE59" s="593"/>
      <c r="AF59" s="594"/>
      <c r="AG59" s="592" t="str">
        <f>IF(OR('Calcul Worksheet'!EB59="",ISERROR('Calcul Worksheet'!EB59)),"",'Calcul Worksheet'!EB59)</f>
        <v/>
      </c>
      <c r="AH59" s="593"/>
      <c r="AI59" s="594"/>
      <c r="AJ59" s="201"/>
      <c r="AK59" s="201"/>
    </row>
    <row r="60" spans="1:37">
      <c r="A60" s="34" t="str">
        <f>IF('Informations About Genes'!A60="","",'Informations About Genes'!A60)</f>
        <v>E10</v>
      </c>
      <c r="B60" s="35" t="str">
        <f>IF('Informations About Genes'!D60="","",'Informations About Genes'!D60)</f>
        <v/>
      </c>
      <c r="C60" s="598"/>
      <c r="D60" s="599"/>
      <c r="E60" s="600"/>
      <c r="F60" s="592" t="str">
        <f>IF(OR('Calcul Worksheet'!DA60="",ISERROR('Calcul Worksheet'!DA60)),"",'Calcul Worksheet'!DA60)</f>
        <v/>
      </c>
      <c r="G60" s="593"/>
      <c r="H60" s="594"/>
      <c r="I60" s="592" t="str">
        <f>IF(OR('Calcul Worksheet'!DD60="",ISERROR('Calcul Worksheet'!DD60)),"",'Calcul Worksheet'!DD60)</f>
        <v/>
      </c>
      <c r="J60" s="593"/>
      <c r="K60" s="594"/>
      <c r="L60" s="592" t="str">
        <f>IF(OR('Calcul Worksheet'!DG60="",ISERROR('Calcul Worksheet'!DG60)),"",'Calcul Worksheet'!DG60)</f>
        <v/>
      </c>
      <c r="M60" s="593"/>
      <c r="N60" s="594"/>
      <c r="O60" s="592" t="str">
        <f>IF(OR('Calcul Worksheet'!DJ60="",ISERROR('Calcul Worksheet'!DJ60)),"",'Calcul Worksheet'!DJ60)</f>
        <v/>
      </c>
      <c r="P60" s="593"/>
      <c r="Q60" s="594"/>
      <c r="R60" s="592" t="str">
        <f>IF(OR('Calcul Worksheet'!DM60="",ISERROR('Calcul Worksheet'!DM60)),"",'Calcul Worksheet'!DM60)</f>
        <v/>
      </c>
      <c r="S60" s="593"/>
      <c r="T60" s="594"/>
      <c r="U60" s="592" t="str">
        <f>IF(OR('Calcul Worksheet'!DP60="",ISERROR('Calcul Worksheet'!DP60)),"",'Calcul Worksheet'!DP60)</f>
        <v/>
      </c>
      <c r="V60" s="593"/>
      <c r="W60" s="594"/>
      <c r="X60" s="592" t="str">
        <f>IF(OR('Calcul Worksheet'!DS60="",ISERROR('Calcul Worksheet'!DS60)),"",'Calcul Worksheet'!DS60)</f>
        <v/>
      </c>
      <c r="Y60" s="593"/>
      <c r="Z60" s="594"/>
      <c r="AA60" s="592" t="str">
        <f>IF(OR('Calcul Worksheet'!DV60="",ISERROR('Calcul Worksheet'!DV60)),"",'Calcul Worksheet'!DV60)</f>
        <v/>
      </c>
      <c r="AB60" s="593"/>
      <c r="AC60" s="594"/>
      <c r="AD60" s="592" t="str">
        <f>IF(OR('Calcul Worksheet'!DY60="",ISERROR('Calcul Worksheet'!DY60)),"",'Calcul Worksheet'!DY60)</f>
        <v/>
      </c>
      <c r="AE60" s="593"/>
      <c r="AF60" s="594"/>
      <c r="AG60" s="592" t="str">
        <f>IF(OR('Calcul Worksheet'!EB60="",ISERROR('Calcul Worksheet'!EB60)),"",'Calcul Worksheet'!EB60)</f>
        <v/>
      </c>
      <c r="AH60" s="593"/>
      <c r="AI60" s="594"/>
      <c r="AJ60" s="201"/>
      <c r="AK60" s="201"/>
    </row>
    <row r="61" spans="1:37">
      <c r="A61" s="34" t="str">
        <f>IF('Informations About Genes'!A61="","",'Informations About Genes'!A61)</f>
        <v>E11</v>
      </c>
      <c r="B61" s="35" t="str">
        <f>IF('Informations About Genes'!D61="","",'Informations About Genes'!D61)</f>
        <v/>
      </c>
      <c r="C61" s="598"/>
      <c r="D61" s="599"/>
      <c r="E61" s="600"/>
      <c r="F61" s="592" t="str">
        <f>IF(OR('Calcul Worksheet'!DA61="",ISERROR('Calcul Worksheet'!DA61)),"",'Calcul Worksheet'!DA61)</f>
        <v/>
      </c>
      <c r="G61" s="593"/>
      <c r="H61" s="594"/>
      <c r="I61" s="592" t="str">
        <f>IF(OR('Calcul Worksheet'!DD61="",ISERROR('Calcul Worksheet'!DD61)),"",'Calcul Worksheet'!DD61)</f>
        <v/>
      </c>
      <c r="J61" s="593"/>
      <c r="K61" s="594"/>
      <c r="L61" s="592" t="str">
        <f>IF(OR('Calcul Worksheet'!DG61="",ISERROR('Calcul Worksheet'!DG61)),"",'Calcul Worksheet'!DG61)</f>
        <v/>
      </c>
      <c r="M61" s="593"/>
      <c r="N61" s="594"/>
      <c r="O61" s="592" t="str">
        <f>IF(OR('Calcul Worksheet'!DJ61="",ISERROR('Calcul Worksheet'!DJ61)),"",'Calcul Worksheet'!DJ61)</f>
        <v/>
      </c>
      <c r="P61" s="593"/>
      <c r="Q61" s="594"/>
      <c r="R61" s="592" t="str">
        <f>IF(OR('Calcul Worksheet'!DM61="",ISERROR('Calcul Worksheet'!DM61)),"",'Calcul Worksheet'!DM61)</f>
        <v/>
      </c>
      <c r="S61" s="593"/>
      <c r="T61" s="594"/>
      <c r="U61" s="592" t="str">
        <f>IF(OR('Calcul Worksheet'!DP61="",ISERROR('Calcul Worksheet'!DP61)),"",'Calcul Worksheet'!DP61)</f>
        <v/>
      </c>
      <c r="V61" s="593"/>
      <c r="W61" s="594"/>
      <c r="X61" s="592" t="str">
        <f>IF(OR('Calcul Worksheet'!DS61="",ISERROR('Calcul Worksheet'!DS61)),"",'Calcul Worksheet'!DS61)</f>
        <v/>
      </c>
      <c r="Y61" s="593"/>
      <c r="Z61" s="594"/>
      <c r="AA61" s="592" t="str">
        <f>IF(OR('Calcul Worksheet'!DV61="",ISERROR('Calcul Worksheet'!DV61)),"",'Calcul Worksheet'!DV61)</f>
        <v/>
      </c>
      <c r="AB61" s="593"/>
      <c r="AC61" s="594"/>
      <c r="AD61" s="592" t="str">
        <f>IF(OR('Calcul Worksheet'!DY61="",ISERROR('Calcul Worksheet'!DY61)),"",'Calcul Worksheet'!DY61)</f>
        <v/>
      </c>
      <c r="AE61" s="593"/>
      <c r="AF61" s="594"/>
      <c r="AG61" s="592" t="str">
        <f>IF(OR('Calcul Worksheet'!EB61="",ISERROR('Calcul Worksheet'!EB61)),"",'Calcul Worksheet'!EB61)</f>
        <v/>
      </c>
      <c r="AH61" s="593"/>
      <c r="AI61" s="594"/>
      <c r="AJ61" s="201"/>
      <c r="AK61" s="201"/>
    </row>
    <row r="62" spans="1:37">
      <c r="A62" s="34" t="str">
        <f>IF('Informations About Genes'!A62="","",'Informations About Genes'!A62)</f>
        <v>E12</v>
      </c>
      <c r="B62" s="35" t="str">
        <f>IF('Informations About Genes'!D62="","",'Informations About Genes'!D62)</f>
        <v/>
      </c>
      <c r="C62" s="598"/>
      <c r="D62" s="599"/>
      <c r="E62" s="600"/>
      <c r="F62" s="592" t="str">
        <f>IF(OR('Calcul Worksheet'!DA62="",ISERROR('Calcul Worksheet'!DA62)),"",'Calcul Worksheet'!DA62)</f>
        <v/>
      </c>
      <c r="G62" s="593"/>
      <c r="H62" s="594"/>
      <c r="I62" s="592" t="str">
        <f>IF(OR('Calcul Worksheet'!DD62="",ISERROR('Calcul Worksheet'!DD62)),"",'Calcul Worksheet'!DD62)</f>
        <v/>
      </c>
      <c r="J62" s="593"/>
      <c r="K62" s="594"/>
      <c r="L62" s="592" t="str">
        <f>IF(OR('Calcul Worksheet'!DG62="",ISERROR('Calcul Worksheet'!DG62)),"",'Calcul Worksheet'!DG62)</f>
        <v/>
      </c>
      <c r="M62" s="593"/>
      <c r="N62" s="594"/>
      <c r="O62" s="592" t="str">
        <f>IF(OR('Calcul Worksheet'!DJ62="",ISERROR('Calcul Worksheet'!DJ62)),"",'Calcul Worksheet'!DJ62)</f>
        <v/>
      </c>
      <c r="P62" s="593"/>
      <c r="Q62" s="594"/>
      <c r="R62" s="592" t="str">
        <f>IF(OR('Calcul Worksheet'!DM62="",ISERROR('Calcul Worksheet'!DM62)),"",'Calcul Worksheet'!DM62)</f>
        <v/>
      </c>
      <c r="S62" s="593"/>
      <c r="T62" s="594"/>
      <c r="U62" s="592" t="str">
        <f>IF(OR('Calcul Worksheet'!DP62="",ISERROR('Calcul Worksheet'!DP62)),"",'Calcul Worksheet'!DP62)</f>
        <v/>
      </c>
      <c r="V62" s="593"/>
      <c r="W62" s="594"/>
      <c r="X62" s="592" t="str">
        <f>IF(OR('Calcul Worksheet'!DS62="",ISERROR('Calcul Worksheet'!DS62)),"",'Calcul Worksheet'!DS62)</f>
        <v/>
      </c>
      <c r="Y62" s="593"/>
      <c r="Z62" s="594"/>
      <c r="AA62" s="592" t="str">
        <f>IF(OR('Calcul Worksheet'!DV62="",ISERROR('Calcul Worksheet'!DV62)),"",'Calcul Worksheet'!DV62)</f>
        <v/>
      </c>
      <c r="AB62" s="593"/>
      <c r="AC62" s="594"/>
      <c r="AD62" s="592" t="str">
        <f>IF(OR('Calcul Worksheet'!DY62="",ISERROR('Calcul Worksheet'!DY62)),"",'Calcul Worksheet'!DY62)</f>
        <v/>
      </c>
      <c r="AE62" s="593"/>
      <c r="AF62" s="594"/>
      <c r="AG62" s="592" t="str">
        <f>IF(OR('Calcul Worksheet'!EB62="",ISERROR('Calcul Worksheet'!EB62)),"",'Calcul Worksheet'!EB62)</f>
        <v/>
      </c>
      <c r="AH62" s="593"/>
      <c r="AI62" s="594"/>
      <c r="AJ62" s="201"/>
      <c r="AK62" s="201"/>
    </row>
    <row r="63" spans="1:37">
      <c r="A63" s="34" t="str">
        <f>IF('Informations About Genes'!A63="","",'Informations About Genes'!A63)</f>
        <v>F1</v>
      </c>
      <c r="B63" s="35" t="str">
        <f>IF('Informations About Genes'!D63="","",'Informations About Genes'!D63)</f>
        <v/>
      </c>
      <c r="C63" s="598"/>
      <c r="D63" s="599"/>
      <c r="E63" s="600"/>
      <c r="F63" s="592" t="str">
        <f>IF(OR('Calcul Worksheet'!DA63="",ISERROR('Calcul Worksheet'!DA63)),"",'Calcul Worksheet'!DA63)</f>
        <v/>
      </c>
      <c r="G63" s="593"/>
      <c r="H63" s="594"/>
      <c r="I63" s="592" t="str">
        <f>IF(OR('Calcul Worksheet'!DD63="",ISERROR('Calcul Worksheet'!DD63)),"",'Calcul Worksheet'!DD63)</f>
        <v/>
      </c>
      <c r="J63" s="593"/>
      <c r="K63" s="594"/>
      <c r="L63" s="592" t="str">
        <f>IF(OR('Calcul Worksheet'!DG63="",ISERROR('Calcul Worksheet'!DG63)),"",'Calcul Worksheet'!DG63)</f>
        <v/>
      </c>
      <c r="M63" s="593"/>
      <c r="N63" s="594"/>
      <c r="O63" s="592" t="str">
        <f>IF(OR('Calcul Worksheet'!DJ63="",ISERROR('Calcul Worksheet'!DJ63)),"",'Calcul Worksheet'!DJ63)</f>
        <v/>
      </c>
      <c r="P63" s="593"/>
      <c r="Q63" s="594"/>
      <c r="R63" s="592" t="str">
        <f>IF(OR('Calcul Worksheet'!DM63="",ISERROR('Calcul Worksheet'!DM63)),"",'Calcul Worksheet'!DM63)</f>
        <v/>
      </c>
      <c r="S63" s="593"/>
      <c r="T63" s="594"/>
      <c r="U63" s="592" t="str">
        <f>IF(OR('Calcul Worksheet'!DP63="",ISERROR('Calcul Worksheet'!DP63)),"",'Calcul Worksheet'!DP63)</f>
        <v/>
      </c>
      <c r="V63" s="593"/>
      <c r="W63" s="594"/>
      <c r="X63" s="592" t="str">
        <f>IF(OR('Calcul Worksheet'!DS63="",ISERROR('Calcul Worksheet'!DS63)),"",'Calcul Worksheet'!DS63)</f>
        <v/>
      </c>
      <c r="Y63" s="593"/>
      <c r="Z63" s="594"/>
      <c r="AA63" s="592" t="str">
        <f>IF(OR('Calcul Worksheet'!DV63="",ISERROR('Calcul Worksheet'!DV63)),"",'Calcul Worksheet'!DV63)</f>
        <v/>
      </c>
      <c r="AB63" s="593"/>
      <c r="AC63" s="594"/>
      <c r="AD63" s="592" t="str">
        <f>IF(OR('Calcul Worksheet'!DY63="",ISERROR('Calcul Worksheet'!DY63)),"",'Calcul Worksheet'!DY63)</f>
        <v/>
      </c>
      <c r="AE63" s="593"/>
      <c r="AF63" s="594"/>
      <c r="AG63" s="592" t="str">
        <f>IF(OR('Calcul Worksheet'!EB63="",ISERROR('Calcul Worksheet'!EB63)),"",'Calcul Worksheet'!EB63)</f>
        <v/>
      </c>
      <c r="AH63" s="593"/>
      <c r="AI63" s="594"/>
      <c r="AJ63" s="201"/>
      <c r="AK63" s="201"/>
    </row>
    <row r="64" spans="1:37">
      <c r="A64" s="34" t="str">
        <f>IF('Informations About Genes'!A64="","",'Informations About Genes'!A64)</f>
        <v>F2</v>
      </c>
      <c r="B64" s="35" t="str">
        <f>IF('Informations About Genes'!D64="","",'Informations About Genes'!D64)</f>
        <v/>
      </c>
      <c r="C64" s="598"/>
      <c r="D64" s="599"/>
      <c r="E64" s="600"/>
      <c r="F64" s="592" t="str">
        <f>IF(OR('Calcul Worksheet'!DA64="",ISERROR('Calcul Worksheet'!DA64)),"",'Calcul Worksheet'!DA64)</f>
        <v/>
      </c>
      <c r="G64" s="593"/>
      <c r="H64" s="594"/>
      <c r="I64" s="592" t="str">
        <f>IF(OR('Calcul Worksheet'!DD64="",ISERROR('Calcul Worksheet'!DD64)),"",'Calcul Worksheet'!DD64)</f>
        <v/>
      </c>
      <c r="J64" s="593"/>
      <c r="K64" s="594"/>
      <c r="L64" s="592" t="str">
        <f>IF(OR('Calcul Worksheet'!DG64="",ISERROR('Calcul Worksheet'!DG64)),"",'Calcul Worksheet'!DG64)</f>
        <v/>
      </c>
      <c r="M64" s="593"/>
      <c r="N64" s="594"/>
      <c r="O64" s="592" t="str">
        <f>IF(OR('Calcul Worksheet'!DJ64="",ISERROR('Calcul Worksheet'!DJ64)),"",'Calcul Worksheet'!DJ64)</f>
        <v/>
      </c>
      <c r="P64" s="593"/>
      <c r="Q64" s="594"/>
      <c r="R64" s="592" t="str">
        <f>IF(OR('Calcul Worksheet'!DM64="",ISERROR('Calcul Worksheet'!DM64)),"",'Calcul Worksheet'!DM64)</f>
        <v/>
      </c>
      <c r="S64" s="593"/>
      <c r="T64" s="594"/>
      <c r="U64" s="592" t="str">
        <f>IF(OR('Calcul Worksheet'!DP64="",ISERROR('Calcul Worksheet'!DP64)),"",'Calcul Worksheet'!DP64)</f>
        <v/>
      </c>
      <c r="V64" s="593"/>
      <c r="W64" s="594"/>
      <c r="X64" s="592" t="str">
        <f>IF(OR('Calcul Worksheet'!DS64="",ISERROR('Calcul Worksheet'!DS64)),"",'Calcul Worksheet'!DS64)</f>
        <v/>
      </c>
      <c r="Y64" s="593"/>
      <c r="Z64" s="594"/>
      <c r="AA64" s="592" t="str">
        <f>IF(OR('Calcul Worksheet'!DV64="",ISERROR('Calcul Worksheet'!DV64)),"",'Calcul Worksheet'!DV64)</f>
        <v/>
      </c>
      <c r="AB64" s="593"/>
      <c r="AC64" s="594"/>
      <c r="AD64" s="592" t="str">
        <f>IF(OR('Calcul Worksheet'!DY64="",ISERROR('Calcul Worksheet'!DY64)),"",'Calcul Worksheet'!DY64)</f>
        <v/>
      </c>
      <c r="AE64" s="593"/>
      <c r="AF64" s="594"/>
      <c r="AG64" s="592" t="str">
        <f>IF(OR('Calcul Worksheet'!EB64="",ISERROR('Calcul Worksheet'!EB64)),"",'Calcul Worksheet'!EB64)</f>
        <v/>
      </c>
      <c r="AH64" s="593"/>
      <c r="AI64" s="594"/>
      <c r="AJ64" s="201"/>
      <c r="AK64" s="201"/>
    </row>
    <row r="65" spans="1:37">
      <c r="A65" s="34" t="str">
        <f>IF('Informations About Genes'!A65="","",'Informations About Genes'!A65)</f>
        <v>F3</v>
      </c>
      <c r="B65" s="35" t="str">
        <f>IF('Informations About Genes'!D65="","",'Informations About Genes'!D65)</f>
        <v/>
      </c>
      <c r="C65" s="598"/>
      <c r="D65" s="599"/>
      <c r="E65" s="600"/>
      <c r="F65" s="592" t="str">
        <f>IF(OR('Calcul Worksheet'!DA65="",ISERROR('Calcul Worksheet'!DA65)),"",'Calcul Worksheet'!DA65)</f>
        <v/>
      </c>
      <c r="G65" s="593"/>
      <c r="H65" s="594"/>
      <c r="I65" s="592" t="str">
        <f>IF(OR('Calcul Worksheet'!DD65="",ISERROR('Calcul Worksheet'!DD65)),"",'Calcul Worksheet'!DD65)</f>
        <v/>
      </c>
      <c r="J65" s="593"/>
      <c r="K65" s="594"/>
      <c r="L65" s="592" t="str">
        <f>IF(OR('Calcul Worksheet'!DG65="",ISERROR('Calcul Worksheet'!DG65)),"",'Calcul Worksheet'!DG65)</f>
        <v/>
      </c>
      <c r="M65" s="593"/>
      <c r="N65" s="594"/>
      <c r="O65" s="592" t="str">
        <f>IF(OR('Calcul Worksheet'!DJ65="",ISERROR('Calcul Worksheet'!DJ65)),"",'Calcul Worksheet'!DJ65)</f>
        <v/>
      </c>
      <c r="P65" s="593"/>
      <c r="Q65" s="594"/>
      <c r="R65" s="592" t="str">
        <f>IF(OR('Calcul Worksheet'!DM65="",ISERROR('Calcul Worksheet'!DM65)),"",'Calcul Worksheet'!DM65)</f>
        <v/>
      </c>
      <c r="S65" s="593"/>
      <c r="T65" s="594"/>
      <c r="U65" s="592" t="str">
        <f>IF(OR('Calcul Worksheet'!DP65="",ISERROR('Calcul Worksheet'!DP65)),"",'Calcul Worksheet'!DP65)</f>
        <v/>
      </c>
      <c r="V65" s="593"/>
      <c r="W65" s="594"/>
      <c r="X65" s="592" t="str">
        <f>IF(OR('Calcul Worksheet'!DS65="",ISERROR('Calcul Worksheet'!DS65)),"",'Calcul Worksheet'!DS65)</f>
        <v/>
      </c>
      <c r="Y65" s="593"/>
      <c r="Z65" s="594"/>
      <c r="AA65" s="592" t="str">
        <f>IF(OR('Calcul Worksheet'!DV65="",ISERROR('Calcul Worksheet'!DV65)),"",'Calcul Worksheet'!DV65)</f>
        <v/>
      </c>
      <c r="AB65" s="593"/>
      <c r="AC65" s="594"/>
      <c r="AD65" s="592" t="str">
        <f>IF(OR('Calcul Worksheet'!DY65="",ISERROR('Calcul Worksheet'!DY65)),"",'Calcul Worksheet'!DY65)</f>
        <v/>
      </c>
      <c r="AE65" s="593"/>
      <c r="AF65" s="594"/>
      <c r="AG65" s="592" t="str">
        <f>IF(OR('Calcul Worksheet'!EB65="",ISERROR('Calcul Worksheet'!EB65)),"",'Calcul Worksheet'!EB65)</f>
        <v/>
      </c>
      <c r="AH65" s="593"/>
      <c r="AI65" s="594"/>
      <c r="AJ65" s="201"/>
      <c r="AK65" s="201"/>
    </row>
    <row r="66" spans="1:37">
      <c r="A66" s="34" t="str">
        <f>IF('Informations About Genes'!A66="","",'Informations About Genes'!A66)</f>
        <v>F4</v>
      </c>
      <c r="B66" s="35" t="str">
        <f>IF('Informations About Genes'!D66="","",'Informations About Genes'!D66)</f>
        <v/>
      </c>
      <c r="C66" s="598"/>
      <c r="D66" s="599"/>
      <c r="E66" s="600"/>
      <c r="F66" s="592" t="str">
        <f>IF(OR('Calcul Worksheet'!DA66="",ISERROR('Calcul Worksheet'!DA66)),"",'Calcul Worksheet'!DA66)</f>
        <v/>
      </c>
      <c r="G66" s="593"/>
      <c r="H66" s="594"/>
      <c r="I66" s="592" t="str">
        <f>IF(OR('Calcul Worksheet'!DD66="",ISERROR('Calcul Worksheet'!DD66)),"",'Calcul Worksheet'!DD66)</f>
        <v/>
      </c>
      <c r="J66" s="593"/>
      <c r="K66" s="594"/>
      <c r="L66" s="592" t="str">
        <f>IF(OR('Calcul Worksheet'!DG66="",ISERROR('Calcul Worksheet'!DG66)),"",'Calcul Worksheet'!DG66)</f>
        <v/>
      </c>
      <c r="M66" s="593"/>
      <c r="N66" s="594"/>
      <c r="O66" s="592" t="str">
        <f>IF(OR('Calcul Worksheet'!DJ66="",ISERROR('Calcul Worksheet'!DJ66)),"",'Calcul Worksheet'!DJ66)</f>
        <v/>
      </c>
      <c r="P66" s="593"/>
      <c r="Q66" s="594"/>
      <c r="R66" s="592" t="str">
        <f>IF(OR('Calcul Worksheet'!DM66="",ISERROR('Calcul Worksheet'!DM66)),"",'Calcul Worksheet'!DM66)</f>
        <v/>
      </c>
      <c r="S66" s="593"/>
      <c r="T66" s="594"/>
      <c r="U66" s="592" t="str">
        <f>IF(OR('Calcul Worksheet'!DP66="",ISERROR('Calcul Worksheet'!DP66)),"",'Calcul Worksheet'!DP66)</f>
        <v/>
      </c>
      <c r="V66" s="593"/>
      <c r="W66" s="594"/>
      <c r="X66" s="592" t="str">
        <f>IF(OR('Calcul Worksheet'!DS66="",ISERROR('Calcul Worksheet'!DS66)),"",'Calcul Worksheet'!DS66)</f>
        <v/>
      </c>
      <c r="Y66" s="593"/>
      <c r="Z66" s="594"/>
      <c r="AA66" s="592" t="str">
        <f>IF(OR('Calcul Worksheet'!DV66="",ISERROR('Calcul Worksheet'!DV66)),"",'Calcul Worksheet'!DV66)</f>
        <v/>
      </c>
      <c r="AB66" s="593"/>
      <c r="AC66" s="594"/>
      <c r="AD66" s="592" t="str">
        <f>IF(OR('Calcul Worksheet'!DY66="",ISERROR('Calcul Worksheet'!DY66)),"",'Calcul Worksheet'!DY66)</f>
        <v/>
      </c>
      <c r="AE66" s="593"/>
      <c r="AF66" s="594"/>
      <c r="AG66" s="592" t="str">
        <f>IF(OR('Calcul Worksheet'!EB66="",ISERROR('Calcul Worksheet'!EB66)),"",'Calcul Worksheet'!EB66)</f>
        <v/>
      </c>
      <c r="AH66" s="593"/>
      <c r="AI66" s="594"/>
      <c r="AJ66" s="201"/>
      <c r="AK66" s="201"/>
    </row>
    <row r="67" spans="1:37">
      <c r="A67" s="34" t="str">
        <f>IF('Informations About Genes'!A67="","",'Informations About Genes'!A67)</f>
        <v>F5</v>
      </c>
      <c r="B67" s="35" t="str">
        <f>IF('Informations About Genes'!D67="","",'Informations About Genes'!D67)</f>
        <v/>
      </c>
      <c r="C67" s="598"/>
      <c r="D67" s="599"/>
      <c r="E67" s="600"/>
      <c r="F67" s="592" t="str">
        <f>IF(OR('Calcul Worksheet'!DA67="",ISERROR('Calcul Worksheet'!DA67)),"",'Calcul Worksheet'!DA67)</f>
        <v/>
      </c>
      <c r="G67" s="593"/>
      <c r="H67" s="594"/>
      <c r="I67" s="592" t="str">
        <f>IF(OR('Calcul Worksheet'!DD67="",ISERROR('Calcul Worksheet'!DD67)),"",'Calcul Worksheet'!DD67)</f>
        <v/>
      </c>
      <c r="J67" s="593"/>
      <c r="K67" s="594"/>
      <c r="L67" s="592" t="str">
        <f>IF(OR('Calcul Worksheet'!DG67="",ISERROR('Calcul Worksheet'!DG67)),"",'Calcul Worksheet'!DG67)</f>
        <v/>
      </c>
      <c r="M67" s="593"/>
      <c r="N67" s="594"/>
      <c r="O67" s="592" t="str">
        <f>IF(OR('Calcul Worksheet'!DJ67="",ISERROR('Calcul Worksheet'!DJ67)),"",'Calcul Worksheet'!DJ67)</f>
        <v/>
      </c>
      <c r="P67" s="593"/>
      <c r="Q67" s="594"/>
      <c r="R67" s="592" t="str">
        <f>IF(OR('Calcul Worksheet'!DM67="",ISERROR('Calcul Worksheet'!DM67)),"",'Calcul Worksheet'!DM67)</f>
        <v/>
      </c>
      <c r="S67" s="593"/>
      <c r="T67" s="594"/>
      <c r="U67" s="592" t="str">
        <f>IF(OR('Calcul Worksheet'!DP67="",ISERROR('Calcul Worksheet'!DP67)),"",'Calcul Worksheet'!DP67)</f>
        <v/>
      </c>
      <c r="V67" s="593"/>
      <c r="W67" s="594"/>
      <c r="X67" s="592" t="str">
        <f>IF(OR('Calcul Worksheet'!DS67="",ISERROR('Calcul Worksheet'!DS67)),"",'Calcul Worksheet'!DS67)</f>
        <v/>
      </c>
      <c r="Y67" s="593"/>
      <c r="Z67" s="594"/>
      <c r="AA67" s="592" t="str">
        <f>IF(OR('Calcul Worksheet'!DV67="",ISERROR('Calcul Worksheet'!DV67)),"",'Calcul Worksheet'!DV67)</f>
        <v/>
      </c>
      <c r="AB67" s="593"/>
      <c r="AC67" s="594"/>
      <c r="AD67" s="592" t="str">
        <f>IF(OR('Calcul Worksheet'!DY67="",ISERROR('Calcul Worksheet'!DY67)),"",'Calcul Worksheet'!DY67)</f>
        <v/>
      </c>
      <c r="AE67" s="593"/>
      <c r="AF67" s="594"/>
      <c r="AG67" s="592" t="str">
        <f>IF(OR('Calcul Worksheet'!EB67="",ISERROR('Calcul Worksheet'!EB67)),"",'Calcul Worksheet'!EB67)</f>
        <v/>
      </c>
      <c r="AH67" s="593"/>
      <c r="AI67" s="594"/>
      <c r="AJ67" s="201"/>
      <c r="AK67" s="201"/>
    </row>
    <row r="68" spans="1:37">
      <c r="A68" s="34" t="str">
        <f>IF('Informations About Genes'!A68="","",'Informations About Genes'!A68)</f>
        <v>F6</v>
      </c>
      <c r="B68" s="35" t="str">
        <f>IF('Informations About Genes'!D68="","",'Informations About Genes'!D68)</f>
        <v/>
      </c>
      <c r="C68" s="598"/>
      <c r="D68" s="599"/>
      <c r="E68" s="600"/>
      <c r="F68" s="592" t="str">
        <f>IF(OR('Calcul Worksheet'!DA68="",ISERROR('Calcul Worksheet'!DA68)),"",'Calcul Worksheet'!DA68)</f>
        <v/>
      </c>
      <c r="G68" s="593"/>
      <c r="H68" s="594"/>
      <c r="I68" s="592" t="str">
        <f>IF(OR('Calcul Worksheet'!DD68="",ISERROR('Calcul Worksheet'!DD68)),"",'Calcul Worksheet'!DD68)</f>
        <v/>
      </c>
      <c r="J68" s="593"/>
      <c r="K68" s="594"/>
      <c r="L68" s="592" t="str">
        <f>IF(OR('Calcul Worksheet'!DG68="",ISERROR('Calcul Worksheet'!DG68)),"",'Calcul Worksheet'!DG68)</f>
        <v/>
      </c>
      <c r="M68" s="593"/>
      <c r="N68" s="594"/>
      <c r="O68" s="592" t="str">
        <f>IF(OR('Calcul Worksheet'!DJ68="",ISERROR('Calcul Worksheet'!DJ68)),"",'Calcul Worksheet'!DJ68)</f>
        <v/>
      </c>
      <c r="P68" s="593"/>
      <c r="Q68" s="594"/>
      <c r="R68" s="592" t="str">
        <f>IF(OR('Calcul Worksheet'!DM68="",ISERROR('Calcul Worksheet'!DM68)),"",'Calcul Worksheet'!DM68)</f>
        <v/>
      </c>
      <c r="S68" s="593"/>
      <c r="T68" s="594"/>
      <c r="U68" s="592" t="str">
        <f>IF(OR('Calcul Worksheet'!DP68="",ISERROR('Calcul Worksheet'!DP68)),"",'Calcul Worksheet'!DP68)</f>
        <v/>
      </c>
      <c r="V68" s="593"/>
      <c r="W68" s="594"/>
      <c r="X68" s="592" t="str">
        <f>IF(OR('Calcul Worksheet'!DS68="",ISERROR('Calcul Worksheet'!DS68)),"",'Calcul Worksheet'!DS68)</f>
        <v/>
      </c>
      <c r="Y68" s="593"/>
      <c r="Z68" s="594"/>
      <c r="AA68" s="592" t="str">
        <f>IF(OR('Calcul Worksheet'!DV68="",ISERROR('Calcul Worksheet'!DV68)),"",'Calcul Worksheet'!DV68)</f>
        <v/>
      </c>
      <c r="AB68" s="593"/>
      <c r="AC68" s="594"/>
      <c r="AD68" s="592" t="str">
        <f>IF(OR('Calcul Worksheet'!DY68="",ISERROR('Calcul Worksheet'!DY68)),"",'Calcul Worksheet'!DY68)</f>
        <v/>
      </c>
      <c r="AE68" s="593"/>
      <c r="AF68" s="594"/>
      <c r="AG68" s="592" t="str">
        <f>IF(OR('Calcul Worksheet'!EB68="",ISERROR('Calcul Worksheet'!EB68)),"",'Calcul Worksheet'!EB68)</f>
        <v/>
      </c>
      <c r="AH68" s="593"/>
      <c r="AI68" s="594"/>
      <c r="AJ68" s="201"/>
      <c r="AK68" s="201"/>
    </row>
    <row r="69" spans="1:37">
      <c r="A69" s="34" t="str">
        <f>IF('Informations About Genes'!A69="","",'Informations About Genes'!A69)</f>
        <v>F7</v>
      </c>
      <c r="B69" s="35" t="str">
        <f>IF('Informations About Genes'!D69="","",'Informations About Genes'!D69)</f>
        <v/>
      </c>
      <c r="C69" s="598"/>
      <c r="D69" s="599"/>
      <c r="E69" s="600"/>
      <c r="F69" s="592" t="str">
        <f>IF(OR('Calcul Worksheet'!DA69="",ISERROR('Calcul Worksheet'!DA69)),"",'Calcul Worksheet'!DA69)</f>
        <v/>
      </c>
      <c r="G69" s="593"/>
      <c r="H69" s="594"/>
      <c r="I69" s="592" t="str">
        <f>IF(OR('Calcul Worksheet'!DD69="",ISERROR('Calcul Worksheet'!DD69)),"",'Calcul Worksheet'!DD69)</f>
        <v/>
      </c>
      <c r="J69" s="593"/>
      <c r="K69" s="594"/>
      <c r="L69" s="592" t="str">
        <f>IF(OR('Calcul Worksheet'!DG69="",ISERROR('Calcul Worksheet'!DG69)),"",'Calcul Worksheet'!DG69)</f>
        <v/>
      </c>
      <c r="M69" s="593"/>
      <c r="N69" s="594"/>
      <c r="O69" s="592" t="str">
        <f>IF(OR('Calcul Worksheet'!DJ69="",ISERROR('Calcul Worksheet'!DJ69)),"",'Calcul Worksheet'!DJ69)</f>
        <v/>
      </c>
      <c r="P69" s="593"/>
      <c r="Q69" s="594"/>
      <c r="R69" s="592" t="str">
        <f>IF(OR('Calcul Worksheet'!DM69="",ISERROR('Calcul Worksheet'!DM69)),"",'Calcul Worksheet'!DM69)</f>
        <v/>
      </c>
      <c r="S69" s="593"/>
      <c r="T69" s="594"/>
      <c r="U69" s="592" t="str">
        <f>IF(OR('Calcul Worksheet'!DP69="",ISERROR('Calcul Worksheet'!DP69)),"",'Calcul Worksheet'!DP69)</f>
        <v/>
      </c>
      <c r="V69" s="593"/>
      <c r="W69" s="594"/>
      <c r="X69" s="592" t="str">
        <f>IF(OR('Calcul Worksheet'!DS69="",ISERROR('Calcul Worksheet'!DS69)),"",'Calcul Worksheet'!DS69)</f>
        <v/>
      </c>
      <c r="Y69" s="593"/>
      <c r="Z69" s="594"/>
      <c r="AA69" s="592" t="str">
        <f>IF(OR('Calcul Worksheet'!DV69="",ISERROR('Calcul Worksheet'!DV69)),"",'Calcul Worksheet'!DV69)</f>
        <v/>
      </c>
      <c r="AB69" s="593"/>
      <c r="AC69" s="594"/>
      <c r="AD69" s="592" t="str">
        <f>IF(OR('Calcul Worksheet'!DY69="",ISERROR('Calcul Worksheet'!DY69)),"",'Calcul Worksheet'!DY69)</f>
        <v/>
      </c>
      <c r="AE69" s="593"/>
      <c r="AF69" s="594"/>
      <c r="AG69" s="592" t="str">
        <f>IF(OR('Calcul Worksheet'!EB69="",ISERROR('Calcul Worksheet'!EB69)),"",'Calcul Worksheet'!EB69)</f>
        <v/>
      </c>
      <c r="AH69" s="593"/>
      <c r="AI69" s="594"/>
      <c r="AJ69" s="201"/>
      <c r="AK69" s="201"/>
    </row>
    <row r="70" spans="1:37">
      <c r="A70" s="34" t="str">
        <f>IF('Informations About Genes'!A70="","",'Informations About Genes'!A70)</f>
        <v>F8</v>
      </c>
      <c r="B70" s="35" t="str">
        <f>IF('Informations About Genes'!D70="","",'Informations About Genes'!D70)</f>
        <v/>
      </c>
      <c r="C70" s="598"/>
      <c r="D70" s="599"/>
      <c r="E70" s="600"/>
      <c r="F70" s="592" t="str">
        <f>IF(OR('Calcul Worksheet'!DA70="",ISERROR('Calcul Worksheet'!DA70)),"",'Calcul Worksheet'!DA70)</f>
        <v/>
      </c>
      <c r="G70" s="593"/>
      <c r="H70" s="594"/>
      <c r="I70" s="592" t="str">
        <f>IF(OR('Calcul Worksheet'!DD70="",ISERROR('Calcul Worksheet'!DD70)),"",'Calcul Worksheet'!DD70)</f>
        <v/>
      </c>
      <c r="J70" s="593"/>
      <c r="K70" s="594"/>
      <c r="L70" s="592" t="str">
        <f>IF(OR('Calcul Worksheet'!DG70="",ISERROR('Calcul Worksheet'!DG70)),"",'Calcul Worksheet'!DG70)</f>
        <v/>
      </c>
      <c r="M70" s="593"/>
      <c r="N70" s="594"/>
      <c r="O70" s="592" t="str">
        <f>IF(OR('Calcul Worksheet'!DJ70="",ISERROR('Calcul Worksheet'!DJ70)),"",'Calcul Worksheet'!DJ70)</f>
        <v/>
      </c>
      <c r="P70" s="593"/>
      <c r="Q70" s="594"/>
      <c r="R70" s="592" t="str">
        <f>IF(OR('Calcul Worksheet'!DM70="",ISERROR('Calcul Worksheet'!DM70)),"",'Calcul Worksheet'!DM70)</f>
        <v/>
      </c>
      <c r="S70" s="593"/>
      <c r="T70" s="594"/>
      <c r="U70" s="592" t="str">
        <f>IF(OR('Calcul Worksheet'!DP70="",ISERROR('Calcul Worksheet'!DP70)),"",'Calcul Worksheet'!DP70)</f>
        <v/>
      </c>
      <c r="V70" s="593"/>
      <c r="W70" s="594"/>
      <c r="X70" s="592" t="str">
        <f>IF(OR('Calcul Worksheet'!DS70="",ISERROR('Calcul Worksheet'!DS70)),"",'Calcul Worksheet'!DS70)</f>
        <v/>
      </c>
      <c r="Y70" s="593"/>
      <c r="Z70" s="594"/>
      <c r="AA70" s="592" t="str">
        <f>IF(OR('Calcul Worksheet'!DV70="",ISERROR('Calcul Worksheet'!DV70)),"",'Calcul Worksheet'!DV70)</f>
        <v/>
      </c>
      <c r="AB70" s="593"/>
      <c r="AC70" s="594"/>
      <c r="AD70" s="592" t="str">
        <f>IF(OR('Calcul Worksheet'!DY70="",ISERROR('Calcul Worksheet'!DY70)),"",'Calcul Worksheet'!DY70)</f>
        <v/>
      </c>
      <c r="AE70" s="593"/>
      <c r="AF70" s="594"/>
      <c r="AG70" s="592" t="str">
        <f>IF(OR('Calcul Worksheet'!EB70="",ISERROR('Calcul Worksheet'!EB70)),"",'Calcul Worksheet'!EB70)</f>
        <v/>
      </c>
      <c r="AH70" s="593"/>
      <c r="AI70" s="594"/>
      <c r="AJ70" s="201"/>
      <c r="AK70" s="201"/>
    </row>
    <row r="71" spans="1:37">
      <c r="A71" s="34" t="str">
        <f>IF('Informations About Genes'!A71="","",'Informations About Genes'!A71)</f>
        <v>F9</v>
      </c>
      <c r="B71" s="35" t="str">
        <f>IF('Informations About Genes'!D71="","",'Informations About Genes'!D71)</f>
        <v/>
      </c>
      <c r="C71" s="598"/>
      <c r="D71" s="599"/>
      <c r="E71" s="600"/>
      <c r="F71" s="592" t="str">
        <f>IF(OR('Calcul Worksheet'!DA71="",ISERROR('Calcul Worksheet'!DA71)),"",'Calcul Worksheet'!DA71)</f>
        <v/>
      </c>
      <c r="G71" s="593"/>
      <c r="H71" s="594"/>
      <c r="I71" s="592" t="str">
        <f>IF(OR('Calcul Worksheet'!DD71="",ISERROR('Calcul Worksheet'!DD71)),"",'Calcul Worksheet'!DD71)</f>
        <v/>
      </c>
      <c r="J71" s="593"/>
      <c r="K71" s="594"/>
      <c r="L71" s="592" t="str">
        <f>IF(OR('Calcul Worksheet'!DG71="",ISERROR('Calcul Worksheet'!DG71)),"",'Calcul Worksheet'!DG71)</f>
        <v/>
      </c>
      <c r="M71" s="593"/>
      <c r="N71" s="594"/>
      <c r="O71" s="592" t="str">
        <f>IF(OR('Calcul Worksheet'!DJ71="",ISERROR('Calcul Worksheet'!DJ71)),"",'Calcul Worksheet'!DJ71)</f>
        <v/>
      </c>
      <c r="P71" s="593"/>
      <c r="Q71" s="594"/>
      <c r="R71" s="592" t="str">
        <f>IF(OR('Calcul Worksheet'!DM71="",ISERROR('Calcul Worksheet'!DM71)),"",'Calcul Worksheet'!DM71)</f>
        <v/>
      </c>
      <c r="S71" s="593"/>
      <c r="T71" s="594"/>
      <c r="U71" s="592" t="str">
        <f>IF(OR('Calcul Worksheet'!DP71="",ISERROR('Calcul Worksheet'!DP71)),"",'Calcul Worksheet'!DP71)</f>
        <v/>
      </c>
      <c r="V71" s="593"/>
      <c r="W71" s="594"/>
      <c r="X71" s="592" t="str">
        <f>IF(OR('Calcul Worksheet'!DS71="",ISERROR('Calcul Worksheet'!DS71)),"",'Calcul Worksheet'!DS71)</f>
        <v/>
      </c>
      <c r="Y71" s="593"/>
      <c r="Z71" s="594"/>
      <c r="AA71" s="592" t="str">
        <f>IF(OR('Calcul Worksheet'!DV71="",ISERROR('Calcul Worksheet'!DV71)),"",'Calcul Worksheet'!DV71)</f>
        <v/>
      </c>
      <c r="AB71" s="593"/>
      <c r="AC71" s="594"/>
      <c r="AD71" s="592" t="str">
        <f>IF(OR('Calcul Worksheet'!DY71="",ISERROR('Calcul Worksheet'!DY71)),"",'Calcul Worksheet'!DY71)</f>
        <v/>
      </c>
      <c r="AE71" s="593"/>
      <c r="AF71" s="594"/>
      <c r="AG71" s="592" t="str">
        <f>IF(OR('Calcul Worksheet'!EB71="",ISERROR('Calcul Worksheet'!EB71)),"",'Calcul Worksheet'!EB71)</f>
        <v/>
      </c>
      <c r="AH71" s="593"/>
      <c r="AI71" s="594"/>
      <c r="AJ71" s="201"/>
      <c r="AK71" s="201"/>
    </row>
    <row r="72" spans="1:37">
      <c r="A72" s="34" t="str">
        <f>IF('Informations About Genes'!A72="","",'Informations About Genes'!A72)</f>
        <v>F10</v>
      </c>
      <c r="B72" s="35" t="str">
        <f>IF('Informations About Genes'!D72="","",'Informations About Genes'!D72)</f>
        <v/>
      </c>
      <c r="C72" s="598"/>
      <c r="D72" s="599"/>
      <c r="E72" s="600"/>
      <c r="F72" s="592" t="str">
        <f>IF(OR('Calcul Worksheet'!DA72="",ISERROR('Calcul Worksheet'!DA72)),"",'Calcul Worksheet'!DA72)</f>
        <v/>
      </c>
      <c r="G72" s="593"/>
      <c r="H72" s="594"/>
      <c r="I72" s="592" t="str">
        <f>IF(OR('Calcul Worksheet'!DD72="",ISERROR('Calcul Worksheet'!DD72)),"",'Calcul Worksheet'!DD72)</f>
        <v/>
      </c>
      <c r="J72" s="593"/>
      <c r="K72" s="594"/>
      <c r="L72" s="592" t="str">
        <f>IF(OR('Calcul Worksheet'!DG72="",ISERROR('Calcul Worksheet'!DG72)),"",'Calcul Worksheet'!DG72)</f>
        <v/>
      </c>
      <c r="M72" s="593"/>
      <c r="N72" s="594"/>
      <c r="O72" s="592" t="str">
        <f>IF(OR('Calcul Worksheet'!DJ72="",ISERROR('Calcul Worksheet'!DJ72)),"",'Calcul Worksheet'!DJ72)</f>
        <v/>
      </c>
      <c r="P72" s="593"/>
      <c r="Q72" s="594"/>
      <c r="R72" s="592" t="str">
        <f>IF(OR('Calcul Worksheet'!DM72="",ISERROR('Calcul Worksheet'!DM72)),"",'Calcul Worksheet'!DM72)</f>
        <v/>
      </c>
      <c r="S72" s="593"/>
      <c r="T72" s="594"/>
      <c r="U72" s="592" t="str">
        <f>IF(OR('Calcul Worksheet'!DP72="",ISERROR('Calcul Worksheet'!DP72)),"",'Calcul Worksheet'!DP72)</f>
        <v/>
      </c>
      <c r="V72" s="593"/>
      <c r="W72" s="594"/>
      <c r="X72" s="592" t="str">
        <f>IF(OR('Calcul Worksheet'!DS72="",ISERROR('Calcul Worksheet'!DS72)),"",'Calcul Worksheet'!DS72)</f>
        <v/>
      </c>
      <c r="Y72" s="593"/>
      <c r="Z72" s="594"/>
      <c r="AA72" s="592" t="str">
        <f>IF(OR('Calcul Worksheet'!DV72="",ISERROR('Calcul Worksheet'!DV72)),"",'Calcul Worksheet'!DV72)</f>
        <v/>
      </c>
      <c r="AB72" s="593"/>
      <c r="AC72" s="594"/>
      <c r="AD72" s="592" t="str">
        <f>IF(OR('Calcul Worksheet'!DY72="",ISERROR('Calcul Worksheet'!DY72)),"",'Calcul Worksheet'!DY72)</f>
        <v/>
      </c>
      <c r="AE72" s="593"/>
      <c r="AF72" s="594"/>
      <c r="AG72" s="592" t="str">
        <f>IF(OR('Calcul Worksheet'!EB72="",ISERROR('Calcul Worksheet'!EB72)),"",'Calcul Worksheet'!EB72)</f>
        <v/>
      </c>
      <c r="AH72" s="593"/>
      <c r="AI72" s="594"/>
      <c r="AJ72" s="201"/>
      <c r="AK72" s="201"/>
    </row>
    <row r="73" spans="1:37">
      <c r="A73" s="34" t="str">
        <f>IF('Informations About Genes'!A73="","",'Informations About Genes'!A73)</f>
        <v>F11</v>
      </c>
      <c r="B73" s="35" t="str">
        <f>IF('Informations About Genes'!D73="","",'Informations About Genes'!D73)</f>
        <v/>
      </c>
      <c r="C73" s="598"/>
      <c r="D73" s="599"/>
      <c r="E73" s="600"/>
      <c r="F73" s="592" t="str">
        <f>IF(OR('Calcul Worksheet'!DA73="",ISERROR('Calcul Worksheet'!DA73)),"",'Calcul Worksheet'!DA73)</f>
        <v/>
      </c>
      <c r="G73" s="593"/>
      <c r="H73" s="594"/>
      <c r="I73" s="592" t="str">
        <f>IF(OR('Calcul Worksheet'!DD73="",ISERROR('Calcul Worksheet'!DD73)),"",'Calcul Worksheet'!DD73)</f>
        <v/>
      </c>
      <c r="J73" s="593"/>
      <c r="K73" s="594"/>
      <c r="L73" s="592" t="str">
        <f>IF(OR('Calcul Worksheet'!DG73="",ISERROR('Calcul Worksheet'!DG73)),"",'Calcul Worksheet'!DG73)</f>
        <v/>
      </c>
      <c r="M73" s="593"/>
      <c r="N73" s="594"/>
      <c r="O73" s="592" t="str">
        <f>IF(OR('Calcul Worksheet'!DJ73="",ISERROR('Calcul Worksheet'!DJ73)),"",'Calcul Worksheet'!DJ73)</f>
        <v/>
      </c>
      <c r="P73" s="593"/>
      <c r="Q73" s="594"/>
      <c r="R73" s="592" t="str">
        <f>IF(OR('Calcul Worksheet'!DM73="",ISERROR('Calcul Worksheet'!DM73)),"",'Calcul Worksheet'!DM73)</f>
        <v/>
      </c>
      <c r="S73" s="593"/>
      <c r="T73" s="594"/>
      <c r="U73" s="592" t="str">
        <f>IF(OR('Calcul Worksheet'!DP73="",ISERROR('Calcul Worksheet'!DP73)),"",'Calcul Worksheet'!DP73)</f>
        <v/>
      </c>
      <c r="V73" s="593"/>
      <c r="W73" s="594"/>
      <c r="X73" s="592" t="str">
        <f>IF(OR('Calcul Worksheet'!DS73="",ISERROR('Calcul Worksheet'!DS73)),"",'Calcul Worksheet'!DS73)</f>
        <v/>
      </c>
      <c r="Y73" s="593"/>
      <c r="Z73" s="594"/>
      <c r="AA73" s="592" t="str">
        <f>IF(OR('Calcul Worksheet'!DV73="",ISERROR('Calcul Worksheet'!DV73)),"",'Calcul Worksheet'!DV73)</f>
        <v/>
      </c>
      <c r="AB73" s="593"/>
      <c r="AC73" s="594"/>
      <c r="AD73" s="592" t="str">
        <f>IF(OR('Calcul Worksheet'!DY73="",ISERROR('Calcul Worksheet'!DY73)),"",'Calcul Worksheet'!DY73)</f>
        <v/>
      </c>
      <c r="AE73" s="593"/>
      <c r="AF73" s="594"/>
      <c r="AG73" s="592" t="str">
        <f>IF(OR('Calcul Worksheet'!EB73="",ISERROR('Calcul Worksheet'!EB73)),"",'Calcul Worksheet'!EB73)</f>
        <v/>
      </c>
      <c r="AH73" s="593"/>
      <c r="AI73" s="594"/>
      <c r="AJ73" s="201"/>
      <c r="AK73" s="201"/>
    </row>
    <row r="74" spans="1:37">
      <c r="A74" s="34" t="str">
        <f>IF('Informations About Genes'!A74="","",'Informations About Genes'!A74)</f>
        <v>F12</v>
      </c>
      <c r="B74" s="35" t="str">
        <f>IF('Informations About Genes'!D74="","",'Informations About Genes'!D74)</f>
        <v/>
      </c>
      <c r="C74" s="598"/>
      <c r="D74" s="599"/>
      <c r="E74" s="600"/>
      <c r="F74" s="592" t="str">
        <f>IF(OR('Calcul Worksheet'!DA74="",ISERROR('Calcul Worksheet'!DA74)),"",'Calcul Worksheet'!DA74)</f>
        <v/>
      </c>
      <c r="G74" s="593"/>
      <c r="H74" s="594"/>
      <c r="I74" s="592" t="str">
        <f>IF(OR('Calcul Worksheet'!DD74="",ISERROR('Calcul Worksheet'!DD74)),"",'Calcul Worksheet'!DD74)</f>
        <v/>
      </c>
      <c r="J74" s="593"/>
      <c r="K74" s="594"/>
      <c r="L74" s="592" t="str">
        <f>IF(OR('Calcul Worksheet'!DG74="",ISERROR('Calcul Worksheet'!DG74)),"",'Calcul Worksheet'!DG74)</f>
        <v/>
      </c>
      <c r="M74" s="593"/>
      <c r="N74" s="594"/>
      <c r="O74" s="592" t="str">
        <f>IF(OR('Calcul Worksheet'!DJ74="",ISERROR('Calcul Worksheet'!DJ74)),"",'Calcul Worksheet'!DJ74)</f>
        <v/>
      </c>
      <c r="P74" s="593"/>
      <c r="Q74" s="594"/>
      <c r="R74" s="592" t="str">
        <f>IF(OR('Calcul Worksheet'!DM74="",ISERROR('Calcul Worksheet'!DM74)),"",'Calcul Worksheet'!DM74)</f>
        <v/>
      </c>
      <c r="S74" s="593"/>
      <c r="T74" s="594"/>
      <c r="U74" s="592" t="str">
        <f>IF(OR('Calcul Worksheet'!DP74="",ISERROR('Calcul Worksheet'!DP74)),"",'Calcul Worksheet'!DP74)</f>
        <v/>
      </c>
      <c r="V74" s="593"/>
      <c r="W74" s="594"/>
      <c r="X74" s="592" t="str">
        <f>IF(OR('Calcul Worksheet'!DS74="",ISERROR('Calcul Worksheet'!DS74)),"",'Calcul Worksheet'!DS74)</f>
        <v/>
      </c>
      <c r="Y74" s="593"/>
      <c r="Z74" s="594"/>
      <c r="AA74" s="592" t="str">
        <f>IF(OR('Calcul Worksheet'!DV74="",ISERROR('Calcul Worksheet'!DV74)),"",'Calcul Worksheet'!DV74)</f>
        <v/>
      </c>
      <c r="AB74" s="593"/>
      <c r="AC74" s="594"/>
      <c r="AD74" s="592" t="str">
        <f>IF(OR('Calcul Worksheet'!DY74="",ISERROR('Calcul Worksheet'!DY74)),"",'Calcul Worksheet'!DY74)</f>
        <v/>
      </c>
      <c r="AE74" s="593"/>
      <c r="AF74" s="594"/>
      <c r="AG74" s="592" t="str">
        <f>IF(OR('Calcul Worksheet'!EB74="",ISERROR('Calcul Worksheet'!EB74)),"",'Calcul Worksheet'!EB74)</f>
        <v/>
      </c>
      <c r="AH74" s="593"/>
      <c r="AI74" s="594"/>
      <c r="AJ74" s="201"/>
      <c r="AK74" s="201"/>
    </row>
    <row r="75" spans="1:37">
      <c r="A75" s="34" t="str">
        <f>IF('Informations About Genes'!A75="","",'Informations About Genes'!A75)</f>
        <v>G1</v>
      </c>
      <c r="B75" s="35" t="str">
        <f>IF('Informations About Genes'!D75="","",'Informations About Genes'!D75)</f>
        <v/>
      </c>
      <c r="C75" s="598"/>
      <c r="D75" s="599"/>
      <c r="E75" s="600"/>
      <c r="F75" s="592" t="str">
        <f>IF(OR('Calcul Worksheet'!DA75="",ISERROR('Calcul Worksheet'!DA75)),"",'Calcul Worksheet'!DA75)</f>
        <v/>
      </c>
      <c r="G75" s="593"/>
      <c r="H75" s="594"/>
      <c r="I75" s="592" t="str">
        <f>IF(OR('Calcul Worksheet'!DD75="",ISERROR('Calcul Worksheet'!DD75)),"",'Calcul Worksheet'!DD75)</f>
        <v/>
      </c>
      <c r="J75" s="593"/>
      <c r="K75" s="594"/>
      <c r="L75" s="592" t="str">
        <f>IF(OR('Calcul Worksheet'!DG75="",ISERROR('Calcul Worksheet'!DG75)),"",'Calcul Worksheet'!DG75)</f>
        <v/>
      </c>
      <c r="M75" s="593"/>
      <c r="N75" s="594"/>
      <c r="O75" s="592" t="str">
        <f>IF(OR('Calcul Worksheet'!DJ75="",ISERROR('Calcul Worksheet'!DJ75)),"",'Calcul Worksheet'!DJ75)</f>
        <v/>
      </c>
      <c r="P75" s="593"/>
      <c r="Q75" s="594"/>
      <c r="R75" s="592" t="str">
        <f>IF(OR('Calcul Worksheet'!DM75="",ISERROR('Calcul Worksheet'!DM75)),"",'Calcul Worksheet'!DM75)</f>
        <v/>
      </c>
      <c r="S75" s="593"/>
      <c r="T75" s="594"/>
      <c r="U75" s="592" t="str">
        <f>IF(OR('Calcul Worksheet'!DP75="",ISERROR('Calcul Worksheet'!DP75)),"",'Calcul Worksheet'!DP75)</f>
        <v/>
      </c>
      <c r="V75" s="593"/>
      <c r="W75" s="594"/>
      <c r="X75" s="592" t="str">
        <f>IF(OR('Calcul Worksheet'!DS75="",ISERROR('Calcul Worksheet'!DS75)),"",'Calcul Worksheet'!DS75)</f>
        <v/>
      </c>
      <c r="Y75" s="593"/>
      <c r="Z75" s="594"/>
      <c r="AA75" s="592" t="str">
        <f>IF(OR('Calcul Worksheet'!DV75="",ISERROR('Calcul Worksheet'!DV75)),"",'Calcul Worksheet'!DV75)</f>
        <v/>
      </c>
      <c r="AB75" s="593"/>
      <c r="AC75" s="594"/>
      <c r="AD75" s="592" t="str">
        <f>IF(OR('Calcul Worksheet'!DY75="",ISERROR('Calcul Worksheet'!DY75)),"",'Calcul Worksheet'!DY75)</f>
        <v/>
      </c>
      <c r="AE75" s="593"/>
      <c r="AF75" s="594"/>
      <c r="AG75" s="592" t="str">
        <f>IF(OR('Calcul Worksheet'!EB75="",ISERROR('Calcul Worksheet'!EB75)),"",'Calcul Worksheet'!EB75)</f>
        <v/>
      </c>
      <c r="AH75" s="593"/>
      <c r="AI75" s="594"/>
      <c r="AJ75" s="201"/>
      <c r="AK75" s="201"/>
    </row>
    <row r="76" spans="1:37">
      <c r="A76" s="34" t="str">
        <f>IF('Informations About Genes'!A76="","",'Informations About Genes'!A76)</f>
        <v>G2</v>
      </c>
      <c r="B76" s="35" t="str">
        <f>IF('Informations About Genes'!D76="","",'Informations About Genes'!D76)</f>
        <v/>
      </c>
      <c r="C76" s="598"/>
      <c r="D76" s="599"/>
      <c r="E76" s="600"/>
      <c r="F76" s="592" t="str">
        <f>IF(OR('Calcul Worksheet'!DA76="",ISERROR('Calcul Worksheet'!DA76)),"",'Calcul Worksheet'!DA76)</f>
        <v/>
      </c>
      <c r="G76" s="593"/>
      <c r="H76" s="594"/>
      <c r="I76" s="592" t="str">
        <f>IF(OR('Calcul Worksheet'!DD76="",ISERROR('Calcul Worksheet'!DD76)),"",'Calcul Worksheet'!DD76)</f>
        <v/>
      </c>
      <c r="J76" s="593"/>
      <c r="K76" s="594"/>
      <c r="L76" s="592" t="str">
        <f>IF(OR('Calcul Worksheet'!DG76="",ISERROR('Calcul Worksheet'!DG76)),"",'Calcul Worksheet'!DG76)</f>
        <v/>
      </c>
      <c r="M76" s="593"/>
      <c r="N76" s="594"/>
      <c r="O76" s="592" t="str">
        <f>IF(OR('Calcul Worksheet'!DJ76="",ISERROR('Calcul Worksheet'!DJ76)),"",'Calcul Worksheet'!DJ76)</f>
        <v/>
      </c>
      <c r="P76" s="593"/>
      <c r="Q76" s="594"/>
      <c r="R76" s="592" t="str">
        <f>IF(OR('Calcul Worksheet'!DM76="",ISERROR('Calcul Worksheet'!DM76)),"",'Calcul Worksheet'!DM76)</f>
        <v/>
      </c>
      <c r="S76" s="593"/>
      <c r="T76" s="594"/>
      <c r="U76" s="592" t="str">
        <f>IF(OR('Calcul Worksheet'!DP76="",ISERROR('Calcul Worksheet'!DP76)),"",'Calcul Worksheet'!DP76)</f>
        <v/>
      </c>
      <c r="V76" s="593"/>
      <c r="W76" s="594"/>
      <c r="X76" s="592" t="str">
        <f>IF(OR('Calcul Worksheet'!DS76="",ISERROR('Calcul Worksheet'!DS76)),"",'Calcul Worksheet'!DS76)</f>
        <v/>
      </c>
      <c r="Y76" s="593"/>
      <c r="Z76" s="594"/>
      <c r="AA76" s="592" t="str">
        <f>IF(OR('Calcul Worksheet'!DV76="",ISERROR('Calcul Worksheet'!DV76)),"",'Calcul Worksheet'!DV76)</f>
        <v/>
      </c>
      <c r="AB76" s="593"/>
      <c r="AC76" s="594"/>
      <c r="AD76" s="592" t="str">
        <f>IF(OR('Calcul Worksheet'!DY76="",ISERROR('Calcul Worksheet'!DY76)),"",'Calcul Worksheet'!DY76)</f>
        <v/>
      </c>
      <c r="AE76" s="593"/>
      <c r="AF76" s="594"/>
      <c r="AG76" s="592" t="str">
        <f>IF(OR('Calcul Worksheet'!EB76="",ISERROR('Calcul Worksheet'!EB76)),"",'Calcul Worksheet'!EB76)</f>
        <v/>
      </c>
      <c r="AH76" s="593"/>
      <c r="AI76" s="594"/>
      <c r="AJ76" s="201"/>
      <c r="AK76" s="201"/>
    </row>
    <row r="77" spans="1:37">
      <c r="A77" s="34" t="str">
        <f>IF('Informations About Genes'!A77="","",'Informations About Genes'!A77)</f>
        <v>G3</v>
      </c>
      <c r="B77" s="35" t="str">
        <f>IF('Informations About Genes'!D77="","",'Informations About Genes'!D77)</f>
        <v/>
      </c>
      <c r="C77" s="598"/>
      <c r="D77" s="599"/>
      <c r="E77" s="600"/>
      <c r="F77" s="592" t="str">
        <f>IF(OR('Calcul Worksheet'!DA77="",ISERROR('Calcul Worksheet'!DA77)),"",'Calcul Worksheet'!DA77)</f>
        <v/>
      </c>
      <c r="G77" s="593"/>
      <c r="H77" s="594"/>
      <c r="I77" s="592" t="str">
        <f>IF(OR('Calcul Worksheet'!DD77="",ISERROR('Calcul Worksheet'!DD77)),"",'Calcul Worksheet'!DD77)</f>
        <v/>
      </c>
      <c r="J77" s="593"/>
      <c r="K77" s="594"/>
      <c r="L77" s="592" t="str">
        <f>IF(OR('Calcul Worksheet'!DG77="",ISERROR('Calcul Worksheet'!DG77)),"",'Calcul Worksheet'!DG77)</f>
        <v/>
      </c>
      <c r="M77" s="593"/>
      <c r="N77" s="594"/>
      <c r="O77" s="592" t="str">
        <f>IF(OR('Calcul Worksheet'!DJ77="",ISERROR('Calcul Worksheet'!DJ77)),"",'Calcul Worksheet'!DJ77)</f>
        <v/>
      </c>
      <c r="P77" s="593"/>
      <c r="Q77" s="594"/>
      <c r="R77" s="592" t="str">
        <f>IF(OR('Calcul Worksheet'!DM77="",ISERROR('Calcul Worksheet'!DM77)),"",'Calcul Worksheet'!DM77)</f>
        <v/>
      </c>
      <c r="S77" s="593"/>
      <c r="T77" s="594"/>
      <c r="U77" s="592" t="str">
        <f>IF(OR('Calcul Worksheet'!DP77="",ISERROR('Calcul Worksheet'!DP77)),"",'Calcul Worksheet'!DP77)</f>
        <v/>
      </c>
      <c r="V77" s="593"/>
      <c r="W77" s="594"/>
      <c r="X77" s="592" t="str">
        <f>IF(OR('Calcul Worksheet'!DS77="",ISERROR('Calcul Worksheet'!DS77)),"",'Calcul Worksheet'!DS77)</f>
        <v/>
      </c>
      <c r="Y77" s="593"/>
      <c r="Z77" s="594"/>
      <c r="AA77" s="592" t="str">
        <f>IF(OR('Calcul Worksheet'!DV77="",ISERROR('Calcul Worksheet'!DV77)),"",'Calcul Worksheet'!DV77)</f>
        <v/>
      </c>
      <c r="AB77" s="593"/>
      <c r="AC77" s="594"/>
      <c r="AD77" s="592" t="str">
        <f>IF(OR('Calcul Worksheet'!DY77="",ISERROR('Calcul Worksheet'!DY77)),"",'Calcul Worksheet'!DY77)</f>
        <v/>
      </c>
      <c r="AE77" s="593"/>
      <c r="AF77" s="594"/>
      <c r="AG77" s="592" t="str">
        <f>IF(OR('Calcul Worksheet'!EB77="",ISERROR('Calcul Worksheet'!EB77)),"",'Calcul Worksheet'!EB77)</f>
        <v/>
      </c>
      <c r="AH77" s="593"/>
      <c r="AI77" s="594"/>
      <c r="AJ77" s="201"/>
      <c r="AK77" s="201"/>
    </row>
    <row r="78" spans="1:37">
      <c r="A78" s="34" t="str">
        <f>IF('Informations About Genes'!A78="","",'Informations About Genes'!A78)</f>
        <v>G4</v>
      </c>
      <c r="B78" s="35" t="str">
        <f>IF('Informations About Genes'!D78="","",'Informations About Genes'!D78)</f>
        <v/>
      </c>
      <c r="C78" s="598"/>
      <c r="D78" s="599"/>
      <c r="E78" s="600"/>
      <c r="F78" s="592" t="str">
        <f>IF(OR('Calcul Worksheet'!DA78="",ISERROR('Calcul Worksheet'!DA78)),"",'Calcul Worksheet'!DA78)</f>
        <v/>
      </c>
      <c r="G78" s="593"/>
      <c r="H78" s="594"/>
      <c r="I78" s="592" t="str">
        <f>IF(OR('Calcul Worksheet'!DD78="",ISERROR('Calcul Worksheet'!DD78)),"",'Calcul Worksheet'!DD78)</f>
        <v/>
      </c>
      <c r="J78" s="593"/>
      <c r="K78" s="594"/>
      <c r="L78" s="592" t="str">
        <f>IF(OR('Calcul Worksheet'!DG78="",ISERROR('Calcul Worksheet'!DG78)),"",'Calcul Worksheet'!DG78)</f>
        <v/>
      </c>
      <c r="M78" s="593"/>
      <c r="N78" s="594"/>
      <c r="O78" s="592" t="str">
        <f>IF(OR('Calcul Worksheet'!DJ78="",ISERROR('Calcul Worksheet'!DJ78)),"",'Calcul Worksheet'!DJ78)</f>
        <v/>
      </c>
      <c r="P78" s="593"/>
      <c r="Q78" s="594"/>
      <c r="R78" s="592" t="str">
        <f>IF(OR('Calcul Worksheet'!DM78="",ISERROR('Calcul Worksheet'!DM78)),"",'Calcul Worksheet'!DM78)</f>
        <v/>
      </c>
      <c r="S78" s="593"/>
      <c r="T78" s="594"/>
      <c r="U78" s="592" t="str">
        <f>IF(OR('Calcul Worksheet'!DP78="",ISERROR('Calcul Worksheet'!DP78)),"",'Calcul Worksheet'!DP78)</f>
        <v/>
      </c>
      <c r="V78" s="593"/>
      <c r="W78" s="594"/>
      <c r="X78" s="592" t="str">
        <f>IF(OR('Calcul Worksheet'!DS78="",ISERROR('Calcul Worksheet'!DS78)),"",'Calcul Worksheet'!DS78)</f>
        <v/>
      </c>
      <c r="Y78" s="593"/>
      <c r="Z78" s="594"/>
      <c r="AA78" s="592" t="str">
        <f>IF(OR('Calcul Worksheet'!DV78="",ISERROR('Calcul Worksheet'!DV78)),"",'Calcul Worksheet'!DV78)</f>
        <v/>
      </c>
      <c r="AB78" s="593"/>
      <c r="AC78" s="594"/>
      <c r="AD78" s="592" t="str">
        <f>IF(OR('Calcul Worksheet'!DY78="",ISERROR('Calcul Worksheet'!DY78)),"",'Calcul Worksheet'!DY78)</f>
        <v/>
      </c>
      <c r="AE78" s="593"/>
      <c r="AF78" s="594"/>
      <c r="AG78" s="592" t="str">
        <f>IF(OR('Calcul Worksheet'!EB78="",ISERROR('Calcul Worksheet'!EB78)),"",'Calcul Worksheet'!EB78)</f>
        <v/>
      </c>
      <c r="AH78" s="593"/>
      <c r="AI78" s="594"/>
      <c r="AJ78" s="201"/>
      <c r="AK78" s="201"/>
    </row>
    <row r="79" spans="1:37">
      <c r="A79" s="34" t="str">
        <f>IF('Informations About Genes'!A79="","",'Informations About Genes'!A79)</f>
        <v>G5</v>
      </c>
      <c r="B79" s="35" t="str">
        <f>IF('Informations About Genes'!D79="","",'Informations About Genes'!D79)</f>
        <v/>
      </c>
      <c r="C79" s="598"/>
      <c r="D79" s="599"/>
      <c r="E79" s="600"/>
      <c r="F79" s="592" t="str">
        <f>IF(OR('Calcul Worksheet'!DA79="",ISERROR('Calcul Worksheet'!DA79)),"",'Calcul Worksheet'!DA79)</f>
        <v/>
      </c>
      <c r="G79" s="593"/>
      <c r="H79" s="594"/>
      <c r="I79" s="592" t="str">
        <f>IF(OR('Calcul Worksheet'!DD79="",ISERROR('Calcul Worksheet'!DD79)),"",'Calcul Worksheet'!DD79)</f>
        <v/>
      </c>
      <c r="J79" s="593"/>
      <c r="K79" s="594"/>
      <c r="L79" s="592" t="str">
        <f>IF(OR('Calcul Worksheet'!DG79="",ISERROR('Calcul Worksheet'!DG79)),"",'Calcul Worksheet'!DG79)</f>
        <v/>
      </c>
      <c r="M79" s="593"/>
      <c r="N79" s="594"/>
      <c r="O79" s="592" t="str">
        <f>IF(OR('Calcul Worksheet'!DJ79="",ISERROR('Calcul Worksheet'!DJ79)),"",'Calcul Worksheet'!DJ79)</f>
        <v/>
      </c>
      <c r="P79" s="593"/>
      <c r="Q79" s="594"/>
      <c r="R79" s="592" t="str">
        <f>IF(OR('Calcul Worksheet'!DM79="",ISERROR('Calcul Worksheet'!DM79)),"",'Calcul Worksheet'!DM79)</f>
        <v/>
      </c>
      <c r="S79" s="593"/>
      <c r="T79" s="594"/>
      <c r="U79" s="592" t="str">
        <f>IF(OR('Calcul Worksheet'!DP79="",ISERROR('Calcul Worksheet'!DP79)),"",'Calcul Worksheet'!DP79)</f>
        <v/>
      </c>
      <c r="V79" s="593"/>
      <c r="W79" s="594"/>
      <c r="X79" s="592" t="str">
        <f>IF(OR('Calcul Worksheet'!DS79="",ISERROR('Calcul Worksheet'!DS79)),"",'Calcul Worksheet'!DS79)</f>
        <v/>
      </c>
      <c r="Y79" s="593"/>
      <c r="Z79" s="594"/>
      <c r="AA79" s="592" t="str">
        <f>IF(OR('Calcul Worksheet'!DV79="",ISERROR('Calcul Worksheet'!DV79)),"",'Calcul Worksheet'!DV79)</f>
        <v/>
      </c>
      <c r="AB79" s="593"/>
      <c r="AC79" s="594"/>
      <c r="AD79" s="592" t="str">
        <f>IF(OR('Calcul Worksheet'!DY79="",ISERROR('Calcul Worksheet'!DY79)),"",'Calcul Worksheet'!DY79)</f>
        <v/>
      </c>
      <c r="AE79" s="593"/>
      <c r="AF79" s="594"/>
      <c r="AG79" s="592" t="str">
        <f>IF(OR('Calcul Worksheet'!EB79="",ISERROR('Calcul Worksheet'!EB79)),"",'Calcul Worksheet'!EB79)</f>
        <v/>
      </c>
      <c r="AH79" s="593"/>
      <c r="AI79" s="594"/>
      <c r="AJ79" s="201"/>
      <c r="AK79" s="201"/>
    </row>
    <row r="80" spans="1:37">
      <c r="A80" s="34" t="str">
        <f>IF('Informations About Genes'!A80="","",'Informations About Genes'!A80)</f>
        <v>G6</v>
      </c>
      <c r="B80" s="35" t="str">
        <f>IF('Informations About Genes'!D80="","",'Informations About Genes'!D80)</f>
        <v/>
      </c>
      <c r="C80" s="598"/>
      <c r="D80" s="599"/>
      <c r="E80" s="600"/>
      <c r="F80" s="592" t="str">
        <f>IF(OR('Calcul Worksheet'!DA80="",ISERROR('Calcul Worksheet'!DA80)),"",'Calcul Worksheet'!DA80)</f>
        <v/>
      </c>
      <c r="G80" s="593"/>
      <c r="H80" s="594"/>
      <c r="I80" s="592" t="str">
        <f>IF(OR('Calcul Worksheet'!DD80="",ISERROR('Calcul Worksheet'!DD80)),"",'Calcul Worksheet'!DD80)</f>
        <v/>
      </c>
      <c r="J80" s="593"/>
      <c r="K80" s="594"/>
      <c r="L80" s="592" t="str">
        <f>IF(OR('Calcul Worksheet'!DG80="",ISERROR('Calcul Worksheet'!DG80)),"",'Calcul Worksheet'!DG80)</f>
        <v/>
      </c>
      <c r="M80" s="593"/>
      <c r="N80" s="594"/>
      <c r="O80" s="592" t="str">
        <f>IF(OR('Calcul Worksheet'!DJ80="",ISERROR('Calcul Worksheet'!DJ80)),"",'Calcul Worksheet'!DJ80)</f>
        <v/>
      </c>
      <c r="P80" s="593"/>
      <c r="Q80" s="594"/>
      <c r="R80" s="592" t="str">
        <f>IF(OR('Calcul Worksheet'!DM80="",ISERROR('Calcul Worksheet'!DM80)),"",'Calcul Worksheet'!DM80)</f>
        <v/>
      </c>
      <c r="S80" s="593"/>
      <c r="T80" s="594"/>
      <c r="U80" s="592" t="str">
        <f>IF(OR('Calcul Worksheet'!DP80="",ISERROR('Calcul Worksheet'!DP80)),"",'Calcul Worksheet'!DP80)</f>
        <v/>
      </c>
      <c r="V80" s="593"/>
      <c r="W80" s="594"/>
      <c r="X80" s="592" t="str">
        <f>IF(OR('Calcul Worksheet'!DS80="",ISERROR('Calcul Worksheet'!DS80)),"",'Calcul Worksheet'!DS80)</f>
        <v/>
      </c>
      <c r="Y80" s="593"/>
      <c r="Z80" s="594"/>
      <c r="AA80" s="592" t="str">
        <f>IF(OR('Calcul Worksheet'!DV80="",ISERROR('Calcul Worksheet'!DV80)),"",'Calcul Worksheet'!DV80)</f>
        <v/>
      </c>
      <c r="AB80" s="593"/>
      <c r="AC80" s="594"/>
      <c r="AD80" s="592" t="str">
        <f>IF(OR('Calcul Worksheet'!DY80="",ISERROR('Calcul Worksheet'!DY80)),"",'Calcul Worksheet'!DY80)</f>
        <v/>
      </c>
      <c r="AE80" s="593"/>
      <c r="AF80" s="594"/>
      <c r="AG80" s="592" t="str">
        <f>IF(OR('Calcul Worksheet'!EB80="",ISERROR('Calcul Worksheet'!EB80)),"",'Calcul Worksheet'!EB80)</f>
        <v/>
      </c>
      <c r="AH80" s="593"/>
      <c r="AI80" s="594"/>
      <c r="AJ80" s="201"/>
      <c r="AK80" s="201"/>
    </row>
    <row r="81" spans="1:37">
      <c r="A81" s="34" t="str">
        <f>IF('Informations About Genes'!A81="","",'Informations About Genes'!A81)</f>
        <v>G7</v>
      </c>
      <c r="B81" s="35" t="str">
        <f>IF('Informations About Genes'!D81="","",'Informations About Genes'!D81)</f>
        <v/>
      </c>
      <c r="C81" s="598"/>
      <c r="D81" s="599"/>
      <c r="E81" s="600"/>
      <c r="F81" s="592" t="str">
        <f>IF(OR('Calcul Worksheet'!DA81="",ISERROR('Calcul Worksheet'!DA81)),"",'Calcul Worksheet'!DA81)</f>
        <v/>
      </c>
      <c r="G81" s="593"/>
      <c r="H81" s="594"/>
      <c r="I81" s="592" t="str">
        <f>IF(OR('Calcul Worksheet'!DD81="",ISERROR('Calcul Worksheet'!DD81)),"",'Calcul Worksheet'!DD81)</f>
        <v/>
      </c>
      <c r="J81" s="593"/>
      <c r="K81" s="594"/>
      <c r="L81" s="592" t="str">
        <f>IF(OR('Calcul Worksheet'!DG81="",ISERROR('Calcul Worksheet'!DG81)),"",'Calcul Worksheet'!DG81)</f>
        <v/>
      </c>
      <c r="M81" s="593"/>
      <c r="N81" s="594"/>
      <c r="O81" s="592" t="str">
        <f>IF(OR('Calcul Worksheet'!DJ81="",ISERROR('Calcul Worksheet'!DJ81)),"",'Calcul Worksheet'!DJ81)</f>
        <v/>
      </c>
      <c r="P81" s="593"/>
      <c r="Q81" s="594"/>
      <c r="R81" s="592" t="str">
        <f>IF(OR('Calcul Worksheet'!DM81="",ISERROR('Calcul Worksheet'!DM81)),"",'Calcul Worksheet'!DM81)</f>
        <v/>
      </c>
      <c r="S81" s="593"/>
      <c r="T81" s="594"/>
      <c r="U81" s="592" t="str">
        <f>IF(OR('Calcul Worksheet'!DP81="",ISERROR('Calcul Worksheet'!DP81)),"",'Calcul Worksheet'!DP81)</f>
        <v/>
      </c>
      <c r="V81" s="593"/>
      <c r="W81" s="594"/>
      <c r="X81" s="592" t="str">
        <f>IF(OR('Calcul Worksheet'!DS81="",ISERROR('Calcul Worksheet'!DS81)),"",'Calcul Worksheet'!DS81)</f>
        <v/>
      </c>
      <c r="Y81" s="593"/>
      <c r="Z81" s="594"/>
      <c r="AA81" s="592" t="str">
        <f>IF(OR('Calcul Worksheet'!DV81="",ISERROR('Calcul Worksheet'!DV81)),"",'Calcul Worksheet'!DV81)</f>
        <v/>
      </c>
      <c r="AB81" s="593"/>
      <c r="AC81" s="594"/>
      <c r="AD81" s="592" t="str">
        <f>IF(OR('Calcul Worksheet'!DY81="",ISERROR('Calcul Worksheet'!DY81)),"",'Calcul Worksheet'!DY81)</f>
        <v/>
      </c>
      <c r="AE81" s="593"/>
      <c r="AF81" s="594"/>
      <c r="AG81" s="592" t="str">
        <f>IF(OR('Calcul Worksheet'!EB81="",ISERROR('Calcul Worksheet'!EB81)),"",'Calcul Worksheet'!EB81)</f>
        <v/>
      </c>
      <c r="AH81" s="593"/>
      <c r="AI81" s="594"/>
      <c r="AJ81" s="201"/>
      <c r="AK81" s="201"/>
    </row>
    <row r="82" spans="1:37">
      <c r="A82" s="34" t="str">
        <f>IF('Informations About Genes'!A82="","",'Informations About Genes'!A82)</f>
        <v>G8</v>
      </c>
      <c r="B82" s="35" t="str">
        <f>IF('Informations About Genes'!D82="","",'Informations About Genes'!D82)</f>
        <v/>
      </c>
      <c r="C82" s="598"/>
      <c r="D82" s="599"/>
      <c r="E82" s="600"/>
      <c r="F82" s="592" t="str">
        <f>IF(OR('Calcul Worksheet'!DA82="",ISERROR('Calcul Worksheet'!DA82)),"",'Calcul Worksheet'!DA82)</f>
        <v/>
      </c>
      <c r="G82" s="593"/>
      <c r="H82" s="594"/>
      <c r="I82" s="592" t="str">
        <f>IF(OR('Calcul Worksheet'!DD82="",ISERROR('Calcul Worksheet'!DD82)),"",'Calcul Worksheet'!DD82)</f>
        <v/>
      </c>
      <c r="J82" s="593"/>
      <c r="K82" s="594"/>
      <c r="L82" s="592" t="str">
        <f>IF(OR('Calcul Worksheet'!DG82="",ISERROR('Calcul Worksheet'!DG82)),"",'Calcul Worksheet'!DG82)</f>
        <v/>
      </c>
      <c r="M82" s="593"/>
      <c r="N82" s="594"/>
      <c r="O82" s="592" t="str">
        <f>IF(OR('Calcul Worksheet'!DJ82="",ISERROR('Calcul Worksheet'!DJ82)),"",'Calcul Worksheet'!DJ82)</f>
        <v/>
      </c>
      <c r="P82" s="593"/>
      <c r="Q82" s="594"/>
      <c r="R82" s="592" t="str">
        <f>IF(OR('Calcul Worksheet'!DM82="",ISERROR('Calcul Worksheet'!DM82)),"",'Calcul Worksheet'!DM82)</f>
        <v/>
      </c>
      <c r="S82" s="593"/>
      <c r="T82" s="594"/>
      <c r="U82" s="592" t="str">
        <f>IF(OR('Calcul Worksheet'!DP82="",ISERROR('Calcul Worksheet'!DP82)),"",'Calcul Worksheet'!DP82)</f>
        <v/>
      </c>
      <c r="V82" s="593"/>
      <c r="W82" s="594"/>
      <c r="X82" s="592" t="str">
        <f>IF(OR('Calcul Worksheet'!DS82="",ISERROR('Calcul Worksheet'!DS82)),"",'Calcul Worksheet'!DS82)</f>
        <v/>
      </c>
      <c r="Y82" s="593"/>
      <c r="Z82" s="594"/>
      <c r="AA82" s="592" t="str">
        <f>IF(OR('Calcul Worksheet'!DV82="",ISERROR('Calcul Worksheet'!DV82)),"",'Calcul Worksheet'!DV82)</f>
        <v/>
      </c>
      <c r="AB82" s="593"/>
      <c r="AC82" s="594"/>
      <c r="AD82" s="592" t="str">
        <f>IF(OR('Calcul Worksheet'!DY82="",ISERROR('Calcul Worksheet'!DY82)),"",'Calcul Worksheet'!DY82)</f>
        <v/>
      </c>
      <c r="AE82" s="593"/>
      <c r="AF82" s="594"/>
      <c r="AG82" s="592" t="str">
        <f>IF(OR('Calcul Worksheet'!EB82="",ISERROR('Calcul Worksheet'!EB82)),"",'Calcul Worksheet'!EB82)</f>
        <v/>
      </c>
      <c r="AH82" s="593"/>
      <c r="AI82" s="594"/>
      <c r="AJ82" s="201"/>
      <c r="AK82" s="201"/>
    </row>
    <row r="83" spans="1:37">
      <c r="A83" s="34" t="str">
        <f>IF('Informations About Genes'!A83="","",'Informations About Genes'!A83)</f>
        <v>G9</v>
      </c>
      <c r="B83" s="35" t="str">
        <f>IF('Informations About Genes'!D83="","",'Informations About Genes'!D83)</f>
        <v/>
      </c>
      <c r="C83" s="598"/>
      <c r="D83" s="599"/>
      <c r="E83" s="600"/>
      <c r="F83" s="592" t="str">
        <f>IF(OR('Calcul Worksheet'!DA83="",ISERROR('Calcul Worksheet'!DA83)),"",'Calcul Worksheet'!DA83)</f>
        <v/>
      </c>
      <c r="G83" s="593"/>
      <c r="H83" s="594"/>
      <c r="I83" s="592" t="str">
        <f>IF(OR('Calcul Worksheet'!DD83="",ISERROR('Calcul Worksheet'!DD83)),"",'Calcul Worksheet'!DD83)</f>
        <v/>
      </c>
      <c r="J83" s="593"/>
      <c r="K83" s="594"/>
      <c r="L83" s="592" t="str">
        <f>IF(OR('Calcul Worksheet'!DG83="",ISERROR('Calcul Worksheet'!DG83)),"",'Calcul Worksheet'!DG83)</f>
        <v/>
      </c>
      <c r="M83" s="593"/>
      <c r="N83" s="594"/>
      <c r="O83" s="592" t="str">
        <f>IF(OR('Calcul Worksheet'!DJ83="",ISERROR('Calcul Worksheet'!DJ83)),"",'Calcul Worksheet'!DJ83)</f>
        <v/>
      </c>
      <c r="P83" s="593"/>
      <c r="Q83" s="594"/>
      <c r="R83" s="592" t="str">
        <f>IF(OR('Calcul Worksheet'!DM83="",ISERROR('Calcul Worksheet'!DM83)),"",'Calcul Worksheet'!DM83)</f>
        <v/>
      </c>
      <c r="S83" s="593"/>
      <c r="T83" s="594"/>
      <c r="U83" s="592" t="str">
        <f>IF(OR('Calcul Worksheet'!DP83="",ISERROR('Calcul Worksheet'!DP83)),"",'Calcul Worksheet'!DP83)</f>
        <v/>
      </c>
      <c r="V83" s="593"/>
      <c r="W83" s="594"/>
      <c r="X83" s="592" t="str">
        <f>IF(OR('Calcul Worksheet'!DS83="",ISERROR('Calcul Worksheet'!DS83)),"",'Calcul Worksheet'!DS83)</f>
        <v/>
      </c>
      <c r="Y83" s="593"/>
      <c r="Z83" s="594"/>
      <c r="AA83" s="592" t="str">
        <f>IF(OR('Calcul Worksheet'!DV83="",ISERROR('Calcul Worksheet'!DV83)),"",'Calcul Worksheet'!DV83)</f>
        <v/>
      </c>
      <c r="AB83" s="593"/>
      <c r="AC83" s="594"/>
      <c r="AD83" s="592" t="str">
        <f>IF(OR('Calcul Worksheet'!DY83="",ISERROR('Calcul Worksheet'!DY83)),"",'Calcul Worksheet'!DY83)</f>
        <v/>
      </c>
      <c r="AE83" s="593"/>
      <c r="AF83" s="594"/>
      <c r="AG83" s="592" t="str">
        <f>IF(OR('Calcul Worksheet'!EB83="",ISERROR('Calcul Worksheet'!EB83)),"",'Calcul Worksheet'!EB83)</f>
        <v/>
      </c>
      <c r="AH83" s="593"/>
      <c r="AI83" s="594"/>
      <c r="AJ83" s="201"/>
      <c r="AK83" s="201"/>
    </row>
    <row r="84" spans="1:37">
      <c r="A84" s="34" t="str">
        <f>IF('Informations About Genes'!A84="","",'Informations About Genes'!A84)</f>
        <v>G10</v>
      </c>
      <c r="B84" s="35" t="str">
        <f>IF('Informations About Genes'!D84="","",'Informations About Genes'!D84)</f>
        <v/>
      </c>
      <c r="C84" s="598"/>
      <c r="D84" s="599"/>
      <c r="E84" s="600"/>
      <c r="F84" s="592" t="str">
        <f>IF(OR('Calcul Worksheet'!DA84="",ISERROR('Calcul Worksheet'!DA84)),"",'Calcul Worksheet'!DA84)</f>
        <v/>
      </c>
      <c r="G84" s="593"/>
      <c r="H84" s="594"/>
      <c r="I84" s="592" t="str">
        <f>IF(OR('Calcul Worksheet'!DD84="",ISERROR('Calcul Worksheet'!DD84)),"",'Calcul Worksheet'!DD84)</f>
        <v/>
      </c>
      <c r="J84" s="593"/>
      <c r="K84" s="594"/>
      <c r="L84" s="592" t="str">
        <f>IF(OR('Calcul Worksheet'!DG84="",ISERROR('Calcul Worksheet'!DG84)),"",'Calcul Worksheet'!DG84)</f>
        <v/>
      </c>
      <c r="M84" s="593"/>
      <c r="N84" s="594"/>
      <c r="O84" s="592" t="str">
        <f>IF(OR('Calcul Worksheet'!DJ84="",ISERROR('Calcul Worksheet'!DJ84)),"",'Calcul Worksheet'!DJ84)</f>
        <v/>
      </c>
      <c r="P84" s="593"/>
      <c r="Q84" s="594"/>
      <c r="R84" s="592" t="str">
        <f>IF(OR('Calcul Worksheet'!DM84="",ISERROR('Calcul Worksheet'!DM84)),"",'Calcul Worksheet'!DM84)</f>
        <v/>
      </c>
      <c r="S84" s="593"/>
      <c r="T84" s="594"/>
      <c r="U84" s="592" t="str">
        <f>IF(OR('Calcul Worksheet'!DP84="",ISERROR('Calcul Worksheet'!DP84)),"",'Calcul Worksheet'!DP84)</f>
        <v/>
      </c>
      <c r="V84" s="593"/>
      <c r="W84" s="594"/>
      <c r="X84" s="592" t="str">
        <f>IF(OR('Calcul Worksheet'!DS84="",ISERROR('Calcul Worksheet'!DS84)),"",'Calcul Worksheet'!DS84)</f>
        <v/>
      </c>
      <c r="Y84" s="593"/>
      <c r="Z84" s="594"/>
      <c r="AA84" s="592" t="str">
        <f>IF(OR('Calcul Worksheet'!DV84="",ISERROR('Calcul Worksheet'!DV84)),"",'Calcul Worksheet'!DV84)</f>
        <v/>
      </c>
      <c r="AB84" s="593"/>
      <c r="AC84" s="594"/>
      <c r="AD84" s="592" t="str">
        <f>IF(OR('Calcul Worksheet'!DY84="",ISERROR('Calcul Worksheet'!DY84)),"",'Calcul Worksheet'!DY84)</f>
        <v/>
      </c>
      <c r="AE84" s="593"/>
      <c r="AF84" s="594"/>
      <c r="AG84" s="592" t="str">
        <f>IF(OR('Calcul Worksheet'!EB84="",ISERROR('Calcul Worksheet'!EB84)),"",'Calcul Worksheet'!EB84)</f>
        <v/>
      </c>
      <c r="AH84" s="593"/>
      <c r="AI84" s="594"/>
      <c r="AJ84" s="201"/>
      <c r="AK84" s="201"/>
    </row>
    <row r="85" spans="1:37">
      <c r="A85" s="34" t="str">
        <f>IF('Informations About Genes'!A85="","",'Informations About Genes'!A85)</f>
        <v>G11</v>
      </c>
      <c r="B85" s="35" t="str">
        <f>IF('Informations About Genes'!D85="","",'Informations About Genes'!D85)</f>
        <v/>
      </c>
      <c r="C85" s="598"/>
      <c r="D85" s="599"/>
      <c r="E85" s="600"/>
      <c r="F85" s="592" t="str">
        <f>IF(OR('Calcul Worksheet'!DA85="",ISERROR('Calcul Worksheet'!DA85)),"",'Calcul Worksheet'!DA85)</f>
        <v/>
      </c>
      <c r="G85" s="593"/>
      <c r="H85" s="594"/>
      <c r="I85" s="592" t="str">
        <f>IF(OR('Calcul Worksheet'!DD85="",ISERROR('Calcul Worksheet'!DD85)),"",'Calcul Worksheet'!DD85)</f>
        <v/>
      </c>
      <c r="J85" s="593"/>
      <c r="K85" s="594"/>
      <c r="L85" s="592" t="str">
        <f>IF(OR('Calcul Worksheet'!DG85="",ISERROR('Calcul Worksheet'!DG85)),"",'Calcul Worksheet'!DG85)</f>
        <v/>
      </c>
      <c r="M85" s="593"/>
      <c r="N85" s="594"/>
      <c r="O85" s="592" t="str">
        <f>IF(OR('Calcul Worksheet'!DJ85="",ISERROR('Calcul Worksheet'!DJ85)),"",'Calcul Worksheet'!DJ85)</f>
        <v/>
      </c>
      <c r="P85" s="593"/>
      <c r="Q85" s="594"/>
      <c r="R85" s="592" t="str">
        <f>IF(OR('Calcul Worksheet'!DM85="",ISERROR('Calcul Worksheet'!DM85)),"",'Calcul Worksheet'!DM85)</f>
        <v/>
      </c>
      <c r="S85" s="593"/>
      <c r="T85" s="594"/>
      <c r="U85" s="592" t="str">
        <f>IF(OR('Calcul Worksheet'!DP85="",ISERROR('Calcul Worksheet'!DP85)),"",'Calcul Worksheet'!DP85)</f>
        <v/>
      </c>
      <c r="V85" s="593"/>
      <c r="W85" s="594"/>
      <c r="X85" s="592" t="str">
        <f>IF(OR('Calcul Worksheet'!DS85="",ISERROR('Calcul Worksheet'!DS85)),"",'Calcul Worksheet'!DS85)</f>
        <v/>
      </c>
      <c r="Y85" s="593"/>
      <c r="Z85" s="594"/>
      <c r="AA85" s="592" t="str">
        <f>IF(OR('Calcul Worksheet'!DV85="",ISERROR('Calcul Worksheet'!DV85)),"",'Calcul Worksheet'!DV85)</f>
        <v/>
      </c>
      <c r="AB85" s="593"/>
      <c r="AC85" s="594"/>
      <c r="AD85" s="592" t="str">
        <f>IF(OR('Calcul Worksheet'!DY85="",ISERROR('Calcul Worksheet'!DY85)),"",'Calcul Worksheet'!DY85)</f>
        <v/>
      </c>
      <c r="AE85" s="593"/>
      <c r="AF85" s="594"/>
      <c r="AG85" s="592" t="str">
        <f>IF(OR('Calcul Worksheet'!EB85="",ISERROR('Calcul Worksheet'!EB85)),"",'Calcul Worksheet'!EB85)</f>
        <v/>
      </c>
      <c r="AH85" s="593"/>
      <c r="AI85" s="594"/>
      <c r="AJ85" s="201"/>
      <c r="AK85" s="201"/>
    </row>
    <row r="86" spans="1:37" ht="15.75" thickBot="1">
      <c r="A86" s="36" t="str">
        <f>IF('Informations About Genes'!A86="","",'Informations About Genes'!A86)</f>
        <v>G12</v>
      </c>
      <c r="B86" s="37" t="str">
        <f>IF('Informations About Genes'!D86="","",'Informations About Genes'!D86)</f>
        <v/>
      </c>
      <c r="C86" s="595"/>
      <c r="D86" s="596"/>
      <c r="E86" s="597"/>
      <c r="F86" s="589" t="str">
        <f>IF(OR('Calcul Worksheet'!DA86="",ISERROR('Calcul Worksheet'!DA86)),"",'Calcul Worksheet'!DA86)</f>
        <v/>
      </c>
      <c r="G86" s="590"/>
      <c r="H86" s="591"/>
      <c r="I86" s="589" t="str">
        <f>IF(OR('Calcul Worksheet'!DD86="",ISERROR('Calcul Worksheet'!DD86)),"",'Calcul Worksheet'!DD86)</f>
        <v/>
      </c>
      <c r="J86" s="590"/>
      <c r="K86" s="591"/>
      <c r="L86" s="589" t="str">
        <f>IF(OR('Calcul Worksheet'!DG86="",ISERROR('Calcul Worksheet'!DG86)),"",'Calcul Worksheet'!DG86)</f>
        <v/>
      </c>
      <c r="M86" s="590"/>
      <c r="N86" s="591"/>
      <c r="O86" s="589" t="str">
        <f>IF(OR('Calcul Worksheet'!DJ86="",ISERROR('Calcul Worksheet'!DJ86)),"",'Calcul Worksheet'!DJ86)</f>
        <v/>
      </c>
      <c r="P86" s="590"/>
      <c r="Q86" s="591"/>
      <c r="R86" s="589" t="str">
        <f>IF(OR('Calcul Worksheet'!DM86="",ISERROR('Calcul Worksheet'!DM86)),"",'Calcul Worksheet'!DM86)</f>
        <v/>
      </c>
      <c r="S86" s="590"/>
      <c r="T86" s="591"/>
      <c r="U86" s="589" t="str">
        <f>IF(OR('Calcul Worksheet'!DP86="",ISERROR('Calcul Worksheet'!DP86)),"",'Calcul Worksheet'!DP86)</f>
        <v/>
      </c>
      <c r="V86" s="590"/>
      <c r="W86" s="591"/>
      <c r="X86" s="589" t="str">
        <f>IF(OR('Calcul Worksheet'!DS86="",ISERROR('Calcul Worksheet'!DS86)),"",'Calcul Worksheet'!DS86)</f>
        <v/>
      </c>
      <c r="Y86" s="590"/>
      <c r="Z86" s="591"/>
      <c r="AA86" s="589" t="str">
        <f>IF(OR('Calcul Worksheet'!DV86="",ISERROR('Calcul Worksheet'!DV86)),"",'Calcul Worksheet'!DV86)</f>
        <v/>
      </c>
      <c r="AB86" s="590"/>
      <c r="AC86" s="591"/>
      <c r="AD86" s="589" t="str">
        <f>IF(OR('Calcul Worksheet'!DY86="",ISERROR('Calcul Worksheet'!DY86)),"",'Calcul Worksheet'!DY86)</f>
        <v/>
      </c>
      <c r="AE86" s="590"/>
      <c r="AF86" s="591"/>
      <c r="AG86" s="589" t="str">
        <f>IF(OR('Calcul Worksheet'!EB86="",ISERROR('Calcul Worksheet'!EB86)),"",'Calcul Worksheet'!EB86)</f>
        <v/>
      </c>
      <c r="AH86" s="590"/>
      <c r="AI86" s="591"/>
      <c r="AJ86" s="201"/>
      <c r="AK86" s="201"/>
    </row>
    <row r="87" spans="1:37" ht="15.75" thickTop="1">
      <c r="A87" s="201"/>
      <c r="B87" s="201"/>
      <c r="C87" s="201"/>
      <c r="D87" s="201"/>
      <c r="E87" s="201"/>
      <c r="F87" s="201"/>
      <c r="G87" s="201"/>
      <c r="H87" s="201"/>
      <c r="I87" s="201"/>
      <c r="J87" s="201"/>
      <c r="K87" s="201"/>
      <c r="L87" s="201"/>
      <c r="M87" s="201"/>
      <c r="N87" s="201"/>
      <c r="O87" s="201"/>
      <c r="P87" s="201"/>
      <c r="Q87" s="201"/>
      <c r="R87" s="201"/>
      <c r="S87" s="201"/>
      <c r="T87" s="201"/>
      <c r="U87" s="201"/>
      <c r="V87" s="201"/>
      <c r="W87" s="201"/>
      <c r="X87" s="201"/>
      <c r="Y87" s="201"/>
      <c r="Z87" s="201"/>
      <c r="AA87" s="201"/>
      <c r="AB87" s="201"/>
      <c r="AC87" s="201"/>
      <c r="AD87" s="201"/>
      <c r="AE87" s="201"/>
      <c r="AF87" s="201"/>
      <c r="AG87" s="201"/>
      <c r="AH87" s="201"/>
      <c r="AI87" s="201"/>
      <c r="AJ87" s="201"/>
      <c r="AK87" s="201"/>
    </row>
    <row r="88" spans="1:37">
      <c r="A88" s="201"/>
      <c r="B88" s="201"/>
      <c r="C88" s="201"/>
      <c r="D88" s="201"/>
      <c r="E88" s="201"/>
      <c r="F88" s="201"/>
      <c r="G88" s="201"/>
      <c r="H88" s="201"/>
      <c r="I88" s="201"/>
      <c r="J88" s="201"/>
      <c r="K88" s="201"/>
      <c r="L88" s="201"/>
      <c r="M88" s="201"/>
      <c r="N88" s="201"/>
      <c r="O88" s="201"/>
      <c r="P88" s="201"/>
      <c r="Q88" s="201"/>
      <c r="R88" s="201"/>
      <c r="S88" s="201"/>
      <c r="T88" s="201"/>
      <c r="U88" s="201"/>
      <c r="V88" s="201"/>
      <c r="W88" s="201"/>
      <c r="X88" s="201"/>
      <c r="Y88" s="201"/>
      <c r="Z88" s="201"/>
      <c r="AA88" s="201"/>
      <c r="AB88" s="201"/>
      <c r="AC88" s="201"/>
      <c r="AD88" s="201"/>
      <c r="AE88" s="201"/>
      <c r="AF88" s="201"/>
      <c r="AG88" s="201"/>
      <c r="AH88" s="201"/>
      <c r="AI88" s="201"/>
      <c r="AJ88" s="201"/>
      <c r="AK88" s="201"/>
    </row>
    <row r="89" spans="1:37">
      <c r="A89" s="201"/>
      <c r="B89" s="201"/>
      <c r="C89" s="201"/>
      <c r="D89" s="201"/>
      <c r="E89" s="201"/>
      <c r="F89" s="201"/>
      <c r="G89" s="201"/>
      <c r="H89" s="201"/>
      <c r="I89" s="201"/>
      <c r="J89" s="201"/>
      <c r="K89" s="201"/>
      <c r="L89" s="201"/>
      <c r="M89" s="201"/>
      <c r="N89" s="201"/>
      <c r="O89" s="201"/>
      <c r="P89" s="201"/>
      <c r="Q89" s="201"/>
      <c r="R89" s="201"/>
      <c r="S89" s="201"/>
      <c r="T89" s="201"/>
      <c r="U89" s="201"/>
      <c r="V89" s="201"/>
      <c r="W89" s="201"/>
      <c r="X89" s="201"/>
      <c r="Y89" s="201"/>
      <c r="Z89" s="201"/>
      <c r="AA89" s="201"/>
      <c r="AB89" s="201"/>
      <c r="AC89" s="201"/>
      <c r="AD89" s="201"/>
      <c r="AE89" s="201"/>
      <c r="AF89" s="201"/>
      <c r="AG89" s="201"/>
      <c r="AH89" s="201"/>
      <c r="AI89" s="201"/>
      <c r="AJ89" s="201"/>
      <c r="AK89" s="201"/>
    </row>
    <row r="90" spans="1:37">
      <c r="A90" s="201"/>
      <c r="B90" s="201"/>
      <c r="C90" s="201"/>
      <c r="D90" s="201"/>
      <c r="E90" s="201"/>
      <c r="F90" s="201"/>
      <c r="G90" s="201"/>
      <c r="H90" s="201"/>
      <c r="I90" s="201"/>
      <c r="J90" s="201"/>
      <c r="K90" s="201"/>
      <c r="L90" s="201"/>
      <c r="M90" s="201"/>
      <c r="N90" s="201"/>
      <c r="O90" s="201"/>
      <c r="P90" s="201"/>
      <c r="Q90" s="201"/>
      <c r="R90" s="201"/>
      <c r="S90" s="201"/>
      <c r="T90" s="201"/>
      <c r="U90" s="201"/>
      <c r="V90" s="201"/>
      <c r="W90" s="201"/>
      <c r="X90" s="201"/>
      <c r="Y90" s="201"/>
      <c r="Z90" s="201"/>
      <c r="AA90" s="201"/>
      <c r="AB90" s="201"/>
      <c r="AC90" s="201"/>
      <c r="AD90" s="201"/>
      <c r="AE90" s="201"/>
      <c r="AF90" s="201"/>
      <c r="AG90" s="201"/>
      <c r="AH90" s="201"/>
      <c r="AI90" s="201"/>
      <c r="AJ90" s="201"/>
      <c r="AK90" s="201"/>
    </row>
    <row r="91" spans="1:37">
      <c r="A91" s="201"/>
      <c r="B91" s="201"/>
      <c r="C91" s="201"/>
      <c r="D91" s="201"/>
      <c r="E91" s="201"/>
      <c r="F91" s="201"/>
      <c r="G91" s="201"/>
      <c r="H91" s="201"/>
      <c r="I91" s="201"/>
      <c r="J91" s="201"/>
      <c r="K91" s="201"/>
      <c r="L91" s="201"/>
      <c r="M91" s="201"/>
      <c r="N91" s="201"/>
      <c r="O91" s="201"/>
      <c r="P91" s="201"/>
      <c r="Q91" s="201"/>
      <c r="R91" s="201"/>
      <c r="S91" s="201"/>
      <c r="T91" s="201"/>
      <c r="U91" s="201"/>
      <c r="V91" s="201"/>
      <c r="W91" s="201"/>
      <c r="X91" s="201"/>
      <c r="Y91" s="201"/>
      <c r="Z91" s="201"/>
      <c r="AA91" s="201"/>
      <c r="AB91" s="201"/>
      <c r="AC91" s="201"/>
      <c r="AD91" s="201"/>
      <c r="AE91" s="201"/>
      <c r="AF91" s="201"/>
      <c r="AG91" s="201"/>
      <c r="AH91" s="201"/>
      <c r="AI91" s="201"/>
      <c r="AJ91" s="201"/>
      <c r="AK91" s="201"/>
    </row>
    <row r="92" spans="1:37">
      <c r="A92" s="201"/>
      <c r="B92" s="201"/>
      <c r="C92" s="201"/>
      <c r="D92" s="201"/>
      <c r="E92" s="201"/>
      <c r="F92" s="201"/>
      <c r="G92" s="201"/>
      <c r="H92" s="201"/>
      <c r="I92" s="201"/>
      <c r="J92" s="201"/>
      <c r="K92" s="201"/>
      <c r="L92" s="201"/>
      <c r="M92" s="201"/>
      <c r="N92" s="201"/>
      <c r="O92" s="201"/>
      <c r="P92" s="201"/>
      <c r="Q92" s="201"/>
      <c r="R92" s="201"/>
      <c r="S92" s="201"/>
      <c r="T92" s="201"/>
      <c r="U92" s="201"/>
      <c r="V92" s="201"/>
      <c r="W92" s="201"/>
      <c r="X92" s="201"/>
      <c r="Y92" s="201"/>
      <c r="Z92" s="201"/>
      <c r="AA92" s="201"/>
      <c r="AB92" s="201"/>
      <c r="AC92" s="201"/>
      <c r="AD92" s="201"/>
      <c r="AE92" s="201"/>
      <c r="AF92" s="201"/>
      <c r="AG92" s="201"/>
      <c r="AH92" s="201"/>
      <c r="AI92" s="201"/>
      <c r="AJ92" s="201"/>
      <c r="AK92" s="201"/>
    </row>
    <row r="93" spans="1:37">
      <c r="A93" s="201"/>
      <c r="B93" s="201"/>
      <c r="C93" s="201"/>
      <c r="D93" s="201"/>
      <c r="E93" s="201"/>
      <c r="F93" s="201"/>
      <c r="G93" s="201"/>
      <c r="H93" s="201"/>
      <c r="I93" s="201"/>
      <c r="J93" s="201"/>
      <c r="K93" s="201"/>
      <c r="L93" s="201"/>
      <c r="M93" s="201"/>
      <c r="N93" s="201"/>
      <c r="O93" s="201"/>
      <c r="P93" s="201"/>
      <c r="Q93" s="201"/>
      <c r="R93" s="201"/>
      <c r="S93" s="201"/>
      <c r="T93" s="201"/>
      <c r="U93" s="201"/>
      <c r="V93" s="201"/>
      <c r="W93" s="201"/>
      <c r="X93" s="201"/>
      <c r="Y93" s="201"/>
      <c r="Z93" s="201"/>
      <c r="AA93" s="201"/>
      <c r="AB93" s="201"/>
      <c r="AC93" s="201"/>
      <c r="AD93" s="201"/>
      <c r="AE93" s="201"/>
      <c r="AF93" s="201"/>
      <c r="AG93" s="201"/>
      <c r="AH93" s="201"/>
      <c r="AI93" s="201"/>
      <c r="AJ93" s="201"/>
      <c r="AK93" s="201"/>
    </row>
    <row r="94" spans="1:37">
      <c r="A94" s="201"/>
      <c r="B94" s="201"/>
      <c r="C94" s="201"/>
      <c r="D94" s="201"/>
      <c r="E94" s="201"/>
      <c r="F94" s="201"/>
      <c r="G94" s="201"/>
      <c r="H94" s="201"/>
      <c r="I94" s="201"/>
      <c r="J94" s="201"/>
      <c r="K94" s="201"/>
      <c r="L94" s="201"/>
      <c r="M94" s="201"/>
      <c r="N94" s="201"/>
      <c r="O94" s="201"/>
      <c r="P94" s="201"/>
      <c r="Q94" s="201"/>
      <c r="R94" s="201"/>
      <c r="S94" s="201"/>
      <c r="T94" s="201"/>
      <c r="U94" s="201"/>
      <c r="V94" s="201"/>
      <c r="W94" s="201"/>
      <c r="X94" s="201"/>
      <c r="Y94" s="201"/>
      <c r="Z94" s="201"/>
      <c r="AA94" s="201"/>
      <c r="AB94" s="201"/>
      <c r="AC94" s="201"/>
      <c r="AD94" s="201"/>
      <c r="AE94" s="201"/>
      <c r="AF94" s="201"/>
      <c r="AG94" s="201"/>
      <c r="AH94" s="201"/>
      <c r="AI94" s="201"/>
      <c r="AJ94" s="201"/>
      <c r="AK94" s="201"/>
    </row>
    <row r="95" spans="1:37">
      <c r="A95" s="201"/>
      <c r="B95" s="201"/>
      <c r="C95" s="201"/>
      <c r="D95" s="201"/>
      <c r="E95" s="201"/>
      <c r="F95" s="201"/>
      <c r="G95" s="201"/>
      <c r="H95" s="201"/>
      <c r="I95" s="201"/>
      <c r="J95" s="201"/>
      <c r="K95" s="201"/>
      <c r="L95" s="201"/>
      <c r="M95" s="201"/>
      <c r="N95" s="201"/>
      <c r="O95" s="201"/>
      <c r="P95" s="201"/>
      <c r="Q95" s="201"/>
      <c r="R95" s="201"/>
      <c r="S95" s="201"/>
      <c r="T95" s="201"/>
      <c r="U95" s="201"/>
      <c r="V95" s="201"/>
      <c r="W95" s="201"/>
      <c r="X95" s="201"/>
      <c r="Y95" s="201"/>
      <c r="Z95" s="201"/>
      <c r="AA95" s="201"/>
      <c r="AB95" s="201"/>
      <c r="AC95" s="201"/>
      <c r="AD95" s="201"/>
      <c r="AE95" s="201"/>
      <c r="AF95" s="201"/>
      <c r="AG95" s="201"/>
      <c r="AH95" s="201"/>
      <c r="AI95" s="201"/>
      <c r="AJ95" s="201"/>
      <c r="AK95" s="201"/>
    </row>
    <row r="96" spans="1:37">
      <c r="A96" s="201"/>
      <c r="B96" s="201"/>
      <c r="C96" s="201"/>
      <c r="D96" s="201"/>
      <c r="E96" s="201"/>
      <c r="F96" s="201"/>
      <c r="G96" s="201"/>
      <c r="H96" s="201"/>
      <c r="I96" s="201"/>
      <c r="J96" s="201"/>
      <c r="K96" s="201"/>
      <c r="L96" s="201"/>
      <c r="M96" s="201"/>
      <c r="N96" s="201"/>
      <c r="O96" s="201"/>
      <c r="P96" s="201"/>
      <c r="Q96" s="201"/>
      <c r="R96" s="201"/>
      <c r="S96" s="201"/>
      <c r="T96" s="201"/>
      <c r="U96" s="201"/>
      <c r="V96" s="201"/>
      <c r="W96" s="201"/>
      <c r="X96" s="201"/>
      <c r="Y96" s="201"/>
      <c r="Z96" s="201"/>
      <c r="AA96" s="201"/>
      <c r="AB96" s="201"/>
      <c r="AC96" s="201"/>
      <c r="AD96" s="201"/>
      <c r="AE96" s="201"/>
      <c r="AF96" s="201"/>
      <c r="AG96" s="201"/>
      <c r="AH96" s="201"/>
      <c r="AI96" s="201"/>
      <c r="AJ96" s="201"/>
      <c r="AK96" s="201"/>
    </row>
    <row r="97" spans="1:37">
      <c r="A97" s="201"/>
      <c r="B97" s="201"/>
      <c r="C97" s="201"/>
      <c r="D97" s="201"/>
      <c r="E97" s="201"/>
      <c r="F97" s="201"/>
      <c r="G97" s="201"/>
      <c r="H97" s="201"/>
      <c r="I97" s="201"/>
      <c r="J97" s="201"/>
      <c r="K97" s="201"/>
      <c r="L97" s="201"/>
      <c r="M97" s="201"/>
      <c r="N97" s="201"/>
      <c r="O97" s="201"/>
      <c r="P97" s="201"/>
      <c r="Q97" s="201"/>
      <c r="R97" s="201"/>
      <c r="S97" s="201"/>
      <c r="T97" s="201"/>
      <c r="U97" s="201"/>
      <c r="V97" s="201"/>
      <c r="W97" s="201"/>
      <c r="X97" s="201"/>
      <c r="Y97" s="201"/>
      <c r="Z97" s="201"/>
      <c r="AA97" s="201"/>
      <c r="AB97" s="201"/>
      <c r="AC97" s="201"/>
      <c r="AD97" s="201"/>
      <c r="AE97" s="201"/>
      <c r="AF97" s="201"/>
      <c r="AG97" s="201"/>
      <c r="AH97" s="201"/>
      <c r="AI97" s="201"/>
      <c r="AJ97" s="201"/>
      <c r="AK97" s="201"/>
    </row>
    <row r="98" spans="1:37">
      <c r="A98" s="201"/>
      <c r="B98" s="201"/>
      <c r="C98" s="201"/>
      <c r="D98" s="201"/>
      <c r="E98" s="201"/>
      <c r="F98" s="201"/>
      <c r="G98" s="201"/>
      <c r="H98" s="201"/>
      <c r="I98" s="201"/>
      <c r="J98" s="201"/>
      <c r="K98" s="201"/>
      <c r="L98" s="201"/>
      <c r="M98" s="201"/>
      <c r="N98" s="201"/>
      <c r="O98" s="201"/>
      <c r="P98" s="201"/>
      <c r="Q98" s="201"/>
      <c r="R98" s="201"/>
      <c r="S98" s="201"/>
      <c r="T98" s="201"/>
      <c r="U98" s="201"/>
      <c r="V98" s="201"/>
      <c r="W98" s="201"/>
      <c r="X98" s="201"/>
      <c r="Y98" s="201"/>
      <c r="Z98" s="201"/>
      <c r="AA98" s="201"/>
      <c r="AB98" s="201"/>
      <c r="AC98" s="201"/>
      <c r="AD98" s="201"/>
      <c r="AE98" s="201"/>
      <c r="AF98" s="201"/>
      <c r="AG98" s="201"/>
      <c r="AH98" s="201"/>
      <c r="AI98" s="201"/>
      <c r="AJ98" s="201"/>
      <c r="AK98" s="201"/>
    </row>
    <row r="99" spans="1:37">
      <c r="A99" s="201"/>
      <c r="B99" s="201"/>
      <c r="C99" s="201"/>
      <c r="D99" s="201"/>
      <c r="E99" s="201"/>
      <c r="F99" s="201"/>
      <c r="G99" s="201"/>
      <c r="H99" s="201"/>
      <c r="I99" s="201"/>
      <c r="J99" s="201"/>
      <c r="K99" s="201"/>
      <c r="L99" s="201"/>
      <c r="M99" s="201"/>
      <c r="N99" s="201"/>
      <c r="O99" s="201"/>
      <c r="P99" s="201"/>
      <c r="Q99" s="201"/>
      <c r="R99" s="201"/>
      <c r="S99" s="201"/>
      <c r="T99" s="201"/>
      <c r="U99" s="201"/>
      <c r="V99" s="201"/>
      <c r="W99" s="201"/>
      <c r="X99" s="201"/>
      <c r="Y99" s="201"/>
      <c r="Z99" s="201"/>
      <c r="AA99" s="201"/>
      <c r="AB99" s="201"/>
      <c r="AC99" s="201"/>
      <c r="AD99" s="201"/>
      <c r="AE99" s="201"/>
      <c r="AF99" s="201"/>
      <c r="AG99" s="201"/>
      <c r="AH99" s="201"/>
      <c r="AI99" s="201"/>
      <c r="AJ99" s="201"/>
      <c r="AK99" s="201"/>
    </row>
    <row r="100" spans="1:37">
      <c r="A100" s="201"/>
      <c r="B100" s="201"/>
      <c r="C100" s="201"/>
      <c r="D100" s="201"/>
      <c r="E100" s="201"/>
      <c r="F100" s="201"/>
      <c r="G100" s="201"/>
      <c r="H100" s="201"/>
      <c r="I100" s="201"/>
      <c r="J100" s="201"/>
      <c r="K100" s="201"/>
      <c r="L100" s="201"/>
      <c r="M100" s="201"/>
      <c r="N100" s="201"/>
      <c r="O100" s="201"/>
      <c r="P100" s="201"/>
      <c r="Q100" s="201"/>
      <c r="R100" s="201"/>
      <c r="S100" s="201"/>
      <c r="T100" s="201"/>
      <c r="U100" s="201"/>
      <c r="V100" s="201"/>
      <c r="W100" s="201"/>
      <c r="X100" s="201"/>
      <c r="Y100" s="201"/>
      <c r="Z100" s="201"/>
      <c r="AA100" s="201"/>
      <c r="AB100" s="201"/>
      <c r="AC100" s="201"/>
      <c r="AD100" s="201"/>
      <c r="AE100" s="201"/>
      <c r="AF100" s="201"/>
      <c r="AG100" s="201"/>
      <c r="AH100" s="201"/>
      <c r="AI100" s="201"/>
      <c r="AJ100" s="201"/>
      <c r="AK100" s="201"/>
    </row>
    <row r="101" spans="1:37">
      <c r="A101" s="201"/>
      <c r="B101" s="201"/>
      <c r="C101" s="201"/>
      <c r="D101" s="201"/>
      <c r="E101" s="201"/>
      <c r="F101" s="201"/>
      <c r="G101" s="201"/>
      <c r="H101" s="201"/>
      <c r="I101" s="201"/>
      <c r="J101" s="201"/>
      <c r="K101" s="201"/>
      <c r="L101" s="201"/>
      <c r="M101" s="201"/>
      <c r="N101" s="201"/>
      <c r="O101" s="201"/>
      <c r="P101" s="201"/>
      <c r="Q101" s="201"/>
      <c r="R101" s="201"/>
      <c r="S101" s="201"/>
      <c r="T101" s="201"/>
      <c r="U101" s="201"/>
      <c r="V101" s="201"/>
      <c r="W101" s="201"/>
      <c r="X101" s="201"/>
      <c r="Y101" s="201"/>
      <c r="Z101" s="201"/>
      <c r="AA101" s="201"/>
      <c r="AB101" s="201"/>
      <c r="AC101" s="201"/>
      <c r="AD101" s="201"/>
      <c r="AE101" s="201"/>
      <c r="AF101" s="201"/>
      <c r="AG101" s="201"/>
      <c r="AH101" s="201"/>
      <c r="AI101" s="201"/>
      <c r="AJ101" s="201"/>
      <c r="AK101" s="201"/>
    </row>
    <row r="102" spans="1:37">
      <c r="A102" s="201"/>
      <c r="B102" s="201"/>
      <c r="C102" s="201"/>
      <c r="D102" s="201"/>
      <c r="E102" s="201"/>
      <c r="F102" s="201"/>
      <c r="G102" s="201"/>
      <c r="H102" s="201"/>
      <c r="I102" s="201"/>
      <c r="J102" s="201"/>
      <c r="K102" s="201"/>
      <c r="L102" s="201"/>
      <c r="M102" s="201"/>
      <c r="N102" s="201"/>
      <c r="O102" s="201"/>
      <c r="P102" s="201"/>
      <c r="Q102" s="201"/>
      <c r="R102" s="201"/>
      <c r="S102" s="201"/>
      <c r="T102" s="201"/>
      <c r="U102" s="201"/>
      <c r="V102" s="201"/>
      <c r="W102" s="201"/>
      <c r="X102" s="201"/>
      <c r="Y102" s="201"/>
      <c r="Z102" s="201"/>
      <c r="AA102" s="201"/>
      <c r="AB102" s="201"/>
      <c r="AC102" s="201"/>
      <c r="AD102" s="201"/>
      <c r="AE102" s="201"/>
      <c r="AF102" s="201"/>
      <c r="AG102" s="201"/>
      <c r="AH102" s="201"/>
      <c r="AI102" s="201"/>
    </row>
  </sheetData>
  <mergeCells count="938">
    <mergeCell ref="C1:AI1"/>
    <mergeCell ref="C2:E2"/>
    <mergeCell ref="F2:H2"/>
    <mergeCell ref="I2:K2"/>
    <mergeCell ref="L2:N2"/>
    <mergeCell ref="O2:Q2"/>
    <mergeCell ref="R2:T2"/>
    <mergeCell ref="U2:W2"/>
    <mergeCell ref="X2:Z2"/>
    <mergeCell ref="AA2:AC2"/>
    <mergeCell ref="AD2:AF2"/>
    <mergeCell ref="AG2:AI2"/>
    <mergeCell ref="AD3:AF3"/>
    <mergeCell ref="AG3:AI3"/>
    <mergeCell ref="C4:E4"/>
    <mergeCell ref="F4:H4"/>
    <mergeCell ref="I4:K4"/>
    <mergeCell ref="L4:N4"/>
    <mergeCell ref="O4:Q4"/>
    <mergeCell ref="R4:T4"/>
    <mergeCell ref="U4:W4"/>
    <mergeCell ref="C3:E3"/>
    <mergeCell ref="F3:H3"/>
    <mergeCell ref="I3:K3"/>
    <mergeCell ref="L3:N3"/>
    <mergeCell ref="O3:Q3"/>
    <mergeCell ref="R3:T3"/>
    <mergeCell ref="U3:W3"/>
    <mergeCell ref="X3:Z3"/>
    <mergeCell ref="AA3:AC3"/>
    <mergeCell ref="C6:E6"/>
    <mergeCell ref="F6:H6"/>
    <mergeCell ref="I6:K6"/>
    <mergeCell ref="L6:N6"/>
    <mergeCell ref="O6:Q6"/>
    <mergeCell ref="X4:Z4"/>
    <mergeCell ref="AA4:AC4"/>
    <mergeCell ref="AD4:AF4"/>
    <mergeCell ref="AG4:AI4"/>
    <mergeCell ref="C5:E5"/>
    <mergeCell ref="F5:H5"/>
    <mergeCell ref="I5:K5"/>
    <mergeCell ref="L5:N5"/>
    <mergeCell ref="O5:Q5"/>
    <mergeCell ref="R5:T5"/>
    <mergeCell ref="R6:T6"/>
    <mergeCell ref="U6:W6"/>
    <mergeCell ref="X6:Z6"/>
    <mergeCell ref="AA6:AC6"/>
    <mergeCell ref="AD6:AF6"/>
    <mergeCell ref="AG6:AI6"/>
    <mergeCell ref="U5:W5"/>
    <mergeCell ref="X5:Z5"/>
    <mergeCell ref="AA5:AC5"/>
    <mergeCell ref="AD5:AF5"/>
    <mergeCell ref="AG5:AI5"/>
    <mergeCell ref="C8:E8"/>
    <mergeCell ref="F8:H8"/>
    <mergeCell ref="I8:K8"/>
    <mergeCell ref="L8:N8"/>
    <mergeCell ref="O8:Q8"/>
    <mergeCell ref="C7:E7"/>
    <mergeCell ref="F7:H7"/>
    <mergeCell ref="I7:K7"/>
    <mergeCell ref="L7:N7"/>
    <mergeCell ref="O7:Q7"/>
    <mergeCell ref="R8:T8"/>
    <mergeCell ref="U8:W8"/>
    <mergeCell ref="X8:Z8"/>
    <mergeCell ref="AA8:AC8"/>
    <mergeCell ref="AD8:AF8"/>
    <mergeCell ref="AG8:AI8"/>
    <mergeCell ref="U7:W7"/>
    <mergeCell ref="X7:Z7"/>
    <mergeCell ref="AA7:AC7"/>
    <mergeCell ref="AD7:AF7"/>
    <mergeCell ref="AG7:AI7"/>
    <mergeCell ref="R7:T7"/>
    <mergeCell ref="C10:E10"/>
    <mergeCell ref="F10:H10"/>
    <mergeCell ref="I10:K10"/>
    <mergeCell ref="L10:N10"/>
    <mergeCell ref="O10:Q10"/>
    <mergeCell ref="C9:E9"/>
    <mergeCell ref="F9:H9"/>
    <mergeCell ref="I9:K9"/>
    <mergeCell ref="L9:N9"/>
    <mergeCell ref="O9:Q9"/>
    <mergeCell ref="R10:T10"/>
    <mergeCell ref="U10:W10"/>
    <mergeCell ref="X10:Z10"/>
    <mergeCell ref="AA10:AC10"/>
    <mergeCell ref="AD10:AF10"/>
    <mergeCell ref="AG10:AI10"/>
    <mergeCell ref="U9:W9"/>
    <mergeCell ref="X9:Z9"/>
    <mergeCell ref="AA9:AC9"/>
    <mergeCell ref="AD9:AF9"/>
    <mergeCell ref="AG9:AI9"/>
    <mergeCell ref="R9:T9"/>
    <mergeCell ref="C12:E12"/>
    <mergeCell ref="F12:H12"/>
    <mergeCell ref="I12:K12"/>
    <mergeCell ref="L12:N12"/>
    <mergeCell ref="O12:Q12"/>
    <mergeCell ref="C11:E11"/>
    <mergeCell ref="F11:H11"/>
    <mergeCell ref="I11:K11"/>
    <mergeCell ref="L11:N11"/>
    <mergeCell ref="O11:Q11"/>
    <mergeCell ref="R12:T12"/>
    <mergeCell ref="U12:W12"/>
    <mergeCell ref="X12:Z12"/>
    <mergeCell ref="AA12:AC12"/>
    <mergeCell ref="AD12:AF12"/>
    <mergeCell ref="AG12:AI12"/>
    <mergeCell ref="U11:W11"/>
    <mergeCell ref="X11:Z11"/>
    <mergeCell ref="AA11:AC11"/>
    <mergeCell ref="AD11:AF11"/>
    <mergeCell ref="AG11:AI11"/>
    <mergeCell ref="R11:T11"/>
    <mergeCell ref="C14:E14"/>
    <mergeCell ref="F14:H14"/>
    <mergeCell ref="I14:K14"/>
    <mergeCell ref="L14:N14"/>
    <mergeCell ref="O14:Q14"/>
    <mergeCell ref="C13:E13"/>
    <mergeCell ref="F13:H13"/>
    <mergeCell ref="I13:K13"/>
    <mergeCell ref="L13:N13"/>
    <mergeCell ref="O13:Q13"/>
    <mergeCell ref="R14:T14"/>
    <mergeCell ref="U14:W14"/>
    <mergeCell ref="X14:Z14"/>
    <mergeCell ref="AA14:AC14"/>
    <mergeCell ref="AD14:AF14"/>
    <mergeCell ref="AG14:AI14"/>
    <mergeCell ref="U13:W13"/>
    <mergeCell ref="X13:Z13"/>
    <mergeCell ref="AA13:AC13"/>
    <mergeCell ref="AD13:AF13"/>
    <mergeCell ref="AG13:AI13"/>
    <mergeCell ref="R13:T13"/>
    <mergeCell ref="C16:E16"/>
    <mergeCell ref="F16:H16"/>
    <mergeCell ref="I16:K16"/>
    <mergeCell ref="L16:N16"/>
    <mergeCell ref="O16:Q16"/>
    <mergeCell ref="C15:E15"/>
    <mergeCell ref="F15:H15"/>
    <mergeCell ref="I15:K15"/>
    <mergeCell ref="L15:N15"/>
    <mergeCell ref="O15:Q15"/>
    <mergeCell ref="R16:T16"/>
    <mergeCell ref="U16:W16"/>
    <mergeCell ref="X16:Z16"/>
    <mergeCell ref="AA16:AC16"/>
    <mergeCell ref="AD16:AF16"/>
    <mergeCell ref="AG16:AI16"/>
    <mergeCell ref="U15:W15"/>
    <mergeCell ref="X15:Z15"/>
    <mergeCell ref="AA15:AC15"/>
    <mergeCell ref="AD15:AF15"/>
    <mergeCell ref="AG15:AI15"/>
    <mergeCell ref="R15:T15"/>
    <mergeCell ref="C18:E18"/>
    <mergeCell ref="F18:H18"/>
    <mergeCell ref="I18:K18"/>
    <mergeCell ref="L18:N18"/>
    <mergeCell ref="O18:Q18"/>
    <mergeCell ref="C17:E17"/>
    <mergeCell ref="F17:H17"/>
    <mergeCell ref="I17:K17"/>
    <mergeCell ref="L17:N17"/>
    <mergeCell ref="O17:Q17"/>
    <mergeCell ref="R18:T18"/>
    <mergeCell ref="U18:W18"/>
    <mergeCell ref="X18:Z18"/>
    <mergeCell ref="AA18:AC18"/>
    <mergeCell ref="AD18:AF18"/>
    <mergeCell ref="AG18:AI18"/>
    <mergeCell ref="U17:W17"/>
    <mergeCell ref="X17:Z17"/>
    <mergeCell ref="AA17:AC17"/>
    <mergeCell ref="AD17:AF17"/>
    <mergeCell ref="AG17:AI17"/>
    <mergeCell ref="R17:T17"/>
    <mergeCell ref="C20:E20"/>
    <mergeCell ref="F20:H20"/>
    <mergeCell ref="I20:K20"/>
    <mergeCell ref="L20:N20"/>
    <mergeCell ref="O20:Q20"/>
    <mergeCell ref="C19:E19"/>
    <mergeCell ref="F19:H19"/>
    <mergeCell ref="I19:K19"/>
    <mergeCell ref="L19:N19"/>
    <mergeCell ref="O19:Q19"/>
    <mergeCell ref="R20:T20"/>
    <mergeCell ref="U20:W20"/>
    <mergeCell ref="X20:Z20"/>
    <mergeCell ref="AA20:AC20"/>
    <mergeCell ref="AD20:AF20"/>
    <mergeCell ref="AG20:AI20"/>
    <mergeCell ref="U19:W19"/>
    <mergeCell ref="X19:Z19"/>
    <mergeCell ref="AA19:AC19"/>
    <mergeCell ref="AD19:AF19"/>
    <mergeCell ref="AG19:AI19"/>
    <mergeCell ref="R19:T19"/>
    <mergeCell ref="C22:E22"/>
    <mergeCell ref="F22:H22"/>
    <mergeCell ref="I22:K22"/>
    <mergeCell ref="L22:N22"/>
    <mergeCell ref="O22:Q22"/>
    <mergeCell ref="C21:E21"/>
    <mergeCell ref="F21:H21"/>
    <mergeCell ref="I21:K21"/>
    <mergeCell ref="L21:N21"/>
    <mergeCell ref="O21:Q21"/>
    <mergeCell ref="R22:T22"/>
    <mergeCell ref="U22:W22"/>
    <mergeCell ref="X22:Z22"/>
    <mergeCell ref="AA22:AC22"/>
    <mergeCell ref="AD22:AF22"/>
    <mergeCell ref="AG22:AI22"/>
    <mergeCell ref="U21:W21"/>
    <mergeCell ref="X21:Z21"/>
    <mergeCell ref="AA21:AC21"/>
    <mergeCell ref="AD21:AF21"/>
    <mergeCell ref="AG21:AI21"/>
    <mergeCell ref="R21:T21"/>
    <mergeCell ref="C24:E24"/>
    <mergeCell ref="F24:H24"/>
    <mergeCell ref="I24:K24"/>
    <mergeCell ref="L24:N24"/>
    <mergeCell ref="O24:Q24"/>
    <mergeCell ref="C23:E23"/>
    <mergeCell ref="F23:H23"/>
    <mergeCell ref="I23:K23"/>
    <mergeCell ref="L23:N23"/>
    <mergeCell ref="O23:Q23"/>
    <mergeCell ref="R24:T24"/>
    <mergeCell ref="U24:W24"/>
    <mergeCell ref="X24:Z24"/>
    <mergeCell ref="AA24:AC24"/>
    <mergeCell ref="AD24:AF24"/>
    <mergeCell ref="AG24:AI24"/>
    <mergeCell ref="U23:W23"/>
    <mergeCell ref="X23:Z23"/>
    <mergeCell ref="AA23:AC23"/>
    <mergeCell ref="AD23:AF23"/>
    <mergeCell ref="AG23:AI23"/>
    <mergeCell ref="R23:T23"/>
    <mergeCell ref="C26:E26"/>
    <mergeCell ref="F26:H26"/>
    <mergeCell ref="I26:K26"/>
    <mergeCell ref="L26:N26"/>
    <mergeCell ref="O26:Q26"/>
    <mergeCell ref="C25:E25"/>
    <mergeCell ref="F25:H25"/>
    <mergeCell ref="I25:K25"/>
    <mergeCell ref="L25:N25"/>
    <mergeCell ref="O25:Q25"/>
    <mergeCell ref="R26:T26"/>
    <mergeCell ref="U26:W26"/>
    <mergeCell ref="X26:Z26"/>
    <mergeCell ref="AA26:AC26"/>
    <mergeCell ref="AD26:AF26"/>
    <mergeCell ref="AG26:AI26"/>
    <mergeCell ref="U25:W25"/>
    <mergeCell ref="X25:Z25"/>
    <mergeCell ref="AA25:AC25"/>
    <mergeCell ref="AD25:AF25"/>
    <mergeCell ref="AG25:AI25"/>
    <mergeCell ref="R25:T25"/>
    <mergeCell ref="C28:E28"/>
    <mergeCell ref="F28:H28"/>
    <mergeCell ref="I28:K28"/>
    <mergeCell ref="L28:N28"/>
    <mergeCell ref="O28:Q28"/>
    <mergeCell ref="C27:E27"/>
    <mergeCell ref="F27:H27"/>
    <mergeCell ref="I27:K27"/>
    <mergeCell ref="L27:N27"/>
    <mergeCell ref="O27:Q27"/>
    <mergeCell ref="R28:T28"/>
    <mergeCell ref="U28:W28"/>
    <mergeCell ref="X28:Z28"/>
    <mergeCell ref="AA28:AC28"/>
    <mergeCell ref="AD28:AF28"/>
    <mergeCell ref="AG28:AI28"/>
    <mergeCell ref="U27:W27"/>
    <mergeCell ref="X27:Z27"/>
    <mergeCell ref="AA27:AC27"/>
    <mergeCell ref="AD27:AF27"/>
    <mergeCell ref="AG27:AI27"/>
    <mergeCell ref="R27:T27"/>
    <mergeCell ref="C30:E30"/>
    <mergeCell ref="F30:H30"/>
    <mergeCell ref="I30:K30"/>
    <mergeCell ref="L30:N30"/>
    <mergeCell ref="O30:Q30"/>
    <mergeCell ref="C29:E29"/>
    <mergeCell ref="F29:H29"/>
    <mergeCell ref="I29:K29"/>
    <mergeCell ref="L29:N29"/>
    <mergeCell ref="O29:Q29"/>
    <mergeCell ref="R30:T30"/>
    <mergeCell ref="U30:W30"/>
    <mergeCell ref="X30:Z30"/>
    <mergeCell ref="AA30:AC30"/>
    <mergeCell ref="AD30:AF30"/>
    <mergeCell ref="AG30:AI30"/>
    <mergeCell ref="U29:W29"/>
    <mergeCell ref="X29:Z29"/>
    <mergeCell ref="AA29:AC29"/>
    <mergeCell ref="AD29:AF29"/>
    <mergeCell ref="AG29:AI29"/>
    <mergeCell ref="R29:T29"/>
    <mergeCell ref="C32:E32"/>
    <mergeCell ref="F32:H32"/>
    <mergeCell ref="I32:K32"/>
    <mergeCell ref="L32:N32"/>
    <mergeCell ref="O32:Q32"/>
    <mergeCell ref="C31:E31"/>
    <mergeCell ref="F31:H31"/>
    <mergeCell ref="I31:K31"/>
    <mergeCell ref="L31:N31"/>
    <mergeCell ref="O31:Q31"/>
    <mergeCell ref="R32:T32"/>
    <mergeCell ref="U32:W32"/>
    <mergeCell ref="X32:Z32"/>
    <mergeCell ref="AA32:AC32"/>
    <mergeCell ref="AD32:AF32"/>
    <mergeCell ref="AG32:AI32"/>
    <mergeCell ref="U31:W31"/>
    <mergeCell ref="X31:Z31"/>
    <mergeCell ref="AA31:AC31"/>
    <mergeCell ref="AD31:AF31"/>
    <mergeCell ref="AG31:AI31"/>
    <mergeCell ref="R31:T31"/>
    <mergeCell ref="C34:E34"/>
    <mergeCell ref="F34:H34"/>
    <mergeCell ref="I34:K34"/>
    <mergeCell ref="L34:N34"/>
    <mergeCell ref="O34:Q34"/>
    <mergeCell ref="C33:E33"/>
    <mergeCell ref="F33:H33"/>
    <mergeCell ref="I33:K33"/>
    <mergeCell ref="L33:N33"/>
    <mergeCell ref="O33:Q33"/>
    <mergeCell ref="R34:T34"/>
    <mergeCell ref="U34:W34"/>
    <mergeCell ref="X34:Z34"/>
    <mergeCell ref="AA34:AC34"/>
    <mergeCell ref="AD34:AF34"/>
    <mergeCell ref="AG34:AI34"/>
    <mergeCell ref="U33:W33"/>
    <mergeCell ref="X33:Z33"/>
    <mergeCell ref="AA33:AC33"/>
    <mergeCell ref="AD33:AF33"/>
    <mergeCell ref="AG33:AI33"/>
    <mergeCell ref="R33:T33"/>
    <mergeCell ref="C36:E36"/>
    <mergeCell ref="F36:H36"/>
    <mergeCell ref="I36:K36"/>
    <mergeCell ref="L36:N36"/>
    <mergeCell ref="O36:Q36"/>
    <mergeCell ref="C35:E35"/>
    <mergeCell ref="F35:H35"/>
    <mergeCell ref="I35:K35"/>
    <mergeCell ref="L35:N35"/>
    <mergeCell ref="O35:Q35"/>
    <mergeCell ref="R36:T36"/>
    <mergeCell ref="U36:W36"/>
    <mergeCell ref="X36:Z36"/>
    <mergeCell ref="AA36:AC36"/>
    <mergeCell ref="AD36:AF36"/>
    <mergeCell ref="AG36:AI36"/>
    <mergeCell ref="U35:W35"/>
    <mergeCell ref="X35:Z35"/>
    <mergeCell ref="AA35:AC35"/>
    <mergeCell ref="AD35:AF35"/>
    <mergeCell ref="AG35:AI35"/>
    <mergeCell ref="R35:T35"/>
    <mergeCell ref="C38:E38"/>
    <mergeCell ref="F38:H38"/>
    <mergeCell ref="I38:K38"/>
    <mergeCell ref="L38:N38"/>
    <mergeCell ref="O38:Q38"/>
    <mergeCell ref="C37:E37"/>
    <mergeCell ref="F37:H37"/>
    <mergeCell ref="I37:K37"/>
    <mergeCell ref="L37:N37"/>
    <mergeCell ref="O37:Q37"/>
    <mergeCell ref="R38:T38"/>
    <mergeCell ref="U38:W38"/>
    <mergeCell ref="X38:Z38"/>
    <mergeCell ref="AA38:AC38"/>
    <mergeCell ref="AD38:AF38"/>
    <mergeCell ref="AG38:AI38"/>
    <mergeCell ref="U37:W37"/>
    <mergeCell ref="X37:Z37"/>
    <mergeCell ref="AA37:AC37"/>
    <mergeCell ref="AD37:AF37"/>
    <mergeCell ref="AG37:AI37"/>
    <mergeCell ref="R37:T37"/>
    <mergeCell ref="C40:E40"/>
    <mergeCell ref="F40:H40"/>
    <mergeCell ref="I40:K40"/>
    <mergeCell ref="L40:N40"/>
    <mergeCell ref="O40:Q40"/>
    <mergeCell ref="C39:E39"/>
    <mergeCell ref="F39:H39"/>
    <mergeCell ref="I39:K39"/>
    <mergeCell ref="L39:N39"/>
    <mergeCell ref="O39:Q39"/>
    <mergeCell ref="R40:T40"/>
    <mergeCell ref="U40:W40"/>
    <mergeCell ref="X40:Z40"/>
    <mergeCell ref="AA40:AC40"/>
    <mergeCell ref="AD40:AF40"/>
    <mergeCell ref="AG40:AI40"/>
    <mergeCell ref="U39:W39"/>
    <mergeCell ref="X39:Z39"/>
    <mergeCell ref="AA39:AC39"/>
    <mergeCell ref="AD39:AF39"/>
    <mergeCell ref="AG39:AI39"/>
    <mergeCell ref="R39:T39"/>
    <mergeCell ref="C42:E42"/>
    <mergeCell ref="F42:H42"/>
    <mergeCell ref="I42:K42"/>
    <mergeCell ref="L42:N42"/>
    <mergeCell ref="O42:Q42"/>
    <mergeCell ref="C41:E41"/>
    <mergeCell ref="F41:H41"/>
    <mergeCell ref="I41:K41"/>
    <mergeCell ref="L41:N41"/>
    <mergeCell ref="O41:Q41"/>
    <mergeCell ref="R42:T42"/>
    <mergeCell ref="U42:W42"/>
    <mergeCell ref="X42:Z42"/>
    <mergeCell ref="AA42:AC42"/>
    <mergeCell ref="AD42:AF42"/>
    <mergeCell ref="AG42:AI42"/>
    <mergeCell ref="U41:W41"/>
    <mergeCell ref="X41:Z41"/>
    <mergeCell ref="AA41:AC41"/>
    <mergeCell ref="AD41:AF41"/>
    <mergeCell ref="AG41:AI41"/>
    <mergeCell ref="R41:T41"/>
    <mergeCell ref="C44:E44"/>
    <mergeCell ref="F44:H44"/>
    <mergeCell ref="I44:K44"/>
    <mergeCell ref="L44:N44"/>
    <mergeCell ref="O44:Q44"/>
    <mergeCell ref="C43:E43"/>
    <mergeCell ref="F43:H43"/>
    <mergeCell ref="I43:K43"/>
    <mergeCell ref="L43:N43"/>
    <mergeCell ref="O43:Q43"/>
    <mergeCell ref="R44:T44"/>
    <mergeCell ref="U44:W44"/>
    <mergeCell ref="X44:Z44"/>
    <mergeCell ref="AA44:AC44"/>
    <mergeCell ref="AD44:AF44"/>
    <mergeCell ref="AG44:AI44"/>
    <mergeCell ref="U43:W43"/>
    <mergeCell ref="X43:Z43"/>
    <mergeCell ref="AA43:AC43"/>
    <mergeCell ref="AD43:AF43"/>
    <mergeCell ref="AG43:AI43"/>
    <mergeCell ref="R43:T43"/>
    <mergeCell ref="C46:E46"/>
    <mergeCell ref="F46:H46"/>
    <mergeCell ref="I46:K46"/>
    <mergeCell ref="L46:N46"/>
    <mergeCell ref="O46:Q46"/>
    <mergeCell ref="C45:E45"/>
    <mergeCell ref="F45:H45"/>
    <mergeCell ref="I45:K45"/>
    <mergeCell ref="L45:N45"/>
    <mergeCell ref="O45:Q45"/>
    <mergeCell ref="R46:T46"/>
    <mergeCell ref="U46:W46"/>
    <mergeCell ref="X46:Z46"/>
    <mergeCell ref="AA46:AC46"/>
    <mergeCell ref="AD46:AF46"/>
    <mergeCell ref="AG46:AI46"/>
    <mergeCell ref="U45:W45"/>
    <mergeCell ref="X45:Z45"/>
    <mergeCell ref="AA45:AC45"/>
    <mergeCell ref="AD45:AF45"/>
    <mergeCell ref="AG45:AI45"/>
    <mergeCell ref="R45:T45"/>
    <mergeCell ref="C48:E48"/>
    <mergeCell ref="F48:H48"/>
    <mergeCell ref="I48:K48"/>
    <mergeCell ref="L48:N48"/>
    <mergeCell ref="O48:Q48"/>
    <mergeCell ref="C47:E47"/>
    <mergeCell ref="F47:H47"/>
    <mergeCell ref="I47:K47"/>
    <mergeCell ref="L47:N47"/>
    <mergeCell ref="O47:Q47"/>
    <mergeCell ref="R48:T48"/>
    <mergeCell ref="U48:W48"/>
    <mergeCell ref="X48:Z48"/>
    <mergeCell ref="AA48:AC48"/>
    <mergeCell ref="AD48:AF48"/>
    <mergeCell ref="AG48:AI48"/>
    <mergeCell ref="U47:W47"/>
    <mergeCell ref="X47:Z47"/>
    <mergeCell ref="AA47:AC47"/>
    <mergeCell ref="AD47:AF47"/>
    <mergeCell ref="AG47:AI47"/>
    <mergeCell ref="R47:T47"/>
    <mergeCell ref="C50:E50"/>
    <mergeCell ref="F50:H50"/>
    <mergeCell ref="I50:K50"/>
    <mergeCell ref="L50:N50"/>
    <mergeCell ref="O50:Q50"/>
    <mergeCell ref="C49:E49"/>
    <mergeCell ref="F49:H49"/>
    <mergeCell ref="I49:K49"/>
    <mergeCell ref="L49:N49"/>
    <mergeCell ref="O49:Q49"/>
    <mergeCell ref="R50:T50"/>
    <mergeCell ref="U50:W50"/>
    <mergeCell ref="X50:Z50"/>
    <mergeCell ref="AA50:AC50"/>
    <mergeCell ref="AD50:AF50"/>
    <mergeCell ref="AG50:AI50"/>
    <mergeCell ref="U49:W49"/>
    <mergeCell ref="X49:Z49"/>
    <mergeCell ref="AA49:AC49"/>
    <mergeCell ref="AD49:AF49"/>
    <mergeCell ref="AG49:AI49"/>
    <mergeCell ref="R49:T49"/>
    <mergeCell ref="C52:E52"/>
    <mergeCell ref="F52:H52"/>
    <mergeCell ref="I52:K52"/>
    <mergeCell ref="L52:N52"/>
    <mergeCell ref="O52:Q52"/>
    <mergeCell ref="C51:E51"/>
    <mergeCell ref="F51:H51"/>
    <mergeCell ref="I51:K51"/>
    <mergeCell ref="L51:N51"/>
    <mergeCell ref="O51:Q51"/>
    <mergeCell ref="R52:T52"/>
    <mergeCell ref="U52:W52"/>
    <mergeCell ref="X52:Z52"/>
    <mergeCell ref="AA52:AC52"/>
    <mergeCell ref="AD52:AF52"/>
    <mergeCell ref="AG52:AI52"/>
    <mergeCell ref="U51:W51"/>
    <mergeCell ref="X51:Z51"/>
    <mergeCell ref="AA51:AC51"/>
    <mergeCell ref="AD51:AF51"/>
    <mergeCell ref="AG51:AI51"/>
    <mergeCell ref="R51:T51"/>
    <mergeCell ref="C54:E54"/>
    <mergeCell ref="F54:H54"/>
    <mergeCell ref="I54:K54"/>
    <mergeCell ref="L54:N54"/>
    <mergeCell ref="O54:Q54"/>
    <mergeCell ref="C53:E53"/>
    <mergeCell ref="F53:H53"/>
    <mergeCell ref="I53:K53"/>
    <mergeCell ref="L53:N53"/>
    <mergeCell ref="O53:Q53"/>
    <mergeCell ref="R54:T54"/>
    <mergeCell ref="U54:W54"/>
    <mergeCell ref="X54:Z54"/>
    <mergeCell ref="AA54:AC54"/>
    <mergeCell ref="AD54:AF54"/>
    <mergeCell ref="AG54:AI54"/>
    <mergeCell ref="U53:W53"/>
    <mergeCell ref="X53:Z53"/>
    <mergeCell ref="AA53:AC53"/>
    <mergeCell ref="AD53:AF53"/>
    <mergeCell ref="AG53:AI53"/>
    <mergeCell ref="R53:T53"/>
    <mergeCell ref="C56:E56"/>
    <mergeCell ref="F56:H56"/>
    <mergeCell ref="I56:K56"/>
    <mergeCell ref="L56:N56"/>
    <mergeCell ref="O56:Q56"/>
    <mergeCell ref="C55:E55"/>
    <mergeCell ref="F55:H55"/>
    <mergeCell ref="I55:K55"/>
    <mergeCell ref="L55:N55"/>
    <mergeCell ref="O55:Q55"/>
    <mergeCell ref="R56:T56"/>
    <mergeCell ref="U56:W56"/>
    <mergeCell ref="X56:Z56"/>
    <mergeCell ref="AA56:AC56"/>
    <mergeCell ref="AD56:AF56"/>
    <mergeCell ref="AG56:AI56"/>
    <mergeCell ref="U55:W55"/>
    <mergeCell ref="X55:Z55"/>
    <mergeCell ref="AA55:AC55"/>
    <mergeCell ref="AD55:AF55"/>
    <mergeCell ref="AG55:AI55"/>
    <mergeCell ref="R55:T55"/>
    <mergeCell ref="C58:E58"/>
    <mergeCell ref="F58:H58"/>
    <mergeCell ref="I58:K58"/>
    <mergeCell ref="L58:N58"/>
    <mergeCell ref="O58:Q58"/>
    <mergeCell ref="C57:E57"/>
    <mergeCell ref="F57:H57"/>
    <mergeCell ref="I57:K57"/>
    <mergeCell ref="L57:N57"/>
    <mergeCell ref="O57:Q57"/>
    <mergeCell ref="R58:T58"/>
    <mergeCell ref="U58:W58"/>
    <mergeCell ref="X58:Z58"/>
    <mergeCell ref="AA58:AC58"/>
    <mergeCell ref="AD58:AF58"/>
    <mergeCell ref="AG58:AI58"/>
    <mergeCell ref="U57:W57"/>
    <mergeCell ref="X57:Z57"/>
    <mergeCell ref="AA57:AC57"/>
    <mergeCell ref="AD57:AF57"/>
    <mergeCell ref="AG57:AI57"/>
    <mergeCell ref="R57:T57"/>
    <mergeCell ref="C60:E60"/>
    <mergeCell ref="F60:H60"/>
    <mergeCell ref="I60:K60"/>
    <mergeCell ref="L60:N60"/>
    <mergeCell ref="O60:Q60"/>
    <mergeCell ref="C59:E59"/>
    <mergeCell ref="F59:H59"/>
    <mergeCell ref="I59:K59"/>
    <mergeCell ref="L59:N59"/>
    <mergeCell ref="O59:Q59"/>
    <mergeCell ref="R60:T60"/>
    <mergeCell ref="U60:W60"/>
    <mergeCell ref="X60:Z60"/>
    <mergeCell ref="AA60:AC60"/>
    <mergeCell ref="AD60:AF60"/>
    <mergeCell ref="AG60:AI60"/>
    <mergeCell ref="U59:W59"/>
    <mergeCell ref="X59:Z59"/>
    <mergeCell ref="AA59:AC59"/>
    <mergeCell ref="AD59:AF59"/>
    <mergeCell ref="AG59:AI59"/>
    <mergeCell ref="R59:T59"/>
    <mergeCell ref="C62:E62"/>
    <mergeCell ref="F62:H62"/>
    <mergeCell ref="I62:K62"/>
    <mergeCell ref="L62:N62"/>
    <mergeCell ref="O62:Q62"/>
    <mergeCell ref="C61:E61"/>
    <mergeCell ref="F61:H61"/>
    <mergeCell ref="I61:K61"/>
    <mergeCell ref="L61:N61"/>
    <mergeCell ref="O61:Q61"/>
    <mergeCell ref="R62:T62"/>
    <mergeCell ref="U62:W62"/>
    <mergeCell ref="X62:Z62"/>
    <mergeCell ref="AA62:AC62"/>
    <mergeCell ref="AD62:AF62"/>
    <mergeCell ref="AG62:AI62"/>
    <mergeCell ref="U61:W61"/>
    <mergeCell ref="X61:Z61"/>
    <mergeCell ref="AA61:AC61"/>
    <mergeCell ref="AD61:AF61"/>
    <mergeCell ref="AG61:AI61"/>
    <mergeCell ref="R61:T61"/>
    <mergeCell ref="C64:E64"/>
    <mergeCell ref="F64:H64"/>
    <mergeCell ref="I64:K64"/>
    <mergeCell ref="L64:N64"/>
    <mergeCell ref="O64:Q64"/>
    <mergeCell ref="C63:E63"/>
    <mergeCell ref="F63:H63"/>
    <mergeCell ref="I63:K63"/>
    <mergeCell ref="L63:N63"/>
    <mergeCell ref="O63:Q63"/>
    <mergeCell ref="R64:T64"/>
    <mergeCell ref="U64:W64"/>
    <mergeCell ref="X64:Z64"/>
    <mergeCell ref="AA64:AC64"/>
    <mergeCell ref="AD64:AF64"/>
    <mergeCell ref="AG64:AI64"/>
    <mergeCell ref="U63:W63"/>
    <mergeCell ref="X63:Z63"/>
    <mergeCell ref="AA63:AC63"/>
    <mergeCell ref="AD63:AF63"/>
    <mergeCell ref="AG63:AI63"/>
    <mergeCell ref="R63:T63"/>
    <mergeCell ref="C66:E66"/>
    <mergeCell ref="F66:H66"/>
    <mergeCell ref="I66:K66"/>
    <mergeCell ref="L66:N66"/>
    <mergeCell ref="O66:Q66"/>
    <mergeCell ref="C65:E65"/>
    <mergeCell ref="F65:H65"/>
    <mergeCell ref="I65:K65"/>
    <mergeCell ref="L65:N65"/>
    <mergeCell ref="O65:Q65"/>
    <mergeCell ref="R66:T66"/>
    <mergeCell ref="U66:W66"/>
    <mergeCell ref="X66:Z66"/>
    <mergeCell ref="AA66:AC66"/>
    <mergeCell ref="AD66:AF66"/>
    <mergeCell ref="AG66:AI66"/>
    <mergeCell ref="U65:W65"/>
    <mergeCell ref="X65:Z65"/>
    <mergeCell ref="AA65:AC65"/>
    <mergeCell ref="AD65:AF65"/>
    <mergeCell ref="AG65:AI65"/>
    <mergeCell ref="R65:T65"/>
    <mergeCell ref="C68:E68"/>
    <mergeCell ref="F68:H68"/>
    <mergeCell ref="I68:K68"/>
    <mergeCell ref="L68:N68"/>
    <mergeCell ref="O68:Q68"/>
    <mergeCell ref="C67:E67"/>
    <mergeCell ref="F67:H67"/>
    <mergeCell ref="I67:K67"/>
    <mergeCell ref="L67:N67"/>
    <mergeCell ref="O67:Q67"/>
    <mergeCell ref="R68:T68"/>
    <mergeCell ref="U68:W68"/>
    <mergeCell ref="X68:Z68"/>
    <mergeCell ref="AA68:AC68"/>
    <mergeCell ref="AD68:AF68"/>
    <mergeCell ref="AG68:AI68"/>
    <mergeCell ref="U67:W67"/>
    <mergeCell ref="X67:Z67"/>
    <mergeCell ref="AA67:AC67"/>
    <mergeCell ref="AD67:AF67"/>
    <mergeCell ref="AG67:AI67"/>
    <mergeCell ref="R67:T67"/>
    <mergeCell ref="C70:E70"/>
    <mergeCell ref="F70:H70"/>
    <mergeCell ref="I70:K70"/>
    <mergeCell ref="L70:N70"/>
    <mergeCell ref="O70:Q70"/>
    <mergeCell ref="C69:E69"/>
    <mergeCell ref="F69:H69"/>
    <mergeCell ref="I69:K69"/>
    <mergeCell ref="L69:N69"/>
    <mergeCell ref="O69:Q69"/>
    <mergeCell ref="R70:T70"/>
    <mergeCell ref="U70:W70"/>
    <mergeCell ref="X70:Z70"/>
    <mergeCell ref="AA70:AC70"/>
    <mergeCell ref="AD70:AF70"/>
    <mergeCell ref="AG70:AI70"/>
    <mergeCell ref="U69:W69"/>
    <mergeCell ref="X69:Z69"/>
    <mergeCell ref="AA69:AC69"/>
    <mergeCell ref="AD69:AF69"/>
    <mergeCell ref="AG69:AI69"/>
    <mergeCell ref="R69:T69"/>
    <mergeCell ref="C72:E72"/>
    <mergeCell ref="F72:H72"/>
    <mergeCell ref="I72:K72"/>
    <mergeCell ref="L72:N72"/>
    <mergeCell ref="O72:Q72"/>
    <mergeCell ref="C71:E71"/>
    <mergeCell ref="F71:H71"/>
    <mergeCell ref="I71:K71"/>
    <mergeCell ref="L71:N71"/>
    <mergeCell ref="O71:Q71"/>
    <mergeCell ref="R72:T72"/>
    <mergeCell ref="U72:W72"/>
    <mergeCell ref="X72:Z72"/>
    <mergeCell ref="AA72:AC72"/>
    <mergeCell ref="AD72:AF72"/>
    <mergeCell ref="AG72:AI72"/>
    <mergeCell ref="U71:W71"/>
    <mergeCell ref="X71:Z71"/>
    <mergeCell ref="AA71:AC71"/>
    <mergeCell ref="AD71:AF71"/>
    <mergeCell ref="AG71:AI71"/>
    <mergeCell ref="R71:T71"/>
    <mergeCell ref="C74:E74"/>
    <mergeCell ref="F74:H74"/>
    <mergeCell ref="I74:K74"/>
    <mergeCell ref="L74:N74"/>
    <mergeCell ref="O74:Q74"/>
    <mergeCell ref="C73:E73"/>
    <mergeCell ref="F73:H73"/>
    <mergeCell ref="I73:K73"/>
    <mergeCell ref="L73:N73"/>
    <mergeCell ref="O73:Q73"/>
    <mergeCell ref="R74:T74"/>
    <mergeCell ref="U74:W74"/>
    <mergeCell ref="X74:Z74"/>
    <mergeCell ref="AA74:AC74"/>
    <mergeCell ref="AD74:AF74"/>
    <mergeCell ref="AG74:AI74"/>
    <mergeCell ref="U73:W73"/>
    <mergeCell ref="X73:Z73"/>
    <mergeCell ref="AA73:AC73"/>
    <mergeCell ref="AD73:AF73"/>
    <mergeCell ref="AG73:AI73"/>
    <mergeCell ref="R73:T73"/>
    <mergeCell ref="C76:E76"/>
    <mergeCell ref="F76:H76"/>
    <mergeCell ref="I76:K76"/>
    <mergeCell ref="L76:N76"/>
    <mergeCell ref="O76:Q76"/>
    <mergeCell ref="C75:E75"/>
    <mergeCell ref="F75:H75"/>
    <mergeCell ref="I75:K75"/>
    <mergeCell ref="L75:N75"/>
    <mergeCell ref="O75:Q75"/>
    <mergeCell ref="R76:T76"/>
    <mergeCell ref="U76:W76"/>
    <mergeCell ref="X76:Z76"/>
    <mergeCell ref="AA76:AC76"/>
    <mergeCell ref="AD76:AF76"/>
    <mergeCell ref="AG76:AI76"/>
    <mergeCell ref="U75:W75"/>
    <mergeCell ref="X75:Z75"/>
    <mergeCell ref="AA75:AC75"/>
    <mergeCell ref="AD75:AF75"/>
    <mergeCell ref="AG75:AI75"/>
    <mergeCell ref="R75:T75"/>
    <mergeCell ref="C78:E78"/>
    <mergeCell ref="F78:H78"/>
    <mergeCell ref="I78:K78"/>
    <mergeCell ref="L78:N78"/>
    <mergeCell ref="O78:Q78"/>
    <mergeCell ref="C77:E77"/>
    <mergeCell ref="F77:H77"/>
    <mergeCell ref="I77:K77"/>
    <mergeCell ref="L77:N77"/>
    <mergeCell ref="O77:Q77"/>
    <mergeCell ref="R78:T78"/>
    <mergeCell ref="U78:W78"/>
    <mergeCell ref="X78:Z78"/>
    <mergeCell ref="AA78:AC78"/>
    <mergeCell ref="AD78:AF78"/>
    <mergeCell ref="AG78:AI78"/>
    <mergeCell ref="U77:W77"/>
    <mergeCell ref="X77:Z77"/>
    <mergeCell ref="AA77:AC77"/>
    <mergeCell ref="AD77:AF77"/>
    <mergeCell ref="AG77:AI77"/>
    <mergeCell ref="R77:T77"/>
    <mergeCell ref="C80:E80"/>
    <mergeCell ref="F80:H80"/>
    <mergeCell ref="I80:K80"/>
    <mergeCell ref="L80:N80"/>
    <mergeCell ref="O80:Q80"/>
    <mergeCell ref="C79:E79"/>
    <mergeCell ref="F79:H79"/>
    <mergeCell ref="I79:K79"/>
    <mergeCell ref="L79:N79"/>
    <mergeCell ref="O79:Q79"/>
    <mergeCell ref="R80:T80"/>
    <mergeCell ref="U80:W80"/>
    <mergeCell ref="X80:Z80"/>
    <mergeCell ref="AA80:AC80"/>
    <mergeCell ref="AD80:AF80"/>
    <mergeCell ref="AG80:AI80"/>
    <mergeCell ref="U79:W79"/>
    <mergeCell ref="X79:Z79"/>
    <mergeCell ref="AA79:AC79"/>
    <mergeCell ref="AD79:AF79"/>
    <mergeCell ref="AG79:AI79"/>
    <mergeCell ref="R79:T79"/>
    <mergeCell ref="C82:E82"/>
    <mergeCell ref="F82:H82"/>
    <mergeCell ref="I82:K82"/>
    <mergeCell ref="L82:N82"/>
    <mergeCell ref="O82:Q82"/>
    <mergeCell ref="C81:E81"/>
    <mergeCell ref="F81:H81"/>
    <mergeCell ref="I81:K81"/>
    <mergeCell ref="L81:N81"/>
    <mergeCell ref="O81:Q81"/>
    <mergeCell ref="R82:T82"/>
    <mergeCell ref="U82:W82"/>
    <mergeCell ref="X82:Z82"/>
    <mergeCell ref="AA82:AC82"/>
    <mergeCell ref="AD82:AF82"/>
    <mergeCell ref="AG82:AI82"/>
    <mergeCell ref="U81:W81"/>
    <mergeCell ref="X81:Z81"/>
    <mergeCell ref="AA81:AC81"/>
    <mergeCell ref="AD81:AF81"/>
    <mergeCell ref="AG81:AI81"/>
    <mergeCell ref="R81:T81"/>
    <mergeCell ref="C84:E84"/>
    <mergeCell ref="F84:H84"/>
    <mergeCell ref="I84:K84"/>
    <mergeCell ref="L84:N84"/>
    <mergeCell ref="O84:Q84"/>
    <mergeCell ref="C83:E83"/>
    <mergeCell ref="F83:H83"/>
    <mergeCell ref="I83:K83"/>
    <mergeCell ref="L83:N83"/>
    <mergeCell ref="O83:Q83"/>
    <mergeCell ref="R84:T84"/>
    <mergeCell ref="U84:W84"/>
    <mergeCell ref="X84:Z84"/>
    <mergeCell ref="AA84:AC84"/>
    <mergeCell ref="AD84:AF84"/>
    <mergeCell ref="AG84:AI84"/>
    <mergeCell ref="U83:W83"/>
    <mergeCell ref="X83:Z83"/>
    <mergeCell ref="AA83:AC83"/>
    <mergeCell ref="AD83:AF83"/>
    <mergeCell ref="AG83:AI83"/>
    <mergeCell ref="R83:T83"/>
    <mergeCell ref="A1:A2"/>
    <mergeCell ref="B1:B2"/>
    <mergeCell ref="R86:T86"/>
    <mergeCell ref="U86:W86"/>
    <mergeCell ref="X86:Z86"/>
    <mergeCell ref="AA86:AC86"/>
    <mergeCell ref="AD86:AF86"/>
    <mergeCell ref="AG86:AI86"/>
    <mergeCell ref="U85:W85"/>
    <mergeCell ref="X85:Z85"/>
    <mergeCell ref="AA85:AC85"/>
    <mergeCell ref="AD85:AF85"/>
    <mergeCell ref="AG85:AI85"/>
    <mergeCell ref="C86:E86"/>
    <mergeCell ref="F86:H86"/>
    <mergeCell ref="I86:K86"/>
    <mergeCell ref="L86:N86"/>
    <mergeCell ref="O86:Q86"/>
    <mergeCell ref="C85:E85"/>
    <mergeCell ref="F85:H85"/>
    <mergeCell ref="I85:K85"/>
    <mergeCell ref="L85:N85"/>
    <mergeCell ref="O85:Q85"/>
    <mergeCell ref="R85:T85"/>
  </mergeCells>
  <hyperlinks>
    <hyperlink ref="A1:A2" location="'User Guide'!A49" tooltip="Link to the User Guide" display="Link to the User Guide"/>
  </hyperlink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Feuil21"/>
  <dimension ref="A1:BP102"/>
  <sheetViews>
    <sheetView workbookViewId="0">
      <pane xSplit="2" ySplit="2" topLeftCell="C3" activePane="bottomRight" state="frozen"/>
      <selection pane="topRight" activeCell="C1" sqref="C1"/>
      <selection pane="bottomLeft" activeCell="A3" sqref="A3"/>
      <selection pane="bottomRight" activeCell="AV12" sqref="AV12:AX12"/>
    </sheetView>
  </sheetViews>
  <sheetFormatPr baseColWidth="10" defaultRowHeight="15"/>
  <cols>
    <col min="1" max="2" width="11.42578125" style="111"/>
    <col min="3" max="35" width="4.7109375" style="111" customWidth="1"/>
    <col min="36" max="65" width="5" style="111" customWidth="1"/>
    <col min="66" max="16384" width="11.42578125" style="111"/>
  </cols>
  <sheetData>
    <row r="1" spans="1:68" ht="23.25" customHeight="1">
      <c r="A1" s="480" t="s">
        <v>257</v>
      </c>
      <c r="B1" s="562" t="s">
        <v>170</v>
      </c>
      <c r="C1" s="564" t="s">
        <v>366</v>
      </c>
      <c r="D1" s="565"/>
      <c r="E1" s="565"/>
      <c r="F1" s="565"/>
      <c r="G1" s="565"/>
      <c r="H1" s="565"/>
      <c r="I1" s="565"/>
      <c r="J1" s="565"/>
      <c r="K1" s="565"/>
      <c r="L1" s="565"/>
      <c r="M1" s="565"/>
      <c r="N1" s="565"/>
      <c r="O1" s="565"/>
      <c r="P1" s="565"/>
      <c r="Q1" s="565"/>
      <c r="R1" s="565"/>
      <c r="S1" s="565"/>
      <c r="T1" s="565"/>
      <c r="U1" s="565"/>
      <c r="V1" s="565"/>
      <c r="W1" s="565"/>
      <c r="X1" s="565"/>
      <c r="Y1" s="565"/>
      <c r="Z1" s="565"/>
      <c r="AA1" s="565"/>
      <c r="AB1" s="565"/>
      <c r="AC1" s="565"/>
      <c r="AD1" s="565"/>
      <c r="AE1" s="565"/>
      <c r="AF1" s="565"/>
      <c r="AG1" s="565"/>
      <c r="AH1" s="565"/>
      <c r="AI1" s="566"/>
      <c r="AJ1" s="564" t="s">
        <v>367</v>
      </c>
      <c r="AK1" s="565"/>
      <c r="AL1" s="565"/>
      <c r="AM1" s="565"/>
      <c r="AN1" s="565"/>
      <c r="AO1" s="565"/>
      <c r="AP1" s="565"/>
      <c r="AQ1" s="565"/>
      <c r="AR1" s="565"/>
      <c r="AS1" s="565"/>
      <c r="AT1" s="565"/>
      <c r="AU1" s="565"/>
      <c r="AV1" s="565"/>
      <c r="AW1" s="565"/>
      <c r="AX1" s="565"/>
      <c r="AY1" s="565"/>
      <c r="AZ1" s="565"/>
      <c r="BA1" s="565"/>
      <c r="BB1" s="565"/>
      <c r="BC1" s="565"/>
      <c r="BD1" s="565"/>
      <c r="BE1" s="565"/>
      <c r="BF1" s="565"/>
      <c r="BG1" s="565"/>
      <c r="BH1" s="565"/>
      <c r="BI1" s="565"/>
      <c r="BJ1" s="565"/>
      <c r="BK1" s="565"/>
      <c r="BL1" s="565"/>
      <c r="BM1" s="566"/>
      <c r="BN1" s="201"/>
      <c r="BO1" s="201"/>
      <c r="BP1" s="201"/>
    </row>
    <row r="2" spans="1:68" ht="23.25" customHeight="1" thickBot="1">
      <c r="A2" s="481"/>
      <c r="B2" s="588"/>
      <c r="C2" s="567" t="s">
        <v>198</v>
      </c>
      <c r="D2" s="568"/>
      <c r="E2" s="569"/>
      <c r="F2" s="567" t="s">
        <v>188</v>
      </c>
      <c r="G2" s="568"/>
      <c r="H2" s="569"/>
      <c r="I2" s="567" t="s">
        <v>197</v>
      </c>
      <c r="J2" s="568"/>
      <c r="K2" s="569"/>
      <c r="L2" s="567" t="s">
        <v>196</v>
      </c>
      <c r="M2" s="568"/>
      <c r="N2" s="569"/>
      <c r="O2" s="567" t="s">
        <v>195</v>
      </c>
      <c r="P2" s="568"/>
      <c r="Q2" s="569"/>
      <c r="R2" s="567" t="s">
        <v>194</v>
      </c>
      <c r="S2" s="568"/>
      <c r="T2" s="569"/>
      <c r="U2" s="567" t="s">
        <v>193</v>
      </c>
      <c r="V2" s="568"/>
      <c r="W2" s="569"/>
      <c r="X2" s="567" t="s">
        <v>192</v>
      </c>
      <c r="Y2" s="568"/>
      <c r="Z2" s="569"/>
      <c r="AA2" s="567" t="s">
        <v>191</v>
      </c>
      <c r="AB2" s="568"/>
      <c r="AC2" s="569"/>
      <c r="AD2" s="567" t="s">
        <v>190</v>
      </c>
      <c r="AE2" s="568"/>
      <c r="AF2" s="569"/>
      <c r="AG2" s="567" t="s">
        <v>189</v>
      </c>
      <c r="AH2" s="568"/>
      <c r="AI2" s="569"/>
      <c r="AJ2" s="567" t="s">
        <v>188</v>
      </c>
      <c r="AK2" s="568"/>
      <c r="AL2" s="569"/>
      <c r="AM2" s="567" t="s">
        <v>197</v>
      </c>
      <c r="AN2" s="568"/>
      <c r="AO2" s="569"/>
      <c r="AP2" s="567" t="s">
        <v>196</v>
      </c>
      <c r="AQ2" s="568"/>
      <c r="AR2" s="569"/>
      <c r="AS2" s="567" t="s">
        <v>195</v>
      </c>
      <c r="AT2" s="568"/>
      <c r="AU2" s="569"/>
      <c r="AV2" s="567" t="s">
        <v>194</v>
      </c>
      <c r="AW2" s="568"/>
      <c r="AX2" s="569"/>
      <c r="AY2" s="567" t="s">
        <v>193</v>
      </c>
      <c r="AZ2" s="568"/>
      <c r="BA2" s="569"/>
      <c r="BB2" s="567" t="s">
        <v>192</v>
      </c>
      <c r="BC2" s="568"/>
      <c r="BD2" s="569"/>
      <c r="BE2" s="567" t="s">
        <v>191</v>
      </c>
      <c r="BF2" s="568"/>
      <c r="BG2" s="569"/>
      <c r="BH2" s="567" t="s">
        <v>190</v>
      </c>
      <c r="BI2" s="568"/>
      <c r="BJ2" s="569"/>
      <c r="BK2" s="567" t="s">
        <v>189</v>
      </c>
      <c r="BL2" s="568"/>
      <c r="BM2" s="569"/>
      <c r="BN2" s="201"/>
      <c r="BO2" s="201"/>
      <c r="BP2" s="201"/>
    </row>
    <row r="3" spans="1:68" ht="15.75" thickTop="1">
      <c r="A3" s="60" t="str">
        <f>IF('Informations About Genes'!A3="","",'Informations About Genes'!A3)</f>
        <v>A1</v>
      </c>
      <c r="B3" s="61" t="str">
        <f>IF('Informations About Genes'!D3="","",'Informations About Genes'!D3)</f>
        <v/>
      </c>
      <c r="C3" s="604"/>
      <c r="D3" s="605"/>
      <c r="E3" s="606"/>
      <c r="F3" s="616" t="str">
        <f>IF('Calcul Worksheet'!EH3="","",'Calcul Worksheet'!EH3)</f>
        <v/>
      </c>
      <c r="G3" s="617"/>
      <c r="H3" s="618"/>
      <c r="I3" s="616" t="str">
        <f>IF('Calcul Worksheet'!EK3="","",'Calcul Worksheet'!EK3)</f>
        <v/>
      </c>
      <c r="J3" s="617"/>
      <c r="K3" s="618"/>
      <c r="L3" s="616" t="str">
        <f>IF('Calcul Worksheet'!EN3="","",'Calcul Worksheet'!EN3)</f>
        <v/>
      </c>
      <c r="M3" s="617"/>
      <c r="N3" s="618"/>
      <c r="O3" s="616" t="str">
        <f>IF('Calcul Worksheet'!EQ3="","",'Calcul Worksheet'!EQ3)</f>
        <v/>
      </c>
      <c r="P3" s="617"/>
      <c r="Q3" s="618"/>
      <c r="R3" s="616" t="str">
        <f>IF('Calcul Worksheet'!ET3="","",'Calcul Worksheet'!ET3)</f>
        <v/>
      </c>
      <c r="S3" s="617"/>
      <c r="T3" s="618"/>
      <c r="U3" s="616" t="str">
        <f>IF('Calcul Worksheet'!EW3="","",'Calcul Worksheet'!EW3)</f>
        <v/>
      </c>
      <c r="V3" s="617"/>
      <c r="W3" s="618"/>
      <c r="X3" s="616" t="str">
        <f>IF('Calcul Worksheet'!EZ3="","",'Calcul Worksheet'!EZ3)</f>
        <v/>
      </c>
      <c r="Y3" s="617"/>
      <c r="Z3" s="618"/>
      <c r="AA3" s="616" t="str">
        <f>IF('Calcul Worksheet'!FC3="","",'Calcul Worksheet'!FC3)</f>
        <v/>
      </c>
      <c r="AB3" s="617"/>
      <c r="AC3" s="618"/>
      <c r="AD3" s="616" t="str">
        <f>IF('Calcul Worksheet'!FF3="","",'Calcul Worksheet'!FF3)</f>
        <v/>
      </c>
      <c r="AE3" s="617"/>
      <c r="AF3" s="618"/>
      <c r="AG3" s="616" t="str">
        <f>IF('Calcul Worksheet'!FI3="","",'Calcul Worksheet'!FI3)</f>
        <v/>
      </c>
      <c r="AH3" s="617"/>
      <c r="AI3" s="618"/>
      <c r="AJ3" s="613" t="str">
        <f>IF('Calcul Worksheet'!GP3="","",'Calcul Worksheet'!GP3)</f>
        <v>N/A</v>
      </c>
      <c r="AK3" s="614"/>
      <c r="AL3" s="615"/>
      <c r="AM3" s="613" t="str">
        <f>IF('Calcul Worksheet'!GS3="","",'Calcul Worksheet'!GS3)</f>
        <v>N/A</v>
      </c>
      <c r="AN3" s="614"/>
      <c r="AO3" s="615"/>
      <c r="AP3" s="613" t="str">
        <f>IF('Calcul Worksheet'!GV3="","",'Calcul Worksheet'!GV3)</f>
        <v>N/A</v>
      </c>
      <c r="AQ3" s="614"/>
      <c r="AR3" s="615"/>
      <c r="AS3" s="613" t="str">
        <f>IF('Calcul Worksheet'!GY3="","",'Calcul Worksheet'!GY3)</f>
        <v>N/A</v>
      </c>
      <c r="AT3" s="614"/>
      <c r="AU3" s="615"/>
      <c r="AV3" s="613" t="str">
        <f>IF('Calcul Worksheet'!HB3="","",'Calcul Worksheet'!HB3)</f>
        <v>N/A</v>
      </c>
      <c r="AW3" s="614"/>
      <c r="AX3" s="615"/>
      <c r="AY3" s="613" t="str">
        <f>IF('Calcul Worksheet'!HE3="","",'Calcul Worksheet'!HE3)</f>
        <v>N/A</v>
      </c>
      <c r="AZ3" s="614"/>
      <c r="BA3" s="615"/>
      <c r="BB3" s="613" t="str">
        <f>IF('Calcul Worksheet'!HH3="","",'Calcul Worksheet'!HH3)</f>
        <v>N/A</v>
      </c>
      <c r="BC3" s="614"/>
      <c r="BD3" s="615"/>
      <c r="BE3" s="613" t="str">
        <f>IF('Calcul Worksheet'!HK3="","",'Calcul Worksheet'!HK3)</f>
        <v>N/A</v>
      </c>
      <c r="BF3" s="614"/>
      <c r="BG3" s="615"/>
      <c r="BH3" s="613" t="str">
        <f>IF('Calcul Worksheet'!HN3="","",'Calcul Worksheet'!HN3)</f>
        <v>N/A</v>
      </c>
      <c r="BI3" s="614"/>
      <c r="BJ3" s="615"/>
      <c r="BK3" s="613" t="str">
        <f>IF('Calcul Worksheet'!HQ3="","",'Calcul Worksheet'!HQ3)</f>
        <v>N/A</v>
      </c>
      <c r="BL3" s="614"/>
      <c r="BM3" s="615"/>
      <c r="BN3" s="201"/>
      <c r="BO3" s="201"/>
      <c r="BP3" s="201"/>
    </row>
    <row r="4" spans="1:68">
      <c r="A4" s="34" t="str">
        <f>IF('Informations About Genes'!A4="","",'Informations About Genes'!A4)</f>
        <v>A2</v>
      </c>
      <c r="B4" s="35" t="str">
        <f>IF('Informations About Genes'!D4="","",'Informations About Genes'!D4)</f>
        <v/>
      </c>
      <c r="C4" s="598"/>
      <c r="D4" s="599"/>
      <c r="E4" s="600"/>
      <c r="F4" s="515" t="str">
        <f>IF('Calcul Worksheet'!EH4="","",'Calcul Worksheet'!EH4)</f>
        <v/>
      </c>
      <c r="G4" s="557"/>
      <c r="H4" s="516"/>
      <c r="I4" s="515" t="str">
        <f>IF('Calcul Worksheet'!EK4="","",'Calcul Worksheet'!EK4)</f>
        <v/>
      </c>
      <c r="J4" s="557"/>
      <c r="K4" s="516"/>
      <c r="L4" s="515" t="str">
        <f>IF('Calcul Worksheet'!EN4="","",'Calcul Worksheet'!EN4)</f>
        <v/>
      </c>
      <c r="M4" s="557"/>
      <c r="N4" s="516"/>
      <c r="O4" s="515" t="str">
        <f>IF('Calcul Worksheet'!EQ4="","",'Calcul Worksheet'!EQ4)</f>
        <v/>
      </c>
      <c r="P4" s="557"/>
      <c r="Q4" s="516"/>
      <c r="R4" s="515" t="str">
        <f>IF('Calcul Worksheet'!ET4="","",'Calcul Worksheet'!ET4)</f>
        <v/>
      </c>
      <c r="S4" s="557"/>
      <c r="T4" s="516"/>
      <c r="U4" s="515" t="str">
        <f>IF('Calcul Worksheet'!EW4="","",'Calcul Worksheet'!EW4)</f>
        <v/>
      </c>
      <c r="V4" s="557"/>
      <c r="W4" s="516"/>
      <c r="X4" s="515" t="str">
        <f>IF('Calcul Worksheet'!EZ4="","",'Calcul Worksheet'!EZ4)</f>
        <v/>
      </c>
      <c r="Y4" s="557"/>
      <c r="Z4" s="516"/>
      <c r="AA4" s="515" t="str">
        <f>IF('Calcul Worksheet'!FC4="","",'Calcul Worksheet'!FC4)</f>
        <v/>
      </c>
      <c r="AB4" s="557"/>
      <c r="AC4" s="516"/>
      <c r="AD4" s="515" t="str">
        <f>IF('Calcul Worksheet'!FF4="","",'Calcul Worksheet'!FF4)</f>
        <v/>
      </c>
      <c r="AE4" s="557"/>
      <c r="AF4" s="516"/>
      <c r="AG4" s="515" t="str">
        <f>IF('Calcul Worksheet'!FI4="","",'Calcul Worksheet'!FI4)</f>
        <v/>
      </c>
      <c r="AH4" s="557"/>
      <c r="AI4" s="516"/>
      <c r="AJ4" s="610" t="str">
        <f>IF('Calcul Worksheet'!GP4="","",'Calcul Worksheet'!GP4)</f>
        <v>N/A</v>
      </c>
      <c r="AK4" s="611"/>
      <c r="AL4" s="612"/>
      <c r="AM4" s="610" t="str">
        <f>IF('Calcul Worksheet'!GS4="","",'Calcul Worksheet'!GS4)</f>
        <v>N/A</v>
      </c>
      <c r="AN4" s="611"/>
      <c r="AO4" s="612"/>
      <c r="AP4" s="610" t="str">
        <f>IF('Calcul Worksheet'!GV4="","",'Calcul Worksheet'!GV4)</f>
        <v>N/A</v>
      </c>
      <c r="AQ4" s="611"/>
      <c r="AR4" s="612"/>
      <c r="AS4" s="610" t="str">
        <f>IF('Calcul Worksheet'!GY4="","",'Calcul Worksheet'!GY4)</f>
        <v>N/A</v>
      </c>
      <c r="AT4" s="611"/>
      <c r="AU4" s="612"/>
      <c r="AV4" s="610" t="str">
        <f>IF('Calcul Worksheet'!HB4="","",'Calcul Worksheet'!HB4)</f>
        <v>N/A</v>
      </c>
      <c r="AW4" s="611"/>
      <c r="AX4" s="612"/>
      <c r="AY4" s="610" t="str">
        <f>IF('Calcul Worksheet'!HE4="","",'Calcul Worksheet'!HE4)</f>
        <v>N/A</v>
      </c>
      <c r="AZ4" s="611"/>
      <c r="BA4" s="612"/>
      <c r="BB4" s="610" t="str">
        <f>IF('Calcul Worksheet'!HH4="","",'Calcul Worksheet'!HH4)</f>
        <v>N/A</v>
      </c>
      <c r="BC4" s="611"/>
      <c r="BD4" s="612"/>
      <c r="BE4" s="610" t="str">
        <f>IF('Calcul Worksheet'!HK4="","",'Calcul Worksheet'!HK4)</f>
        <v>N/A</v>
      </c>
      <c r="BF4" s="611"/>
      <c r="BG4" s="612"/>
      <c r="BH4" s="610" t="str">
        <f>IF('Calcul Worksheet'!HN4="","",'Calcul Worksheet'!HN4)</f>
        <v>N/A</v>
      </c>
      <c r="BI4" s="611"/>
      <c r="BJ4" s="612"/>
      <c r="BK4" s="610" t="str">
        <f>IF('Calcul Worksheet'!HQ4="","",'Calcul Worksheet'!HQ4)</f>
        <v>N/A</v>
      </c>
      <c r="BL4" s="611"/>
      <c r="BM4" s="612"/>
      <c r="BN4" s="201"/>
      <c r="BO4" s="201"/>
      <c r="BP4" s="201"/>
    </row>
    <row r="5" spans="1:68">
      <c r="A5" s="34" t="str">
        <f>IF('Informations About Genes'!A5="","",'Informations About Genes'!A5)</f>
        <v>A3</v>
      </c>
      <c r="B5" s="35" t="str">
        <f>IF('Informations About Genes'!D5="","",'Informations About Genes'!D5)</f>
        <v/>
      </c>
      <c r="C5" s="598"/>
      <c r="D5" s="599"/>
      <c r="E5" s="600"/>
      <c r="F5" s="515" t="str">
        <f>IF('Calcul Worksheet'!EH5="","",'Calcul Worksheet'!EH5)</f>
        <v/>
      </c>
      <c r="G5" s="557"/>
      <c r="H5" s="516"/>
      <c r="I5" s="515" t="str">
        <f>IF('Calcul Worksheet'!EK5="","",'Calcul Worksheet'!EK5)</f>
        <v/>
      </c>
      <c r="J5" s="557"/>
      <c r="K5" s="516"/>
      <c r="L5" s="515" t="str">
        <f>IF('Calcul Worksheet'!EN5="","",'Calcul Worksheet'!EN5)</f>
        <v/>
      </c>
      <c r="M5" s="557"/>
      <c r="N5" s="516"/>
      <c r="O5" s="515" t="str">
        <f>IF('Calcul Worksheet'!EQ5="","",'Calcul Worksheet'!EQ5)</f>
        <v/>
      </c>
      <c r="P5" s="557"/>
      <c r="Q5" s="516"/>
      <c r="R5" s="515" t="str">
        <f>IF('Calcul Worksheet'!ET5="","",'Calcul Worksheet'!ET5)</f>
        <v/>
      </c>
      <c r="S5" s="557"/>
      <c r="T5" s="516"/>
      <c r="U5" s="515" t="str">
        <f>IF('Calcul Worksheet'!EW5="","",'Calcul Worksheet'!EW5)</f>
        <v/>
      </c>
      <c r="V5" s="557"/>
      <c r="W5" s="516"/>
      <c r="X5" s="515" t="str">
        <f>IF('Calcul Worksheet'!EZ5="","",'Calcul Worksheet'!EZ5)</f>
        <v/>
      </c>
      <c r="Y5" s="557"/>
      <c r="Z5" s="516"/>
      <c r="AA5" s="515" t="str">
        <f>IF('Calcul Worksheet'!FC5="","",'Calcul Worksheet'!FC5)</f>
        <v/>
      </c>
      <c r="AB5" s="557"/>
      <c r="AC5" s="516"/>
      <c r="AD5" s="515" t="str">
        <f>IF('Calcul Worksheet'!FF5="","",'Calcul Worksheet'!FF5)</f>
        <v/>
      </c>
      <c r="AE5" s="557"/>
      <c r="AF5" s="516"/>
      <c r="AG5" s="515" t="str">
        <f>IF('Calcul Worksheet'!FI5="","",'Calcul Worksheet'!FI5)</f>
        <v/>
      </c>
      <c r="AH5" s="557"/>
      <c r="AI5" s="516"/>
      <c r="AJ5" s="610" t="str">
        <f>IF('Calcul Worksheet'!GP5="","",'Calcul Worksheet'!GP5)</f>
        <v>N/A</v>
      </c>
      <c r="AK5" s="611"/>
      <c r="AL5" s="612"/>
      <c r="AM5" s="610" t="str">
        <f>IF('Calcul Worksheet'!GS5="","",'Calcul Worksheet'!GS5)</f>
        <v>N/A</v>
      </c>
      <c r="AN5" s="611"/>
      <c r="AO5" s="612"/>
      <c r="AP5" s="610" t="str">
        <f>IF('Calcul Worksheet'!GV5="","",'Calcul Worksheet'!GV5)</f>
        <v>N/A</v>
      </c>
      <c r="AQ5" s="611"/>
      <c r="AR5" s="612"/>
      <c r="AS5" s="610" t="str">
        <f>IF('Calcul Worksheet'!GY5="","",'Calcul Worksheet'!GY5)</f>
        <v>N/A</v>
      </c>
      <c r="AT5" s="611"/>
      <c r="AU5" s="612"/>
      <c r="AV5" s="610" t="str">
        <f>IF('Calcul Worksheet'!HB5="","",'Calcul Worksheet'!HB5)</f>
        <v>N/A</v>
      </c>
      <c r="AW5" s="611"/>
      <c r="AX5" s="612"/>
      <c r="AY5" s="610" t="str">
        <f>IF('Calcul Worksheet'!HE5="","",'Calcul Worksheet'!HE5)</f>
        <v>N/A</v>
      </c>
      <c r="AZ5" s="611"/>
      <c r="BA5" s="612"/>
      <c r="BB5" s="610" t="str">
        <f>IF('Calcul Worksheet'!HH5="","",'Calcul Worksheet'!HH5)</f>
        <v>N/A</v>
      </c>
      <c r="BC5" s="611"/>
      <c r="BD5" s="612"/>
      <c r="BE5" s="610" t="str">
        <f>IF('Calcul Worksheet'!HK5="","",'Calcul Worksheet'!HK5)</f>
        <v>N/A</v>
      </c>
      <c r="BF5" s="611"/>
      <c r="BG5" s="612"/>
      <c r="BH5" s="610" t="str">
        <f>IF('Calcul Worksheet'!HN5="","",'Calcul Worksheet'!HN5)</f>
        <v>N/A</v>
      </c>
      <c r="BI5" s="611"/>
      <c r="BJ5" s="612"/>
      <c r="BK5" s="610" t="str">
        <f>IF('Calcul Worksheet'!HQ5="","",'Calcul Worksheet'!HQ5)</f>
        <v>N/A</v>
      </c>
      <c r="BL5" s="611"/>
      <c r="BM5" s="612"/>
      <c r="BN5" s="201"/>
      <c r="BO5" s="201"/>
      <c r="BP5" s="201"/>
    </row>
    <row r="6" spans="1:68">
      <c r="A6" s="34" t="str">
        <f>IF('Informations About Genes'!A6="","",'Informations About Genes'!A6)</f>
        <v>A4</v>
      </c>
      <c r="B6" s="35" t="str">
        <f>IF('Informations About Genes'!D6="","",'Informations About Genes'!D6)</f>
        <v/>
      </c>
      <c r="C6" s="598"/>
      <c r="D6" s="599"/>
      <c r="E6" s="600"/>
      <c r="F6" s="515" t="str">
        <f>IF('Calcul Worksheet'!EH6="","",'Calcul Worksheet'!EH6)</f>
        <v/>
      </c>
      <c r="G6" s="557"/>
      <c r="H6" s="516"/>
      <c r="I6" s="515" t="str">
        <f>IF('Calcul Worksheet'!EK6="","",'Calcul Worksheet'!EK6)</f>
        <v/>
      </c>
      <c r="J6" s="557"/>
      <c r="K6" s="516"/>
      <c r="L6" s="515" t="str">
        <f>IF('Calcul Worksheet'!EN6="","",'Calcul Worksheet'!EN6)</f>
        <v/>
      </c>
      <c r="M6" s="557"/>
      <c r="N6" s="516"/>
      <c r="O6" s="515" t="str">
        <f>IF('Calcul Worksheet'!EQ6="","",'Calcul Worksheet'!EQ6)</f>
        <v/>
      </c>
      <c r="P6" s="557"/>
      <c r="Q6" s="516"/>
      <c r="R6" s="515" t="str">
        <f>IF('Calcul Worksheet'!ET6="","",'Calcul Worksheet'!ET6)</f>
        <v/>
      </c>
      <c r="S6" s="557"/>
      <c r="T6" s="516"/>
      <c r="U6" s="515" t="str">
        <f>IF('Calcul Worksheet'!EW6="","",'Calcul Worksheet'!EW6)</f>
        <v/>
      </c>
      <c r="V6" s="557"/>
      <c r="W6" s="516"/>
      <c r="X6" s="515" t="str">
        <f>IF('Calcul Worksheet'!EZ6="","",'Calcul Worksheet'!EZ6)</f>
        <v/>
      </c>
      <c r="Y6" s="557"/>
      <c r="Z6" s="516"/>
      <c r="AA6" s="515" t="str">
        <f>IF('Calcul Worksheet'!FC6="","",'Calcul Worksheet'!FC6)</f>
        <v/>
      </c>
      <c r="AB6" s="557"/>
      <c r="AC6" s="516"/>
      <c r="AD6" s="515" t="str">
        <f>IF('Calcul Worksheet'!FF6="","",'Calcul Worksheet'!FF6)</f>
        <v/>
      </c>
      <c r="AE6" s="557"/>
      <c r="AF6" s="516"/>
      <c r="AG6" s="515" t="str">
        <f>IF('Calcul Worksheet'!FI6="","",'Calcul Worksheet'!FI6)</f>
        <v/>
      </c>
      <c r="AH6" s="557"/>
      <c r="AI6" s="516"/>
      <c r="AJ6" s="610" t="str">
        <f>IF('Calcul Worksheet'!GP6="","",'Calcul Worksheet'!GP6)</f>
        <v>N/A</v>
      </c>
      <c r="AK6" s="611"/>
      <c r="AL6" s="612"/>
      <c r="AM6" s="610" t="str">
        <f>IF('Calcul Worksheet'!GS6="","",'Calcul Worksheet'!GS6)</f>
        <v>N/A</v>
      </c>
      <c r="AN6" s="611"/>
      <c r="AO6" s="612"/>
      <c r="AP6" s="610" t="str">
        <f>IF('Calcul Worksheet'!GV6="","",'Calcul Worksheet'!GV6)</f>
        <v>N/A</v>
      </c>
      <c r="AQ6" s="611"/>
      <c r="AR6" s="612"/>
      <c r="AS6" s="610" t="str">
        <f>IF('Calcul Worksheet'!GY6="","",'Calcul Worksheet'!GY6)</f>
        <v>N/A</v>
      </c>
      <c r="AT6" s="611"/>
      <c r="AU6" s="612"/>
      <c r="AV6" s="610" t="str">
        <f>IF('Calcul Worksheet'!HB6="","",'Calcul Worksheet'!HB6)</f>
        <v>N/A</v>
      </c>
      <c r="AW6" s="611"/>
      <c r="AX6" s="612"/>
      <c r="AY6" s="610" t="str">
        <f>IF('Calcul Worksheet'!HE6="","",'Calcul Worksheet'!HE6)</f>
        <v>N/A</v>
      </c>
      <c r="AZ6" s="611"/>
      <c r="BA6" s="612"/>
      <c r="BB6" s="610" t="str">
        <f>IF('Calcul Worksheet'!HH6="","",'Calcul Worksheet'!HH6)</f>
        <v>N/A</v>
      </c>
      <c r="BC6" s="611"/>
      <c r="BD6" s="612"/>
      <c r="BE6" s="610" t="str">
        <f>IF('Calcul Worksheet'!HK6="","",'Calcul Worksheet'!HK6)</f>
        <v>N/A</v>
      </c>
      <c r="BF6" s="611"/>
      <c r="BG6" s="612"/>
      <c r="BH6" s="610" t="str">
        <f>IF('Calcul Worksheet'!HN6="","",'Calcul Worksheet'!HN6)</f>
        <v>N/A</v>
      </c>
      <c r="BI6" s="611"/>
      <c r="BJ6" s="612"/>
      <c r="BK6" s="610" t="str">
        <f>IF('Calcul Worksheet'!HQ6="","",'Calcul Worksheet'!HQ6)</f>
        <v>N/A</v>
      </c>
      <c r="BL6" s="611"/>
      <c r="BM6" s="612"/>
      <c r="BN6" s="201"/>
      <c r="BO6" s="201"/>
      <c r="BP6" s="201"/>
    </row>
    <row r="7" spans="1:68">
      <c r="A7" s="34" t="str">
        <f>IF('Informations About Genes'!A7="","",'Informations About Genes'!A7)</f>
        <v>A5</v>
      </c>
      <c r="B7" s="35" t="str">
        <f>IF('Informations About Genes'!D7="","",'Informations About Genes'!D7)</f>
        <v/>
      </c>
      <c r="C7" s="598"/>
      <c r="D7" s="599"/>
      <c r="E7" s="600"/>
      <c r="F7" s="515" t="str">
        <f>IF('Calcul Worksheet'!EH7="","",'Calcul Worksheet'!EH7)</f>
        <v/>
      </c>
      <c r="G7" s="557"/>
      <c r="H7" s="516"/>
      <c r="I7" s="515" t="str">
        <f>IF('Calcul Worksheet'!EK7="","",'Calcul Worksheet'!EK7)</f>
        <v/>
      </c>
      <c r="J7" s="557"/>
      <c r="K7" s="516"/>
      <c r="L7" s="515" t="str">
        <f>IF('Calcul Worksheet'!EN7="","",'Calcul Worksheet'!EN7)</f>
        <v/>
      </c>
      <c r="M7" s="557"/>
      <c r="N7" s="516"/>
      <c r="O7" s="515" t="str">
        <f>IF('Calcul Worksheet'!EQ7="","",'Calcul Worksheet'!EQ7)</f>
        <v/>
      </c>
      <c r="P7" s="557"/>
      <c r="Q7" s="516"/>
      <c r="R7" s="515" t="str">
        <f>IF('Calcul Worksheet'!ET7="","",'Calcul Worksheet'!ET7)</f>
        <v/>
      </c>
      <c r="S7" s="557"/>
      <c r="T7" s="516"/>
      <c r="U7" s="515" t="str">
        <f>IF('Calcul Worksheet'!EW7="","",'Calcul Worksheet'!EW7)</f>
        <v/>
      </c>
      <c r="V7" s="557"/>
      <c r="W7" s="516"/>
      <c r="X7" s="515" t="str">
        <f>IF('Calcul Worksheet'!EZ7="","",'Calcul Worksheet'!EZ7)</f>
        <v/>
      </c>
      <c r="Y7" s="557"/>
      <c r="Z7" s="516"/>
      <c r="AA7" s="515" t="str">
        <f>IF('Calcul Worksheet'!FC7="","",'Calcul Worksheet'!FC7)</f>
        <v/>
      </c>
      <c r="AB7" s="557"/>
      <c r="AC7" s="516"/>
      <c r="AD7" s="515" t="str">
        <f>IF('Calcul Worksheet'!FF7="","",'Calcul Worksheet'!FF7)</f>
        <v/>
      </c>
      <c r="AE7" s="557"/>
      <c r="AF7" s="516"/>
      <c r="AG7" s="515" t="str">
        <f>IF('Calcul Worksheet'!FI7="","",'Calcul Worksheet'!FI7)</f>
        <v/>
      </c>
      <c r="AH7" s="557"/>
      <c r="AI7" s="516"/>
      <c r="AJ7" s="610" t="str">
        <f>IF('Calcul Worksheet'!GP7="","",'Calcul Worksheet'!GP7)</f>
        <v>N/A</v>
      </c>
      <c r="AK7" s="611"/>
      <c r="AL7" s="612"/>
      <c r="AM7" s="610" t="str">
        <f>IF('Calcul Worksheet'!GS7="","",'Calcul Worksheet'!GS7)</f>
        <v>N/A</v>
      </c>
      <c r="AN7" s="611"/>
      <c r="AO7" s="612"/>
      <c r="AP7" s="610" t="str">
        <f>IF('Calcul Worksheet'!GV7="","",'Calcul Worksheet'!GV7)</f>
        <v>N/A</v>
      </c>
      <c r="AQ7" s="611"/>
      <c r="AR7" s="612"/>
      <c r="AS7" s="610" t="str">
        <f>IF('Calcul Worksheet'!GY7="","",'Calcul Worksheet'!GY7)</f>
        <v>N/A</v>
      </c>
      <c r="AT7" s="611"/>
      <c r="AU7" s="612"/>
      <c r="AV7" s="610" t="str">
        <f>IF('Calcul Worksheet'!HB7="","",'Calcul Worksheet'!HB7)</f>
        <v>N/A</v>
      </c>
      <c r="AW7" s="611"/>
      <c r="AX7" s="612"/>
      <c r="AY7" s="610" t="str">
        <f>IF('Calcul Worksheet'!HE7="","",'Calcul Worksheet'!HE7)</f>
        <v>N/A</v>
      </c>
      <c r="AZ7" s="611"/>
      <c r="BA7" s="612"/>
      <c r="BB7" s="610" t="str">
        <f>IF('Calcul Worksheet'!HH7="","",'Calcul Worksheet'!HH7)</f>
        <v>N/A</v>
      </c>
      <c r="BC7" s="611"/>
      <c r="BD7" s="612"/>
      <c r="BE7" s="610" t="str">
        <f>IF('Calcul Worksheet'!HK7="","",'Calcul Worksheet'!HK7)</f>
        <v>N/A</v>
      </c>
      <c r="BF7" s="611"/>
      <c r="BG7" s="612"/>
      <c r="BH7" s="610" t="str">
        <f>IF('Calcul Worksheet'!HN7="","",'Calcul Worksheet'!HN7)</f>
        <v>N/A</v>
      </c>
      <c r="BI7" s="611"/>
      <c r="BJ7" s="612"/>
      <c r="BK7" s="610" t="str">
        <f>IF('Calcul Worksheet'!HQ7="","",'Calcul Worksheet'!HQ7)</f>
        <v>N/A</v>
      </c>
      <c r="BL7" s="611"/>
      <c r="BM7" s="612"/>
      <c r="BN7" s="201"/>
      <c r="BO7" s="201"/>
      <c r="BP7" s="201"/>
    </row>
    <row r="8" spans="1:68">
      <c r="A8" s="34" t="str">
        <f>IF('Informations About Genes'!A8="","",'Informations About Genes'!A8)</f>
        <v>A6</v>
      </c>
      <c r="B8" s="35" t="str">
        <f>IF('Informations About Genes'!D8="","",'Informations About Genes'!D8)</f>
        <v/>
      </c>
      <c r="C8" s="598"/>
      <c r="D8" s="599"/>
      <c r="E8" s="600"/>
      <c r="F8" s="515" t="str">
        <f>IF('Calcul Worksheet'!EH8="","",'Calcul Worksheet'!EH8)</f>
        <v/>
      </c>
      <c r="G8" s="557"/>
      <c r="H8" s="516"/>
      <c r="I8" s="515" t="str">
        <f>IF('Calcul Worksheet'!EK8="","",'Calcul Worksheet'!EK8)</f>
        <v/>
      </c>
      <c r="J8" s="557"/>
      <c r="K8" s="516"/>
      <c r="L8" s="515" t="str">
        <f>IF('Calcul Worksheet'!EN8="","",'Calcul Worksheet'!EN8)</f>
        <v/>
      </c>
      <c r="M8" s="557"/>
      <c r="N8" s="516"/>
      <c r="O8" s="515" t="str">
        <f>IF('Calcul Worksheet'!EQ8="","",'Calcul Worksheet'!EQ8)</f>
        <v/>
      </c>
      <c r="P8" s="557"/>
      <c r="Q8" s="516"/>
      <c r="R8" s="515" t="str">
        <f>IF('Calcul Worksheet'!ET8="","",'Calcul Worksheet'!ET8)</f>
        <v/>
      </c>
      <c r="S8" s="557"/>
      <c r="T8" s="516"/>
      <c r="U8" s="515" t="str">
        <f>IF('Calcul Worksheet'!EW8="","",'Calcul Worksheet'!EW8)</f>
        <v/>
      </c>
      <c r="V8" s="557"/>
      <c r="W8" s="516"/>
      <c r="X8" s="515" t="str">
        <f>IF('Calcul Worksheet'!EZ8="","",'Calcul Worksheet'!EZ8)</f>
        <v/>
      </c>
      <c r="Y8" s="557"/>
      <c r="Z8" s="516"/>
      <c r="AA8" s="515" t="str">
        <f>IF('Calcul Worksheet'!FC8="","",'Calcul Worksheet'!FC8)</f>
        <v/>
      </c>
      <c r="AB8" s="557"/>
      <c r="AC8" s="516"/>
      <c r="AD8" s="515" t="str">
        <f>IF('Calcul Worksheet'!FF8="","",'Calcul Worksheet'!FF8)</f>
        <v/>
      </c>
      <c r="AE8" s="557"/>
      <c r="AF8" s="516"/>
      <c r="AG8" s="515" t="str">
        <f>IF('Calcul Worksheet'!FI8="","",'Calcul Worksheet'!FI8)</f>
        <v/>
      </c>
      <c r="AH8" s="557"/>
      <c r="AI8" s="516"/>
      <c r="AJ8" s="610" t="str">
        <f>IF('Calcul Worksheet'!GP8="","",'Calcul Worksheet'!GP8)</f>
        <v>N/A</v>
      </c>
      <c r="AK8" s="611"/>
      <c r="AL8" s="612"/>
      <c r="AM8" s="610" t="str">
        <f>IF('Calcul Worksheet'!GS8="","",'Calcul Worksheet'!GS8)</f>
        <v>N/A</v>
      </c>
      <c r="AN8" s="611"/>
      <c r="AO8" s="612"/>
      <c r="AP8" s="610" t="str">
        <f>IF('Calcul Worksheet'!GV8="","",'Calcul Worksheet'!GV8)</f>
        <v>N/A</v>
      </c>
      <c r="AQ8" s="611"/>
      <c r="AR8" s="612"/>
      <c r="AS8" s="610" t="str">
        <f>IF('Calcul Worksheet'!GY8="","",'Calcul Worksheet'!GY8)</f>
        <v>N/A</v>
      </c>
      <c r="AT8" s="611"/>
      <c r="AU8" s="612"/>
      <c r="AV8" s="610" t="str">
        <f>IF('Calcul Worksheet'!HB8="","",'Calcul Worksheet'!HB8)</f>
        <v>N/A</v>
      </c>
      <c r="AW8" s="611"/>
      <c r="AX8" s="612"/>
      <c r="AY8" s="610" t="str">
        <f>IF('Calcul Worksheet'!HE8="","",'Calcul Worksheet'!HE8)</f>
        <v>N/A</v>
      </c>
      <c r="AZ8" s="611"/>
      <c r="BA8" s="612"/>
      <c r="BB8" s="610" t="str">
        <f>IF('Calcul Worksheet'!HH8="","",'Calcul Worksheet'!HH8)</f>
        <v>N/A</v>
      </c>
      <c r="BC8" s="611"/>
      <c r="BD8" s="612"/>
      <c r="BE8" s="610" t="str">
        <f>IF('Calcul Worksheet'!HK8="","",'Calcul Worksheet'!HK8)</f>
        <v>N/A</v>
      </c>
      <c r="BF8" s="611"/>
      <c r="BG8" s="612"/>
      <c r="BH8" s="610" t="str">
        <f>IF('Calcul Worksheet'!HN8="","",'Calcul Worksheet'!HN8)</f>
        <v>N/A</v>
      </c>
      <c r="BI8" s="611"/>
      <c r="BJ8" s="612"/>
      <c r="BK8" s="610" t="str">
        <f>IF('Calcul Worksheet'!HQ8="","",'Calcul Worksheet'!HQ8)</f>
        <v>N/A</v>
      </c>
      <c r="BL8" s="611"/>
      <c r="BM8" s="612"/>
      <c r="BN8" s="201"/>
      <c r="BO8" s="201"/>
      <c r="BP8" s="201"/>
    </row>
    <row r="9" spans="1:68">
      <c r="A9" s="34" t="str">
        <f>IF('Informations About Genes'!A9="","",'Informations About Genes'!A9)</f>
        <v>A7</v>
      </c>
      <c r="B9" s="35" t="str">
        <f>IF('Informations About Genes'!D9="","",'Informations About Genes'!D9)</f>
        <v/>
      </c>
      <c r="C9" s="598"/>
      <c r="D9" s="599"/>
      <c r="E9" s="600"/>
      <c r="F9" s="515" t="str">
        <f>IF('Calcul Worksheet'!EH9="","",'Calcul Worksheet'!EH9)</f>
        <v/>
      </c>
      <c r="G9" s="557"/>
      <c r="H9" s="516"/>
      <c r="I9" s="515" t="str">
        <f>IF('Calcul Worksheet'!EK9="","",'Calcul Worksheet'!EK9)</f>
        <v/>
      </c>
      <c r="J9" s="557"/>
      <c r="K9" s="516"/>
      <c r="L9" s="515" t="str">
        <f>IF('Calcul Worksheet'!EN9="","",'Calcul Worksheet'!EN9)</f>
        <v/>
      </c>
      <c r="M9" s="557"/>
      <c r="N9" s="516"/>
      <c r="O9" s="515" t="str">
        <f>IF('Calcul Worksheet'!EQ9="","",'Calcul Worksheet'!EQ9)</f>
        <v/>
      </c>
      <c r="P9" s="557"/>
      <c r="Q9" s="516"/>
      <c r="R9" s="515" t="str">
        <f>IF('Calcul Worksheet'!ET9="","",'Calcul Worksheet'!ET9)</f>
        <v/>
      </c>
      <c r="S9" s="557"/>
      <c r="T9" s="516"/>
      <c r="U9" s="515" t="str">
        <f>IF('Calcul Worksheet'!EW9="","",'Calcul Worksheet'!EW9)</f>
        <v/>
      </c>
      <c r="V9" s="557"/>
      <c r="W9" s="516"/>
      <c r="X9" s="515" t="str">
        <f>IF('Calcul Worksheet'!EZ9="","",'Calcul Worksheet'!EZ9)</f>
        <v/>
      </c>
      <c r="Y9" s="557"/>
      <c r="Z9" s="516"/>
      <c r="AA9" s="515" t="str">
        <f>IF('Calcul Worksheet'!FC9="","",'Calcul Worksheet'!FC9)</f>
        <v/>
      </c>
      <c r="AB9" s="557"/>
      <c r="AC9" s="516"/>
      <c r="AD9" s="515" t="str">
        <f>IF('Calcul Worksheet'!FF9="","",'Calcul Worksheet'!FF9)</f>
        <v/>
      </c>
      <c r="AE9" s="557"/>
      <c r="AF9" s="516"/>
      <c r="AG9" s="515" t="str">
        <f>IF('Calcul Worksheet'!FI9="","",'Calcul Worksheet'!FI9)</f>
        <v/>
      </c>
      <c r="AH9" s="557"/>
      <c r="AI9" s="516"/>
      <c r="AJ9" s="610" t="str">
        <f>IF('Calcul Worksheet'!GP9="","",'Calcul Worksheet'!GP9)</f>
        <v>N/A</v>
      </c>
      <c r="AK9" s="611"/>
      <c r="AL9" s="612"/>
      <c r="AM9" s="610" t="str">
        <f>IF('Calcul Worksheet'!GS9="","",'Calcul Worksheet'!GS9)</f>
        <v>N/A</v>
      </c>
      <c r="AN9" s="611"/>
      <c r="AO9" s="612"/>
      <c r="AP9" s="610" t="str">
        <f>IF('Calcul Worksheet'!GV9="","",'Calcul Worksheet'!GV9)</f>
        <v>N/A</v>
      </c>
      <c r="AQ9" s="611"/>
      <c r="AR9" s="612"/>
      <c r="AS9" s="610" t="str">
        <f>IF('Calcul Worksheet'!GY9="","",'Calcul Worksheet'!GY9)</f>
        <v>N/A</v>
      </c>
      <c r="AT9" s="611"/>
      <c r="AU9" s="612"/>
      <c r="AV9" s="610" t="str">
        <f>IF('Calcul Worksheet'!HB9="","",'Calcul Worksheet'!HB9)</f>
        <v>N/A</v>
      </c>
      <c r="AW9" s="611"/>
      <c r="AX9" s="612"/>
      <c r="AY9" s="610" t="str">
        <f>IF('Calcul Worksheet'!HE9="","",'Calcul Worksheet'!HE9)</f>
        <v>N/A</v>
      </c>
      <c r="AZ9" s="611"/>
      <c r="BA9" s="612"/>
      <c r="BB9" s="610" t="str">
        <f>IF('Calcul Worksheet'!HH9="","",'Calcul Worksheet'!HH9)</f>
        <v>N/A</v>
      </c>
      <c r="BC9" s="611"/>
      <c r="BD9" s="612"/>
      <c r="BE9" s="610" t="str">
        <f>IF('Calcul Worksheet'!HK9="","",'Calcul Worksheet'!HK9)</f>
        <v>N/A</v>
      </c>
      <c r="BF9" s="611"/>
      <c r="BG9" s="612"/>
      <c r="BH9" s="610" t="str">
        <f>IF('Calcul Worksheet'!HN9="","",'Calcul Worksheet'!HN9)</f>
        <v>N/A</v>
      </c>
      <c r="BI9" s="611"/>
      <c r="BJ9" s="612"/>
      <c r="BK9" s="610" t="str">
        <f>IF('Calcul Worksheet'!HQ9="","",'Calcul Worksheet'!HQ9)</f>
        <v>N/A</v>
      </c>
      <c r="BL9" s="611"/>
      <c r="BM9" s="612"/>
      <c r="BN9" s="201"/>
      <c r="BO9" s="201"/>
      <c r="BP9" s="201"/>
    </row>
    <row r="10" spans="1:68">
      <c r="A10" s="34" t="str">
        <f>IF('Informations About Genes'!A10="","",'Informations About Genes'!A10)</f>
        <v>A8</v>
      </c>
      <c r="B10" s="35" t="str">
        <f>IF('Informations About Genes'!D10="","",'Informations About Genes'!D10)</f>
        <v/>
      </c>
      <c r="C10" s="598"/>
      <c r="D10" s="599"/>
      <c r="E10" s="600"/>
      <c r="F10" s="515" t="str">
        <f>IF('Calcul Worksheet'!EH10="","",'Calcul Worksheet'!EH10)</f>
        <v/>
      </c>
      <c r="G10" s="557"/>
      <c r="H10" s="516"/>
      <c r="I10" s="515" t="str">
        <f>IF('Calcul Worksheet'!EK10="","",'Calcul Worksheet'!EK10)</f>
        <v/>
      </c>
      <c r="J10" s="557"/>
      <c r="K10" s="516"/>
      <c r="L10" s="515" t="str">
        <f>IF('Calcul Worksheet'!EN10="","",'Calcul Worksheet'!EN10)</f>
        <v/>
      </c>
      <c r="M10" s="557"/>
      <c r="N10" s="516"/>
      <c r="O10" s="515" t="str">
        <f>IF('Calcul Worksheet'!EQ10="","",'Calcul Worksheet'!EQ10)</f>
        <v/>
      </c>
      <c r="P10" s="557"/>
      <c r="Q10" s="516"/>
      <c r="R10" s="515" t="str">
        <f>IF('Calcul Worksheet'!ET10="","",'Calcul Worksheet'!ET10)</f>
        <v/>
      </c>
      <c r="S10" s="557"/>
      <c r="T10" s="516"/>
      <c r="U10" s="515" t="str">
        <f>IF('Calcul Worksheet'!EW10="","",'Calcul Worksheet'!EW10)</f>
        <v/>
      </c>
      <c r="V10" s="557"/>
      <c r="W10" s="516"/>
      <c r="X10" s="515" t="str">
        <f>IF('Calcul Worksheet'!EZ10="","",'Calcul Worksheet'!EZ10)</f>
        <v/>
      </c>
      <c r="Y10" s="557"/>
      <c r="Z10" s="516"/>
      <c r="AA10" s="515" t="str">
        <f>IF('Calcul Worksheet'!FC10="","",'Calcul Worksheet'!FC10)</f>
        <v/>
      </c>
      <c r="AB10" s="557"/>
      <c r="AC10" s="516"/>
      <c r="AD10" s="515" t="str">
        <f>IF('Calcul Worksheet'!FF10="","",'Calcul Worksheet'!FF10)</f>
        <v/>
      </c>
      <c r="AE10" s="557"/>
      <c r="AF10" s="516"/>
      <c r="AG10" s="515" t="str">
        <f>IF('Calcul Worksheet'!FI10="","",'Calcul Worksheet'!FI10)</f>
        <v/>
      </c>
      <c r="AH10" s="557"/>
      <c r="AI10" s="516"/>
      <c r="AJ10" s="610" t="str">
        <f>IF('Calcul Worksheet'!GP10="","",'Calcul Worksheet'!GP10)</f>
        <v>N/A</v>
      </c>
      <c r="AK10" s="611"/>
      <c r="AL10" s="612"/>
      <c r="AM10" s="610" t="str">
        <f>IF('Calcul Worksheet'!GS10="","",'Calcul Worksheet'!GS10)</f>
        <v>N/A</v>
      </c>
      <c r="AN10" s="611"/>
      <c r="AO10" s="612"/>
      <c r="AP10" s="610" t="str">
        <f>IF('Calcul Worksheet'!GV10="","",'Calcul Worksheet'!GV10)</f>
        <v>N/A</v>
      </c>
      <c r="AQ10" s="611"/>
      <c r="AR10" s="612"/>
      <c r="AS10" s="610" t="str">
        <f>IF('Calcul Worksheet'!GY10="","",'Calcul Worksheet'!GY10)</f>
        <v>N/A</v>
      </c>
      <c r="AT10" s="611"/>
      <c r="AU10" s="612"/>
      <c r="AV10" s="610" t="str">
        <f>IF('Calcul Worksheet'!HB10="","",'Calcul Worksheet'!HB10)</f>
        <v>N/A</v>
      </c>
      <c r="AW10" s="611"/>
      <c r="AX10" s="612"/>
      <c r="AY10" s="610" t="str">
        <f>IF('Calcul Worksheet'!HE10="","",'Calcul Worksheet'!HE10)</f>
        <v>N/A</v>
      </c>
      <c r="AZ10" s="611"/>
      <c r="BA10" s="612"/>
      <c r="BB10" s="610" t="str">
        <f>IF('Calcul Worksheet'!HH10="","",'Calcul Worksheet'!HH10)</f>
        <v>N/A</v>
      </c>
      <c r="BC10" s="611"/>
      <c r="BD10" s="612"/>
      <c r="BE10" s="610" t="str">
        <f>IF('Calcul Worksheet'!HK10="","",'Calcul Worksheet'!HK10)</f>
        <v>N/A</v>
      </c>
      <c r="BF10" s="611"/>
      <c r="BG10" s="612"/>
      <c r="BH10" s="610" t="str">
        <f>IF('Calcul Worksheet'!HN10="","",'Calcul Worksheet'!HN10)</f>
        <v>N/A</v>
      </c>
      <c r="BI10" s="611"/>
      <c r="BJ10" s="612"/>
      <c r="BK10" s="610" t="str">
        <f>IF('Calcul Worksheet'!HQ10="","",'Calcul Worksheet'!HQ10)</f>
        <v>N/A</v>
      </c>
      <c r="BL10" s="611"/>
      <c r="BM10" s="612"/>
      <c r="BN10" s="201"/>
      <c r="BO10" s="201"/>
      <c r="BP10" s="201"/>
    </row>
    <row r="11" spans="1:68">
      <c r="A11" s="34" t="str">
        <f>IF('Informations About Genes'!A11="","",'Informations About Genes'!A11)</f>
        <v>A9</v>
      </c>
      <c r="B11" s="35" t="str">
        <f>IF('Informations About Genes'!D11="","",'Informations About Genes'!D11)</f>
        <v/>
      </c>
      <c r="C11" s="598"/>
      <c r="D11" s="599"/>
      <c r="E11" s="600"/>
      <c r="F11" s="515" t="str">
        <f>IF('Calcul Worksheet'!EH11="","",'Calcul Worksheet'!EH11)</f>
        <v/>
      </c>
      <c r="G11" s="557"/>
      <c r="H11" s="516"/>
      <c r="I11" s="515" t="str">
        <f>IF('Calcul Worksheet'!EK11="","",'Calcul Worksheet'!EK11)</f>
        <v/>
      </c>
      <c r="J11" s="557"/>
      <c r="K11" s="516"/>
      <c r="L11" s="515" t="str">
        <f>IF('Calcul Worksheet'!EN11="","",'Calcul Worksheet'!EN11)</f>
        <v/>
      </c>
      <c r="M11" s="557"/>
      <c r="N11" s="516"/>
      <c r="O11" s="515" t="str">
        <f>IF('Calcul Worksheet'!EQ11="","",'Calcul Worksheet'!EQ11)</f>
        <v/>
      </c>
      <c r="P11" s="557"/>
      <c r="Q11" s="516"/>
      <c r="R11" s="515" t="str">
        <f>IF('Calcul Worksheet'!ET11="","",'Calcul Worksheet'!ET11)</f>
        <v/>
      </c>
      <c r="S11" s="557"/>
      <c r="T11" s="516"/>
      <c r="U11" s="515" t="str">
        <f>IF('Calcul Worksheet'!EW11="","",'Calcul Worksheet'!EW11)</f>
        <v/>
      </c>
      <c r="V11" s="557"/>
      <c r="W11" s="516"/>
      <c r="X11" s="515" t="str">
        <f>IF('Calcul Worksheet'!EZ11="","",'Calcul Worksheet'!EZ11)</f>
        <v/>
      </c>
      <c r="Y11" s="557"/>
      <c r="Z11" s="516"/>
      <c r="AA11" s="515" t="str">
        <f>IF('Calcul Worksheet'!FC11="","",'Calcul Worksheet'!FC11)</f>
        <v/>
      </c>
      <c r="AB11" s="557"/>
      <c r="AC11" s="516"/>
      <c r="AD11" s="515" t="str">
        <f>IF('Calcul Worksheet'!FF11="","",'Calcul Worksheet'!FF11)</f>
        <v/>
      </c>
      <c r="AE11" s="557"/>
      <c r="AF11" s="516"/>
      <c r="AG11" s="515" t="str">
        <f>IF('Calcul Worksheet'!FI11="","",'Calcul Worksheet'!FI11)</f>
        <v/>
      </c>
      <c r="AH11" s="557"/>
      <c r="AI11" s="516"/>
      <c r="AJ11" s="610" t="str">
        <f>IF('Calcul Worksheet'!GP11="","",'Calcul Worksheet'!GP11)</f>
        <v>N/A</v>
      </c>
      <c r="AK11" s="611"/>
      <c r="AL11" s="612"/>
      <c r="AM11" s="610" t="str">
        <f>IF('Calcul Worksheet'!GS11="","",'Calcul Worksheet'!GS11)</f>
        <v>N/A</v>
      </c>
      <c r="AN11" s="611"/>
      <c r="AO11" s="612"/>
      <c r="AP11" s="610" t="str">
        <f>IF('Calcul Worksheet'!GV11="","",'Calcul Worksheet'!GV11)</f>
        <v>N/A</v>
      </c>
      <c r="AQ11" s="611"/>
      <c r="AR11" s="612"/>
      <c r="AS11" s="610" t="str">
        <f>IF('Calcul Worksheet'!GY11="","",'Calcul Worksheet'!GY11)</f>
        <v>N/A</v>
      </c>
      <c r="AT11" s="611"/>
      <c r="AU11" s="612"/>
      <c r="AV11" s="610" t="str">
        <f>IF('Calcul Worksheet'!HB11="","",'Calcul Worksheet'!HB11)</f>
        <v>N/A</v>
      </c>
      <c r="AW11" s="611"/>
      <c r="AX11" s="612"/>
      <c r="AY11" s="610" t="str">
        <f>IF('Calcul Worksheet'!HE11="","",'Calcul Worksheet'!HE11)</f>
        <v>N/A</v>
      </c>
      <c r="AZ11" s="611"/>
      <c r="BA11" s="612"/>
      <c r="BB11" s="610" t="str">
        <f>IF('Calcul Worksheet'!HH11="","",'Calcul Worksheet'!HH11)</f>
        <v>N/A</v>
      </c>
      <c r="BC11" s="611"/>
      <c r="BD11" s="612"/>
      <c r="BE11" s="610" t="str">
        <f>IF('Calcul Worksheet'!HK11="","",'Calcul Worksheet'!HK11)</f>
        <v>N/A</v>
      </c>
      <c r="BF11" s="611"/>
      <c r="BG11" s="612"/>
      <c r="BH11" s="610" t="str">
        <f>IF('Calcul Worksheet'!HN11="","",'Calcul Worksheet'!HN11)</f>
        <v>N/A</v>
      </c>
      <c r="BI11" s="611"/>
      <c r="BJ11" s="612"/>
      <c r="BK11" s="610" t="str">
        <f>IF('Calcul Worksheet'!HQ11="","",'Calcul Worksheet'!HQ11)</f>
        <v>N/A</v>
      </c>
      <c r="BL11" s="611"/>
      <c r="BM11" s="612"/>
      <c r="BN11" s="201"/>
      <c r="BO11" s="201"/>
      <c r="BP11" s="201"/>
    </row>
    <row r="12" spans="1:68">
      <c r="A12" s="34" t="str">
        <f>IF('Informations About Genes'!A12="","",'Informations About Genes'!A12)</f>
        <v>A10</v>
      </c>
      <c r="B12" s="35" t="str">
        <f>IF('Informations About Genes'!D12="","",'Informations About Genes'!D12)</f>
        <v/>
      </c>
      <c r="C12" s="598"/>
      <c r="D12" s="599"/>
      <c r="E12" s="600"/>
      <c r="F12" s="515" t="str">
        <f>IF('Calcul Worksheet'!EH12="","",'Calcul Worksheet'!EH12)</f>
        <v/>
      </c>
      <c r="G12" s="557"/>
      <c r="H12" s="516"/>
      <c r="I12" s="515" t="str">
        <f>IF('Calcul Worksheet'!EK12="","",'Calcul Worksheet'!EK12)</f>
        <v/>
      </c>
      <c r="J12" s="557"/>
      <c r="K12" s="516"/>
      <c r="L12" s="515" t="str">
        <f>IF('Calcul Worksheet'!EN12="","",'Calcul Worksheet'!EN12)</f>
        <v/>
      </c>
      <c r="M12" s="557"/>
      <c r="N12" s="516"/>
      <c r="O12" s="515" t="str">
        <f>IF('Calcul Worksheet'!EQ12="","",'Calcul Worksheet'!EQ12)</f>
        <v/>
      </c>
      <c r="P12" s="557"/>
      <c r="Q12" s="516"/>
      <c r="R12" s="515" t="str">
        <f>IF('Calcul Worksheet'!ET12="","",'Calcul Worksheet'!ET12)</f>
        <v/>
      </c>
      <c r="S12" s="557"/>
      <c r="T12" s="516"/>
      <c r="U12" s="515" t="str">
        <f>IF('Calcul Worksheet'!EW12="","",'Calcul Worksheet'!EW12)</f>
        <v/>
      </c>
      <c r="V12" s="557"/>
      <c r="W12" s="516"/>
      <c r="X12" s="515" t="str">
        <f>IF('Calcul Worksheet'!EZ12="","",'Calcul Worksheet'!EZ12)</f>
        <v/>
      </c>
      <c r="Y12" s="557"/>
      <c r="Z12" s="516"/>
      <c r="AA12" s="515" t="str">
        <f>IF('Calcul Worksheet'!FC12="","",'Calcul Worksheet'!FC12)</f>
        <v/>
      </c>
      <c r="AB12" s="557"/>
      <c r="AC12" s="516"/>
      <c r="AD12" s="515" t="str">
        <f>IF('Calcul Worksheet'!FF12="","",'Calcul Worksheet'!FF12)</f>
        <v/>
      </c>
      <c r="AE12" s="557"/>
      <c r="AF12" s="516"/>
      <c r="AG12" s="515" t="str">
        <f>IF('Calcul Worksheet'!FI12="","",'Calcul Worksheet'!FI12)</f>
        <v/>
      </c>
      <c r="AH12" s="557"/>
      <c r="AI12" s="516"/>
      <c r="AJ12" s="610" t="str">
        <f>IF('Calcul Worksheet'!GP12="","",'Calcul Worksheet'!GP12)</f>
        <v>N/A</v>
      </c>
      <c r="AK12" s="611"/>
      <c r="AL12" s="612"/>
      <c r="AM12" s="610" t="str">
        <f>IF('Calcul Worksheet'!GS12="","",'Calcul Worksheet'!GS12)</f>
        <v>N/A</v>
      </c>
      <c r="AN12" s="611"/>
      <c r="AO12" s="612"/>
      <c r="AP12" s="610" t="str">
        <f>IF('Calcul Worksheet'!GV12="","",'Calcul Worksheet'!GV12)</f>
        <v>N/A</v>
      </c>
      <c r="AQ12" s="611"/>
      <c r="AR12" s="612"/>
      <c r="AS12" s="610" t="str">
        <f>IF('Calcul Worksheet'!GY12="","",'Calcul Worksheet'!GY12)</f>
        <v>N/A</v>
      </c>
      <c r="AT12" s="611"/>
      <c r="AU12" s="612"/>
      <c r="AV12" s="610" t="str">
        <f>IF('Calcul Worksheet'!HB12="","",'Calcul Worksheet'!HB12)</f>
        <v>N/A</v>
      </c>
      <c r="AW12" s="611"/>
      <c r="AX12" s="612"/>
      <c r="AY12" s="610" t="str">
        <f>IF('Calcul Worksheet'!HE12="","",'Calcul Worksheet'!HE12)</f>
        <v>N/A</v>
      </c>
      <c r="AZ12" s="611"/>
      <c r="BA12" s="612"/>
      <c r="BB12" s="610" t="str">
        <f>IF('Calcul Worksheet'!HH12="","",'Calcul Worksheet'!HH12)</f>
        <v>N/A</v>
      </c>
      <c r="BC12" s="611"/>
      <c r="BD12" s="612"/>
      <c r="BE12" s="610" t="str">
        <f>IF('Calcul Worksheet'!HK12="","",'Calcul Worksheet'!HK12)</f>
        <v>N/A</v>
      </c>
      <c r="BF12" s="611"/>
      <c r="BG12" s="612"/>
      <c r="BH12" s="610" t="str">
        <f>IF('Calcul Worksheet'!HN12="","",'Calcul Worksheet'!HN12)</f>
        <v>N/A</v>
      </c>
      <c r="BI12" s="611"/>
      <c r="BJ12" s="612"/>
      <c r="BK12" s="610" t="str">
        <f>IF('Calcul Worksheet'!HQ12="","",'Calcul Worksheet'!HQ12)</f>
        <v>N/A</v>
      </c>
      <c r="BL12" s="611"/>
      <c r="BM12" s="612"/>
      <c r="BN12" s="201"/>
      <c r="BO12" s="201"/>
      <c r="BP12" s="201"/>
    </row>
    <row r="13" spans="1:68">
      <c r="A13" s="34" t="str">
        <f>IF('Informations About Genes'!A13="","",'Informations About Genes'!A13)</f>
        <v>A11</v>
      </c>
      <c r="B13" s="35" t="str">
        <f>IF('Informations About Genes'!D13="","",'Informations About Genes'!D13)</f>
        <v/>
      </c>
      <c r="C13" s="598"/>
      <c r="D13" s="599"/>
      <c r="E13" s="600"/>
      <c r="F13" s="515" t="str">
        <f>IF('Calcul Worksheet'!EH13="","",'Calcul Worksheet'!EH13)</f>
        <v/>
      </c>
      <c r="G13" s="557"/>
      <c r="H13" s="516"/>
      <c r="I13" s="515" t="str">
        <f>IF('Calcul Worksheet'!EK13="","",'Calcul Worksheet'!EK13)</f>
        <v/>
      </c>
      <c r="J13" s="557"/>
      <c r="K13" s="516"/>
      <c r="L13" s="515" t="str">
        <f>IF('Calcul Worksheet'!EN13="","",'Calcul Worksheet'!EN13)</f>
        <v/>
      </c>
      <c r="M13" s="557"/>
      <c r="N13" s="516"/>
      <c r="O13" s="515" t="str">
        <f>IF('Calcul Worksheet'!EQ13="","",'Calcul Worksheet'!EQ13)</f>
        <v/>
      </c>
      <c r="P13" s="557"/>
      <c r="Q13" s="516"/>
      <c r="R13" s="515" t="str">
        <f>IF('Calcul Worksheet'!ET13="","",'Calcul Worksheet'!ET13)</f>
        <v/>
      </c>
      <c r="S13" s="557"/>
      <c r="T13" s="516"/>
      <c r="U13" s="515" t="str">
        <f>IF('Calcul Worksheet'!EW13="","",'Calcul Worksheet'!EW13)</f>
        <v/>
      </c>
      <c r="V13" s="557"/>
      <c r="W13" s="516"/>
      <c r="X13" s="515" t="str">
        <f>IF('Calcul Worksheet'!EZ13="","",'Calcul Worksheet'!EZ13)</f>
        <v/>
      </c>
      <c r="Y13" s="557"/>
      <c r="Z13" s="516"/>
      <c r="AA13" s="515" t="str">
        <f>IF('Calcul Worksheet'!FC13="","",'Calcul Worksheet'!FC13)</f>
        <v/>
      </c>
      <c r="AB13" s="557"/>
      <c r="AC13" s="516"/>
      <c r="AD13" s="515" t="str">
        <f>IF('Calcul Worksheet'!FF13="","",'Calcul Worksheet'!FF13)</f>
        <v/>
      </c>
      <c r="AE13" s="557"/>
      <c r="AF13" s="516"/>
      <c r="AG13" s="515" t="str">
        <f>IF('Calcul Worksheet'!FI13="","",'Calcul Worksheet'!FI13)</f>
        <v/>
      </c>
      <c r="AH13" s="557"/>
      <c r="AI13" s="516"/>
      <c r="AJ13" s="610" t="str">
        <f>IF('Calcul Worksheet'!GP13="","",'Calcul Worksheet'!GP13)</f>
        <v>N/A</v>
      </c>
      <c r="AK13" s="611"/>
      <c r="AL13" s="612"/>
      <c r="AM13" s="610" t="str">
        <f>IF('Calcul Worksheet'!GS13="","",'Calcul Worksheet'!GS13)</f>
        <v>N/A</v>
      </c>
      <c r="AN13" s="611"/>
      <c r="AO13" s="612"/>
      <c r="AP13" s="610" t="str">
        <f>IF('Calcul Worksheet'!GV13="","",'Calcul Worksheet'!GV13)</f>
        <v>N/A</v>
      </c>
      <c r="AQ13" s="611"/>
      <c r="AR13" s="612"/>
      <c r="AS13" s="610" t="str">
        <f>IF('Calcul Worksheet'!GY13="","",'Calcul Worksheet'!GY13)</f>
        <v>N/A</v>
      </c>
      <c r="AT13" s="611"/>
      <c r="AU13" s="612"/>
      <c r="AV13" s="610" t="str">
        <f>IF('Calcul Worksheet'!HB13="","",'Calcul Worksheet'!HB13)</f>
        <v>N/A</v>
      </c>
      <c r="AW13" s="611"/>
      <c r="AX13" s="612"/>
      <c r="AY13" s="610" t="str">
        <f>IF('Calcul Worksheet'!HE13="","",'Calcul Worksheet'!HE13)</f>
        <v>N/A</v>
      </c>
      <c r="AZ13" s="611"/>
      <c r="BA13" s="612"/>
      <c r="BB13" s="610" t="str">
        <f>IF('Calcul Worksheet'!HH13="","",'Calcul Worksheet'!HH13)</f>
        <v>N/A</v>
      </c>
      <c r="BC13" s="611"/>
      <c r="BD13" s="612"/>
      <c r="BE13" s="610" t="str">
        <f>IF('Calcul Worksheet'!HK13="","",'Calcul Worksheet'!HK13)</f>
        <v>N/A</v>
      </c>
      <c r="BF13" s="611"/>
      <c r="BG13" s="612"/>
      <c r="BH13" s="610" t="str">
        <f>IF('Calcul Worksheet'!HN13="","",'Calcul Worksheet'!HN13)</f>
        <v>N/A</v>
      </c>
      <c r="BI13" s="611"/>
      <c r="BJ13" s="612"/>
      <c r="BK13" s="610" t="str">
        <f>IF('Calcul Worksheet'!HQ13="","",'Calcul Worksheet'!HQ13)</f>
        <v>N/A</v>
      </c>
      <c r="BL13" s="611"/>
      <c r="BM13" s="612"/>
      <c r="BN13" s="201"/>
      <c r="BO13" s="201"/>
      <c r="BP13" s="201"/>
    </row>
    <row r="14" spans="1:68">
      <c r="A14" s="34" t="str">
        <f>IF('Informations About Genes'!A14="","",'Informations About Genes'!A14)</f>
        <v>A12</v>
      </c>
      <c r="B14" s="35" t="str">
        <f>IF('Informations About Genes'!D14="","",'Informations About Genes'!D14)</f>
        <v/>
      </c>
      <c r="C14" s="598"/>
      <c r="D14" s="599"/>
      <c r="E14" s="600"/>
      <c r="F14" s="515" t="str">
        <f>IF('Calcul Worksheet'!EH14="","",'Calcul Worksheet'!EH14)</f>
        <v/>
      </c>
      <c r="G14" s="557"/>
      <c r="H14" s="516"/>
      <c r="I14" s="515" t="str">
        <f>IF('Calcul Worksheet'!EK14="","",'Calcul Worksheet'!EK14)</f>
        <v/>
      </c>
      <c r="J14" s="557"/>
      <c r="K14" s="516"/>
      <c r="L14" s="515" t="str">
        <f>IF('Calcul Worksheet'!EN14="","",'Calcul Worksheet'!EN14)</f>
        <v/>
      </c>
      <c r="M14" s="557"/>
      <c r="N14" s="516"/>
      <c r="O14" s="515" t="str">
        <f>IF('Calcul Worksheet'!EQ14="","",'Calcul Worksheet'!EQ14)</f>
        <v/>
      </c>
      <c r="P14" s="557"/>
      <c r="Q14" s="516"/>
      <c r="R14" s="515" t="str">
        <f>IF('Calcul Worksheet'!ET14="","",'Calcul Worksheet'!ET14)</f>
        <v/>
      </c>
      <c r="S14" s="557"/>
      <c r="T14" s="516"/>
      <c r="U14" s="515" t="str">
        <f>IF('Calcul Worksheet'!EW14="","",'Calcul Worksheet'!EW14)</f>
        <v/>
      </c>
      <c r="V14" s="557"/>
      <c r="W14" s="516"/>
      <c r="X14" s="515" t="str">
        <f>IF('Calcul Worksheet'!EZ14="","",'Calcul Worksheet'!EZ14)</f>
        <v/>
      </c>
      <c r="Y14" s="557"/>
      <c r="Z14" s="516"/>
      <c r="AA14" s="515" t="str">
        <f>IF('Calcul Worksheet'!FC14="","",'Calcul Worksheet'!FC14)</f>
        <v/>
      </c>
      <c r="AB14" s="557"/>
      <c r="AC14" s="516"/>
      <c r="AD14" s="515" t="str">
        <f>IF('Calcul Worksheet'!FF14="","",'Calcul Worksheet'!FF14)</f>
        <v/>
      </c>
      <c r="AE14" s="557"/>
      <c r="AF14" s="516"/>
      <c r="AG14" s="515" t="str">
        <f>IF('Calcul Worksheet'!FI14="","",'Calcul Worksheet'!FI14)</f>
        <v/>
      </c>
      <c r="AH14" s="557"/>
      <c r="AI14" s="516"/>
      <c r="AJ14" s="610" t="str">
        <f>IF('Calcul Worksheet'!GP14="","",'Calcul Worksheet'!GP14)</f>
        <v>N/A</v>
      </c>
      <c r="AK14" s="611"/>
      <c r="AL14" s="612"/>
      <c r="AM14" s="610" t="str">
        <f>IF('Calcul Worksheet'!GS14="","",'Calcul Worksheet'!GS14)</f>
        <v>N/A</v>
      </c>
      <c r="AN14" s="611"/>
      <c r="AO14" s="612"/>
      <c r="AP14" s="610" t="str">
        <f>IF('Calcul Worksheet'!GV14="","",'Calcul Worksheet'!GV14)</f>
        <v>N/A</v>
      </c>
      <c r="AQ14" s="611"/>
      <c r="AR14" s="612"/>
      <c r="AS14" s="610" t="str">
        <f>IF('Calcul Worksheet'!GY14="","",'Calcul Worksheet'!GY14)</f>
        <v>N/A</v>
      </c>
      <c r="AT14" s="611"/>
      <c r="AU14" s="612"/>
      <c r="AV14" s="610" t="str">
        <f>IF('Calcul Worksheet'!HB14="","",'Calcul Worksheet'!HB14)</f>
        <v>N/A</v>
      </c>
      <c r="AW14" s="611"/>
      <c r="AX14" s="612"/>
      <c r="AY14" s="610" t="str">
        <f>IF('Calcul Worksheet'!HE14="","",'Calcul Worksheet'!HE14)</f>
        <v>N/A</v>
      </c>
      <c r="AZ14" s="611"/>
      <c r="BA14" s="612"/>
      <c r="BB14" s="610" t="str">
        <f>IF('Calcul Worksheet'!HH14="","",'Calcul Worksheet'!HH14)</f>
        <v>N/A</v>
      </c>
      <c r="BC14" s="611"/>
      <c r="BD14" s="612"/>
      <c r="BE14" s="610" t="str">
        <f>IF('Calcul Worksheet'!HK14="","",'Calcul Worksheet'!HK14)</f>
        <v>N/A</v>
      </c>
      <c r="BF14" s="611"/>
      <c r="BG14" s="612"/>
      <c r="BH14" s="610" t="str">
        <f>IF('Calcul Worksheet'!HN14="","",'Calcul Worksheet'!HN14)</f>
        <v>N/A</v>
      </c>
      <c r="BI14" s="611"/>
      <c r="BJ14" s="612"/>
      <c r="BK14" s="610" t="str">
        <f>IF('Calcul Worksheet'!HQ14="","",'Calcul Worksheet'!HQ14)</f>
        <v>N/A</v>
      </c>
      <c r="BL14" s="611"/>
      <c r="BM14" s="612"/>
      <c r="BN14" s="201"/>
      <c r="BO14" s="201"/>
      <c r="BP14" s="201"/>
    </row>
    <row r="15" spans="1:68">
      <c r="A15" s="34" t="str">
        <f>IF('Informations About Genes'!A15="","",'Informations About Genes'!A15)</f>
        <v>B1</v>
      </c>
      <c r="B15" s="35" t="str">
        <f>IF('Informations About Genes'!D15="","",'Informations About Genes'!D15)</f>
        <v/>
      </c>
      <c r="C15" s="598"/>
      <c r="D15" s="599"/>
      <c r="E15" s="600"/>
      <c r="F15" s="515" t="str">
        <f>IF('Calcul Worksheet'!EH15="","",'Calcul Worksheet'!EH15)</f>
        <v/>
      </c>
      <c r="G15" s="557"/>
      <c r="H15" s="516"/>
      <c r="I15" s="515" t="str">
        <f>IF('Calcul Worksheet'!EK15="","",'Calcul Worksheet'!EK15)</f>
        <v/>
      </c>
      <c r="J15" s="557"/>
      <c r="K15" s="516"/>
      <c r="L15" s="515" t="str">
        <f>IF('Calcul Worksheet'!EN15="","",'Calcul Worksheet'!EN15)</f>
        <v/>
      </c>
      <c r="M15" s="557"/>
      <c r="N15" s="516"/>
      <c r="O15" s="515" t="str">
        <f>IF('Calcul Worksheet'!EQ15="","",'Calcul Worksheet'!EQ15)</f>
        <v/>
      </c>
      <c r="P15" s="557"/>
      <c r="Q15" s="516"/>
      <c r="R15" s="515" t="str">
        <f>IF('Calcul Worksheet'!ET15="","",'Calcul Worksheet'!ET15)</f>
        <v/>
      </c>
      <c r="S15" s="557"/>
      <c r="T15" s="516"/>
      <c r="U15" s="515" t="str">
        <f>IF('Calcul Worksheet'!EW15="","",'Calcul Worksheet'!EW15)</f>
        <v/>
      </c>
      <c r="V15" s="557"/>
      <c r="W15" s="516"/>
      <c r="X15" s="515" t="str">
        <f>IF('Calcul Worksheet'!EZ15="","",'Calcul Worksheet'!EZ15)</f>
        <v/>
      </c>
      <c r="Y15" s="557"/>
      <c r="Z15" s="516"/>
      <c r="AA15" s="515" t="str">
        <f>IF('Calcul Worksheet'!FC15="","",'Calcul Worksheet'!FC15)</f>
        <v/>
      </c>
      <c r="AB15" s="557"/>
      <c r="AC15" s="516"/>
      <c r="AD15" s="515" t="str">
        <f>IF('Calcul Worksheet'!FF15="","",'Calcul Worksheet'!FF15)</f>
        <v/>
      </c>
      <c r="AE15" s="557"/>
      <c r="AF15" s="516"/>
      <c r="AG15" s="515" t="str">
        <f>IF('Calcul Worksheet'!FI15="","",'Calcul Worksheet'!FI15)</f>
        <v/>
      </c>
      <c r="AH15" s="557"/>
      <c r="AI15" s="516"/>
      <c r="AJ15" s="610" t="str">
        <f>IF('Calcul Worksheet'!GP15="","",'Calcul Worksheet'!GP15)</f>
        <v>N/A</v>
      </c>
      <c r="AK15" s="611"/>
      <c r="AL15" s="612"/>
      <c r="AM15" s="610" t="str">
        <f>IF('Calcul Worksheet'!GS15="","",'Calcul Worksheet'!GS15)</f>
        <v>N/A</v>
      </c>
      <c r="AN15" s="611"/>
      <c r="AO15" s="612"/>
      <c r="AP15" s="610" t="str">
        <f>IF('Calcul Worksheet'!GV15="","",'Calcul Worksheet'!GV15)</f>
        <v>N/A</v>
      </c>
      <c r="AQ15" s="611"/>
      <c r="AR15" s="612"/>
      <c r="AS15" s="610" t="str">
        <f>IF('Calcul Worksheet'!GY15="","",'Calcul Worksheet'!GY15)</f>
        <v>N/A</v>
      </c>
      <c r="AT15" s="611"/>
      <c r="AU15" s="612"/>
      <c r="AV15" s="610" t="str">
        <f>IF('Calcul Worksheet'!HB15="","",'Calcul Worksheet'!HB15)</f>
        <v>N/A</v>
      </c>
      <c r="AW15" s="611"/>
      <c r="AX15" s="612"/>
      <c r="AY15" s="610" t="str">
        <f>IF('Calcul Worksheet'!HE15="","",'Calcul Worksheet'!HE15)</f>
        <v>N/A</v>
      </c>
      <c r="AZ15" s="611"/>
      <c r="BA15" s="612"/>
      <c r="BB15" s="610" t="str">
        <f>IF('Calcul Worksheet'!HH15="","",'Calcul Worksheet'!HH15)</f>
        <v>N/A</v>
      </c>
      <c r="BC15" s="611"/>
      <c r="BD15" s="612"/>
      <c r="BE15" s="610" t="str">
        <f>IF('Calcul Worksheet'!HK15="","",'Calcul Worksheet'!HK15)</f>
        <v>N/A</v>
      </c>
      <c r="BF15" s="611"/>
      <c r="BG15" s="612"/>
      <c r="BH15" s="610" t="str">
        <f>IF('Calcul Worksheet'!HN15="","",'Calcul Worksheet'!HN15)</f>
        <v>N/A</v>
      </c>
      <c r="BI15" s="611"/>
      <c r="BJ15" s="612"/>
      <c r="BK15" s="610" t="str">
        <f>IF('Calcul Worksheet'!HQ15="","",'Calcul Worksheet'!HQ15)</f>
        <v>N/A</v>
      </c>
      <c r="BL15" s="611"/>
      <c r="BM15" s="612"/>
      <c r="BN15" s="201"/>
      <c r="BO15" s="201"/>
      <c r="BP15" s="201"/>
    </row>
    <row r="16" spans="1:68">
      <c r="A16" s="34" t="str">
        <f>IF('Informations About Genes'!A16="","",'Informations About Genes'!A16)</f>
        <v>B2</v>
      </c>
      <c r="B16" s="35" t="str">
        <f>IF('Informations About Genes'!D16="","",'Informations About Genes'!D16)</f>
        <v/>
      </c>
      <c r="C16" s="598"/>
      <c r="D16" s="599"/>
      <c r="E16" s="600"/>
      <c r="F16" s="515" t="str">
        <f>IF('Calcul Worksheet'!EH16="","",'Calcul Worksheet'!EH16)</f>
        <v/>
      </c>
      <c r="G16" s="557"/>
      <c r="H16" s="516"/>
      <c r="I16" s="515" t="str">
        <f>IF('Calcul Worksheet'!EK16="","",'Calcul Worksheet'!EK16)</f>
        <v/>
      </c>
      <c r="J16" s="557"/>
      <c r="K16" s="516"/>
      <c r="L16" s="515" t="str">
        <f>IF('Calcul Worksheet'!EN16="","",'Calcul Worksheet'!EN16)</f>
        <v/>
      </c>
      <c r="M16" s="557"/>
      <c r="N16" s="516"/>
      <c r="O16" s="515" t="str">
        <f>IF('Calcul Worksheet'!EQ16="","",'Calcul Worksheet'!EQ16)</f>
        <v/>
      </c>
      <c r="P16" s="557"/>
      <c r="Q16" s="516"/>
      <c r="R16" s="515" t="str">
        <f>IF('Calcul Worksheet'!ET16="","",'Calcul Worksheet'!ET16)</f>
        <v/>
      </c>
      <c r="S16" s="557"/>
      <c r="T16" s="516"/>
      <c r="U16" s="515" t="str">
        <f>IF('Calcul Worksheet'!EW16="","",'Calcul Worksheet'!EW16)</f>
        <v/>
      </c>
      <c r="V16" s="557"/>
      <c r="W16" s="516"/>
      <c r="X16" s="515" t="str">
        <f>IF('Calcul Worksheet'!EZ16="","",'Calcul Worksheet'!EZ16)</f>
        <v/>
      </c>
      <c r="Y16" s="557"/>
      <c r="Z16" s="516"/>
      <c r="AA16" s="515" t="str">
        <f>IF('Calcul Worksheet'!FC16="","",'Calcul Worksheet'!FC16)</f>
        <v/>
      </c>
      <c r="AB16" s="557"/>
      <c r="AC16" s="516"/>
      <c r="AD16" s="515" t="str">
        <f>IF('Calcul Worksheet'!FF16="","",'Calcul Worksheet'!FF16)</f>
        <v/>
      </c>
      <c r="AE16" s="557"/>
      <c r="AF16" s="516"/>
      <c r="AG16" s="515" t="str">
        <f>IF('Calcul Worksheet'!FI16="","",'Calcul Worksheet'!FI16)</f>
        <v/>
      </c>
      <c r="AH16" s="557"/>
      <c r="AI16" s="516"/>
      <c r="AJ16" s="610" t="str">
        <f>IF('Calcul Worksheet'!GP16="","",'Calcul Worksheet'!GP16)</f>
        <v>N/A</v>
      </c>
      <c r="AK16" s="611"/>
      <c r="AL16" s="612"/>
      <c r="AM16" s="610" t="str">
        <f>IF('Calcul Worksheet'!GS16="","",'Calcul Worksheet'!GS16)</f>
        <v>N/A</v>
      </c>
      <c r="AN16" s="611"/>
      <c r="AO16" s="612"/>
      <c r="AP16" s="610" t="str">
        <f>IF('Calcul Worksheet'!GV16="","",'Calcul Worksheet'!GV16)</f>
        <v>N/A</v>
      </c>
      <c r="AQ16" s="611"/>
      <c r="AR16" s="612"/>
      <c r="AS16" s="610" t="str">
        <f>IF('Calcul Worksheet'!GY16="","",'Calcul Worksheet'!GY16)</f>
        <v>N/A</v>
      </c>
      <c r="AT16" s="611"/>
      <c r="AU16" s="612"/>
      <c r="AV16" s="610" t="str">
        <f>IF('Calcul Worksheet'!HB16="","",'Calcul Worksheet'!HB16)</f>
        <v>N/A</v>
      </c>
      <c r="AW16" s="611"/>
      <c r="AX16" s="612"/>
      <c r="AY16" s="610" t="str">
        <f>IF('Calcul Worksheet'!HE16="","",'Calcul Worksheet'!HE16)</f>
        <v>N/A</v>
      </c>
      <c r="AZ16" s="611"/>
      <c r="BA16" s="612"/>
      <c r="BB16" s="610" t="str">
        <f>IF('Calcul Worksheet'!HH16="","",'Calcul Worksheet'!HH16)</f>
        <v>N/A</v>
      </c>
      <c r="BC16" s="611"/>
      <c r="BD16" s="612"/>
      <c r="BE16" s="610" t="str">
        <f>IF('Calcul Worksheet'!HK16="","",'Calcul Worksheet'!HK16)</f>
        <v>N/A</v>
      </c>
      <c r="BF16" s="611"/>
      <c r="BG16" s="612"/>
      <c r="BH16" s="610" t="str">
        <f>IF('Calcul Worksheet'!HN16="","",'Calcul Worksheet'!HN16)</f>
        <v>N/A</v>
      </c>
      <c r="BI16" s="611"/>
      <c r="BJ16" s="612"/>
      <c r="BK16" s="610" t="str">
        <f>IF('Calcul Worksheet'!HQ16="","",'Calcul Worksheet'!HQ16)</f>
        <v>N/A</v>
      </c>
      <c r="BL16" s="611"/>
      <c r="BM16" s="612"/>
      <c r="BN16" s="201"/>
      <c r="BO16" s="201"/>
      <c r="BP16" s="201"/>
    </row>
    <row r="17" spans="1:68">
      <c r="A17" s="34" t="str">
        <f>IF('Informations About Genes'!A17="","",'Informations About Genes'!A17)</f>
        <v>B3</v>
      </c>
      <c r="B17" s="35" t="str">
        <f>IF('Informations About Genes'!D17="","",'Informations About Genes'!D17)</f>
        <v/>
      </c>
      <c r="C17" s="598"/>
      <c r="D17" s="599"/>
      <c r="E17" s="600"/>
      <c r="F17" s="515" t="str">
        <f>IF('Calcul Worksheet'!EH17="","",'Calcul Worksheet'!EH17)</f>
        <v/>
      </c>
      <c r="G17" s="557"/>
      <c r="H17" s="516"/>
      <c r="I17" s="515" t="str">
        <f>IF('Calcul Worksheet'!EK17="","",'Calcul Worksheet'!EK17)</f>
        <v/>
      </c>
      <c r="J17" s="557"/>
      <c r="K17" s="516"/>
      <c r="L17" s="515" t="str">
        <f>IF('Calcul Worksheet'!EN17="","",'Calcul Worksheet'!EN17)</f>
        <v/>
      </c>
      <c r="M17" s="557"/>
      <c r="N17" s="516"/>
      <c r="O17" s="515" t="str">
        <f>IF('Calcul Worksheet'!EQ17="","",'Calcul Worksheet'!EQ17)</f>
        <v/>
      </c>
      <c r="P17" s="557"/>
      <c r="Q17" s="516"/>
      <c r="R17" s="515" t="str">
        <f>IF('Calcul Worksheet'!ET17="","",'Calcul Worksheet'!ET17)</f>
        <v/>
      </c>
      <c r="S17" s="557"/>
      <c r="T17" s="516"/>
      <c r="U17" s="515" t="str">
        <f>IF('Calcul Worksheet'!EW17="","",'Calcul Worksheet'!EW17)</f>
        <v/>
      </c>
      <c r="V17" s="557"/>
      <c r="W17" s="516"/>
      <c r="X17" s="515" t="str">
        <f>IF('Calcul Worksheet'!EZ17="","",'Calcul Worksheet'!EZ17)</f>
        <v/>
      </c>
      <c r="Y17" s="557"/>
      <c r="Z17" s="516"/>
      <c r="AA17" s="515" t="str">
        <f>IF('Calcul Worksheet'!FC17="","",'Calcul Worksheet'!FC17)</f>
        <v/>
      </c>
      <c r="AB17" s="557"/>
      <c r="AC17" s="516"/>
      <c r="AD17" s="515" t="str">
        <f>IF('Calcul Worksheet'!FF17="","",'Calcul Worksheet'!FF17)</f>
        <v/>
      </c>
      <c r="AE17" s="557"/>
      <c r="AF17" s="516"/>
      <c r="AG17" s="515" t="str">
        <f>IF('Calcul Worksheet'!FI17="","",'Calcul Worksheet'!FI17)</f>
        <v/>
      </c>
      <c r="AH17" s="557"/>
      <c r="AI17" s="516"/>
      <c r="AJ17" s="610" t="str">
        <f>IF('Calcul Worksheet'!GP17="","",'Calcul Worksheet'!GP17)</f>
        <v>N/A</v>
      </c>
      <c r="AK17" s="611"/>
      <c r="AL17" s="612"/>
      <c r="AM17" s="610" t="str">
        <f>IF('Calcul Worksheet'!GS17="","",'Calcul Worksheet'!GS17)</f>
        <v>N/A</v>
      </c>
      <c r="AN17" s="611"/>
      <c r="AO17" s="612"/>
      <c r="AP17" s="610" t="str">
        <f>IF('Calcul Worksheet'!GV17="","",'Calcul Worksheet'!GV17)</f>
        <v>N/A</v>
      </c>
      <c r="AQ17" s="611"/>
      <c r="AR17" s="612"/>
      <c r="AS17" s="610" t="str">
        <f>IF('Calcul Worksheet'!GY17="","",'Calcul Worksheet'!GY17)</f>
        <v>N/A</v>
      </c>
      <c r="AT17" s="611"/>
      <c r="AU17" s="612"/>
      <c r="AV17" s="610" t="str">
        <f>IF('Calcul Worksheet'!HB17="","",'Calcul Worksheet'!HB17)</f>
        <v>N/A</v>
      </c>
      <c r="AW17" s="611"/>
      <c r="AX17" s="612"/>
      <c r="AY17" s="610" t="str">
        <f>IF('Calcul Worksheet'!HE17="","",'Calcul Worksheet'!HE17)</f>
        <v>N/A</v>
      </c>
      <c r="AZ17" s="611"/>
      <c r="BA17" s="612"/>
      <c r="BB17" s="610" t="str">
        <f>IF('Calcul Worksheet'!HH17="","",'Calcul Worksheet'!HH17)</f>
        <v>N/A</v>
      </c>
      <c r="BC17" s="611"/>
      <c r="BD17" s="612"/>
      <c r="BE17" s="610" t="str">
        <f>IF('Calcul Worksheet'!HK17="","",'Calcul Worksheet'!HK17)</f>
        <v>N/A</v>
      </c>
      <c r="BF17" s="611"/>
      <c r="BG17" s="612"/>
      <c r="BH17" s="610" t="str">
        <f>IF('Calcul Worksheet'!HN17="","",'Calcul Worksheet'!HN17)</f>
        <v>N/A</v>
      </c>
      <c r="BI17" s="611"/>
      <c r="BJ17" s="612"/>
      <c r="BK17" s="610" t="str">
        <f>IF('Calcul Worksheet'!HQ17="","",'Calcul Worksheet'!HQ17)</f>
        <v>N/A</v>
      </c>
      <c r="BL17" s="611"/>
      <c r="BM17" s="612"/>
      <c r="BN17" s="201"/>
      <c r="BO17" s="201"/>
      <c r="BP17" s="201"/>
    </row>
    <row r="18" spans="1:68">
      <c r="A18" s="34" t="str">
        <f>IF('Informations About Genes'!A18="","",'Informations About Genes'!A18)</f>
        <v>B4</v>
      </c>
      <c r="B18" s="35" t="str">
        <f>IF('Informations About Genes'!D18="","",'Informations About Genes'!D18)</f>
        <v/>
      </c>
      <c r="C18" s="598"/>
      <c r="D18" s="599"/>
      <c r="E18" s="600"/>
      <c r="F18" s="515" t="str">
        <f>IF('Calcul Worksheet'!EH18="","",'Calcul Worksheet'!EH18)</f>
        <v/>
      </c>
      <c r="G18" s="557"/>
      <c r="H18" s="516"/>
      <c r="I18" s="515" t="str">
        <f>IF('Calcul Worksheet'!EK18="","",'Calcul Worksheet'!EK18)</f>
        <v/>
      </c>
      <c r="J18" s="557"/>
      <c r="K18" s="516"/>
      <c r="L18" s="515" t="str">
        <f>IF('Calcul Worksheet'!EN18="","",'Calcul Worksheet'!EN18)</f>
        <v/>
      </c>
      <c r="M18" s="557"/>
      <c r="N18" s="516"/>
      <c r="O18" s="515" t="str">
        <f>IF('Calcul Worksheet'!EQ18="","",'Calcul Worksheet'!EQ18)</f>
        <v/>
      </c>
      <c r="P18" s="557"/>
      <c r="Q18" s="516"/>
      <c r="R18" s="515" t="str">
        <f>IF('Calcul Worksheet'!ET18="","",'Calcul Worksheet'!ET18)</f>
        <v/>
      </c>
      <c r="S18" s="557"/>
      <c r="T18" s="516"/>
      <c r="U18" s="515" t="str">
        <f>IF('Calcul Worksheet'!EW18="","",'Calcul Worksheet'!EW18)</f>
        <v/>
      </c>
      <c r="V18" s="557"/>
      <c r="W18" s="516"/>
      <c r="X18" s="515" t="str">
        <f>IF('Calcul Worksheet'!EZ18="","",'Calcul Worksheet'!EZ18)</f>
        <v/>
      </c>
      <c r="Y18" s="557"/>
      <c r="Z18" s="516"/>
      <c r="AA18" s="515" t="str">
        <f>IF('Calcul Worksheet'!FC18="","",'Calcul Worksheet'!FC18)</f>
        <v/>
      </c>
      <c r="AB18" s="557"/>
      <c r="AC18" s="516"/>
      <c r="AD18" s="515" t="str">
        <f>IF('Calcul Worksheet'!FF18="","",'Calcul Worksheet'!FF18)</f>
        <v/>
      </c>
      <c r="AE18" s="557"/>
      <c r="AF18" s="516"/>
      <c r="AG18" s="515" t="str">
        <f>IF('Calcul Worksheet'!FI18="","",'Calcul Worksheet'!FI18)</f>
        <v/>
      </c>
      <c r="AH18" s="557"/>
      <c r="AI18" s="516"/>
      <c r="AJ18" s="610" t="str">
        <f>IF('Calcul Worksheet'!GP18="","",'Calcul Worksheet'!GP18)</f>
        <v>N/A</v>
      </c>
      <c r="AK18" s="611"/>
      <c r="AL18" s="612"/>
      <c r="AM18" s="610" t="str">
        <f>IF('Calcul Worksheet'!GS18="","",'Calcul Worksheet'!GS18)</f>
        <v>N/A</v>
      </c>
      <c r="AN18" s="611"/>
      <c r="AO18" s="612"/>
      <c r="AP18" s="610" t="str">
        <f>IF('Calcul Worksheet'!GV18="","",'Calcul Worksheet'!GV18)</f>
        <v>N/A</v>
      </c>
      <c r="AQ18" s="611"/>
      <c r="AR18" s="612"/>
      <c r="AS18" s="610" t="str">
        <f>IF('Calcul Worksheet'!GY18="","",'Calcul Worksheet'!GY18)</f>
        <v>N/A</v>
      </c>
      <c r="AT18" s="611"/>
      <c r="AU18" s="612"/>
      <c r="AV18" s="610" t="str">
        <f>IF('Calcul Worksheet'!HB18="","",'Calcul Worksheet'!HB18)</f>
        <v>N/A</v>
      </c>
      <c r="AW18" s="611"/>
      <c r="AX18" s="612"/>
      <c r="AY18" s="610" t="str">
        <f>IF('Calcul Worksheet'!HE18="","",'Calcul Worksheet'!HE18)</f>
        <v>N/A</v>
      </c>
      <c r="AZ18" s="611"/>
      <c r="BA18" s="612"/>
      <c r="BB18" s="610" t="str">
        <f>IF('Calcul Worksheet'!HH18="","",'Calcul Worksheet'!HH18)</f>
        <v>N/A</v>
      </c>
      <c r="BC18" s="611"/>
      <c r="BD18" s="612"/>
      <c r="BE18" s="610" t="str">
        <f>IF('Calcul Worksheet'!HK18="","",'Calcul Worksheet'!HK18)</f>
        <v>N/A</v>
      </c>
      <c r="BF18" s="611"/>
      <c r="BG18" s="612"/>
      <c r="BH18" s="610" t="str">
        <f>IF('Calcul Worksheet'!HN18="","",'Calcul Worksheet'!HN18)</f>
        <v>N/A</v>
      </c>
      <c r="BI18" s="611"/>
      <c r="BJ18" s="612"/>
      <c r="BK18" s="610" t="str">
        <f>IF('Calcul Worksheet'!HQ18="","",'Calcul Worksheet'!HQ18)</f>
        <v>N/A</v>
      </c>
      <c r="BL18" s="611"/>
      <c r="BM18" s="612"/>
      <c r="BN18" s="201"/>
      <c r="BO18" s="201"/>
      <c r="BP18" s="201"/>
    </row>
    <row r="19" spans="1:68">
      <c r="A19" s="34" t="str">
        <f>IF('Informations About Genes'!A19="","",'Informations About Genes'!A19)</f>
        <v>B5</v>
      </c>
      <c r="B19" s="35" t="str">
        <f>IF('Informations About Genes'!D19="","",'Informations About Genes'!D19)</f>
        <v/>
      </c>
      <c r="C19" s="598"/>
      <c r="D19" s="599"/>
      <c r="E19" s="600"/>
      <c r="F19" s="515" t="str">
        <f>IF('Calcul Worksheet'!EH19="","",'Calcul Worksheet'!EH19)</f>
        <v/>
      </c>
      <c r="G19" s="557"/>
      <c r="H19" s="516"/>
      <c r="I19" s="515" t="str">
        <f>IF('Calcul Worksheet'!EK19="","",'Calcul Worksheet'!EK19)</f>
        <v/>
      </c>
      <c r="J19" s="557"/>
      <c r="K19" s="516"/>
      <c r="L19" s="515" t="str">
        <f>IF('Calcul Worksheet'!EN19="","",'Calcul Worksheet'!EN19)</f>
        <v/>
      </c>
      <c r="M19" s="557"/>
      <c r="N19" s="516"/>
      <c r="O19" s="515" t="str">
        <f>IF('Calcul Worksheet'!EQ19="","",'Calcul Worksheet'!EQ19)</f>
        <v/>
      </c>
      <c r="P19" s="557"/>
      <c r="Q19" s="516"/>
      <c r="R19" s="515" t="str">
        <f>IF('Calcul Worksheet'!ET19="","",'Calcul Worksheet'!ET19)</f>
        <v/>
      </c>
      <c r="S19" s="557"/>
      <c r="T19" s="516"/>
      <c r="U19" s="515" t="str">
        <f>IF('Calcul Worksheet'!EW19="","",'Calcul Worksheet'!EW19)</f>
        <v/>
      </c>
      <c r="V19" s="557"/>
      <c r="W19" s="516"/>
      <c r="X19" s="515" t="str">
        <f>IF('Calcul Worksheet'!EZ19="","",'Calcul Worksheet'!EZ19)</f>
        <v/>
      </c>
      <c r="Y19" s="557"/>
      <c r="Z19" s="516"/>
      <c r="AA19" s="515" t="str">
        <f>IF('Calcul Worksheet'!FC19="","",'Calcul Worksheet'!FC19)</f>
        <v/>
      </c>
      <c r="AB19" s="557"/>
      <c r="AC19" s="516"/>
      <c r="AD19" s="515" t="str">
        <f>IF('Calcul Worksheet'!FF19="","",'Calcul Worksheet'!FF19)</f>
        <v/>
      </c>
      <c r="AE19" s="557"/>
      <c r="AF19" s="516"/>
      <c r="AG19" s="515" t="str">
        <f>IF('Calcul Worksheet'!FI19="","",'Calcul Worksheet'!FI19)</f>
        <v/>
      </c>
      <c r="AH19" s="557"/>
      <c r="AI19" s="516"/>
      <c r="AJ19" s="610" t="str">
        <f>IF('Calcul Worksheet'!GP19="","",'Calcul Worksheet'!GP19)</f>
        <v>N/A</v>
      </c>
      <c r="AK19" s="611"/>
      <c r="AL19" s="612"/>
      <c r="AM19" s="610" t="str">
        <f>IF('Calcul Worksheet'!GS19="","",'Calcul Worksheet'!GS19)</f>
        <v>N/A</v>
      </c>
      <c r="AN19" s="611"/>
      <c r="AO19" s="612"/>
      <c r="AP19" s="610" t="str">
        <f>IF('Calcul Worksheet'!GV19="","",'Calcul Worksheet'!GV19)</f>
        <v>N/A</v>
      </c>
      <c r="AQ19" s="611"/>
      <c r="AR19" s="612"/>
      <c r="AS19" s="610" t="str">
        <f>IF('Calcul Worksheet'!GY19="","",'Calcul Worksheet'!GY19)</f>
        <v>N/A</v>
      </c>
      <c r="AT19" s="611"/>
      <c r="AU19" s="612"/>
      <c r="AV19" s="610" t="str">
        <f>IF('Calcul Worksheet'!HB19="","",'Calcul Worksheet'!HB19)</f>
        <v>N/A</v>
      </c>
      <c r="AW19" s="611"/>
      <c r="AX19" s="612"/>
      <c r="AY19" s="610" t="str">
        <f>IF('Calcul Worksheet'!HE19="","",'Calcul Worksheet'!HE19)</f>
        <v>N/A</v>
      </c>
      <c r="AZ19" s="611"/>
      <c r="BA19" s="612"/>
      <c r="BB19" s="610" t="str">
        <f>IF('Calcul Worksheet'!HH19="","",'Calcul Worksheet'!HH19)</f>
        <v>N/A</v>
      </c>
      <c r="BC19" s="611"/>
      <c r="BD19" s="612"/>
      <c r="BE19" s="610" t="str">
        <f>IF('Calcul Worksheet'!HK19="","",'Calcul Worksheet'!HK19)</f>
        <v>N/A</v>
      </c>
      <c r="BF19" s="611"/>
      <c r="BG19" s="612"/>
      <c r="BH19" s="610" t="str">
        <f>IF('Calcul Worksheet'!HN19="","",'Calcul Worksheet'!HN19)</f>
        <v>N/A</v>
      </c>
      <c r="BI19" s="611"/>
      <c r="BJ19" s="612"/>
      <c r="BK19" s="610" t="str">
        <f>IF('Calcul Worksheet'!HQ19="","",'Calcul Worksheet'!HQ19)</f>
        <v>N/A</v>
      </c>
      <c r="BL19" s="611"/>
      <c r="BM19" s="612"/>
      <c r="BN19" s="201"/>
      <c r="BO19" s="201"/>
      <c r="BP19" s="201"/>
    </row>
    <row r="20" spans="1:68">
      <c r="A20" s="34" t="str">
        <f>IF('Informations About Genes'!A20="","",'Informations About Genes'!A20)</f>
        <v>B6</v>
      </c>
      <c r="B20" s="35" t="str">
        <f>IF('Informations About Genes'!D20="","",'Informations About Genes'!D20)</f>
        <v/>
      </c>
      <c r="C20" s="598"/>
      <c r="D20" s="599"/>
      <c r="E20" s="600"/>
      <c r="F20" s="515" t="str">
        <f>IF('Calcul Worksheet'!EH20="","",'Calcul Worksheet'!EH20)</f>
        <v/>
      </c>
      <c r="G20" s="557"/>
      <c r="H20" s="516"/>
      <c r="I20" s="515" t="str">
        <f>IF('Calcul Worksheet'!EK20="","",'Calcul Worksheet'!EK20)</f>
        <v/>
      </c>
      <c r="J20" s="557"/>
      <c r="K20" s="516"/>
      <c r="L20" s="515" t="str">
        <f>IF('Calcul Worksheet'!EN20="","",'Calcul Worksheet'!EN20)</f>
        <v/>
      </c>
      <c r="M20" s="557"/>
      <c r="N20" s="516"/>
      <c r="O20" s="515" t="str">
        <f>IF('Calcul Worksheet'!EQ20="","",'Calcul Worksheet'!EQ20)</f>
        <v/>
      </c>
      <c r="P20" s="557"/>
      <c r="Q20" s="516"/>
      <c r="R20" s="515" t="str">
        <f>IF('Calcul Worksheet'!ET20="","",'Calcul Worksheet'!ET20)</f>
        <v/>
      </c>
      <c r="S20" s="557"/>
      <c r="T20" s="516"/>
      <c r="U20" s="515" t="str">
        <f>IF('Calcul Worksheet'!EW20="","",'Calcul Worksheet'!EW20)</f>
        <v/>
      </c>
      <c r="V20" s="557"/>
      <c r="W20" s="516"/>
      <c r="X20" s="515" t="str">
        <f>IF('Calcul Worksheet'!EZ20="","",'Calcul Worksheet'!EZ20)</f>
        <v/>
      </c>
      <c r="Y20" s="557"/>
      <c r="Z20" s="516"/>
      <c r="AA20" s="515" t="str">
        <f>IF('Calcul Worksheet'!FC20="","",'Calcul Worksheet'!FC20)</f>
        <v/>
      </c>
      <c r="AB20" s="557"/>
      <c r="AC20" s="516"/>
      <c r="AD20" s="515" t="str">
        <f>IF('Calcul Worksheet'!FF20="","",'Calcul Worksheet'!FF20)</f>
        <v/>
      </c>
      <c r="AE20" s="557"/>
      <c r="AF20" s="516"/>
      <c r="AG20" s="515" t="str">
        <f>IF('Calcul Worksheet'!FI20="","",'Calcul Worksheet'!FI20)</f>
        <v/>
      </c>
      <c r="AH20" s="557"/>
      <c r="AI20" s="516"/>
      <c r="AJ20" s="610" t="str">
        <f>IF('Calcul Worksheet'!GP20="","",'Calcul Worksheet'!GP20)</f>
        <v>N/A</v>
      </c>
      <c r="AK20" s="611"/>
      <c r="AL20" s="612"/>
      <c r="AM20" s="610" t="str">
        <f>IF('Calcul Worksheet'!GS20="","",'Calcul Worksheet'!GS20)</f>
        <v>N/A</v>
      </c>
      <c r="AN20" s="611"/>
      <c r="AO20" s="612"/>
      <c r="AP20" s="610" t="str">
        <f>IF('Calcul Worksheet'!GV20="","",'Calcul Worksheet'!GV20)</f>
        <v>N/A</v>
      </c>
      <c r="AQ20" s="611"/>
      <c r="AR20" s="612"/>
      <c r="AS20" s="610" t="str">
        <f>IF('Calcul Worksheet'!GY20="","",'Calcul Worksheet'!GY20)</f>
        <v>N/A</v>
      </c>
      <c r="AT20" s="611"/>
      <c r="AU20" s="612"/>
      <c r="AV20" s="610" t="str">
        <f>IF('Calcul Worksheet'!HB20="","",'Calcul Worksheet'!HB20)</f>
        <v>N/A</v>
      </c>
      <c r="AW20" s="611"/>
      <c r="AX20" s="612"/>
      <c r="AY20" s="610" t="str">
        <f>IF('Calcul Worksheet'!HE20="","",'Calcul Worksheet'!HE20)</f>
        <v>N/A</v>
      </c>
      <c r="AZ20" s="611"/>
      <c r="BA20" s="612"/>
      <c r="BB20" s="610" t="str">
        <f>IF('Calcul Worksheet'!HH20="","",'Calcul Worksheet'!HH20)</f>
        <v>N/A</v>
      </c>
      <c r="BC20" s="611"/>
      <c r="BD20" s="612"/>
      <c r="BE20" s="610" t="str">
        <f>IF('Calcul Worksheet'!HK20="","",'Calcul Worksheet'!HK20)</f>
        <v>N/A</v>
      </c>
      <c r="BF20" s="611"/>
      <c r="BG20" s="612"/>
      <c r="BH20" s="610" t="str">
        <f>IF('Calcul Worksheet'!HN20="","",'Calcul Worksheet'!HN20)</f>
        <v>N/A</v>
      </c>
      <c r="BI20" s="611"/>
      <c r="BJ20" s="612"/>
      <c r="BK20" s="610" t="str">
        <f>IF('Calcul Worksheet'!HQ20="","",'Calcul Worksheet'!HQ20)</f>
        <v>N/A</v>
      </c>
      <c r="BL20" s="611"/>
      <c r="BM20" s="612"/>
      <c r="BN20" s="201"/>
      <c r="BO20" s="201"/>
      <c r="BP20" s="201"/>
    </row>
    <row r="21" spans="1:68">
      <c r="A21" s="34" t="str">
        <f>IF('Informations About Genes'!A21="","",'Informations About Genes'!A21)</f>
        <v>B7</v>
      </c>
      <c r="B21" s="35" t="str">
        <f>IF('Informations About Genes'!D21="","",'Informations About Genes'!D21)</f>
        <v/>
      </c>
      <c r="C21" s="598"/>
      <c r="D21" s="599"/>
      <c r="E21" s="600"/>
      <c r="F21" s="515" t="str">
        <f>IF('Calcul Worksheet'!EH21="","",'Calcul Worksheet'!EH21)</f>
        <v/>
      </c>
      <c r="G21" s="557"/>
      <c r="H21" s="516"/>
      <c r="I21" s="515" t="str">
        <f>IF('Calcul Worksheet'!EK21="","",'Calcul Worksheet'!EK21)</f>
        <v/>
      </c>
      <c r="J21" s="557"/>
      <c r="K21" s="516"/>
      <c r="L21" s="515" t="str">
        <f>IF('Calcul Worksheet'!EN21="","",'Calcul Worksheet'!EN21)</f>
        <v/>
      </c>
      <c r="M21" s="557"/>
      <c r="N21" s="516"/>
      <c r="O21" s="515" t="str">
        <f>IF('Calcul Worksheet'!EQ21="","",'Calcul Worksheet'!EQ21)</f>
        <v/>
      </c>
      <c r="P21" s="557"/>
      <c r="Q21" s="516"/>
      <c r="R21" s="515" t="str">
        <f>IF('Calcul Worksheet'!ET21="","",'Calcul Worksheet'!ET21)</f>
        <v/>
      </c>
      <c r="S21" s="557"/>
      <c r="T21" s="516"/>
      <c r="U21" s="515" t="str">
        <f>IF('Calcul Worksheet'!EW21="","",'Calcul Worksheet'!EW21)</f>
        <v/>
      </c>
      <c r="V21" s="557"/>
      <c r="W21" s="516"/>
      <c r="X21" s="515" t="str">
        <f>IF('Calcul Worksheet'!EZ21="","",'Calcul Worksheet'!EZ21)</f>
        <v/>
      </c>
      <c r="Y21" s="557"/>
      <c r="Z21" s="516"/>
      <c r="AA21" s="515" t="str">
        <f>IF('Calcul Worksheet'!FC21="","",'Calcul Worksheet'!FC21)</f>
        <v/>
      </c>
      <c r="AB21" s="557"/>
      <c r="AC21" s="516"/>
      <c r="AD21" s="515" t="str">
        <f>IF('Calcul Worksheet'!FF21="","",'Calcul Worksheet'!FF21)</f>
        <v/>
      </c>
      <c r="AE21" s="557"/>
      <c r="AF21" s="516"/>
      <c r="AG21" s="515" t="str">
        <f>IF('Calcul Worksheet'!FI21="","",'Calcul Worksheet'!FI21)</f>
        <v/>
      </c>
      <c r="AH21" s="557"/>
      <c r="AI21" s="516"/>
      <c r="AJ21" s="610" t="str">
        <f>IF('Calcul Worksheet'!GP21="","",'Calcul Worksheet'!GP21)</f>
        <v>N/A</v>
      </c>
      <c r="AK21" s="611"/>
      <c r="AL21" s="612"/>
      <c r="AM21" s="610" t="str">
        <f>IF('Calcul Worksheet'!GS21="","",'Calcul Worksheet'!GS21)</f>
        <v>N/A</v>
      </c>
      <c r="AN21" s="611"/>
      <c r="AO21" s="612"/>
      <c r="AP21" s="610" t="str">
        <f>IF('Calcul Worksheet'!GV21="","",'Calcul Worksheet'!GV21)</f>
        <v>N/A</v>
      </c>
      <c r="AQ21" s="611"/>
      <c r="AR21" s="612"/>
      <c r="AS21" s="610" t="str">
        <f>IF('Calcul Worksheet'!GY21="","",'Calcul Worksheet'!GY21)</f>
        <v>N/A</v>
      </c>
      <c r="AT21" s="611"/>
      <c r="AU21" s="612"/>
      <c r="AV21" s="610" t="str">
        <f>IF('Calcul Worksheet'!HB21="","",'Calcul Worksheet'!HB21)</f>
        <v>N/A</v>
      </c>
      <c r="AW21" s="611"/>
      <c r="AX21" s="612"/>
      <c r="AY21" s="610" t="str">
        <f>IF('Calcul Worksheet'!HE21="","",'Calcul Worksheet'!HE21)</f>
        <v>N/A</v>
      </c>
      <c r="AZ21" s="611"/>
      <c r="BA21" s="612"/>
      <c r="BB21" s="610" t="str">
        <f>IF('Calcul Worksheet'!HH21="","",'Calcul Worksheet'!HH21)</f>
        <v>N/A</v>
      </c>
      <c r="BC21" s="611"/>
      <c r="BD21" s="612"/>
      <c r="BE21" s="610" t="str">
        <f>IF('Calcul Worksheet'!HK21="","",'Calcul Worksheet'!HK21)</f>
        <v>N/A</v>
      </c>
      <c r="BF21" s="611"/>
      <c r="BG21" s="612"/>
      <c r="BH21" s="610" t="str">
        <f>IF('Calcul Worksheet'!HN21="","",'Calcul Worksheet'!HN21)</f>
        <v>N/A</v>
      </c>
      <c r="BI21" s="611"/>
      <c r="BJ21" s="612"/>
      <c r="BK21" s="610" t="str">
        <f>IF('Calcul Worksheet'!HQ21="","",'Calcul Worksheet'!HQ21)</f>
        <v>N/A</v>
      </c>
      <c r="BL21" s="611"/>
      <c r="BM21" s="612"/>
      <c r="BN21" s="201"/>
      <c r="BO21" s="201"/>
      <c r="BP21" s="201"/>
    </row>
    <row r="22" spans="1:68">
      <c r="A22" s="34" t="str">
        <f>IF('Informations About Genes'!A22="","",'Informations About Genes'!A22)</f>
        <v>B8</v>
      </c>
      <c r="B22" s="35" t="str">
        <f>IF('Informations About Genes'!D22="","",'Informations About Genes'!D22)</f>
        <v/>
      </c>
      <c r="C22" s="598"/>
      <c r="D22" s="599"/>
      <c r="E22" s="600"/>
      <c r="F22" s="515" t="str">
        <f>IF('Calcul Worksheet'!EH22="","",'Calcul Worksheet'!EH22)</f>
        <v/>
      </c>
      <c r="G22" s="557"/>
      <c r="H22" s="516"/>
      <c r="I22" s="515" t="str">
        <f>IF('Calcul Worksheet'!EK22="","",'Calcul Worksheet'!EK22)</f>
        <v/>
      </c>
      <c r="J22" s="557"/>
      <c r="K22" s="516"/>
      <c r="L22" s="515" t="str">
        <f>IF('Calcul Worksheet'!EN22="","",'Calcul Worksheet'!EN22)</f>
        <v/>
      </c>
      <c r="M22" s="557"/>
      <c r="N22" s="516"/>
      <c r="O22" s="515" t="str">
        <f>IF('Calcul Worksheet'!EQ22="","",'Calcul Worksheet'!EQ22)</f>
        <v/>
      </c>
      <c r="P22" s="557"/>
      <c r="Q22" s="516"/>
      <c r="R22" s="515" t="str">
        <f>IF('Calcul Worksheet'!ET22="","",'Calcul Worksheet'!ET22)</f>
        <v/>
      </c>
      <c r="S22" s="557"/>
      <c r="T22" s="516"/>
      <c r="U22" s="515" t="str">
        <f>IF('Calcul Worksheet'!EW22="","",'Calcul Worksheet'!EW22)</f>
        <v/>
      </c>
      <c r="V22" s="557"/>
      <c r="W22" s="516"/>
      <c r="X22" s="515" t="str">
        <f>IF('Calcul Worksheet'!EZ22="","",'Calcul Worksheet'!EZ22)</f>
        <v/>
      </c>
      <c r="Y22" s="557"/>
      <c r="Z22" s="516"/>
      <c r="AA22" s="515" t="str">
        <f>IF('Calcul Worksheet'!FC22="","",'Calcul Worksheet'!FC22)</f>
        <v/>
      </c>
      <c r="AB22" s="557"/>
      <c r="AC22" s="516"/>
      <c r="AD22" s="515" t="str">
        <f>IF('Calcul Worksheet'!FF22="","",'Calcul Worksheet'!FF22)</f>
        <v/>
      </c>
      <c r="AE22" s="557"/>
      <c r="AF22" s="516"/>
      <c r="AG22" s="515" t="str">
        <f>IF('Calcul Worksheet'!FI22="","",'Calcul Worksheet'!FI22)</f>
        <v/>
      </c>
      <c r="AH22" s="557"/>
      <c r="AI22" s="516"/>
      <c r="AJ22" s="610" t="str">
        <f>IF('Calcul Worksheet'!GP22="","",'Calcul Worksheet'!GP22)</f>
        <v>N/A</v>
      </c>
      <c r="AK22" s="611"/>
      <c r="AL22" s="612"/>
      <c r="AM22" s="610" t="str">
        <f>IF('Calcul Worksheet'!GS22="","",'Calcul Worksheet'!GS22)</f>
        <v>N/A</v>
      </c>
      <c r="AN22" s="611"/>
      <c r="AO22" s="612"/>
      <c r="AP22" s="610" t="str">
        <f>IF('Calcul Worksheet'!GV22="","",'Calcul Worksheet'!GV22)</f>
        <v>N/A</v>
      </c>
      <c r="AQ22" s="611"/>
      <c r="AR22" s="612"/>
      <c r="AS22" s="610" t="str">
        <f>IF('Calcul Worksheet'!GY22="","",'Calcul Worksheet'!GY22)</f>
        <v>N/A</v>
      </c>
      <c r="AT22" s="611"/>
      <c r="AU22" s="612"/>
      <c r="AV22" s="610" t="str">
        <f>IF('Calcul Worksheet'!HB22="","",'Calcul Worksheet'!HB22)</f>
        <v>N/A</v>
      </c>
      <c r="AW22" s="611"/>
      <c r="AX22" s="612"/>
      <c r="AY22" s="610" t="str">
        <f>IF('Calcul Worksheet'!HE22="","",'Calcul Worksheet'!HE22)</f>
        <v>N/A</v>
      </c>
      <c r="AZ22" s="611"/>
      <c r="BA22" s="612"/>
      <c r="BB22" s="610" t="str">
        <f>IF('Calcul Worksheet'!HH22="","",'Calcul Worksheet'!HH22)</f>
        <v>N/A</v>
      </c>
      <c r="BC22" s="611"/>
      <c r="BD22" s="612"/>
      <c r="BE22" s="610" t="str">
        <f>IF('Calcul Worksheet'!HK22="","",'Calcul Worksheet'!HK22)</f>
        <v>N/A</v>
      </c>
      <c r="BF22" s="611"/>
      <c r="BG22" s="612"/>
      <c r="BH22" s="610" t="str">
        <f>IF('Calcul Worksheet'!HN22="","",'Calcul Worksheet'!HN22)</f>
        <v>N/A</v>
      </c>
      <c r="BI22" s="611"/>
      <c r="BJ22" s="612"/>
      <c r="BK22" s="610" t="str">
        <f>IF('Calcul Worksheet'!HQ22="","",'Calcul Worksheet'!HQ22)</f>
        <v>N/A</v>
      </c>
      <c r="BL22" s="611"/>
      <c r="BM22" s="612"/>
      <c r="BN22" s="201"/>
      <c r="BO22" s="201"/>
      <c r="BP22" s="201"/>
    </row>
    <row r="23" spans="1:68">
      <c r="A23" s="34" t="str">
        <f>IF('Informations About Genes'!A23="","",'Informations About Genes'!A23)</f>
        <v>B9</v>
      </c>
      <c r="B23" s="35" t="str">
        <f>IF('Informations About Genes'!D23="","",'Informations About Genes'!D23)</f>
        <v/>
      </c>
      <c r="C23" s="598"/>
      <c r="D23" s="599"/>
      <c r="E23" s="600"/>
      <c r="F23" s="515" t="str">
        <f>IF('Calcul Worksheet'!EH23="","",'Calcul Worksheet'!EH23)</f>
        <v/>
      </c>
      <c r="G23" s="557"/>
      <c r="H23" s="516"/>
      <c r="I23" s="515" t="str">
        <f>IF('Calcul Worksheet'!EK23="","",'Calcul Worksheet'!EK23)</f>
        <v/>
      </c>
      <c r="J23" s="557"/>
      <c r="K23" s="516"/>
      <c r="L23" s="515" t="str">
        <f>IF('Calcul Worksheet'!EN23="","",'Calcul Worksheet'!EN23)</f>
        <v/>
      </c>
      <c r="M23" s="557"/>
      <c r="N23" s="516"/>
      <c r="O23" s="515" t="str">
        <f>IF('Calcul Worksheet'!EQ23="","",'Calcul Worksheet'!EQ23)</f>
        <v/>
      </c>
      <c r="P23" s="557"/>
      <c r="Q23" s="516"/>
      <c r="R23" s="515" t="str">
        <f>IF('Calcul Worksheet'!ET23="","",'Calcul Worksheet'!ET23)</f>
        <v/>
      </c>
      <c r="S23" s="557"/>
      <c r="T23" s="516"/>
      <c r="U23" s="515" t="str">
        <f>IF('Calcul Worksheet'!EW23="","",'Calcul Worksheet'!EW23)</f>
        <v/>
      </c>
      <c r="V23" s="557"/>
      <c r="W23" s="516"/>
      <c r="X23" s="515" t="str">
        <f>IF('Calcul Worksheet'!EZ23="","",'Calcul Worksheet'!EZ23)</f>
        <v/>
      </c>
      <c r="Y23" s="557"/>
      <c r="Z23" s="516"/>
      <c r="AA23" s="515" t="str">
        <f>IF('Calcul Worksheet'!FC23="","",'Calcul Worksheet'!FC23)</f>
        <v/>
      </c>
      <c r="AB23" s="557"/>
      <c r="AC23" s="516"/>
      <c r="AD23" s="515" t="str">
        <f>IF('Calcul Worksheet'!FF23="","",'Calcul Worksheet'!FF23)</f>
        <v/>
      </c>
      <c r="AE23" s="557"/>
      <c r="AF23" s="516"/>
      <c r="AG23" s="515" t="str">
        <f>IF('Calcul Worksheet'!FI23="","",'Calcul Worksheet'!FI23)</f>
        <v/>
      </c>
      <c r="AH23" s="557"/>
      <c r="AI23" s="516"/>
      <c r="AJ23" s="610" t="str">
        <f>IF('Calcul Worksheet'!GP23="","",'Calcul Worksheet'!GP23)</f>
        <v>N/A</v>
      </c>
      <c r="AK23" s="611"/>
      <c r="AL23" s="612"/>
      <c r="AM23" s="610" t="str">
        <f>IF('Calcul Worksheet'!GS23="","",'Calcul Worksheet'!GS23)</f>
        <v>N/A</v>
      </c>
      <c r="AN23" s="611"/>
      <c r="AO23" s="612"/>
      <c r="AP23" s="610" t="str">
        <f>IF('Calcul Worksheet'!GV23="","",'Calcul Worksheet'!GV23)</f>
        <v>N/A</v>
      </c>
      <c r="AQ23" s="611"/>
      <c r="AR23" s="612"/>
      <c r="AS23" s="610" t="str">
        <f>IF('Calcul Worksheet'!GY23="","",'Calcul Worksheet'!GY23)</f>
        <v>N/A</v>
      </c>
      <c r="AT23" s="611"/>
      <c r="AU23" s="612"/>
      <c r="AV23" s="610" t="str">
        <f>IF('Calcul Worksheet'!HB23="","",'Calcul Worksheet'!HB23)</f>
        <v>N/A</v>
      </c>
      <c r="AW23" s="611"/>
      <c r="AX23" s="612"/>
      <c r="AY23" s="610" t="str">
        <f>IF('Calcul Worksheet'!HE23="","",'Calcul Worksheet'!HE23)</f>
        <v>N/A</v>
      </c>
      <c r="AZ23" s="611"/>
      <c r="BA23" s="612"/>
      <c r="BB23" s="610" t="str">
        <f>IF('Calcul Worksheet'!HH23="","",'Calcul Worksheet'!HH23)</f>
        <v>N/A</v>
      </c>
      <c r="BC23" s="611"/>
      <c r="BD23" s="612"/>
      <c r="BE23" s="610" t="str">
        <f>IF('Calcul Worksheet'!HK23="","",'Calcul Worksheet'!HK23)</f>
        <v>N/A</v>
      </c>
      <c r="BF23" s="611"/>
      <c r="BG23" s="612"/>
      <c r="BH23" s="610" t="str">
        <f>IF('Calcul Worksheet'!HN23="","",'Calcul Worksheet'!HN23)</f>
        <v>N/A</v>
      </c>
      <c r="BI23" s="611"/>
      <c r="BJ23" s="612"/>
      <c r="BK23" s="610" t="str">
        <f>IF('Calcul Worksheet'!HQ23="","",'Calcul Worksheet'!HQ23)</f>
        <v>N/A</v>
      </c>
      <c r="BL23" s="611"/>
      <c r="BM23" s="612"/>
      <c r="BN23" s="201"/>
      <c r="BO23" s="201"/>
      <c r="BP23" s="201"/>
    </row>
    <row r="24" spans="1:68">
      <c r="A24" s="34" t="str">
        <f>IF('Informations About Genes'!A24="","",'Informations About Genes'!A24)</f>
        <v>B10</v>
      </c>
      <c r="B24" s="35" t="str">
        <f>IF('Informations About Genes'!D24="","",'Informations About Genes'!D24)</f>
        <v/>
      </c>
      <c r="C24" s="598"/>
      <c r="D24" s="599"/>
      <c r="E24" s="600"/>
      <c r="F24" s="515" t="str">
        <f>IF('Calcul Worksheet'!EH24="","",'Calcul Worksheet'!EH24)</f>
        <v/>
      </c>
      <c r="G24" s="557"/>
      <c r="H24" s="516"/>
      <c r="I24" s="515" t="str">
        <f>IF('Calcul Worksheet'!EK24="","",'Calcul Worksheet'!EK24)</f>
        <v/>
      </c>
      <c r="J24" s="557"/>
      <c r="K24" s="516"/>
      <c r="L24" s="515" t="str">
        <f>IF('Calcul Worksheet'!EN24="","",'Calcul Worksheet'!EN24)</f>
        <v/>
      </c>
      <c r="M24" s="557"/>
      <c r="N24" s="516"/>
      <c r="O24" s="515" t="str">
        <f>IF('Calcul Worksheet'!EQ24="","",'Calcul Worksheet'!EQ24)</f>
        <v/>
      </c>
      <c r="P24" s="557"/>
      <c r="Q24" s="516"/>
      <c r="R24" s="515" t="str">
        <f>IF('Calcul Worksheet'!ET24="","",'Calcul Worksheet'!ET24)</f>
        <v/>
      </c>
      <c r="S24" s="557"/>
      <c r="T24" s="516"/>
      <c r="U24" s="515" t="str">
        <f>IF('Calcul Worksheet'!EW24="","",'Calcul Worksheet'!EW24)</f>
        <v/>
      </c>
      <c r="V24" s="557"/>
      <c r="W24" s="516"/>
      <c r="X24" s="515" t="str">
        <f>IF('Calcul Worksheet'!EZ24="","",'Calcul Worksheet'!EZ24)</f>
        <v/>
      </c>
      <c r="Y24" s="557"/>
      <c r="Z24" s="516"/>
      <c r="AA24" s="515" t="str">
        <f>IF('Calcul Worksheet'!FC24="","",'Calcul Worksheet'!FC24)</f>
        <v/>
      </c>
      <c r="AB24" s="557"/>
      <c r="AC24" s="516"/>
      <c r="AD24" s="515" t="str">
        <f>IF('Calcul Worksheet'!FF24="","",'Calcul Worksheet'!FF24)</f>
        <v/>
      </c>
      <c r="AE24" s="557"/>
      <c r="AF24" s="516"/>
      <c r="AG24" s="515" t="str">
        <f>IF('Calcul Worksheet'!FI24="","",'Calcul Worksheet'!FI24)</f>
        <v/>
      </c>
      <c r="AH24" s="557"/>
      <c r="AI24" s="516"/>
      <c r="AJ24" s="610" t="str">
        <f>IF('Calcul Worksheet'!GP24="","",'Calcul Worksheet'!GP24)</f>
        <v>N/A</v>
      </c>
      <c r="AK24" s="611"/>
      <c r="AL24" s="612"/>
      <c r="AM24" s="610" t="str">
        <f>IF('Calcul Worksheet'!GS24="","",'Calcul Worksheet'!GS24)</f>
        <v>N/A</v>
      </c>
      <c r="AN24" s="611"/>
      <c r="AO24" s="612"/>
      <c r="AP24" s="610" t="str">
        <f>IF('Calcul Worksheet'!GV24="","",'Calcul Worksheet'!GV24)</f>
        <v>N/A</v>
      </c>
      <c r="AQ24" s="611"/>
      <c r="AR24" s="612"/>
      <c r="AS24" s="610" t="str">
        <f>IF('Calcul Worksheet'!GY24="","",'Calcul Worksheet'!GY24)</f>
        <v>N/A</v>
      </c>
      <c r="AT24" s="611"/>
      <c r="AU24" s="612"/>
      <c r="AV24" s="610" t="str">
        <f>IF('Calcul Worksheet'!HB24="","",'Calcul Worksheet'!HB24)</f>
        <v>N/A</v>
      </c>
      <c r="AW24" s="611"/>
      <c r="AX24" s="612"/>
      <c r="AY24" s="610" t="str">
        <f>IF('Calcul Worksheet'!HE24="","",'Calcul Worksheet'!HE24)</f>
        <v>N/A</v>
      </c>
      <c r="AZ24" s="611"/>
      <c r="BA24" s="612"/>
      <c r="BB24" s="610" t="str">
        <f>IF('Calcul Worksheet'!HH24="","",'Calcul Worksheet'!HH24)</f>
        <v>N/A</v>
      </c>
      <c r="BC24" s="611"/>
      <c r="BD24" s="612"/>
      <c r="BE24" s="610" t="str">
        <f>IF('Calcul Worksheet'!HK24="","",'Calcul Worksheet'!HK24)</f>
        <v>N/A</v>
      </c>
      <c r="BF24" s="611"/>
      <c r="BG24" s="612"/>
      <c r="BH24" s="610" t="str">
        <f>IF('Calcul Worksheet'!HN24="","",'Calcul Worksheet'!HN24)</f>
        <v>N/A</v>
      </c>
      <c r="BI24" s="611"/>
      <c r="BJ24" s="612"/>
      <c r="BK24" s="610" t="str">
        <f>IF('Calcul Worksheet'!HQ24="","",'Calcul Worksheet'!HQ24)</f>
        <v>N/A</v>
      </c>
      <c r="BL24" s="611"/>
      <c r="BM24" s="612"/>
      <c r="BN24" s="201"/>
      <c r="BO24" s="201"/>
      <c r="BP24" s="201"/>
    </row>
    <row r="25" spans="1:68">
      <c r="A25" s="34" t="str">
        <f>IF('Informations About Genes'!A25="","",'Informations About Genes'!A25)</f>
        <v>B11</v>
      </c>
      <c r="B25" s="35" t="str">
        <f>IF('Informations About Genes'!D25="","",'Informations About Genes'!D25)</f>
        <v/>
      </c>
      <c r="C25" s="598"/>
      <c r="D25" s="599"/>
      <c r="E25" s="600"/>
      <c r="F25" s="515" t="str">
        <f>IF('Calcul Worksheet'!EH25="","",'Calcul Worksheet'!EH25)</f>
        <v/>
      </c>
      <c r="G25" s="557"/>
      <c r="H25" s="516"/>
      <c r="I25" s="515" t="str">
        <f>IF('Calcul Worksheet'!EK25="","",'Calcul Worksheet'!EK25)</f>
        <v/>
      </c>
      <c r="J25" s="557"/>
      <c r="K25" s="516"/>
      <c r="L25" s="515" t="str">
        <f>IF('Calcul Worksheet'!EN25="","",'Calcul Worksheet'!EN25)</f>
        <v/>
      </c>
      <c r="M25" s="557"/>
      <c r="N25" s="516"/>
      <c r="O25" s="515" t="str">
        <f>IF('Calcul Worksheet'!EQ25="","",'Calcul Worksheet'!EQ25)</f>
        <v/>
      </c>
      <c r="P25" s="557"/>
      <c r="Q25" s="516"/>
      <c r="R25" s="515" t="str">
        <f>IF('Calcul Worksheet'!ET25="","",'Calcul Worksheet'!ET25)</f>
        <v/>
      </c>
      <c r="S25" s="557"/>
      <c r="T25" s="516"/>
      <c r="U25" s="515" t="str">
        <f>IF('Calcul Worksheet'!EW25="","",'Calcul Worksheet'!EW25)</f>
        <v/>
      </c>
      <c r="V25" s="557"/>
      <c r="W25" s="516"/>
      <c r="X25" s="515" t="str">
        <f>IF('Calcul Worksheet'!EZ25="","",'Calcul Worksheet'!EZ25)</f>
        <v/>
      </c>
      <c r="Y25" s="557"/>
      <c r="Z25" s="516"/>
      <c r="AA25" s="515" t="str">
        <f>IF('Calcul Worksheet'!FC25="","",'Calcul Worksheet'!FC25)</f>
        <v/>
      </c>
      <c r="AB25" s="557"/>
      <c r="AC25" s="516"/>
      <c r="AD25" s="515" t="str">
        <f>IF('Calcul Worksheet'!FF25="","",'Calcul Worksheet'!FF25)</f>
        <v/>
      </c>
      <c r="AE25" s="557"/>
      <c r="AF25" s="516"/>
      <c r="AG25" s="515" t="str">
        <f>IF('Calcul Worksheet'!FI25="","",'Calcul Worksheet'!FI25)</f>
        <v/>
      </c>
      <c r="AH25" s="557"/>
      <c r="AI25" s="516"/>
      <c r="AJ25" s="610" t="str">
        <f>IF('Calcul Worksheet'!GP25="","",'Calcul Worksheet'!GP25)</f>
        <v>N/A</v>
      </c>
      <c r="AK25" s="611"/>
      <c r="AL25" s="612"/>
      <c r="AM25" s="610" t="str">
        <f>IF('Calcul Worksheet'!GS25="","",'Calcul Worksheet'!GS25)</f>
        <v>N/A</v>
      </c>
      <c r="AN25" s="611"/>
      <c r="AO25" s="612"/>
      <c r="AP25" s="610" t="str">
        <f>IF('Calcul Worksheet'!GV25="","",'Calcul Worksheet'!GV25)</f>
        <v>N/A</v>
      </c>
      <c r="AQ25" s="611"/>
      <c r="AR25" s="612"/>
      <c r="AS25" s="610" t="str">
        <f>IF('Calcul Worksheet'!GY25="","",'Calcul Worksheet'!GY25)</f>
        <v>N/A</v>
      </c>
      <c r="AT25" s="611"/>
      <c r="AU25" s="612"/>
      <c r="AV25" s="610" t="str">
        <f>IF('Calcul Worksheet'!HB25="","",'Calcul Worksheet'!HB25)</f>
        <v>N/A</v>
      </c>
      <c r="AW25" s="611"/>
      <c r="AX25" s="612"/>
      <c r="AY25" s="610" t="str">
        <f>IF('Calcul Worksheet'!HE25="","",'Calcul Worksheet'!HE25)</f>
        <v>N/A</v>
      </c>
      <c r="AZ25" s="611"/>
      <c r="BA25" s="612"/>
      <c r="BB25" s="610" t="str">
        <f>IF('Calcul Worksheet'!HH25="","",'Calcul Worksheet'!HH25)</f>
        <v>N/A</v>
      </c>
      <c r="BC25" s="611"/>
      <c r="BD25" s="612"/>
      <c r="BE25" s="610" t="str">
        <f>IF('Calcul Worksheet'!HK25="","",'Calcul Worksheet'!HK25)</f>
        <v>N/A</v>
      </c>
      <c r="BF25" s="611"/>
      <c r="BG25" s="612"/>
      <c r="BH25" s="610" t="str">
        <f>IF('Calcul Worksheet'!HN25="","",'Calcul Worksheet'!HN25)</f>
        <v>N/A</v>
      </c>
      <c r="BI25" s="611"/>
      <c r="BJ25" s="612"/>
      <c r="BK25" s="610" t="str">
        <f>IF('Calcul Worksheet'!HQ25="","",'Calcul Worksheet'!HQ25)</f>
        <v>N/A</v>
      </c>
      <c r="BL25" s="611"/>
      <c r="BM25" s="612"/>
      <c r="BN25" s="201"/>
      <c r="BO25" s="201"/>
      <c r="BP25" s="201"/>
    </row>
    <row r="26" spans="1:68">
      <c r="A26" s="34" t="str">
        <f>IF('Informations About Genes'!A26="","",'Informations About Genes'!A26)</f>
        <v>B12</v>
      </c>
      <c r="B26" s="35" t="str">
        <f>IF('Informations About Genes'!D26="","",'Informations About Genes'!D26)</f>
        <v/>
      </c>
      <c r="C26" s="598"/>
      <c r="D26" s="599"/>
      <c r="E26" s="600"/>
      <c r="F26" s="515" t="str">
        <f>IF('Calcul Worksheet'!EH26="","",'Calcul Worksheet'!EH26)</f>
        <v/>
      </c>
      <c r="G26" s="557"/>
      <c r="H26" s="516"/>
      <c r="I26" s="515" t="str">
        <f>IF('Calcul Worksheet'!EK26="","",'Calcul Worksheet'!EK26)</f>
        <v/>
      </c>
      <c r="J26" s="557"/>
      <c r="K26" s="516"/>
      <c r="L26" s="515" t="str">
        <f>IF('Calcul Worksheet'!EN26="","",'Calcul Worksheet'!EN26)</f>
        <v/>
      </c>
      <c r="M26" s="557"/>
      <c r="N26" s="516"/>
      <c r="O26" s="515" t="str">
        <f>IF('Calcul Worksheet'!EQ26="","",'Calcul Worksheet'!EQ26)</f>
        <v/>
      </c>
      <c r="P26" s="557"/>
      <c r="Q26" s="516"/>
      <c r="R26" s="515" t="str">
        <f>IF('Calcul Worksheet'!ET26="","",'Calcul Worksheet'!ET26)</f>
        <v/>
      </c>
      <c r="S26" s="557"/>
      <c r="T26" s="516"/>
      <c r="U26" s="515" t="str">
        <f>IF('Calcul Worksheet'!EW26="","",'Calcul Worksheet'!EW26)</f>
        <v/>
      </c>
      <c r="V26" s="557"/>
      <c r="W26" s="516"/>
      <c r="X26" s="515" t="str">
        <f>IF('Calcul Worksheet'!EZ26="","",'Calcul Worksheet'!EZ26)</f>
        <v/>
      </c>
      <c r="Y26" s="557"/>
      <c r="Z26" s="516"/>
      <c r="AA26" s="515" t="str">
        <f>IF('Calcul Worksheet'!FC26="","",'Calcul Worksheet'!FC26)</f>
        <v/>
      </c>
      <c r="AB26" s="557"/>
      <c r="AC26" s="516"/>
      <c r="AD26" s="515" t="str">
        <f>IF('Calcul Worksheet'!FF26="","",'Calcul Worksheet'!FF26)</f>
        <v/>
      </c>
      <c r="AE26" s="557"/>
      <c r="AF26" s="516"/>
      <c r="AG26" s="515" t="str">
        <f>IF('Calcul Worksheet'!FI26="","",'Calcul Worksheet'!FI26)</f>
        <v/>
      </c>
      <c r="AH26" s="557"/>
      <c r="AI26" s="516"/>
      <c r="AJ26" s="610" t="str">
        <f>IF('Calcul Worksheet'!GP26="","",'Calcul Worksheet'!GP26)</f>
        <v>N/A</v>
      </c>
      <c r="AK26" s="611"/>
      <c r="AL26" s="612"/>
      <c r="AM26" s="610" t="str">
        <f>IF('Calcul Worksheet'!GS26="","",'Calcul Worksheet'!GS26)</f>
        <v>N/A</v>
      </c>
      <c r="AN26" s="611"/>
      <c r="AO26" s="612"/>
      <c r="AP26" s="610" t="str">
        <f>IF('Calcul Worksheet'!GV26="","",'Calcul Worksheet'!GV26)</f>
        <v>N/A</v>
      </c>
      <c r="AQ26" s="611"/>
      <c r="AR26" s="612"/>
      <c r="AS26" s="610" t="str">
        <f>IF('Calcul Worksheet'!GY26="","",'Calcul Worksheet'!GY26)</f>
        <v>N/A</v>
      </c>
      <c r="AT26" s="611"/>
      <c r="AU26" s="612"/>
      <c r="AV26" s="610" t="str">
        <f>IF('Calcul Worksheet'!HB26="","",'Calcul Worksheet'!HB26)</f>
        <v>N/A</v>
      </c>
      <c r="AW26" s="611"/>
      <c r="AX26" s="612"/>
      <c r="AY26" s="610" t="str">
        <f>IF('Calcul Worksheet'!HE26="","",'Calcul Worksheet'!HE26)</f>
        <v>N/A</v>
      </c>
      <c r="AZ26" s="611"/>
      <c r="BA26" s="612"/>
      <c r="BB26" s="610" t="str">
        <f>IF('Calcul Worksheet'!HH26="","",'Calcul Worksheet'!HH26)</f>
        <v>N/A</v>
      </c>
      <c r="BC26" s="611"/>
      <c r="BD26" s="612"/>
      <c r="BE26" s="610" t="str">
        <f>IF('Calcul Worksheet'!HK26="","",'Calcul Worksheet'!HK26)</f>
        <v>N/A</v>
      </c>
      <c r="BF26" s="611"/>
      <c r="BG26" s="612"/>
      <c r="BH26" s="610" t="str">
        <f>IF('Calcul Worksheet'!HN26="","",'Calcul Worksheet'!HN26)</f>
        <v>N/A</v>
      </c>
      <c r="BI26" s="611"/>
      <c r="BJ26" s="612"/>
      <c r="BK26" s="610" t="str">
        <f>IF('Calcul Worksheet'!HQ26="","",'Calcul Worksheet'!HQ26)</f>
        <v>N/A</v>
      </c>
      <c r="BL26" s="611"/>
      <c r="BM26" s="612"/>
      <c r="BN26" s="201"/>
      <c r="BO26" s="201"/>
      <c r="BP26" s="201"/>
    </row>
    <row r="27" spans="1:68">
      <c r="A27" s="34" t="str">
        <f>IF('Informations About Genes'!A27="","",'Informations About Genes'!A27)</f>
        <v>C1</v>
      </c>
      <c r="B27" s="35" t="str">
        <f>IF('Informations About Genes'!D27="","",'Informations About Genes'!D27)</f>
        <v/>
      </c>
      <c r="C27" s="598"/>
      <c r="D27" s="599"/>
      <c r="E27" s="600"/>
      <c r="F27" s="515" t="str">
        <f>IF('Calcul Worksheet'!EH27="","",'Calcul Worksheet'!EH27)</f>
        <v/>
      </c>
      <c r="G27" s="557"/>
      <c r="H27" s="516"/>
      <c r="I27" s="515" t="str">
        <f>IF('Calcul Worksheet'!EK27="","",'Calcul Worksheet'!EK27)</f>
        <v/>
      </c>
      <c r="J27" s="557"/>
      <c r="K27" s="516"/>
      <c r="L27" s="515" t="str">
        <f>IF('Calcul Worksheet'!EN27="","",'Calcul Worksheet'!EN27)</f>
        <v/>
      </c>
      <c r="M27" s="557"/>
      <c r="N27" s="516"/>
      <c r="O27" s="515" t="str">
        <f>IF('Calcul Worksheet'!EQ27="","",'Calcul Worksheet'!EQ27)</f>
        <v/>
      </c>
      <c r="P27" s="557"/>
      <c r="Q27" s="516"/>
      <c r="R27" s="515" t="str">
        <f>IF('Calcul Worksheet'!ET27="","",'Calcul Worksheet'!ET27)</f>
        <v/>
      </c>
      <c r="S27" s="557"/>
      <c r="T27" s="516"/>
      <c r="U27" s="515" t="str">
        <f>IF('Calcul Worksheet'!EW27="","",'Calcul Worksheet'!EW27)</f>
        <v/>
      </c>
      <c r="V27" s="557"/>
      <c r="W27" s="516"/>
      <c r="X27" s="515" t="str">
        <f>IF('Calcul Worksheet'!EZ27="","",'Calcul Worksheet'!EZ27)</f>
        <v/>
      </c>
      <c r="Y27" s="557"/>
      <c r="Z27" s="516"/>
      <c r="AA27" s="515" t="str">
        <f>IF('Calcul Worksheet'!FC27="","",'Calcul Worksheet'!FC27)</f>
        <v/>
      </c>
      <c r="AB27" s="557"/>
      <c r="AC27" s="516"/>
      <c r="AD27" s="515" t="str">
        <f>IF('Calcul Worksheet'!FF27="","",'Calcul Worksheet'!FF27)</f>
        <v/>
      </c>
      <c r="AE27" s="557"/>
      <c r="AF27" s="516"/>
      <c r="AG27" s="515" t="str">
        <f>IF('Calcul Worksheet'!FI27="","",'Calcul Worksheet'!FI27)</f>
        <v/>
      </c>
      <c r="AH27" s="557"/>
      <c r="AI27" s="516"/>
      <c r="AJ27" s="610" t="str">
        <f>IF('Calcul Worksheet'!GP27="","",'Calcul Worksheet'!GP27)</f>
        <v>N/A</v>
      </c>
      <c r="AK27" s="611"/>
      <c r="AL27" s="612"/>
      <c r="AM27" s="610" t="str">
        <f>IF('Calcul Worksheet'!GS27="","",'Calcul Worksheet'!GS27)</f>
        <v>N/A</v>
      </c>
      <c r="AN27" s="611"/>
      <c r="AO27" s="612"/>
      <c r="AP27" s="610" t="str">
        <f>IF('Calcul Worksheet'!GV27="","",'Calcul Worksheet'!GV27)</f>
        <v>N/A</v>
      </c>
      <c r="AQ27" s="611"/>
      <c r="AR27" s="612"/>
      <c r="AS27" s="610" t="str">
        <f>IF('Calcul Worksheet'!GY27="","",'Calcul Worksheet'!GY27)</f>
        <v>N/A</v>
      </c>
      <c r="AT27" s="611"/>
      <c r="AU27" s="612"/>
      <c r="AV27" s="610" t="str">
        <f>IF('Calcul Worksheet'!HB27="","",'Calcul Worksheet'!HB27)</f>
        <v>N/A</v>
      </c>
      <c r="AW27" s="611"/>
      <c r="AX27" s="612"/>
      <c r="AY27" s="610" t="str">
        <f>IF('Calcul Worksheet'!HE27="","",'Calcul Worksheet'!HE27)</f>
        <v>N/A</v>
      </c>
      <c r="AZ27" s="611"/>
      <c r="BA27" s="612"/>
      <c r="BB27" s="610" t="str">
        <f>IF('Calcul Worksheet'!HH27="","",'Calcul Worksheet'!HH27)</f>
        <v>N/A</v>
      </c>
      <c r="BC27" s="611"/>
      <c r="BD27" s="612"/>
      <c r="BE27" s="610" t="str">
        <f>IF('Calcul Worksheet'!HK27="","",'Calcul Worksheet'!HK27)</f>
        <v>N/A</v>
      </c>
      <c r="BF27" s="611"/>
      <c r="BG27" s="612"/>
      <c r="BH27" s="610" t="str">
        <f>IF('Calcul Worksheet'!HN27="","",'Calcul Worksheet'!HN27)</f>
        <v>N/A</v>
      </c>
      <c r="BI27" s="611"/>
      <c r="BJ27" s="612"/>
      <c r="BK27" s="610" t="str">
        <f>IF('Calcul Worksheet'!HQ27="","",'Calcul Worksheet'!HQ27)</f>
        <v>N/A</v>
      </c>
      <c r="BL27" s="611"/>
      <c r="BM27" s="612"/>
      <c r="BN27" s="201"/>
      <c r="BO27" s="201"/>
      <c r="BP27" s="201"/>
    </row>
    <row r="28" spans="1:68">
      <c r="A28" s="34" t="str">
        <f>IF('Informations About Genes'!A28="","",'Informations About Genes'!A28)</f>
        <v>C2</v>
      </c>
      <c r="B28" s="35" t="str">
        <f>IF('Informations About Genes'!D28="","",'Informations About Genes'!D28)</f>
        <v/>
      </c>
      <c r="C28" s="598"/>
      <c r="D28" s="599"/>
      <c r="E28" s="600"/>
      <c r="F28" s="515" t="str">
        <f>IF('Calcul Worksheet'!EH28="","",'Calcul Worksheet'!EH28)</f>
        <v/>
      </c>
      <c r="G28" s="557"/>
      <c r="H28" s="516"/>
      <c r="I28" s="515" t="str">
        <f>IF('Calcul Worksheet'!EK28="","",'Calcul Worksheet'!EK28)</f>
        <v/>
      </c>
      <c r="J28" s="557"/>
      <c r="K28" s="516"/>
      <c r="L28" s="515" t="str">
        <f>IF('Calcul Worksheet'!EN28="","",'Calcul Worksheet'!EN28)</f>
        <v/>
      </c>
      <c r="M28" s="557"/>
      <c r="N28" s="516"/>
      <c r="O28" s="515" t="str">
        <f>IF('Calcul Worksheet'!EQ28="","",'Calcul Worksheet'!EQ28)</f>
        <v/>
      </c>
      <c r="P28" s="557"/>
      <c r="Q28" s="516"/>
      <c r="R28" s="515" t="str">
        <f>IF('Calcul Worksheet'!ET28="","",'Calcul Worksheet'!ET28)</f>
        <v/>
      </c>
      <c r="S28" s="557"/>
      <c r="T28" s="516"/>
      <c r="U28" s="515" t="str">
        <f>IF('Calcul Worksheet'!EW28="","",'Calcul Worksheet'!EW28)</f>
        <v/>
      </c>
      <c r="V28" s="557"/>
      <c r="W28" s="516"/>
      <c r="X28" s="515" t="str">
        <f>IF('Calcul Worksheet'!EZ28="","",'Calcul Worksheet'!EZ28)</f>
        <v/>
      </c>
      <c r="Y28" s="557"/>
      <c r="Z28" s="516"/>
      <c r="AA28" s="515" t="str">
        <f>IF('Calcul Worksheet'!FC28="","",'Calcul Worksheet'!FC28)</f>
        <v/>
      </c>
      <c r="AB28" s="557"/>
      <c r="AC28" s="516"/>
      <c r="AD28" s="515" t="str">
        <f>IF('Calcul Worksheet'!FF28="","",'Calcul Worksheet'!FF28)</f>
        <v/>
      </c>
      <c r="AE28" s="557"/>
      <c r="AF28" s="516"/>
      <c r="AG28" s="515" t="str">
        <f>IF('Calcul Worksheet'!FI28="","",'Calcul Worksheet'!FI28)</f>
        <v/>
      </c>
      <c r="AH28" s="557"/>
      <c r="AI28" s="516"/>
      <c r="AJ28" s="610" t="str">
        <f>IF('Calcul Worksheet'!GP28="","",'Calcul Worksheet'!GP28)</f>
        <v>N/A</v>
      </c>
      <c r="AK28" s="611"/>
      <c r="AL28" s="612"/>
      <c r="AM28" s="610" t="str">
        <f>IF('Calcul Worksheet'!GS28="","",'Calcul Worksheet'!GS28)</f>
        <v>N/A</v>
      </c>
      <c r="AN28" s="611"/>
      <c r="AO28" s="612"/>
      <c r="AP28" s="610" t="str">
        <f>IF('Calcul Worksheet'!GV28="","",'Calcul Worksheet'!GV28)</f>
        <v>N/A</v>
      </c>
      <c r="AQ28" s="611"/>
      <c r="AR28" s="612"/>
      <c r="AS28" s="610" t="str">
        <f>IF('Calcul Worksheet'!GY28="","",'Calcul Worksheet'!GY28)</f>
        <v>N/A</v>
      </c>
      <c r="AT28" s="611"/>
      <c r="AU28" s="612"/>
      <c r="AV28" s="610" t="str">
        <f>IF('Calcul Worksheet'!HB28="","",'Calcul Worksheet'!HB28)</f>
        <v>N/A</v>
      </c>
      <c r="AW28" s="611"/>
      <c r="AX28" s="612"/>
      <c r="AY28" s="610" t="str">
        <f>IF('Calcul Worksheet'!HE28="","",'Calcul Worksheet'!HE28)</f>
        <v>N/A</v>
      </c>
      <c r="AZ28" s="611"/>
      <c r="BA28" s="612"/>
      <c r="BB28" s="610" t="str">
        <f>IF('Calcul Worksheet'!HH28="","",'Calcul Worksheet'!HH28)</f>
        <v>N/A</v>
      </c>
      <c r="BC28" s="611"/>
      <c r="BD28" s="612"/>
      <c r="BE28" s="610" t="str">
        <f>IF('Calcul Worksheet'!HK28="","",'Calcul Worksheet'!HK28)</f>
        <v>N/A</v>
      </c>
      <c r="BF28" s="611"/>
      <c r="BG28" s="612"/>
      <c r="BH28" s="610" t="str">
        <f>IF('Calcul Worksheet'!HN28="","",'Calcul Worksheet'!HN28)</f>
        <v>N/A</v>
      </c>
      <c r="BI28" s="611"/>
      <c r="BJ28" s="612"/>
      <c r="BK28" s="610" t="str">
        <f>IF('Calcul Worksheet'!HQ28="","",'Calcul Worksheet'!HQ28)</f>
        <v>N/A</v>
      </c>
      <c r="BL28" s="611"/>
      <c r="BM28" s="612"/>
      <c r="BN28" s="201"/>
      <c r="BO28" s="201"/>
      <c r="BP28" s="201"/>
    </row>
    <row r="29" spans="1:68">
      <c r="A29" s="34" t="str">
        <f>IF('Informations About Genes'!A29="","",'Informations About Genes'!A29)</f>
        <v>C3</v>
      </c>
      <c r="B29" s="35" t="str">
        <f>IF('Informations About Genes'!D29="","",'Informations About Genes'!D29)</f>
        <v/>
      </c>
      <c r="C29" s="598"/>
      <c r="D29" s="599"/>
      <c r="E29" s="600"/>
      <c r="F29" s="515" t="str">
        <f>IF('Calcul Worksheet'!EH29="","",'Calcul Worksheet'!EH29)</f>
        <v/>
      </c>
      <c r="G29" s="557"/>
      <c r="H29" s="516"/>
      <c r="I29" s="515" t="str">
        <f>IF('Calcul Worksheet'!EK29="","",'Calcul Worksheet'!EK29)</f>
        <v/>
      </c>
      <c r="J29" s="557"/>
      <c r="K29" s="516"/>
      <c r="L29" s="515" t="str">
        <f>IF('Calcul Worksheet'!EN29="","",'Calcul Worksheet'!EN29)</f>
        <v/>
      </c>
      <c r="M29" s="557"/>
      <c r="N29" s="516"/>
      <c r="O29" s="515" t="str">
        <f>IF('Calcul Worksheet'!EQ29="","",'Calcul Worksheet'!EQ29)</f>
        <v/>
      </c>
      <c r="P29" s="557"/>
      <c r="Q29" s="516"/>
      <c r="R29" s="515" t="str">
        <f>IF('Calcul Worksheet'!ET29="","",'Calcul Worksheet'!ET29)</f>
        <v/>
      </c>
      <c r="S29" s="557"/>
      <c r="T29" s="516"/>
      <c r="U29" s="515" t="str">
        <f>IF('Calcul Worksheet'!EW29="","",'Calcul Worksheet'!EW29)</f>
        <v/>
      </c>
      <c r="V29" s="557"/>
      <c r="W29" s="516"/>
      <c r="X29" s="515" t="str">
        <f>IF('Calcul Worksheet'!EZ29="","",'Calcul Worksheet'!EZ29)</f>
        <v/>
      </c>
      <c r="Y29" s="557"/>
      <c r="Z29" s="516"/>
      <c r="AA29" s="515" t="str">
        <f>IF('Calcul Worksheet'!FC29="","",'Calcul Worksheet'!FC29)</f>
        <v/>
      </c>
      <c r="AB29" s="557"/>
      <c r="AC29" s="516"/>
      <c r="AD29" s="515" t="str">
        <f>IF('Calcul Worksheet'!FF29="","",'Calcul Worksheet'!FF29)</f>
        <v/>
      </c>
      <c r="AE29" s="557"/>
      <c r="AF29" s="516"/>
      <c r="AG29" s="515" t="str">
        <f>IF('Calcul Worksheet'!FI29="","",'Calcul Worksheet'!FI29)</f>
        <v/>
      </c>
      <c r="AH29" s="557"/>
      <c r="AI29" s="516"/>
      <c r="AJ29" s="610" t="str">
        <f>IF('Calcul Worksheet'!GP29="","",'Calcul Worksheet'!GP29)</f>
        <v>N/A</v>
      </c>
      <c r="AK29" s="611"/>
      <c r="AL29" s="612"/>
      <c r="AM29" s="610" t="str">
        <f>IF('Calcul Worksheet'!GS29="","",'Calcul Worksheet'!GS29)</f>
        <v>N/A</v>
      </c>
      <c r="AN29" s="611"/>
      <c r="AO29" s="612"/>
      <c r="AP29" s="610" t="str">
        <f>IF('Calcul Worksheet'!GV29="","",'Calcul Worksheet'!GV29)</f>
        <v>N/A</v>
      </c>
      <c r="AQ29" s="611"/>
      <c r="AR29" s="612"/>
      <c r="AS29" s="610" t="str">
        <f>IF('Calcul Worksheet'!GY29="","",'Calcul Worksheet'!GY29)</f>
        <v>N/A</v>
      </c>
      <c r="AT29" s="611"/>
      <c r="AU29" s="612"/>
      <c r="AV29" s="610" t="str">
        <f>IF('Calcul Worksheet'!HB29="","",'Calcul Worksheet'!HB29)</f>
        <v>N/A</v>
      </c>
      <c r="AW29" s="611"/>
      <c r="AX29" s="612"/>
      <c r="AY29" s="610" t="str">
        <f>IF('Calcul Worksheet'!HE29="","",'Calcul Worksheet'!HE29)</f>
        <v>N/A</v>
      </c>
      <c r="AZ29" s="611"/>
      <c r="BA29" s="612"/>
      <c r="BB29" s="610" t="str">
        <f>IF('Calcul Worksheet'!HH29="","",'Calcul Worksheet'!HH29)</f>
        <v>N/A</v>
      </c>
      <c r="BC29" s="611"/>
      <c r="BD29" s="612"/>
      <c r="BE29" s="610" t="str">
        <f>IF('Calcul Worksheet'!HK29="","",'Calcul Worksheet'!HK29)</f>
        <v>N/A</v>
      </c>
      <c r="BF29" s="611"/>
      <c r="BG29" s="612"/>
      <c r="BH29" s="610" t="str">
        <f>IF('Calcul Worksheet'!HN29="","",'Calcul Worksheet'!HN29)</f>
        <v>N/A</v>
      </c>
      <c r="BI29" s="611"/>
      <c r="BJ29" s="612"/>
      <c r="BK29" s="610" t="str">
        <f>IF('Calcul Worksheet'!HQ29="","",'Calcul Worksheet'!HQ29)</f>
        <v>N/A</v>
      </c>
      <c r="BL29" s="611"/>
      <c r="BM29" s="612"/>
      <c r="BN29" s="201"/>
      <c r="BO29" s="201"/>
      <c r="BP29" s="201"/>
    </row>
    <row r="30" spans="1:68">
      <c r="A30" s="34" t="str">
        <f>IF('Informations About Genes'!A30="","",'Informations About Genes'!A30)</f>
        <v>C4</v>
      </c>
      <c r="B30" s="35" t="str">
        <f>IF('Informations About Genes'!D30="","",'Informations About Genes'!D30)</f>
        <v/>
      </c>
      <c r="C30" s="598"/>
      <c r="D30" s="599"/>
      <c r="E30" s="600"/>
      <c r="F30" s="515" t="str">
        <f>IF('Calcul Worksheet'!EH30="","",'Calcul Worksheet'!EH30)</f>
        <v/>
      </c>
      <c r="G30" s="557"/>
      <c r="H30" s="516"/>
      <c r="I30" s="515" t="str">
        <f>IF('Calcul Worksheet'!EK30="","",'Calcul Worksheet'!EK30)</f>
        <v/>
      </c>
      <c r="J30" s="557"/>
      <c r="K30" s="516"/>
      <c r="L30" s="515" t="str">
        <f>IF('Calcul Worksheet'!EN30="","",'Calcul Worksheet'!EN30)</f>
        <v/>
      </c>
      <c r="M30" s="557"/>
      <c r="N30" s="516"/>
      <c r="O30" s="515" t="str">
        <f>IF('Calcul Worksheet'!EQ30="","",'Calcul Worksheet'!EQ30)</f>
        <v/>
      </c>
      <c r="P30" s="557"/>
      <c r="Q30" s="516"/>
      <c r="R30" s="515" t="str">
        <f>IF('Calcul Worksheet'!ET30="","",'Calcul Worksheet'!ET30)</f>
        <v/>
      </c>
      <c r="S30" s="557"/>
      <c r="T30" s="516"/>
      <c r="U30" s="515" t="str">
        <f>IF('Calcul Worksheet'!EW30="","",'Calcul Worksheet'!EW30)</f>
        <v/>
      </c>
      <c r="V30" s="557"/>
      <c r="W30" s="516"/>
      <c r="X30" s="515" t="str">
        <f>IF('Calcul Worksheet'!EZ30="","",'Calcul Worksheet'!EZ30)</f>
        <v/>
      </c>
      <c r="Y30" s="557"/>
      <c r="Z30" s="516"/>
      <c r="AA30" s="515" t="str">
        <f>IF('Calcul Worksheet'!FC30="","",'Calcul Worksheet'!FC30)</f>
        <v/>
      </c>
      <c r="AB30" s="557"/>
      <c r="AC30" s="516"/>
      <c r="AD30" s="515" t="str">
        <f>IF('Calcul Worksheet'!FF30="","",'Calcul Worksheet'!FF30)</f>
        <v/>
      </c>
      <c r="AE30" s="557"/>
      <c r="AF30" s="516"/>
      <c r="AG30" s="515" t="str">
        <f>IF('Calcul Worksheet'!FI30="","",'Calcul Worksheet'!FI30)</f>
        <v/>
      </c>
      <c r="AH30" s="557"/>
      <c r="AI30" s="516"/>
      <c r="AJ30" s="610" t="str">
        <f>IF('Calcul Worksheet'!GP30="","",'Calcul Worksheet'!GP30)</f>
        <v>N/A</v>
      </c>
      <c r="AK30" s="611"/>
      <c r="AL30" s="612"/>
      <c r="AM30" s="610" t="str">
        <f>IF('Calcul Worksheet'!GS30="","",'Calcul Worksheet'!GS30)</f>
        <v>N/A</v>
      </c>
      <c r="AN30" s="611"/>
      <c r="AO30" s="612"/>
      <c r="AP30" s="610" t="str">
        <f>IF('Calcul Worksheet'!GV30="","",'Calcul Worksheet'!GV30)</f>
        <v>N/A</v>
      </c>
      <c r="AQ30" s="611"/>
      <c r="AR30" s="612"/>
      <c r="AS30" s="610" t="str">
        <f>IF('Calcul Worksheet'!GY30="","",'Calcul Worksheet'!GY30)</f>
        <v>N/A</v>
      </c>
      <c r="AT30" s="611"/>
      <c r="AU30" s="612"/>
      <c r="AV30" s="610" t="str">
        <f>IF('Calcul Worksheet'!HB30="","",'Calcul Worksheet'!HB30)</f>
        <v>N/A</v>
      </c>
      <c r="AW30" s="611"/>
      <c r="AX30" s="612"/>
      <c r="AY30" s="610" t="str">
        <f>IF('Calcul Worksheet'!HE30="","",'Calcul Worksheet'!HE30)</f>
        <v>N/A</v>
      </c>
      <c r="AZ30" s="611"/>
      <c r="BA30" s="612"/>
      <c r="BB30" s="610" t="str">
        <f>IF('Calcul Worksheet'!HH30="","",'Calcul Worksheet'!HH30)</f>
        <v>N/A</v>
      </c>
      <c r="BC30" s="611"/>
      <c r="BD30" s="612"/>
      <c r="BE30" s="610" t="str">
        <f>IF('Calcul Worksheet'!HK30="","",'Calcul Worksheet'!HK30)</f>
        <v>N/A</v>
      </c>
      <c r="BF30" s="611"/>
      <c r="BG30" s="612"/>
      <c r="BH30" s="610" t="str">
        <f>IF('Calcul Worksheet'!HN30="","",'Calcul Worksheet'!HN30)</f>
        <v>N/A</v>
      </c>
      <c r="BI30" s="611"/>
      <c r="BJ30" s="612"/>
      <c r="BK30" s="610" t="str">
        <f>IF('Calcul Worksheet'!HQ30="","",'Calcul Worksheet'!HQ30)</f>
        <v>N/A</v>
      </c>
      <c r="BL30" s="611"/>
      <c r="BM30" s="612"/>
      <c r="BN30" s="201"/>
      <c r="BO30" s="201"/>
      <c r="BP30" s="201"/>
    </row>
    <row r="31" spans="1:68">
      <c r="A31" s="34" t="str">
        <f>IF('Informations About Genes'!A31="","",'Informations About Genes'!A31)</f>
        <v>C5</v>
      </c>
      <c r="B31" s="35" t="str">
        <f>IF('Informations About Genes'!D31="","",'Informations About Genes'!D31)</f>
        <v/>
      </c>
      <c r="C31" s="598"/>
      <c r="D31" s="599"/>
      <c r="E31" s="600"/>
      <c r="F31" s="515" t="str">
        <f>IF('Calcul Worksheet'!EH31="","",'Calcul Worksheet'!EH31)</f>
        <v/>
      </c>
      <c r="G31" s="557"/>
      <c r="H31" s="516"/>
      <c r="I31" s="515" t="str">
        <f>IF('Calcul Worksheet'!EK31="","",'Calcul Worksheet'!EK31)</f>
        <v/>
      </c>
      <c r="J31" s="557"/>
      <c r="K31" s="516"/>
      <c r="L31" s="515" t="str">
        <f>IF('Calcul Worksheet'!EN31="","",'Calcul Worksheet'!EN31)</f>
        <v/>
      </c>
      <c r="M31" s="557"/>
      <c r="N31" s="516"/>
      <c r="O31" s="515" t="str">
        <f>IF('Calcul Worksheet'!EQ31="","",'Calcul Worksheet'!EQ31)</f>
        <v/>
      </c>
      <c r="P31" s="557"/>
      <c r="Q31" s="516"/>
      <c r="R31" s="515" t="str">
        <f>IF('Calcul Worksheet'!ET31="","",'Calcul Worksheet'!ET31)</f>
        <v/>
      </c>
      <c r="S31" s="557"/>
      <c r="T31" s="516"/>
      <c r="U31" s="515" t="str">
        <f>IF('Calcul Worksheet'!EW31="","",'Calcul Worksheet'!EW31)</f>
        <v/>
      </c>
      <c r="V31" s="557"/>
      <c r="W31" s="516"/>
      <c r="X31" s="515" t="str">
        <f>IF('Calcul Worksheet'!EZ31="","",'Calcul Worksheet'!EZ31)</f>
        <v/>
      </c>
      <c r="Y31" s="557"/>
      <c r="Z31" s="516"/>
      <c r="AA31" s="515" t="str">
        <f>IF('Calcul Worksheet'!FC31="","",'Calcul Worksheet'!FC31)</f>
        <v/>
      </c>
      <c r="AB31" s="557"/>
      <c r="AC31" s="516"/>
      <c r="AD31" s="515" t="str">
        <f>IF('Calcul Worksheet'!FF31="","",'Calcul Worksheet'!FF31)</f>
        <v/>
      </c>
      <c r="AE31" s="557"/>
      <c r="AF31" s="516"/>
      <c r="AG31" s="515" t="str">
        <f>IF('Calcul Worksheet'!FI31="","",'Calcul Worksheet'!FI31)</f>
        <v/>
      </c>
      <c r="AH31" s="557"/>
      <c r="AI31" s="516"/>
      <c r="AJ31" s="610" t="str">
        <f>IF('Calcul Worksheet'!GP31="","",'Calcul Worksheet'!GP31)</f>
        <v>N/A</v>
      </c>
      <c r="AK31" s="611"/>
      <c r="AL31" s="612"/>
      <c r="AM31" s="610" t="str">
        <f>IF('Calcul Worksheet'!GS31="","",'Calcul Worksheet'!GS31)</f>
        <v>N/A</v>
      </c>
      <c r="AN31" s="611"/>
      <c r="AO31" s="612"/>
      <c r="AP31" s="610" t="str">
        <f>IF('Calcul Worksheet'!GV31="","",'Calcul Worksheet'!GV31)</f>
        <v>N/A</v>
      </c>
      <c r="AQ31" s="611"/>
      <c r="AR31" s="612"/>
      <c r="AS31" s="610" t="str">
        <f>IF('Calcul Worksheet'!GY31="","",'Calcul Worksheet'!GY31)</f>
        <v>N/A</v>
      </c>
      <c r="AT31" s="611"/>
      <c r="AU31" s="612"/>
      <c r="AV31" s="610" t="str">
        <f>IF('Calcul Worksheet'!HB31="","",'Calcul Worksheet'!HB31)</f>
        <v>N/A</v>
      </c>
      <c r="AW31" s="611"/>
      <c r="AX31" s="612"/>
      <c r="AY31" s="610" t="str">
        <f>IF('Calcul Worksheet'!HE31="","",'Calcul Worksheet'!HE31)</f>
        <v>N/A</v>
      </c>
      <c r="AZ31" s="611"/>
      <c r="BA31" s="612"/>
      <c r="BB31" s="610" t="str">
        <f>IF('Calcul Worksheet'!HH31="","",'Calcul Worksheet'!HH31)</f>
        <v>N/A</v>
      </c>
      <c r="BC31" s="611"/>
      <c r="BD31" s="612"/>
      <c r="BE31" s="610" t="str">
        <f>IF('Calcul Worksheet'!HK31="","",'Calcul Worksheet'!HK31)</f>
        <v>N/A</v>
      </c>
      <c r="BF31" s="611"/>
      <c r="BG31" s="612"/>
      <c r="BH31" s="610" t="str">
        <f>IF('Calcul Worksheet'!HN31="","",'Calcul Worksheet'!HN31)</f>
        <v>N/A</v>
      </c>
      <c r="BI31" s="611"/>
      <c r="BJ31" s="612"/>
      <c r="BK31" s="610" t="str">
        <f>IF('Calcul Worksheet'!HQ31="","",'Calcul Worksheet'!HQ31)</f>
        <v>N/A</v>
      </c>
      <c r="BL31" s="611"/>
      <c r="BM31" s="612"/>
      <c r="BN31" s="201"/>
      <c r="BO31" s="201"/>
      <c r="BP31" s="201"/>
    </row>
    <row r="32" spans="1:68">
      <c r="A32" s="34" t="str">
        <f>IF('Informations About Genes'!A32="","",'Informations About Genes'!A32)</f>
        <v>C6</v>
      </c>
      <c r="B32" s="35" t="str">
        <f>IF('Informations About Genes'!D32="","",'Informations About Genes'!D32)</f>
        <v/>
      </c>
      <c r="C32" s="598"/>
      <c r="D32" s="599"/>
      <c r="E32" s="600"/>
      <c r="F32" s="515" t="str">
        <f>IF('Calcul Worksheet'!EH32="","",'Calcul Worksheet'!EH32)</f>
        <v/>
      </c>
      <c r="G32" s="557"/>
      <c r="H32" s="516"/>
      <c r="I32" s="515" t="str">
        <f>IF('Calcul Worksheet'!EK32="","",'Calcul Worksheet'!EK32)</f>
        <v/>
      </c>
      <c r="J32" s="557"/>
      <c r="K32" s="516"/>
      <c r="L32" s="515" t="str">
        <f>IF('Calcul Worksheet'!EN32="","",'Calcul Worksheet'!EN32)</f>
        <v/>
      </c>
      <c r="M32" s="557"/>
      <c r="N32" s="516"/>
      <c r="O32" s="515" t="str">
        <f>IF('Calcul Worksheet'!EQ32="","",'Calcul Worksheet'!EQ32)</f>
        <v/>
      </c>
      <c r="P32" s="557"/>
      <c r="Q32" s="516"/>
      <c r="R32" s="515" t="str">
        <f>IF('Calcul Worksheet'!ET32="","",'Calcul Worksheet'!ET32)</f>
        <v/>
      </c>
      <c r="S32" s="557"/>
      <c r="T32" s="516"/>
      <c r="U32" s="515" t="str">
        <f>IF('Calcul Worksheet'!EW32="","",'Calcul Worksheet'!EW32)</f>
        <v/>
      </c>
      <c r="V32" s="557"/>
      <c r="W32" s="516"/>
      <c r="X32" s="515" t="str">
        <f>IF('Calcul Worksheet'!EZ32="","",'Calcul Worksheet'!EZ32)</f>
        <v/>
      </c>
      <c r="Y32" s="557"/>
      <c r="Z32" s="516"/>
      <c r="AA32" s="515" t="str">
        <f>IF('Calcul Worksheet'!FC32="","",'Calcul Worksheet'!FC32)</f>
        <v/>
      </c>
      <c r="AB32" s="557"/>
      <c r="AC32" s="516"/>
      <c r="AD32" s="515" t="str">
        <f>IF('Calcul Worksheet'!FF32="","",'Calcul Worksheet'!FF32)</f>
        <v/>
      </c>
      <c r="AE32" s="557"/>
      <c r="AF32" s="516"/>
      <c r="AG32" s="515" t="str">
        <f>IF('Calcul Worksheet'!FI32="","",'Calcul Worksheet'!FI32)</f>
        <v/>
      </c>
      <c r="AH32" s="557"/>
      <c r="AI32" s="516"/>
      <c r="AJ32" s="610" t="str">
        <f>IF('Calcul Worksheet'!GP32="","",'Calcul Worksheet'!GP32)</f>
        <v>N/A</v>
      </c>
      <c r="AK32" s="611"/>
      <c r="AL32" s="612"/>
      <c r="AM32" s="610" t="str">
        <f>IF('Calcul Worksheet'!GS32="","",'Calcul Worksheet'!GS32)</f>
        <v>N/A</v>
      </c>
      <c r="AN32" s="611"/>
      <c r="AO32" s="612"/>
      <c r="AP32" s="610" t="str">
        <f>IF('Calcul Worksheet'!GV32="","",'Calcul Worksheet'!GV32)</f>
        <v>N/A</v>
      </c>
      <c r="AQ32" s="611"/>
      <c r="AR32" s="612"/>
      <c r="AS32" s="610" t="str">
        <f>IF('Calcul Worksheet'!GY32="","",'Calcul Worksheet'!GY32)</f>
        <v>N/A</v>
      </c>
      <c r="AT32" s="611"/>
      <c r="AU32" s="612"/>
      <c r="AV32" s="610" t="str">
        <f>IF('Calcul Worksheet'!HB32="","",'Calcul Worksheet'!HB32)</f>
        <v>N/A</v>
      </c>
      <c r="AW32" s="611"/>
      <c r="AX32" s="612"/>
      <c r="AY32" s="610" t="str">
        <f>IF('Calcul Worksheet'!HE32="","",'Calcul Worksheet'!HE32)</f>
        <v>N/A</v>
      </c>
      <c r="AZ32" s="611"/>
      <c r="BA32" s="612"/>
      <c r="BB32" s="610" t="str">
        <f>IF('Calcul Worksheet'!HH32="","",'Calcul Worksheet'!HH32)</f>
        <v>N/A</v>
      </c>
      <c r="BC32" s="611"/>
      <c r="BD32" s="612"/>
      <c r="BE32" s="610" t="str">
        <f>IF('Calcul Worksheet'!HK32="","",'Calcul Worksheet'!HK32)</f>
        <v>N/A</v>
      </c>
      <c r="BF32" s="611"/>
      <c r="BG32" s="612"/>
      <c r="BH32" s="610" t="str">
        <f>IF('Calcul Worksheet'!HN32="","",'Calcul Worksheet'!HN32)</f>
        <v>N/A</v>
      </c>
      <c r="BI32" s="611"/>
      <c r="BJ32" s="612"/>
      <c r="BK32" s="610" t="str">
        <f>IF('Calcul Worksheet'!HQ32="","",'Calcul Worksheet'!HQ32)</f>
        <v>N/A</v>
      </c>
      <c r="BL32" s="611"/>
      <c r="BM32" s="612"/>
      <c r="BN32" s="201"/>
      <c r="BO32" s="201"/>
      <c r="BP32" s="201"/>
    </row>
    <row r="33" spans="1:68">
      <c r="A33" s="34" t="str">
        <f>IF('Informations About Genes'!A33="","",'Informations About Genes'!A33)</f>
        <v>C7</v>
      </c>
      <c r="B33" s="35" t="str">
        <f>IF('Informations About Genes'!D33="","",'Informations About Genes'!D33)</f>
        <v/>
      </c>
      <c r="C33" s="598"/>
      <c r="D33" s="599"/>
      <c r="E33" s="600"/>
      <c r="F33" s="515" t="str">
        <f>IF('Calcul Worksheet'!EH33="","",'Calcul Worksheet'!EH33)</f>
        <v/>
      </c>
      <c r="G33" s="557"/>
      <c r="H33" s="516"/>
      <c r="I33" s="515" t="str">
        <f>IF('Calcul Worksheet'!EK33="","",'Calcul Worksheet'!EK33)</f>
        <v/>
      </c>
      <c r="J33" s="557"/>
      <c r="K33" s="516"/>
      <c r="L33" s="515" t="str">
        <f>IF('Calcul Worksheet'!EN33="","",'Calcul Worksheet'!EN33)</f>
        <v/>
      </c>
      <c r="M33" s="557"/>
      <c r="N33" s="516"/>
      <c r="O33" s="515" t="str">
        <f>IF('Calcul Worksheet'!EQ33="","",'Calcul Worksheet'!EQ33)</f>
        <v/>
      </c>
      <c r="P33" s="557"/>
      <c r="Q33" s="516"/>
      <c r="R33" s="515" t="str">
        <f>IF('Calcul Worksheet'!ET33="","",'Calcul Worksheet'!ET33)</f>
        <v/>
      </c>
      <c r="S33" s="557"/>
      <c r="T33" s="516"/>
      <c r="U33" s="515" t="str">
        <f>IF('Calcul Worksheet'!EW33="","",'Calcul Worksheet'!EW33)</f>
        <v/>
      </c>
      <c r="V33" s="557"/>
      <c r="W33" s="516"/>
      <c r="X33" s="515" t="str">
        <f>IF('Calcul Worksheet'!EZ33="","",'Calcul Worksheet'!EZ33)</f>
        <v/>
      </c>
      <c r="Y33" s="557"/>
      <c r="Z33" s="516"/>
      <c r="AA33" s="515" t="str">
        <f>IF('Calcul Worksheet'!FC33="","",'Calcul Worksheet'!FC33)</f>
        <v/>
      </c>
      <c r="AB33" s="557"/>
      <c r="AC33" s="516"/>
      <c r="AD33" s="515" t="str">
        <f>IF('Calcul Worksheet'!FF33="","",'Calcul Worksheet'!FF33)</f>
        <v/>
      </c>
      <c r="AE33" s="557"/>
      <c r="AF33" s="516"/>
      <c r="AG33" s="515" t="str">
        <f>IF('Calcul Worksheet'!FI33="","",'Calcul Worksheet'!FI33)</f>
        <v/>
      </c>
      <c r="AH33" s="557"/>
      <c r="AI33" s="516"/>
      <c r="AJ33" s="610" t="str">
        <f>IF('Calcul Worksheet'!GP33="","",'Calcul Worksheet'!GP33)</f>
        <v>N/A</v>
      </c>
      <c r="AK33" s="611"/>
      <c r="AL33" s="612"/>
      <c r="AM33" s="610" t="str">
        <f>IF('Calcul Worksheet'!GS33="","",'Calcul Worksheet'!GS33)</f>
        <v>N/A</v>
      </c>
      <c r="AN33" s="611"/>
      <c r="AO33" s="612"/>
      <c r="AP33" s="610" t="str">
        <f>IF('Calcul Worksheet'!GV33="","",'Calcul Worksheet'!GV33)</f>
        <v>N/A</v>
      </c>
      <c r="AQ33" s="611"/>
      <c r="AR33" s="612"/>
      <c r="AS33" s="610" t="str">
        <f>IF('Calcul Worksheet'!GY33="","",'Calcul Worksheet'!GY33)</f>
        <v>N/A</v>
      </c>
      <c r="AT33" s="611"/>
      <c r="AU33" s="612"/>
      <c r="AV33" s="610" t="str">
        <f>IF('Calcul Worksheet'!HB33="","",'Calcul Worksheet'!HB33)</f>
        <v>N/A</v>
      </c>
      <c r="AW33" s="611"/>
      <c r="AX33" s="612"/>
      <c r="AY33" s="610" t="str">
        <f>IF('Calcul Worksheet'!HE33="","",'Calcul Worksheet'!HE33)</f>
        <v>N/A</v>
      </c>
      <c r="AZ33" s="611"/>
      <c r="BA33" s="612"/>
      <c r="BB33" s="610" t="str">
        <f>IF('Calcul Worksheet'!HH33="","",'Calcul Worksheet'!HH33)</f>
        <v>N/A</v>
      </c>
      <c r="BC33" s="611"/>
      <c r="BD33" s="612"/>
      <c r="BE33" s="610" t="str">
        <f>IF('Calcul Worksheet'!HK33="","",'Calcul Worksheet'!HK33)</f>
        <v>N/A</v>
      </c>
      <c r="BF33" s="611"/>
      <c r="BG33" s="612"/>
      <c r="BH33" s="610" t="str">
        <f>IF('Calcul Worksheet'!HN33="","",'Calcul Worksheet'!HN33)</f>
        <v>N/A</v>
      </c>
      <c r="BI33" s="611"/>
      <c r="BJ33" s="612"/>
      <c r="BK33" s="610" t="str">
        <f>IF('Calcul Worksheet'!HQ33="","",'Calcul Worksheet'!HQ33)</f>
        <v>N/A</v>
      </c>
      <c r="BL33" s="611"/>
      <c r="BM33" s="612"/>
      <c r="BN33" s="201"/>
      <c r="BO33" s="201"/>
      <c r="BP33" s="201"/>
    </row>
    <row r="34" spans="1:68">
      <c r="A34" s="34" t="str">
        <f>IF('Informations About Genes'!A34="","",'Informations About Genes'!A34)</f>
        <v>C8</v>
      </c>
      <c r="B34" s="35" t="str">
        <f>IF('Informations About Genes'!D34="","",'Informations About Genes'!D34)</f>
        <v/>
      </c>
      <c r="C34" s="598"/>
      <c r="D34" s="599"/>
      <c r="E34" s="600"/>
      <c r="F34" s="515" t="str">
        <f>IF('Calcul Worksheet'!EH34="","",'Calcul Worksheet'!EH34)</f>
        <v/>
      </c>
      <c r="G34" s="557"/>
      <c r="H34" s="516"/>
      <c r="I34" s="515" t="str">
        <f>IF('Calcul Worksheet'!EK34="","",'Calcul Worksheet'!EK34)</f>
        <v/>
      </c>
      <c r="J34" s="557"/>
      <c r="K34" s="516"/>
      <c r="L34" s="515" t="str">
        <f>IF('Calcul Worksheet'!EN34="","",'Calcul Worksheet'!EN34)</f>
        <v/>
      </c>
      <c r="M34" s="557"/>
      <c r="N34" s="516"/>
      <c r="O34" s="515" t="str">
        <f>IF('Calcul Worksheet'!EQ34="","",'Calcul Worksheet'!EQ34)</f>
        <v/>
      </c>
      <c r="P34" s="557"/>
      <c r="Q34" s="516"/>
      <c r="R34" s="515" t="str">
        <f>IF('Calcul Worksheet'!ET34="","",'Calcul Worksheet'!ET34)</f>
        <v/>
      </c>
      <c r="S34" s="557"/>
      <c r="T34" s="516"/>
      <c r="U34" s="515" t="str">
        <f>IF('Calcul Worksheet'!EW34="","",'Calcul Worksheet'!EW34)</f>
        <v/>
      </c>
      <c r="V34" s="557"/>
      <c r="W34" s="516"/>
      <c r="X34" s="515" t="str">
        <f>IF('Calcul Worksheet'!EZ34="","",'Calcul Worksheet'!EZ34)</f>
        <v/>
      </c>
      <c r="Y34" s="557"/>
      <c r="Z34" s="516"/>
      <c r="AA34" s="515" t="str">
        <f>IF('Calcul Worksheet'!FC34="","",'Calcul Worksheet'!FC34)</f>
        <v/>
      </c>
      <c r="AB34" s="557"/>
      <c r="AC34" s="516"/>
      <c r="AD34" s="515" t="str">
        <f>IF('Calcul Worksheet'!FF34="","",'Calcul Worksheet'!FF34)</f>
        <v/>
      </c>
      <c r="AE34" s="557"/>
      <c r="AF34" s="516"/>
      <c r="AG34" s="515" t="str">
        <f>IF('Calcul Worksheet'!FI34="","",'Calcul Worksheet'!FI34)</f>
        <v/>
      </c>
      <c r="AH34" s="557"/>
      <c r="AI34" s="516"/>
      <c r="AJ34" s="610" t="str">
        <f>IF('Calcul Worksheet'!GP34="","",'Calcul Worksheet'!GP34)</f>
        <v>N/A</v>
      </c>
      <c r="AK34" s="611"/>
      <c r="AL34" s="612"/>
      <c r="AM34" s="610" t="str">
        <f>IF('Calcul Worksheet'!GS34="","",'Calcul Worksheet'!GS34)</f>
        <v>N/A</v>
      </c>
      <c r="AN34" s="611"/>
      <c r="AO34" s="612"/>
      <c r="AP34" s="610" t="str">
        <f>IF('Calcul Worksheet'!GV34="","",'Calcul Worksheet'!GV34)</f>
        <v>N/A</v>
      </c>
      <c r="AQ34" s="611"/>
      <c r="AR34" s="612"/>
      <c r="AS34" s="610" t="str">
        <f>IF('Calcul Worksheet'!GY34="","",'Calcul Worksheet'!GY34)</f>
        <v>N/A</v>
      </c>
      <c r="AT34" s="611"/>
      <c r="AU34" s="612"/>
      <c r="AV34" s="610" t="str">
        <f>IF('Calcul Worksheet'!HB34="","",'Calcul Worksheet'!HB34)</f>
        <v>N/A</v>
      </c>
      <c r="AW34" s="611"/>
      <c r="AX34" s="612"/>
      <c r="AY34" s="610" t="str">
        <f>IF('Calcul Worksheet'!HE34="","",'Calcul Worksheet'!HE34)</f>
        <v>N/A</v>
      </c>
      <c r="AZ34" s="611"/>
      <c r="BA34" s="612"/>
      <c r="BB34" s="610" t="str">
        <f>IF('Calcul Worksheet'!HH34="","",'Calcul Worksheet'!HH34)</f>
        <v>N/A</v>
      </c>
      <c r="BC34" s="611"/>
      <c r="BD34" s="612"/>
      <c r="BE34" s="610" t="str">
        <f>IF('Calcul Worksheet'!HK34="","",'Calcul Worksheet'!HK34)</f>
        <v>N/A</v>
      </c>
      <c r="BF34" s="611"/>
      <c r="BG34" s="612"/>
      <c r="BH34" s="610" t="str">
        <f>IF('Calcul Worksheet'!HN34="","",'Calcul Worksheet'!HN34)</f>
        <v>N/A</v>
      </c>
      <c r="BI34" s="611"/>
      <c r="BJ34" s="612"/>
      <c r="BK34" s="610" t="str">
        <f>IF('Calcul Worksheet'!HQ34="","",'Calcul Worksheet'!HQ34)</f>
        <v>N/A</v>
      </c>
      <c r="BL34" s="611"/>
      <c r="BM34" s="612"/>
      <c r="BN34" s="201"/>
      <c r="BO34" s="201"/>
      <c r="BP34" s="201"/>
    </row>
    <row r="35" spans="1:68">
      <c r="A35" s="34" t="str">
        <f>IF('Informations About Genes'!A35="","",'Informations About Genes'!A35)</f>
        <v>C9</v>
      </c>
      <c r="B35" s="35" t="str">
        <f>IF('Informations About Genes'!D35="","",'Informations About Genes'!D35)</f>
        <v/>
      </c>
      <c r="C35" s="598"/>
      <c r="D35" s="599"/>
      <c r="E35" s="600"/>
      <c r="F35" s="515" t="str">
        <f>IF('Calcul Worksheet'!EH35="","",'Calcul Worksheet'!EH35)</f>
        <v/>
      </c>
      <c r="G35" s="557"/>
      <c r="H35" s="516"/>
      <c r="I35" s="515" t="str">
        <f>IF('Calcul Worksheet'!EK35="","",'Calcul Worksheet'!EK35)</f>
        <v/>
      </c>
      <c r="J35" s="557"/>
      <c r="K35" s="516"/>
      <c r="L35" s="515" t="str">
        <f>IF('Calcul Worksheet'!EN35="","",'Calcul Worksheet'!EN35)</f>
        <v/>
      </c>
      <c r="M35" s="557"/>
      <c r="N35" s="516"/>
      <c r="O35" s="515" t="str">
        <f>IF('Calcul Worksheet'!EQ35="","",'Calcul Worksheet'!EQ35)</f>
        <v/>
      </c>
      <c r="P35" s="557"/>
      <c r="Q35" s="516"/>
      <c r="R35" s="515" t="str">
        <f>IF('Calcul Worksheet'!ET35="","",'Calcul Worksheet'!ET35)</f>
        <v/>
      </c>
      <c r="S35" s="557"/>
      <c r="T35" s="516"/>
      <c r="U35" s="515" t="str">
        <f>IF('Calcul Worksheet'!EW35="","",'Calcul Worksheet'!EW35)</f>
        <v/>
      </c>
      <c r="V35" s="557"/>
      <c r="W35" s="516"/>
      <c r="X35" s="515" t="str">
        <f>IF('Calcul Worksheet'!EZ35="","",'Calcul Worksheet'!EZ35)</f>
        <v/>
      </c>
      <c r="Y35" s="557"/>
      <c r="Z35" s="516"/>
      <c r="AA35" s="515" t="str">
        <f>IF('Calcul Worksheet'!FC35="","",'Calcul Worksheet'!FC35)</f>
        <v/>
      </c>
      <c r="AB35" s="557"/>
      <c r="AC35" s="516"/>
      <c r="AD35" s="515" t="str">
        <f>IF('Calcul Worksheet'!FF35="","",'Calcul Worksheet'!FF35)</f>
        <v/>
      </c>
      <c r="AE35" s="557"/>
      <c r="AF35" s="516"/>
      <c r="AG35" s="515" t="str">
        <f>IF('Calcul Worksheet'!FI35="","",'Calcul Worksheet'!FI35)</f>
        <v/>
      </c>
      <c r="AH35" s="557"/>
      <c r="AI35" s="516"/>
      <c r="AJ35" s="610" t="str">
        <f>IF('Calcul Worksheet'!GP35="","",'Calcul Worksheet'!GP35)</f>
        <v>N/A</v>
      </c>
      <c r="AK35" s="611"/>
      <c r="AL35" s="612"/>
      <c r="AM35" s="610" t="str">
        <f>IF('Calcul Worksheet'!GS35="","",'Calcul Worksheet'!GS35)</f>
        <v>N/A</v>
      </c>
      <c r="AN35" s="611"/>
      <c r="AO35" s="612"/>
      <c r="AP35" s="610" t="str">
        <f>IF('Calcul Worksheet'!GV35="","",'Calcul Worksheet'!GV35)</f>
        <v>N/A</v>
      </c>
      <c r="AQ35" s="611"/>
      <c r="AR35" s="612"/>
      <c r="AS35" s="610" t="str">
        <f>IF('Calcul Worksheet'!GY35="","",'Calcul Worksheet'!GY35)</f>
        <v>N/A</v>
      </c>
      <c r="AT35" s="611"/>
      <c r="AU35" s="612"/>
      <c r="AV35" s="610" t="str">
        <f>IF('Calcul Worksheet'!HB35="","",'Calcul Worksheet'!HB35)</f>
        <v>N/A</v>
      </c>
      <c r="AW35" s="611"/>
      <c r="AX35" s="612"/>
      <c r="AY35" s="610" t="str">
        <f>IF('Calcul Worksheet'!HE35="","",'Calcul Worksheet'!HE35)</f>
        <v>N/A</v>
      </c>
      <c r="AZ35" s="611"/>
      <c r="BA35" s="612"/>
      <c r="BB35" s="610" t="str">
        <f>IF('Calcul Worksheet'!HH35="","",'Calcul Worksheet'!HH35)</f>
        <v>N/A</v>
      </c>
      <c r="BC35" s="611"/>
      <c r="BD35" s="612"/>
      <c r="BE35" s="610" t="str">
        <f>IF('Calcul Worksheet'!HK35="","",'Calcul Worksheet'!HK35)</f>
        <v>N/A</v>
      </c>
      <c r="BF35" s="611"/>
      <c r="BG35" s="612"/>
      <c r="BH35" s="610" t="str">
        <f>IF('Calcul Worksheet'!HN35="","",'Calcul Worksheet'!HN35)</f>
        <v>N/A</v>
      </c>
      <c r="BI35" s="611"/>
      <c r="BJ35" s="612"/>
      <c r="BK35" s="610" t="str">
        <f>IF('Calcul Worksheet'!HQ35="","",'Calcul Worksheet'!HQ35)</f>
        <v>N/A</v>
      </c>
      <c r="BL35" s="611"/>
      <c r="BM35" s="612"/>
      <c r="BN35" s="201"/>
      <c r="BO35" s="201"/>
      <c r="BP35" s="201"/>
    </row>
    <row r="36" spans="1:68">
      <c r="A36" s="34" t="str">
        <f>IF('Informations About Genes'!A36="","",'Informations About Genes'!A36)</f>
        <v>C10</v>
      </c>
      <c r="B36" s="35" t="str">
        <f>IF('Informations About Genes'!D36="","",'Informations About Genes'!D36)</f>
        <v/>
      </c>
      <c r="C36" s="598"/>
      <c r="D36" s="599"/>
      <c r="E36" s="600"/>
      <c r="F36" s="515" t="str">
        <f>IF('Calcul Worksheet'!EH36="","",'Calcul Worksheet'!EH36)</f>
        <v/>
      </c>
      <c r="G36" s="557"/>
      <c r="H36" s="516"/>
      <c r="I36" s="515" t="str">
        <f>IF('Calcul Worksheet'!EK36="","",'Calcul Worksheet'!EK36)</f>
        <v/>
      </c>
      <c r="J36" s="557"/>
      <c r="K36" s="516"/>
      <c r="L36" s="515" t="str">
        <f>IF('Calcul Worksheet'!EN36="","",'Calcul Worksheet'!EN36)</f>
        <v/>
      </c>
      <c r="M36" s="557"/>
      <c r="N36" s="516"/>
      <c r="O36" s="515" t="str">
        <f>IF('Calcul Worksheet'!EQ36="","",'Calcul Worksheet'!EQ36)</f>
        <v/>
      </c>
      <c r="P36" s="557"/>
      <c r="Q36" s="516"/>
      <c r="R36" s="515" t="str">
        <f>IF('Calcul Worksheet'!ET36="","",'Calcul Worksheet'!ET36)</f>
        <v/>
      </c>
      <c r="S36" s="557"/>
      <c r="T36" s="516"/>
      <c r="U36" s="515" t="str">
        <f>IF('Calcul Worksheet'!EW36="","",'Calcul Worksheet'!EW36)</f>
        <v/>
      </c>
      <c r="V36" s="557"/>
      <c r="W36" s="516"/>
      <c r="X36" s="515" t="str">
        <f>IF('Calcul Worksheet'!EZ36="","",'Calcul Worksheet'!EZ36)</f>
        <v/>
      </c>
      <c r="Y36" s="557"/>
      <c r="Z36" s="516"/>
      <c r="AA36" s="515" t="str">
        <f>IF('Calcul Worksheet'!FC36="","",'Calcul Worksheet'!FC36)</f>
        <v/>
      </c>
      <c r="AB36" s="557"/>
      <c r="AC36" s="516"/>
      <c r="AD36" s="515" t="str">
        <f>IF('Calcul Worksheet'!FF36="","",'Calcul Worksheet'!FF36)</f>
        <v/>
      </c>
      <c r="AE36" s="557"/>
      <c r="AF36" s="516"/>
      <c r="AG36" s="515" t="str">
        <f>IF('Calcul Worksheet'!FI36="","",'Calcul Worksheet'!FI36)</f>
        <v/>
      </c>
      <c r="AH36" s="557"/>
      <c r="AI36" s="516"/>
      <c r="AJ36" s="610" t="str">
        <f>IF('Calcul Worksheet'!GP36="","",'Calcul Worksheet'!GP36)</f>
        <v>N/A</v>
      </c>
      <c r="AK36" s="611"/>
      <c r="AL36" s="612"/>
      <c r="AM36" s="610" t="str">
        <f>IF('Calcul Worksheet'!GS36="","",'Calcul Worksheet'!GS36)</f>
        <v>N/A</v>
      </c>
      <c r="AN36" s="611"/>
      <c r="AO36" s="612"/>
      <c r="AP36" s="610" t="str">
        <f>IF('Calcul Worksheet'!GV36="","",'Calcul Worksheet'!GV36)</f>
        <v>N/A</v>
      </c>
      <c r="AQ36" s="611"/>
      <c r="AR36" s="612"/>
      <c r="AS36" s="610" t="str">
        <f>IF('Calcul Worksheet'!GY36="","",'Calcul Worksheet'!GY36)</f>
        <v>N/A</v>
      </c>
      <c r="AT36" s="611"/>
      <c r="AU36" s="612"/>
      <c r="AV36" s="610" t="str">
        <f>IF('Calcul Worksheet'!HB36="","",'Calcul Worksheet'!HB36)</f>
        <v>N/A</v>
      </c>
      <c r="AW36" s="611"/>
      <c r="AX36" s="612"/>
      <c r="AY36" s="610" t="str">
        <f>IF('Calcul Worksheet'!HE36="","",'Calcul Worksheet'!HE36)</f>
        <v>N/A</v>
      </c>
      <c r="AZ36" s="611"/>
      <c r="BA36" s="612"/>
      <c r="BB36" s="610" t="str">
        <f>IF('Calcul Worksheet'!HH36="","",'Calcul Worksheet'!HH36)</f>
        <v>N/A</v>
      </c>
      <c r="BC36" s="611"/>
      <c r="BD36" s="612"/>
      <c r="BE36" s="610" t="str">
        <f>IF('Calcul Worksheet'!HK36="","",'Calcul Worksheet'!HK36)</f>
        <v>N/A</v>
      </c>
      <c r="BF36" s="611"/>
      <c r="BG36" s="612"/>
      <c r="BH36" s="610" t="str">
        <f>IF('Calcul Worksheet'!HN36="","",'Calcul Worksheet'!HN36)</f>
        <v>N/A</v>
      </c>
      <c r="BI36" s="611"/>
      <c r="BJ36" s="612"/>
      <c r="BK36" s="610" t="str">
        <f>IF('Calcul Worksheet'!HQ36="","",'Calcul Worksheet'!HQ36)</f>
        <v>N/A</v>
      </c>
      <c r="BL36" s="611"/>
      <c r="BM36" s="612"/>
      <c r="BN36" s="201"/>
      <c r="BO36" s="201"/>
      <c r="BP36" s="201"/>
    </row>
    <row r="37" spans="1:68">
      <c r="A37" s="34" t="str">
        <f>IF('Informations About Genes'!A37="","",'Informations About Genes'!A37)</f>
        <v>C11</v>
      </c>
      <c r="B37" s="35" t="str">
        <f>IF('Informations About Genes'!D37="","",'Informations About Genes'!D37)</f>
        <v/>
      </c>
      <c r="C37" s="598"/>
      <c r="D37" s="599"/>
      <c r="E37" s="600"/>
      <c r="F37" s="515" t="str">
        <f>IF('Calcul Worksheet'!EH37="","",'Calcul Worksheet'!EH37)</f>
        <v/>
      </c>
      <c r="G37" s="557"/>
      <c r="H37" s="516"/>
      <c r="I37" s="515" t="str">
        <f>IF('Calcul Worksheet'!EK37="","",'Calcul Worksheet'!EK37)</f>
        <v/>
      </c>
      <c r="J37" s="557"/>
      <c r="K37" s="516"/>
      <c r="L37" s="515" t="str">
        <f>IF('Calcul Worksheet'!EN37="","",'Calcul Worksheet'!EN37)</f>
        <v/>
      </c>
      <c r="M37" s="557"/>
      <c r="N37" s="516"/>
      <c r="O37" s="515" t="str">
        <f>IF('Calcul Worksheet'!EQ37="","",'Calcul Worksheet'!EQ37)</f>
        <v/>
      </c>
      <c r="P37" s="557"/>
      <c r="Q37" s="516"/>
      <c r="R37" s="515" t="str">
        <f>IF('Calcul Worksheet'!ET37="","",'Calcul Worksheet'!ET37)</f>
        <v/>
      </c>
      <c r="S37" s="557"/>
      <c r="T37" s="516"/>
      <c r="U37" s="515" t="str">
        <f>IF('Calcul Worksheet'!EW37="","",'Calcul Worksheet'!EW37)</f>
        <v/>
      </c>
      <c r="V37" s="557"/>
      <c r="W37" s="516"/>
      <c r="X37" s="515" t="str">
        <f>IF('Calcul Worksheet'!EZ37="","",'Calcul Worksheet'!EZ37)</f>
        <v/>
      </c>
      <c r="Y37" s="557"/>
      <c r="Z37" s="516"/>
      <c r="AA37" s="515" t="str">
        <f>IF('Calcul Worksheet'!FC37="","",'Calcul Worksheet'!FC37)</f>
        <v/>
      </c>
      <c r="AB37" s="557"/>
      <c r="AC37" s="516"/>
      <c r="AD37" s="515" t="str">
        <f>IF('Calcul Worksheet'!FF37="","",'Calcul Worksheet'!FF37)</f>
        <v/>
      </c>
      <c r="AE37" s="557"/>
      <c r="AF37" s="516"/>
      <c r="AG37" s="515" t="str">
        <f>IF('Calcul Worksheet'!FI37="","",'Calcul Worksheet'!FI37)</f>
        <v/>
      </c>
      <c r="AH37" s="557"/>
      <c r="AI37" s="516"/>
      <c r="AJ37" s="610" t="str">
        <f>IF('Calcul Worksheet'!GP37="","",'Calcul Worksheet'!GP37)</f>
        <v>N/A</v>
      </c>
      <c r="AK37" s="611"/>
      <c r="AL37" s="612"/>
      <c r="AM37" s="610" t="str">
        <f>IF('Calcul Worksheet'!GS37="","",'Calcul Worksheet'!GS37)</f>
        <v>N/A</v>
      </c>
      <c r="AN37" s="611"/>
      <c r="AO37" s="612"/>
      <c r="AP37" s="610" t="str">
        <f>IF('Calcul Worksheet'!GV37="","",'Calcul Worksheet'!GV37)</f>
        <v>N/A</v>
      </c>
      <c r="AQ37" s="611"/>
      <c r="AR37" s="612"/>
      <c r="AS37" s="610" t="str">
        <f>IF('Calcul Worksheet'!GY37="","",'Calcul Worksheet'!GY37)</f>
        <v>N/A</v>
      </c>
      <c r="AT37" s="611"/>
      <c r="AU37" s="612"/>
      <c r="AV37" s="610" t="str">
        <f>IF('Calcul Worksheet'!HB37="","",'Calcul Worksheet'!HB37)</f>
        <v>N/A</v>
      </c>
      <c r="AW37" s="611"/>
      <c r="AX37" s="612"/>
      <c r="AY37" s="610" t="str">
        <f>IF('Calcul Worksheet'!HE37="","",'Calcul Worksheet'!HE37)</f>
        <v>N/A</v>
      </c>
      <c r="AZ37" s="611"/>
      <c r="BA37" s="612"/>
      <c r="BB37" s="610" t="str">
        <f>IF('Calcul Worksheet'!HH37="","",'Calcul Worksheet'!HH37)</f>
        <v>N/A</v>
      </c>
      <c r="BC37" s="611"/>
      <c r="BD37" s="612"/>
      <c r="BE37" s="610" t="str">
        <f>IF('Calcul Worksheet'!HK37="","",'Calcul Worksheet'!HK37)</f>
        <v>N/A</v>
      </c>
      <c r="BF37" s="611"/>
      <c r="BG37" s="612"/>
      <c r="BH37" s="610" t="str">
        <f>IF('Calcul Worksheet'!HN37="","",'Calcul Worksheet'!HN37)</f>
        <v>N/A</v>
      </c>
      <c r="BI37" s="611"/>
      <c r="BJ37" s="612"/>
      <c r="BK37" s="610" t="str">
        <f>IF('Calcul Worksheet'!HQ37="","",'Calcul Worksheet'!HQ37)</f>
        <v>N/A</v>
      </c>
      <c r="BL37" s="611"/>
      <c r="BM37" s="612"/>
      <c r="BN37" s="201"/>
      <c r="BO37" s="201"/>
      <c r="BP37" s="201"/>
    </row>
    <row r="38" spans="1:68">
      <c r="A38" s="34" t="str">
        <f>IF('Informations About Genes'!A38="","",'Informations About Genes'!A38)</f>
        <v>C12</v>
      </c>
      <c r="B38" s="35" t="str">
        <f>IF('Informations About Genes'!D38="","",'Informations About Genes'!D38)</f>
        <v/>
      </c>
      <c r="C38" s="598"/>
      <c r="D38" s="599"/>
      <c r="E38" s="600"/>
      <c r="F38" s="515" t="str">
        <f>IF('Calcul Worksheet'!EH38="","",'Calcul Worksheet'!EH38)</f>
        <v/>
      </c>
      <c r="G38" s="557"/>
      <c r="H38" s="516"/>
      <c r="I38" s="515" t="str">
        <f>IF('Calcul Worksheet'!EK38="","",'Calcul Worksheet'!EK38)</f>
        <v/>
      </c>
      <c r="J38" s="557"/>
      <c r="K38" s="516"/>
      <c r="L38" s="515" t="str">
        <f>IF('Calcul Worksheet'!EN38="","",'Calcul Worksheet'!EN38)</f>
        <v/>
      </c>
      <c r="M38" s="557"/>
      <c r="N38" s="516"/>
      <c r="O38" s="515" t="str">
        <f>IF('Calcul Worksheet'!EQ38="","",'Calcul Worksheet'!EQ38)</f>
        <v/>
      </c>
      <c r="P38" s="557"/>
      <c r="Q38" s="516"/>
      <c r="R38" s="515" t="str">
        <f>IF('Calcul Worksheet'!ET38="","",'Calcul Worksheet'!ET38)</f>
        <v/>
      </c>
      <c r="S38" s="557"/>
      <c r="T38" s="516"/>
      <c r="U38" s="515" t="str">
        <f>IF('Calcul Worksheet'!EW38="","",'Calcul Worksheet'!EW38)</f>
        <v/>
      </c>
      <c r="V38" s="557"/>
      <c r="W38" s="516"/>
      <c r="X38" s="515" t="str">
        <f>IF('Calcul Worksheet'!EZ38="","",'Calcul Worksheet'!EZ38)</f>
        <v/>
      </c>
      <c r="Y38" s="557"/>
      <c r="Z38" s="516"/>
      <c r="AA38" s="515" t="str">
        <f>IF('Calcul Worksheet'!FC38="","",'Calcul Worksheet'!FC38)</f>
        <v/>
      </c>
      <c r="AB38" s="557"/>
      <c r="AC38" s="516"/>
      <c r="AD38" s="515" t="str">
        <f>IF('Calcul Worksheet'!FF38="","",'Calcul Worksheet'!FF38)</f>
        <v/>
      </c>
      <c r="AE38" s="557"/>
      <c r="AF38" s="516"/>
      <c r="AG38" s="515" t="str">
        <f>IF('Calcul Worksheet'!FI38="","",'Calcul Worksheet'!FI38)</f>
        <v/>
      </c>
      <c r="AH38" s="557"/>
      <c r="AI38" s="516"/>
      <c r="AJ38" s="610" t="str">
        <f>IF('Calcul Worksheet'!GP38="","",'Calcul Worksheet'!GP38)</f>
        <v>N/A</v>
      </c>
      <c r="AK38" s="611"/>
      <c r="AL38" s="612"/>
      <c r="AM38" s="610" t="str">
        <f>IF('Calcul Worksheet'!GS38="","",'Calcul Worksheet'!GS38)</f>
        <v>N/A</v>
      </c>
      <c r="AN38" s="611"/>
      <c r="AO38" s="612"/>
      <c r="AP38" s="610" t="str">
        <f>IF('Calcul Worksheet'!GV38="","",'Calcul Worksheet'!GV38)</f>
        <v>N/A</v>
      </c>
      <c r="AQ38" s="611"/>
      <c r="AR38" s="612"/>
      <c r="AS38" s="610" t="str">
        <f>IF('Calcul Worksheet'!GY38="","",'Calcul Worksheet'!GY38)</f>
        <v>N/A</v>
      </c>
      <c r="AT38" s="611"/>
      <c r="AU38" s="612"/>
      <c r="AV38" s="610" t="str">
        <f>IF('Calcul Worksheet'!HB38="","",'Calcul Worksheet'!HB38)</f>
        <v>N/A</v>
      </c>
      <c r="AW38" s="611"/>
      <c r="AX38" s="612"/>
      <c r="AY38" s="610" t="str">
        <f>IF('Calcul Worksheet'!HE38="","",'Calcul Worksheet'!HE38)</f>
        <v>N/A</v>
      </c>
      <c r="AZ38" s="611"/>
      <c r="BA38" s="612"/>
      <c r="BB38" s="610" t="str">
        <f>IF('Calcul Worksheet'!HH38="","",'Calcul Worksheet'!HH38)</f>
        <v>N/A</v>
      </c>
      <c r="BC38" s="611"/>
      <c r="BD38" s="612"/>
      <c r="BE38" s="610" t="str">
        <f>IF('Calcul Worksheet'!HK38="","",'Calcul Worksheet'!HK38)</f>
        <v>N/A</v>
      </c>
      <c r="BF38" s="611"/>
      <c r="BG38" s="612"/>
      <c r="BH38" s="610" t="str">
        <f>IF('Calcul Worksheet'!HN38="","",'Calcul Worksheet'!HN38)</f>
        <v>N/A</v>
      </c>
      <c r="BI38" s="611"/>
      <c r="BJ38" s="612"/>
      <c r="BK38" s="610" t="str">
        <f>IF('Calcul Worksheet'!HQ38="","",'Calcul Worksheet'!HQ38)</f>
        <v>N/A</v>
      </c>
      <c r="BL38" s="611"/>
      <c r="BM38" s="612"/>
      <c r="BN38" s="201"/>
      <c r="BO38" s="201"/>
      <c r="BP38" s="201"/>
    </row>
    <row r="39" spans="1:68">
      <c r="A39" s="34" t="str">
        <f>IF('Informations About Genes'!A39="","",'Informations About Genes'!A39)</f>
        <v>D1</v>
      </c>
      <c r="B39" s="35" t="str">
        <f>IF('Informations About Genes'!D39="","",'Informations About Genes'!D39)</f>
        <v/>
      </c>
      <c r="C39" s="598"/>
      <c r="D39" s="599"/>
      <c r="E39" s="600"/>
      <c r="F39" s="515" t="str">
        <f>IF('Calcul Worksheet'!EH39="","",'Calcul Worksheet'!EH39)</f>
        <v/>
      </c>
      <c r="G39" s="557"/>
      <c r="H39" s="516"/>
      <c r="I39" s="515" t="str">
        <f>IF('Calcul Worksheet'!EK39="","",'Calcul Worksheet'!EK39)</f>
        <v/>
      </c>
      <c r="J39" s="557"/>
      <c r="K39" s="516"/>
      <c r="L39" s="515" t="str">
        <f>IF('Calcul Worksheet'!EN39="","",'Calcul Worksheet'!EN39)</f>
        <v/>
      </c>
      <c r="M39" s="557"/>
      <c r="N39" s="516"/>
      <c r="O39" s="515" t="str">
        <f>IF('Calcul Worksheet'!EQ39="","",'Calcul Worksheet'!EQ39)</f>
        <v/>
      </c>
      <c r="P39" s="557"/>
      <c r="Q39" s="516"/>
      <c r="R39" s="515" t="str">
        <f>IF('Calcul Worksheet'!ET39="","",'Calcul Worksheet'!ET39)</f>
        <v/>
      </c>
      <c r="S39" s="557"/>
      <c r="T39" s="516"/>
      <c r="U39" s="515" t="str">
        <f>IF('Calcul Worksheet'!EW39="","",'Calcul Worksheet'!EW39)</f>
        <v/>
      </c>
      <c r="V39" s="557"/>
      <c r="W39" s="516"/>
      <c r="X39" s="515" t="str">
        <f>IF('Calcul Worksheet'!EZ39="","",'Calcul Worksheet'!EZ39)</f>
        <v/>
      </c>
      <c r="Y39" s="557"/>
      <c r="Z39" s="516"/>
      <c r="AA39" s="515" t="str">
        <f>IF('Calcul Worksheet'!FC39="","",'Calcul Worksheet'!FC39)</f>
        <v/>
      </c>
      <c r="AB39" s="557"/>
      <c r="AC39" s="516"/>
      <c r="AD39" s="515" t="str">
        <f>IF('Calcul Worksheet'!FF39="","",'Calcul Worksheet'!FF39)</f>
        <v/>
      </c>
      <c r="AE39" s="557"/>
      <c r="AF39" s="516"/>
      <c r="AG39" s="515" t="str">
        <f>IF('Calcul Worksheet'!FI39="","",'Calcul Worksheet'!FI39)</f>
        <v/>
      </c>
      <c r="AH39" s="557"/>
      <c r="AI39" s="516"/>
      <c r="AJ39" s="610" t="str">
        <f>IF('Calcul Worksheet'!GP39="","",'Calcul Worksheet'!GP39)</f>
        <v>N/A</v>
      </c>
      <c r="AK39" s="611"/>
      <c r="AL39" s="612"/>
      <c r="AM39" s="610" t="str">
        <f>IF('Calcul Worksheet'!GS39="","",'Calcul Worksheet'!GS39)</f>
        <v>N/A</v>
      </c>
      <c r="AN39" s="611"/>
      <c r="AO39" s="612"/>
      <c r="AP39" s="610" t="str">
        <f>IF('Calcul Worksheet'!GV39="","",'Calcul Worksheet'!GV39)</f>
        <v>N/A</v>
      </c>
      <c r="AQ39" s="611"/>
      <c r="AR39" s="612"/>
      <c r="AS39" s="610" t="str">
        <f>IF('Calcul Worksheet'!GY39="","",'Calcul Worksheet'!GY39)</f>
        <v>N/A</v>
      </c>
      <c r="AT39" s="611"/>
      <c r="AU39" s="612"/>
      <c r="AV39" s="610" t="str">
        <f>IF('Calcul Worksheet'!HB39="","",'Calcul Worksheet'!HB39)</f>
        <v>N/A</v>
      </c>
      <c r="AW39" s="611"/>
      <c r="AX39" s="612"/>
      <c r="AY39" s="610" t="str">
        <f>IF('Calcul Worksheet'!HE39="","",'Calcul Worksheet'!HE39)</f>
        <v>N/A</v>
      </c>
      <c r="AZ39" s="611"/>
      <c r="BA39" s="612"/>
      <c r="BB39" s="610" t="str">
        <f>IF('Calcul Worksheet'!HH39="","",'Calcul Worksheet'!HH39)</f>
        <v>N/A</v>
      </c>
      <c r="BC39" s="611"/>
      <c r="BD39" s="612"/>
      <c r="BE39" s="610" t="str">
        <f>IF('Calcul Worksheet'!HK39="","",'Calcul Worksheet'!HK39)</f>
        <v>N/A</v>
      </c>
      <c r="BF39" s="611"/>
      <c r="BG39" s="612"/>
      <c r="BH39" s="610" t="str">
        <f>IF('Calcul Worksheet'!HN39="","",'Calcul Worksheet'!HN39)</f>
        <v>N/A</v>
      </c>
      <c r="BI39" s="611"/>
      <c r="BJ39" s="612"/>
      <c r="BK39" s="610" t="str">
        <f>IF('Calcul Worksheet'!HQ39="","",'Calcul Worksheet'!HQ39)</f>
        <v>N/A</v>
      </c>
      <c r="BL39" s="611"/>
      <c r="BM39" s="612"/>
      <c r="BN39" s="201"/>
      <c r="BO39" s="201"/>
      <c r="BP39" s="201"/>
    </row>
    <row r="40" spans="1:68">
      <c r="A40" s="34" t="str">
        <f>IF('Informations About Genes'!A40="","",'Informations About Genes'!A40)</f>
        <v>D2</v>
      </c>
      <c r="B40" s="35" t="str">
        <f>IF('Informations About Genes'!D40="","",'Informations About Genes'!D40)</f>
        <v/>
      </c>
      <c r="C40" s="598"/>
      <c r="D40" s="599"/>
      <c r="E40" s="600"/>
      <c r="F40" s="515" t="str">
        <f>IF('Calcul Worksheet'!EH40="","",'Calcul Worksheet'!EH40)</f>
        <v/>
      </c>
      <c r="G40" s="557"/>
      <c r="H40" s="516"/>
      <c r="I40" s="515" t="str">
        <f>IF('Calcul Worksheet'!EK40="","",'Calcul Worksheet'!EK40)</f>
        <v/>
      </c>
      <c r="J40" s="557"/>
      <c r="K40" s="516"/>
      <c r="L40" s="515" t="str">
        <f>IF('Calcul Worksheet'!EN40="","",'Calcul Worksheet'!EN40)</f>
        <v/>
      </c>
      <c r="M40" s="557"/>
      <c r="N40" s="516"/>
      <c r="O40" s="515" t="str">
        <f>IF('Calcul Worksheet'!EQ40="","",'Calcul Worksheet'!EQ40)</f>
        <v/>
      </c>
      <c r="P40" s="557"/>
      <c r="Q40" s="516"/>
      <c r="R40" s="515" t="str">
        <f>IF('Calcul Worksheet'!ET40="","",'Calcul Worksheet'!ET40)</f>
        <v/>
      </c>
      <c r="S40" s="557"/>
      <c r="T40" s="516"/>
      <c r="U40" s="515" t="str">
        <f>IF('Calcul Worksheet'!EW40="","",'Calcul Worksheet'!EW40)</f>
        <v/>
      </c>
      <c r="V40" s="557"/>
      <c r="W40" s="516"/>
      <c r="X40" s="515" t="str">
        <f>IF('Calcul Worksheet'!EZ40="","",'Calcul Worksheet'!EZ40)</f>
        <v/>
      </c>
      <c r="Y40" s="557"/>
      <c r="Z40" s="516"/>
      <c r="AA40" s="515" t="str">
        <f>IF('Calcul Worksheet'!FC40="","",'Calcul Worksheet'!FC40)</f>
        <v/>
      </c>
      <c r="AB40" s="557"/>
      <c r="AC40" s="516"/>
      <c r="AD40" s="515" t="str">
        <f>IF('Calcul Worksheet'!FF40="","",'Calcul Worksheet'!FF40)</f>
        <v/>
      </c>
      <c r="AE40" s="557"/>
      <c r="AF40" s="516"/>
      <c r="AG40" s="515" t="str">
        <f>IF('Calcul Worksheet'!FI40="","",'Calcul Worksheet'!FI40)</f>
        <v/>
      </c>
      <c r="AH40" s="557"/>
      <c r="AI40" s="516"/>
      <c r="AJ40" s="610" t="str">
        <f>IF('Calcul Worksheet'!GP40="","",'Calcul Worksheet'!GP40)</f>
        <v>N/A</v>
      </c>
      <c r="AK40" s="611"/>
      <c r="AL40" s="612"/>
      <c r="AM40" s="610" t="str">
        <f>IF('Calcul Worksheet'!GS40="","",'Calcul Worksheet'!GS40)</f>
        <v>N/A</v>
      </c>
      <c r="AN40" s="611"/>
      <c r="AO40" s="612"/>
      <c r="AP40" s="610" t="str">
        <f>IF('Calcul Worksheet'!GV40="","",'Calcul Worksheet'!GV40)</f>
        <v>N/A</v>
      </c>
      <c r="AQ40" s="611"/>
      <c r="AR40" s="612"/>
      <c r="AS40" s="610" t="str">
        <f>IF('Calcul Worksheet'!GY40="","",'Calcul Worksheet'!GY40)</f>
        <v>N/A</v>
      </c>
      <c r="AT40" s="611"/>
      <c r="AU40" s="612"/>
      <c r="AV40" s="610" t="str">
        <f>IF('Calcul Worksheet'!HB40="","",'Calcul Worksheet'!HB40)</f>
        <v>N/A</v>
      </c>
      <c r="AW40" s="611"/>
      <c r="AX40" s="612"/>
      <c r="AY40" s="610" t="str">
        <f>IF('Calcul Worksheet'!HE40="","",'Calcul Worksheet'!HE40)</f>
        <v>N/A</v>
      </c>
      <c r="AZ40" s="611"/>
      <c r="BA40" s="612"/>
      <c r="BB40" s="610" t="str">
        <f>IF('Calcul Worksheet'!HH40="","",'Calcul Worksheet'!HH40)</f>
        <v>N/A</v>
      </c>
      <c r="BC40" s="611"/>
      <c r="BD40" s="612"/>
      <c r="BE40" s="610" t="str">
        <f>IF('Calcul Worksheet'!HK40="","",'Calcul Worksheet'!HK40)</f>
        <v>N/A</v>
      </c>
      <c r="BF40" s="611"/>
      <c r="BG40" s="612"/>
      <c r="BH40" s="610" t="str">
        <f>IF('Calcul Worksheet'!HN40="","",'Calcul Worksheet'!HN40)</f>
        <v>N/A</v>
      </c>
      <c r="BI40" s="611"/>
      <c r="BJ40" s="612"/>
      <c r="BK40" s="610" t="str">
        <f>IF('Calcul Worksheet'!HQ40="","",'Calcul Worksheet'!HQ40)</f>
        <v>N/A</v>
      </c>
      <c r="BL40" s="611"/>
      <c r="BM40" s="612"/>
      <c r="BN40" s="201"/>
      <c r="BO40" s="201"/>
      <c r="BP40" s="201"/>
    </row>
    <row r="41" spans="1:68">
      <c r="A41" s="34" t="str">
        <f>IF('Informations About Genes'!A41="","",'Informations About Genes'!A41)</f>
        <v>D3</v>
      </c>
      <c r="B41" s="35" t="str">
        <f>IF('Informations About Genes'!D41="","",'Informations About Genes'!D41)</f>
        <v/>
      </c>
      <c r="C41" s="598"/>
      <c r="D41" s="599"/>
      <c r="E41" s="600"/>
      <c r="F41" s="515" t="str">
        <f>IF('Calcul Worksheet'!EH41="","",'Calcul Worksheet'!EH41)</f>
        <v/>
      </c>
      <c r="G41" s="557"/>
      <c r="H41" s="516"/>
      <c r="I41" s="515" t="str">
        <f>IF('Calcul Worksheet'!EK41="","",'Calcul Worksheet'!EK41)</f>
        <v/>
      </c>
      <c r="J41" s="557"/>
      <c r="K41" s="516"/>
      <c r="L41" s="515" t="str">
        <f>IF('Calcul Worksheet'!EN41="","",'Calcul Worksheet'!EN41)</f>
        <v/>
      </c>
      <c r="M41" s="557"/>
      <c r="N41" s="516"/>
      <c r="O41" s="515" t="str">
        <f>IF('Calcul Worksheet'!EQ41="","",'Calcul Worksheet'!EQ41)</f>
        <v/>
      </c>
      <c r="P41" s="557"/>
      <c r="Q41" s="516"/>
      <c r="R41" s="515" t="str">
        <f>IF('Calcul Worksheet'!ET41="","",'Calcul Worksheet'!ET41)</f>
        <v/>
      </c>
      <c r="S41" s="557"/>
      <c r="T41" s="516"/>
      <c r="U41" s="515" t="str">
        <f>IF('Calcul Worksheet'!EW41="","",'Calcul Worksheet'!EW41)</f>
        <v/>
      </c>
      <c r="V41" s="557"/>
      <c r="W41" s="516"/>
      <c r="X41" s="515" t="str">
        <f>IF('Calcul Worksheet'!EZ41="","",'Calcul Worksheet'!EZ41)</f>
        <v/>
      </c>
      <c r="Y41" s="557"/>
      <c r="Z41" s="516"/>
      <c r="AA41" s="515" t="str">
        <f>IF('Calcul Worksheet'!FC41="","",'Calcul Worksheet'!FC41)</f>
        <v/>
      </c>
      <c r="AB41" s="557"/>
      <c r="AC41" s="516"/>
      <c r="AD41" s="515" t="str">
        <f>IF('Calcul Worksheet'!FF41="","",'Calcul Worksheet'!FF41)</f>
        <v/>
      </c>
      <c r="AE41" s="557"/>
      <c r="AF41" s="516"/>
      <c r="AG41" s="515" t="str">
        <f>IF('Calcul Worksheet'!FI41="","",'Calcul Worksheet'!FI41)</f>
        <v/>
      </c>
      <c r="AH41" s="557"/>
      <c r="AI41" s="516"/>
      <c r="AJ41" s="610" t="str">
        <f>IF('Calcul Worksheet'!GP41="","",'Calcul Worksheet'!GP41)</f>
        <v>N/A</v>
      </c>
      <c r="AK41" s="611"/>
      <c r="AL41" s="612"/>
      <c r="AM41" s="610" t="str">
        <f>IF('Calcul Worksheet'!GS41="","",'Calcul Worksheet'!GS41)</f>
        <v>N/A</v>
      </c>
      <c r="AN41" s="611"/>
      <c r="AO41" s="612"/>
      <c r="AP41" s="610" t="str">
        <f>IF('Calcul Worksheet'!GV41="","",'Calcul Worksheet'!GV41)</f>
        <v>N/A</v>
      </c>
      <c r="AQ41" s="611"/>
      <c r="AR41" s="612"/>
      <c r="AS41" s="610" t="str">
        <f>IF('Calcul Worksheet'!GY41="","",'Calcul Worksheet'!GY41)</f>
        <v>N/A</v>
      </c>
      <c r="AT41" s="611"/>
      <c r="AU41" s="612"/>
      <c r="AV41" s="610" t="str">
        <f>IF('Calcul Worksheet'!HB41="","",'Calcul Worksheet'!HB41)</f>
        <v>N/A</v>
      </c>
      <c r="AW41" s="611"/>
      <c r="AX41" s="612"/>
      <c r="AY41" s="610" t="str">
        <f>IF('Calcul Worksheet'!HE41="","",'Calcul Worksheet'!HE41)</f>
        <v>N/A</v>
      </c>
      <c r="AZ41" s="611"/>
      <c r="BA41" s="612"/>
      <c r="BB41" s="610" t="str">
        <f>IF('Calcul Worksheet'!HH41="","",'Calcul Worksheet'!HH41)</f>
        <v>N/A</v>
      </c>
      <c r="BC41" s="611"/>
      <c r="BD41" s="612"/>
      <c r="BE41" s="610" t="str">
        <f>IF('Calcul Worksheet'!HK41="","",'Calcul Worksheet'!HK41)</f>
        <v>N/A</v>
      </c>
      <c r="BF41" s="611"/>
      <c r="BG41" s="612"/>
      <c r="BH41" s="610" t="str">
        <f>IF('Calcul Worksheet'!HN41="","",'Calcul Worksheet'!HN41)</f>
        <v>N/A</v>
      </c>
      <c r="BI41" s="611"/>
      <c r="BJ41" s="612"/>
      <c r="BK41" s="610" t="str">
        <f>IF('Calcul Worksheet'!HQ41="","",'Calcul Worksheet'!HQ41)</f>
        <v>N/A</v>
      </c>
      <c r="BL41" s="611"/>
      <c r="BM41" s="612"/>
      <c r="BN41" s="201"/>
      <c r="BO41" s="201"/>
      <c r="BP41" s="201"/>
    </row>
    <row r="42" spans="1:68">
      <c r="A42" s="34" t="str">
        <f>IF('Informations About Genes'!A42="","",'Informations About Genes'!A42)</f>
        <v>D4</v>
      </c>
      <c r="B42" s="35" t="str">
        <f>IF('Informations About Genes'!D42="","",'Informations About Genes'!D42)</f>
        <v/>
      </c>
      <c r="C42" s="598"/>
      <c r="D42" s="599"/>
      <c r="E42" s="600"/>
      <c r="F42" s="515" t="str">
        <f>IF('Calcul Worksheet'!EH42="","",'Calcul Worksheet'!EH42)</f>
        <v/>
      </c>
      <c r="G42" s="557"/>
      <c r="H42" s="516"/>
      <c r="I42" s="515" t="str">
        <f>IF('Calcul Worksheet'!EK42="","",'Calcul Worksheet'!EK42)</f>
        <v/>
      </c>
      <c r="J42" s="557"/>
      <c r="K42" s="516"/>
      <c r="L42" s="515" t="str">
        <f>IF('Calcul Worksheet'!EN42="","",'Calcul Worksheet'!EN42)</f>
        <v/>
      </c>
      <c r="M42" s="557"/>
      <c r="N42" s="516"/>
      <c r="O42" s="515" t="str">
        <f>IF('Calcul Worksheet'!EQ42="","",'Calcul Worksheet'!EQ42)</f>
        <v/>
      </c>
      <c r="P42" s="557"/>
      <c r="Q42" s="516"/>
      <c r="R42" s="515" t="str">
        <f>IF('Calcul Worksheet'!ET42="","",'Calcul Worksheet'!ET42)</f>
        <v/>
      </c>
      <c r="S42" s="557"/>
      <c r="T42" s="516"/>
      <c r="U42" s="515" t="str">
        <f>IF('Calcul Worksheet'!EW42="","",'Calcul Worksheet'!EW42)</f>
        <v/>
      </c>
      <c r="V42" s="557"/>
      <c r="W42" s="516"/>
      <c r="X42" s="515" t="str">
        <f>IF('Calcul Worksheet'!EZ42="","",'Calcul Worksheet'!EZ42)</f>
        <v/>
      </c>
      <c r="Y42" s="557"/>
      <c r="Z42" s="516"/>
      <c r="AA42" s="515" t="str">
        <f>IF('Calcul Worksheet'!FC42="","",'Calcul Worksheet'!FC42)</f>
        <v/>
      </c>
      <c r="AB42" s="557"/>
      <c r="AC42" s="516"/>
      <c r="AD42" s="515" t="str">
        <f>IF('Calcul Worksheet'!FF42="","",'Calcul Worksheet'!FF42)</f>
        <v/>
      </c>
      <c r="AE42" s="557"/>
      <c r="AF42" s="516"/>
      <c r="AG42" s="515" t="str">
        <f>IF('Calcul Worksheet'!FI42="","",'Calcul Worksheet'!FI42)</f>
        <v/>
      </c>
      <c r="AH42" s="557"/>
      <c r="AI42" s="516"/>
      <c r="AJ42" s="610" t="str">
        <f>IF('Calcul Worksheet'!GP42="","",'Calcul Worksheet'!GP42)</f>
        <v>N/A</v>
      </c>
      <c r="AK42" s="611"/>
      <c r="AL42" s="612"/>
      <c r="AM42" s="610" t="str">
        <f>IF('Calcul Worksheet'!GS42="","",'Calcul Worksheet'!GS42)</f>
        <v>N/A</v>
      </c>
      <c r="AN42" s="611"/>
      <c r="AO42" s="612"/>
      <c r="AP42" s="610" t="str">
        <f>IF('Calcul Worksheet'!GV42="","",'Calcul Worksheet'!GV42)</f>
        <v>N/A</v>
      </c>
      <c r="AQ42" s="611"/>
      <c r="AR42" s="612"/>
      <c r="AS42" s="610" t="str">
        <f>IF('Calcul Worksheet'!GY42="","",'Calcul Worksheet'!GY42)</f>
        <v>N/A</v>
      </c>
      <c r="AT42" s="611"/>
      <c r="AU42" s="612"/>
      <c r="AV42" s="610" t="str">
        <f>IF('Calcul Worksheet'!HB42="","",'Calcul Worksheet'!HB42)</f>
        <v>N/A</v>
      </c>
      <c r="AW42" s="611"/>
      <c r="AX42" s="612"/>
      <c r="AY42" s="610" t="str">
        <f>IF('Calcul Worksheet'!HE42="","",'Calcul Worksheet'!HE42)</f>
        <v>N/A</v>
      </c>
      <c r="AZ42" s="611"/>
      <c r="BA42" s="612"/>
      <c r="BB42" s="610" t="str">
        <f>IF('Calcul Worksheet'!HH42="","",'Calcul Worksheet'!HH42)</f>
        <v>N/A</v>
      </c>
      <c r="BC42" s="611"/>
      <c r="BD42" s="612"/>
      <c r="BE42" s="610" t="str">
        <f>IF('Calcul Worksheet'!HK42="","",'Calcul Worksheet'!HK42)</f>
        <v>N/A</v>
      </c>
      <c r="BF42" s="611"/>
      <c r="BG42" s="612"/>
      <c r="BH42" s="610" t="str">
        <f>IF('Calcul Worksheet'!HN42="","",'Calcul Worksheet'!HN42)</f>
        <v>N/A</v>
      </c>
      <c r="BI42" s="611"/>
      <c r="BJ42" s="612"/>
      <c r="BK42" s="610" t="str">
        <f>IF('Calcul Worksheet'!HQ42="","",'Calcul Worksheet'!HQ42)</f>
        <v>N/A</v>
      </c>
      <c r="BL42" s="611"/>
      <c r="BM42" s="612"/>
      <c r="BN42" s="201"/>
      <c r="BO42" s="201"/>
      <c r="BP42" s="201"/>
    </row>
    <row r="43" spans="1:68">
      <c r="A43" s="34" t="str">
        <f>IF('Informations About Genes'!A43="","",'Informations About Genes'!A43)</f>
        <v>D5</v>
      </c>
      <c r="B43" s="35" t="str">
        <f>IF('Informations About Genes'!D43="","",'Informations About Genes'!D43)</f>
        <v/>
      </c>
      <c r="C43" s="598"/>
      <c r="D43" s="599"/>
      <c r="E43" s="600"/>
      <c r="F43" s="515" t="str">
        <f>IF('Calcul Worksheet'!EH43="","",'Calcul Worksheet'!EH43)</f>
        <v/>
      </c>
      <c r="G43" s="557"/>
      <c r="H43" s="516"/>
      <c r="I43" s="515" t="str">
        <f>IF('Calcul Worksheet'!EK43="","",'Calcul Worksheet'!EK43)</f>
        <v/>
      </c>
      <c r="J43" s="557"/>
      <c r="K43" s="516"/>
      <c r="L43" s="515" t="str">
        <f>IF('Calcul Worksheet'!EN43="","",'Calcul Worksheet'!EN43)</f>
        <v/>
      </c>
      <c r="M43" s="557"/>
      <c r="N43" s="516"/>
      <c r="O43" s="515" t="str">
        <f>IF('Calcul Worksheet'!EQ43="","",'Calcul Worksheet'!EQ43)</f>
        <v/>
      </c>
      <c r="P43" s="557"/>
      <c r="Q43" s="516"/>
      <c r="R43" s="515" t="str">
        <f>IF('Calcul Worksheet'!ET43="","",'Calcul Worksheet'!ET43)</f>
        <v/>
      </c>
      <c r="S43" s="557"/>
      <c r="T43" s="516"/>
      <c r="U43" s="515" t="str">
        <f>IF('Calcul Worksheet'!EW43="","",'Calcul Worksheet'!EW43)</f>
        <v/>
      </c>
      <c r="V43" s="557"/>
      <c r="W43" s="516"/>
      <c r="X43" s="515" t="str">
        <f>IF('Calcul Worksheet'!EZ43="","",'Calcul Worksheet'!EZ43)</f>
        <v/>
      </c>
      <c r="Y43" s="557"/>
      <c r="Z43" s="516"/>
      <c r="AA43" s="515" t="str">
        <f>IF('Calcul Worksheet'!FC43="","",'Calcul Worksheet'!FC43)</f>
        <v/>
      </c>
      <c r="AB43" s="557"/>
      <c r="AC43" s="516"/>
      <c r="AD43" s="515" t="str">
        <f>IF('Calcul Worksheet'!FF43="","",'Calcul Worksheet'!FF43)</f>
        <v/>
      </c>
      <c r="AE43" s="557"/>
      <c r="AF43" s="516"/>
      <c r="AG43" s="515" t="str">
        <f>IF('Calcul Worksheet'!FI43="","",'Calcul Worksheet'!FI43)</f>
        <v/>
      </c>
      <c r="AH43" s="557"/>
      <c r="AI43" s="516"/>
      <c r="AJ43" s="610" t="str">
        <f>IF('Calcul Worksheet'!GP43="","",'Calcul Worksheet'!GP43)</f>
        <v>N/A</v>
      </c>
      <c r="AK43" s="611"/>
      <c r="AL43" s="612"/>
      <c r="AM43" s="610" t="str">
        <f>IF('Calcul Worksheet'!GS43="","",'Calcul Worksheet'!GS43)</f>
        <v>N/A</v>
      </c>
      <c r="AN43" s="611"/>
      <c r="AO43" s="612"/>
      <c r="AP43" s="610" t="str">
        <f>IF('Calcul Worksheet'!GV43="","",'Calcul Worksheet'!GV43)</f>
        <v>N/A</v>
      </c>
      <c r="AQ43" s="611"/>
      <c r="AR43" s="612"/>
      <c r="AS43" s="610" t="str">
        <f>IF('Calcul Worksheet'!GY43="","",'Calcul Worksheet'!GY43)</f>
        <v>N/A</v>
      </c>
      <c r="AT43" s="611"/>
      <c r="AU43" s="612"/>
      <c r="AV43" s="610" t="str">
        <f>IF('Calcul Worksheet'!HB43="","",'Calcul Worksheet'!HB43)</f>
        <v>N/A</v>
      </c>
      <c r="AW43" s="611"/>
      <c r="AX43" s="612"/>
      <c r="AY43" s="610" t="str">
        <f>IF('Calcul Worksheet'!HE43="","",'Calcul Worksheet'!HE43)</f>
        <v>N/A</v>
      </c>
      <c r="AZ43" s="611"/>
      <c r="BA43" s="612"/>
      <c r="BB43" s="610" t="str">
        <f>IF('Calcul Worksheet'!HH43="","",'Calcul Worksheet'!HH43)</f>
        <v>N/A</v>
      </c>
      <c r="BC43" s="611"/>
      <c r="BD43" s="612"/>
      <c r="BE43" s="610" t="str">
        <f>IF('Calcul Worksheet'!HK43="","",'Calcul Worksheet'!HK43)</f>
        <v>N/A</v>
      </c>
      <c r="BF43" s="611"/>
      <c r="BG43" s="612"/>
      <c r="BH43" s="610" t="str">
        <f>IF('Calcul Worksheet'!HN43="","",'Calcul Worksheet'!HN43)</f>
        <v>N/A</v>
      </c>
      <c r="BI43" s="611"/>
      <c r="BJ43" s="612"/>
      <c r="BK43" s="610" t="str">
        <f>IF('Calcul Worksheet'!HQ43="","",'Calcul Worksheet'!HQ43)</f>
        <v>N/A</v>
      </c>
      <c r="BL43" s="611"/>
      <c r="BM43" s="612"/>
      <c r="BN43" s="201"/>
      <c r="BO43" s="201"/>
      <c r="BP43" s="201"/>
    </row>
    <row r="44" spans="1:68">
      <c r="A44" s="34" t="str">
        <f>IF('Informations About Genes'!A44="","",'Informations About Genes'!A44)</f>
        <v>D6</v>
      </c>
      <c r="B44" s="35" t="str">
        <f>IF('Informations About Genes'!D44="","",'Informations About Genes'!D44)</f>
        <v/>
      </c>
      <c r="C44" s="598"/>
      <c r="D44" s="599"/>
      <c r="E44" s="600"/>
      <c r="F44" s="515" t="str">
        <f>IF('Calcul Worksheet'!EH44="","",'Calcul Worksheet'!EH44)</f>
        <v/>
      </c>
      <c r="G44" s="557"/>
      <c r="H44" s="516"/>
      <c r="I44" s="515" t="str">
        <f>IF('Calcul Worksheet'!EK44="","",'Calcul Worksheet'!EK44)</f>
        <v/>
      </c>
      <c r="J44" s="557"/>
      <c r="K44" s="516"/>
      <c r="L44" s="515" t="str">
        <f>IF('Calcul Worksheet'!EN44="","",'Calcul Worksheet'!EN44)</f>
        <v/>
      </c>
      <c r="M44" s="557"/>
      <c r="N44" s="516"/>
      <c r="O44" s="515" t="str">
        <f>IF('Calcul Worksheet'!EQ44="","",'Calcul Worksheet'!EQ44)</f>
        <v/>
      </c>
      <c r="P44" s="557"/>
      <c r="Q44" s="516"/>
      <c r="R44" s="515" t="str">
        <f>IF('Calcul Worksheet'!ET44="","",'Calcul Worksheet'!ET44)</f>
        <v/>
      </c>
      <c r="S44" s="557"/>
      <c r="T44" s="516"/>
      <c r="U44" s="515" t="str">
        <f>IF('Calcul Worksheet'!EW44="","",'Calcul Worksheet'!EW44)</f>
        <v/>
      </c>
      <c r="V44" s="557"/>
      <c r="W44" s="516"/>
      <c r="X44" s="515" t="str">
        <f>IF('Calcul Worksheet'!EZ44="","",'Calcul Worksheet'!EZ44)</f>
        <v/>
      </c>
      <c r="Y44" s="557"/>
      <c r="Z44" s="516"/>
      <c r="AA44" s="515" t="str">
        <f>IF('Calcul Worksheet'!FC44="","",'Calcul Worksheet'!FC44)</f>
        <v/>
      </c>
      <c r="AB44" s="557"/>
      <c r="AC44" s="516"/>
      <c r="AD44" s="515" t="str">
        <f>IF('Calcul Worksheet'!FF44="","",'Calcul Worksheet'!FF44)</f>
        <v/>
      </c>
      <c r="AE44" s="557"/>
      <c r="AF44" s="516"/>
      <c r="AG44" s="515" t="str">
        <f>IF('Calcul Worksheet'!FI44="","",'Calcul Worksheet'!FI44)</f>
        <v/>
      </c>
      <c r="AH44" s="557"/>
      <c r="AI44" s="516"/>
      <c r="AJ44" s="610" t="str">
        <f>IF('Calcul Worksheet'!GP44="","",'Calcul Worksheet'!GP44)</f>
        <v>N/A</v>
      </c>
      <c r="AK44" s="611"/>
      <c r="AL44" s="612"/>
      <c r="AM44" s="610" t="str">
        <f>IF('Calcul Worksheet'!GS44="","",'Calcul Worksheet'!GS44)</f>
        <v>N/A</v>
      </c>
      <c r="AN44" s="611"/>
      <c r="AO44" s="612"/>
      <c r="AP44" s="610" t="str">
        <f>IF('Calcul Worksheet'!GV44="","",'Calcul Worksheet'!GV44)</f>
        <v>N/A</v>
      </c>
      <c r="AQ44" s="611"/>
      <c r="AR44" s="612"/>
      <c r="AS44" s="610" t="str">
        <f>IF('Calcul Worksheet'!GY44="","",'Calcul Worksheet'!GY44)</f>
        <v>N/A</v>
      </c>
      <c r="AT44" s="611"/>
      <c r="AU44" s="612"/>
      <c r="AV44" s="610" t="str">
        <f>IF('Calcul Worksheet'!HB44="","",'Calcul Worksheet'!HB44)</f>
        <v>N/A</v>
      </c>
      <c r="AW44" s="611"/>
      <c r="AX44" s="612"/>
      <c r="AY44" s="610" t="str">
        <f>IF('Calcul Worksheet'!HE44="","",'Calcul Worksheet'!HE44)</f>
        <v>N/A</v>
      </c>
      <c r="AZ44" s="611"/>
      <c r="BA44" s="612"/>
      <c r="BB44" s="610" t="str">
        <f>IF('Calcul Worksheet'!HH44="","",'Calcul Worksheet'!HH44)</f>
        <v>N/A</v>
      </c>
      <c r="BC44" s="611"/>
      <c r="BD44" s="612"/>
      <c r="BE44" s="610" t="str">
        <f>IF('Calcul Worksheet'!HK44="","",'Calcul Worksheet'!HK44)</f>
        <v>N/A</v>
      </c>
      <c r="BF44" s="611"/>
      <c r="BG44" s="612"/>
      <c r="BH44" s="610" t="str">
        <f>IF('Calcul Worksheet'!HN44="","",'Calcul Worksheet'!HN44)</f>
        <v>N/A</v>
      </c>
      <c r="BI44" s="611"/>
      <c r="BJ44" s="612"/>
      <c r="BK44" s="610" t="str">
        <f>IF('Calcul Worksheet'!HQ44="","",'Calcul Worksheet'!HQ44)</f>
        <v>N/A</v>
      </c>
      <c r="BL44" s="611"/>
      <c r="BM44" s="612"/>
      <c r="BN44" s="201"/>
      <c r="BO44" s="201"/>
      <c r="BP44" s="201"/>
    </row>
    <row r="45" spans="1:68">
      <c r="A45" s="34" t="str">
        <f>IF('Informations About Genes'!A45="","",'Informations About Genes'!A45)</f>
        <v>D7</v>
      </c>
      <c r="B45" s="35" t="str">
        <f>IF('Informations About Genes'!D45="","",'Informations About Genes'!D45)</f>
        <v/>
      </c>
      <c r="C45" s="598"/>
      <c r="D45" s="599"/>
      <c r="E45" s="600"/>
      <c r="F45" s="515" t="str">
        <f>IF('Calcul Worksheet'!EH45="","",'Calcul Worksheet'!EH45)</f>
        <v/>
      </c>
      <c r="G45" s="557"/>
      <c r="H45" s="516"/>
      <c r="I45" s="515" t="str">
        <f>IF('Calcul Worksheet'!EK45="","",'Calcul Worksheet'!EK45)</f>
        <v/>
      </c>
      <c r="J45" s="557"/>
      <c r="K45" s="516"/>
      <c r="L45" s="515" t="str">
        <f>IF('Calcul Worksheet'!EN45="","",'Calcul Worksheet'!EN45)</f>
        <v/>
      </c>
      <c r="M45" s="557"/>
      <c r="N45" s="516"/>
      <c r="O45" s="515" t="str">
        <f>IF('Calcul Worksheet'!EQ45="","",'Calcul Worksheet'!EQ45)</f>
        <v/>
      </c>
      <c r="P45" s="557"/>
      <c r="Q45" s="516"/>
      <c r="R45" s="515" t="str">
        <f>IF('Calcul Worksheet'!ET45="","",'Calcul Worksheet'!ET45)</f>
        <v/>
      </c>
      <c r="S45" s="557"/>
      <c r="T45" s="516"/>
      <c r="U45" s="515" t="str">
        <f>IF('Calcul Worksheet'!EW45="","",'Calcul Worksheet'!EW45)</f>
        <v/>
      </c>
      <c r="V45" s="557"/>
      <c r="W45" s="516"/>
      <c r="X45" s="515" t="str">
        <f>IF('Calcul Worksheet'!EZ45="","",'Calcul Worksheet'!EZ45)</f>
        <v/>
      </c>
      <c r="Y45" s="557"/>
      <c r="Z45" s="516"/>
      <c r="AA45" s="515" t="str">
        <f>IF('Calcul Worksheet'!FC45="","",'Calcul Worksheet'!FC45)</f>
        <v/>
      </c>
      <c r="AB45" s="557"/>
      <c r="AC45" s="516"/>
      <c r="AD45" s="515" t="str">
        <f>IF('Calcul Worksheet'!FF45="","",'Calcul Worksheet'!FF45)</f>
        <v/>
      </c>
      <c r="AE45" s="557"/>
      <c r="AF45" s="516"/>
      <c r="AG45" s="515" t="str">
        <f>IF('Calcul Worksheet'!FI45="","",'Calcul Worksheet'!FI45)</f>
        <v/>
      </c>
      <c r="AH45" s="557"/>
      <c r="AI45" s="516"/>
      <c r="AJ45" s="610" t="str">
        <f>IF('Calcul Worksheet'!GP45="","",'Calcul Worksheet'!GP45)</f>
        <v>N/A</v>
      </c>
      <c r="AK45" s="611"/>
      <c r="AL45" s="612"/>
      <c r="AM45" s="610" t="str">
        <f>IF('Calcul Worksheet'!GS45="","",'Calcul Worksheet'!GS45)</f>
        <v>N/A</v>
      </c>
      <c r="AN45" s="611"/>
      <c r="AO45" s="612"/>
      <c r="AP45" s="610" t="str">
        <f>IF('Calcul Worksheet'!GV45="","",'Calcul Worksheet'!GV45)</f>
        <v>N/A</v>
      </c>
      <c r="AQ45" s="611"/>
      <c r="AR45" s="612"/>
      <c r="AS45" s="610" t="str">
        <f>IF('Calcul Worksheet'!GY45="","",'Calcul Worksheet'!GY45)</f>
        <v>N/A</v>
      </c>
      <c r="AT45" s="611"/>
      <c r="AU45" s="612"/>
      <c r="AV45" s="610" t="str">
        <f>IF('Calcul Worksheet'!HB45="","",'Calcul Worksheet'!HB45)</f>
        <v>N/A</v>
      </c>
      <c r="AW45" s="611"/>
      <c r="AX45" s="612"/>
      <c r="AY45" s="610" t="str">
        <f>IF('Calcul Worksheet'!HE45="","",'Calcul Worksheet'!HE45)</f>
        <v>N/A</v>
      </c>
      <c r="AZ45" s="611"/>
      <c r="BA45" s="612"/>
      <c r="BB45" s="610" t="str">
        <f>IF('Calcul Worksheet'!HH45="","",'Calcul Worksheet'!HH45)</f>
        <v>N/A</v>
      </c>
      <c r="BC45" s="611"/>
      <c r="BD45" s="612"/>
      <c r="BE45" s="610" t="str">
        <f>IF('Calcul Worksheet'!HK45="","",'Calcul Worksheet'!HK45)</f>
        <v>N/A</v>
      </c>
      <c r="BF45" s="611"/>
      <c r="BG45" s="612"/>
      <c r="BH45" s="610" t="str">
        <f>IF('Calcul Worksheet'!HN45="","",'Calcul Worksheet'!HN45)</f>
        <v>N/A</v>
      </c>
      <c r="BI45" s="611"/>
      <c r="BJ45" s="612"/>
      <c r="BK45" s="610" t="str">
        <f>IF('Calcul Worksheet'!HQ45="","",'Calcul Worksheet'!HQ45)</f>
        <v>N/A</v>
      </c>
      <c r="BL45" s="611"/>
      <c r="BM45" s="612"/>
      <c r="BN45" s="201"/>
      <c r="BO45" s="201"/>
      <c r="BP45" s="201"/>
    </row>
    <row r="46" spans="1:68">
      <c r="A46" s="34" t="str">
        <f>IF('Informations About Genes'!A46="","",'Informations About Genes'!A46)</f>
        <v>D8</v>
      </c>
      <c r="B46" s="35" t="str">
        <f>IF('Informations About Genes'!D46="","",'Informations About Genes'!D46)</f>
        <v/>
      </c>
      <c r="C46" s="598"/>
      <c r="D46" s="599"/>
      <c r="E46" s="600"/>
      <c r="F46" s="515" t="str">
        <f>IF('Calcul Worksheet'!EH46="","",'Calcul Worksheet'!EH46)</f>
        <v/>
      </c>
      <c r="G46" s="557"/>
      <c r="H46" s="516"/>
      <c r="I46" s="515" t="str">
        <f>IF('Calcul Worksheet'!EK46="","",'Calcul Worksheet'!EK46)</f>
        <v/>
      </c>
      <c r="J46" s="557"/>
      <c r="K46" s="516"/>
      <c r="L46" s="515" t="str">
        <f>IF('Calcul Worksheet'!EN46="","",'Calcul Worksheet'!EN46)</f>
        <v/>
      </c>
      <c r="M46" s="557"/>
      <c r="N46" s="516"/>
      <c r="O46" s="515" t="str">
        <f>IF('Calcul Worksheet'!EQ46="","",'Calcul Worksheet'!EQ46)</f>
        <v/>
      </c>
      <c r="P46" s="557"/>
      <c r="Q46" s="516"/>
      <c r="R46" s="515" t="str">
        <f>IF('Calcul Worksheet'!ET46="","",'Calcul Worksheet'!ET46)</f>
        <v/>
      </c>
      <c r="S46" s="557"/>
      <c r="T46" s="516"/>
      <c r="U46" s="515" t="str">
        <f>IF('Calcul Worksheet'!EW46="","",'Calcul Worksheet'!EW46)</f>
        <v/>
      </c>
      <c r="V46" s="557"/>
      <c r="W46" s="516"/>
      <c r="X46" s="515" t="str">
        <f>IF('Calcul Worksheet'!EZ46="","",'Calcul Worksheet'!EZ46)</f>
        <v/>
      </c>
      <c r="Y46" s="557"/>
      <c r="Z46" s="516"/>
      <c r="AA46" s="515" t="str">
        <f>IF('Calcul Worksheet'!FC46="","",'Calcul Worksheet'!FC46)</f>
        <v/>
      </c>
      <c r="AB46" s="557"/>
      <c r="AC46" s="516"/>
      <c r="AD46" s="515" t="str">
        <f>IF('Calcul Worksheet'!FF46="","",'Calcul Worksheet'!FF46)</f>
        <v/>
      </c>
      <c r="AE46" s="557"/>
      <c r="AF46" s="516"/>
      <c r="AG46" s="515" t="str">
        <f>IF('Calcul Worksheet'!FI46="","",'Calcul Worksheet'!FI46)</f>
        <v/>
      </c>
      <c r="AH46" s="557"/>
      <c r="AI46" s="516"/>
      <c r="AJ46" s="610" t="str">
        <f>IF('Calcul Worksheet'!GP46="","",'Calcul Worksheet'!GP46)</f>
        <v>N/A</v>
      </c>
      <c r="AK46" s="611"/>
      <c r="AL46" s="612"/>
      <c r="AM46" s="610" t="str">
        <f>IF('Calcul Worksheet'!GS46="","",'Calcul Worksheet'!GS46)</f>
        <v>N/A</v>
      </c>
      <c r="AN46" s="611"/>
      <c r="AO46" s="612"/>
      <c r="AP46" s="610" t="str">
        <f>IF('Calcul Worksheet'!GV46="","",'Calcul Worksheet'!GV46)</f>
        <v>N/A</v>
      </c>
      <c r="AQ46" s="611"/>
      <c r="AR46" s="612"/>
      <c r="AS46" s="610" t="str">
        <f>IF('Calcul Worksheet'!GY46="","",'Calcul Worksheet'!GY46)</f>
        <v>N/A</v>
      </c>
      <c r="AT46" s="611"/>
      <c r="AU46" s="612"/>
      <c r="AV46" s="610" t="str">
        <f>IF('Calcul Worksheet'!HB46="","",'Calcul Worksheet'!HB46)</f>
        <v>N/A</v>
      </c>
      <c r="AW46" s="611"/>
      <c r="AX46" s="612"/>
      <c r="AY46" s="610" t="str">
        <f>IF('Calcul Worksheet'!HE46="","",'Calcul Worksheet'!HE46)</f>
        <v>N/A</v>
      </c>
      <c r="AZ46" s="611"/>
      <c r="BA46" s="612"/>
      <c r="BB46" s="610" t="str">
        <f>IF('Calcul Worksheet'!HH46="","",'Calcul Worksheet'!HH46)</f>
        <v>N/A</v>
      </c>
      <c r="BC46" s="611"/>
      <c r="BD46" s="612"/>
      <c r="BE46" s="610" t="str">
        <f>IF('Calcul Worksheet'!HK46="","",'Calcul Worksheet'!HK46)</f>
        <v>N/A</v>
      </c>
      <c r="BF46" s="611"/>
      <c r="BG46" s="612"/>
      <c r="BH46" s="610" t="str">
        <f>IF('Calcul Worksheet'!HN46="","",'Calcul Worksheet'!HN46)</f>
        <v>N/A</v>
      </c>
      <c r="BI46" s="611"/>
      <c r="BJ46" s="612"/>
      <c r="BK46" s="610" t="str">
        <f>IF('Calcul Worksheet'!HQ46="","",'Calcul Worksheet'!HQ46)</f>
        <v>N/A</v>
      </c>
      <c r="BL46" s="611"/>
      <c r="BM46" s="612"/>
      <c r="BN46" s="201"/>
      <c r="BO46" s="201"/>
      <c r="BP46" s="201"/>
    </row>
    <row r="47" spans="1:68">
      <c r="A47" s="34" t="str">
        <f>IF('Informations About Genes'!A47="","",'Informations About Genes'!A47)</f>
        <v>D9</v>
      </c>
      <c r="B47" s="35" t="str">
        <f>IF('Informations About Genes'!D47="","",'Informations About Genes'!D47)</f>
        <v/>
      </c>
      <c r="C47" s="598"/>
      <c r="D47" s="599"/>
      <c r="E47" s="600"/>
      <c r="F47" s="515" t="str">
        <f>IF('Calcul Worksheet'!EH47="","",'Calcul Worksheet'!EH47)</f>
        <v/>
      </c>
      <c r="G47" s="557"/>
      <c r="H47" s="516"/>
      <c r="I47" s="515" t="str">
        <f>IF('Calcul Worksheet'!EK47="","",'Calcul Worksheet'!EK47)</f>
        <v/>
      </c>
      <c r="J47" s="557"/>
      <c r="K47" s="516"/>
      <c r="L47" s="515" t="str">
        <f>IF('Calcul Worksheet'!EN47="","",'Calcul Worksheet'!EN47)</f>
        <v/>
      </c>
      <c r="M47" s="557"/>
      <c r="N47" s="516"/>
      <c r="O47" s="515" t="str">
        <f>IF('Calcul Worksheet'!EQ47="","",'Calcul Worksheet'!EQ47)</f>
        <v/>
      </c>
      <c r="P47" s="557"/>
      <c r="Q47" s="516"/>
      <c r="R47" s="515" t="str">
        <f>IF('Calcul Worksheet'!ET47="","",'Calcul Worksheet'!ET47)</f>
        <v/>
      </c>
      <c r="S47" s="557"/>
      <c r="T47" s="516"/>
      <c r="U47" s="515" t="str">
        <f>IF('Calcul Worksheet'!EW47="","",'Calcul Worksheet'!EW47)</f>
        <v/>
      </c>
      <c r="V47" s="557"/>
      <c r="W47" s="516"/>
      <c r="X47" s="515" t="str">
        <f>IF('Calcul Worksheet'!EZ47="","",'Calcul Worksheet'!EZ47)</f>
        <v/>
      </c>
      <c r="Y47" s="557"/>
      <c r="Z47" s="516"/>
      <c r="AA47" s="515" t="str">
        <f>IF('Calcul Worksheet'!FC47="","",'Calcul Worksheet'!FC47)</f>
        <v/>
      </c>
      <c r="AB47" s="557"/>
      <c r="AC47" s="516"/>
      <c r="AD47" s="515" t="str">
        <f>IF('Calcul Worksheet'!FF47="","",'Calcul Worksheet'!FF47)</f>
        <v/>
      </c>
      <c r="AE47" s="557"/>
      <c r="AF47" s="516"/>
      <c r="AG47" s="515" t="str">
        <f>IF('Calcul Worksheet'!FI47="","",'Calcul Worksheet'!FI47)</f>
        <v/>
      </c>
      <c r="AH47" s="557"/>
      <c r="AI47" s="516"/>
      <c r="AJ47" s="610" t="str">
        <f>IF('Calcul Worksheet'!GP47="","",'Calcul Worksheet'!GP47)</f>
        <v>N/A</v>
      </c>
      <c r="AK47" s="611"/>
      <c r="AL47" s="612"/>
      <c r="AM47" s="610" t="str">
        <f>IF('Calcul Worksheet'!GS47="","",'Calcul Worksheet'!GS47)</f>
        <v>N/A</v>
      </c>
      <c r="AN47" s="611"/>
      <c r="AO47" s="612"/>
      <c r="AP47" s="610" t="str">
        <f>IF('Calcul Worksheet'!GV47="","",'Calcul Worksheet'!GV47)</f>
        <v>N/A</v>
      </c>
      <c r="AQ47" s="611"/>
      <c r="AR47" s="612"/>
      <c r="AS47" s="610" t="str">
        <f>IF('Calcul Worksheet'!GY47="","",'Calcul Worksheet'!GY47)</f>
        <v>N/A</v>
      </c>
      <c r="AT47" s="611"/>
      <c r="AU47" s="612"/>
      <c r="AV47" s="610" t="str">
        <f>IF('Calcul Worksheet'!HB47="","",'Calcul Worksheet'!HB47)</f>
        <v>N/A</v>
      </c>
      <c r="AW47" s="611"/>
      <c r="AX47" s="612"/>
      <c r="AY47" s="610" t="str">
        <f>IF('Calcul Worksheet'!HE47="","",'Calcul Worksheet'!HE47)</f>
        <v>N/A</v>
      </c>
      <c r="AZ47" s="611"/>
      <c r="BA47" s="612"/>
      <c r="BB47" s="610" t="str">
        <f>IF('Calcul Worksheet'!HH47="","",'Calcul Worksheet'!HH47)</f>
        <v>N/A</v>
      </c>
      <c r="BC47" s="611"/>
      <c r="BD47" s="612"/>
      <c r="BE47" s="610" t="str">
        <f>IF('Calcul Worksheet'!HK47="","",'Calcul Worksheet'!HK47)</f>
        <v>N/A</v>
      </c>
      <c r="BF47" s="611"/>
      <c r="BG47" s="612"/>
      <c r="BH47" s="610" t="str">
        <f>IF('Calcul Worksheet'!HN47="","",'Calcul Worksheet'!HN47)</f>
        <v>N/A</v>
      </c>
      <c r="BI47" s="611"/>
      <c r="BJ47" s="612"/>
      <c r="BK47" s="610" t="str">
        <f>IF('Calcul Worksheet'!HQ47="","",'Calcul Worksheet'!HQ47)</f>
        <v>N/A</v>
      </c>
      <c r="BL47" s="611"/>
      <c r="BM47" s="612"/>
      <c r="BN47" s="201"/>
      <c r="BO47" s="201"/>
      <c r="BP47" s="201"/>
    </row>
    <row r="48" spans="1:68">
      <c r="A48" s="34" t="str">
        <f>IF('Informations About Genes'!A48="","",'Informations About Genes'!A48)</f>
        <v>D10</v>
      </c>
      <c r="B48" s="35" t="str">
        <f>IF('Informations About Genes'!D48="","",'Informations About Genes'!D48)</f>
        <v/>
      </c>
      <c r="C48" s="598"/>
      <c r="D48" s="599"/>
      <c r="E48" s="600"/>
      <c r="F48" s="515" t="str">
        <f>IF('Calcul Worksheet'!EH48="","",'Calcul Worksheet'!EH48)</f>
        <v/>
      </c>
      <c r="G48" s="557"/>
      <c r="H48" s="516"/>
      <c r="I48" s="515" t="str">
        <f>IF('Calcul Worksheet'!EK48="","",'Calcul Worksheet'!EK48)</f>
        <v/>
      </c>
      <c r="J48" s="557"/>
      <c r="K48" s="516"/>
      <c r="L48" s="515" t="str">
        <f>IF('Calcul Worksheet'!EN48="","",'Calcul Worksheet'!EN48)</f>
        <v/>
      </c>
      <c r="M48" s="557"/>
      <c r="N48" s="516"/>
      <c r="O48" s="515" t="str">
        <f>IF('Calcul Worksheet'!EQ48="","",'Calcul Worksheet'!EQ48)</f>
        <v/>
      </c>
      <c r="P48" s="557"/>
      <c r="Q48" s="516"/>
      <c r="R48" s="515" t="str">
        <f>IF('Calcul Worksheet'!ET48="","",'Calcul Worksheet'!ET48)</f>
        <v/>
      </c>
      <c r="S48" s="557"/>
      <c r="T48" s="516"/>
      <c r="U48" s="515" t="str">
        <f>IF('Calcul Worksheet'!EW48="","",'Calcul Worksheet'!EW48)</f>
        <v/>
      </c>
      <c r="V48" s="557"/>
      <c r="W48" s="516"/>
      <c r="X48" s="515" t="str">
        <f>IF('Calcul Worksheet'!EZ48="","",'Calcul Worksheet'!EZ48)</f>
        <v/>
      </c>
      <c r="Y48" s="557"/>
      <c r="Z48" s="516"/>
      <c r="AA48" s="515" t="str">
        <f>IF('Calcul Worksheet'!FC48="","",'Calcul Worksheet'!FC48)</f>
        <v/>
      </c>
      <c r="AB48" s="557"/>
      <c r="AC48" s="516"/>
      <c r="AD48" s="515" t="str">
        <f>IF('Calcul Worksheet'!FF48="","",'Calcul Worksheet'!FF48)</f>
        <v/>
      </c>
      <c r="AE48" s="557"/>
      <c r="AF48" s="516"/>
      <c r="AG48" s="515" t="str">
        <f>IF('Calcul Worksheet'!FI48="","",'Calcul Worksheet'!FI48)</f>
        <v/>
      </c>
      <c r="AH48" s="557"/>
      <c r="AI48" s="516"/>
      <c r="AJ48" s="610" t="str">
        <f>IF('Calcul Worksheet'!GP48="","",'Calcul Worksheet'!GP48)</f>
        <v>N/A</v>
      </c>
      <c r="AK48" s="611"/>
      <c r="AL48" s="612"/>
      <c r="AM48" s="610" t="str">
        <f>IF('Calcul Worksheet'!GS48="","",'Calcul Worksheet'!GS48)</f>
        <v>N/A</v>
      </c>
      <c r="AN48" s="611"/>
      <c r="AO48" s="612"/>
      <c r="AP48" s="610" t="str">
        <f>IF('Calcul Worksheet'!GV48="","",'Calcul Worksheet'!GV48)</f>
        <v>N/A</v>
      </c>
      <c r="AQ48" s="611"/>
      <c r="AR48" s="612"/>
      <c r="AS48" s="610" t="str">
        <f>IF('Calcul Worksheet'!GY48="","",'Calcul Worksheet'!GY48)</f>
        <v>N/A</v>
      </c>
      <c r="AT48" s="611"/>
      <c r="AU48" s="612"/>
      <c r="AV48" s="610" t="str">
        <f>IF('Calcul Worksheet'!HB48="","",'Calcul Worksheet'!HB48)</f>
        <v>N/A</v>
      </c>
      <c r="AW48" s="611"/>
      <c r="AX48" s="612"/>
      <c r="AY48" s="610" t="str">
        <f>IF('Calcul Worksheet'!HE48="","",'Calcul Worksheet'!HE48)</f>
        <v>N/A</v>
      </c>
      <c r="AZ48" s="611"/>
      <c r="BA48" s="612"/>
      <c r="BB48" s="610" t="str">
        <f>IF('Calcul Worksheet'!HH48="","",'Calcul Worksheet'!HH48)</f>
        <v>N/A</v>
      </c>
      <c r="BC48" s="611"/>
      <c r="BD48" s="612"/>
      <c r="BE48" s="610" t="str">
        <f>IF('Calcul Worksheet'!HK48="","",'Calcul Worksheet'!HK48)</f>
        <v>N/A</v>
      </c>
      <c r="BF48" s="611"/>
      <c r="BG48" s="612"/>
      <c r="BH48" s="610" t="str">
        <f>IF('Calcul Worksheet'!HN48="","",'Calcul Worksheet'!HN48)</f>
        <v>N/A</v>
      </c>
      <c r="BI48" s="611"/>
      <c r="BJ48" s="612"/>
      <c r="BK48" s="610" t="str">
        <f>IF('Calcul Worksheet'!HQ48="","",'Calcul Worksheet'!HQ48)</f>
        <v>N/A</v>
      </c>
      <c r="BL48" s="611"/>
      <c r="BM48" s="612"/>
      <c r="BN48" s="201"/>
      <c r="BO48" s="201"/>
      <c r="BP48" s="201"/>
    </row>
    <row r="49" spans="1:68">
      <c r="A49" s="34" t="str">
        <f>IF('Informations About Genes'!A49="","",'Informations About Genes'!A49)</f>
        <v>D11</v>
      </c>
      <c r="B49" s="35" t="str">
        <f>IF('Informations About Genes'!D49="","",'Informations About Genes'!D49)</f>
        <v/>
      </c>
      <c r="C49" s="598"/>
      <c r="D49" s="599"/>
      <c r="E49" s="600"/>
      <c r="F49" s="515" t="str">
        <f>IF('Calcul Worksheet'!EH49="","",'Calcul Worksheet'!EH49)</f>
        <v/>
      </c>
      <c r="G49" s="557"/>
      <c r="H49" s="516"/>
      <c r="I49" s="515" t="str">
        <f>IF('Calcul Worksheet'!EK49="","",'Calcul Worksheet'!EK49)</f>
        <v/>
      </c>
      <c r="J49" s="557"/>
      <c r="K49" s="516"/>
      <c r="L49" s="515" t="str">
        <f>IF('Calcul Worksheet'!EN49="","",'Calcul Worksheet'!EN49)</f>
        <v/>
      </c>
      <c r="M49" s="557"/>
      <c r="N49" s="516"/>
      <c r="O49" s="515" t="str">
        <f>IF('Calcul Worksheet'!EQ49="","",'Calcul Worksheet'!EQ49)</f>
        <v/>
      </c>
      <c r="P49" s="557"/>
      <c r="Q49" s="516"/>
      <c r="R49" s="515" t="str">
        <f>IF('Calcul Worksheet'!ET49="","",'Calcul Worksheet'!ET49)</f>
        <v/>
      </c>
      <c r="S49" s="557"/>
      <c r="T49" s="516"/>
      <c r="U49" s="515" t="str">
        <f>IF('Calcul Worksheet'!EW49="","",'Calcul Worksheet'!EW49)</f>
        <v/>
      </c>
      <c r="V49" s="557"/>
      <c r="W49" s="516"/>
      <c r="X49" s="515" t="str">
        <f>IF('Calcul Worksheet'!EZ49="","",'Calcul Worksheet'!EZ49)</f>
        <v/>
      </c>
      <c r="Y49" s="557"/>
      <c r="Z49" s="516"/>
      <c r="AA49" s="515" t="str">
        <f>IF('Calcul Worksheet'!FC49="","",'Calcul Worksheet'!FC49)</f>
        <v/>
      </c>
      <c r="AB49" s="557"/>
      <c r="AC49" s="516"/>
      <c r="AD49" s="515" t="str">
        <f>IF('Calcul Worksheet'!FF49="","",'Calcul Worksheet'!FF49)</f>
        <v/>
      </c>
      <c r="AE49" s="557"/>
      <c r="AF49" s="516"/>
      <c r="AG49" s="515" t="str">
        <f>IF('Calcul Worksheet'!FI49="","",'Calcul Worksheet'!FI49)</f>
        <v/>
      </c>
      <c r="AH49" s="557"/>
      <c r="AI49" s="516"/>
      <c r="AJ49" s="610" t="str">
        <f>IF('Calcul Worksheet'!GP49="","",'Calcul Worksheet'!GP49)</f>
        <v>N/A</v>
      </c>
      <c r="AK49" s="611"/>
      <c r="AL49" s="612"/>
      <c r="AM49" s="610" t="str">
        <f>IF('Calcul Worksheet'!GS49="","",'Calcul Worksheet'!GS49)</f>
        <v>N/A</v>
      </c>
      <c r="AN49" s="611"/>
      <c r="AO49" s="612"/>
      <c r="AP49" s="610" t="str">
        <f>IF('Calcul Worksheet'!GV49="","",'Calcul Worksheet'!GV49)</f>
        <v>N/A</v>
      </c>
      <c r="AQ49" s="611"/>
      <c r="AR49" s="612"/>
      <c r="AS49" s="610" t="str">
        <f>IF('Calcul Worksheet'!GY49="","",'Calcul Worksheet'!GY49)</f>
        <v>N/A</v>
      </c>
      <c r="AT49" s="611"/>
      <c r="AU49" s="612"/>
      <c r="AV49" s="610" t="str">
        <f>IF('Calcul Worksheet'!HB49="","",'Calcul Worksheet'!HB49)</f>
        <v>N/A</v>
      </c>
      <c r="AW49" s="611"/>
      <c r="AX49" s="612"/>
      <c r="AY49" s="610" t="str">
        <f>IF('Calcul Worksheet'!HE49="","",'Calcul Worksheet'!HE49)</f>
        <v>N/A</v>
      </c>
      <c r="AZ49" s="611"/>
      <c r="BA49" s="612"/>
      <c r="BB49" s="610" t="str">
        <f>IF('Calcul Worksheet'!HH49="","",'Calcul Worksheet'!HH49)</f>
        <v>N/A</v>
      </c>
      <c r="BC49" s="611"/>
      <c r="BD49" s="612"/>
      <c r="BE49" s="610" t="str">
        <f>IF('Calcul Worksheet'!HK49="","",'Calcul Worksheet'!HK49)</f>
        <v>N/A</v>
      </c>
      <c r="BF49" s="611"/>
      <c r="BG49" s="612"/>
      <c r="BH49" s="610" t="str">
        <f>IF('Calcul Worksheet'!HN49="","",'Calcul Worksheet'!HN49)</f>
        <v>N/A</v>
      </c>
      <c r="BI49" s="611"/>
      <c r="BJ49" s="612"/>
      <c r="BK49" s="610" t="str">
        <f>IF('Calcul Worksheet'!HQ49="","",'Calcul Worksheet'!HQ49)</f>
        <v>N/A</v>
      </c>
      <c r="BL49" s="611"/>
      <c r="BM49" s="612"/>
      <c r="BN49" s="201"/>
      <c r="BO49" s="201"/>
      <c r="BP49" s="201"/>
    </row>
    <row r="50" spans="1:68">
      <c r="A50" s="34" t="str">
        <f>IF('Informations About Genes'!A50="","",'Informations About Genes'!A50)</f>
        <v>D12</v>
      </c>
      <c r="B50" s="35" t="str">
        <f>IF('Informations About Genes'!D50="","",'Informations About Genes'!D50)</f>
        <v/>
      </c>
      <c r="C50" s="598"/>
      <c r="D50" s="599"/>
      <c r="E50" s="600"/>
      <c r="F50" s="515" t="str">
        <f>IF('Calcul Worksheet'!EH50="","",'Calcul Worksheet'!EH50)</f>
        <v/>
      </c>
      <c r="G50" s="557"/>
      <c r="H50" s="516"/>
      <c r="I50" s="515" t="str">
        <f>IF('Calcul Worksheet'!EK50="","",'Calcul Worksheet'!EK50)</f>
        <v/>
      </c>
      <c r="J50" s="557"/>
      <c r="K50" s="516"/>
      <c r="L50" s="515" t="str">
        <f>IF('Calcul Worksheet'!EN50="","",'Calcul Worksheet'!EN50)</f>
        <v/>
      </c>
      <c r="M50" s="557"/>
      <c r="N50" s="516"/>
      <c r="O50" s="515" t="str">
        <f>IF('Calcul Worksheet'!EQ50="","",'Calcul Worksheet'!EQ50)</f>
        <v/>
      </c>
      <c r="P50" s="557"/>
      <c r="Q50" s="516"/>
      <c r="R50" s="515" t="str">
        <f>IF('Calcul Worksheet'!ET50="","",'Calcul Worksheet'!ET50)</f>
        <v/>
      </c>
      <c r="S50" s="557"/>
      <c r="T50" s="516"/>
      <c r="U50" s="515" t="str">
        <f>IF('Calcul Worksheet'!EW50="","",'Calcul Worksheet'!EW50)</f>
        <v/>
      </c>
      <c r="V50" s="557"/>
      <c r="W50" s="516"/>
      <c r="X50" s="515" t="str">
        <f>IF('Calcul Worksheet'!EZ50="","",'Calcul Worksheet'!EZ50)</f>
        <v/>
      </c>
      <c r="Y50" s="557"/>
      <c r="Z50" s="516"/>
      <c r="AA50" s="515" t="str">
        <f>IF('Calcul Worksheet'!FC50="","",'Calcul Worksheet'!FC50)</f>
        <v/>
      </c>
      <c r="AB50" s="557"/>
      <c r="AC50" s="516"/>
      <c r="AD50" s="515" t="str">
        <f>IF('Calcul Worksheet'!FF50="","",'Calcul Worksheet'!FF50)</f>
        <v/>
      </c>
      <c r="AE50" s="557"/>
      <c r="AF50" s="516"/>
      <c r="AG50" s="515" t="str">
        <f>IF('Calcul Worksheet'!FI50="","",'Calcul Worksheet'!FI50)</f>
        <v/>
      </c>
      <c r="AH50" s="557"/>
      <c r="AI50" s="516"/>
      <c r="AJ50" s="610" t="str">
        <f>IF('Calcul Worksheet'!GP50="","",'Calcul Worksheet'!GP50)</f>
        <v>N/A</v>
      </c>
      <c r="AK50" s="611"/>
      <c r="AL50" s="612"/>
      <c r="AM50" s="610" t="str">
        <f>IF('Calcul Worksheet'!GS50="","",'Calcul Worksheet'!GS50)</f>
        <v>N/A</v>
      </c>
      <c r="AN50" s="611"/>
      <c r="AO50" s="612"/>
      <c r="AP50" s="610" t="str">
        <f>IF('Calcul Worksheet'!GV50="","",'Calcul Worksheet'!GV50)</f>
        <v>N/A</v>
      </c>
      <c r="AQ50" s="611"/>
      <c r="AR50" s="612"/>
      <c r="AS50" s="610" t="str">
        <f>IF('Calcul Worksheet'!GY50="","",'Calcul Worksheet'!GY50)</f>
        <v>N/A</v>
      </c>
      <c r="AT50" s="611"/>
      <c r="AU50" s="612"/>
      <c r="AV50" s="610" t="str">
        <f>IF('Calcul Worksheet'!HB50="","",'Calcul Worksheet'!HB50)</f>
        <v>N/A</v>
      </c>
      <c r="AW50" s="611"/>
      <c r="AX50" s="612"/>
      <c r="AY50" s="610" t="str">
        <f>IF('Calcul Worksheet'!HE50="","",'Calcul Worksheet'!HE50)</f>
        <v>N/A</v>
      </c>
      <c r="AZ50" s="611"/>
      <c r="BA50" s="612"/>
      <c r="BB50" s="610" t="str">
        <f>IF('Calcul Worksheet'!HH50="","",'Calcul Worksheet'!HH50)</f>
        <v>N/A</v>
      </c>
      <c r="BC50" s="611"/>
      <c r="BD50" s="612"/>
      <c r="BE50" s="610" t="str">
        <f>IF('Calcul Worksheet'!HK50="","",'Calcul Worksheet'!HK50)</f>
        <v>N/A</v>
      </c>
      <c r="BF50" s="611"/>
      <c r="BG50" s="612"/>
      <c r="BH50" s="610" t="str">
        <f>IF('Calcul Worksheet'!HN50="","",'Calcul Worksheet'!HN50)</f>
        <v>N/A</v>
      </c>
      <c r="BI50" s="611"/>
      <c r="BJ50" s="612"/>
      <c r="BK50" s="610" t="str">
        <f>IF('Calcul Worksheet'!HQ50="","",'Calcul Worksheet'!HQ50)</f>
        <v>N/A</v>
      </c>
      <c r="BL50" s="611"/>
      <c r="BM50" s="612"/>
      <c r="BN50" s="201"/>
      <c r="BO50" s="201"/>
      <c r="BP50" s="201"/>
    </row>
    <row r="51" spans="1:68">
      <c r="A51" s="34" t="str">
        <f>IF('Informations About Genes'!A51="","",'Informations About Genes'!A51)</f>
        <v>E1</v>
      </c>
      <c r="B51" s="35" t="str">
        <f>IF('Informations About Genes'!D51="","",'Informations About Genes'!D51)</f>
        <v/>
      </c>
      <c r="C51" s="598"/>
      <c r="D51" s="599"/>
      <c r="E51" s="600"/>
      <c r="F51" s="515" t="str">
        <f>IF('Calcul Worksheet'!EH51="","",'Calcul Worksheet'!EH51)</f>
        <v/>
      </c>
      <c r="G51" s="557"/>
      <c r="H51" s="516"/>
      <c r="I51" s="515" t="str">
        <f>IF('Calcul Worksheet'!EK51="","",'Calcul Worksheet'!EK51)</f>
        <v/>
      </c>
      <c r="J51" s="557"/>
      <c r="K51" s="516"/>
      <c r="L51" s="515" t="str">
        <f>IF('Calcul Worksheet'!EN51="","",'Calcul Worksheet'!EN51)</f>
        <v/>
      </c>
      <c r="M51" s="557"/>
      <c r="N51" s="516"/>
      <c r="O51" s="515" t="str">
        <f>IF('Calcul Worksheet'!EQ51="","",'Calcul Worksheet'!EQ51)</f>
        <v/>
      </c>
      <c r="P51" s="557"/>
      <c r="Q51" s="516"/>
      <c r="R51" s="515" t="str">
        <f>IF('Calcul Worksheet'!ET51="","",'Calcul Worksheet'!ET51)</f>
        <v/>
      </c>
      <c r="S51" s="557"/>
      <c r="T51" s="516"/>
      <c r="U51" s="515" t="str">
        <f>IF('Calcul Worksheet'!EW51="","",'Calcul Worksheet'!EW51)</f>
        <v/>
      </c>
      <c r="V51" s="557"/>
      <c r="W51" s="516"/>
      <c r="X51" s="515" t="str">
        <f>IF('Calcul Worksheet'!EZ51="","",'Calcul Worksheet'!EZ51)</f>
        <v/>
      </c>
      <c r="Y51" s="557"/>
      <c r="Z51" s="516"/>
      <c r="AA51" s="515" t="str">
        <f>IF('Calcul Worksheet'!FC51="","",'Calcul Worksheet'!FC51)</f>
        <v/>
      </c>
      <c r="AB51" s="557"/>
      <c r="AC51" s="516"/>
      <c r="AD51" s="515" t="str">
        <f>IF('Calcul Worksheet'!FF51="","",'Calcul Worksheet'!FF51)</f>
        <v/>
      </c>
      <c r="AE51" s="557"/>
      <c r="AF51" s="516"/>
      <c r="AG51" s="515" t="str">
        <f>IF('Calcul Worksheet'!FI51="","",'Calcul Worksheet'!FI51)</f>
        <v/>
      </c>
      <c r="AH51" s="557"/>
      <c r="AI51" s="516"/>
      <c r="AJ51" s="610" t="str">
        <f>IF('Calcul Worksheet'!GP51="","",'Calcul Worksheet'!GP51)</f>
        <v>N/A</v>
      </c>
      <c r="AK51" s="611"/>
      <c r="AL51" s="612"/>
      <c r="AM51" s="610" t="str">
        <f>IF('Calcul Worksheet'!GS51="","",'Calcul Worksheet'!GS51)</f>
        <v>N/A</v>
      </c>
      <c r="AN51" s="611"/>
      <c r="AO51" s="612"/>
      <c r="AP51" s="610" t="str">
        <f>IF('Calcul Worksheet'!GV51="","",'Calcul Worksheet'!GV51)</f>
        <v>N/A</v>
      </c>
      <c r="AQ51" s="611"/>
      <c r="AR51" s="612"/>
      <c r="AS51" s="610" t="str">
        <f>IF('Calcul Worksheet'!GY51="","",'Calcul Worksheet'!GY51)</f>
        <v>N/A</v>
      </c>
      <c r="AT51" s="611"/>
      <c r="AU51" s="612"/>
      <c r="AV51" s="610" t="str">
        <f>IF('Calcul Worksheet'!HB51="","",'Calcul Worksheet'!HB51)</f>
        <v>N/A</v>
      </c>
      <c r="AW51" s="611"/>
      <c r="AX51" s="612"/>
      <c r="AY51" s="610" t="str">
        <f>IF('Calcul Worksheet'!HE51="","",'Calcul Worksheet'!HE51)</f>
        <v>N/A</v>
      </c>
      <c r="AZ51" s="611"/>
      <c r="BA51" s="612"/>
      <c r="BB51" s="610" t="str">
        <f>IF('Calcul Worksheet'!HH51="","",'Calcul Worksheet'!HH51)</f>
        <v>N/A</v>
      </c>
      <c r="BC51" s="611"/>
      <c r="BD51" s="612"/>
      <c r="BE51" s="610" t="str">
        <f>IF('Calcul Worksheet'!HK51="","",'Calcul Worksheet'!HK51)</f>
        <v>N/A</v>
      </c>
      <c r="BF51" s="611"/>
      <c r="BG51" s="612"/>
      <c r="BH51" s="610" t="str">
        <f>IF('Calcul Worksheet'!HN51="","",'Calcul Worksheet'!HN51)</f>
        <v>N/A</v>
      </c>
      <c r="BI51" s="611"/>
      <c r="BJ51" s="612"/>
      <c r="BK51" s="610" t="str">
        <f>IF('Calcul Worksheet'!HQ51="","",'Calcul Worksheet'!HQ51)</f>
        <v>N/A</v>
      </c>
      <c r="BL51" s="611"/>
      <c r="BM51" s="612"/>
      <c r="BN51" s="201"/>
      <c r="BO51" s="201"/>
      <c r="BP51" s="201"/>
    </row>
    <row r="52" spans="1:68">
      <c r="A52" s="34" t="str">
        <f>IF('Informations About Genes'!A52="","",'Informations About Genes'!A52)</f>
        <v>E2</v>
      </c>
      <c r="B52" s="35" t="str">
        <f>IF('Informations About Genes'!D52="","",'Informations About Genes'!D52)</f>
        <v/>
      </c>
      <c r="C52" s="598"/>
      <c r="D52" s="599"/>
      <c r="E52" s="600"/>
      <c r="F52" s="515" t="str">
        <f>IF('Calcul Worksheet'!EH52="","",'Calcul Worksheet'!EH52)</f>
        <v/>
      </c>
      <c r="G52" s="557"/>
      <c r="H52" s="516"/>
      <c r="I52" s="515" t="str">
        <f>IF('Calcul Worksheet'!EK52="","",'Calcul Worksheet'!EK52)</f>
        <v/>
      </c>
      <c r="J52" s="557"/>
      <c r="K52" s="516"/>
      <c r="L52" s="515" t="str">
        <f>IF('Calcul Worksheet'!EN52="","",'Calcul Worksheet'!EN52)</f>
        <v/>
      </c>
      <c r="M52" s="557"/>
      <c r="N52" s="516"/>
      <c r="O52" s="515" t="str">
        <f>IF('Calcul Worksheet'!EQ52="","",'Calcul Worksheet'!EQ52)</f>
        <v/>
      </c>
      <c r="P52" s="557"/>
      <c r="Q52" s="516"/>
      <c r="R52" s="515" t="str">
        <f>IF('Calcul Worksheet'!ET52="","",'Calcul Worksheet'!ET52)</f>
        <v/>
      </c>
      <c r="S52" s="557"/>
      <c r="T52" s="516"/>
      <c r="U52" s="515" t="str">
        <f>IF('Calcul Worksheet'!EW52="","",'Calcul Worksheet'!EW52)</f>
        <v/>
      </c>
      <c r="V52" s="557"/>
      <c r="W52" s="516"/>
      <c r="X52" s="515" t="str">
        <f>IF('Calcul Worksheet'!EZ52="","",'Calcul Worksheet'!EZ52)</f>
        <v/>
      </c>
      <c r="Y52" s="557"/>
      <c r="Z52" s="516"/>
      <c r="AA52" s="515" t="str">
        <f>IF('Calcul Worksheet'!FC52="","",'Calcul Worksheet'!FC52)</f>
        <v/>
      </c>
      <c r="AB52" s="557"/>
      <c r="AC52" s="516"/>
      <c r="AD52" s="515" t="str">
        <f>IF('Calcul Worksheet'!FF52="","",'Calcul Worksheet'!FF52)</f>
        <v/>
      </c>
      <c r="AE52" s="557"/>
      <c r="AF52" s="516"/>
      <c r="AG52" s="515" t="str">
        <f>IF('Calcul Worksheet'!FI52="","",'Calcul Worksheet'!FI52)</f>
        <v/>
      </c>
      <c r="AH52" s="557"/>
      <c r="AI52" s="516"/>
      <c r="AJ52" s="610" t="str">
        <f>IF('Calcul Worksheet'!GP52="","",'Calcul Worksheet'!GP52)</f>
        <v>N/A</v>
      </c>
      <c r="AK52" s="611"/>
      <c r="AL52" s="612"/>
      <c r="AM52" s="610" t="str">
        <f>IF('Calcul Worksheet'!GS52="","",'Calcul Worksheet'!GS52)</f>
        <v>N/A</v>
      </c>
      <c r="AN52" s="611"/>
      <c r="AO52" s="612"/>
      <c r="AP52" s="610" t="str">
        <f>IF('Calcul Worksheet'!GV52="","",'Calcul Worksheet'!GV52)</f>
        <v>N/A</v>
      </c>
      <c r="AQ52" s="611"/>
      <c r="AR52" s="612"/>
      <c r="AS52" s="610" t="str">
        <f>IF('Calcul Worksheet'!GY52="","",'Calcul Worksheet'!GY52)</f>
        <v>N/A</v>
      </c>
      <c r="AT52" s="611"/>
      <c r="AU52" s="612"/>
      <c r="AV52" s="610" t="str">
        <f>IF('Calcul Worksheet'!HB52="","",'Calcul Worksheet'!HB52)</f>
        <v>N/A</v>
      </c>
      <c r="AW52" s="611"/>
      <c r="AX52" s="612"/>
      <c r="AY52" s="610" t="str">
        <f>IF('Calcul Worksheet'!HE52="","",'Calcul Worksheet'!HE52)</f>
        <v>N/A</v>
      </c>
      <c r="AZ52" s="611"/>
      <c r="BA52" s="612"/>
      <c r="BB52" s="610" t="str">
        <f>IF('Calcul Worksheet'!HH52="","",'Calcul Worksheet'!HH52)</f>
        <v>N/A</v>
      </c>
      <c r="BC52" s="611"/>
      <c r="BD52" s="612"/>
      <c r="BE52" s="610" t="str">
        <f>IF('Calcul Worksheet'!HK52="","",'Calcul Worksheet'!HK52)</f>
        <v>N/A</v>
      </c>
      <c r="BF52" s="611"/>
      <c r="BG52" s="612"/>
      <c r="BH52" s="610" t="str">
        <f>IF('Calcul Worksheet'!HN52="","",'Calcul Worksheet'!HN52)</f>
        <v>N/A</v>
      </c>
      <c r="BI52" s="611"/>
      <c r="BJ52" s="612"/>
      <c r="BK52" s="610" t="str">
        <f>IF('Calcul Worksheet'!HQ52="","",'Calcul Worksheet'!HQ52)</f>
        <v>N/A</v>
      </c>
      <c r="BL52" s="611"/>
      <c r="BM52" s="612"/>
      <c r="BN52" s="201"/>
      <c r="BO52" s="201"/>
      <c r="BP52" s="201"/>
    </row>
    <row r="53" spans="1:68">
      <c r="A53" s="34" t="str">
        <f>IF('Informations About Genes'!A53="","",'Informations About Genes'!A53)</f>
        <v>E3</v>
      </c>
      <c r="B53" s="35" t="str">
        <f>IF('Informations About Genes'!D53="","",'Informations About Genes'!D53)</f>
        <v/>
      </c>
      <c r="C53" s="598"/>
      <c r="D53" s="599"/>
      <c r="E53" s="600"/>
      <c r="F53" s="515" t="str">
        <f>IF('Calcul Worksheet'!EH53="","",'Calcul Worksheet'!EH53)</f>
        <v/>
      </c>
      <c r="G53" s="557"/>
      <c r="H53" s="516"/>
      <c r="I53" s="515" t="str">
        <f>IF('Calcul Worksheet'!EK53="","",'Calcul Worksheet'!EK53)</f>
        <v/>
      </c>
      <c r="J53" s="557"/>
      <c r="K53" s="516"/>
      <c r="L53" s="515" t="str">
        <f>IF('Calcul Worksheet'!EN53="","",'Calcul Worksheet'!EN53)</f>
        <v/>
      </c>
      <c r="M53" s="557"/>
      <c r="N53" s="516"/>
      <c r="O53" s="515" t="str">
        <f>IF('Calcul Worksheet'!EQ53="","",'Calcul Worksheet'!EQ53)</f>
        <v/>
      </c>
      <c r="P53" s="557"/>
      <c r="Q53" s="516"/>
      <c r="R53" s="515" t="str">
        <f>IF('Calcul Worksheet'!ET53="","",'Calcul Worksheet'!ET53)</f>
        <v/>
      </c>
      <c r="S53" s="557"/>
      <c r="T53" s="516"/>
      <c r="U53" s="515" t="str">
        <f>IF('Calcul Worksheet'!EW53="","",'Calcul Worksheet'!EW53)</f>
        <v/>
      </c>
      <c r="V53" s="557"/>
      <c r="W53" s="516"/>
      <c r="X53" s="515" t="str">
        <f>IF('Calcul Worksheet'!EZ53="","",'Calcul Worksheet'!EZ53)</f>
        <v/>
      </c>
      <c r="Y53" s="557"/>
      <c r="Z53" s="516"/>
      <c r="AA53" s="515" t="str">
        <f>IF('Calcul Worksheet'!FC53="","",'Calcul Worksheet'!FC53)</f>
        <v/>
      </c>
      <c r="AB53" s="557"/>
      <c r="AC53" s="516"/>
      <c r="AD53" s="515" t="str">
        <f>IF('Calcul Worksheet'!FF53="","",'Calcul Worksheet'!FF53)</f>
        <v/>
      </c>
      <c r="AE53" s="557"/>
      <c r="AF53" s="516"/>
      <c r="AG53" s="515" t="str">
        <f>IF('Calcul Worksheet'!FI53="","",'Calcul Worksheet'!FI53)</f>
        <v/>
      </c>
      <c r="AH53" s="557"/>
      <c r="AI53" s="516"/>
      <c r="AJ53" s="610" t="str">
        <f>IF('Calcul Worksheet'!GP53="","",'Calcul Worksheet'!GP53)</f>
        <v>N/A</v>
      </c>
      <c r="AK53" s="611"/>
      <c r="AL53" s="612"/>
      <c r="AM53" s="610" t="str">
        <f>IF('Calcul Worksheet'!GS53="","",'Calcul Worksheet'!GS53)</f>
        <v>N/A</v>
      </c>
      <c r="AN53" s="611"/>
      <c r="AO53" s="612"/>
      <c r="AP53" s="610" t="str">
        <f>IF('Calcul Worksheet'!GV53="","",'Calcul Worksheet'!GV53)</f>
        <v>N/A</v>
      </c>
      <c r="AQ53" s="611"/>
      <c r="AR53" s="612"/>
      <c r="AS53" s="610" t="str">
        <f>IF('Calcul Worksheet'!GY53="","",'Calcul Worksheet'!GY53)</f>
        <v>N/A</v>
      </c>
      <c r="AT53" s="611"/>
      <c r="AU53" s="612"/>
      <c r="AV53" s="610" t="str">
        <f>IF('Calcul Worksheet'!HB53="","",'Calcul Worksheet'!HB53)</f>
        <v>N/A</v>
      </c>
      <c r="AW53" s="611"/>
      <c r="AX53" s="612"/>
      <c r="AY53" s="610" t="str">
        <f>IF('Calcul Worksheet'!HE53="","",'Calcul Worksheet'!HE53)</f>
        <v>N/A</v>
      </c>
      <c r="AZ53" s="611"/>
      <c r="BA53" s="612"/>
      <c r="BB53" s="610" t="str">
        <f>IF('Calcul Worksheet'!HH53="","",'Calcul Worksheet'!HH53)</f>
        <v>N/A</v>
      </c>
      <c r="BC53" s="611"/>
      <c r="BD53" s="612"/>
      <c r="BE53" s="610" t="str">
        <f>IF('Calcul Worksheet'!HK53="","",'Calcul Worksheet'!HK53)</f>
        <v>N/A</v>
      </c>
      <c r="BF53" s="611"/>
      <c r="BG53" s="612"/>
      <c r="BH53" s="610" t="str">
        <f>IF('Calcul Worksheet'!HN53="","",'Calcul Worksheet'!HN53)</f>
        <v>N/A</v>
      </c>
      <c r="BI53" s="611"/>
      <c r="BJ53" s="612"/>
      <c r="BK53" s="610" t="str">
        <f>IF('Calcul Worksheet'!HQ53="","",'Calcul Worksheet'!HQ53)</f>
        <v>N/A</v>
      </c>
      <c r="BL53" s="611"/>
      <c r="BM53" s="612"/>
      <c r="BN53" s="201"/>
      <c r="BO53" s="201"/>
      <c r="BP53" s="201"/>
    </row>
    <row r="54" spans="1:68">
      <c r="A54" s="34" t="str">
        <f>IF('Informations About Genes'!A54="","",'Informations About Genes'!A54)</f>
        <v>E4</v>
      </c>
      <c r="B54" s="35" t="str">
        <f>IF('Informations About Genes'!D54="","",'Informations About Genes'!D54)</f>
        <v/>
      </c>
      <c r="C54" s="598"/>
      <c r="D54" s="599"/>
      <c r="E54" s="600"/>
      <c r="F54" s="515" t="str">
        <f>IF('Calcul Worksheet'!EH54="","",'Calcul Worksheet'!EH54)</f>
        <v/>
      </c>
      <c r="G54" s="557"/>
      <c r="H54" s="516"/>
      <c r="I54" s="515" t="str">
        <f>IF('Calcul Worksheet'!EK54="","",'Calcul Worksheet'!EK54)</f>
        <v/>
      </c>
      <c r="J54" s="557"/>
      <c r="K54" s="516"/>
      <c r="L54" s="515" t="str">
        <f>IF('Calcul Worksheet'!EN54="","",'Calcul Worksheet'!EN54)</f>
        <v/>
      </c>
      <c r="M54" s="557"/>
      <c r="N54" s="516"/>
      <c r="O54" s="515" t="str">
        <f>IF('Calcul Worksheet'!EQ54="","",'Calcul Worksheet'!EQ54)</f>
        <v/>
      </c>
      <c r="P54" s="557"/>
      <c r="Q54" s="516"/>
      <c r="R54" s="515" t="str">
        <f>IF('Calcul Worksheet'!ET54="","",'Calcul Worksheet'!ET54)</f>
        <v/>
      </c>
      <c r="S54" s="557"/>
      <c r="T54" s="516"/>
      <c r="U54" s="515" t="str">
        <f>IF('Calcul Worksheet'!EW54="","",'Calcul Worksheet'!EW54)</f>
        <v/>
      </c>
      <c r="V54" s="557"/>
      <c r="W54" s="516"/>
      <c r="X54" s="515" t="str">
        <f>IF('Calcul Worksheet'!EZ54="","",'Calcul Worksheet'!EZ54)</f>
        <v/>
      </c>
      <c r="Y54" s="557"/>
      <c r="Z54" s="516"/>
      <c r="AA54" s="515" t="str">
        <f>IF('Calcul Worksheet'!FC54="","",'Calcul Worksheet'!FC54)</f>
        <v/>
      </c>
      <c r="AB54" s="557"/>
      <c r="AC54" s="516"/>
      <c r="AD54" s="515" t="str">
        <f>IF('Calcul Worksheet'!FF54="","",'Calcul Worksheet'!FF54)</f>
        <v/>
      </c>
      <c r="AE54" s="557"/>
      <c r="AF54" s="516"/>
      <c r="AG54" s="515" t="str">
        <f>IF('Calcul Worksheet'!FI54="","",'Calcul Worksheet'!FI54)</f>
        <v/>
      </c>
      <c r="AH54" s="557"/>
      <c r="AI54" s="516"/>
      <c r="AJ54" s="610" t="str">
        <f>IF('Calcul Worksheet'!GP54="","",'Calcul Worksheet'!GP54)</f>
        <v>N/A</v>
      </c>
      <c r="AK54" s="611"/>
      <c r="AL54" s="612"/>
      <c r="AM54" s="610" t="str">
        <f>IF('Calcul Worksheet'!GS54="","",'Calcul Worksheet'!GS54)</f>
        <v>N/A</v>
      </c>
      <c r="AN54" s="611"/>
      <c r="AO54" s="612"/>
      <c r="AP54" s="610" t="str">
        <f>IF('Calcul Worksheet'!GV54="","",'Calcul Worksheet'!GV54)</f>
        <v>N/A</v>
      </c>
      <c r="AQ54" s="611"/>
      <c r="AR54" s="612"/>
      <c r="AS54" s="610" t="str">
        <f>IF('Calcul Worksheet'!GY54="","",'Calcul Worksheet'!GY54)</f>
        <v>N/A</v>
      </c>
      <c r="AT54" s="611"/>
      <c r="AU54" s="612"/>
      <c r="AV54" s="610" t="str">
        <f>IF('Calcul Worksheet'!HB54="","",'Calcul Worksheet'!HB54)</f>
        <v>N/A</v>
      </c>
      <c r="AW54" s="611"/>
      <c r="AX54" s="612"/>
      <c r="AY54" s="610" t="str">
        <f>IF('Calcul Worksheet'!HE54="","",'Calcul Worksheet'!HE54)</f>
        <v>N/A</v>
      </c>
      <c r="AZ54" s="611"/>
      <c r="BA54" s="612"/>
      <c r="BB54" s="610" t="str">
        <f>IF('Calcul Worksheet'!HH54="","",'Calcul Worksheet'!HH54)</f>
        <v>N/A</v>
      </c>
      <c r="BC54" s="611"/>
      <c r="BD54" s="612"/>
      <c r="BE54" s="610" t="str">
        <f>IF('Calcul Worksheet'!HK54="","",'Calcul Worksheet'!HK54)</f>
        <v>N/A</v>
      </c>
      <c r="BF54" s="611"/>
      <c r="BG54" s="612"/>
      <c r="BH54" s="610" t="str">
        <f>IF('Calcul Worksheet'!HN54="","",'Calcul Worksheet'!HN54)</f>
        <v>N/A</v>
      </c>
      <c r="BI54" s="611"/>
      <c r="BJ54" s="612"/>
      <c r="BK54" s="610" t="str">
        <f>IF('Calcul Worksheet'!HQ54="","",'Calcul Worksheet'!HQ54)</f>
        <v>N/A</v>
      </c>
      <c r="BL54" s="611"/>
      <c r="BM54" s="612"/>
      <c r="BN54" s="201"/>
      <c r="BO54" s="201"/>
      <c r="BP54" s="201"/>
    </row>
    <row r="55" spans="1:68">
      <c r="A55" s="34" t="str">
        <f>IF('Informations About Genes'!A55="","",'Informations About Genes'!A55)</f>
        <v>E5</v>
      </c>
      <c r="B55" s="35" t="str">
        <f>IF('Informations About Genes'!D55="","",'Informations About Genes'!D55)</f>
        <v/>
      </c>
      <c r="C55" s="598"/>
      <c r="D55" s="599"/>
      <c r="E55" s="600"/>
      <c r="F55" s="515" t="str">
        <f>IF('Calcul Worksheet'!EH55="","",'Calcul Worksheet'!EH55)</f>
        <v/>
      </c>
      <c r="G55" s="557"/>
      <c r="H55" s="516"/>
      <c r="I55" s="515" t="str">
        <f>IF('Calcul Worksheet'!EK55="","",'Calcul Worksheet'!EK55)</f>
        <v/>
      </c>
      <c r="J55" s="557"/>
      <c r="K55" s="516"/>
      <c r="L55" s="515" t="str">
        <f>IF('Calcul Worksheet'!EN55="","",'Calcul Worksheet'!EN55)</f>
        <v/>
      </c>
      <c r="M55" s="557"/>
      <c r="N55" s="516"/>
      <c r="O55" s="515" t="str">
        <f>IF('Calcul Worksheet'!EQ55="","",'Calcul Worksheet'!EQ55)</f>
        <v/>
      </c>
      <c r="P55" s="557"/>
      <c r="Q55" s="516"/>
      <c r="R55" s="515" t="str">
        <f>IF('Calcul Worksheet'!ET55="","",'Calcul Worksheet'!ET55)</f>
        <v/>
      </c>
      <c r="S55" s="557"/>
      <c r="T55" s="516"/>
      <c r="U55" s="515" t="str">
        <f>IF('Calcul Worksheet'!EW55="","",'Calcul Worksheet'!EW55)</f>
        <v/>
      </c>
      <c r="V55" s="557"/>
      <c r="W55" s="516"/>
      <c r="X55" s="515" t="str">
        <f>IF('Calcul Worksheet'!EZ55="","",'Calcul Worksheet'!EZ55)</f>
        <v/>
      </c>
      <c r="Y55" s="557"/>
      <c r="Z55" s="516"/>
      <c r="AA55" s="515" t="str">
        <f>IF('Calcul Worksheet'!FC55="","",'Calcul Worksheet'!FC55)</f>
        <v/>
      </c>
      <c r="AB55" s="557"/>
      <c r="AC55" s="516"/>
      <c r="AD55" s="515" t="str">
        <f>IF('Calcul Worksheet'!FF55="","",'Calcul Worksheet'!FF55)</f>
        <v/>
      </c>
      <c r="AE55" s="557"/>
      <c r="AF55" s="516"/>
      <c r="AG55" s="515" t="str">
        <f>IF('Calcul Worksheet'!FI55="","",'Calcul Worksheet'!FI55)</f>
        <v/>
      </c>
      <c r="AH55" s="557"/>
      <c r="AI55" s="516"/>
      <c r="AJ55" s="610" t="str">
        <f>IF('Calcul Worksheet'!GP55="","",'Calcul Worksheet'!GP55)</f>
        <v>N/A</v>
      </c>
      <c r="AK55" s="611"/>
      <c r="AL55" s="612"/>
      <c r="AM55" s="610" t="str">
        <f>IF('Calcul Worksheet'!GS55="","",'Calcul Worksheet'!GS55)</f>
        <v>N/A</v>
      </c>
      <c r="AN55" s="611"/>
      <c r="AO55" s="612"/>
      <c r="AP55" s="610" t="str">
        <f>IF('Calcul Worksheet'!GV55="","",'Calcul Worksheet'!GV55)</f>
        <v>N/A</v>
      </c>
      <c r="AQ55" s="611"/>
      <c r="AR55" s="612"/>
      <c r="AS55" s="610" t="str">
        <f>IF('Calcul Worksheet'!GY55="","",'Calcul Worksheet'!GY55)</f>
        <v>N/A</v>
      </c>
      <c r="AT55" s="611"/>
      <c r="AU55" s="612"/>
      <c r="AV55" s="610" t="str">
        <f>IF('Calcul Worksheet'!HB55="","",'Calcul Worksheet'!HB55)</f>
        <v>N/A</v>
      </c>
      <c r="AW55" s="611"/>
      <c r="AX55" s="612"/>
      <c r="AY55" s="610" t="str">
        <f>IF('Calcul Worksheet'!HE55="","",'Calcul Worksheet'!HE55)</f>
        <v>N/A</v>
      </c>
      <c r="AZ55" s="611"/>
      <c r="BA55" s="612"/>
      <c r="BB55" s="610" t="str">
        <f>IF('Calcul Worksheet'!HH55="","",'Calcul Worksheet'!HH55)</f>
        <v>N/A</v>
      </c>
      <c r="BC55" s="611"/>
      <c r="BD55" s="612"/>
      <c r="BE55" s="610" t="str">
        <f>IF('Calcul Worksheet'!HK55="","",'Calcul Worksheet'!HK55)</f>
        <v>N/A</v>
      </c>
      <c r="BF55" s="611"/>
      <c r="BG55" s="612"/>
      <c r="BH55" s="610" t="str">
        <f>IF('Calcul Worksheet'!HN55="","",'Calcul Worksheet'!HN55)</f>
        <v>N/A</v>
      </c>
      <c r="BI55" s="611"/>
      <c r="BJ55" s="612"/>
      <c r="BK55" s="610" t="str">
        <f>IF('Calcul Worksheet'!HQ55="","",'Calcul Worksheet'!HQ55)</f>
        <v>N/A</v>
      </c>
      <c r="BL55" s="611"/>
      <c r="BM55" s="612"/>
      <c r="BN55" s="201"/>
      <c r="BO55" s="201"/>
      <c r="BP55" s="201"/>
    </row>
    <row r="56" spans="1:68">
      <c r="A56" s="34" t="str">
        <f>IF('Informations About Genes'!A56="","",'Informations About Genes'!A56)</f>
        <v>E6</v>
      </c>
      <c r="B56" s="35" t="str">
        <f>IF('Informations About Genes'!D56="","",'Informations About Genes'!D56)</f>
        <v/>
      </c>
      <c r="C56" s="598"/>
      <c r="D56" s="599"/>
      <c r="E56" s="600"/>
      <c r="F56" s="515" t="str">
        <f>IF('Calcul Worksheet'!EH56="","",'Calcul Worksheet'!EH56)</f>
        <v/>
      </c>
      <c r="G56" s="557"/>
      <c r="H56" s="516"/>
      <c r="I56" s="515" t="str">
        <f>IF('Calcul Worksheet'!EK56="","",'Calcul Worksheet'!EK56)</f>
        <v/>
      </c>
      <c r="J56" s="557"/>
      <c r="K56" s="516"/>
      <c r="L56" s="515" t="str">
        <f>IF('Calcul Worksheet'!EN56="","",'Calcul Worksheet'!EN56)</f>
        <v/>
      </c>
      <c r="M56" s="557"/>
      <c r="N56" s="516"/>
      <c r="O56" s="515" t="str">
        <f>IF('Calcul Worksheet'!EQ56="","",'Calcul Worksheet'!EQ56)</f>
        <v/>
      </c>
      <c r="P56" s="557"/>
      <c r="Q56" s="516"/>
      <c r="R56" s="515" t="str">
        <f>IF('Calcul Worksheet'!ET56="","",'Calcul Worksheet'!ET56)</f>
        <v/>
      </c>
      <c r="S56" s="557"/>
      <c r="T56" s="516"/>
      <c r="U56" s="515" t="str">
        <f>IF('Calcul Worksheet'!EW56="","",'Calcul Worksheet'!EW56)</f>
        <v/>
      </c>
      <c r="V56" s="557"/>
      <c r="W56" s="516"/>
      <c r="X56" s="515" t="str">
        <f>IF('Calcul Worksheet'!EZ56="","",'Calcul Worksheet'!EZ56)</f>
        <v/>
      </c>
      <c r="Y56" s="557"/>
      <c r="Z56" s="516"/>
      <c r="AA56" s="515" t="str">
        <f>IF('Calcul Worksheet'!FC56="","",'Calcul Worksheet'!FC56)</f>
        <v/>
      </c>
      <c r="AB56" s="557"/>
      <c r="AC56" s="516"/>
      <c r="AD56" s="515" t="str">
        <f>IF('Calcul Worksheet'!FF56="","",'Calcul Worksheet'!FF56)</f>
        <v/>
      </c>
      <c r="AE56" s="557"/>
      <c r="AF56" s="516"/>
      <c r="AG56" s="515" t="str">
        <f>IF('Calcul Worksheet'!FI56="","",'Calcul Worksheet'!FI56)</f>
        <v/>
      </c>
      <c r="AH56" s="557"/>
      <c r="AI56" s="516"/>
      <c r="AJ56" s="610" t="str">
        <f>IF('Calcul Worksheet'!GP56="","",'Calcul Worksheet'!GP56)</f>
        <v>N/A</v>
      </c>
      <c r="AK56" s="611"/>
      <c r="AL56" s="612"/>
      <c r="AM56" s="610" t="str">
        <f>IF('Calcul Worksheet'!GS56="","",'Calcul Worksheet'!GS56)</f>
        <v>N/A</v>
      </c>
      <c r="AN56" s="611"/>
      <c r="AO56" s="612"/>
      <c r="AP56" s="610" t="str">
        <f>IF('Calcul Worksheet'!GV56="","",'Calcul Worksheet'!GV56)</f>
        <v>N/A</v>
      </c>
      <c r="AQ56" s="611"/>
      <c r="AR56" s="612"/>
      <c r="AS56" s="610" t="str">
        <f>IF('Calcul Worksheet'!GY56="","",'Calcul Worksheet'!GY56)</f>
        <v>N/A</v>
      </c>
      <c r="AT56" s="611"/>
      <c r="AU56" s="612"/>
      <c r="AV56" s="610" t="str">
        <f>IF('Calcul Worksheet'!HB56="","",'Calcul Worksheet'!HB56)</f>
        <v>N/A</v>
      </c>
      <c r="AW56" s="611"/>
      <c r="AX56" s="612"/>
      <c r="AY56" s="610" t="str">
        <f>IF('Calcul Worksheet'!HE56="","",'Calcul Worksheet'!HE56)</f>
        <v>N/A</v>
      </c>
      <c r="AZ56" s="611"/>
      <c r="BA56" s="612"/>
      <c r="BB56" s="610" t="str">
        <f>IF('Calcul Worksheet'!HH56="","",'Calcul Worksheet'!HH56)</f>
        <v>N/A</v>
      </c>
      <c r="BC56" s="611"/>
      <c r="BD56" s="612"/>
      <c r="BE56" s="610" t="str">
        <f>IF('Calcul Worksheet'!HK56="","",'Calcul Worksheet'!HK56)</f>
        <v>N/A</v>
      </c>
      <c r="BF56" s="611"/>
      <c r="BG56" s="612"/>
      <c r="BH56" s="610" t="str">
        <f>IF('Calcul Worksheet'!HN56="","",'Calcul Worksheet'!HN56)</f>
        <v>N/A</v>
      </c>
      <c r="BI56" s="611"/>
      <c r="BJ56" s="612"/>
      <c r="BK56" s="610" t="str">
        <f>IF('Calcul Worksheet'!HQ56="","",'Calcul Worksheet'!HQ56)</f>
        <v>N/A</v>
      </c>
      <c r="BL56" s="611"/>
      <c r="BM56" s="612"/>
      <c r="BN56" s="201"/>
      <c r="BO56" s="201"/>
      <c r="BP56" s="201"/>
    </row>
    <row r="57" spans="1:68">
      <c r="A57" s="34" t="str">
        <f>IF('Informations About Genes'!A57="","",'Informations About Genes'!A57)</f>
        <v>E7</v>
      </c>
      <c r="B57" s="35" t="str">
        <f>IF('Informations About Genes'!D57="","",'Informations About Genes'!D57)</f>
        <v/>
      </c>
      <c r="C57" s="598"/>
      <c r="D57" s="599"/>
      <c r="E57" s="600"/>
      <c r="F57" s="515" t="str">
        <f>IF('Calcul Worksheet'!EH57="","",'Calcul Worksheet'!EH57)</f>
        <v/>
      </c>
      <c r="G57" s="557"/>
      <c r="H57" s="516"/>
      <c r="I57" s="515" t="str">
        <f>IF('Calcul Worksheet'!EK57="","",'Calcul Worksheet'!EK57)</f>
        <v/>
      </c>
      <c r="J57" s="557"/>
      <c r="K57" s="516"/>
      <c r="L57" s="515" t="str">
        <f>IF('Calcul Worksheet'!EN57="","",'Calcul Worksheet'!EN57)</f>
        <v/>
      </c>
      <c r="M57" s="557"/>
      <c r="N57" s="516"/>
      <c r="O57" s="515" t="str">
        <f>IF('Calcul Worksheet'!EQ57="","",'Calcul Worksheet'!EQ57)</f>
        <v/>
      </c>
      <c r="P57" s="557"/>
      <c r="Q57" s="516"/>
      <c r="R57" s="515" t="str">
        <f>IF('Calcul Worksheet'!ET57="","",'Calcul Worksheet'!ET57)</f>
        <v/>
      </c>
      <c r="S57" s="557"/>
      <c r="T57" s="516"/>
      <c r="U57" s="515" t="str">
        <f>IF('Calcul Worksheet'!EW57="","",'Calcul Worksheet'!EW57)</f>
        <v/>
      </c>
      <c r="V57" s="557"/>
      <c r="W57" s="516"/>
      <c r="X57" s="515" t="str">
        <f>IF('Calcul Worksheet'!EZ57="","",'Calcul Worksheet'!EZ57)</f>
        <v/>
      </c>
      <c r="Y57" s="557"/>
      <c r="Z57" s="516"/>
      <c r="AA57" s="515" t="str">
        <f>IF('Calcul Worksheet'!FC57="","",'Calcul Worksheet'!FC57)</f>
        <v/>
      </c>
      <c r="AB57" s="557"/>
      <c r="AC57" s="516"/>
      <c r="AD57" s="515" t="str">
        <f>IF('Calcul Worksheet'!FF57="","",'Calcul Worksheet'!FF57)</f>
        <v/>
      </c>
      <c r="AE57" s="557"/>
      <c r="AF57" s="516"/>
      <c r="AG57" s="515" t="str">
        <f>IF('Calcul Worksheet'!FI57="","",'Calcul Worksheet'!FI57)</f>
        <v/>
      </c>
      <c r="AH57" s="557"/>
      <c r="AI57" s="516"/>
      <c r="AJ57" s="610" t="str">
        <f>IF('Calcul Worksheet'!GP57="","",'Calcul Worksheet'!GP57)</f>
        <v>N/A</v>
      </c>
      <c r="AK57" s="611"/>
      <c r="AL57" s="612"/>
      <c r="AM57" s="610" t="str">
        <f>IF('Calcul Worksheet'!GS57="","",'Calcul Worksheet'!GS57)</f>
        <v>N/A</v>
      </c>
      <c r="AN57" s="611"/>
      <c r="AO57" s="612"/>
      <c r="AP57" s="610" t="str">
        <f>IF('Calcul Worksheet'!GV57="","",'Calcul Worksheet'!GV57)</f>
        <v>N/A</v>
      </c>
      <c r="AQ57" s="611"/>
      <c r="AR57" s="612"/>
      <c r="AS57" s="610" t="str">
        <f>IF('Calcul Worksheet'!GY57="","",'Calcul Worksheet'!GY57)</f>
        <v>N/A</v>
      </c>
      <c r="AT57" s="611"/>
      <c r="AU57" s="612"/>
      <c r="AV57" s="610" t="str">
        <f>IF('Calcul Worksheet'!HB57="","",'Calcul Worksheet'!HB57)</f>
        <v>N/A</v>
      </c>
      <c r="AW57" s="611"/>
      <c r="AX57" s="612"/>
      <c r="AY57" s="610" t="str">
        <f>IF('Calcul Worksheet'!HE57="","",'Calcul Worksheet'!HE57)</f>
        <v>N/A</v>
      </c>
      <c r="AZ57" s="611"/>
      <c r="BA57" s="612"/>
      <c r="BB57" s="610" t="str">
        <f>IF('Calcul Worksheet'!HH57="","",'Calcul Worksheet'!HH57)</f>
        <v>N/A</v>
      </c>
      <c r="BC57" s="611"/>
      <c r="BD57" s="612"/>
      <c r="BE57" s="610" t="str">
        <f>IF('Calcul Worksheet'!HK57="","",'Calcul Worksheet'!HK57)</f>
        <v>N/A</v>
      </c>
      <c r="BF57" s="611"/>
      <c r="BG57" s="612"/>
      <c r="BH57" s="610" t="str">
        <f>IF('Calcul Worksheet'!HN57="","",'Calcul Worksheet'!HN57)</f>
        <v>N/A</v>
      </c>
      <c r="BI57" s="611"/>
      <c r="BJ57" s="612"/>
      <c r="BK57" s="610" t="str">
        <f>IF('Calcul Worksheet'!HQ57="","",'Calcul Worksheet'!HQ57)</f>
        <v>N/A</v>
      </c>
      <c r="BL57" s="611"/>
      <c r="BM57" s="612"/>
      <c r="BN57" s="201"/>
      <c r="BO57" s="201"/>
      <c r="BP57" s="201"/>
    </row>
    <row r="58" spans="1:68">
      <c r="A58" s="34" t="str">
        <f>IF('Informations About Genes'!A58="","",'Informations About Genes'!A58)</f>
        <v>E8</v>
      </c>
      <c r="B58" s="35" t="str">
        <f>IF('Informations About Genes'!D58="","",'Informations About Genes'!D58)</f>
        <v/>
      </c>
      <c r="C58" s="598"/>
      <c r="D58" s="599"/>
      <c r="E58" s="600"/>
      <c r="F58" s="515" t="str">
        <f>IF('Calcul Worksheet'!EH58="","",'Calcul Worksheet'!EH58)</f>
        <v/>
      </c>
      <c r="G58" s="557"/>
      <c r="H58" s="516"/>
      <c r="I58" s="515" t="str">
        <f>IF('Calcul Worksheet'!EK58="","",'Calcul Worksheet'!EK58)</f>
        <v/>
      </c>
      <c r="J58" s="557"/>
      <c r="K58" s="516"/>
      <c r="L58" s="515" t="str">
        <f>IF('Calcul Worksheet'!EN58="","",'Calcul Worksheet'!EN58)</f>
        <v/>
      </c>
      <c r="M58" s="557"/>
      <c r="N58" s="516"/>
      <c r="O58" s="515" t="str">
        <f>IF('Calcul Worksheet'!EQ58="","",'Calcul Worksheet'!EQ58)</f>
        <v/>
      </c>
      <c r="P58" s="557"/>
      <c r="Q58" s="516"/>
      <c r="R58" s="515" t="str">
        <f>IF('Calcul Worksheet'!ET58="","",'Calcul Worksheet'!ET58)</f>
        <v/>
      </c>
      <c r="S58" s="557"/>
      <c r="T58" s="516"/>
      <c r="U58" s="515" t="str">
        <f>IF('Calcul Worksheet'!EW58="","",'Calcul Worksheet'!EW58)</f>
        <v/>
      </c>
      <c r="V58" s="557"/>
      <c r="W58" s="516"/>
      <c r="X58" s="515" t="str">
        <f>IF('Calcul Worksheet'!EZ58="","",'Calcul Worksheet'!EZ58)</f>
        <v/>
      </c>
      <c r="Y58" s="557"/>
      <c r="Z58" s="516"/>
      <c r="AA58" s="515" t="str">
        <f>IF('Calcul Worksheet'!FC58="","",'Calcul Worksheet'!FC58)</f>
        <v/>
      </c>
      <c r="AB58" s="557"/>
      <c r="AC58" s="516"/>
      <c r="AD58" s="515" t="str">
        <f>IF('Calcul Worksheet'!FF58="","",'Calcul Worksheet'!FF58)</f>
        <v/>
      </c>
      <c r="AE58" s="557"/>
      <c r="AF58" s="516"/>
      <c r="AG58" s="515" t="str">
        <f>IF('Calcul Worksheet'!FI58="","",'Calcul Worksheet'!FI58)</f>
        <v/>
      </c>
      <c r="AH58" s="557"/>
      <c r="AI58" s="516"/>
      <c r="AJ58" s="610" t="str">
        <f>IF('Calcul Worksheet'!GP58="","",'Calcul Worksheet'!GP58)</f>
        <v>N/A</v>
      </c>
      <c r="AK58" s="611"/>
      <c r="AL58" s="612"/>
      <c r="AM58" s="610" t="str">
        <f>IF('Calcul Worksheet'!GS58="","",'Calcul Worksheet'!GS58)</f>
        <v>N/A</v>
      </c>
      <c r="AN58" s="611"/>
      <c r="AO58" s="612"/>
      <c r="AP58" s="610" t="str">
        <f>IF('Calcul Worksheet'!GV58="","",'Calcul Worksheet'!GV58)</f>
        <v>N/A</v>
      </c>
      <c r="AQ58" s="611"/>
      <c r="AR58" s="612"/>
      <c r="AS58" s="610" t="str">
        <f>IF('Calcul Worksheet'!GY58="","",'Calcul Worksheet'!GY58)</f>
        <v>N/A</v>
      </c>
      <c r="AT58" s="611"/>
      <c r="AU58" s="612"/>
      <c r="AV58" s="610" t="str">
        <f>IF('Calcul Worksheet'!HB58="","",'Calcul Worksheet'!HB58)</f>
        <v>N/A</v>
      </c>
      <c r="AW58" s="611"/>
      <c r="AX58" s="612"/>
      <c r="AY58" s="610" t="str">
        <f>IF('Calcul Worksheet'!HE58="","",'Calcul Worksheet'!HE58)</f>
        <v>N/A</v>
      </c>
      <c r="AZ58" s="611"/>
      <c r="BA58" s="612"/>
      <c r="BB58" s="610" t="str">
        <f>IF('Calcul Worksheet'!HH58="","",'Calcul Worksheet'!HH58)</f>
        <v>N/A</v>
      </c>
      <c r="BC58" s="611"/>
      <c r="BD58" s="612"/>
      <c r="BE58" s="610" t="str">
        <f>IF('Calcul Worksheet'!HK58="","",'Calcul Worksheet'!HK58)</f>
        <v>N/A</v>
      </c>
      <c r="BF58" s="611"/>
      <c r="BG58" s="612"/>
      <c r="BH58" s="610" t="str">
        <f>IF('Calcul Worksheet'!HN58="","",'Calcul Worksheet'!HN58)</f>
        <v>N/A</v>
      </c>
      <c r="BI58" s="611"/>
      <c r="BJ58" s="612"/>
      <c r="BK58" s="610" t="str">
        <f>IF('Calcul Worksheet'!HQ58="","",'Calcul Worksheet'!HQ58)</f>
        <v>N/A</v>
      </c>
      <c r="BL58" s="611"/>
      <c r="BM58" s="612"/>
      <c r="BN58" s="201"/>
      <c r="BO58" s="201"/>
      <c r="BP58" s="201"/>
    </row>
    <row r="59" spans="1:68">
      <c r="A59" s="34" t="str">
        <f>IF('Informations About Genes'!A59="","",'Informations About Genes'!A59)</f>
        <v>E9</v>
      </c>
      <c r="B59" s="35" t="str">
        <f>IF('Informations About Genes'!D59="","",'Informations About Genes'!D59)</f>
        <v/>
      </c>
      <c r="C59" s="598"/>
      <c r="D59" s="599"/>
      <c r="E59" s="600"/>
      <c r="F59" s="515" t="str">
        <f>IF('Calcul Worksheet'!EH59="","",'Calcul Worksheet'!EH59)</f>
        <v/>
      </c>
      <c r="G59" s="557"/>
      <c r="H59" s="516"/>
      <c r="I59" s="515" t="str">
        <f>IF('Calcul Worksheet'!EK59="","",'Calcul Worksheet'!EK59)</f>
        <v/>
      </c>
      <c r="J59" s="557"/>
      <c r="K59" s="516"/>
      <c r="L59" s="515" t="str">
        <f>IF('Calcul Worksheet'!EN59="","",'Calcul Worksheet'!EN59)</f>
        <v/>
      </c>
      <c r="M59" s="557"/>
      <c r="N59" s="516"/>
      <c r="O59" s="515" t="str">
        <f>IF('Calcul Worksheet'!EQ59="","",'Calcul Worksheet'!EQ59)</f>
        <v/>
      </c>
      <c r="P59" s="557"/>
      <c r="Q59" s="516"/>
      <c r="R59" s="515" t="str">
        <f>IF('Calcul Worksheet'!ET59="","",'Calcul Worksheet'!ET59)</f>
        <v/>
      </c>
      <c r="S59" s="557"/>
      <c r="T59" s="516"/>
      <c r="U59" s="515" t="str">
        <f>IF('Calcul Worksheet'!EW59="","",'Calcul Worksheet'!EW59)</f>
        <v/>
      </c>
      <c r="V59" s="557"/>
      <c r="W59" s="516"/>
      <c r="X59" s="515" t="str">
        <f>IF('Calcul Worksheet'!EZ59="","",'Calcul Worksheet'!EZ59)</f>
        <v/>
      </c>
      <c r="Y59" s="557"/>
      <c r="Z59" s="516"/>
      <c r="AA59" s="515" t="str">
        <f>IF('Calcul Worksheet'!FC59="","",'Calcul Worksheet'!FC59)</f>
        <v/>
      </c>
      <c r="AB59" s="557"/>
      <c r="AC59" s="516"/>
      <c r="AD59" s="515" t="str">
        <f>IF('Calcul Worksheet'!FF59="","",'Calcul Worksheet'!FF59)</f>
        <v/>
      </c>
      <c r="AE59" s="557"/>
      <c r="AF59" s="516"/>
      <c r="AG59" s="515" t="str">
        <f>IF('Calcul Worksheet'!FI59="","",'Calcul Worksheet'!FI59)</f>
        <v/>
      </c>
      <c r="AH59" s="557"/>
      <c r="AI59" s="516"/>
      <c r="AJ59" s="610" t="str">
        <f>IF('Calcul Worksheet'!GP59="","",'Calcul Worksheet'!GP59)</f>
        <v>N/A</v>
      </c>
      <c r="AK59" s="611"/>
      <c r="AL59" s="612"/>
      <c r="AM59" s="610" t="str">
        <f>IF('Calcul Worksheet'!GS59="","",'Calcul Worksheet'!GS59)</f>
        <v>N/A</v>
      </c>
      <c r="AN59" s="611"/>
      <c r="AO59" s="612"/>
      <c r="AP59" s="610" t="str">
        <f>IF('Calcul Worksheet'!GV59="","",'Calcul Worksheet'!GV59)</f>
        <v>N/A</v>
      </c>
      <c r="AQ59" s="611"/>
      <c r="AR59" s="612"/>
      <c r="AS59" s="610" t="str">
        <f>IF('Calcul Worksheet'!GY59="","",'Calcul Worksheet'!GY59)</f>
        <v>N/A</v>
      </c>
      <c r="AT59" s="611"/>
      <c r="AU59" s="612"/>
      <c r="AV59" s="610" t="str">
        <f>IF('Calcul Worksheet'!HB59="","",'Calcul Worksheet'!HB59)</f>
        <v>N/A</v>
      </c>
      <c r="AW59" s="611"/>
      <c r="AX59" s="612"/>
      <c r="AY59" s="610" t="str">
        <f>IF('Calcul Worksheet'!HE59="","",'Calcul Worksheet'!HE59)</f>
        <v>N/A</v>
      </c>
      <c r="AZ59" s="611"/>
      <c r="BA59" s="612"/>
      <c r="BB59" s="610" t="str">
        <f>IF('Calcul Worksheet'!HH59="","",'Calcul Worksheet'!HH59)</f>
        <v>N/A</v>
      </c>
      <c r="BC59" s="611"/>
      <c r="BD59" s="612"/>
      <c r="BE59" s="610" t="str">
        <f>IF('Calcul Worksheet'!HK59="","",'Calcul Worksheet'!HK59)</f>
        <v>N/A</v>
      </c>
      <c r="BF59" s="611"/>
      <c r="BG59" s="612"/>
      <c r="BH59" s="610" t="str">
        <f>IF('Calcul Worksheet'!HN59="","",'Calcul Worksheet'!HN59)</f>
        <v>N/A</v>
      </c>
      <c r="BI59" s="611"/>
      <c r="BJ59" s="612"/>
      <c r="BK59" s="610" t="str">
        <f>IF('Calcul Worksheet'!HQ59="","",'Calcul Worksheet'!HQ59)</f>
        <v>N/A</v>
      </c>
      <c r="BL59" s="611"/>
      <c r="BM59" s="612"/>
      <c r="BN59" s="201"/>
      <c r="BO59" s="201"/>
      <c r="BP59" s="201"/>
    </row>
    <row r="60" spans="1:68">
      <c r="A60" s="34" t="str">
        <f>IF('Informations About Genes'!A60="","",'Informations About Genes'!A60)</f>
        <v>E10</v>
      </c>
      <c r="B60" s="35" t="str">
        <f>IF('Informations About Genes'!D60="","",'Informations About Genes'!D60)</f>
        <v/>
      </c>
      <c r="C60" s="598"/>
      <c r="D60" s="599"/>
      <c r="E60" s="600"/>
      <c r="F60" s="515" t="str">
        <f>IF('Calcul Worksheet'!EH60="","",'Calcul Worksheet'!EH60)</f>
        <v/>
      </c>
      <c r="G60" s="557"/>
      <c r="H60" s="516"/>
      <c r="I60" s="515" t="str">
        <f>IF('Calcul Worksheet'!EK60="","",'Calcul Worksheet'!EK60)</f>
        <v/>
      </c>
      <c r="J60" s="557"/>
      <c r="K60" s="516"/>
      <c r="L60" s="515" t="str">
        <f>IF('Calcul Worksheet'!EN60="","",'Calcul Worksheet'!EN60)</f>
        <v/>
      </c>
      <c r="M60" s="557"/>
      <c r="N60" s="516"/>
      <c r="O60" s="515" t="str">
        <f>IF('Calcul Worksheet'!EQ60="","",'Calcul Worksheet'!EQ60)</f>
        <v/>
      </c>
      <c r="P60" s="557"/>
      <c r="Q60" s="516"/>
      <c r="R60" s="515" t="str">
        <f>IF('Calcul Worksheet'!ET60="","",'Calcul Worksheet'!ET60)</f>
        <v/>
      </c>
      <c r="S60" s="557"/>
      <c r="T60" s="516"/>
      <c r="U60" s="515" t="str">
        <f>IF('Calcul Worksheet'!EW60="","",'Calcul Worksheet'!EW60)</f>
        <v/>
      </c>
      <c r="V60" s="557"/>
      <c r="W60" s="516"/>
      <c r="X60" s="515" t="str">
        <f>IF('Calcul Worksheet'!EZ60="","",'Calcul Worksheet'!EZ60)</f>
        <v/>
      </c>
      <c r="Y60" s="557"/>
      <c r="Z60" s="516"/>
      <c r="AA60" s="515" t="str">
        <f>IF('Calcul Worksheet'!FC60="","",'Calcul Worksheet'!FC60)</f>
        <v/>
      </c>
      <c r="AB60" s="557"/>
      <c r="AC60" s="516"/>
      <c r="AD60" s="515" t="str">
        <f>IF('Calcul Worksheet'!FF60="","",'Calcul Worksheet'!FF60)</f>
        <v/>
      </c>
      <c r="AE60" s="557"/>
      <c r="AF60" s="516"/>
      <c r="AG60" s="515" t="str">
        <f>IF('Calcul Worksheet'!FI60="","",'Calcul Worksheet'!FI60)</f>
        <v/>
      </c>
      <c r="AH60" s="557"/>
      <c r="AI60" s="516"/>
      <c r="AJ60" s="610" t="str">
        <f>IF('Calcul Worksheet'!GP60="","",'Calcul Worksheet'!GP60)</f>
        <v>N/A</v>
      </c>
      <c r="AK60" s="611"/>
      <c r="AL60" s="612"/>
      <c r="AM60" s="610" t="str">
        <f>IF('Calcul Worksheet'!GS60="","",'Calcul Worksheet'!GS60)</f>
        <v>N/A</v>
      </c>
      <c r="AN60" s="611"/>
      <c r="AO60" s="612"/>
      <c r="AP60" s="610" t="str">
        <f>IF('Calcul Worksheet'!GV60="","",'Calcul Worksheet'!GV60)</f>
        <v>N/A</v>
      </c>
      <c r="AQ60" s="611"/>
      <c r="AR60" s="612"/>
      <c r="AS60" s="610" t="str">
        <f>IF('Calcul Worksheet'!GY60="","",'Calcul Worksheet'!GY60)</f>
        <v>N/A</v>
      </c>
      <c r="AT60" s="611"/>
      <c r="AU60" s="612"/>
      <c r="AV60" s="610" t="str">
        <f>IF('Calcul Worksheet'!HB60="","",'Calcul Worksheet'!HB60)</f>
        <v>N/A</v>
      </c>
      <c r="AW60" s="611"/>
      <c r="AX60" s="612"/>
      <c r="AY60" s="610" t="str">
        <f>IF('Calcul Worksheet'!HE60="","",'Calcul Worksheet'!HE60)</f>
        <v>N/A</v>
      </c>
      <c r="AZ60" s="611"/>
      <c r="BA60" s="612"/>
      <c r="BB60" s="610" t="str">
        <f>IF('Calcul Worksheet'!HH60="","",'Calcul Worksheet'!HH60)</f>
        <v>N/A</v>
      </c>
      <c r="BC60" s="611"/>
      <c r="BD60" s="612"/>
      <c r="BE60" s="610" t="str">
        <f>IF('Calcul Worksheet'!HK60="","",'Calcul Worksheet'!HK60)</f>
        <v>N/A</v>
      </c>
      <c r="BF60" s="611"/>
      <c r="BG60" s="612"/>
      <c r="BH60" s="610" t="str">
        <f>IF('Calcul Worksheet'!HN60="","",'Calcul Worksheet'!HN60)</f>
        <v>N/A</v>
      </c>
      <c r="BI60" s="611"/>
      <c r="BJ60" s="612"/>
      <c r="BK60" s="610" t="str">
        <f>IF('Calcul Worksheet'!HQ60="","",'Calcul Worksheet'!HQ60)</f>
        <v>N/A</v>
      </c>
      <c r="BL60" s="611"/>
      <c r="BM60" s="612"/>
      <c r="BN60" s="201"/>
      <c r="BO60" s="201"/>
      <c r="BP60" s="201"/>
    </row>
    <row r="61" spans="1:68">
      <c r="A61" s="34" t="str">
        <f>IF('Informations About Genes'!A61="","",'Informations About Genes'!A61)</f>
        <v>E11</v>
      </c>
      <c r="B61" s="35" t="str">
        <f>IF('Informations About Genes'!D61="","",'Informations About Genes'!D61)</f>
        <v/>
      </c>
      <c r="C61" s="598"/>
      <c r="D61" s="599"/>
      <c r="E61" s="600"/>
      <c r="F61" s="515" t="str">
        <f>IF('Calcul Worksheet'!EH61="","",'Calcul Worksheet'!EH61)</f>
        <v/>
      </c>
      <c r="G61" s="557"/>
      <c r="H61" s="516"/>
      <c r="I61" s="515" t="str">
        <f>IF('Calcul Worksheet'!EK61="","",'Calcul Worksheet'!EK61)</f>
        <v/>
      </c>
      <c r="J61" s="557"/>
      <c r="K61" s="516"/>
      <c r="L61" s="515" t="str">
        <f>IF('Calcul Worksheet'!EN61="","",'Calcul Worksheet'!EN61)</f>
        <v/>
      </c>
      <c r="M61" s="557"/>
      <c r="N61" s="516"/>
      <c r="O61" s="515" t="str">
        <f>IF('Calcul Worksheet'!EQ61="","",'Calcul Worksheet'!EQ61)</f>
        <v/>
      </c>
      <c r="P61" s="557"/>
      <c r="Q61" s="516"/>
      <c r="R61" s="515" t="str">
        <f>IF('Calcul Worksheet'!ET61="","",'Calcul Worksheet'!ET61)</f>
        <v/>
      </c>
      <c r="S61" s="557"/>
      <c r="T61" s="516"/>
      <c r="U61" s="515" t="str">
        <f>IF('Calcul Worksheet'!EW61="","",'Calcul Worksheet'!EW61)</f>
        <v/>
      </c>
      <c r="V61" s="557"/>
      <c r="W61" s="516"/>
      <c r="X61" s="515" t="str">
        <f>IF('Calcul Worksheet'!EZ61="","",'Calcul Worksheet'!EZ61)</f>
        <v/>
      </c>
      <c r="Y61" s="557"/>
      <c r="Z61" s="516"/>
      <c r="AA61" s="515" t="str">
        <f>IF('Calcul Worksheet'!FC61="","",'Calcul Worksheet'!FC61)</f>
        <v/>
      </c>
      <c r="AB61" s="557"/>
      <c r="AC61" s="516"/>
      <c r="AD61" s="515" t="str">
        <f>IF('Calcul Worksheet'!FF61="","",'Calcul Worksheet'!FF61)</f>
        <v/>
      </c>
      <c r="AE61" s="557"/>
      <c r="AF61" s="516"/>
      <c r="AG61" s="515" t="str">
        <f>IF('Calcul Worksheet'!FI61="","",'Calcul Worksheet'!FI61)</f>
        <v/>
      </c>
      <c r="AH61" s="557"/>
      <c r="AI61" s="516"/>
      <c r="AJ61" s="610" t="str">
        <f>IF('Calcul Worksheet'!GP61="","",'Calcul Worksheet'!GP61)</f>
        <v>N/A</v>
      </c>
      <c r="AK61" s="611"/>
      <c r="AL61" s="612"/>
      <c r="AM61" s="610" t="str">
        <f>IF('Calcul Worksheet'!GS61="","",'Calcul Worksheet'!GS61)</f>
        <v>N/A</v>
      </c>
      <c r="AN61" s="611"/>
      <c r="AO61" s="612"/>
      <c r="AP61" s="610" t="str">
        <f>IF('Calcul Worksheet'!GV61="","",'Calcul Worksheet'!GV61)</f>
        <v>N/A</v>
      </c>
      <c r="AQ61" s="611"/>
      <c r="AR61" s="612"/>
      <c r="AS61" s="610" t="str">
        <f>IF('Calcul Worksheet'!GY61="","",'Calcul Worksheet'!GY61)</f>
        <v>N/A</v>
      </c>
      <c r="AT61" s="611"/>
      <c r="AU61" s="612"/>
      <c r="AV61" s="610" t="str">
        <f>IF('Calcul Worksheet'!HB61="","",'Calcul Worksheet'!HB61)</f>
        <v>N/A</v>
      </c>
      <c r="AW61" s="611"/>
      <c r="AX61" s="612"/>
      <c r="AY61" s="610" t="str">
        <f>IF('Calcul Worksheet'!HE61="","",'Calcul Worksheet'!HE61)</f>
        <v>N/A</v>
      </c>
      <c r="AZ61" s="611"/>
      <c r="BA61" s="612"/>
      <c r="BB61" s="610" t="str">
        <f>IF('Calcul Worksheet'!HH61="","",'Calcul Worksheet'!HH61)</f>
        <v>N/A</v>
      </c>
      <c r="BC61" s="611"/>
      <c r="BD61" s="612"/>
      <c r="BE61" s="610" t="str">
        <f>IF('Calcul Worksheet'!HK61="","",'Calcul Worksheet'!HK61)</f>
        <v>N/A</v>
      </c>
      <c r="BF61" s="611"/>
      <c r="BG61" s="612"/>
      <c r="BH61" s="610" t="str">
        <f>IF('Calcul Worksheet'!HN61="","",'Calcul Worksheet'!HN61)</f>
        <v>N/A</v>
      </c>
      <c r="BI61" s="611"/>
      <c r="BJ61" s="612"/>
      <c r="BK61" s="610" t="str">
        <f>IF('Calcul Worksheet'!HQ61="","",'Calcul Worksheet'!HQ61)</f>
        <v>N/A</v>
      </c>
      <c r="BL61" s="611"/>
      <c r="BM61" s="612"/>
      <c r="BN61" s="201"/>
      <c r="BO61" s="201"/>
      <c r="BP61" s="201"/>
    </row>
    <row r="62" spans="1:68">
      <c r="A62" s="34" t="str">
        <f>IF('Informations About Genes'!A62="","",'Informations About Genes'!A62)</f>
        <v>E12</v>
      </c>
      <c r="B62" s="35" t="str">
        <f>IF('Informations About Genes'!D62="","",'Informations About Genes'!D62)</f>
        <v/>
      </c>
      <c r="C62" s="598"/>
      <c r="D62" s="599"/>
      <c r="E62" s="600"/>
      <c r="F62" s="515" t="str">
        <f>IF('Calcul Worksheet'!EH62="","",'Calcul Worksheet'!EH62)</f>
        <v/>
      </c>
      <c r="G62" s="557"/>
      <c r="H62" s="516"/>
      <c r="I62" s="515" t="str">
        <f>IF('Calcul Worksheet'!EK62="","",'Calcul Worksheet'!EK62)</f>
        <v/>
      </c>
      <c r="J62" s="557"/>
      <c r="K62" s="516"/>
      <c r="L62" s="515" t="str">
        <f>IF('Calcul Worksheet'!EN62="","",'Calcul Worksheet'!EN62)</f>
        <v/>
      </c>
      <c r="M62" s="557"/>
      <c r="N62" s="516"/>
      <c r="O62" s="515" t="str">
        <f>IF('Calcul Worksheet'!EQ62="","",'Calcul Worksheet'!EQ62)</f>
        <v/>
      </c>
      <c r="P62" s="557"/>
      <c r="Q62" s="516"/>
      <c r="R62" s="515" t="str">
        <f>IF('Calcul Worksheet'!ET62="","",'Calcul Worksheet'!ET62)</f>
        <v/>
      </c>
      <c r="S62" s="557"/>
      <c r="T62" s="516"/>
      <c r="U62" s="515" t="str">
        <f>IF('Calcul Worksheet'!EW62="","",'Calcul Worksheet'!EW62)</f>
        <v/>
      </c>
      <c r="V62" s="557"/>
      <c r="W62" s="516"/>
      <c r="X62" s="515" t="str">
        <f>IF('Calcul Worksheet'!EZ62="","",'Calcul Worksheet'!EZ62)</f>
        <v/>
      </c>
      <c r="Y62" s="557"/>
      <c r="Z62" s="516"/>
      <c r="AA62" s="515" t="str">
        <f>IF('Calcul Worksheet'!FC62="","",'Calcul Worksheet'!FC62)</f>
        <v/>
      </c>
      <c r="AB62" s="557"/>
      <c r="AC62" s="516"/>
      <c r="AD62" s="515" t="str">
        <f>IF('Calcul Worksheet'!FF62="","",'Calcul Worksheet'!FF62)</f>
        <v/>
      </c>
      <c r="AE62" s="557"/>
      <c r="AF62" s="516"/>
      <c r="AG62" s="515" t="str">
        <f>IF('Calcul Worksheet'!FI62="","",'Calcul Worksheet'!FI62)</f>
        <v/>
      </c>
      <c r="AH62" s="557"/>
      <c r="AI62" s="516"/>
      <c r="AJ62" s="610" t="str">
        <f>IF('Calcul Worksheet'!GP62="","",'Calcul Worksheet'!GP62)</f>
        <v>N/A</v>
      </c>
      <c r="AK62" s="611"/>
      <c r="AL62" s="612"/>
      <c r="AM62" s="610" t="str">
        <f>IF('Calcul Worksheet'!GS62="","",'Calcul Worksheet'!GS62)</f>
        <v>N/A</v>
      </c>
      <c r="AN62" s="611"/>
      <c r="AO62" s="612"/>
      <c r="AP62" s="610" t="str">
        <f>IF('Calcul Worksheet'!GV62="","",'Calcul Worksheet'!GV62)</f>
        <v>N/A</v>
      </c>
      <c r="AQ62" s="611"/>
      <c r="AR62" s="612"/>
      <c r="AS62" s="610" t="str">
        <f>IF('Calcul Worksheet'!GY62="","",'Calcul Worksheet'!GY62)</f>
        <v>N/A</v>
      </c>
      <c r="AT62" s="611"/>
      <c r="AU62" s="612"/>
      <c r="AV62" s="610" t="str">
        <f>IF('Calcul Worksheet'!HB62="","",'Calcul Worksheet'!HB62)</f>
        <v>N/A</v>
      </c>
      <c r="AW62" s="611"/>
      <c r="AX62" s="612"/>
      <c r="AY62" s="610" t="str">
        <f>IF('Calcul Worksheet'!HE62="","",'Calcul Worksheet'!HE62)</f>
        <v>N/A</v>
      </c>
      <c r="AZ62" s="611"/>
      <c r="BA62" s="612"/>
      <c r="BB62" s="610" t="str">
        <f>IF('Calcul Worksheet'!HH62="","",'Calcul Worksheet'!HH62)</f>
        <v>N/A</v>
      </c>
      <c r="BC62" s="611"/>
      <c r="BD62" s="612"/>
      <c r="BE62" s="610" t="str">
        <f>IF('Calcul Worksheet'!HK62="","",'Calcul Worksheet'!HK62)</f>
        <v>N/A</v>
      </c>
      <c r="BF62" s="611"/>
      <c r="BG62" s="612"/>
      <c r="BH62" s="610" t="str">
        <f>IF('Calcul Worksheet'!HN62="","",'Calcul Worksheet'!HN62)</f>
        <v>N/A</v>
      </c>
      <c r="BI62" s="611"/>
      <c r="BJ62" s="612"/>
      <c r="BK62" s="610" t="str">
        <f>IF('Calcul Worksheet'!HQ62="","",'Calcul Worksheet'!HQ62)</f>
        <v>N/A</v>
      </c>
      <c r="BL62" s="611"/>
      <c r="BM62" s="612"/>
      <c r="BN62" s="201"/>
      <c r="BO62" s="201"/>
      <c r="BP62" s="201"/>
    </row>
    <row r="63" spans="1:68">
      <c r="A63" s="34" t="str">
        <f>IF('Informations About Genes'!A63="","",'Informations About Genes'!A63)</f>
        <v>F1</v>
      </c>
      <c r="B63" s="35" t="str">
        <f>IF('Informations About Genes'!D63="","",'Informations About Genes'!D63)</f>
        <v/>
      </c>
      <c r="C63" s="598"/>
      <c r="D63" s="599"/>
      <c r="E63" s="600"/>
      <c r="F63" s="515" t="str">
        <f>IF('Calcul Worksheet'!EH63="","",'Calcul Worksheet'!EH63)</f>
        <v/>
      </c>
      <c r="G63" s="557"/>
      <c r="H63" s="516"/>
      <c r="I63" s="515" t="str">
        <f>IF('Calcul Worksheet'!EK63="","",'Calcul Worksheet'!EK63)</f>
        <v/>
      </c>
      <c r="J63" s="557"/>
      <c r="K63" s="516"/>
      <c r="L63" s="515" t="str">
        <f>IF('Calcul Worksheet'!EN63="","",'Calcul Worksheet'!EN63)</f>
        <v/>
      </c>
      <c r="M63" s="557"/>
      <c r="N63" s="516"/>
      <c r="O63" s="515" t="str">
        <f>IF('Calcul Worksheet'!EQ63="","",'Calcul Worksheet'!EQ63)</f>
        <v/>
      </c>
      <c r="P63" s="557"/>
      <c r="Q63" s="516"/>
      <c r="R63" s="515" t="str">
        <f>IF('Calcul Worksheet'!ET63="","",'Calcul Worksheet'!ET63)</f>
        <v/>
      </c>
      <c r="S63" s="557"/>
      <c r="T63" s="516"/>
      <c r="U63" s="515" t="str">
        <f>IF('Calcul Worksheet'!EW63="","",'Calcul Worksheet'!EW63)</f>
        <v/>
      </c>
      <c r="V63" s="557"/>
      <c r="W63" s="516"/>
      <c r="X63" s="515" t="str">
        <f>IF('Calcul Worksheet'!EZ63="","",'Calcul Worksheet'!EZ63)</f>
        <v/>
      </c>
      <c r="Y63" s="557"/>
      <c r="Z63" s="516"/>
      <c r="AA63" s="515" t="str">
        <f>IF('Calcul Worksheet'!FC63="","",'Calcul Worksheet'!FC63)</f>
        <v/>
      </c>
      <c r="AB63" s="557"/>
      <c r="AC63" s="516"/>
      <c r="AD63" s="515" t="str">
        <f>IF('Calcul Worksheet'!FF63="","",'Calcul Worksheet'!FF63)</f>
        <v/>
      </c>
      <c r="AE63" s="557"/>
      <c r="AF63" s="516"/>
      <c r="AG63" s="515" t="str">
        <f>IF('Calcul Worksheet'!FI63="","",'Calcul Worksheet'!FI63)</f>
        <v/>
      </c>
      <c r="AH63" s="557"/>
      <c r="AI63" s="516"/>
      <c r="AJ63" s="610" t="str">
        <f>IF('Calcul Worksheet'!GP63="","",'Calcul Worksheet'!GP63)</f>
        <v>N/A</v>
      </c>
      <c r="AK63" s="611"/>
      <c r="AL63" s="612"/>
      <c r="AM63" s="610" t="str">
        <f>IF('Calcul Worksheet'!GS63="","",'Calcul Worksheet'!GS63)</f>
        <v>N/A</v>
      </c>
      <c r="AN63" s="611"/>
      <c r="AO63" s="612"/>
      <c r="AP63" s="610" t="str">
        <f>IF('Calcul Worksheet'!GV63="","",'Calcul Worksheet'!GV63)</f>
        <v>N/A</v>
      </c>
      <c r="AQ63" s="611"/>
      <c r="AR63" s="612"/>
      <c r="AS63" s="610" t="str">
        <f>IF('Calcul Worksheet'!GY63="","",'Calcul Worksheet'!GY63)</f>
        <v>N/A</v>
      </c>
      <c r="AT63" s="611"/>
      <c r="AU63" s="612"/>
      <c r="AV63" s="610" t="str">
        <f>IF('Calcul Worksheet'!HB63="","",'Calcul Worksheet'!HB63)</f>
        <v>N/A</v>
      </c>
      <c r="AW63" s="611"/>
      <c r="AX63" s="612"/>
      <c r="AY63" s="610" t="str">
        <f>IF('Calcul Worksheet'!HE63="","",'Calcul Worksheet'!HE63)</f>
        <v>N/A</v>
      </c>
      <c r="AZ63" s="611"/>
      <c r="BA63" s="612"/>
      <c r="BB63" s="610" t="str">
        <f>IF('Calcul Worksheet'!HH63="","",'Calcul Worksheet'!HH63)</f>
        <v>N/A</v>
      </c>
      <c r="BC63" s="611"/>
      <c r="BD63" s="612"/>
      <c r="BE63" s="610" t="str">
        <f>IF('Calcul Worksheet'!HK63="","",'Calcul Worksheet'!HK63)</f>
        <v>N/A</v>
      </c>
      <c r="BF63" s="611"/>
      <c r="BG63" s="612"/>
      <c r="BH63" s="610" t="str">
        <f>IF('Calcul Worksheet'!HN63="","",'Calcul Worksheet'!HN63)</f>
        <v>N/A</v>
      </c>
      <c r="BI63" s="611"/>
      <c r="BJ63" s="612"/>
      <c r="BK63" s="610" t="str">
        <f>IF('Calcul Worksheet'!HQ63="","",'Calcul Worksheet'!HQ63)</f>
        <v>N/A</v>
      </c>
      <c r="BL63" s="611"/>
      <c r="BM63" s="612"/>
      <c r="BN63" s="201"/>
      <c r="BO63" s="201"/>
      <c r="BP63" s="201"/>
    </row>
    <row r="64" spans="1:68">
      <c r="A64" s="34" t="str">
        <f>IF('Informations About Genes'!A64="","",'Informations About Genes'!A64)</f>
        <v>F2</v>
      </c>
      <c r="B64" s="35" t="str">
        <f>IF('Informations About Genes'!D64="","",'Informations About Genes'!D64)</f>
        <v/>
      </c>
      <c r="C64" s="598"/>
      <c r="D64" s="599"/>
      <c r="E64" s="600"/>
      <c r="F64" s="515" t="str">
        <f>IF('Calcul Worksheet'!EH64="","",'Calcul Worksheet'!EH64)</f>
        <v/>
      </c>
      <c r="G64" s="557"/>
      <c r="H64" s="516"/>
      <c r="I64" s="515" t="str">
        <f>IF('Calcul Worksheet'!EK64="","",'Calcul Worksheet'!EK64)</f>
        <v/>
      </c>
      <c r="J64" s="557"/>
      <c r="K64" s="516"/>
      <c r="L64" s="515" t="str">
        <f>IF('Calcul Worksheet'!EN64="","",'Calcul Worksheet'!EN64)</f>
        <v/>
      </c>
      <c r="M64" s="557"/>
      <c r="N64" s="516"/>
      <c r="O64" s="515" t="str">
        <f>IF('Calcul Worksheet'!EQ64="","",'Calcul Worksheet'!EQ64)</f>
        <v/>
      </c>
      <c r="P64" s="557"/>
      <c r="Q64" s="516"/>
      <c r="R64" s="515" t="str">
        <f>IF('Calcul Worksheet'!ET64="","",'Calcul Worksheet'!ET64)</f>
        <v/>
      </c>
      <c r="S64" s="557"/>
      <c r="T64" s="516"/>
      <c r="U64" s="515" t="str">
        <f>IF('Calcul Worksheet'!EW64="","",'Calcul Worksheet'!EW64)</f>
        <v/>
      </c>
      <c r="V64" s="557"/>
      <c r="W64" s="516"/>
      <c r="X64" s="515" t="str">
        <f>IF('Calcul Worksheet'!EZ64="","",'Calcul Worksheet'!EZ64)</f>
        <v/>
      </c>
      <c r="Y64" s="557"/>
      <c r="Z64" s="516"/>
      <c r="AA64" s="515" t="str">
        <f>IF('Calcul Worksheet'!FC64="","",'Calcul Worksheet'!FC64)</f>
        <v/>
      </c>
      <c r="AB64" s="557"/>
      <c r="AC64" s="516"/>
      <c r="AD64" s="515" t="str">
        <f>IF('Calcul Worksheet'!FF64="","",'Calcul Worksheet'!FF64)</f>
        <v/>
      </c>
      <c r="AE64" s="557"/>
      <c r="AF64" s="516"/>
      <c r="AG64" s="515" t="str">
        <f>IF('Calcul Worksheet'!FI64="","",'Calcul Worksheet'!FI64)</f>
        <v/>
      </c>
      <c r="AH64" s="557"/>
      <c r="AI64" s="516"/>
      <c r="AJ64" s="610" t="str">
        <f>IF('Calcul Worksheet'!GP64="","",'Calcul Worksheet'!GP64)</f>
        <v>N/A</v>
      </c>
      <c r="AK64" s="611"/>
      <c r="AL64" s="612"/>
      <c r="AM64" s="610" t="str">
        <f>IF('Calcul Worksheet'!GS64="","",'Calcul Worksheet'!GS64)</f>
        <v>N/A</v>
      </c>
      <c r="AN64" s="611"/>
      <c r="AO64" s="612"/>
      <c r="AP64" s="610" t="str">
        <f>IF('Calcul Worksheet'!GV64="","",'Calcul Worksheet'!GV64)</f>
        <v>N/A</v>
      </c>
      <c r="AQ64" s="611"/>
      <c r="AR64" s="612"/>
      <c r="AS64" s="610" t="str">
        <f>IF('Calcul Worksheet'!GY64="","",'Calcul Worksheet'!GY64)</f>
        <v>N/A</v>
      </c>
      <c r="AT64" s="611"/>
      <c r="AU64" s="612"/>
      <c r="AV64" s="610" t="str">
        <f>IF('Calcul Worksheet'!HB64="","",'Calcul Worksheet'!HB64)</f>
        <v>N/A</v>
      </c>
      <c r="AW64" s="611"/>
      <c r="AX64" s="612"/>
      <c r="AY64" s="610" t="str">
        <f>IF('Calcul Worksheet'!HE64="","",'Calcul Worksheet'!HE64)</f>
        <v>N/A</v>
      </c>
      <c r="AZ64" s="611"/>
      <c r="BA64" s="612"/>
      <c r="BB64" s="610" t="str">
        <f>IF('Calcul Worksheet'!HH64="","",'Calcul Worksheet'!HH64)</f>
        <v>N/A</v>
      </c>
      <c r="BC64" s="611"/>
      <c r="BD64" s="612"/>
      <c r="BE64" s="610" t="str">
        <f>IF('Calcul Worksheet'!HK64="","",'Calcul Worksheet'!HK64)</f>
        <v>N/A</v>
      </c>
      <c r="BF64" s="611"/>
      <c r="BG64" s="612"/>
      <c r="BH64" s="610" t="str">
        <f>IF('Calcul Worksheet'!HN64="","",'Calcul Worksheet'!HN64)</f>
        <v>N/A</v>
      </c>
      <c r="BI64" s="611"/>
      <c r="BJ64" s="612"/>
      <c r="BK64" s="610" t="str">
        <f>IF('Calcul Worksheet'!HQ64="","",'Calcul Worksheet'!HQ64)</f>
        <v>N/A</v>
      </c>
      <c r="BL64" s="611"/>
      <c r="BM64" s="612"/>
      <c r="BN64" s="201"/>
      <c r="BO64" s="201"/>
      <c r="BP64" s="201"/>
    </row>
    <row r="65" spans="1:68">
      <c r="A65" s="34" t="str">
        <f>IF('Informations About Genes'!A65="","",'Informations About Genes'!A65)</f>
        <v>F3</v>
      </c>
      <c r="B65" s="35" t="str">
        <f>IF('Informations About Genes'!D65="","",'Informations About Genes'!D65)</f>
        <v/>
      </c>
      <c r="C65" s="598"/>
      <c r="D65" s="599"/>
      <c r="E65" s="600"/>
      <c r="F65" s="515" t="str">
        <f>IF('Calcul Worksheet'!EH65="","",'Calcul Worksheet'!EH65)</f>
        <v/>
      </c>
      <c r="G65" s="557"/>
      <c r="H65" s="516"/>
      <c r="I65" s="515" t="str">
        <f>IF('Calcul Worksheet'!EK65="","",'Calcul Worksheet'!EK65)</f>
        <v/>
      </c>
      <c r="J65" s="557"/>
      <c r="K65" s="516"/>
      <c r="L65" s="515" t="str">
        <f>IF('Calcul Worksheet'!EN65="","",'Calcul Worksheet'!EN65)</f>
        <v/>
      </c>
      <c r="M65" s="557"/>
      <c r="N65" s="516"/>
      <c r="O65" s="515" t="str">
        <f>IF('Calcul Worksheet'!EQ65="","",'Calcul Worksheet'!EQ65)</f>
        <v/>
      </c>
      <c r="P65" s="557"/>
      <c r="Q65" s="516"/>
      <c r="R65" s="515" t="str">
        <f>IF('Calcul Worksheet'!ET65="","",'Calcul Worksheet'!ET65)</f>
        <v/>
      </c>
      <c r="S65" s="557"/>
      <c r="T65" s="516"/>
      <c r="U65" s="515" t="str">
        <f>IF('Calcul Worksheet'!EW65="","",'Calcul Worksheet'!EW65)</f>
        <v/>
      </c>
      <c r="V65" s="557"/>
      <c r="W65" s="516"/>
      <c r="X65" s="515" t="str">
        <f>IF('Calcul Worksheet'!EZ65="","",'Calcul Worksheet'!EZ65)</f>
        <v/>
      </c>
      <c r="Y65" s="557"/>
      <c r="Z65" s="516"/>
      <c r="AA65" s="515" t="str">
        <f>IF('Calcul Worksheet'!FC65="","",'Calcul Worksheet'!FC65)</f>
        <v/>
      </c>
      <c r="AB65" s="557"/>
      <c r="AC65" s="516"/>
      <c r="AD65" s="515" t="str">
        <f>IF('Calcul Worksheet'!FF65="","",'Calcul Worksheet'!FF65)</f>
        <v/>
      </c>
      <c r="AE65" s="557"/>
      <c r="AF65" s="516"/>
      <c r="AG65" s="515" t="str">
        <f>IF('Calcul Worksheet'!FI65="","",'Calcul Worksheet'!FI65)</f>
        <v/>
      </c>
      <c r="AH65" s="557"/>
      <c r="AI65" s="516"/>
      <c r="AJ65" s="610" t="str">
        <f>IF('Calcul Worksheet'!GP65="","",'Calcul Worksheet'!GP65)</f>
        <v>N/A</v>
      </c>
      <c r="AK65" s="611"/>
      <c r="AL65" s="612"/>
      <c r="AM65" s="610" t="str">
        <f>IF('Calcul Worksheet'!GS65="","",'Calcul Worksheet'!GS65)</f>
        <v>N/A</v>
      </c>
      <c r="AN65" s="611"/>
      <c r="AO65" s="612"/>
      <c r="AP65" s="610" t="str">
        <f>IF('Calcul Worksheet'!GV65="","",'Calcul Worksheet'!GV65)</f>
        <v>N/A</v>
      </c>
      <c r="AQ65" s="611"/>
      <c r="AR65" s="612"/>
      <c r="AS65" s="610" t="str">
        <f>IF('Calcul Worksheet'!GY65="","",'Calcul Worksheet'!GY65)</f>
        <v>N/A</v>
      </c>
      <c r="AT65" s="611"/>
      <c r="AU65" s="612"/>
      <c r="AV65" s="610" t="str">
        <f>IF('Calcul Worksheet'!HB65="","",'Calcul Worksheet'!HB65)</f>
        <v>N/A</v>
      </c>
      <c r="AW65" s="611"/>
      <c r="AX65" s="612"/>
      <c r="AY65" s="610" t="str">
        <f>IF('Calcul Worksheet'!HE65="","",'Calcul Worksheet'!HE65)</f>
        <v>N/A</v>
      </c>
      <c r="AZ65" s="611"/>
      <c r="BA65" s="612"/>
      <c r="BB65" s="610" t="str">
        <f>IF('Calcul Worksheet'!HH65="","",'Calcul Worksheet'!HH65)</f>
        <v>N/A</v>
      </c>
      <c r="BC65" s="611"/>
      <c r="BD65" s="612"/>
      <c r="BE65" s="610" t="str">
        <f>IF('Calcul Worksheet'!HK65="","",'Calcul Worksheet'!HK65)</f>
        <v>N/A</v>
      </c>
      <c r="BF65" s="611"/>
      <c r="BG65" s="612"/>
      <c r="BH65" s="610" t="str">
        <f>IF('Calcul Worksheet'!HN65="","",'Calcul Worksheet'!HN65)</f>
        <v>N/A</v>
      </c>
      <c r="BI65" s="611"/>
      <c r="BJ65" s="612"/>
      <c r="BK65" s="610" t="str">
        <f>IF('Calcul Worksheet'!HQ65="","",'Calcul Worksheet'!HQ65)</f>
        <v>N/A</v>
      </c>
      <c r="BL65" s="611"/>
      <c r="BM65" s="612"/>
      <c r="BN65" s="201"/>
      <c r="BO65" s="201"/>
      <c r="BP65" s="201"/>
    </row>
    <row r="66" spans="1:68">
      <c r="A66" s="34" t="str">
        <f>IF('Informations About Genes'!A66="","",'Informations About Genes'!A66)</f>
        <v>F4</v>
      </c>
      <c r="B66" s="35" t="str">
        <f>IF('Informations About Genes'!D66="","",'Informations About Genes'!D66)</f>
        <v/>
      </c>
      <c r="C66" s="598"/>
      <c r="D66" s="599"/>
      <c r="E66" s="600"/>
      <c r="F66" s="515" t="str">
        <f>IF('Calcul Worksheet'!EH66="","",'Calcul Worksheet'!EH66)</f>
        <v/>
      </c>
      <c r="G66" s="557"/>
      <c r="H66" s="516"/>
      <c r="I66" s="515" t="str">
        <f>IF('Calcul Worksheet'!EK66="","",'Calcul Worksheet'!EK66)</f>
        <v/>
      </c>
      <c r="J66" s="557"/>
      <c r="K66" s="516"/>
      <c r="L66" s="515" t="str">
        <f>IF('Calcul Worksheet'!EN66="","",'Calcul Worksheet'!EN66)</f>
        <v/>
      </c>
      <c r="M66" s="557"/>
      <c r="N66" s="516"/>
      <c r="O66" s="515" t="str">
        <f>IF('Calcul Worksheet'!EQ66="","",'Calcul Worksheet'!EQ66)</f>
        <v/>
      </c>
      <c r="P66" s="557"/>
      <c r="Q66" s="516"/>
      <c r="R66" s="515" t="str">
        <f>IF('Calcul Worksheet'!ET66="","",'Calcul Worksheet'!ET66)</f>
        <v/>
      </c>
      <c r="S66" s="557"/>
      <c r="T66" s="516"/>
      <c r="U66" s="515" t="str">
        <f>IF('Calcul Worksheet'!EW66="","",'Calcul Worksheet'!EW66)</f>
        <v/>
      </c>
      <c r="V66" s="557"/>
      <c r="W66" s="516"/>
      <c r="X66" s="515" t="str">
        <f>IF('Calcul Worksheet'!EZ66="","",'Calcul Worksheet'!EZ66)</f>
        <v/>
      </c>
      <c r="Y66" s="557"/>
      <c r="Z66" s="516"/>
      <c r="AA66" s="515" t="str">
        <f>IF('Calcul Worksheet'!FC66="","",'Calcul Worksheet'!FC66)</f>
        <v/>
      </c>
      <c r="AB66" s="557"/>
      <c r="AC66" s="516"/>
      <c r="AD66" s="515" t="str">
        <f>IF('Calcul Worksheet'!FF66="","",'Calcul Worksheet'!FF66)</f>
        <v/>
      </c>
      <c r="AE66" s="557"/>
      <c r="AF66" s="516"/>
      <c r="AG66" s="515" t="str">
        <f>IF('Calcul Worksheet'!FI66="","",'Calcul Worksheet'!FI66)</f>
        <v/>
      </c>
      <c r="AH66" s="557"/>
      <c r="AI66" s="516"/>
      <c r="AJ66" s="610" t="str">
        <f>IF('Calcul Worksheet'!GP66="","",'Calcul Worksheet'!GP66)</f>
        <v>N/A</v>
      </c>
      <c r="AK66" s="611"/>
      <c r="AL66" s="612"/>
      <c r="AM66" s="610" t="str">
        <f>IF('Calcul Worksheet'!GS66="","",'Calcul Worksheet'!GS66)</f>
        <v>N/A</v>
      </c>
      <c r="AN66" s="611"/>
      <c r="AO66" s="612"/>
      <c r="AP66" s="610" t="str">
        <f>IF('Calcul Worksheet'!GV66="","",'Calcul Worksheet'!GV66)</f>
        <v>N/A</v>
      </c>
      <c r="AQ66" s="611"/>
      <c r="AR66" s="612"/>
      <c r="AS66" s="610" t="str">
        <f>IF('Calcul Worksheet'!GY66="","",'Calcul Worksheet'!GY66)</f>
        <v>N/A</v>
      </c>
      <c r="AT66" s="611"/>
      <c r="AU66" s="612"/>
      <c r="AV66" s="610" t="str">
        <f>IF('Calcul Worksheet'!HB66="","",'Calcul Worksheet'!HB66)</f>
        <v>N/A</v>
      </c>
      <c r="AW66" s="611"/>
      <c r="AX66" s="612"/>
      <c r="AY66" s="610" t="str">
        <f>IF('Calcul Worksheet'!HE66="","",'Calcul Worksheet'!HE66)</f>
        <v>N/A</v>
      </c>
      <c r="AZ66" s="611"/>
      <c r="BA66" s="612"/>
      <c r="BB66" s="610" t="str">
        <f>IF('Calcul Worksheet'!HH66="","",'Calcul Worksheet'!HH66)</f>
        <v>N/A</v>
      </c>
      <c r="BC66" s="611"/>
      <c r="BD66" s="612"/>
      <c r="BE66" s="610" t="str">
        <f>IF('Calcul Worksheet'!HK66="","",'Calcul Worksheet'!HK66)</f>
        <v>N/A</v>
      </c>
      <c r="BF66" s="611"/>
      <c r="BG66" s="612"/>
      <c r="BH66" s="610" t="str">
        <f>IF('Calcul Worksheet'!HN66="","",'Calcul Worksheet'!HN66)</f>
        <v>N/A</v>
      </c>
      <c r="BI66" s="611"/>
      <c r="BJ66" s="612"/>
      <c r="BK66" s="610" t="str">
        <f>IF('Calcul Worksheet'!HQ66="","",'Calcul Worksheet'!HQ66)</f>
        <v>N/A</v>
      </c>
      <c r="BL66" s="611"/>
      <c r="BM66" s="612"/>
      <c r="BN66" s="201"/>
      <c r="BO66" s="201"/>
      <c r="BP66" s="201"/>
    </row>
    <row r="67" spans="1:68">
      <c r="A67" s="34" t="str">
        <f>IF('Informations About Genes'!A67="","",'Informations About Genes'!A67)</f>
        <v>F5</v>
      </c>
      <c r="B67" s="35" t="str">
        <f>IF('Informations About Genes'!D67="","",'Informations About Genes'!D67)</f>
        <v/>
      </c>
      <c r="C67" s="598"/>
      <c r="D67" s="599"/>
      <c r="E67" s="600"/>
      <c r="F67" s="515" t="str">
        <f>IF('Calcul Worksheet'!EH67="","",'Calcul Worksheet'!EH67)</f>
        <v/>
      </c>
      <c r="G67" s="557"/>
      <c r="H67" s="516"/>
      <c r="I67" s="515" t="str">
        <f>IF('Calcul Worksheet'!EK67="","",'Calcul Worksheet'!EK67)</f>
        <v/>
      </c>
      <c r="J67" s="557"/>
      <c r="K67" s="516"/>
      <c r="L67" s="515" t="str">
        <f>IF('Calcul Worksheet'!EN67="","",'Calcul Worksheet'!EN67)</f>
        <v/>
      </c>
      <c r="M67" s="557"/>
      <c r="N67" s="516"/>
      <c r="O67" s="515" t="str">
        <f>IF('Calcul Worksheet'!EQ67="","",'Calcul Worksheet'!EQ67)</f>
        <v/>
      </c>
      <c r="P67" s="557"/>
      <c r="Q67" s="516"/>
      <c r="R67" s="515" t="str">
        <f>IF('Calcul Worksheet'!ET67="","",'Calcul Worksheet'!ET67)</f>
        <v/>
      </c>
      <c r="S67" s="557"/>
      <c r="T67" s="516"/>
      <c r="U67" s="515" t="str">
        <f>IF('Calcul Worksheet'!EW67="","",'Calcul Worksheet'!EW67)</f>
        <v/>
      </c>
      <c r="V67" s="557"/>
      <c r="W67" s="516"/>
      <c r="X67" s="515" t="str">
        <f>IF('Calcul Worksheet'!EZ67="","",'Calcul Worksheet'!EZ67)</f>
        <v/>
      </c>
      <c r="Y67" s="557"/>
      <c r="Z67" s="516"/>
      <c r="AA67" s="515" t="str">
        <f>IF('Calcul Worksheet'!FC67="","",'Calcul Worksheet'!FC67)</f>
        <v/>
      </c>
      <c r="AB67" s="557"/>
      <c r="AC67" s="516"/>
      <c r="AD67" s="515" t="str">
        <f>IF('Calcul Worksheet'!FF67="","",'Calcul Worksheet'!FF67)</f>
        <v/>
      </c>
      <c r="AE67" s="557"/>
      <c r="AF67" s="516"/>
      <c r="AG67" s="515" t="str">
        <f>IF('Calcul Worksheet'!FI67="","",'Calcul Worksheet'!FI67)</f>
        <v/>
      </c>
      <c r="AH67" s="557"/>
      <c r="AI67" s="516"/>
      <c r="AJ67" s="610" t="str">
        <f>IF('Calcul Worksheet'!GP67="","",'Calcul Worksheet'!GP67)</f>
        <v>N/A</v>
      </c>
      <c r="AK67" s="611"/>
      <c r="AL67" s="612"/>
      <c r="AM67" s="610" t="str">
        <f>IF('Calcul Worksheet'!GS67="","",'Calcul Worksheet'!GS67)</f>
        <v>N/A</v>
      </c>
      <c r="AN67" s="611"/>
      <c r="AO67" s="612"/>
      <c r="AP67" s="610" t="str">
        <f>IF('Calcul Worksheet'!GV67="","",'Calcul Worksheet'!GV67)</f>
        <v>N/A</v>
      </c>
      <c r="AQ67" s="611"/>
      <c r="AR67" s="612"/>
      <c r="AS67" s="610" t="str">
        <f>IF('Calcul Worksheet'!GY67="","",'Calcul Worksheet'!GY67)</f>
        <v>N/A</v>
      </c>
      <c r="AT67" s="611"/>
      <c r="AU67" s="612"/>
      <c r="AV67" s="610" t="str">
        <f>IF('Calcul Worksheet'!HB67="","",'Calcul Worksheet'!HB67)</f>
        <v>N/A</v>
      </c>
      <c r="AW67" s="611"/>
      <c r="AX67" s="612"/>
      <c r="AY67" s="610" t="str">
        <f>IF('Calcul Worksheet'!HE67="","",'Calcul Worksheet'!HE67)</f>
        <v>N/A</v>
      </c>
      <c r="AZ67" s="611"/>
      <c r="BA67" s="612"/>
      <c r="BB67" s="610" t="str">
        <f>IF('Calcul Worksheet'!HH67="","",'Calcul Worksheet'!HH67)</f>
        <v>N/A</v>
      </c>
      <c r="BC67" s="611"/>
      <c r="BD67" s="612"/>
      <c r="BE67" s="610" t="str">
        <f>IF('Calcul Worksheet'!HK67="","",'Calcul Worksheet'!HK67)</f>
        <v>N/A</v>
      </c>
      <c r="BF67" s="611"/>
      <c r="BG67" s="612"/>
      <c r="BH67" s="610" t="str">
        <f>IF('Calcul Worksheet'!HN67="","",'Calcul Worksheet'!HN67)</f>
        <v>N/A</v>
      </c>
      <c r="BI67" s="611"/>
      <c r="BJ67" s="612"/>
      <c r="BK67" s="610" t="str">
        <f>IF('Calcul Worksheet'!HQ67="","",'Calcul Worksheet'!HQ67)</f>
        <v>N/A</v>
      </c>
      <c r="BL67" s="611"/>
      <c r="BM67" s="612"/>
      <c r="BN67" s="201"/>
      <c r="BO67" s="201"/>
      <c r="BP67" s="201"/>
    </row>
    <row r="68" spans="1:68">
      <c r="A68" s="34" t="str">
        <f>IF('Informations About Genes'!A68="","",'Informations About Genes'!A68)</f>
        <v>F6</v>
      </c>
      <c r="B68" s="35" t="str">
        <f>IF('Informations About Genes'!D68="","",'Informations About Genes'!D68)</f>
        <v/>
      </c>
      <c r="C68" s="598"/>
      <c r="D68" s="599"/>
      <c r="E68" s="600"/>
      <c r="F68" s="515" t="str">
        <f>IF('Calcul Worksheet'!EH68="","",'Calcul Worksheet'!EH68)</f>
        <v/>
      </c>
      <c r="G68" s="557"/>
      <c r="H68" s="516"/>
      <c r="I68" s="515" t="str">
        <f>IF('Calcul Worksheet'!EK68="","",'Calcul Worksheet'!EK68)</f>
        <v/>
      </c>
      <c r="J68" s="557"/>
      <c r="K68" s="516"/>
      <c r="L68" s="515" t="str">
        <f>IF('Calcul Worksheet'!EN68="","",'Calcul Worksheet'!EN68)</f>
        <v/>
      </c>
      <c r="M68" s="557"/>
      <c r="N68" s="516"/>
      <c r="O68" s="515" t="str">
        <f>IF('Calcul Worksheet'!EQ68="","",'Calcul Worksheet'!EQ68)</f>
        <v/>
      </c>
      <c r="P68" s="557"/>
      <c r="Q68" s="516"/>
      <c r="R68" s="515" t="str">
        <f>IF('Calcul Worksheet'!ET68="","",'Calcul Worksheet'!ET68)</f>
        <v/>
      </c>
      <c r="S68" s="557"/>
      <c r="T68" s="516"/>
      <c r="U68" s="515" t="str">
        <f>IF('Calcul Worksheet'!EW68="","",'Calcul Worksheet'!EW68)</f>
        <v/>
      </c>
      <c r="V68" s="557"/>
      <c r="W68" s="516"/>
      <c r="X68" s="515" t="str">
        <f>IF('Calcul Worksheet'!EZ68="","",'Calcul Worksheet'!EZ68)</f>
        <v/>
      </c>
      <c r="Y68" s="557"/>
      <c r="Z68" s="516"/>
      <c r="AA68" s="515" t="str">
        <f>IF('Calcul Worksheet'!FC68="","",'Calcul Worksheet'!FC68)</f>
        <v/>
      </c>
      <c r="AB68" s="557"/>
      <c r="AC68" s="516"/>
      <c r="AD68" s="515" t="str">
        <f>IF('Calcul Worksheet'!FF68="","",'Calcul Worksheet'!FF68)</f>
        <v/>
      </c>
      <c r="AE68" s="557"/>
      <c r="AF68" s="516"/>
      <c r="AG68" s="515" t="str">
        <f>IF('Calcul Worksheet'!FI68="","",'Calcul Worksheet'!FI68)</f>
        <v/>
      </c>
      <c r="AH68" s="557"/>
      <c r="AI68" s="516"/>
      <c r="AJ68" s="610" t="str">
        <f>IF('Calcul Worksheet'!GP68="","",'Calcul Worksheet'!GP68)</f>
        <v>N/A</v>
      </c>
      <c r="AK68" s="611"/>
      <c r="AL68" s="612"/>
      <c r="AM68" s="610" t="str">
        <f>IF('Calcul Worksheet'!GS68="","",'Calcul Worksheet'!GS68)</f>
        <v>N/A</v>
      </c>
      <c r="AN68" s="611"/>
      <c r="AO68" s="612"/>
      <c r="AP68" s="610" t="str">
        <f>IF('Calcul Worksheet'!GV68="","",'Calcul Worksheet'!GV68)</f>
        <v>N/A</v>
      </c>
      <c r="AQ68" s="611"/>
      <c r="AR68" s="612"/>
      <c r="AS68" s="610" t="str">
        <f>IF('Calcul Worksheet'!GY68="","",'Calcul Worksheet'!GY68)</f>
        <v>N/A</v>
      </c>
      <c r="AT68" s="611"/>
      <c r="AU68" s="612"/>
      <c r="AV68" s="610" t="str">
        <f>IF('Calcul Worksheet'!HB68="","",'Calcul Worksheet'!HB68)</f>
        <v>N/A</v>
      </c>
      <c r="AW68" s="611"/>
      <c r="AX68" s="612"/>
      <c r="AY68" s="610" t="str">
        <f>IF('Calcul Worksheet'!HE68="","",'Calcul Worksheet'!HE68)</f>
        <v>N/A</v>
      </c>
      <c r="AZ68" s="611"/>
      <c r="BA68" s="612"/>
      <c r="BB68" s="610" t="str">
        <f>IF('Calcul Worksheet'!HH68="","",'Calcul Worksheet'!HH68)</f>
        <v>N/A</v>
      </c>
      <c r="BC68" s="611"/>
      <c r="BD68" s="612"/>
      <c r="BE68" s="610" t="str">
        <f>IF('Calcul Worksheet'!HK68="","",'Calcul Worksheet'!HK68)</f>
        <v>N/A</v>
      </c>
      <c r="BF68" s="611"/>
      <c r="BG68" s="612"/>
      <c r="BH68" s="610" t="str">
        <f>IF('Calcul Worksheet'!HN68="","",'Calcul Worksheet'!HN68)</f>
        <v>N/A</v>
      </c>
      <c r="BI68" s="611"/>
      <c r="BJ68" s="612"/>
      <c r="BK68" s="610" t="str">
        <f>IF('Calcul Worksheet'!HQ68="","",'Calcul Worksheet'!HQ68)</f>
        <v>N/A</v>
      </c>
      <c r="BL68" s="611"/>
      <c r="BM68" s="612"/>
      <c r="BN68" s="201"/>
      <c r="BO68" s="201"/>
      <c r="BP68" s="201"/>
    </row>
    <row r="69" spans="1:68">
      <c r="A69" s="34" t="str">
        <f>IF('Informations About Genes'!A69="","",'Informations About Genes'!A69)</f>
        <v>F7</v>
      </c>
      <c r="B69" s="35" t="str">
        <f>IF('Informations About Genes'!D69="","",'Informations About Genes'!D69)</f>
        <v/>
      </c>
      <c r="C69" s="598"/>
      <c r="D69" s="599"/>
      <c r="E69" s="600"/>
      <c r="F69" s="515" t="str">
        <f>IF('Calcul Worksheet'!EH69="","",'Calcul Worksheet'!EH69)</f>
        <v/>
      </c>
      <c r="G69" s="557"/>
      <c r="H69" s="516"/>
      <c r="I69" s="515" t="str">
        <f>IF('Calcul Worksheet'!EK69="","",'Calcul Worksheet'!EK69)</f>
        <v/>
      </c>
      <c r="J69" s="557"/>
      <c r="K69" s="516"/>
      <c r="L69" s="515" t="str">
        <f>IF('Calcul Worksheet'!EN69="","",'Calcul Worksheet'!EN69)</f>
        <v/>
      </c>
      <c r="M69" s="557"/>
      <c r="N69" s="516"/>
      <c r="O69" s="515" t="str">
        <f>IF('Calcul Worksheet'!EQ69="","",'Calcul Worksheet'!EQ69)</f>
        <v/>
      </c>
      <c r="P69" s="557"/>
      <c r="Q69" s="516"/>
      <c r="R69" s="515" t="str">
        <f>IF('Calcul Worksheet'!ET69="","",'Calcul Worksheet'!ET69)</f>
        <v/>
      </c>
      <c r="S69" s="557"/>
      <c r="T69" s="516"/>
      <c r="U69" s="515" t="str">
        <f>IF('Calcul Worksheet'!EW69="","",'Calcul Worksheet'!EW69)</f>
        <v/>
      </c>
      <c r="V69" s="557"/>
      <c r="W69" s="516"/>
      <c r="X69" s="515" t="str">
        <f>IF('Calcul Worksheet'!EZ69="","",'Calcul Worksheet'!EZ69)</f>
        <v/>
      </c>
      <c r="Y69" s="557"/>
      <c r="Z69" s="516"/>
      <c r="AA69" s="515" t="str">
        <f>IF('Calcul Worksheet'!FC69="","",'Calcul Worksheet'!FC69)</f>
        <v/>
      </c>
      <c r="AB69" s="557"/>
      <c r="AC69" s="516"/>
      <c r="AD69" s="515" t="str">
        <f>IF('Calcul Worksheet'!FF69="","",'Calcul Worksheet'!FF69)</f>
        <v/>
      </c>
      <c r="AE69" s="557"/>
      <c r="AF69" s="516"/>
      <c r="AG69" s="515" t="str">
        <f>IF('Calcul Worksheet'!FI69="","",'Calcul Worksheet'!FI69)</f>
        <v/>
      </c>
      <c r="AH69" s="557"/>
      <c r="AI69" s="516"/>
      <c r="AJ69" s="610" t="str">
        <f>IF('Calcul Worksheet'!GP69="","",'Calcul Worksheet'!GP69)</f>
        <v>N/A</v>
      </c>
      <c r="AK69" s="611"/>
      <c r="AL69" s="612"/>
      <c r="AM69" s="610" t="str">
        <f>IF('Calcul Worksheet'!GS69="","",'Calcul Worksheet'!GS69)</f>
        <v>N/A</v>
      </c>
      <c r="AN69" s="611"/>
      <c r="AO69" s="612"/>
      <c r="AP69" s="610" t="str">
        <f>IF('Calcul Worksheet'!GV69="","",'Calcul Worksheet'!GV69)</f>
        <v>N/A</v>
      </c>
      <c r="AQ69" s="611"/>
      <c r="AR69" s="612"/>
      <c r="AS69" s="610" t="str">
        <f>IF('Calcul Worksheet'!GY69="","",'Calcul Worksheet'!GY69)</f>
        <v>N/A</v>
      </c>
      <c r="AT69" s="611"/>
      <c r="AU69" s="612"/>
      <c r="AV69" s="610" t="str">
        <f>IF('Calcul Worksheet'!HB69="","",'Calcul Worksheet'!HB69)</f>
        <v>N/A</v>
      </c>
      <c r="AW69" s="611"/>
      <c r="AX69" s="612"/>
      <c r="AY69" s="610" t="str">
        <f>IF('Calcul Worksheet'!HE69="","",'Calcul Worksheet'!HE69)</f>
        <v>N/A</v>
      </c>
      <c r="AZ69" s="611"/>
      <c r="BA69" s="612"/>
      <c r="BB69" s="610" t="str">
        <f>IF('Calcul Worksheet'!HH69="","",'Calcul Worksheet'!HH69)</f>
        <v>N/A</v>
      </c>
      <c r="BC69" s="611"/>
      <c r="BD69" s="612"/>
      <c r="BE69" s="610" t="str">
        <f>IF('Calcul Worksheet'!HK69="","",'Calcul Worksheet'!HK69)</f>
        <v>N/A</v>
      </c>
      <c r="BF69" s="611"/>
      <c r="BG69" s="612"/>
      <c r="BH69" s="610" t="str">
        <f>IF('Calcul Worksheet'!HN69="","",'Calcul Worksheet'!HN69)</f>
        <v>N/A</v>
      </c>
      <c r="BI69" s="611"/>
      <c r="BJ69" s="612"/>
      <c r="BK69" s="610" t="str">
        <f>IF('Calcul Worksheet'!HQ69="","",'Calcul Worksheet'!HQ69)</f>
        <v>N/A</v>
      </c>
      <c r="BL69" s="611"/>
      <c r="BM69" s="612"/>
      <c r="BN69" s="201"/>
      <c r="BO69" s="201"/>
      <c r="BP69" s="201"/>
    </row>
    <row r="70" spans="1:68">
      <c r="A70" s="34" t="str">
        <f>IF('Informations About Genes'!A70="","",'Informations About Genes'!A70)</f>
        <v>F8</v>
      </c>
      <c r="B70" s="35" t="str">
        <f>IF('Informations About Genes'!D70="","",'Informations About Genes'!D70)</f>
        <v/>
      </c>
      <c r="C70" s="598"/>
      <c r="D70" s="599"/>
      <c r="E70" s="600"/>
      <c r="F70" s="515" t="str">
        <f>IF('Calcul Worksheet'!EH70="","",'Calcul Worksheet'!EH70)</f>
        <v/>
      </c>
      <c r="G70" s="557"/>
      <c r="H70" s="516"/>
      <c r="I70" s="515" t="str">
        <f>IF('Calcul Worksheet'!EK70="","",'Calcul Worksheet'!EK70)</f>
        <v/>
      </c>
      <c r="J70" s="557"/>
      <c r="K70" s="516"/>
      <c r="L70" s="515" t="str">
        <f>IF('Calcul Worksheet'!EN70="","",'Calcul Worksheet'!EN70)</f>
        <v/>
      </c>
      <c r="M70" s="557"/>
      <c r="N70" s="516"/>
      <c r="O70" s="515" t="str">
        <f>IF('Calcul Worksheet'!EQ70="","",'Calcul Worksheet'!EQ70)</f>
        <v/>
      </c>
      <c r="P70" s="557"/>
      <c r="Q70" s="516"/>
      <c r="R70" s="515" t="str">
        <f>IF('Calcul Worksheet'!ET70="","",'Calcul Worksheet'!ET70)</f>
        <v/>
      </c>
      <c r="S70" s="557"/>
      <c r="T70" s="516"/>
      <c r="U70" s="515" t="str">
        <f>IF('Calcul Worksheet'!EW70="","",'Calcul Worksheet'!EW70)</f>
        <v/>
      </c>
      <c r="V70" s="557"/>
      <c r="W70" s="516"/>
      <c r="X70" s="515" t="str">
        <f>IF('Calcul Worksheet'!EZ70="","",'Calcul Worksheet'!EZ70)</f>
        <v/>
      </c>
      <c r="Y70" s="557"/>
      <c r="Z70" s="516"/>
      <c r="AA70" s="515" t="str">
        <f>IF('Calcul Worksheet'!FC70="","",'Calcul Worksheet'!FC70)</f>
        <v/>
      </c>
      <c r="AB70" s="557"/>
      <c r="AC70" s="516"/>
      <c r="AD70" s="515" t="str">
        <f>IF('Calcul Worksheet'!FF70="","",'Calcul Worksheet'!FF70)</f>
        <v/>
      </c>
      <c r="AE70" s="557"/>
      <c r="AF70" s="516"/>
      <c r="AG70" s="515" t="str">
        <f>IF('Calcul Worksheet'!FI70="","",'Calcul Worksheet'!FI70)</f>
        <v/>
      </c>
      <c r="AH70" s="557"/>
      <c r="AI70" s="516"/>
      <c r="AJ70" s="610" t="str">
        <f>IF('Calcul Worksheet'!GP70="","",'Calcul Worksheet'!GP70)</f>
        <v>N/A</v>
      </c>
      <c r="AK70" s="611"/>
      <c r="AL70" s="612"/>
      <c r="AM70" s="610" t="str">
        <f>IF('Calcul Worksheet'!GS70="","",'Calcul Worksheet'!GS70)</f>
        <v>N/A</v>
      </c>
      <c r="AN70" s="611"/>
      <c r="AO70" s="612"/>
      <c r="AP70" s="610" t="str">
        <f>IF('Calcul Worksheet'!GV70="","",'Calcul Worksheet'!GV70)</f>
        <v>N/A</v>
      </c>
      <c r="AQ70" s="611"/>
      <c r="AR70" s="612"/>
      <c r="AS70" s="610" t="str">
        <f>IF('Calcul Worksheet'!GY70="","",'Calcul Worksheet'!GY70)</f>
        <v>N/A</v>
      </c>
      <c r="AT70" s="611"/>
      <c r="AU70" s="612"/>
      <c r="AV70" s="610" t="str">
        <f>IF('Calcul Worksheet'!HB70="","",'Calcul Worksheet'!HB70)</f>
        <v>N/A</v>
      </c>
      <c r="AW70" s="611"/>
      <c r="AX70" s="612"/>
      <c r="AY70" s="610" t="str">
        <f>IF('Calcul Worksheet'!HE70="","",'Calcul Worksheet'!HE70)</f>
        <v>N/A</v>
      </c>
      <c r="AZ70" s="611"/>
      <c r="BA70" s="612"/>
      <c r="BB70" s="610" t="str">
        <f>IF('Calcul Worksheet'!HH70="","",'Calcul Worksheet'!HH70)</f>
        <v>N/A</v>
      </c>
      <c r="BC70" s="611"/>
      <c r="BD70" s="612"/>
      <c r="BE70" s="610" t="str">
        <f>IF('Calcul Worksheet'!HK70="","",'Calcul Worksheet'!HK70)</f>
        <v>N/A</v>
      </c>
      <c r="BF70" s="611"/>
      <c r="BG70" s="612"/>
      <c r="BH70" s="610" t="str">
        <f>IF('Calcul Worksheet'!HN70="","",'Calcul Worksheet'!HN70)</f>
        <v>N/A</v>
      </c>
      <c r="BI70" s="611"/>
      <c r="BJ70" s="612"/>
      <c r="BK70" s="610" t="str">
        <f>IF('Calcul Worksheet'!HQ70="","",'Calcul Worksheet'!HQ70)</f>
        <v>N/A</v>
      </c>
      <c r="BL70" s="611"/>
      <c r="BM70" s="612"/>
      <c r="BN70" s="201"/>
      <c r="BO70" s="201"/>
      <c r="BP70" s="201"/>
    </row>
    <row r="71" spans="1:68">
      <c r="A71" s="34" t="str">
        <f>IF('Informations About Genes'!A71="","",'Informations About Genes'!A71)</f>
        <v>F9</v>
      </c>
      <c r="B71" s="35" t="str">
        <f>IF('Informations About Genes'!D71="","",'Informations About Genes'!D71)</f>
        <v/>
      </c>
      <c r="C71" s="598"/>
      <c r="D71" s="599"/>
      <c r="E71" s="600"/>
      <c r="F71" s="515" t="str">
        <f>IF('Calcul Worksheet'!EH71="","",'Calcul Worksheet'!EH71)</f>
        <v/>
      </c>
      <c r="G71" s="557"/>
      <c r="H71" s="516"/>
      <c r="I71" s="515" t="str">
        <f>IF('Calcul Worksheet'!EK71="","",'Calcul Worksheet'!EK71)</f>
        <v/>
      </c>
      <c r="J71" s="557"/>
      <c r="K71" s="516"/>
      <c r="L71" s="515" t="str">
        <f>IF('Calcul Worksheet'!EN71="","",'Calcul Worksheet'!EN71)</f>
        <v/>
      </c>
      <c r="M71" s="557"/>
      <c r="N71" s="516"/>
      <c r="O71" s="515" t="str">
        <f>IF('Calcul Worksheet'!EQ71="","",'Calcul Worksheet'!EQ71)</f>
        <v/>
      </c>
      <c r="P71" s="557"/>
      <c r="Q71" s="516"/>
      <c r="R71" s="515" t="str">
        <f>IF('Calcul Worksheet'!ET71="","",'Calcul Worksheet'!ET71)</f>
        <v/>
      </c>
      <c r="S71" s="557"/>
      <c r="T71" s="516"/>
      <c r="U71" s="515" t="str">
        <f>IF('Calcul Worksheet'!EW71="","",'Calcul Worksheet'!EW71)</f>
        <v/>
      </c>
      <c r="V71" s="557"/>
      <c r="W71" s="516"/>
      <c r="X71" s="515" t="str">
        <f>IF('Calcul Worksheet'!EZ71="","",'Calcul Worksheet'!EZ71)</f>
        <v/>
      </c>
      <c r="Y71" s="557"/>
      <c r="Z71" s="516"/>
      <c r="AA71" s="515" t="str">
        <f>IF('Calcul Worksheet'!FC71="","",'Calcul Worksheet'!FC71)</f>
        <v/>
      </c>
      <c r="AB71" s="557"/>
      <c r="AC71" s="516"/>
      <c r="AD71" s="515" t="str">
        <f>IF('Calcul Worksheet'!FF71="","",'Calcul Worksheet'!FF71)</f>
        <v/>
      </c>
      <c r="AE71" s="557"/>
      <c r="AF71" s="516"/>
      <c r="AG71" s="515" t="str">
        <f>IF('Calcul Worksheet'!FI71="","",'Calcul Worksheet'!FI71)</f>
        <v/>
      </c>
      <c r="AH71" s="557"/>
      <c r="AI71" s="516"/>
      <c r="AJ71" s="610" t="str">
        <f>IF('Calcul Worksheet'!GP71="","",'Calcul Worksheet'!GP71)</f>
        <v>N/A</v>
      </c>
      <c r="AK71" s="611"/>
      <c r="AL71" s="612"/>
      <c r="AM71" s="610" t="str">
        <f>IF('Calcul Worksheet'!GS71="","",'Calcul Worksheet'!GS71)</f>
        <v>N/A</v>
      </c>
      <c r="AN71" s="611"/>
      <c r="AO71" s="612"/>
      <c r="AP71" s="610" t="str">
        <f>IF('Calcul Worksheet'!GV71="","",'Calcul Worksheet'!GV71)</f>
        <v>N/A</v>
      </c>
      <c r="AQ71" s="611"/>
      <c r="AR71" s="612"/>
      <c r="AS71" s="610" t="str">
        <f>IF('Calcul Worksheet'!GY71="","",'Calcul Worksheet'!GY71)</f>
        <v>N/A</v>
      </c>
      <c r="AT71" s="611"/>
      <c r="AU71" s="612"/>
      <c r="AV71" s="610" t="str">
        <f>IF('Calcul Worksheet'!HB71="","",'Calcul Worksheet'!HB71)</f>
        <v>N/A</v>
      </c>
      <c r="AW71" s="611"/>
      <c r="AX71" s="612"/>
      <c r="AY71" s="610" t="str">
        <f>IF('Calcul Worksheet'!HE71="","",'Calcul Worksheet'!HE71)</f>
        <v>N/A</v>
      </c>
      <c r="AZ71" s="611"/>
      <c r="BA71" s="612"/>
      <c r="BB71" s="610" t="str">
        <f>IF('Calcul Worksheet'!HH71="","",'Calcul Worksheet'!HH71)</f>
        <v>N/A</v>
      </c>
      <c r="BC71" s="611"/>
      <c r="BD71" s="612"/>
      <c r="BE71" s="610" t="str">
        <f>IF('Calcul Worksheet'!HK71="","",'Calcul Worksheet'!HK71)</f>
        <v>N/A</v>
      </c>
      <c r="BF71" s="611"/>
      <c r="BG71" s="612"/>
      <c r="BH71" s="610" t="str">
        <f>IF('Calcul Worksheet'!HN71="","",'Calcul Worksheet'!HN71)</f>
        <v>N/A</v>
      </c>
      <c r="BI71" s="611"/>
      <c r="BJ71" s="612"/>
      <c r="BK71" s="610" t="str">
        <f>IF('Calcul Worksheet'!HQ71="","",'Calcul Worksheet'!HQ71)</f>
        <v>N/A</v>
      </c>
      <c r="BL71" s="611"/>
      <c r="BM71" s="612"/>
      <c r="BN71" s="201"/>
      <c r="BO71" s="201"/>
      <c r="BP71" s="201"/>
    </row>
    <row r="72" spans="1:68">
      <c r="A72" s="34" t="str">
        <f>IF('Informations About Genes'!A72="","",'Informations About Genes'!A72)</f>
        <v>F10</v>
      </c>
      <c r="B72" s="35" t="str">
        <f>IF('Informations About Genes'!D72="","",'Informations About Genes'!D72)</f>
        <v/>
      </c>
      <c r="C72" s="598"/>
      <c r="D72" s="599"/>
      <c r="E72" s="600"/>
      <c r="F72" s="515" t="str">
        <f>IF('Calcul Worksheet'!EH72="","",'Calcul Worksheet'!EH72)</f>
        <v/>
      </c>
      <c r="G72" s="557"/>
      <c r="H72" s="516"/>
      <c r="I72" s="515" t="str">
        <f>IF('Calcul Worksheet'!EK72="","",'Calcul Worksheet'!EK72)</f>
        <v/>
      </c>
      <c r="J72" s="557"/>
      <c r="K72" s="516"/>
      <c r="L72" s="515" t="str">
        <f>IF('Calcul Worksheet'!EN72="","",'Calcul Worksheet'!EN72)</f>
        <v/>
      </c>
      <c r="M72" s="557"/>
      <c r="N72" s="516"/>
      <c r="O72" s="515" t="str">
        <f>IF('Calcul Worksheet'!EQ72="","",'Calcul Worksheet'!EQ72)</f>
        <v/>
      </c>
      <c r="P72" s="557"/>
      <c r="Q72" s="516"/>
      <c r="R72" s="515" t="str">
        <f>IF('Calcul Worksheet'!ET72="","",'Calcul Worksheet'!ET72)</f>
        <v/>
      </c>
      <c r="S72" s="557"/>
      <c r="T72" s="516"/>
      <c r="U72" s="515" t="str">
        <f>IF('Calcul Worksheet'!EW72="","",'Calcul Worksheet'!EW72)</f>
        <v/>
      </c>
      <c r="V72" s="557"/>
      <c r="W72" s="516"/>
      <c r="X72" s="515" t="str">
        <f>IF('Calcul Worksheet'!EZ72="","",'Calcul Worksheet'!EZ72)</f>
        <v/>
      </c>
      <c r="Y72" s="557"/>
      <c r="Z72" s="516"/>
      <c r="AA72" s="515" t="str">
        <f>IF('Calcul Worksheet'!FC72="","",'Calcul Worksheet'!FC72)</f>
        <v/>
      </c>
      <c r="AB72" s="557"/>
      <c r="AC72" s="516"/>
      <c r="AD72" s="515" t="str">
        <f>IF('Calcul Worksheet'!FF72="","",'Calcul Worksheet'!FF72)</f>
        <v/>
      </c>
      <c r="AE72" s="557"/>
      <c r="AF72" s="516"/>
      <c r="AG72" s="515" t="str">
        <f>IF('Calcul Worksheet'!FI72="","",'Calcul Worksheet'!FI72)</f>
        <v/>
      </c>
      <c r="AH72" s="557"/>
      <c r="AI72" s="516"/>
      <c r="AJ72" s="610" t="str">
        <f>IF('Calcul Worksheet'!GP72="","",'Calcul Worksheet'!GP72)</f>
        <v>N/A</v>
      </c>
      <c r="AK72" s="611"/>
      <c r="AL72" s="612"/>
      <c r="AM72" s="610" t="str">
        <f>IF('Calcul Worksheet'!GS72="","",'Calcul Worksheet'!GS72)</f>
        <v>N/A</v>
      </c>
      <c r="AN72" s="611"/>
      <c r="AO72" s="612"/>
      <c r="AP72" s="610" t="str">
        <f>IF('Calcul Worksheet'!GV72="","",'Calcul Worksheet'!GV72)</f>
        <v>N/A</v>
      </c>
      <c r="AQ72" s="611"/>
      <c r="AR72" s="612"/>
      <c r="AS72" s="610" t="str">
        <f>IF('Calcul Worksheet'!GY72="","",'Calcul Worksheet'!GY72)</f>
        <v>N/A</v>
      </c>
      <c r="AT72" s="611"/>
      <c r="AU72" s="612"/>
      <c r="AV72" s="610" t="str">
        <f>IF('Calcul Worksheet'!HB72="","",'Calcul Worksheet'!HB72)</f>
        <v>N/A</v>
      </c>
      <c r="AW72" s="611"/>
      <c r="AX72" s="612"/>
      <c r="AY72" s="610" t="str">
        <f>IF('Calcul Worksheet'!HE72="","",'Calcul Worksheet'!HE72)</f>
        <v>N/A</v>
      </c>
      <c r="AZ72" s="611"/>
      <c r="BA72" s="612"/>
      <c r="BB72" s="610" t="str">
        <f>IF('Calcul Worksheet'!HH72="","",'Calcul Worksheet'!HH72)</f>
        <v>N/A</v>
      </c>
      <c r="BC72" s="611"/>
      <c r="BD72" s="612"/>
      <c r="BE72" s="610" t="str">
        <f>IF('Calcul Worksheet'!HK72="","",'Calcul Worksheet'!HK72)</f>
        <v>N/A</v>
      </c>
      <c r="BF72" s="611"/>
      <c r="BG72" s="612"/>
      <c r="BH72" s="610" t="str">
        <f>IF('Calcul Worksheet'!HN72="","",'Calcul Worksheet'!HN72)</f>
        <v>N/A</v>
      </c>
      <c r="BI72" s="611"/>
      <c r="BJ72" s="612"/>
      <c r="BK72" s="610" t="str">
        <f>IF('Calcul Worksheet'!HQ72="","",'Calcul Worksheet'!HQ72)</f>
        <v>N/A</v>
      </c>
      <c r="BL72" s="611"/>
      <c r="BM72" s="612"/>
      <c r="BN72" s="201"/>
      <c r="BO72" s="201"/>
      <c r="BP72" s="201"/>
    </row>
    <row r="73" spans="1:68">
      <c r="A73" s="34" t="str">
        <f>IF('Informations About Genes'!A73="","",'Informations About Genes'!A73)</f>
        <v>F11</v>
      </c>
      <c r="B73" s="35" t="str">
        <f>IF('Informations About Genes'!D73="","",'Informations About Genes'!D73)</f>
        <v/>
      </c>
      <c r="C73" s="598"/>
      <c r="D73" s="599"/>
      <c r="E73" s="600"/>
      <c r="F73" s="515" t="str">
        <f>IF('Calcul Worksheet'!EH73="","",'Calcul Worksheet'!EH73)</f>
        <v/>
      </c>
      <c r="G73" s="557"/>
      <c r="H73" s="516"/>
      <c r="I73" s="515" t="str">
        <f>IF('Calcul Worksheet'!EK73="","",'Calcul Worksheet'!EK73)</f>
        <v/>
      </c>
      <c r="J73" s="557"/>
      <c r="K73" s="516"/>
      <c r="L73" s="515" t="str">
        <f>IF('Calcul Worksheet'!EN73="","",'Calcul Worksheet'!EN73)</f>
        <v/>
      </c>
      <c r="M73" s="557"/>
      <c r="N73" s="516"/>
      <c r="O73" s="515" t="str">
        <f>IF('Calcul Worksheet'!EQ73="","",'Calcul Worksheet'!EQ73)</f>
        <v/>
      </c>
      <c r="P73" s="557"/>
      <c r="Q73" s="516"/>
      <c r="R73" s="515" t="str">
        <f>IF('Calcul Worksheet'!ET73="","",'Calcul Worksheet'!ET73)</f>
        <v/>
      </c>
      <c r="S73" s="557"/>
      <c r="T73" s="516"/>
      <c r="U73" s="515" t="str">
        <f>IF('Calcul Worksheet'!EW73="","",'Calcul Worksheet'!EW73)</f>
        <v/>
      </c>
      <c r="V73" s="557"/>
      <c r="W73" s="516"/>
      <c r="X73" s="515" t="str">
        <f>IF('Calcul Worksheet'!EZ73="","",'Calcul Worksheet'!EZ73)</f>
        <v/>
      </c>
      <c r="Y73" s="557"/>
      <c r="Z73" s="516"/>
      <c r="AA73" s="515" t="str">
        <f>IF('Calcul Worksheet'!FC73="","",'Calcul Worksheet'!FC73)</f>
        <v/>
      </c>
      <c r="AB73" s="557"/>
      <c r="AC73" s="516"/>
      <c r="AD73" s="515" t="str">
        <f>IF('Calcul Worksheet'!FF73="","",'Calcul Worksheet'!FF73)</f>
        <v/>
      </c>
      <c r="AE73" s="557"/>
      <c r="AF73" s="516"/>
      <c r="AG73" s="515" t="str">
        <f>IF('Calcul Worksheet'!FI73="","",'Calcul Worksheet'!FI73)</f>
        <v/>
      </c>
      <c r="AH73" s="557"/>
      <c r="AI73" s="516"/>
      <c r="AJ73" s="610" t="str">
        <f>IF('Calcul Worksheet'!GP73="","",'Calcul Worksheet'!GP73)</f>
        <v>N/A</v>
      </c>
      <c r="AK73" s="611"/>
      <c r="AL73" s="612"/>
      <c r="AM73" s="610" t="str">
        <f>IF('Calcul Worksheet'!GS73="","",'Calcul Worksheet'!GS73)</f>
        <v>N/A</v>
      </c>
      <c r="AN73" s="611"/>
      <c r="AO73" s="612"/>
      <c r="AP73" s="610" t="str">
        <f>IF('Calcul Worksheet'!GV73="","",'Calcul Worksheet'!GV73)</f>
        <v>N/A</v>
      </c>
      <c r="AQ73" s="611"/>
      <c r="AR73" s="612"/>
      <c r="AS73" s="610" t="str">
        <f>IF('Calcul Worksheet'!GY73="","",'Calcul Worksheet'!GY73)</f>
        <v>N/A</v>
      </c>
      <c r="AT73" s="611"/>
      <c r="AU73" s="612"/>
      <c r="AV73" s="610" t="str">
        <f>IF('Calcul Worksheet'!HB73="","",'Calcul Worksheet'!HB73)</f>
        <v>N/A</v>
      </c>
      <c r="AW73" s="611"/>
      <c r="AX73" s="612"/>
      <c r="AY73" s="610" t="str">
        <f>IF('Calcul Worksheet'!HE73="","",'Calcul Worksheet'!HE73)</f>
        <v>N/A</v>
      </c>
      <c r="AZ73" s="611"/>
      <c r="BA73" s="612"/>
      <c r="BB73" s="610" t="str">
        <f>IF('Calcul Worksheet'!HH73="","",'Calcul Worksheet'!HH73)</f>
        <v>N/A</v>
      </c>
      <c r="BC73" s="611"/>
      <c r="BD73" s="612"/>
      <c r="BE73" s="610" t="str">
        <f>IF('Calcul Worksheet'!HK73="","",'Calcul Worksheet'!HK73)</f>
        <v>N/A</v>
      </c>
      <c r="BF73" s="611"/>
      <c r="BG73" s="612"/>
      <c r="BH73" s="610" t="str">
        <f>IF('Calcul Worksheet'!HN73="","",'Calcul Worksheet'!HN73)</f>
        <v>N/A</v>
      </c>
      <c r="BI73" s="611"/>
      <c r="BJ73" s="612"/>
      <c r="BK73" s="610" t="str">
        <f>IF('Calcul Worksheet'!HQ73="","",'Calcul Worksheet'!HQ73)</f>
        <v>N/A</v>
      </c>
      <c r="BL73" s="611"/>
      <c r="BM73" s="612"/>
      <c r="BN73" s="201"/>
      <c r="BO73" s="201"/>
      <c r="BP73" s="201"/>
    </row>
    <row r="74" spans="1:68">
      <c r="A74" s="34" t="str">
        <f>IF('Informations About Genes'!A74="","",'Informations About Genes'!A74)</f>
        <v>F12</v>
      </c>
      <c r="B74" s="35" t="str">
        <f>IF('Informations About Genes'!D74="","",'Informations About Genes'!D74)</f>
        <v/>
      </c>
      <c r="C74" s="598"/>
      <c r="D74" s="599"/>
      <c r="E74" s="600"/>
      <c r="F74" s="515" t="str">
        <f>IF('Calcul Worksheet'!EH74="","",'Calcul Worksheet'!EH74)</f>
        <v/>
      </c>
      <c r="G74" s="557"/>
      <c r="H74" s="516"/>
      <c r="I74" s="515" t="str">
        <f>IF('Calcul Worksheet'!EK74="","",'Calcul Worksheet'!EK74)</f>
        <v/>
      </c>
      <c r="J74" s="557"/>
      <c r="K74" s="516"/>
      <c r="L74" s="515" t="str">
        <f>IF('Calcul Worksheet'!EN74="","",'Calcul Worksheet'!EN74)</f>
        <v/>
      </c>
      <c r="M74" s="557"/>
      <c r="N74" s="516"/>
      <c r="O74" s="515" t="str">
        <f>IF('Calcul Worksheet'!EQ74="","",'Calcul Worksheet'!EQ74)</f>
        <v/>
      </c>
      <c r="P74" s="557"/>
      <c r="Q74" s="516"/>
      <c r="R74" s="515" t="str">
        <f>IF('Calcul Worksheet'!ET74="","",'Calcul Worksheet'!ET74)</f>
        <v/>
      </c>
      <c r="S74" s="557"/>
      <c r="T74" s="516"/>
      <c r="U74" s="515" t="str">
        <f>IF('Calcul Worksheet'!EW74="","",'Calcul Worksheet'!EW74)</f>
        <v/>
      </c>
      <c r="V74" s="557"/>
      <c r="W74" s="516"/>
      <c r="X74" s="515" t="str">
        <f>IF('Calcul Worksheet'!EZ74="","",'Calcul Worksheet'!EZ74)</f>
        <v/>
      </c>
      <c r="Y74" s="557"/>
      <c r="Z74" s="516"/>
      <c r="AA74" s="515" t="str">
        <f>IF('Calcul Worksheet'!FC74="","",'Calcul Worksheet'!FC74)</f>
        <v/>
      </c>
      <c r="AB74" s="557"/>
      <c r="AC74" s="516"/>
      <c r="AD74" s="515" t="str">
        <f>IF('Calcul Worksheet'!FF74="","",'Calcul Worksheet'!FF74)</f>
        <v/>
      </c>
      <c r="AE74" s="557"/>
      <c r="AF74" s="516"/>
      <c r="AG74" s="515" t="str">
        <f>IF('Calcul Worksheet'!FI74="","",'Calcul Worksheet'!FI74)</f>
        <v/>
      </c>
      <c r="AH74" s="557"/>
      <c r="AI74" s="516"/>
      <c r="AJ74" s="610" t="str">
        <f>IF('Calcul Worksheet'!GP74="","",'Calcul Worksheet'!GP74)</f>
        <v>N/A</v>
      </c>
      <c r="AK74" s="611"/>
      <c r="AL74" s="612"/>
      <c r="AM74" s="610" t="str">
        <f>IF('Calcul Worksheet'!GS74="","",'Calcul Worksheet'!GS74)</f>
        <v>N/A</v>
      </c>
      <c r="AN74" s="611"/>
      <c r="AO74" s="612"/>
      <c r="AP74" s="610" t="str">
        <f>IF('Calcul Worksheet'!GV74="","",'Calcul Worksheet'!GV74)</f>
        <v>N/A</v>
      </c>
      <c r="AQ74" s="611"/>
      <c r="AR74" s="612"/>
      <c r="AS74" s="610" t="str">
        <f>IF('Calcul Worksheet'!GY74="","",'Calcul Worksheet'!GY74)</f>
        <v>N/A</v>
      </c>
      <c r="AT74" s="611"/>
      <c r="AU74" s="612"/>
      <c r="AV74" s="610" t="str">
        <f>IF('Calcul Worksheet'!HB74="","",'Calcul Worksheet'!HB74)</f>
        <v>N/A</v>
      </c>
      <c r="AW74" s="611"/>
      <c r="AX74" s="612"/>
      <c r="AY74" s="610" t="str">
        <f>IF('Calcul Worksheet'!HE74="","",'Calcul Worksheet'!HE74)</f>
        <v>N/A</v>
      </c>
      <c r="AZ74" s="611"/>
      <c r="BA74" s="612"/>
      <c r="BB74" s="610" t="str">
        <f>IF('Calcul Worksheet'!HH74="","",'Calcul Worksheet'!HH74)</f>
        <v>N/A</v>
      </c>
      <c r="BC74" s="611"/>
      <c r="BD74" s="612"/>
      <c r="BE74" s="610" t="str">
        <f>IF('Calcul Worksheet'!HK74="","",'Calcul Worksheet'!HK74)</f>
        <v>N/A</v>
      </c>
      <c r="BF74" s="611"/>
      <c r="BG74" s="612"/>
      <c r="BH74" s="610" t="str">
        <f>IF('Calcul Worksheet'!HN74="","",'Calcul Worksheet'!HN74)</f>
        <v>N/A</v>
      </c>
      <c r="BI74" s="611"/>
      <c r="BJ74" s="612"/>
      <c r="BK74" s="610" t="str">
        <f>IF('Calcul Worksheet'!HQ74="","",'Calcul Worksheet'!HQ74)</f>
        <v>N/A</v>
      </c>
      <c r="BL74" s="611"/>
      <c r="BM74" s="612"/>
      <c r="BN74" s="201"/>
      <c r="BO74" s="201"/>
      <c r="BP74" s="201"/>
    </row>
    <row r="75" spans="1:68">
      <c r="A75" s="34" t="str">
        <f>IF('Informations About Genes'!A75="","",'Informations About Genes'!A75)</f>
        <v>G1</v>
      </c>
      <c r="B75" s="35" t="str">
        <f>IF('Informations About Genes'!D75="","",'Informations About Genes'!D75)</f>
        <v/>
      </c>
      <c r="C75" s="598"/>
      <c r="D75" s="599"/>
      <c r="E75" s="600"/>
      <c r="F75" s="515" t="str">
        <f>IF('Calcul Worksheet'!EH75="","",'Calcul Worksheet'!EH75)</f>
        <v/>
      </c>
      <c r="G75" s="557"/>
      <c r="H75" s="516"/>
      <c r="I75" s="515" t="str">
        <f>IF('Calcul Worksheet'!EK75="","",'Calcul Worksheet'!EK75)</f>
        <v/>
      </c>
      <c r="J75" s="557"/>
      <c r="K75" s="516"/>
      <c r="L75" s="515" t="str">
        <f>IF('Calcul Worksheet'!EN75="","",'Calcul Worksheet'!EN75)</f>
        <v/>
      </c>
      <c r="M75" s="557"/>
      <c r="N75" s="516"/>
      <c r="O75" s="515" t="str">
        <f>IF('Calcul Worksheet'!EQ75="","",'Calcul Worksheet'!EQ75)</f>
        <v/>
      </c>
      <c r="P75" s="557"/>
      <c r="Q75" s="516"/>
      <c r="R75" s="515" t="str">
        <f>IF('Calcul Worksheet'!ET75="","",'Calcul Worksheet'!ET75)</f>
        <v/>
      </c>
      <c r="S75" s="557"/>
      <c r="T75" s="516"/>
      <c r="U75" s="515" t="str">
        <f>IF('Calcul Worksheet'!EW75="","",'Calcul Worksheet'!EW75)</f>
        <v/>
      </c>
      <c r="V75" s="557"/>
      <c r="W75" s="516"/>
      <c r="X75" s="515" t="str">
        <f>IF('Calcul Worksheet'!EZ75="","",'Calcul Worksheet'!EZ75)</f>
        <v/>
      </c>
      <c r="Y75" s="557"/>
      <c r="Z75" s="516"/>
      <c r="AA75" s="515" t="str">
        <f>IF('Calcul Worksheet'!FC75="","",'Calcul Worksheet'!FC75)</f>
        <v/>
      </c>
      <c r="AB75" s="557"/>
      <c r="AC75" s="516"/>
      <c r="AD75" s="515" t="str">
        <f>IF('Calcul Worksheet'!FF75="","",'Calcul Worksheet'!FF75)</f>
        <v/>
      </c>
      <c r="AE75" s="557"/>
      <c r="AF75" s="516"/>
      <c r="AG75" s="515" t="str">
        <f>IF('Calcul Worksheet'!FI75="","",'Calcul Worksheet'!FI75)</f>
        <v/>
      </c>
      <c r="AH75" s="557"/>
      <c r="AI75" s="516"/>
      <c r="AJ75" s="610" t="str">
        <f>IF('Calcul Worksheet'!GP75="","",'Calcul Worksheet'!GP75)</f>
        <v>N/A</v>
      </c>
      <c r="AK75" s="611"/>
      <c r="AL75" s="612"/>
      <c r="AM75" s="610" t="str">
        <f>IF('Calcul Worksheet'!GS75="","",'Calcul Worksheet'!GS75)</f>
        <v>N/A</v>
      </c>
      <c r="AN75" s="611"/>
      <c r="AO75" s="612"/>
      <c r="AP75" s="610" t="str">
        <f>IF('Calcul Worksheet'!GV75="","",'Calcul Worksheet'!GV75)</f>
        <v>N/A</v>
      </c>
      <c r="AQ75" s="611"/>
      <c r="AR75" s="612"/>
      <c r="AS75" s="610" t="str">
        <f>IF('Calcul Worksheet'!GY75="","",'Calcul Worksheet'!GY75)</f>
        <v>N/A</v>
      </c>
      <c r="AT75" s="611"/>
      <c r="AU75" s="612"/>
      <c r="AV75" s="610" t="str">
        <f>IF('Calcul Worksheet'!HB75="","",'Calcul Worksheet'!HB75)</f>
        <v>N/A</v>
      </c>
      <c r="AW75" s="611"/>
      <c r="AX75" s="612"/>
      <c r="AY75" s="610" t="str">
        <f>IF('Calcul Worksheet'!HE75="","",'Calcul Worksheet'!HE75)</f>
        <v>N/A</v>
      </c>
      <c r="AZ75" s="611"/>
      <c r="BA75" s="612"/>
      <c r="BB75" s="610" t="str">
        <f>IF('Calcul Worksheet'!HH75="","",'Calcul Worksheet'!HH75)</f>
        <v>N/A</v>
      </c>
      <c r="BC75" s="611"/>
      <c r="BD75" s="612"/>
      <c r="BE75" s="610" t="str">
        <f>IF('Calcul Worksheet'!HK75="","",'Calcul Worksheet'!HK75)</f>
        <v>N/A</v>
      </c>
      <c r="BF75" s="611"/>
      <c r="BG75" s="612"/>
      <c r="BH75" s="610" t="str">
        <f>IF('Calcul Worksheet'!HN75="","",'Calcul Worksheet'!HN75)</f>
        <v>N/A</v>
      </c>
      <c r="BI75" s="611"/>
      <c r="BJ75" s="612"/>
      <c r="BK75" s="610" t="str">
        <f>IF('Calcul Worksheet'!HQ75="","",'Calcul Worksheet'!HQ75)</f>
        <v>N/A</v>
      </c>
      <c r="BL75" s="611"/>
      <c r="BM75" s="612"/>
      <c r="BN75" s="201"/>
      <c r="BO75" s="201"/>
      <c r="BP75" s="201"/>
    </row>
    <row r="76" spans="1:68">
      <c r="A76" s="34" t="str">
        <f>IF('Informations About Genes'!A76="","",'Informations About Genes'!A76)</f>
        <v>G2</v>
      </c>
      <c r="B76" s="35" t="str">
        <f>IF('Informations About Genes'!D76="","",'Informations About Genes'!D76)</f>
        <v/>
      </c>
      <c r="C76" s="598"/>
      <c r="D76" s="599"/>
      <c r="E76" s="600"/>
      <c r="F76" s="515" t="str">
        <f>IF('Calcul Worksheet'!EH76="","",'Calcul Worksheet'!EH76)</f>
        <v/>
      </c>
      <c r="G76" s="557"/>
      <c r="H76" s="516"/>
      <c r="I76" s="515" t="str">
        <f>IF('Calcul Worksheet'!EK76="","",'Calcul Worksheet'!EK76)</f>
        <v/>
      </c>
      <c r="J76" s="557"/>
      <c r="K76" s="516"/>
      <c r="L76" s="515" t="str">
        <f>IF('Calcul Worksheet'!EN76="","",'Calcul Worksheet'!EN76)</f>
        <v/>
      </c>
      <c r="M76" s="557"/>
      <c r="N76" s="516"/>
      <c r="O76" s="515" t="str">
        <f>IF('Calcul Worksheet'!EQ76="","",'Calcul Worksheet'!EQ76)</f>
        <v/>
      </c>
      <c r="P76" s="557"/>
      <c r="Q76" s="516"/>
      <c r="R76" s="515" t="str">
        <f>IF('Calcul Worksheet'!ET76="","",'Calcul Worksheet'!ET76)</f>
        <v/>
      </c>
      <c r="S76" s="557"/>
      <c r="T76" s="516"/>
      <c r="U76" s="515" t="str">
        <f>IF('Calcul Worksheet'!EW76="","",'Calcul Worksheet'!EW76)</f>
        <v/>
      </c>
      <c r="V76" s="557"/>
      <c r="W76" s="516"/>
      <c r="X76" s="515" t="str">
        <f>IF('Calcul Worksheet'!EZ76="","",'Calcul Worksheet'!EZ76)</f>
        <v/>
      </c>
      <c r="Y76" s="557"/>
      <c r="Z76" s="516"/>
      <c r="AA76" s="515" t="str">
        <f>IF('Calcul Worksheet'!FC76="","",'Calcul Worksheet'!FC76)</f>
        <v/>
      </c>
      <c r="AB76" s="557"/>
      <c r="AC76" s="516"/>
      <c r="AD76" s="515" t="str">
        <f>IF('Calcul Worksheet'!FF76="","",'Calcul Worksheet'!FF76)</f>
        <v/>
      </c>
      <c r="AE76" s="557"/>
      <c r="AF76" s="516"/>
      <c r="AG76" s="515" t="str">
        <f>IF('Calcul Worksheet'!FI76="","",'Calcul Worksheet'!FI76)</f>
        <v/>
      </c>
      <c r="AH76" s="557"/>
      <c r="AI76" s="516"/>
      <c r="AJ76" s="610" t="str">
        <f>IF('Calcul Worksheet'!GP76="","",'Calcul Worksheet'!GP76)</f>
        <v>N/A</v>
      </c>
      <c r="AK76" s="611"/>
      <c r="AL76" s="612"/>
      <c r="AM76" s="610" t="str">
        <f>IF('Calcul Worksheet'!GS76="","",'Calcul Worksheet'!GS76)</f>
        <v>N/A</v>
      </c>
      <c r="AN76" s="611"/>
      <c r="AO76" s="612"/>
      <c r="AP76" s="610" t="str">
        <f>IF('Calcul Worksheet'!GV76="","",'Calcul Worksheet'!GV76)</f>
        <v>N/A</v>
      </c>
      <c r="AQ76" s="611"/>
      <c r="AR76" s="612"/>
      <c r="AS76" s="610" t="str">
        <f>IF('Calcul Worksheet'!GY76="","",'Calcul Worksheet'!GY76)</f>
        <v>N/A</v>
      </c>
      <c r="AT76" s="611"/>
      <c r="AU76" s="612"/>
      <c r="AV76" s="610" t="str">
        <f>IF('Calcul Worksheet'!HB76="","",'Calcul Worksheet'!HB76)</f>
        <v>N/A</v>
      </c>
      <c r="AW76" s="611"/>
      <c r="AX76" s="612"/>
      <c r="AY76" s="610" t="str">
        <f>IF('Calcul Worksheet'!HE76="","",'Calcul Worksheet'!HE76)</f>
        <v>N/A</v>
      </c>
      <c r="AZ76" s="611"/>
      <c r="BA76" s="612"/>
      <c r="BB76" s="610" t="str">
        <f>IF('Calcul Worksheet'!HH76="","",'Calcul Worksheet'!HH76)</f>
        <v>N/A</v>
      </c>
      <c r="BC76" s="611"/>
      <c r="BD76" s="612"/>
      <c r="BE76" s="610" t="str">
        <f>IF('Calcul Worksheet'!HK76="","",'Calcul Worksheet'!HK76)</f>
        <v>N/A</v>
      </c>
      <c r="BF76" s="611"/>
      <c r="BG76" s="612"/>
      <c r="BH76" s="610" t="str">
        <f>IF('Calcul Worksheet'!HN76="","",'Calcul Worksheet'!HN76)</f>
        <v>N/A</v>
      </c>
      <c r="BI76" s="611"/>
      <c r="BJ76" s="612"/>
      <c r="BK76" s="610" t="str">
        <f>IF('Calcul Worksheet'!HQ76="","",'Calcul Worksheet'!HQ76)</f>
        <v>N/A</v>
      </c>
      <c r="BL76" s="611"/>
      <c r="BM76" s="612"/>
      <c r="BN76" s="201"/>
      <c r="BO76" s="201"/>
      <c r="BP76" s="201"/>
    </row>
    <row r="77" spans="1:68">
      <c r="A77" s="34" t="str">
        <f>IF('Informations About Genes'!A77="","",'Informations About Genes'!A77)</f>
        <v>G3</v>
      </c>
      <c r="B77" s="35" t="str">
        <f>IF('Informations About Genes'!D77="","",'Informations About Genes'!D77)</f>
        <v/>
      </c>
      <c r="C77" s="598"/>
      <c r="D77" s="599"/>
      <c r="E77" s="600"/>
      <c r="F77" s="515" t="str">
        <f>IF('Calcul Worksheet'!EH77="","",'Calcul Worksheet'!EH77)</f>
        <v/>
      </c>
      <c r="G77" s="557"/>
      <c r="H77" s="516"/>
      <c r="I77" s="515" t="str">
        <f>IF('Calcul Worksheet'!EK77="","",'Calcul Worksheet'!EK77)</f>
        <v/>
      </c>
      <c r="J77" s="557"/>
      <c r="K77" s="516"/>
      <c r="L77" s="515" t="str">
        <f>IF('Calcul Worksheet'!EN77="","",'Calcul Worksheet'!EN77)</f>
        <v/>
      </c>
      <c r="M77" s="557"/>
      <c r="N77" s="516"/>
      <c r="O77" s="515" t="str">
        <f>IF('Calcul Worksheet'!EQ77="","",'Calcul Worksheet'!EQ77)</f>
        <v/>
      </c>
      <c r="P77" s="557"/>
      <c r="Q77" s="516"/>
      <c r="R77" s="515" t="str">
        <f>IF('Calcul Worksheet'!ET77="","",'Calcul Worksheet'!ET77)</f>
        <v/>
      </c>
      <c r="S77" s="557"/>
      <c r="T77" s="516"/>
      <c r="U77" s="515" t="str">
        <f>IF('Calcul Worksheet'!EW77="","",'Calcul Worksheet'!EW77)</f>
        <v/>
      </c>
      <c r="V77" s="557"/>
      <c r="W77" s="516"/>
      <c r="X77" s="515" t="str">
        <f>IF('Calcul Worksheet'!EZ77="","",'Calcul Worksheet'!EZ77)</f>
        <v/>
      </c>
      <c r="Y77" s="557"/>
      <c r="Z77" s="516"/>
      <c r="AA77" s="515" t="str">
        <f>IF('Calcul Worksheet'!FC77="","",'Calcul Worksheet'!FC77)</f>
        <v/>
      </c>
      <c r="AB77" s="557"/>
      <c r="AC77" s="516"/>
      <c r="AD77" s="515" t="str">
        <f>IF('Calcul Worksheet'!FF77="","",'Calcul Worksheet'!FF77)</f>
        <v/>
      </c>
      <c r="AE77" s="557"/>
      <c r="AF77" s="516"/>
      <c r="AG77" s="515" t="str">
        <f>IF('Calcul Worksheet'!FI77="","",'Calcul Worksheet'!FI77)</f>
        <v/>
      </c>
      <c r="AH77" s="557"/>
      <c r="AI77" s="516"/>
      <c r="AJ77" s="610" t="str">
        <f>IF('Calcul Worksheet'!GP77="","",'Calcul Worksheet'!GP77)</f>
        <v>N/A</v>
      </c>
      <c r="AK77" s="611"/>
      <c r="AL77" s="612"/>
      <c r="AM77" s="610" t="str">
        <f>IF('Calcul Worksheet'!GS77="","",'Calcul Worksheet'!GS77)</f>
        <v>N/A</v>
      </c>
      <c r="AN77" s="611"/>
      <c r="AO77" s="612"/>
      <c r="AP77" s="610" t="str">
        <f>IF('Calcul Worksheet'!GV77="","",'Calcul Worksheet'!GV77)</f>
        <v>N/A</v>
      </c>
      <c r="AQ77" s="611"/>
      <c r="AR77" s="612"/>
      <c r="AS77" s="610" t="str">
        <f>IF('Calcul Worksheet'!GY77="","",'Calcul Worksheet'!GY77)</f>
        <v>N/A</v>
      </c>
      <c r="AT77" s="611"/>
      <c r="AU77" s="612"/>
      <c r="AV77" s="610" t="str">
        <f>IF('Calcul Worksheet'!HB77="","",'Calcul Worksheet'!HB77)</f>
        <v>N/A</v>
      </c>
      <c r="AW77" s="611"/>
      <c r="AX77" s="612"/>
      <c r="AY77" s="610" t="str">
        <f>IF('Calcul Worksheet'!HE77="","",'Calcul Worksheet'!HE77)</f>
        <v>N/A</v>
      </c>
      <c r="AZ77" s="611"/>
      <c r="BA77" s="612"/>
      <c r="BB77" s="610" t="str">
        <f>IF('Calcul Worksheet'!HH77="","",'Calcul Worksheet'!HH77)</f>
        <v>N/A</v>
      </c>
      <c r="BC77" s="611"/>
      <c r="BD77" s="612"/>
      <c r="BE77" s="610" t="str">
        <f>IF('Calcul Worksheet'!HK77="","",'Calcul Worksheet'!HK77)</f>
        <v>N/A</v>
      </c>
      <c r="BF77" s="611"/>
      <c r="BG77" s="612"/>
      <c r="BH77" s="610" t="str">
        <f>IF('Calcul Worksheet'!HN77="","",'Calcul Worksheet'!HN77)</f>
        <v>N/A</v>
      </c>
      <c r="BI77" s="611"/>
      <c r="BJ77" s="612"/>
      <c r="BK77" s="610" t="str">
        <f>IF('Calcul Worksheet'!HQ77="","",'Calcul Worksheet'!HQ77)</f>
        <v>N/A</v>
      </c>
      <c r="BL77" s="611"/>
      <c r="BM77" s="612"/>
      <c r="BN77" s="201"/>
      <c r="BO77" s="201"/>
      <c r="BP77" s="201"/>
    </row>
    <row r="78" spans="1:68">
      <c r="A78" s="34" t="str">
        <f>IF('Informations About Genes'!A78="","",'Informations About Genes'!A78)</f>
        <v>G4</v>
      </c>
      <c r="B78" s="35" t="str">
        <f>IF('Informations About Genes'!D78="","",'Informations About Genes'!D78)</f>
        <v/>
      </c>
      <c r="C78" s="598"/>
      <c r="D78" s="599"/>
      <c r="E78" s="600"/>
      <c r="F78" s="515" t="str">
        <f>IF('Calcul Worksheet'!EH78="","",'Calcul Worksheet'!EH78)</f>
        <v/>
      </c>
      <c r="G78" s="557"/>
      <c r="H78" s="516"/>
      <c r="I78" s="515" t="str">
        <f>IF('Calcul Worksheet'!EK78="","",'Calcul Worksheet'!EK78)</f>
        <v/>
      </c>
      <c r="J78" s="557"/>
      <c r="K78" s="516"/>
      <c r="L78" s="515" t="str">
        <f>IF('Calcul Worksheet'!EN78="","",'Calcul Worksheet'!EN78)</f>
        <v/>
      </c>
      <c r="M78" s="557"/>
      <c r="N78" s="516"/>
      <c r="O78" s="515" t="str">
        <f>IF('Calcul Worksheet'!EQ78="","",'Calcul Worksheet'!EQ78)</f>
        <v/>
      </c>
      <c r="P78" s="557"/>
      <c r="Q78" s="516"/>
      <c r="R78" s="515" t="str">
        <f>IF('Calcul Worksheet'!ET78="","",'Calcul Worksheet'!ET78)</f>
        <v/>
      </c>
      <c r="S78" s="557"/>
      <c r="T78" s="516"/>
      <c r="U78" s="515" t="str">
        <f>IF('Calcul Worksheet'!EW78="","",'Calcul Worksheet'!EW78)</f>
        <v/>
      </c>
      <c r="V78" s="557"/>
      <c r="W78" s="516"/>
      <c r="X78" s="515" t="str">
        <f>IF('Calcul Worksheet'!EZ78="","",'Calcul Worksheet'!EZ78)</f>
        <v/>
      </c>
      <c r="Y78" s="557"/>
      <c r="Z78" s="516"/>
      <c r="AA78" s="515" t="str">
        <f>IF('Calcul Worksheet'!FC78="","",'Calcul Worksheet'!FC78)</f>
        <v/>
      </c>
      <c r="AB78" s="557"/>
      <c r="AC78" s="516"/>
      <c r="AD78" s="515" t="str">
        <f>IF('Calcul Worksheet'!FF78="","",'Calcul Worksheet'!FF78)</f>
        <v/>
      </c>
      <c r="AE78" s="557"/>
      <c r="AF78" s="516"/>
      <c r="AG78" s="515" t="str">
        <f>IF('Calcul Worksheet'!FI78="","",'Calcul Worksheet'!FI78)</f>
        <v/>
      </c>
      <c r="AH78" s="557"/>
      <c r="AI78" s="516"/>
      <c r="AJ78" s="610" t="str">
        <f>IF('Calcul Worksheet'!GP78="","",'Calcul Worksheet'!GP78)</f>
        <v>N/A</v>
      </c>
      <c r="AK78" s="611"/>
      <c r="AL78" s="612"/>
      <c r="AM78" s="610" t="str">
        <f>IF('Calcul Worksheet'!GS78="","",'Calcul Worksheet'!GS78)</f>
        <v>N/A</v>
      </c>
      <c r="AN78" s="611"/>
      <c r="AO78" s="612"/>
      <c r="AP78" s="610" t="str">
        <f>IF('Calcul Worksheet'!GV78="","",'Calcul Worksheet'!GV78)</f>
        <v>N/A</v>
      </c>
      <c r="AQ78" s="611"/>
      <c r="AR78" s="612"/>
      <c r="AS78" s="610" t="str">
        <f>IF('Calcul Worksheet'!GY78="","",'Calcul Worksheet'!GY78)</f>
        <v>N/A</v>
      </c>
      <c r="AT78" s="611"/>
      <c r="AU78" s="612"/>
      <c r="AV78" s="610" t="str">
        <f>IF('Calcul Worksheet'!HB78="","",'Calcul Worksheet'!HB78)</f>
        <v>N/A</v>
      </c>
      <c r="AW78" s="611"/>
      <c r="AX78" s="612"/>
      <c r="AY78" s="610" t="str">
        <f>IF('Calcul Worksheet'!HE78="","",'Calcul Worksheet'!HE78)</f>
        <v>N/A</v>
      </c>
      <c r="AZ78" s="611"/>
      <c r="BA78" s="612"/>
      <c r="BB78" s="610" t="str">
        <f>IF('Calcul Worksheet'!HH78="","",'Calcul Worksheet'!HH78)</f>
        <v>N/A</v>
      </c>
      <c r="BC78" s="611"/>
      <c r="BD78" s="612"/>
      <c r="BE78" s="610" t="str">
        <f>IF('Calcul Worksheet'!HK78="","",'Calcul Worksheet'!HK78)</f>
        <v>N/A</v>
      </c>
      <c r="BF78" s="611"/>
      <c r="BG78" s="612"/>
      <c r="BH78" s="610" t="str">
        <f>IF('Calcul Worksheet'!HN78="","",'Calcul Worksheet'!HN78)</f>
        <v>N/A</v>
      </c>
      <c r="BI78" s="611"/>
      <c r="BJ78" s="612"/>
      <c r="BK78" s="610" t="str">
        <f>IF('Calcul Worksheet'!HQ78="","",'Calcul Worksheet'!HQ78)</f>
        <v>N/A</v>
      </c>
      <c r="BL78" s="611"/>
      <c r="BM78" s="612"/>
      <c r="BN78" s="201"/>
      <c r="BO78" s="201"/>
      <c r="BP78" s="201"/>
    </row>
    <row r="79" spans="1:68">
      <c r="A79" s="34" t="str">
        <f>IF('Informations About Genes'!A79="","",'Informations About Genes'!A79)</f>
        <v>G5</v>
      </c>
      <c r="B79" s="35" t="str">
        <f>IF('Informations About Genes'!D79="","",'Informations About Genes'!D79)</f>
        <v/>
      </c>
      <c r="C79" s="598"/>
      <c r="D79" s="599"/>
      <c r="E79" s="600"/>
      <c r="F79" s="515" t="str">
        <f>IF('Calcul Worksheet'!EH79="","",'Calcul Worksheet'!EH79)</f>
        <v/>
      </c>
      <c r="G79" s="557"/>
      <c r="H79" s="516"/>
      <c r="I79" s="515" t="str">
        <f>IF('Calcul Worksheet'!EK79="","",'Calcul Worksheet'!EK79)</f>
        <v/>
      </c>
      <c r="J79" s="557"/>
      <c r="K79" s="516"/>
      <c r="L79" s="515" t="str">
        <f>IF('Calcul Worksheet'!EN79="","",'Calcul Worksheet'!EN79)</f>
        <v/>
      </c>
      <c r="M79" s="557"/>
      <c r="N79" s="516"/>
      <c r="O79" s="515" t="str">
        <f>IF('Calcul Worksheet'!EQ79="","",'Calcul Worksheet'!EQ79)</f>
        <v/>
      </c>
      <c r="P79" s="557"/>
      <c r="Q79" s="516"/>
      <c r="R79" s="515" t="str">
        <f>IF('Calcul Worksheet'!ET79="","",'Calcul Worksheet'!ET79)</f>
        <v/>
      </c>
      <c r="S79" s="557"/>
      <c r="T79" s="516"/>
      <c r="U79" s="515" t="str">
        <f>IF('Calcul Worksheet'!EW79="","",'Calcul Worksheet'!EW79)</f>
        <v/>
      </c>
      <c r="V79" s="557"/>
      <c r="W79" s="516"/>
      <c r="X79" s="515" t="str">
        <f>IF('Calcul Worksheet'!EZ79="","",'Calcul Worksheet'!EZ79)</f>
        <v/>
      </c>
      <c r="Y79" s="557"/>
      <c r="Z79" s="516"/>
      <c r="AA79" s="515" t="str">
        <f>IF('Calcul Worksheet'!FC79="","",'Calcul Worksheet'!FC79)</f>
        <v/>
      </c>
      <c r="AB79" s="557"/>
      <c r="AC79" s="516"/>
      <c r="AD79" s="515" t="str">
        <f>IF('Calcul Worksheet'!FF79="","",'Calcul Worksheet'!FF79)</f>
        <v/>
      </c>
      <c r="AE79" s="557"/>
      <c r="AF79" s="516"/>
      <c r="AG79" s="515" t="str">
        <f>IF('Calcul Worksheet'!FI79="","",'Calcul Worksheet'!FI79)</f>
        <v/>
      </c>
      <c r="AH79" s="557"/>
      <c r="AI79" s="516"/>
      <c r="AJ79" s="610" t="str">
        <f>IF('Calcul Worksheet'!GP79="","",'Calcul Worksheet'!GP79)</f>
        <v>N/A</v>
      </c>
      <c r="AK79" s="611"/>
      <c r="AL79" s="612"/>
      <c r="AM79" s="610" t="str">
        <f>IF('Calcul Worksheet'!GS79="","",'Calcul Worksheet'!GS79)</f>
        <v>N/A</v>
      </c>
      <c r="AN79" s="611"/>
      <c r="AO79" s="612"/>
      <c r="AP79" s="610" t="str">
        <f>IF('Calcul Worksheet'!GV79="","",'Calcul Worksheet'!GV79)</f>
        <v>N/A</v>
      </c>
      <c r="AQ79" s="611"/>
      <c r="AR79" s="612"/>
      <c r="AS79" s="610" t="str">
        <f>IF('Calcul Worksheet'!GY79="","",'Calcul Worksheet'!GY79)</f>
        <v>N/A</v>
      </c>
      <c r="AT79" s="611"/>
      <c r="AU79" s="612"/>
      <c r="AV79" s="610" t="str">
        <f>IF('Calcul Worksheet'!HB79="","",'Calcul Worksheet'!HB79)</f>
        <v>N/A</v>
      </c>
      <c r="AW79" s="611"/>
      <c r="AX79" s="612"/>
      <c r="AY79" s="610" t="str">
        <f>IF('Calcul Worksheet'!HE79="","",'Calcul Worksheet'!HE79)</f>
        <v>N/A</v>
      </c>
      <c r="AZ79" s="611"/>
      <c r="BA79" s="612"/>
      <c r="BB79" s="610" t="str">
        <f>IF('Calcul Worksheet'!HH79="","",'Calcul Worksheet'!HH79)</f>
        <v>N/A</v>
      </c>
      <c r="BC79" s="611"/>
      <c r="BD79" s="612"/>
      <c r="BE79" s="610" t="str">
        <f>IF('Calcul Worksheet'!HK79="","",'Calcul Worksheet'!HK79)</f>
        <v>N/A</v>
      </c>
      <c r="BF79" s="611"/>
      <c r="BG79" s="612"/>
      <c r="BH79" s="610" t="str">
        <f>IF('Calcul Worksheet'!HN79="","",'Calcul Worksheet'!HN79)</f>
        <v>N/A</v>
      </c>
      <c r="BI79" s="611"/>
      <c r="BJ79" s="612"/>
      <c r="BK79" s="610" t="str">
        <f>IF('Calcul Worksheet'!HQ79="","",'Calcul Worksheet'!HQ79)</f>
        <v>N/A</v>
      </c>
      <c r="BL79" s="611"/>
      <c r="BM79" s="612"/>
      <c r="BN79" s="201"/>
      <c r="BO79" s="201"/>
      <c r="BP79" s="201"/>
    </row>
    <row r="80" spans="1:68">
      <c r="A80" s="34" t="str">
        <f>IF('Informations About Genes'!A80="","",'Informations About Genes'!A80)</f>
        <v>G6</v>
      </c>
      <c r="B80" s="35" t="str">
        <f>IF('Informations About Genes'!D80="","",'Informations About Genes'!D80)</f>
        <v/>
      </c>
      <c r="C80" s="598"/>
      <c r="D80" s="599"/>
      <c r="E80" s="600"/>
      <c r="F80" s="515" t="str">
        <f>IF('Calcul Worksheet'!EH80="","",'Calcul Worksheet'!EH80)</f>
        <v/>
      </c>
      <c r="G80" s="557"/>
      <c r="H80" s="516"/>
      <c r="I80" s="515" t="str">
        <f>IF('Calcul Worksheet'!EK80="","",'Calcul Worksheet'!EK80)</f>
        <v/>
      </c>
      <c r="J80" s="557"/>
      <c r="K80" s="516"/>
      <c r="L80" s="515" t="str">
        <f>IF('Calcul Worksheet'!EN80="","",'Calcul Worksheet'!EN80)</f>
        <v/>
      </c>
      <c r="M80" s="557"/>
      <c r="N80" s="516"/>
      <c r="O80" s="515" t="str">
        <f>IF('Calcul Worksheet'!EQ80="","",'Calcul Worksheet'!EQ80)</f>
        <v/>
      </c>
      <c r="P80" s="557"/>
      <c r="Q80" s="516"/>
      <c r="R80" s="515" t="str">
        <f>IF('Calcul Worksheet'!ET80="","",'Calcul Worksheet'!ET80)</f>
        <v/>
      </c>
      <c r="S80" s="557"/>
      <c r="T80" s="516"/>
      <c r="U80" s="515" t="str">
        <f>IF('Calcul Worksheet'!EW80="","",'Calcul Worksheet'!EW80)</f>
        <v/>
      </c>
      <c r="V80" s="557"/>
      <c r="W80" s="516"/>
      <c r="X80" s="515" t="str">
        <f>IF('Calcul Worksheet'!EZ80="","",'Calcul Worksheet'!EZ80)</f>
        <v/>
      </c>
      <c r="Y80" s="557"/>
      <c r="Z80" s="516"/>
      <c r="AA80" s="515" t="str">
        <f>IF('Calcul Worksheet'!FC80="","",'Calcul Worksheet'!FC80)</f>
        <v/>
      </c>
      <c r="AB80" s="557"/>
      <c r="AC80" s="516"/>
      <c r="AD80" s="515" t="str">
        <f>IF('Calcul Worksheet'!FF80="","",'Calcul Worksheet'!FF80)</f>
        <v/>
      </c>
      <c r="AE80" s="557"/>
      <c r="AF80" s="516"/>
      <c r="AG80" s="515" t="str">
        <f>IF('Calcul Worksheet'!FI80="","",'Calcul Worksheet'!FI80)</f>
        <v/>
      </c>
      <c r="AH80" s="557"/>
      <c r="AI80" s="516"/>
      <c r="AJ80" s="610" t="str">
        <f>IF('Calcul Worksheet'!GP80="","",'Calcul Worksheet'!GP80)</f>
        <v>N/A</v>
      </c>
      <c r="AK80" s="611"/>
      <c r="AL80" s="612"/>
      <c r="AM80" s="610" t="str">
        <f>IF('Calcul Worksheet'!GS80="","",'Calcul Worksheet'!GS80)</f>
        <v>N/A</v>
      </c>
      <c r="AN80" s="611"/>
      <c r="AO80" s="612"/>
      <c r="AP80" s="610" t="str">
        <f>IF('Calcul Worksheet'!GV80="","",'Calcul Worksheet'!GV80)</f>
        <v>N/A</v>
      </c>
      <c r="AQ80" s="611"/>
      <c r="AR80" s="612"/>
      <c r="AS80" s="610" t="str">
        <f>IF('Calcul Worksheet'!GY80="","",'Calcul Worksheet'!GY80)</f>
        <v>N/A</v>
      </c>
      <c r="AT80" s="611"/>
      <c r="AU80" s="612"/>
      <c r="AV80" s="610" t="str">
        <f>IF('Calcul Worksheet'!HB80="","",'Calcul Worksheet'!HB80)</f>
        <v>N/A</v>
      </c>
      <c r="AW80" s="611"/>
      <c r="AX80" s="612"/>
      <c r="AY80" s="610" t="str">
        <f>IF('Calcul Worksheet'!HE80="","",'Calcul Worksheet'!HE80)</f>
        <v>N/A</v>
      </c>
      <c r="AZ80" s="611"/>
      <c r="BA80" s="612"/>
      <c r="BB80" s="610" t="str">
        <f>IF('Calcul Worksheet'!HH80="","",'Calcul Worksheet'!HH80)</f>
        <v>N/A</v>
      </c>
      <c r="BC80" s="611"/>
      <c r="BD80" s="612"/>
      <c r="BE80" s="610" t="str">
        <f>IF('Calcul Worksheet'!HK80="","",'Calcul Worksheet'!HK80)</f>
        <v>N/A</v>
      </c>
      <c r="BF80" s="611"/>
      <c r="BG80" s="612"/>
      <c r="BH80" s="610" t="str">
        <f>IF('Calcul Worksheet'!HN80="","",'Calcul Worksheet'!HN80)</f>
        <v>N/A</v>
      </c>
      <c r="BI80" s="611"/>
      <c r="BJ80" s="612"/>
      <c r="BK80" s="610" t="str">
        <f>IF('Calcul Worksheet'!HQ80="","",'Calcul Worksheet'!HQ80)</f>
        <v>N/A</v>
      </c>
      <c r="BL80" s="611"/>
      <c r="BM80" s="612"/>
      <c r="BN80" s="201"/>
      <c r="BO80" s="201"/>
      <c r="BP80" s="201"/>
    </row>
    <row r="81" spans="1:68">
      <c r="A81" s="34" t="str">
        <f>IF('Informations About Genes'!A81="","",'Informations About Genes'!A81)</f>
        <v>G7</v>
      </c>
      <c r="B81" s="35" t="str">
        <f>IF('Informations About Genes'!D81="","",'Informations About Genes'!D81)</f>
        <v/>
      </c>
      <c r="C81" s="598"/>
      <c r="D81" s="599"/>
      <c r="E81" s="600"/>
      <c r="F81" s="515" t="str">
        <f>IF('Calcul Worksheet'!EH81="","",'Calcul Worksheet'!EH81)</f>
        <v/>
      </c>
      <c r="G81" s="557"/>
      <c r="H81" s="516"/>
      <c r="I81" s="515" t="str">
        <f>IF('Calcul Worksheet'!EK81="","",'Calcul Worksheet'!EK81)</f>
        <v/>
      </c>
      <c r="J81" s="557"/>
      <c r="K81" s="516"/>
      <c r="L81" s="515" t="str">
        <f>IF('Calcul Worksheet'!EN81="","",'Calcul Worksheet'!EN81)</f>
        <v/>
      </c>
      <c r="M81" s="557"/>
      <c r="N81" s="516"/>
      <c r="O81" s="515" t="str">
        <f>IF('Calcul Worksheet'!EQ81="","",'Calcul Worksheet'!EQ81)</f>
        <v/>
      </c>
      <c r="P81" s="557"/>
      <c r="Q81" s="516"/>
      <c r="R81" s="515" t="str">
        <f>IF('Calcul Worksheet'!ET81="","",'Calcul Worksheet'!ET81)</f>
        <v/>
      </c>
      <c r="S81" s="557"/>
      <c r="T81" s="516"/>
      <c r="U81" s="515" t="str">
        <f>IF('Calcul Worksheet'!EW81="","",'Calcul Worksheet'!EW81)</f>
        <v/>
      </c>
      <c r="V81" s="557"/>
      <c r="W81" s="516"/>
      <c r="X81" s="515" t="str">
        <f>IF('Calcul Worksheet'!EZ81="","",'Calcul Worksheet'!EZ81)</f>
        <v/>
      </c>
      <c r="Y81" s="557"/>
      <c r="Z81" s="516"/>
      <c r="AA81" s="515" t="str">
        <f>IF('Calcul Worksheet'!FC81="","",'Calcul Worksheet'!FC81)</f>
        <v/>
      </c>
      <c r="AB81" s="557"/>
      <c r="AC81" s="516"/>
      <c r="AD81" s="515" t="str">
        <f>IF('Calcul Worksheet'!FF81="","",'Calcul Worksheet'!FF81)</f>
        <v/>
      </c>
      <c r="AE81" s="557"/>
      <c r="AF81" s="516"/>
      <c r="AG81" s="515" t="str">
        <f>IF('Calcul Worksheet'!FI81="","",'Calcul Worksheet'!FI81)</f>
        <v/>
      </c>
      <c r="AH81" s="557"/>
      <c r="AI81" s="516"/>
      <c r="AJ81" s="610" t="str">
        <f>IF('Calcul Worksheet'!GP81="","",'Calcul Worksheet'!GP81)</f>
        <v>N/A</v>
      </c>
      <c r="AK81" s="611"/>
      <c r="AL81" s="612"/>
      <c r="AM81" s="610" t="str">
        <f>IF('Calcul Worksheet'!GS81="","",'Calcul Worksheet'!GS81)</f>
        <v>N/A</v>
      </c>
      <c r="AN81" s="611"/>
      <c r="AO81" s="612"/>
      <c r="AP81" s="610" t="str">
        <f>IF('Calcul Worksheet'!GV81="","",'Calcul Worksheet'!GV81)</f>
        <v>N/A</v>
      </c>
      <c r="AQ81" s="611"/>
      <c r="AR81" s="612"/>
      <c r="AS81" s="610" t="str">
        <f>IF('Calcul Worksheet'!GY81="","",'Calcul Worksheet'!GY81)</f>
        <v>N/A</v>
      </c>
      <c r="AT81" s="611"/>
      <c r="AU81" s="612"/>
      <c r="AV81" s="610" t="str">
        <f>IF('Calcul Worksheet'!HB81="","",'Calcul Worksheet'!HB81)</f>
        <v>N/A</v>
      </c>
      <c r="AW81" s="611"/>
      <c r="AX81" s="612"/>
      <c r="AY81" s="610" t="str">
        <f>IF('Calcul Worksheet'!HE81="","",'Calcul Worksheet'!HE81)</f>
        <v>N/A</v>
      </c>
      <c r="AZ81" s="611"/>
      <c r="BA81" s="612"/>
      <c r="BB81" s="610" t="str">
        <f>IF('Calcul Worksheet'!HH81="","",'Calcul Worksheet'!HH81)</f>
        <v>N/A</v>
      </c>
      <c r="BC81" s="611"/>
      <c r="BD81" s="612"/>
      <c r="BE81" s="610" t="str">
        <f>IF('Calcul Worksheet'!HK81="","",'Calcul Worksheet'!HK81)</f>
        <v>N/A</v>
      </c>
      <c r="BF81" s="611"/>
      <c r="BG81" s="612"/>
      <c r="BH81" s="610" t="str">
        <f>IF('Calcul Worksheet'!HN81="","",'Calcul Worksheet'!HN81)</f>
        <v>N/A</v>
      </c>
      <c r="BI81" s="611"/>
      <c r="BJ81" s="612"/>
      <c r="BK81" s="610" t="str">
        <f>IF('Calcul Worksheet'!HQ81="","",'Calcul Worksheet'!HQ81)</f>
        <v>N/A</v>
      </c>
      <c r="BL81" s="611"/>
      <c r="BM81" s="612"/>
      <c r="BN81" s="201"/>
      <c r="BO81" s="201"/>
      <c r="BP81" s="201"/>
    </row>
    <row r="82" spans="1:68">
      <c r="A82" s="34" t="str">
        <f>IF('Informations About Genes'!A82="","",'Informations About Genes'!A82)</f>
        <v>G8</v>
      </c>
      <c r="B82" s="35" t="str">
        <f>IF('Informations About Genes'!D82="","",'Informations About Genes'!D82)</f>
        <v/>
      </c>
      <c r="C82" s="598"/>
      <c r="D82" s="599"/>
      <c r="E82" s="600"/>
      <c r="F82" s="515" t="str">
        <f>IF('Calcul Worksheet'!EH82="","",'Calcul Worksheet'!EH82)</f>
        <v/>
      </c>
      <c r="G82" s="557"/>
      <c r="H82" s="516"/>
      <c r="I82" s="515" t="str">
        <f>IF('Calcul Worksheet'!EK82="","",'Calcul Worksheet'!EK82)</f>
        <v/>
      </c>
      <c r="J82" s="557"/>
      <c r="K82" s="516"/>
      <c r="L82" s="515" t="str">
        <f>IF('Calcul Worksheet'!EN82="","",'Calcul Worksheet'!EN82)</f>
        <v/>
      </c>
      <c r="M82" s="557"/>
      <c r="N82" s="516"/>
      <c r="O82" s="515" t="str">
        <f>IF('Calcul Worksheet'!EQ82="","",'Calcul Worksheet'!EQ82)</f>
        <v/>
      </c>
      <c r="P82" s="557"/>
      <c r="Q82" s="516"/>
      <c r="R82" s="515" t="str">
        <f>IF('Calcul Worksheet'!ET82="","",'Calcul Worksheet'!ET82)</f>
        <v/>
      </c>
      <c r="S82" s="557"/>
      <c r="T82" s="516"/>
      <c r="U82" s="515" t="str">
        <f>IF('Calcul Worksheet'!EW82="","",'Calcul Worksheet'!EW82)</f>
        <v/>
      </c>
      <c r="V82" s="557"/>
      <c r="W82" s="516"/>
      <c r="X82" s="515" t="str">
        <f>IF('Calcul Worksheet'!EZ82="","",'Calcul Worksheet'!EZ82)</f>
        <v/>
      </c>
      <c r="Y82" s="557"/>
      <c r="Z82" s="516"/>
      <c r="AA82" s="515" t="str">
        <f>IF('Calcul Worksheet'!FC82="","",'Calcul Worksheet'!FC82)</f>
        <v/>
      </c>
      <c r="AB82" s="557"/>
      <c r="AC82" s="516"/>
      <c r="AD82" s="515" t="str">
        <f>IF('Calcul Worksheet'!FF82="","",'Calcul Worksheet'!FF82)</f>
        <v/>
      </c>
      <c r="AE82" s="557"/>
      <c r="AF82" s="516"/>
      <c r="AG82" s="515" t="str">
        <f>IF('Calcul Worksheet'!FI82="","",'Calcul Worksheet'!FI82)</f>
        <v/>
      </c>
      <c r="AH82" s="557"/>
      <c r="AI82" s="516"/>
      <c r="AJ82" s="610" t="str">
        <f>IF('Calcul Worksheet'!GP82="","",'Calcul Worksheet'!GP82)</f>
        <v>N/A</v>
      </c>
      <c r="AK82" s="611"/>
      <c r="AL82" s="612"/>
      <c r="AM82" s="610" t="str">
        <f>IF('Calcul Worksheet'!GS82="","",'Calcul Worksheet'!GS82)</f>
        <v>N/A</v>
      </c>
      <c r="AN82" s="611"/>
      <c r="AO82" s="612"/>
      <c r="AP82" s="610" t="str">
        <f>IF('Calcul Worksheet'!GV82="","",'Calcul Worksheet'!GV82)</f>
        <v>N/A</v>
      </c>
      <c r="AQ82" s="611"/>
      <c r="AR82" s="612"/>
      <c r="AS82" s="610" t="str">
        <f>IF('Calcul Worksheet'!GY82="","",'Calcul Worksheet'!GY82)</f>
        <v>N/A</v>
      </c>
      <c r="AT82" s="611"/>
      <c r="AU82" s="612"/>
      <c r="AV82" s="610" t="str">
        <f>IF('Calcul Worksheet'!HB82="","",'Calcul Worksheet'!HB82)</f>
        <v>N/A</v>
      </c>
      <c r="AW82" s="611"/>
      <c r="AX82" s="612"/>
      <c r="AY82" s="610" t="str">
        <f>IF('Calcul Worksheet'!HE82="","",'Calcul Worksheet'!HE82)</f>
        <v>N/A</v>
      </c>
      <c r="AZ82" s="611"/>
      <c r="BA82" s="612"/>
      <c r="BB82" s="610" t="str">
        <f>IF('Calcul Worksheet'!HH82="","",'Calcul Worksheet'!HH82)</f>
        <v>N/A</v>
      </c>
      <c r="BC82" s="611"/>
      <c r="BD82" s="612"/>
      <c r="BE82" s="610" t="str">
        <f>IF('Calcul Worksheet'!HK82="","",'Calcul Worksheet'!HK82)</f>
        <v>N/A</v>
      </c>
      <c r="BF82" s="611"/>
      <c r="BG82" s="612"/>
      <c r="BH82" s="610" t="str">
        <f>IF('Calcul Worksheet'!HN82="","",'Calcul Worksheet'!HN82)</f>
        <v>N/A</v>
      </c>
      <c r="BI82" s="611"/>
      <c r="BJ82" s="612"/>
      <c r="BK82" s="610" t="str">
        <f>IF('Calcul Worksheet'!HQ82="","",'Calcul Worksheet'!HQ82)</f>
        <v>N/A</v>
      </c>
      <c r="BL82" s="611"/>
      <c r="BM82" s="612"/>
      <c r="BN82" s="201"/>
      <c r="BO82" s="201"/>
      <c r="BP82" s="201"/>
    </row>
    <row r="83" spans="1:68">
      <c r="A83" s="34" t="str">
        <f>IF('Informations About Genes'!A83="","",'Informations About Genes'!A83)</f>
        <v>G9</v>
      </c>
      <c r="B83" s="35" t="str">
        <f>IF('Informations About Genes'!D83="","",'Informations About Genes'!D83)</f>
        <v/>
      </c>
      <c r="C83" s="598"/>
      <c r="D83" s="599"/>
      <c r="E83" s="600"/>
      <c r="F83" s="515" t="str">
        <f>IF('Calcul Worksheet'!EH83="","",'Calcul Worksheet'!EH83)</f>
        <v/>
      </c>
      <c r="G83" s="557"/>
      <c r="H83" s="516"/>
      <c r="I83" s="515" t="str">
        <f>IF('Calcul Worksheet'!EK83="","",'Calcul Worksheet'!EK83)</f>
        <v/>
      </c>
      <c r="J83" s="557"/>
      <c r="K83" s="516"/>
      <c r="L83" s="515" t="str">
        <f>IF('Calcul Worksheet'!EN83="","",'Calcul Worksheet'!EN83)</f>
        <v/>
      </c>
      <c r="M83" s="557"/>
      <c r="N83" s="516"/>
      <c r="O83" s="515" t="str">
        <f>IF('Calcul Worksheet'!EQ83="","",'Calcul Worksheet'!EQ83)</f>
        <v/>
      </c>
      <c r="P83" s="557"/>
      <c r="Q83" s="516"/>
      <c r="R83" s="515" t="str">
        <f>IF('Calcul Worksheet'!ET83="","",'Calcul Worksheet'!ET83)</f>
        <v/>
      </c>
      <c r="S83" s="557"/>
      <c r="T83" s="516"/>
      <c r="U83" s="515" t="str">
        <f>IF('Calcul Worksheet'!EW83="","",'Calcul Worksheet'!EW83)</f>
        <v/>
      </c>
      <c r="V83" s="557"/>
      <c r="W83" s="516"/>
      <c r="X83" s="515" t="str">
        <f>IF('Calcul Worksheet'!EZ83="","",'Calcul Worksheet'!EZ83)</f>
        <v/>
      </c>
      <c r="Y83" s="557"/>
      <c r="Z83" s="516"/>
      <c r="AA83" s="515" t="str">
        <f>IF('Calcul Worksheet'!FC83="","",'Calcul Worksheet'!FC83)</f>
        <v/>
      </c>
      <c r="AB83" s="557"/>
      <c r="AC83" s="516"/>
      <c r="AD83" s="515" t="str">
        <f>IF('Calcul Worksheet'!FF83="","",'Calcul Worksheet'!FF83)</f>
        <v/>
      </c>
      <c r="AE83" s="557"/>
      <c r="AF83" s="516"/>
      <c r="AG83" s="515" t="str">
        <f>IF('Calcul Worksheet'!FI83="","",'Calcul Worksheet'!FI83)</f>
        <v/>
      </c>
      <c r="AH83" s="557"/>
      <c r="AI83" s="516"/>
      <c r="AJ83" s="610" t="str">
        <f>IF('Calcul Worksheet'!GP83="","",'Calcul Worksheet'!GP83)</f>
        <v>N/A</v>
      </c>
      <c r="AK83" s="611"/>
      <c r="AL83" s="612"/>
      <c r="AM83" s="610" t="str">
        <f>IF('Calcul Worksheet'!GS83="","",'Calcul Worksheet'!GS83)</f>
        <v>N/A</v>
      </c>
      <c r="AN83" s="611"/>
      <c r="AO83" s="612"/>
      <c r="AP83" s="610" t="str">
        <f>IF('Calcul Worksheet'!GV83="","",'Calcul Worksheet'!GV83)</f>
        <v>N/A</v>
      </c>
      <c r="AQ83" s="611"/>
      <c r="AR83" s="612"/>
      <c r="AS83" s="610" t="str">
        <f>IF('Calcul Worksheet'!GY83="","",'Calcul Worksheet'!GY83)</f>
        <v>N/A</v>
      </c>
      <c r="AT83" s="611"/>
      <c r="AU83" s="612"/>
      <c r="AV83" s="610" t="str">
        <f>IF('Calcul Worksheet'!HB83="","",'Calcul Worksheet'!HB83)</f>
        <v>N/A</v>
      </c>
      <c r="AW83" s="611"/>
      <c r="AX83" s="612"/>
      <c r="AY83" s="610" t="str">
        <f>IF('Calcul Worksheet'!HE83="","",'Calcul Worksheet'!HE83)</f>
        <v>N/A</v>
      </c>
      <c r="AZ83" s="611"/>
      <c r="BA83" s="612"/>
      <c r="BB83" s="610" t="str">
        <f>IF('Calcul Worksheet'!HH83="","",'Calcul Worksheet'!HH83)</f>
        <v>N/A</v>
      </c>
      <c r="BC83" s="611"/>
      <c r="BD83" s="612"/>
      <c r="BE83" s="610" t="str">
        <f>IF('Calcul Worksheet'!HK83="","",'Calcul Worksheet'!HK83)</f>
        <v>N/A</v>
      </c>
      <c r="BF83" s="611"/>
      <c r="BG83" s="612"/>
      <c r="BH83" s="610" t="str">
        <f>IF('Calcul Worksheet'!HN83="","",'Calcul Worksheet'!HN83)</f>
        <v>N/A</v>
      </c>
      <c r="BI83" s="611"/>
      <c r="BJ83" s="612"/>
      <c r="BK83" s="610" t="str">
        <f>IF('Calcul Worksheet'!HQ83="","",'Calcul Worksheet'!HQ83)</f>
        <v>N/A</v>
      </c>
      <c r="BL83" s="611"/>
      <c r="BM83" s="612"/>
      <c r="BN83" s="201"/>
      <c r="BO83" s="201"/>
      <c r="BP83" s="201"/>
    </row>
    <row r="84" spans="1:68">
      <c r="A84" s="34" t="str">
        <f>IF('Informations About Genes'!A84="","",'Informations About Genes'!A84)</f>
        <v>G10</v>
      </c>
      <c r="B84" s="35" t="str">
        <f>IF('Informations About Genes'!D84="","",'Informations About Genes'!D84)</f>
        <v/>
      </c>
      <c r="C84" s="598"/>
      <c r="D84" s="599"/>
      <c r="E84" s="600"/>
      <c r="F84" s="515" t="str">
        <f>IF('Calcul Worksheet'!EH84="","",'Calcul Worksheet'!EH84)</f>
        <v/>
      </c>
      <c r="G84" s="557"/>
      <c r="H84" s="516"/>
      <c r="I84" s="515" t="str">
        <f>IF('Calcul Worksheet'!EK84="","",'Calcul Worksheet'!EK84)</f>
        <v/>
      </c>
      <c r="J84" s="557"/>
      <c r="K84" s="516"/>
      <c r="L84" s="515" t="str">
        <f>IF('Calcul Worksheet'!EN84="","",'Calcul Worksheet'!EN84)</f>
        <v/>
      </c>
      <c r="M84" s="557"/>
      <c r="N84" s="516"/>
      <c r="O84" s="515" t="str">
        <f>IF('Calcul Worksheet'!EQ84="","",'Calcul Worksheet'!EQ84)</f>
        <v/>
      </c>
      <c r="P84" s="557"/>
      <c r="Q84" s="516"/>
      <c r="R84" s="515" t="str">
        <f>IF('Calcul Worksheet'!ET84="","",'Calcul Worksheet'!ET84)</f>
        <v/>
      </c>
      <c r="S84" s="557"/>
      <c r="T84" s="516"/>
      <c r="U84" s="515" t="str">
        <f>IF('Calcul Worksheet'!EW84="","",'Calcul Worksheet'!EW84)</f>
        <v/>
      </c>
      <c r="V84" s="557"/>
      <c r="W84" s="516"/>
      <c r="X84" s="515" t="str">
        <f>IF('Calcul Worksheet'!EZ84="","",'Calcul Worksheet'!EZ84)</f>
        <v/>
      </c>
      <c r="Y84" s="557"/>
      <c r="Z84" s="516"/>
      <c r="AA84" s="515" t="str">
        <f>IF('Calcul Worksheet'!FC84="","",'Calcul Worksheet'!FC84)</f>
        <v/>
      </c>
      <c r="AB84" s="557"/>
      <c r="AC84" s="516"/>
      <c r="AD84" s="515" t="str">
        <f>IF('Calcul Worksheet'!FF84="","",'Calcul Worksheet'!FF84)</f>
        <v/>
      </c>
      <c r="AE84" s="557"/>
      <c r="AF84" s="516"/>
      <c r="AG84" s="515" t="str">
        <f>IF('Calcul Worksheet'!FI84="","",'Calcul Worksheet'!FI84)</f>
        <v/>
      </c>
      <c r="AH84" s="557"/>
      <c r="AI84" s="516"/>
      <c r="AJ84" s="610" t="str">
        <f>IF('Calcul Worksheet'!GP84="","",'Calcul Worksheet'!GP84)</f>
        <v>N/A</v>
      </c>
      <c r="AK84" s="611"/>
      <c r="AL84" s="612"/>
      <c r="AM84" s="610" t="str">
        <f>IF('Calcul Worksheet'!GS84="","",'Calcul Worksheet'!GS84)</f>
        <v>N/A</v>
      </c>
      <c r="AN84" s="611"/>
      <c r="AO84" s="612"/>
      <c r="AP84" s="610" t="str">
        <f>IF('Calcul Worksheet'!GV84="","",'Calcul Worksheet'!GV84)</f>
        <v>N/A</v>
      </c>
      <c r="AQ84" s="611"/>
      <c r="AR84" s="612"/>
      <c r="AS84" s="610" t="str">
        <f>IF('Calcul Worksheet'!GY84="","",'Calcul Worksheet'!GY84)</f>
        <v>N/A</v>
      </c>
      <c r="AT84" s="611"/>
      <c r="AU84" s="612"/>
      <c r="AV84" s="610" t="str">
        <f>IF('Calcul Worksheet'!HB84="","",'Calcul Worksheet'!HB84)</f>
        <v>N/A</v>
      </c>
      <c r="AW84" s="611"/>
      <c r="AX84" s="612"/>
      <c r="AY84" s="610" t="str">
        <f>IF('Calcul Worksheet'!HE84="","",'Calcul Worksheet'!HE84)</f>
        <v>N/A</v>
      </c>
      <c r="AZ84" s="611"/>
      <c r="BA84" s="612"/>
      <c r="BB84" s="610" t="str">
        <f>IF('Calcul Worksheet'!HH84="","",'Calcul Worksheet'!HH84)</f>
        <v>N/A</v>
      </c>
      <c r="BC84" s="611"/>
      <c r="BD84" s="612"/>
      <c r="BE84" s="610" t="str">
        <f>IF('Calcul Worksheet'!HK84="","",'Calcul Worksheet'!HK84)</f>
        <v>N/A</v>
      </c>
      <c r="BF84" s="611"/>
      <c r="BG84" s="612"/>
      <c r="BH84" s="610" t="str">
        <f>IF('Calcul Worksheet'!HN84="","",'Calcul Worksheet'!HN84)</f>
        <v>N/A</v>
      </c>
      <c r="BI84" s="611"/>
      <c r="BJ84" s="612"/>
      <c r="BK84" s="610" t="str">
        <f>IF('Calcul Worksheet'!HQ84="","",'Calcul Worksheet'!HQ84)</f>
        <v>N/A</v>
      </c>
      <c r="BL84" s="611"/>
      <c r="BM84" s="612"/>
      <c r="BN84" s="201"/>
      <c r="BO84" s="201"/>
      <c r="BP84" s="201"/>
    </row>
    <row r="85" spans="1:68">
      <c r="A85" s="34" t="str">
        <f>IF('Informations About Genes'!A85="","",'Informations About Genes'!A85)</f>
        <v>G11</v>
      </c>
      <c r="B85" s="35" t="str">
        <f>IF('Informations About Genes'!D85="","",'Informations About Genes'!D85)</f>
        <v/>
      </c>
      <c r="C85" s="598"/>
      <c r="D85" s="599"/>
      <c r="E85" s="600"/>
      <c r="F85" s="515" t="str">
        <f>IF('Calcul Worksheet'!EH85="","",'Calcul Worksheet'!EH85)</f>
        <v/>
      </c>
      <c r="G85" s="557"/>
      <c r="H85" s="516"/>
      <c r="I85" s="515" t="str">
        <f>IF('Calcul Worksheet'!EK85="","",'Calcul Worksheet'!EK85)</f>
        <v/>
      </c>
      <c r="J85" s="557"/>
      <c r="K85" s="516"/>
      <c r="L85" s="515" t="str">
        <f>IF('Calcul Worksheet'!EN85="","",'Calcul Worksheet'!EN85)</f>
        <v/>
      </c>
      <c r="M85" s="557"/>
      <c r="N85" s="516"/>
      <c r="O85" s="515" t="str">
        <f>IF('Calcul Worksheet'!EQ85="","",'Calcul Worksheet'!EQ85)</f>
        <v/>
      </c>
      <c r="P85" s="557"/>
      <c r="Q85" s="516"/>
      <c r="R85" s="515" t="str">
        <f>IF('Calcul Worksheet'!ET85="","",'Calcul Worksheet'!ET85)</f>
        <v/>
      </c>
      <c r="S85" s="557"/>
      <c r="T85" s="516"/>
      <c r="U85" s="515" t="str">
        <f>IF('Calcul Worksheet'!EW85="","",'Calcul Worksheet'!EW85)</f>
        <v/>
      </c>
      <c r="V85" s="557"/>
      <c r="W85" s="516"/>
      <c r="X85" s="515" t="str">
        <f>IF('Calcul Worksheet'!EZ85="","",'Calcul Worksheet'!EZ85)</f>
        <v/>
      </c>
      <c r="Y85" s="557"/>
      <c r="Z85" s="516"/>
      <c r="AA85" s="515" t="str">
        <f>IF('Calcul Worksheet'!FC85="","",'Calcul Worksheet'!FC85)</f>
        <v/>
      </c>
      <c r="AB85" s="557"/>
      <c r="AC85" s="516"/>
      <c r="AD85" s="515" t="str">
        <f>IF('Calcul Worksheet'!FF85="","",'Calcul Worksheet'!FF85)</f>
        <v/>
      </c>
      <c r="AE85" s="557"/>
      <c r="AF85" s="516"/>
      <c r="AG85" s="515" t="str">
        <f>IF('Calcul Worksheet'!FI85="","",'Calcul Worksheet'!FI85)</f>
        <v/>
      </c>
      <c r="AH85" s="557"/>
      <c r="AI85" s="516"/>
      <c r="AJ85" s="610" t="str">
        <f>IF('Calcul Worksheet'!GP85="","",'Calcul Worksheet'!GP85)</f>
        <v>N/A</v>
      </c>
      <c r="AK85" s="611"/>
      <c r="AL85" s="612"/>
      <c r="AM85" s="610" t="str">
        <f>IF('Calcul Worksheet'!GS85="","",'Calcul Worksheet'!GS85)</f>
        <v>N/A</v>
      </c>
      <c r="AN85" s="611"/>
      <c r="AO85" s="612"/>
      <c r="AP85" s="610" t="str">
        <f>IF('Calcul Worksheet'!GV85="","",'Calcul Worksheet'!GV85)</f>
        <v>N/A</v>
      </c>
      <c r="AQ85" s="611"/>
      <c r="AR85" s="612"/>
      <c r="AS85" s="610" t="str">
        <f>IF('Calcul Worksheet'!GY85="","",'Calcul Worksheet'!GY85)</f>
        <v>N/A</v>
      </c>
      <c r="AT85" s="611"/>
      <c r="AU85" s="612"/>
      <c r="AV85" s="610" t="str">
        <f>IF('Calcul Worksheet'!HB85="","",'Calcul Worksheet'!HB85)</f>
        <v>N/A</v>
      </c>
      <c r="AW85" s="611"/>
      <c r="AX85" s="612"/>
      <c r="AY85" s="610" t="str">
        <f>IF('Calcul Worksheet'!HE85="","",'Calcul Worksheet'!HE85)</f>
        <v>N/A</v>
      </c>
      <c r="AZ85" s="611"/>
      <c r="BA85" s="612"/>
      <c r="BB85" s="610" t="str">
        <f>IF('Calcul Worksheet'!HH85="","",'Calcul Worksheet'!HH85)</f>
        <v>N/A</v>
      </c>
      <c r="BC85" s="611"/>
      <c r="BD85" s="612"/>
      <c r="BE85" s="610" t="str">
        <f>IF('Calcul Worksheet'!HK85="","",'Calcul Worksheet'!HK85)</f>
        <v>N/A</v>
      </c>
      <c r="BF85" s="611"/>
      <c r="BG85" s="612"/>
      <c r="BH85" s="610" t="str">
        <f>IF('Calcul Worksheet'!HN85="","",'Calcul Worksheet'!HN85)</f>
        <v>N/A</v>
      </c>
      <c r="BI85" s="611"/>
      <c r="BJ85" s="612"/>
      <c r="BK85" s="610" t="str">
        <f>IF('Calcul Worksheet'!HQ85="","",'Calcul Worksheet'!HQ85)</f>
        <v>N/A</v>
      </c>
      <c r="BL85" s="611"/>
      <c r="BM85" s="612"/>
      <c r="BN85" s="201"/>
      <c r="BO85" s="201"/>
      <c r="BP85" s="201"/>
    </row>
    <row r="86" spans="1:68" ht="15.75" thickBot="1">
      <c r="A86" s="36" t="str">
        <f>IF('Informations About Genes'!A86="","",'Informations About Genes'!A86)</f>
        <v>G12</v>
      </c>
      <c r="B86" s="37" t="str">
        <f>IF('Informations About Genes'!D86="","",'Informations About Genes'!D86)</f>
        <v/>
      </c>
      <c r="C86" s="595"/>
      <c r="D86" s="596"/>
      <c r="E86" s="597"/>
      <c r="F86" s="554" t="str">
        <f>IF('Calcul Worksheet'!EH86="","",'Calcul Worksheet'!EH86)</f>
        <v/>
      </c>
      <c r="G86" s="555"/>
      <c r="H86" s="556"/>
      <c r="I86" s="554" t="str">
        <f>IF('Calcul Worksheet'!EK86="","",'Calcul Worksheet'!EK86)</f>
        <v/>
      </c>
      <c r="J86" s="555"/>
      <c r="K86" s="556"/>
      <c r="L86" s="554" t="str">
        <f>IF('Calcul Worksheet'!EN86="","",'Calcul Worksheet'!EN86)</f>
        <v/>
      </c>
      <c r="M86" s="555"/>
      <c r="N86" s="556"/>
      <c r="O86" s="554" t="str">
        <f>IF('Calcul Worksheet'!EQ86="","",'Calcul Worksheet'!EQ86)</f>
        <v/>
      </c>
      <c r="P86" s="555"/>
      <c r="Q86" s="556"/>
      <c r="R86" s="554" t="str">
        <f>IF('Calcul Worksheet'!ET86="","",'Calcul Worksheet'!ET86)</f>
        <v/>
      </c>
      <c r="S86" s="555"/>
      <c r="T86" s="556"/>
      <c r="U86" s="554" t="str">
        <f>IF('Calcul Worksheet'!EW86="","",'Calcul Worksheet'!EW86)</f>
        <v/>
      </c>
      <c r="V86" s="555"/>
      <c r="W86" s="556"/>
      <c r="X86" s="554" t="str">
        <f>IF('Calcul Worksheet'!EZ86="","",'Calcul Worksheet'!EZ86)</f>
        <v/>
      </c>
      <c r="Y86" s="555"/>
      <c r="Z86" s="556"/>
      <c r="AA86" s="554" t="str">
        <f>IF('Calcul Worksheet'!FC86="","",'Calcul Worksheet'!FC86)</f>
        <v/>
      </c>
      <c r="AB86" s="555"/>
      <c r="AC86" s="556"/>
      <c r="AD86" s="554" t="str">
        <f>IF('Calcul Worksheet'!FF86="","",'Calcul Worksheet'!FF86)</f>
        <v/>
      </c>
      <c r="AE86" s="555"/>
      <c r="AF86" s="556"/>
      <c r="AG86" s="554" t="str">
        <f>IF('Calcul Worksheet'!FI86="","",'Calcul Worksheet'!FI86)</f>
        <v/>
      </c>
      <c r="AH86" s="555"/>
      <c r="AI86" s="556"/>
      <c r="AJ86" s="607" t="str">
        <f>IF('Calcul Worksheet'!GP86="","",'Calcul Worksheet'!GP86)</f>
        <v>N/A</v>
      </c>
      <c r="AK86" s="608"/>
      <c r="AL86" s="609"/>
      <c r="AM86" s="607" t="str">
        <f>IF('Calcul Worksheet'!GS86="","",'Calcul Worksheet'!GS86)</f>
        <v>N/A</v>
      </c>
      <c r="AN86" s="608"/>
      <c r="AO86" s="609"/>
      <c r="AP86" s="607" t="str">
        <f>IF('Calcul Worksheet'!GV86="","",'Calcul Worksheet'!GV86)</f>
        <v>N/A</v>
      </c>
      <c r="AQ86" s="608"/>
      <c r="AR86" s="609"/>
      <c r="AS86" s="607" t="str">
        <f>IF('Calcul Worksheet'!GY86="","",'Calcul Worksheet'!GY86)</f>
        <v>N/A</v>
      </c>
      <c r="AT86" s="608"/>
      <c r="AU86" s="609"/>
      <c r="AV86" s="607" t="str">
        <f>IF('Calcul Worksheet'!HB86="","",'Calcul Worksheet'!HB86)</f>
        <v>N/A</v>
      </c>
      <c r="AW86" s="608"/>
      <c r="AX86" s="609"/>
      <c r="AY86" s="607" t="str">
        <f>IF('Calcul Worksheet'!HE86="","",'Calcul Worksheet'!HE86)</f>
        <v>N/A</v>
      </c>
      <c r="AZ86" s="608"/>
      <c r="BA86" s="609"/>
      <c r="BB86" s="607" t="str">
        <f>IF('Calcul Worksheet'!HH86="","",'Calcul Worksheet'!HH86)</f>
        <v>N/A</v>
      </c>
      <c r="BC86" s="608"/>
      <c r="BD86" s="609"/>
      <c r="BE86" s="607" t="str">
        <f>IF('Calcul Worksheet'!HK86="","",'Calcul Worksheet'!HK86)</f>
        <v>N/A</v>
      </c>
      <c r="BF86" s="608"/>
      <c r="BG86" s="609"/>
      <c r="BH86" s="607" t="str">
        <f>IF('Calcul Worksheet'!HN86="","",'Calcul Worksheet'!HN86)</f>
        <v>N/A</v>
      </c>
      <c r="BI86" s="608"/>
      <c r="BJ86" s="609"/>
      <c r="BK86" s="607" t="str">
        <f>IF('Calcul Worksheet'!HQ86="","",'Calcul Worksheet'!HQ86)</f>
        <v>N/A</v>
      </c>
      <c r="BL86" s="608"/>
      <c r="BM86" s="609"/>
      <c r="BN86" s="201"/>
      <c r="BO86" s="201"/>
      <c r="BP86" s="201"/>
    </row>
    <row r="87" spans="1:68" ht="15.75" thickTop="1">
      <c r="A87" s="201"/>
      <c r="B87" s="201"/>
      <c r="C87" s="201"/>
      <c r="D87" s="201"/>
      <c r="E87" s="201"/>
      <c r="F87" s="201"/>
      <c r="G87" s="201"/>
      <c r="H87" s="201"/>
      <c r="I87" s="201"/>
      <c r="J87" s="201"/>
      <c r="K87" s="201"/>
      <c r="L87" s="201"/>
      <c r="M87" s="201"/>
      <c r="N87" s="201"/>
      <c r="O87" s="201"/>
      <c r="P87" s="201"/>
      <c r="Q87" s="201"/>
      <c r="R87" s="201"/>
      <c r="S87" s="201"/>
      <c r="T87" s="201"/>
      <c r="U87" s="201"/>
      <c r="V87" s="201"/>
      <c r="W87" s="201"/>
      <c r="X87" s="201"/>
      <c r="Y87" s="201"/>
      <c r="Z87" s="201"/>
      <c r="AA87" s="201"/>
      <c r="AB87" s="201"/>
      <c r="AC87" s="201"/>
      <c r="AD87" s="201"/>
      <c r="AE87" s="201"/>
      <c r="AF87" s="201"/>
      <c r="AG87" s="201"/>
      <c r="AH87" s="201"/>
      <c r="AI87" s="201"/>
      <c r="AJ87" s="201"/>
      <c r="AK87" s="201"/>
      <c r="AL87" s="201"/>
      <c r="AM87" s="201"/>
      <c r="AN87" s="201"/>
      <c r="AO87" s="201"/>
      <c r="AP87" s="201"/>
      <c r="AQ87" s="201"/>
      <c r="AR87" s="201"/>
      <c r="AS87" s="201"/>
      <c r="AT87" s="201"/>
      <c r="AU87" s="201"/>
      <c r="AV87" s="201"/>
      <c r="AW87" s="201"/>
      <c r="AX87" s="201"/>
      <c r="AY87" s="201"/>
      <c r="AZ87" s="201"/>
      <c r="BA87" s="201"/>
      <c r="BB87" s="201"/>
      <c r="BC87" s="201"/>
      <c r="BD87" s="201"/>
      <c r="BE87" s="201"/>
      <c r="BF87" s="201"/>
      <c r="BG87" s="201"/>
      <c r="BH87" s="201"/>
      <c r="BI87" s="201"/>
      <c r="BJ87" s="201"/>
      <c r="BK87" s="201"/>
      <c r="BL87" s="201"/>
      <c r="BM87" s="201"/>
      <c r="BN87" s="201"/>
      <c r="BO87" s="201"/>
      <c r="BP87" s="201"/>
    </row>
    <row r="88" spans="1:68">
      <c r="A88" s="201"/>
      <c r="B88" s="201"/>
      <c r="C88" s="201"/>
      <c r="D88" s="201"/>
      <c r="E88" s="201"/>
      <c r="F88" s="201"/>
      <c r="G88" s="201"/>
      <c r="H88" s="201"/>
      <c r="I88" s="201"/>
      <c r="J88" s="201"/>
      <c r="K88" s="201"/>
      <c r="L88" s="201"/>
      <c r="M88" s="201"/>
      <c r="N88" s="201"/>
      <c r="O88" s="201"/>
      <c r="P88" s="201"/>
      <c r="Q88" s="201"/>
      <c r="R88" s="201"/>
      <c r="S88" s="201"/>
      <c r="T88" s="201"/>
      <c r="U88" s="201"/>
      <c r="V88" s="201"/>
      <c r="W88" s="201"/>
      <c r="X88" s="201"/>
      <c r="Y88" s="201"/>
      <c r="Z88" s="201"/>
      <c r="AA88" s="201"/>
      <c r="AB88" s="201"/>
      <c r="AC88" s="201"/>
      <c r="AD88" s="201"/>
      <c r="AE88" s="201"/>
      <c r="AF88" s="201"/>
      <c r="AG88" s="201"/>
      <c r="AH88" s="201"/>
      <c r="AI88" s="201"/>
      <c r="AJ88" s="201"/>
      <c r="AK88" s="201"/>
      <c r="AL88" s="201"/>
      <c r="AM88" s="201"/>
      <c r="AN88" s="201"/>
      <c r="AO88" s="201"/>
      <c r="AP88" s="201"/>
      <c r="AQ88" s="201"/>
      <c r="AR88" s="201"/>
      <c r="AS88" s="201"/>
      <c r="AT88" s="201"/>
      <c r="AU88" s="201"/>
      <c r="AV88" s="201"/>
      <c r="AW88" s="201"/>
      <c r="AX88" s="201"/>
      <c r="AY88" s="201"/>
      <c r="AZ88" s="201"/>
      <c r="BA88" s="201"/>
      <c r="BB88" s="201"/>
      <c r="BC88" s="201"/>
      <c r="BD88" s="201"/>
      <c r="BE88" s="201"/>
      <c r="BF88" s="201"/>
      <c r="BG88" s="201"/>
      <c r="BH88" s="201"/>
      <c r="BI88" s="201"/>
      <c r="BJ88" s="201"/>
      <c r="BK88" s="201"/>
      <c r="BL88" s="201"/>
      <c r="BM88" s="201"/>
      <c r="BN88" s="201"/>
      <c r="BO88" s="201"/>
      <c r="BP88" s="201"/>
    </row>
    <row r="89" spans="1:68">
      <c r="A89" s="201"/>
      <c r="B89" s="201"/>
      <c r="C89" s="201"/>
      <c r="D89" s="201"/>
      <c r="E89" s="201"/>
      <c r="F89" s="201"/>
      <c r="G89" s="201"/>
      <c r="H89" s="201"/>
      <c r="I89" s="201"/>
      <c r="J89" s="201"/>
      <c r="K89" s="201"/>
      <c r="L89" s="201"/>
      <c r="M89" s="201"/>
      <c r="N89" s="201"/>
      <c r="O89" s="201"/>
      <c r="P89" s="201"/>
      <c r="Q89" s="201"/>
      <c r="R89" s="201"/>
      <c r="S89" s="201"/>
      <c r="T89" s="201"/>
      <c r="U89" s="201"/>
      <c r="V89" s="201"/>
      <c r="W89" s="201"/>
      <c r="X89" s="201"/>
      <c r="Y89" s="201"/>
      <c r="Z89" s="201"/>
      <c r="AA89" s="201"/>
      <c r="AB89" s="201"/>
      <c r="AC89" s="201"/>
      <c r="AD89" s="201"/>
      <c r="AE89" s="201"/>
      <c r="AF89" s="201"/>
      <c r="AG89" s="201"/>
      <c r="AH89" s="201"/>
      <c r="AI89" s="201"/>
      <c r="AJ89" s="201"/>
      <c r="AK89" s="201"/>
      <c r="AL89" s="201"/>
      <c r="AM89" s="201"/>
      <c r="AN89" s="201"/>
      <c r="AO89" s="201"/>
      <c r="AP89" s="201"/>
      <c r="AQ89" s="201"/>
      <c r="AR89" s="201"/>
      <c r="AS89" s="201"/>
      <c r="AT89" s="201"/>
      <c r="AU89" s="201"/>
      <c r="AV89" s="201"/>
      <c r="AW89" s="201"/>
      <c r="AX89" s="201"/>
      <c r="AY89" s="201"/>
      <c r="AZ89" s="201"/>
      <c r="BA89" s="201"/>
      <c r="BB89" s="201"/>
      <c r="BC89" s="201"/>
      <c r="BD89" s="201"/>
      <c r="BE89" s="201"/>
      <c r="BF89" s="201"/>
      <c r="BG89" s="201"/>
      <c r="BH89" s="201"/>
      <c r="BI89" s="201"/>
      <c r="BJ89" s="201"/>
      <c r="BK89" s="201"/>
      <c r="BL89" s="201"/>
      <c r="BM89" s="201"/>
      <c r="BN89" s="201"/>
      <c r="BO89" s="201"/>
      <c r="BP89" s="201"/>
    </row>
    <row r="90" spans="1:68">
      <c r="A90" s="201"/>
      <c r="B90" s="201"/>
      <c r="C90" s="201"/>
      <c r="D90" s="201"/>
      <c r="E90" s="201"/>
      <c r="F90" s="201"/>
      <c r="G90" s="201"/>
      <c r="H90" s="201"/>
      <c r="I90" s="201"/>
      <c r="J90" s="201"/>
      <c r="K90" s="201"/>
      <c r="L90" s="201"/>
      <c r="M90" s="201"/>
      <c r="N90" s="201"/>
      <c r="O90" s="201"/>
      <c r="P90" s="201"/>
      <c r="Q90" s="201"/>
      <c r="R90" s="201"/>
      <c r="S90" s="201"/>
      <c r="T90" s="201"/>
      <c r="U90" s="201"/>
      <c r="V90" s="201"/>
      <c r="W90" s="201"/>
      <c r="X90" s="201"/>
      <c r="Y90" s="201"/>
      <c r="Z90" s="201"/>
      <c r="AA90" s="201"/>
      <c r="AB90" s="201"/>
      <c r="AC90" s="201"/>
      <c r="AD90" s="201"/>
      <c r="AE90" s="201"/>
      <c r="AF90" s="201"/>
      <c r="AG90" s="201"/>
      <c r="AH90" s="201"/>
      <c r="AI90" s="201"/>
      <c r="AJ90" s="201"/>
      <c r="AK90" s="201"/>
      <c r="AL90" s="201"/>
      <c r="AM90" s="201"/>
      <c r="AN90" s="201"/>
      <c r="AO90" s="201"/>
      <c r="AP90" s="201"/>
      <c r="AQ90" s="201"/>
      <c r="AR90" s="201"/>
      <c r="AS90" s="201"/>
      <c r="AT90" s="201"/>
      <c r="AU90" s="201"/>
      <c r="AV90" s="201"/>
      <c r="AW90" s="201"/>
      <c r="AX90" s="201"/>
      <c r="AY90" s="201"/>
      <c r="AZ90" s="201"/>
      <c r="BA90" s="201"/>
      <c r="BB90" s="201"/>
      <c r="BC90" s="201"/>
      <c r="BD90" s="201"/>
      <c r="BE90" s="201"/>
      <c r="BF90" s="201"/>
      <c r="BG90" s="201"/>
      <c r="BH90" s="201"/>
      <c r="BI90" s="201"/>
      <c r="BJ90" s="201"/>
      <c r="BK90" s="201"/>
      <c r="BL90" s="201"/>
      <c r="BM90" s="201"/>
      <c r="BN90" s="201"/>
      <c r="BO90" s="201"/>
      <c r="BP90" s="201"/>
    </row>
    <row r="91" spans="1:68">
      <c r="A91" s="201"/>
      <c r="B91" s="201"/>
      <c r="C91" s="201"/>
      <c r="D91" s="201"/>
      <c r="E91" s="201"/>
      <c r="F91" s="201"/>
      <c r="G91" s="201"/>
      <c r="H91" s="201"/>
      <c r="I91" s="201"/>
      <c r="J91" s="201"/>
      <c r="K91" s="201"/>
      <c r="L91" s="201"/>
      <c r="M91" s="201"/>
      <c r="N91" s="201"/>
      <c r="O91" s="201"/>
      <c r="P91" s="201"/>
      <c r="Q91" s="201"/>
      <c r="R91" s="201"/>
      <c r="S91" s="201"/>
      <c r="T91" s="201"/>
      <c r="U91" s="201"/>
      <c r="V91" s="201"/>
      <c r="W91" s="201"/>
      <c r="X91" s="201"/>
      <c r="Y91" s="201"/>
      <c r="Z91" s="201"/>
      <c r="AA91" s="201"/>
      <c r="AB91" s="201"/>
      <c r="AC91" s="201"/>
      <c r="AD91" s="201"/>
      <c r="AE91" s="201"/>
      <c r="AF91" s="201"/>
      <c r="AG91" s="201"/>
      <c r="AH91" s="201"/>
      <c r="AI91" s="201"/>
      <c r="AJ91" s="201"/>
      <c r="AK91" s="201"/>
      <c r="AL91" s="201"/>
      <c r="AM91" s="201"/>
      <c r="AN91" s="201"/>
      <c r="AO91" s="201"/>
      <c r="AP91" s="201"/>
      <c r="AQ91" s="201"/>
      <c r="AR91" s="201"/>
      <c r="AS91" s="201"/>
      <c r="AT91" s="201"/>
      <c r="AU91" s="201"/>
      <c r="AV91" s="201"/>
      <c r="AW91" s="201"/>
      <c r="AX91" s="201"/>
      <c r="AY91" s="201"/>
      <c r="AZ91" s="201"/>
      <c r="BA91" s="201"/>
      <c r="BB91" s="201"/>
      <c r="BC91" s="201"/>
      <c r="BD91" s="201"/>
      <c r="BE91" s="201"/>
      <c r="BF91" s="201"/>
      <c r="BG91" s="201"/>
      <c r="BH91" s="201"/>
      <c r="BI91" s="201"/>
      <c r="BJ91" s="201"/>
      <c r="BK91" s="201"/>
      <c r="BL91" s="201"/>
      <c r="BM91" s="201"/>
      <c r="BN91" s="201"/>
      <c r="BO91" s="201"/>
      <c r="BP91" s="201"/>
    </row>
    <row r="92" spans="1:68">
      <c r="A92" s="201"/>
      <c r="B92" s="201"/>
      <c r="C92" s="201"/>
      <c r="D92" s="201"/>
      <c r="E92" s="201"/>
      <c r="F92" s="201"/>
      <c r="G92" s="201"/>
      <c r="H92" s="201"/>
      <c r="I92" s="201"/>
      <c r="J92" s="201"/>
      <c r="K92" s="201"/>
      <c r="L92" s="201"/>
      <c r="M92" s="201"/>
      <c r="N92" s="201"/>
      <c r="O92" s="201"/>
      <c r="P92" s="201"/>
      <c r="Q92" s="201"/>
      <c r="R92" s="201"/>
      <c r="S92" s="201"/>
      <c r="T92" s="201"/>
      <c r="U92" s="201"/>
      <c r="V92" s="201"/>
      <c r="W92" s="201"/>
      <c r="X92" s="201"/>
      <c r="Y92" s="201"/>
      <c r="Z92" s="201"/>
      <c r="AA92" s="201"/>
      <c r="AB92" s="201"/>
      <c r="AC92" s="201"/>
      <c r="AD92" s="201"/>
      <c r="AE92" s="201"/>
      <c r="AF92" s="201"/>
      <c r="AG92" s="201"/>
      <c r="AH92" s="201"/>
      <c r="AI92" s="201"/>
      <c r="AJ92" s="201"/>
      <c r="AK92" s="201"/>
      <c r="AL92" s="201"/>
      <c r="AM92" s="201"/>
      <c r="AN92" s="201"/>
      <c r="AO92" s="201"/>
      <c r="AP92" s="201"/>
      <c r="AQ92" s="201"/>
      <c r="AR92" s="201"/>
      <c r="AS92" s="201"/>
      <c r="AT92" s="201"/>
      <c r="AU92" s="201"/>
      <c r="AV92" s="201"/>
      <c r="AW92" s="201"/>
      <c r="AX92" s="201"/>
      <c r="AY92" s="201"/>
      <c r="AZ92" s="201"/>
      <c r="BA92" s="201"/>
      <c r="BB92" s="201"/>
      <c r="BC92" s="201"/>
      <c r="BD92" s="201"/>
      <c r="BE92" s="201"/>
      <c r="BF92" s="201"/>
      <c r="BG92" s="201"/>
      <c r="BH92" s="201"/>
      <c r="BI92" s="201"/>
      <c r="BJ92" s="201"/>
      <c r="BK92" s="201"/>
      <c r="BL92" s="201"/>
      <c r="BM92" s="201"/>
      <c r="BN92" s="201"/>
      <c r="BO92" s="201"/>
      <c r="BP92" s="201"/>
    </row>
    <row r="93" spans="1:68">
      <c r="A93" s="201"/>
      <c r="B93" s="201"/>
      <c r="C93" s="201"/>
      <c r="D93" s="201"/>
      <c r="E93" s="201"/>
      <c r="F93" s="201"/>
      <c r="G93" s="201"/>
      <c r="H93" s="201"/>
      <c r="I93" s="201"/>
      <c r="J93" s="201"/>
      <c r="K93" s="201"/>
      <c r="L93" s="201"/>
      <c r="M93" s="201"/>
      <c r="N93" s="201"/>
      <c r="O93" s="201"/>
      <c r="P93" s="201"/>
      <c r="Q93" s="201"/>
      <c r="R93" s="201"/>
      <c r="S93" s="201"/>
      <c r="T93" s="201"/>
      <c r="U93" s="201"/>
      <c r="V93" s="201"/>
      <c r="W93" s="201"/>
      <c r="X93" s="201"/>
      <c r="Y93" s="201"/>
      <c r="Z93" s="201"/>
      <c r="AA93" s="201"/>
      <c r="AB93" s="201"/>
      <c r="AC93" s="201"/>
      <c r="AD93" s="201"/>
      <c r="AE93" s="201"/>
      <c r="AF93" s="201"/>
      <c r="AG93" s="201"/>
      <c r="AH93" s="201"/>
      <c r="AI93" s="201"/>
      <c r="AJ93" s="201"/>
      <c r="AK93" s="201"/>
      <c r="AL93" s="201"/>
      <c r="AM93" s="201"/>
      <c r="AN93" s="201"/>
      <c r="AO93" s="201"/>
      <c r="AP93" s="201"/>
      <c r="AQ93" s="201"/>
      <c r="AR93" s="201"/>
      <c r="AS93" s="201"/>
      <c r="AT93" s="201"/>
      <c r="AU93" s="201"/>
      <c r="AV93" s="201"/>
      <c r="AW93" s="201"/>
      <c r="AX93" s="201"/>
      <c r="AY93" s="201"/>
      <c r="AZ93" s="201"/>
      <c r="BA93" s="201"/>
      <c r="BB93" s="201"/>
      <c r="BC93" s="201"/>
      <c r="BD93" s="201"/>
      <c r="BE93" s="201"/>
      <c r="BF93" s="201"/>
      <c r="BG93" s="201"/>
      <c r="BH93" s="201"/>
      <c r="BI93" s="201"/>
      <c r="BJ93" s="201"/>
      <c r="BK93" s="201"/>
      <c r="BL93" s="201"/>
      <c r="BM93" s="201"/>
      <c r="BN93" s="201"/>
      <c r="BO93" s="201"/>
      <c r="BP93" s="201"/>
    </row>
    <row r="94" spans="1:68">
      <c r="A94" s="201"/>
      <c r="B94" s="201"/>
      <c r="C94" s="201"/>
      <c r="D94" s="201"/>
      <c r="E94" s="201"/>
      <c r="F94" s="201"/>
      <c r="G94" s="201"/>
      <c r="H94" s="201"/>
      <c r="I94" s="201"/>
      <c r="J94" s="201"/>
      <c r="K94" s="201"/>
      <c r="L94" s="201"/>
      <c r="M94" s="201"/>
      <c r="N94" s="201"/>
      <c r="O94" s="201"/>
      <c r="P94" s="201"/>
      <c r="Q94" s="201"/>
      <c r="R94" s="201"/>
      <c r="S94" s="201"/>
      <c r="T94" s="201"/>
      <c r="U94" s="201"/>
      <c r="V94" s="201"/>
      <c r="W94" s="201"/>
      <c r="X94" s="201"/>
      <c r="Y94" s="201"/>
      <c r="Z94" s="201"/>
      <c r="AA94" s="201"/>
      <c r="AB94" s="201"/>
      <c r="AC94" s="201"/>
      <c r="AD94" s="201"/>
      <c r="AE94" s="201"/>
      <c r="AF94" s="201"/>
      <c r="AG94" s="201"/>
      <c r="AH94" s="201"/>
      <c r="AI94" s="201"/>
      <c r="AJ94" s="201"/>
      <c r="AK94" s="201"/>
      <c r="AL94" s="201"/>
      <c r="AM94" s="201"/>
      <c r="AN94" s="201"/>
      <c r="AO94" s="201"/>
      <c r="AP94" s="201"/>
      <c r="AQ94" s="201"/>
      <c r="AR94" s="201"/>
      <c r="AS94" s="201"/>
      <c r="AT94" s="201"/>
      <c r="AU94" s="201"/>
      <c r="AV94" s="201"/>
      <c r="AW94" s="201"/>
      <c r="AX94" s="201"/>
      <c r="AY94" s="201"/>
      <c r="AZ94" s="201"/>
      <c r="BA94" s="201"/>
      <c r="BB94" s="201"/>
      <c r="BC94" s="201"/>
      <c r="BD94" s="201"/>
      <c r="BE94" s="201"/>
      <c r="BF94" s="201"/>
      <c r="BG94" s="201"/>
      <c r="BH94" s="201"/>
      <c r="BI94" s="201"/>
      <c r="BJ94" s="201"/>
      <c r="BK94" s="201"/>
      <c r="BL94" s="201"/>
      <c r="BM94" s="201"/>
      <c r="BN94" s="201"/>
      <c r="BO94" s="201"/>
      <c r="BP94" s="201"/>
    </row>
    <row r="95" spans="1:68">
      <c r="A95" s="201"/>
      <c r="B95" s="201"/>
      <c r="C95" s="201"/>
      <c r="D95" s="201"/>
      <c r="E95" s="201"/>
      <c r="F95" s="201"/>
      <c r="G95" s="201"/>
      <c r="H95" s="201"/>
      <c r="I95" s="201"/>
      <c r="J95" s="201"/>
      <c r="K95" s="201"/>
      <c r="L95" s="201"/>
      <c r="M95" s="201"/>
      <c r="N95" s="201"/>
      <c r="O95" s="201"/>
      <c r="P95" s="201"/>
      <c r="Q95" s="201"/>
      <c r="R95" s="201"/>
      <c r="S95" s="201"/>
      <c r="T95" s="201"/>
      <c r="U95" s="201"/>
      <c r="V95" s="201"/>
      <c r="W95" s="201"/>
      <c r="X95" s="201"/>
      <c r="Y95" s="201"/>
      <c r="Z95" s="201"/>
      <c r="AA95" s="201"/>
      <c r="AB95" s="201"/>
      <c r="AC95" s="201"/>
      <c r="AD95" s="201"/>
      <c r="AE95" s="201"/>
      <c r="AF95" s="201"/>
      <c r="AG95" s="201"/>
      <c r="AH95" s="201"/>
      <c r="AI95" s="201"/>
      <c r="AJ95" s="201"/>
      <c r="AK95" s="201"/>
      <c r="AL95" s="201"/>
      <c r="AM95" s="201"/>
      <c r="AN95" s="201"/>
      <c r="AO95" s="201"/>
      <c r="AP95" s="201"/>
      <c r="AQ95" s="201"/>
      <c r="AR95" s="201"/>
      <c r="AS95" s="201"/>
      <c r="AT95" s="201"/>
      <c r="AU95" s="201"/>
      <c r="AV95" s="201"/>
      <c r="AW95" s="201"/>
      <c r="AX95" s="201"/>
      <c r="AY95" s="201"/>
      <c r="AZ95" s="201"/>
      <c r="BA95" s="201"/>
      <c r="BB95" s="201"/>
      <c r="BC95" s="201"/>
      <c r="BD95" s="201"/>
      <c r="BE95" s="201"/>
      <c r="BF95" s="201"/>
      <c r="BG95" s="201"/>
      <c r="BH95" s="201"/>
      <c r="BI95" s="201"/>
      <c r="BJ95" s="201"/>
      <c r="BK95" s="201"/>
      <c r="BL95" s="201"/>
      <c r="BM95" s="201"/>
      <c r="BN95" s="201"/>
      <c r="BO95" s="201"/>
      <c r="BP95" s="201"/>
    </row>
    <row r="96" spans="1:68">
      <c r="A96" s="201"/>
      <c r="B96" s="201"/>
      <c r="C96" s="201"/>
      <c r="D96" s="201"/>
      <c r="E96" s="201"/>
      <c r="F96" s="201"/>
      <c r="G96" s="201"/>
      <c r="H96" s="201"/>
      <c r="I96" s="201"/>
      <c r="J96" s="201"/>
      <c r="K96" s="201"/>
      <c r="L96" s="201"/>
      <c r="M96" s="201"/>
      <c r="N96" s="201"/>
      <c r="O96" s="201"/>
      <c r="P96" s="201"/>
      <c r="Q96" s="201"/>
      <c r="R96" s="201"/>
      <c r="S96" s="201"/>
      <c r="T96" s="201"/>
      <c r="U96" s="201"/>
      <c r="V96" s="201"/>
      <c r="W96" s="201"/>
      <c r="X96" s="201"/>
      <c r="Y96" s="201"/>
      <c r="Z96" s="201"/>
      <c r="AA96" s="201"/>
      <c r="AB96" s="201"/>
      <c r="AC96" s="201"/>
      <c r="AD96" s="201"/>
      <c r="AE96" s="201"/>
      <c r="AF96" s="201"/>
      <c r="AG96" s="201"/>
      <c r="AH96" s="201"/>
      <c r="AI96" s="201"/>
      <c r="AJ96" s="201"/>
      <c r="AK96" s="201"/>
      <c r="AL96" s="201"/>
      <c r="AM96" s="201"/>
      <c r="AN96" s="201"/>
      <c r="AO96" s="201"/>
      <c r="AP96" s="201"/>
      <c r="AQ96" s="201"/>
      <c r="AR96" s="201"/>
      <c r="AS96" s="201"/>
      <c r="AT96" s="201"/>
      <c r="AU96" s="201"/>
      <c r="AV96" s="201"/>
      <c r="AW96" s="201"/>
      <c r="AX96" s="201"/>
      <c r="AY96" s="201"/>
      <c r="AZ96" s="201"/>
      <c r="BA96" s="201"/>
      <c r="BB96" s="201"/>
      <c r="BC96" s="201"/>
      <c r="BD96" s="201"/>
      <c r="BE96" s="201"/>
      <c r="BF96" s="201"/>
      <c r="BG96" s="201"/>
      <c r="BH96" s="201"/>
      <c r="BI96" s="201"/>
      <c r="BJ96" s="201"/>
      <c r="BK96" s="201"/>
      <c r="BL96" s="201"/>
      <c r="BM96" s="201"/>
      <c r="BN96" s="201"/>
      <c r="BO96" s="201"/>
      <c r="BP96" s="201"/>
    </row>
    <row r="97" spans="1:68">
      <c r="A97" s="201"/>
      <c r="B97" s="201"/>
      <c r="C97" s="201"/>
      <c r="D97" s="201"/>
      <c r="E97" s="201"/>
      <c r="F97" s="201"/>
      <c r="G97" s="201"/>
      <c r="H97" s="201"/>
      <c r="I97" s="201"/>
      <c r="J97" s="201"/>
      <c r="K97" s="201"/>
      <c r="L97" s="201"/>
      <c r="M97" s="201"/>
      <c r="N97" s="201"/>
      <c r="O97" s="201"/>
      <c r="P97" s="201"/>
      <c r="Q97" s="201"/>
      <c r="R97" s="201"/>
      <c r="S97" s="201"/>
      <c r="T97" s="201"/>
      <c r="U97" s="201"/>
      <c r="V97" s="201"/>
      <c r="W97" s="201"/>
      <c r="X97" s="201"/>
      <c r="Y97" s="201"/>
      <c r="Z97" s="201"/>
      <c r="AA97" s="201"/>
      <c r="AB97" s="201"/>
      <c r="AC97" s="201"/>
      <c r="AD97" s="201"/>
      <c r="AE97" s="201"/>
      <c r="AF97" s="201"/>
      <c r="AG97" s="201"/>
      <c r="AH97" s="201"/>
      <c r="AI97" s="201"/>
      <c r="AJ97" s="201"/>
      <c r="AK97" s="201"/>
      <c r="AL97" s="201"/>
      <c r="AM97" s="201"/>
      <c r="AN97" s="201"/>
      <c r="AO97" s="201"/>
      <c r="AP97" s="201"/>
      <c r="AQ97" s="201"/>
      <c r="AR97" s="201"/>
      <c r="AS97" s="201"/>
      <c r="AT97" s="201"/>
      <c r="AU97" s="201"/>
      <c r="AV97" s="201"/>
      <c r="AW97" s="201"/>
      <c r="AX97" s="201"/>
      <c r="AY97" s="201"/>
      <c r="AZ97" s="201"/>
      <c r="BA97" s="201"/>
      <c r="BB97" s="201"/>
      <c r="BC97" s="201"/>
      <c r="BD97" s="201"/>
      <c r="BE97" s="201"/>
      <c r="BF97" s="201"/>
      <c r="BG97" s="201"/>
      <c r="BH97" s="201"/>
      <c r="BI97" s="201"/>
      <c r="BJ97" s="201"/>
      <c r="BK97" s="201"/>
      <c r="BL97" s="201"/>
      <c r="BM97" s="201"/>
      <c r="BN97" s="201"/>
      <c r="BO97" s="201"/>
      <c r="BP97" s="201"/>
    </row>
    <row r="98" spans="1:68">
      <c r="A98" s="201"/>
      <c r="B98" s="201"/>
      <c r="C98" s="201"/>
      <c r="D98" s="201"/>
      <c r="E98" s="201"/>
      <c r="F98" s="201"/>
      <c r="G98" s="201"/>
      <c r="H98" s="201"/>
      <c r="I98" s="201"/>
      <c r="J98" s="201"/>
      <c r="K98" s="201"/>
      <c r="L98" s="201"/>
      <c r="M98" s="201"/>
      <c r="N98" s="201"/>
      <c r="O98" s="201"/>
      <c r="P98" s="201"/>
      <c r="Q98" s="201"/>
      <c r="R98" s="201"/>
      <c r="S98" s="201"/>
      <c r="T98" s="201"/>
      <c r="U98" s="201"/>
      <c r="V98" s="201"/>
      <c r="W98" s="201"/>
      <c r="X98" s="201"/>
      <c r="Y98" s="201"/>
      <c r="Z98" s="201"/>
      <c r="AA98" s="201"/>
      <c r="AB98" s="201"/>
      <c r="AC98" s="201"/>
      <c r="AD98" s="201"/>
      <c r="AE98" s="201"/>
      <c r="AF98" s="201"/>
      <c r="AG98" s="201"/>
      <c r="AH98" s="201"/>
      <c r="AI98" s="201"/>
      <c r="AJ98" s="201"/>
      <c r="AK98" s="201"/>
      <c r="AL98" s="201"/>
      <c r="AM98" s="201"/>
      <c r="AN98" s="201"/>
      <c r="AO98" s="201"/>
      <c r="AP98" s="201"/>
      <c r="AQ98" s="201"/>
      <c r="AR98" s="201"/>
      <c r="AS98" s="201"/>
      <c r="AT98" s="201"/>
      <c r="AU98" s="201"/>
      <c r="AV98" s="201"/>
      <c r="AW98" s="201"/>
      <c r="AX98" s="201"/>
      <c r="AY98" s="201"/>
      <c r="AZ98" s="201"/>
      <c r="BA98" s="201"/>
      <c r="BB98" s="201"/>
      <c r="BC98" s="201"/>
      <c r="BD98" s="201"/>
      <c r="BE98" s="201"/>
      <c r="BF98" s="201"/>
      <c r="BG98" s="201"/>
      <c r="BH98" s="201"/>
      <c r="BI98" s="201"/>
      <c r="BJ98" s="201"/>
      <c r="BK98" s="201"/>
      <c r="BL98" s="201"/>
      <c r="BM98" s="201"/>
      <c r="BN98" s="201"/>
      <c r="BO98" s="201"/>
      <c r="BP98" s="201"/>
    </row>
    <row r="99" spans="1:68">
      <c r="A99" s="201"/>
      <c r="B99" s="201"/>
      <c r="C99" s="201"/>
      <c r="D99" s="201"/>
      <c r="E99" s="201"/>
      <c r="F99" s="201"/>
      <c r="G99" s="201"/>
      <c r="H99" s="201"/>
      <c r="I99" s="201"/>
      <c r="J99" s="201"/>
      <c r="K99" s="201"/>
      <c r="L99" s="201"/>
      <c r="M99" s="201"/>
      <c r="N99" s="201"/>
      <c r="O99" s="201"/>
      <c r="P99" s="201"/>
      <c r="Q99" s="201"/>
      <c r="R99" s="201"/>
      <c r="S99" s="201"/>
      <c r="T99" s="201"/>
      <c r="U99" s="201"/>
      <c r="V99" s="201"/>
      <c r="W99" s="201"/>
      <c r="X99" s="201"/>
      <c r="Y99" s="201"/>
      <c r="Z99" s="201"/>
      <c r="AA99" s="201"/>
      <c r="AB99" s="201"/>
      <c r="AC99" s="201"/>
      <c r="AD99" s="201"/>
      <c r="AE99" s="201"/>
      <c r="AF99" s="201"/>
      <c r="AG99" s="201"/>
      <c r="AH99" s="201"/>
      <c r="AI99" s="201"/>
      <c r="AJ99" s="201"/>
      <c r="AK99" s="201"/>
      <c r="AL99" s="201"/>
      <c r="AM99" s="201"/>
      <c r="AN99" s="201"/>
      <c r="AO99" s="201"/>
      <c r="AP99" s="201"/>
      <c r="AQ99" s="201"/>
      <c r="AR99" s="201"/>
      <c r="AS99" s="201"/>
      <c r="AT99" s="201"/>
      <c r="AU99" s="201"/>
      <c r="AV99" s="201"/>
      <c r="AW99" s="201"/>
      <c r="AX99" s="201"/>
      <c r="AY99" s="201"/>
      <c r="AZ99" s="201"/>
      <c r="BA99" s="201"/>
      <c r="BB99" s="201"/>
      <c r="BC99" s="201"/>
      <c r="BD99" s="201"/>
      <c r="BE99" s="201"/>
      <c r="BF99" s="201"/>
      <c r="BG99" s="201"/>
      <c r="BH99" s="201"/>
      <c r="BI99" s="201"/>
      <c r="BJ99" s="201"/>
      <c r="BK99" s="201"/>
      <c r="BL99" s="201"/>
      <c r="BM99" s="201"/>
      <c r="BN99" s="201"/>
      <c r="BO99" s="201"/>
      <c r="BP99" s="201"/>
    </row>
    <row r="100" spans="1:68">
      <c r="A100" s="201"/>
      <c r="B100" s="201"/>
      <c r="C100" s="201"/>
      <c r="D100" s="201"/>
      <c r="E100" s="201"/>
      <c r="F100" s="201"/>
      <c r="G100" s="201"/>
      <c r="H100" s="201"/>
      <c r="I100" s="201"/>
      <c r="J100" s="201"/>
      <c r="K100" s="201"/>
      <c r="L100" s="201"/>
      <c r="M100" s="201"/>
      <c r="N100" s="201"/>
      <c r="O100" s="201"/>
      <c r="P100" s="201"/>
      <c r="Q100" s="201"/>
      <c r="R100" s="201"/>
      <c r="S100" s="201"/>
      <c r="T100" s="201"/>
      <c r="U100" s="201"/>
      <c r="V100" s="201"/>
      <c r="W100" s="201"/>
      <c r="X100" s="201"/>
      <c r="Y100" s="201"/>
      <c r="Z100" s="201"/>
      <c r="AA100" s="201"/>
      <c r="AB100" s="201"/>
      <c r="AC100" s="201"/>
      <c r="AD100" s="201"/>
      <c r="AE100" s="201"/>
      <c r="AF100" s="201"/>
      <c r="AG100" s="201"/>
      <c r="AH100" s="201"/>
      <c r="AI100" s="201"/>
      <c r="AJ100" s="201"/>
      <c r="AK100" s="201"/>
      <c r="AL100" s="201"/>
      <c r="AM100" s="201"/>
      <c r="AN100" s="201"/>
      <c r="AO100" s="201"/>
      <c r="AP100" s="201"/>
      <c r="AQ100" s="201"/>
      <c r="AR100" s="201"/>
      <c r="AS100" s="201"/>
      <c r="AT100" s="201"/>
      <c r="AU100" s="201"/>
      <c r="AV100" s="201"/>
      <c r="AW100" s="201"/>
      <c r="AX100" s="201"/>
      <c r="AY100" s="201"/>
      <c r="AZ100" s="201"/>
      <c r="BA100" s="201"/>
      <c r="BB100" s="201"/>
      <c r="BC100" s="201"/>
      <c r="BD100" s="201"/>
      <c r="BE100" s="201"/>
      <c r="BF100" s="201"/>
      <c r="BG100" s="201"/>
      <c r="BH100" s="201"/>
      <c r="BI100" s="201"/>
      <c r="BJ100" s="201"/>
      <c r="BK100" s="201"/>
      <c r="BL100" s="201"/>
      <c r="BM100" s="201"/>
      <c r="BN100" s="201"/>
      <c r="BO100" s="201"/>
      <c r="BP100" s="201"/>
    </row>
    <row r="101" spans="1:68">
      <c r="A101" s="201"/>
      <c r="B101" s="201"/>
      <c r="C101" s="201"/>
      <c r="D101" s="201"/>
      <c r="E101" s="201"/>
      <c r="F101" s="201"/>
      <c r="G101" s="201"/>
      <c r="H101" s="201"/>
      <c r="I101" s="201"/>
      <c r="J101" s="201"/>
      <c r="K101" s="201"/>
      <c r="L101" s="201"/>
      <c r="M101" s="201"/>
      <c r="N101" s="201"/>
      <c r="O101" s="201"/>
      <c r="P101" s="201"/>
      <c r="Q101" s="201"/>
      <c r="R101" s="201"/>
      <c r="S101" s="201"/>
      <c r="T101" s="201"/>
      <c r="U101" s="201"/>
      <c r="V101" s="201"/>
      <c r="W101" s="201"/>
      <c r="X101" s="201"/>
      <c r="Y101" s="201"/>
      <c r="Z101" s="201"/>
      <c r="AA101" s="201"/>
      <c r="AB101" s="201"/>
      <c r="AC101" s="201"/>
      <c r="AD101" s="201"/>
      <c r="AE101" s="201"/>
      <c r="AF101" s="201"/>
      <c r="AG101" s="201"/>
      <c r="AH101" s="201"/>
      <c r="AI101" s="201"/>
      <c r="AJ101" s="201"/>
      <c r="AK101" s="201"/>
      <c r="AL101" s="201"/>
      <c r="AM101" s="201"/>
      <c r="AN101" s="201"/>
      <c r="AO101" s="201"/>
      <c r="AP101" s="201"/>
      <c r="AQ101" s="201"/>
      <c r="AR101" s="201"/>
      <c r="AS101" s="201"/>
      <c r="AT101" s="201"/>
      <c r="AU101" s="201"/>
      <c r="AV101" s="201"/>
      <c r="AW101" s="201"/>
      <c r="AX101" s="201"/>
      <c r="AY101" s="201"/>
      <c r="AZ101" s="201"/>
      <c r="BA101" s="201"/>
      <c r="BB101" s="201"/>
      <c r="BC101" s="201"/>
      <c r="BD101" s="201"/>
      <c r="BE101" s="201"/>
      <c r="BF101" s="201"/>
      <c r="BG101" s="201"/>
      <c r="BH101" s="201"/>
      <c r="BI101" s="201"/>
      <c r="BJ101" s="201"/>
      <c r="BK101" s="201"/>
      <c r="BL101" s="201"/>
      <c r="BM101" s="201"/>
      <c r="BN101" s="201"/>
      <c r="BO101" s="201"/>
      <c r="BP101" s="201"/>
    </row>
    <row r="102" spans="1:68">
      <c r="A102" s="201"/>
      <c r="B102" s="201"/>
      <c r="C102" s="201"/>
      <c r="D102" s="201"/>
      <c r="E102" s="201"/>
      <c r="F102" s="201"/>
      <c r="G102" s="201"/>
      <c r="H102" s="201"/>
      <c r="I102" s="201"/>
      <c r="J102" s="201"/>
      <c r="K102" s="201"/>
      <c r="L102" s="201"/>
      <c r="M102" s="201"/>
      <c r="N102" s="201"/>
      <c r="O102" s="201"/>
      <c r="P102" s="201"/>
      <c r="Q102" s="201"/>
      <c r="R102" s="201"/>
      <c r="S102" s="201"/>
      <c r="T102" s="201"/>
      <c r="U102" s="201"/>
      <c r="V102" s="201"/>
      <c r="W102" s="201"/>
      <c r="X102" s="201"/>
      <c r="Y102" s="201"/>
      <c r="Z102" s="201"/>
      <c r="AA102" s="201"/>
      <c r="AB102" s="201"/>
      <c r="AC102" s="201"/>
      <c r="AD102" s="201"/>
      <c r="AE102" s="201"/>
      <c r="AF102" s="201"/>
      <c r="AG102" s="201"/>
      <c r="AH102" s="201"/>
      <c r="AI102" s="201"/>
      <c r="AJ102" s="201"/>
      <c r="AK102" s="201"/>
      <c r="AL102" s="201"/>
      <c r="AM102" s="201"/>
      <c r="AN102" s="201"/>
      <c r="AO102" s="201"/>
      <c r="AP102" s="201"/>
      <c r="AQ102" s="201"/>
      <c r="AR102" s="201"/>
      <c r="AS102" s="201"/>
      <c r="AT102" s="201"/>
      <c r="AU102" s="201"/>
      <c r="AV102" s="201"/>
      <c r="AW102" s="201"/>
      <c r="AX102" s="201"/>
      <c r="AY102" s="201"/>
      <c r="AZ102" s="201"/>
      <c r="BA102" s="201"/>
      <c r="BB102" s="201"/>
      <c r="BC102" s="201"/>
      <c r="BD102" s="201"/>
      <c r="BE102" s="201"/>
      <c r="BF102" s="201"/>
      <c r="BG102" s="201"/>
      <c r="BH102" s="201"/>
      <c r="BI102" s="201"/>
      <c r="BJ102" s="201"/>
      <c r="BK102" s="201"/>
      <c r="BL102" s="201"/>
      <c r="BM102" s="201"/>
      <c r="BN102" s="201"/>
      <c r="BO102" s="201"/>
      <c r="BP102" s="201"/>
    </row>
  </sheetData>
  <mergeCells count="1789">
    <mergeCell ref="BH2:BJ2"/>
    <mergeCell ref="R4:T4"/>
    <mergeCell ref="U4:W4"/>
    <mergeCell ref="X4:Z4"/>
    <mergeCell ref="AA4:AC4"/>
    <mergeCell ref="AD4:AF4"/>
    <mergeCell ref="AG4:AI4"/>
    <mergeCell ref="AJ1:BM1"/>
    <mergeCell ref="A1:A2"/>
    <mergeCell ref="B1:B2"/>
    <mergeCell ref="C1:AI1"/>
    <mergeCell ref="C2:E2"/>
    <mergeCell ref="F2:H2"/>
    <mergeCell ref="I2:K2"/>
    <mergeCell ref="L2:N2"/>
    <mergeCell ref="O2:Q2"/>
    <mergeCell ref="R2:T2"/>
    <mergeCell ref="U2:W2"/>
    <mergeCell ref="U3:W3"/>
    <mergeCell ref="X3:Z3"/>
    <mergeCell ref="AA3:AC3"/>
    <mergeCell ref="AD3:AF3"/>
    <mergeCell ref="AG3:AI3"/>
    <mergeCell ref="C4:E4"/>
    <mergeCell ref="F4:H4"/>
    <mergeCell ref="I4:K4"/>
    <mergeCell ref="L4:N4"/>
    <mergeCell ref="O4:Q4"/>
    <mergeCell ref="X2:Z2"/>
    <mergeCell ref="AA2:AC2"/>
    <mergeCell ref="AD2:AF2"/>
    <mergeCell ref="AG2:AI2"/>
    <mergeCell ref="C3:E3"/>
    <mergeCell ref="R6:T6"/>
    <mergeCell ref="U6:W6"/>
    <mergeCell ref="X6:Z6"/>
    <mergeCell ref="AA6:AC6"/>
    <mergeCell ref="AD6:AF6"/>
    <mergeCell ref="AG6:AI6"/>
    <mergeCell ref="U5:W5"/>
    <mergeCell ref="X5:Z5"/>
    <mergeCell ref="AA5:AC5"/>
    <mergeCell ref="AD5:AF5"/>
    <mergeCell ref="AG5:AI5"/>
    <mergeCell ref="C6:E6"/>
    <mergeCell ref="F6:H6"/>
    <mergeCell ref="I6:K6"/>
    <mergeCell ref="L6:N6"/>
    <mergeCell ref="O6:Q6"/>
    <mergeCell ref="C5:E5"/>
    <mergeCell ref="F5:H5"/>
    <mergeCell ref="I5:K5"/>
    <mergeCell ref="L5:N5"/>
    <mergeCell ref="O5:Q5"/>
    <mergeCell ref="R5:T5"/>
    <mergeCell ref="F3:H3"/>
    <mergeCell ref="I3:K3"/>
    <mergeCell ref="L3:N3"/>
    <mergeCell ref="O3:Q3"/>
    <mergeCell ref="R3:T3"/>
    <mergeCell ref="R8:T8"/>
    <mergeCell ref="U8:W8"/>
    <mergeCell ref="X8:Z8"/>
    <mergeCell ref="AA8:AC8"/>
    <mergeCell ref="AD8:AF8"/>
    <mergeCell ref="AG8:AI8"/>
    <mergeCell ref="U7:W7"/>
    <mergeCell ref="X7:Z7"/>
    <mergeCell ref="AA7:AC7"/>
    <mergeCell ref="AD7:AF7"/>
    <mergeCell ref="AG7:AI7"/>
    <mergeCell ref="C8:E8"/>
    <mergeCell ref="F8:H8"/>
    <mergeCell ref="I8:K8"/>
    <mergeCell ref="L8:N8"/>
    <mergeCell ref="O8:Q8"/>
    <mergeCell ref="C7:E7"/>
    <mergeCell ref="F7:H7"/>
    <mergeCell ref="I7:K7"/>
    <mergeCell ref="L7:N7"/>
    <mergeCell ref="O7:Q7"/>
    <mergeCell ref="R7:T7"/>
    <mergeCell ref="R10:T10"/>
    <mergeCell ref="U10:W10"/>
    <mergeCell ref="X10:Z10"/>
    <mergeCell ref="AA10:AC10"/>
    <mergeCell ref="AD10:AF10"/>
    <mergeCell ref="AG10:AI10"/>
    <mergeCell ref="U9:W9"/>
    <mergeCell ref="X9:Z9"/>
    <mergeCell ref="AA9:AC9"/>
    <mergeCell ref="AD9:AF9"/>
    <mergeCell ref="AG9:AI9"/>
    <mergeCell ref="C10:E10"/>
    <mergeCell ref="F10:H10"/>
    <mergeCell ref="I10:K10"/>
    <mergeCell ref="L10:N10"/>
    <mergeCell ref="O10:Q10"/>
    <mergeCell ref="C9:E9"/>
    <mergeCell ref="F9:H9"/>
    <mergeCell ref="I9:K9"/>
    <mergeCell ref="L9:N9"/>
    <mergeCell ref="O9:Q9"/>
    <mergeCell ref="R9:T9"/>
    <mergeCell ref="R12:T12"/>
    <mergeCell ref="U12:W12"/>
    <mergeCell ref="X12:Z12"/>
    <mergeCell ref="AA12:AC12"/>
    <mergeCell ref="AD12:AF12"/>
    <mergeCell ref="AG12:AI12"/>
    <mergeCell ref="U11:W11"/>
    <mergeCell ref="X11:Z11"/>
    <mergeCell ref="AA11:AC11"/>
    <mergeCell ref="AD11:AF11"/>
    <mergeCell ref="AG11:AI11"/>
    <mergeCell ref="C12:E12"/>
    <mergeCell ref="F12:H12"/>
    <mergeCell ref="I12:K12"/>
    <mergeCell ref="L12:N12"/>
    <mergeCell ref="O12:Q12"/>
    <mergeCell ref="C11:E11"/>
    <mergeCell ref="F11:H11"/>
    <mergeCell ref="I11:K11"/>
    <mergeCell ref="L11:N11"/>
    <mergeCell ref="O11:Q11"/>
    <mergeCell ref="R11:T11"/>
    <mergeCell ref="R14:T14"/>
    <mergeCell ref="U14:W14"/>
    <mergeCell ref="X14:Z14"/>
    <mergeCell ref="AA14:AC14"/>
    <mergeCell ref="AD14:AF14"/>
    <mergeCell ref="AG14:AI14"/>
    <mergeCell ref="U13:W13"/>
    <mergeCell ref="X13:Z13"/>
    <mergeCell ref="AA13:AC13"/>
    <mergeCell ref="AD13:AF13"/>
    <mergeCell ref="AG13:AI13"/>
    <mergeCell ref="C14:E14"/>
    <mergeCell ref="F14:H14"/>
    <mergeCell ref="I14:K14"/>
    <mergeCell ref="L14:N14"/>
    <mergeCell ref="O14:Q14"/>
    <mergeCell ref="C13:E13"/>
    <mergeCell ref="F13:H13"/>
    <mergeCell ref="I13:K13"/>
    <mergeCell ref="L13:N13"/>
    <mergeCell ref="O13:Q13"/>
    <mergeCell ref="R13:T13"/>
    <mergeCell ref="R16:T16"/>
    <mergeCell ref="U16:W16"/>
    <mergeCell ref="X16:Z16"/>
    <mergeCell ref="AA16:AC16"/>
    <mergeCell ref="AD16:AF16"/>
    <mergeCell ref="AG16:AI16"/>
    <mergeCell ref="U15:W15"/>
    <mergeCell ref="X15:Z15"/>
    <mergeCell ref="AA15:AC15"/>
    <mergeCell ref="AD15:AF15"/>
    <mergeCell ref="AG15:AI15"/>
    <mergeCell ref="C16:E16"/>
    <mergeCell ref="F16:H16"/>
    <mergeCell ref="I16:K16"/>
    <mergeCell ref="L16:N16"/>
    <mergeCell ref="O16:Q16"/>
    <mergeCell ref="C15:E15"/>
    <mergeCell ref="F15:H15"/>
    <mergeCell ref="I15:K15"/>
    <mergeCell ref="L15:N15"/>
    <mergeCell ref="O15:Q15"/>
    <mergeCell ref="R15:T15"/>
    <mergeCell ref="R18:T18"/>
    <mergeCell ref="U18:W18"/>
    <mergeCell ref="X18:Z18"/>
    <mergeCell ref="AA18:AC18"/>
    <mergeCell ref="AD18:AF18"/>
    <mergeCell ref="AG18:AI18"/>
    <mergeCell ref="U17:W17"/>
    <mergeCell ref="X17:Z17"/>
    <mergeCell ref="AA17:AC17"/>
    <mergeCell ref="AD17:AF17"/>
    <mergeCell ref="AG17:AI17"/>
    <mergeCell ref="C18:E18"/>
    <mergeCell ref="F18:H18"/>
    <mergeCell ref="I18:K18"/>
    <mergeCell ref="L18:N18"/>
    <mergeCell ref="O18:Q18"/>
    <mergeCell ref="C17:E17"/>
    <mergeCell ref="F17:H17"/>
    <mergeCell ref="I17:K17"/>
    <mergeCell ref="L17:N17"/>
    <mergeCell ref="O17:Q17"/>
    <mergeCell ref="R17:T17"/>
    <mergeCell ref="R20:T20"/>
    <mergeCell ref="U20:W20"/>
    <mergeCell ref="X20:Z20"/>
    <mergeCell ref="AA20:AC20"/>
    <mergeCell ref="AD20:AF20"/>
    <mergeCell ref="AG20:AI20"/>
    <mergeCell ref="U19:W19"/>
    <mergeCell ref="X19:Z19"/>
    <mergeCell ref="AA19:AC19"/>
    <mergeCell ref="AD19:AF19"/>
    <mergeCell ref="AG19:AI19"/>
    <mergeCell ref="C20:E20"/>
    <mergeCell ref="F20:H20"/>
    <mergeCell ref="I20:K20"/>
    <mergeCell ref="L20:N20"/>
    <mergeCell ref="O20:Q20"/>
    <mergeCell ref="C19:E19"/>
    <mergeCell ref="F19:H19"/>
    <mergeCell ref="I19:K19"/>
    <mergeCell ref="L19:N19"/>
    <mergeCell ref="O19:Q19"/>
    <mergeCell ref="R19:T19"/>
    <mergeCell ref="R22:T22"/>
    <mergeCell ref="U22:W22"/>
    <mergeCell ref="X22:Z22"/>
    <mergeCell ref="AA22:AC22"/>
    <mergeCell ref="AD22:AF22"/>
    <mergeCell ref="AG22:AI22"/>
    <mergeCell ref="U21:W21"/>
    <mergeCell ref="X21:Z21"/>
    <mergeCell ref="AA21:AC21"/>
    <mergeCell ref="AD21:AF21"/>
    <mergeCell ref="AG21:AI21"/>
    <mergeCell ref="C22:E22"/>
    <mergeCell ref="F22:H22"/>
    <mergeCell ref="I22:K22"/>
    <mergeCell ref="L22:N22"/>
    <mergeCell ref="O22:Q22"/>
    <mergeCell ref="C21:E21"/>
    <mergeCell ref="F21:H21"/>
    <mergeCell ref="I21:K21"/>
    <mergeCell ref="L21:N21"/>
    <mergeCell ref="O21:Q21"/>
    <mergeCell ref="R21:T21"/>
    <mergeCell ref="R24:T24"/>
    <mergeCell ref="U24:W24"/>
    <mergeCell ref="X24:Z24"/>
    <mergeCell ref="AA24:AC24"/>
    <mergeCell ref="AD24:AF24"/>
    <mergeCell ref="AG24:AI24"/>
    <mergeCell ref="U23:W23"/>
    <mergeCell ref="X23:Z23"/>
    <mergeCell ref="AA23:AC23"/>
    <mergeCell ref="AD23:AF23"/>
    <mergeCell ref="AG23:AI23"/>
    <mergeCell ref="C24:E24"/>
    <mergeCell ref="F24:H24"/>
    <mergeCell ref="I24:K24"/>
    <mergeCell ref="L24:N24"/>
    <mergeCell ref="O24:Q24"/>
    <mergeCell ref="C23:E23"/>
    <mergeCell ref="F23:H23"/>
    <mergeCell ref="I23:K23"/>
    <mergeCell ref="L23:N23"/>
    <mergeCell ref="O23:Q23"/>
    <mergeCell ref="R23:T23"/>
    <mergeCell ref="R26:T26"/>
    <mergeCell ref="U26:W26"/>
    <mergeCell ref="X26:Z26"/>
    <mergeCell ref="AA26:AC26"/>
    <mergeCell ref="AD26:AF26"/>
    <mergeCell ref="AG26:AI26"/>
    <mergeCell ref="U25:W25"/>
    <mergeCell ref="X25:Z25"/>
    <mergeCell ref="AA25:AC25"/>
    <mergeCell ref="AD25:AF25"/>
    <mergeCell ref="AG25:AI25"/>
    <mergeCell ref="C26:E26"/>
    <mergeCell ref="F26:H26"/>
    <mergeCell ref="I26:K26"/>
    <mergeCell ref="L26:N26"/>
    <mergeCell ref="O26:Q26"/>
    <mergeCell ref="C25:E25"/>
    <mergeCell ref="F25:H25"/>
    <mergeCell ref="I25:K25"/>
    <mergeCell ref="L25:N25"/>
    <mergeCell ref="O25:Q25"/>
    <mergeCell ref="R25:T25"/>
    <mergeCell ref="R28:T28"/>
    <mergeCell ref="U28:W28"/>
    <mergeCell ref="X28:Z28"/>
    <mergeCell ref="AA28:AC28"/>
    <mergeCell ref="AD28:AF28"/>
    <mergeCell ref="AG28:AI28"/>
    <mergeCell ref="U27:W27"/>
    <mergeCell ref="X27:Z27"/>
    <mergeCell ref="AA27:AC27"/>
    <mergeCell ref="AD27:AF27"/>
    <mergeCell ref="AG27:AI27"/>
    <mergeCell ref="C28:E28"/>
    <mergeCell ref="F28:H28"/>
    <mergeCell ref="I28:K28"/>
    <mergeCell ref="L28:N28"/>
    <mergeCell ref="O28:Q28"/>
    <mergeCell ref="C27:E27"/>
    <mergeCell ref="F27:H27"/>
    <mergeCell ref="I27:K27"/>
    <mergeCell ref="L27:N27"/>
    <mergeCell ref="O27:Q27"/>
    <mergeCell ref="R27:T27"/>
    <mergeCell ref="R30:T30"/>
    <mergeCell ref="U30:W30"/>
    <mergeCell ref="X30:Z30"/>
    <mergeCell ref="AA30:AC30"/>
    <mergeCell ref="AD30:AF30"/>
    <mergeCell ref="AG30:AI30"/>
    <mergeCell ref="U29:W29"/>
    <mergeCell ref="X29:Z29"/>
    <mergeCell ref="AA29:AC29"/>
    <mergeCell ref="AD29:AF29"/>
    <mergeCell ref="AG29:AI29"/>
    <mergeCell ref="C30:E30"/>
    <mergeCell ref="F30:H30"/>
    <mergeCell ref="I30:K30"/>
    <mergeCell ref="L30:N30"/>
    <mergeCell ref="O30:Q30"/>
    <mergeCell ref="C29:E29"/>
    <mergeCell ref="F29:H29"/>
    <mergeCell ref="I29:K29"/>
    <mergeCell ref="L29:N29"/>
    <mergeCell ref="O29:Q29"/>
    <mergeCell ref="R29:T29"/>
    <mergeCell ref="R32:T32"/>
    <mergeCell ref="U32:W32"/>
    <mergeCell ref="X32:Z32"/>
    <mergeCell ref="AA32:AC32"/>
    <mergeCell ref="AD32:AF32"/>
    <mergeCell ref="AG32:AI32"/>
    <mergeCell ref="U31:W31"/>
    <mergeCell ref="X31:Z31"/>
    <mergeCell ref="AA31:AC31"/>
    <mergeCell ref="AD31:AF31"/>
    <mergeCell ref="AG31:AI31"/>
    <mergeCell ref="C32:E32"/>
    <mergeCell ref="F32:H32"/>
    <mergeCell ref="I32:K32"/>
    <mergeCell ref="L32:N32"/>
    <mergeCell ref="O32:Q32"/>
    <mergeCell ref="C31:E31"/>
    <mergeCell ref="F31:H31"/>
    <mergeCell ref="I31:K31"/>
    <mergeCell ref="L31:N31"/>
    <mergeCell ref="O31:Q31"/>
    <mergeCell ref="R31:T31"/>
    <mergeCell ref="R34:T34"/>
    <mergeCell ref="U34:W34"/>
    <mergeCell ref="X34:Z34"/>
    <mergeCell ref="AA34:AC34"/>
    <mergeCell ref="AD34:AF34"/>
    <mergeCell ref="AG34:AI34"/>
    <mergeCell ref="U33:W33"/>
    <mergeCell ref="X33:Z33"/>
    <mergeCell ref="AA33:AC33"/>
    <mergeCell ref="AD33:AF33"/>
    <mergeCell ref="AG33:AI33"/>
    <mergeCell ref="C34:E34"/>
    <mergeCell ref="F34:H34"/>
    <mergeCell ref="I34:K34"/>
    <mergeCell ref="L34:N34"/>
    <mergeCell ref="O34:Q34"/>
    <mergeCell ref="C33:E33"/>
    <mergeCell ref="F33:H33"/>
    <mergeCell ref="I33:K33"/>
    <mergeCell ref="L33:N33"/>
    <mergeCell ref="O33:Q33"/>
    <mergeCell ref="R33:T33"/>
    <mergeCell ref="R36:T36"/>
    <mergeCell ref="U36:W36"/>
    <mergeCell ref="X36:Z36"/>
    <mergeCell ref="AA36:AC36"/>
    <mergeCell ref="AD36:AF36"/>
    <mergeCell ref="AG36:AI36"/>
    <mergeCell ref="U35:W35"/>
    <mergeCell ref="X35:Z35"/>
    <mergeCell ref="AA35:AC35"/>
    <mergeCell ref="AD35:AF35"/>
    <mergeCell ref="AG35:AI35"/>
    <mergeCell ref="C36:E36"/>
    <mergeCell ref="F36:H36"/>
    <mergeCell ref="I36:K36"/>
    <mergeCell ref="L36:N36"/>
    <mergeCell ref="O36:Q36"/>
    <mergeCell ref="C35:E35"/>
    <mergeCell ref="F35:H35"/>
    <mergeCell ref="I35:K35"/>
    <mergeCell ref="L35:N35"/>
    <mergeCell ref="O35:Q35"/>
    <mergeCell ref="R35:T35"/>
    <mergeCell ref="R38:T38"/>
    <mergeCell ref="U38:W38"/>
    <mergeCell ref="X38:Z38"/>
    <mergeCell ref="AA38:AC38"/>
    <mergeCell ref="AD38:AF38"/>
    <mergeCell ref="AG38:AI38"/>
    <mergeCell ref="U37:W37"/>
    <mergeCell ref="X37:Z37"/>
    <mergeCell ref="AA37:AC37"/>
    <mergeCell ref="AD37:AF37"/>
    <mergeCell ref="AG37:AI37"/>
    <mergeCell ref="C38:E38"/>
    <mergeCell ref="F38:H38"/>
    <mergeCell ref="I38:K38"/>
    <mergeCell ref="L38:N38"/>
    <mergeCell ref="O38:Q38"/>
    <mergeCell ref="C37:E37"/>
    <mergeCell ref="F37:H37"/>
    <mergeCell ref="I37:K37"/>
    <mergeCell ref="L37:N37"/>
    <mergeCell ref="O37:Q37"/>
    <mergeCell ref="R37:T37"/>
    <mergeCell ref="R40:T40"/>
    <mergeCell ref="U40:W40"/>
    <mergeCell ref="X40:Z40"/>
    <mergeCell ref="AA40:AC40"/>
    <mergeCell ref="AD40:AF40"/>
    <mergeCell ref="AG40:AI40"/>
    <mergeCell ref="U39:W39"/>
    <mergeCell ref="X39:Z39"/>
    <mergeCell ref="AA39:AC39"/>
    <mergeCell ref="AD39:AF39"/>
    <mergeCell ref="AG39:AI39"/>
    <mergeCell ref="C40:E40"/>
    <mergeCell ref="F40:H40"/>
    <mergeCell ref="I40:K40"/>
    <mergeCell ref="L40:N40"/>
    <mergeCell ref="O40:Q40"/>
    <mergeCell ref="C39:E39"/>
    <mergeCell ref="F39:H39"/>
    <mergeCell ref="I39:K39"/>
    <mergeCell ref="L39:N39"/>
    <mergeCell ref="O39:Q39"/>
    <mergeCell ref="R39:T39"/>
    <mergeCell ref="R42:T42"/>
    <mergeCell ref="U42:W42"/>
    <mergeCell ref="X42:Z42"/>
    <mergeCell ref="AA42:AC42"/>
    <mergeCell ref="AD42:AF42"/>
    <mergeCell ref="AG42:AI42"/>
    <mergeCell ref="U41:W41"/>
    <mergeCell ref="X41:Z41"/>
    <mergeCell ref="AA41:AC41"/>
    <mergeCell ref="AD41:AF41"/>
    <mergeCell ref="AG41:AI41"/>
    <mergeCell ref="C42:E42"/>
    <mergeCell ref="F42:H42"/>
    <mergeCell ref="I42:K42"/>
    <mergeCell ref="L42:N42"/>
    <mergeCell ref="O42:Q42"/>
    <mergeCell ref="C41:E41"/>
    <mergeCell ref="F41:H41"/>
    <mergeCell ref="I41:K41"/>
    <mergeCell ref="L41:N41"/>
    <mergeCell ref="O41:Q41"/>
    <mergeCell ref="R41:T41"/>
    <mergeCell ref="R44:T44"/>
    <mergeCell ref="U44:W44"/>
    <mergeCell ref="X44:Z44"/>
    <mergeCell ref="AA44:AC44"/>
    <mergeCell ref="AD44:AF44"/>
    <mergeCell ref="AG44:AI44"/>
    <mergeCell ref="U43:W43"/>
    <mergeCell ref="X43:Z43"/>
    <mergeCell ref="AA43:AC43"/>
    <mergeCell ref="AD43:AF43"/>
    <mergeCell ref="AG43:AI43"/>
    <mergeCell ref="C44:E44"/>
    <mergeCell ref="F44:H44"/>
    <mergeCell ref="I44:K44"/>
    <mergeCell ref="L44:N44"/>
    <mergeCell ref="O44:Q44"/>
    <mergeCell ref="C43:E43"/>
    <mergeCell ref="F43:H43"/>
    <mergeCell ref="I43:K43"/>
    <mergeCell ref="L43:N43"/>
    <mergeCell ref="O43:Q43"/>
    <mergeCell ref="R43:T43"/>
    <mergeCell ref="R46:T46"/>
    <mergeCell ref="U46:W46"/>
    <mergeCell ref="X46:Z46"/>
    <mergeCell ref="AA46:AC46"/>
    <mergeCell ref="AD46:AF46"/>
    <mergeCell ref="AG46:AI46"/>
    <mergeCell ref="U45:W45"/>
    <mergeCell ref="X45:Z45"/>
    <mergeCell ref="AA45:AC45"/>
    <mergeCell ref="AD45:AF45"/>
    <mergeCell ref="AG45:AI45"/>
    <mergeCell ref="C46:E46"/>
    <mergeCell ref="F46:H46"/>
    <mergeCell ref="I46:K46"/>
    <mergeCell ref="L46:N46"/>
    <mergeCell ref="O46:Q46"/>
    <mergeCell ref="C45:E45"/>
    <mergeCell ref="F45:H45"/>
    <mergeCell ref="I45:K45"/>
    <mergeCell ref="L45:N45"/>
    <mergeCell ref="O45:Q45"/>
    <mergeCell ref="R45:T45"/>
    <mergeCell ref="R48:T48"/>
    <mergeCell ref="U48:W48"/>
    <mergeCell ref="X48:Z48"/>
    <mergeCell ref="AA48:AC48"/>
    <mergeCell ref="AD48:AF48"/>
    <mergeCell ref="AG48:AI48"/>
    <mergeCell ref="U47:W47"/>
    <mergeCell ref="X47:Z47"/>
    <mergeCell ref="AA47:AC47"/>
    <mergeCell ref="AD47:AF47"/>
    <mergeCell ref="AG47:AI47"/>
    <mergeCell ref="C48:E48"/>
    <mergeCell ref="F48:H48"/>
    <mergeCell ref="I48:K48"/>
    <mergeCell ref="L48:N48"/>
    <mergeCell ref="O48:Q48"/>
    <mergeCell ref="C47:E47"/>
    <mergeCell ref="F47:H47"/>
    <mergeCell ref="I47:K47"/>
    <mergeCell ref="L47:N47"/>
    <mergeCell ref="O47:Q47"/>
    <mergeCell ref="R47:T47"/>
    <mergeCell ref="R50:T50"/>
    <mergeCell ref="U50:W50"/>
    <mergeCell ref="X50:Z50"/>
    <mergeCell ref="AA50:AC50"/>
    <mergeCell ref="AD50:AF50"/>
    <mergeCell ref="AG50:AI50"/>
    <mergeCell ref="U49:W49"/>
    <mergeCell ref="X49:Z49"/>
    <mergeCell ref="AA49:AC49"/>
    <mergeCell ref="AD49:AF49"/>
    <mergeCell ref="AG49:AI49"/>
    <mergeCell ref="C50:E50"/>
    <mergeCell ref="F50:H50"/>
    <mergeCell ref="I50:K50"/>
    <mergeCell ref="L50:N50"/>
    <mergeCell ref="O50:Q50"/>
    <mergeCell ref="C49:E49"/>
    <mergeCell ref="F49:H49"/>
    <mergeCell ref="I49:K49"/>
    <mergeCell ref="L49:N49"/>
    <mergeCell ref="O49:Q49"/>
    <mergeCell ref="R49:T49"/>
    <mergeCell ref="R52:T52"/>
    <mergeCell ref="U52:W52"/>
    <mergeCell ref="X52:Z52"/>
    <mergeCell ref="AA52:AC52"/>
    <mergeCell ref="AD52:AF52"/>
    <mergeCell ref="AG52:AI52"/>
    <mergeCell ref="U51:W51"/>
    <mergeCell ref="X51:Z51"/>
    <mergeCell ref="AA51:AC51"/>
    <mergeCell ref="AD51:AF51"/>
    <mergeCell ref="AG51:AI51"/>
    <mergeCell ref="C52:E52"/>
    <mergeCell ref="F52:H52"/>
    <mergeCell ref="I52:K52"/>
    <mergeCell ref="L52:N52"/>
    <mergeCell ref="O52:Q52"/>
    <mergeCell ref="C51:E51"/>
    <mergeCell ref="F51:H51"/>
    <mergeCell ref="I51:K51"/>
    <mergeCell ref="L51:N51"/>
    <mergeCell ref="O51:Q51"/>
    <mergeCell ref="R51:T51"/>
    <mergeCell ref="R54:T54"/>
    <mergeCell ref="U54:W54"/>
    <mergeCell ref="X54:Z54"/>
    <mergeCell ref="AA54:AC54"/>
    <mergeCell ref="AD54:AF54"/>
    <mergeCell ref="AG54:AI54"/>
    <mergeCell ref="U53:W53"/>
    <mergeCell ref="X53:Z53"/>
    <mergeCell ref="AA53:AC53"/>
    <mergeCell ref="AD53:AF53"/>
    <mergeCell ref="AG53:AI53"/>
    <mergeCell ref="C54:E54"/>
    <mergeCell ref="F54:H54"/>
    <mergeCell ref="I54:K54"/>
    <mergeCell ref="L54:N54"/>
    <mergeCell ref="O54:Q54"/>
    <mergeCell ref="C53:E53"/>
    <mergeCell ref="F53:H53"/>
    <mergeCell ref="I53:K53"/>
    <mergeCell ref="L53:N53"/>
    <mergeCell ref="O53:Q53"/>
    <mergeCell ref="R53:T53"/>
    <mergeCell ref="R56:T56"/>
    <mergeCell ref="U56:W56"/>
    <mergeCell ref="X56:Z56"/>
    <mergeCell ref="AA56:AC56"/>
    <mergeCell ref="AD56:AF56"/>
    <mergeCell ref="AG56:AI56"/>
    <mergeCell ref="U55:W55"/>
    <mergeCell ref="X55:Z55"/>
    <mergeCell ref="AA55:AC55"/>
    <mergeCell ref="AD55:AF55"/>
    <mergeCell ref="AG55:AI55"/>
    <mergeCell ref="C56:E56"/>
    <mergeCell ref="F56:H56"/>
    <mergeCell ref="I56:K56"/>
    <mergeCell ref="L56:N56"/>
    <mergeCell ref="O56:Q56"/>
    <mergeCell ref="C55:E55"/>
    <mergeCell ref="F55:H55"/>
    <mergeCell ref="I55:K55"/>
    <mergeCell ref="L55:N55"/>
    <mergeCell ref="O55:Q55"/>
    <mergeCell ref="R55:T55"/>
    <mergeCell ref="R58:T58"/>
    <mergeCell ref="U58:W58"/>
    <mergeCell ref="X58:Z58"/>
    <mergeCell ref="AA58:AC58"/>
    <mergeCell ref="AD58:AF58"/>
    <mergeCell ref="AG58:AI58"/>
    <mergeCell ref="U57:W57"/>
    <mergeCell ref="X57:Z57"/>
    <mergeCell ref="AA57:AC57"/>
    <mergeCell ref="AD57:AF57"/>
    <mergeCell ref="AG57:AI57"/>
    <mergeCell ref="C58:E58"/>
    <mergeCell ref="F58:H58"/>
    <mergeCell ref="I58:K58"/>
    <mergeCell ref="L58:N58"/>
    <mergeCell ref="O58:Q58"/>
    <mergeCell ref="C57:E57"/>
    <mergeCell ref="F57:H57"/>
    <mergeCell ref="I57:K57"/>
    <mergeCell ref="L57:N57"/>
    <mergeCell ref="O57:Q57"/>
    <mergeCell ref="R57:T57"/>
    <mergeCell ref="R60:T60"/>
    <mergeCell ref="U60:W60"/>
    <mergeCell ref="X60:Z60"/>
    <mergeCell ref="AA60:AC60"/>
    <mergeCell ref="AD60:AF60"/>
    <mergeCell ref="AG60:AI60"/>
    <mergeCell ref="U59:W59"/>
    <mergeCell ref="X59:Z59"/>
    <mergeCell ref="AA59:AC59"/>
    <mergeCell ref="AD59:AF59"/>
    <mergeCell ref="AG59:AI59"/>
    <mergeCell ref="C60:E60"/>
    <mergeCell ref="F60:H60"/>
    <mergeCell ref="I60:K60"/>
    <mergeCell ref="L60:N60"/>
    <mergeCell ref="O60:Q60"/>
    <mergeCell ref="C59:E59"/>
    <mergeCell ref="F59:H59"/>
    <mergeCell ref="I59:K59"/>
    <mergeCell ref="L59:N59"/>
    <mergeCell ref="O59:Q59"/>
    <mergeCell ref="R59:T59"/>
    <mergeCell ref="R62:T62"/>
    <mergeCell ref="U62:W62"/>
    <mergeCell ref="X62:Z62"/>
    <mergeCell ref="AA62:AC62"/>
    <mergeCell ref="AD62:AF62"/>
    <mergeCell ref="AG62:AI62"/>
    <mergeCell ref="U61:W61"/>
    <mergeCell ref="X61:Z61"/>
    <mergeCell ref="AA61:AC61"/>
    <mergeCell ref="AD61:AF61"/>
    <mergeCell ref="AG61:AI61"/>
    <mergeCell ref="C62:E62"/>
    <mergeCell ref="F62:H62"/>
    <mergeCell ref="I62:K62"/>
    <mergeCell ref="L62:N62"/>
    <mergeCell ref="O62:Q62"/>
    <mergeCell ref="C61:E61"/>
    <mergeCell ref="F61:H61"/>
    <mergeCell ref="I61:K61"/>
    <mergeCell ref="L61:N61"/>
    <mergeCell ref="O61:Q61"/>
    <mergeCell ref="R61:T61"/>
    <mergeCell ref="R64:T64"/>
    <mergeCell ref="U64:W64"/>
    <mergeCell ref="X64:Z64"/>
    <mergeCell ref="AA64:AC64"/>
    <mergeCell ref="AD64:AF64"/>
    <mergeCell ref="AG64:AI64"/>
    <mergeCell ref="U63:W63"/>
    <mergeCell ref="X63:Z63"/>
    <mergeCell ref="AA63:AC63"/>
    <mergeCell ref="AD63:AF63"/>
    <mergeCell ref="AG63:AI63"/>
    <mergeCell ref="C64:E64"/>
    <mergeCell ref="F64:H64"/>
    <mergeCell ref="I64:K64"/>
    <mergeCell ref="L64:N64"/>
    <mergeCell ref="O64:Q64"/>
    <mergeCell ref="C63:E63"/>
    <mergeCell ref="F63:H63"/>
    <mergeCell ref="I63:K63"/>
    <mergeCell ref="L63:N63"/>
    <mergeCell ref="O63:Q63"/>
    <mergeCell ref="R63:T63"/>
    <mergeCell ref="R66:T66"/>
    <mergeCell ref="U66:W66"/>
    <mergeCell ref="X66:Z66"/>
    <mergeCell ref="AA66:AC66"/>
    <mergeCell ref="AD66:AF66"/>
    <mergeCell ref="AG66:AI66"/>
    <mergeCell ref="U65:W65"/>
    <mergeCell ref="X65:Z65"/>
    <mergeCell ref="AA65:AC65"/>
    <mergeCell ref="AD65:AF65"/>
    <mergeCell ref="AG65:AI65"/>
    <mergeCell ref="C66:E66"/>
    <mergeCell ref="F66:H66"/>
    <mergeCell ref="I66:K66"/>
    <mergeCell ref="L66:N66"/>
    <mergeCell ref="O66:Q66"/>
    <mergeCell ref="C65:E65"/>
    <mergeCell ref="F65:H65"/>
    <mergeCell ref="I65:K65"/>
    <mergeCell ref="L65:N65"/>
    <mergeCell ref="O65:Q65"/>
    <mergeCell ref="R65:T65"/>
    <mergeCell ref="R68:T68"/>
    <mergeCell ref="U68:W68"/>
    <mergeCell ref="X68:Z68"/>
    <mergeCell ref="AA68:AC68"/>
    <mergeCell ref="AD68:AF68"/>
    <mergeCell ref="AG68:AI68"/>
    <mergeCell ref="U67:W67"/>
    <mergeCell ref="X67:Z67"/>
    <mergeCell ref="AA67:AC67"/>
    <mergeCell ref="AD67:AF67"/>
    <mergeCell ref="AG67:AI67"/>
    <mergeCell ref="C68:E68"/>
    <mergeCell ref="F68:H68"/>
    <mergeCell ref="I68:K68"/>
    <mergeCell ref="L68:N68"/>
    <mergeCell ref="O68:Q68"/>
    <mergeCell ref="C67:E67"/>
    <mergeCell ref="F67:H67"/>
    <mergeCell ref="I67:K67"/>
    <mergeCell ref="L67:N67"/>
    <mergeCell ref="O67:Q67"/>
    <mergeCell ref="R67:T67"/>
    <mergeCell ref="R70:T70"/>
    <mergeCell ref="U70:W70"/>
    <mergeCell ref="X70:Z70"/>
    <mergeCell ref="AA70:AC70"/>
    <mergeCell ref="AD70:AF70"/>
    <mergeCell ref="AG70:AI70"/>
    <mergeCell ref="U69:W69"/>
    <mergeCell ref="X69:Z69"/>
    <mergeCell ref="AA69:AC69"/>
    <mergeCell ref="AD69:AF69"/>
    <mergeCell ref="AG69:AI69"/>
    <mergeCell ref="C70:E70"/>
    <mergeCell ref="F70:H70"/>
    <mergeCell ref="I70:K70"/>
    <mergeCell ref="L70:N70"/>
    <mergeCell ref="O70:Q70"/>
    <mergeCell ref="C69:E69"/>
    <mergeCell ref="F69:H69"/>
    <mergeCell ref="I69:K69"/>
    <mergeCell ref="L69:N69"/>
    <mergeCell ref="O69:Q69"/>
    <mergeCell ref="R69:T69"/>
    <mergeCell ref="R72:T72"/>
    <mergeCell ref="U72:W72"/>
    <mergeCell ref="X72:Z72"/>
    <mergeCell ref="AA72:AC72"/>
    <mergeCell ref="AD72:AF72"/>
    <mergeCell ref="AG72:AI72"/>
    <mergeCell ref="U71:W71"/>
    <mergeCell ref="X71:Z71"/>
    <mergeCell ref="AA71:AC71"/>
    <mergeCell ref="AD71:AF71"/>
    <mergeCell ref="AG71:AI71"/>
    <mergeCell ref="C72:E72"/>
    <mergeCell ref="F72:H72"/>
    <mergeCell ref="I72:K72"/>
    <mergeCell ref="L72:N72"/>
    <mergeCell ref="O72:Q72"/>
    <mergeCell ref="C71:E71"/>
    <mergeCell ref="F71:H71"/>
    <mergeCell ref="I71:K71"/>
    <mergeCell ref="L71:N71"/>
    <mergeCell ref="O71:Q71"/>
    <mergeCell ref="R71:T71"/>
    <mergeCell ref="X74:Z74"/>
    <mergeCell ref="AA74:AC74"/>
    <mergeCell ref="AD74:AF74"/>
    <mergeCell ref="AG74:AI74"/>
    <mergeCell ref="U73:W73"/>
    <mergeCell ref="X73:Z73"/>
    <mergeCell ref="AA73:AC73"/>
    <mergeCell ref="AD73:AF73"/>
    <mergeCell ref="AG73:AI73"/>
    <mergeCell ref="C74:E74"/>
    <mergeCell ref="F74:H74"/>
    <mergeCell ref="I74:K74"/>
    <mergeCell ref="L74:N74"/>
    <mergeCell ref="O74:Q74"/>
    <mergeCell ref="C73:E73"/>
    <mergeCell ref="F73:H73"/>
    <mergeCell ref="I73:K73"/>
    <mergeCell ref="L73:N73"/>
    <mergeCell ref="O73:Q73"/>
    <mergeCell ref="R73:T73"/>
    <mergeCell ref="C77:E77"/>
    <mergeCell ref="F77:H77"/>
    <mergeCell ref="I77:K77"/>
    <mergeCell ref="L77:N77"/>
    <mergeCell ref="O77:Q77"/>
    <mergeCell ref="R77:T77"/>
    <mergeCell ref="R76:T76"/>
    <mergeCell ref="U76:W76"/>
    <mergeCell ref="X76:Z76"/>
    <mergeCell ref="AA76:AC76"/>
    <mergeCell ref="AD76:AF76"/>
    <mergeCell ref="AG76:AI76"/>
    <mergeCell ref="U75:W75"/>
    <mergeCell ref="X75:Z75"/>
    <mergeCell ref="AA75:AC75"/>
    <mergeCell ref="AD75:AF75"/>
    <mergeCell ref="AG75:AI75"/>
    <mergeCell ref="C76:E76"/>
    <mergeCell ref="F76:H76"/>
    <mergeCell ref="I76:K76"/>
    <mergeCell ref="L76:N76"/>
    <mergeCell ref="O76:Q76"/>
    <mergeCell ref="C75:E75"/>
    <mergeCell ref="F75:H75"/>
    <mergeCell ref="I75:K75"/>
    <mergeCell ref="L75:N75"/>
    <mergeCell ref="O75:Q75"/>
    <mergeCell ref="R75:T75"/>
    <mergeCell ref="C80:E80"/>
    <mergeCell ref="F80:H80"/>
    <mergeCell ref="I80:K80"/>
    <mergeCell ref="L80:N80"/>
    <mergeCell ref="O80:Q80"/>
    <mergeCell ref="C79:E79"/>
    <mergeCell ref="F79:H79"/>
    <mergeCell ref="I79:K79"/>
    <mergeCell ref="L79:N79"/>
    <mergeCell ref="O79:Q79"/>
    <mergeCell ref="R79:T79"/>
    <mergeCell ref="R78:T78"/>
    <mergeCell ref="U78:W78"/>
    <mergeCell ref="X78:Z78"/>
    <mergeCell ref="AA78:AC78"/>
    <mergeCell ref="AD78:AF78"/>
    <mergeCell ref="AG78:AI78"/>
    <mergeCell ref="C78:E78"/>
    <mergeCell ref="F78:H78"/>
    <mergeCell ref="I78:K78"/>
    <mergeCell ref="L78:N78"/>
    <mergeCell ref="O78:Q78"/>
    <mergeCell ref="C83:E83"/>
    <mergeCell ref="F83:H83"/>
    <mergeCell ref="I83:K83"/>
    <mergeCell ref="L83:N83"/>
    <mergeCell ref="O83:Q83"/>
    <mergeCell ref="R83:T83"/>
    <mergeCell ref="R82:T82"/>
    <mergeCell ref="U82:W82"/>
    <mergeCell ref="X82:Z82"/>
    <mergeCell ref="AA82:AC82"/>
    <mergeCell ref="AD82:AF82"/>
    <mergeCell ref="AG82:AI82"/>
    <mergeCell ref="U81:W81"/>
    <mergeCell ref="X81:Z81"/>
    <mergeCell ref="AA81:AC81"/>
    <mergeCell ref="AD81:AF81"/>
    <mergeCell ref="AG81:AI81"/>
    <mergeCell ref="C82:E82"/>
    <mergeCell ref="F82:H82"/>
    <mergeCell ref="I82:K82"/>
    <mergeCell ref="L82:N82"/>
    <mergeCell ref="O82:Q82"/>
    <mergeCell ref="C81:E81"/>
    <mergeCell ref="F81:H81"/>
    <mergeCell ref="I81:K81"/>
    <mergeCell ref="L81:N81"/>
    <mergeCell ref="O81:Q81"/>
    <mergeCell ref="R81:T81"/>
    <mergeCell ref="BK7:BM7"/>
    <mergeCell ref="C86:E86"/>
    <mergeCell ref="F86:H86"/>
    <mergeCell ref="I86:K86"/>
    <mergeCell ref="L86:N86"/>
    <mergeCell ref="O86:Q86"/>
    <mergeCell ref="C85:E85"/>
    <mergeCell ref="F85:H85"/>
    <mergeCell ref="I85:K85"/>
    <mergeCell ref="L85:N85"/>
    <mergeCell ref="O85:Q85"/>
    <mergeCell ref="R85:T85"/>
    <mergeCell ref="R84:T84"/>
    <mergeCell ref="U84:W84"/>
    <mergeCell ref="X84:Z84"/>
    <mergeCell ref="AA84:AC84"/>
    <mergeCell ref="AD84:AF84"/>
    <mergeCell ref="AG84:AI84"/>
    <mergeCell ref="C84:E84"/>
    <mergeCell ref="F84:H84"/>
    <mergeCell ref="I84:K84"/>
    <mergeCell ref="L84:N84"/>
    <mergeCell ref="O84:Q84"/>
    <mergeCell ref="R86:T86"/>
    <mergeCell ref="U86:W86"/>
    <mergeCell ref="X86:Z86"/>
    <mergeCell ref="AA86:AC86"/>
    <mergeCell ref="AD86:AF86"/>
    <mergeCell ref="AG86:AI86"/>
    <mergeCell ref="U85:W85"/>
    <mergeCell ref="X85:Z85"/>
    <mergeCell ref="AA85:AC85"/>
    <mergeCell ref="BK3:BM3"/>
    <mergeCell ref="AJ4:AL4"/>
    <mergeCell ref="AM4:AO4"/>
    <mergeCell ref="AP4:AR4"/>
    <mergeCell ref="AS4:AU4"/>
    <mergeCell ref="AV4:AX4"/>
    <mergeCell ref="AY4:BA4"/>
    <mergeCell ref="BB4:BD4"/>
    <mergeCell ref="BE4:BG4"/>
    <mergeCell ref="BH4:BJ4"/>
    <mergeCell ref="AJ3:AL3"/>
    <mergeCell ref="AM3:AO3"/>
    <mergeCell ref="AP3:AR3"/>
    <mergeCell ref="AS3:AU3"/>
    <mergeCell ref="AV3:AX3"/>
    <mergeCell ref="AY3:BA3"/>
    <mergeCell ref="BB3:BD3"/>
    <mergeCell ref="BE3:BG3"/>
    <mergeCell ref="BH3:BJ3"/>
    <mergeCell ref="AP5:AR5"/>
    <mergeCell ref="AS5:AU5"/>
    <mergeCell ref="AV5:AX5"/>
    <mergeCell ref="AY5:BA5"/>
    <mergeCell ref="BB5:BD5"/>
    <mergeCell ref="BE5:BG5"/>
    <mergeCell ref="BH5:BJ5"/>
    <mergeCell ref="AG85:AI85"/>
    <mergeCell ref="U83:W83"/>
    <mergeCell ref="X83:Z83"/>
    <mergeCell ref="AA83:AC83"/>
    <mergeCell ref="AD83:AF83"/>
    <mergeCell ref="AG83:AI83"/>
    <mergeCell ref="R80:T80"/>
    <mergeCell ref="U80:W80"/>
    <mergeCell ref="X80:Z80"/>
    <mergeCell ref="AA80:AC80"/>
    <mergeCell ref="AD80:AF80"/>
    <mergeCell ref="AG80:AI80"/>
    <mergeCell ref="AD85:AF85"/>
    <mergeCell ref="U79:W79"/>
    <mergeCell ref="X79:Z79"/>
    <mergeCell ref="AA79:AC79"/>
    <mergeCell ref="AD79:AF79"/>
    <mergeCell ref="AG79:AI79"/>
    <mergeCell ref="U77:W77"/>
    <mergeCell ref="X77:Z77"/>
    <mergeCell ref="AA77:AC77"/>
    <mergeCell ref="AD77:AF77"/>
    <mergeCell ref="AG77:AI77"/>
    <mergeCell ref="R74:T74"/>
    <mergeCell ref="U74:W74"/>
    <mergeCell ref="BK6:BM6"/>
    <mergeCell ref="AJ7:AL7"/>
    <mergeCell ref="AM7:AO7"/>
    <mergeCell ref="AP7:AR7"/>
    <mergeCell ref="AS7:AU7"/>
    <mergeCell ref="AV7:AX7"/>
    <mergeCell ref="AY7:BA7"/>
    <mergeCell ref="BB7:BD7"/>
    <mergeCell ref="BE7:BG7"/>
    <mergeCell ref="BH7:BJ7"/>
    <mergeCell ref="AJ2:AL2"/>
    <mergeCell ref="AM2:AO2"/>
    <mergeCell ref="AP2:AR2"/>
    <mergeCell ref="AS2:AU2"/>
    <mergeCell ref="AV2:AX2"/>
    <mergeCell ref="AY2:BA2"/>
    <mergeCell ref="BB2:BD2"/>
    <mergeCell ref="BE2:BG2"/>
    <mergeCell ref="BK2:BM2"/>
    <mergeCell ref="BK5:BM5"/>
    <mergeCell ref="AJ6:AL6"/>
    <mergeCell ref="AM6:AO6"/>
    <mergeCell ref="AP6:AR6"/>
    <mergeCell ref="AS6:AU6"/>
    <mergeCell ref="AV6:AX6"/>
    <mergeCell ref="AY6:BA6"/>
    <mergeCell ref="BB6:BD6"/>
    <mergeCell ref="BE6:BG6"/>
    <mergeCell ref="BH6:BJ6"/>
    <mergeCell ref="BK4:BM4"/>
    <mergeCell ref="AJ5:AL5"/>
    <mergeCell ref="AM5:AO5"/>
    <mergeCell ref="BK9:BM9"/>
    <mergeCell ref="AJ10:AL10"/>
    <mergeCell ref="AM10:AO10"/>
    <mergeCell ref="AP10:AR10"/>
    <mergeCell ref="AS10:AU10"/>
    <mergeCell ref="AV10:AX10"/>
    <mergeCell ref="AY10:BA10"/>
    <mergeCell ref="BB10:BD10"/>
    <mergeCell ref="BE10:BG10"/>
    <mergeCell ref="BH10:BJ10"/>
    <mergeCell ref="BK8:BM8"/>
    <mergeCell ref="AJ9:AL9"/>
    <mergeCell ref="AM9:AO9"/>
    <mergeCell ref="AP9:AR9"/>
    <mergeCell ref="AS9:AU9"/>
    <mergeCell ref="AV9:AX9"/>
    <mergeCell ref="AY9:BA9"/>
    <mergeCell ref="BB9:BD9"/>
    <mergeCell ref="BE9:BG9"/>
    <mergeCell ref="BH9:BJ9"/>
    <mergeCell ref="AJ8:AL8"/>
    <mergeCell ref="AM8:AO8"/>
    <mergeCell ref="AP8:AR8"/>
    <mergeCell ref="AS8:AU8"/>
    <mergeCell ref="AV8:AX8"/>
    <mergeCell ref="AY8:BA8"/>
    <mergeCell ref="BB8:BD8"/>
    <mergeCell ref="BE8:BG8"/>
    <mergeCell ref="BH8:BJ8"/>
    <mergeCell ref="BK11:BM11"/>
    <mergeCell ref="AJ12:AL12"/>
    <mergeCell ref="AM12:AO12"/>
    <mergeCell ref="AP12:AR12"/>
    <mergeCell ref="AS12:AU12"/>
    <mergeCell ref="AV12:AX12"/>
    <mergeCell ref="AY12:BA12"/>
    <mergeCell ref="BB12:BD12"/>
    <mergeCell ref="BE12:BG12"/>
    <mergeCell ref="BH12:BJ12"/>
    <mergeCell ref="BK10:BM10"/>
    <mergeCell ref="AJ11:AL11"/>
    <mergeCell ref="AM11:AO11"/>
    <mergeCell ref="AP11:AR11"/>
    <mergeCell ref="AS11:AU11"/>
    <mergeCell ref="AV11:AX11"/>
    <mergeCell ref="AY11:BA11"/>
    <mergeCell ref="BB11:BD11"/>
    <mergeCell ref="BE11:BG11"/>
    <mergeCell ref="BH11:BJ11"/>
    <mergeCell ref="BK13:BM13"/>
    <mergeCell ref="AJ14:AL14"/>
    <mergeCell ref="AM14:AO14"/>
    <mergeCell ref="AP14:AR14"/>
    <mergeCell ref="AS14:AU14"/>
    <mergeCell ref="AV14:AX14"/>
    <mergeCell ref="AY14:BA14"/>
    <mergeCell ref="BB14:BD14"/>
    <mergeCell ref="BE14:BG14"/>
    <mergeCell ref="BH14:BJ14"/>
    <mergeCell ref="BK12:BM12"/>
    <mergeCell ref="AJ13:AL13"/>
    <mergeCell ref="AM13:AO13"/>
    <mergeCell ref="AP13:AR13"/>
    <mergeCell ref="AS13:AU13"/>
    <mergeCell ref="AV13:AX13"/>
    <mergeCell ref="AY13:BA13"/>
    <mergeCell ref="BB13:BD13"/>
    <mergeCell ref="BE13:BG13"/>
    <mergeCell ref="BH13:BJ13"/>
    <mergeCell ref="BK15:BM15"/>
    <mergeCell ref="AJ16:AL16"/>
    <mergeCell ref="AM16:AO16"/>
    <mergeCell ref="AP16:AR16"/>
    <mergeCell ref="AS16:AU16"/>
    <mergeCell ref="AV16:AX16"/>
    <mergeCell ref="AY16:BA16"/>
    <mergeCell ref="BB16:BD16"/>
    <mergeCell ref="BE16:BG16"/>
    <mergeCell ref="BH16:BJ16"/>
    <mergeCell ref="BK14:BM14"/>
    <mergeCell ref="AJ15:AL15"/>
    <mergeCell ref="AM15:AO15"/>
    <mergeCell ref="AP15:AR15"/>
    <mergeCell ref="AS15:AU15"/>
    <mergeCell ref="AV15:AX15"/>
    <mergeCell ref="AY15:BA15"/>
    <mergeCell ref="BB15:BD15"/>
    <mergeCell ref="BE15:BG15"/>
    <mergeCell ref="BH15:BJ15"/>
    <mergeCell ref="BK17:BM17"/>
    <mergeCell ref="AJ18:AL18"/>
    <mergeCell ref="AM18:AO18"/>
    <mergeCell ref="AP18:AR18"/>
    <mergeCell ref="AS18:AU18"/>
    <mergeCell ref="AV18:AX18"/>
    <mergeCell ref="AY18:BA18"/>
    <mergeCell ref="BB18:BD18"/>
    <mergeCell ref="BE18:BG18"/>
    <mergeCell ref="BH18:BJ18"/>
    <mergeCell ref="BK16:BM16"/>
    <mergeCell ref="AJ17:AL17"/>
    <mergeCell ref="AM17:AO17"/>
    <mergeCell ref="AP17:AR17"/>
    <mergeCell ref="AS17:AU17"/>
    <mergeCell ref="AV17:AX17"/>
    <mergeCell ref="AY17:BA17"/>
    <mergeCell ref="BB17:BD17"/>
    <mergeCell ref="BE17:BG17"/>
    <mergeCell ref="BH17:BJ17"/>
    <mergeCell ref="BK19:BM19"/>
    <mergeCell ref="AJ20:AL20"/>
    <mergeCell ref="AM20:AO20"/>
    <mergeCell ref="AP20:AR20"/>
    <mergeCell ref="AS20:AU20"/>
    <mergeCell ref="AV20:AX20"/>
    <mergeCell ref="AY20:BA20"/>
    <mergeCell ref="BB20:BD20"/>
    <mergeCell ref="BE20:BG20"/>
    <mergeCell ref="BH20:BJ20"/>
    <mergeCell ref="BK18:BM18"/>
    <mergeCell ref="AJ19:AL19"/>
    <mergeCell ref="AM19:AO19"/>
    <mergeCell ref="AP19:AR19"/>
    <mergeCell ref="AS19:AU19"/>
    <mergeCell ref="AV19:AX19"/>
    <mergeCell ref="AY19:BA19"/>
    <mergeCell ref="BB19:BD19"/>
    <mergeCell ref="BE19:BG19"/>
    <mergeCell ref="BH19:BJ19"/>
    <mergeCell ref="BK21:BM21"/>
    <mergeCell ref="AJ22:AL22"/>
    <mergeCell ref="AM22:AO22"/>
    <mergeCell ref="AP22:AR22"/>
    <mergeCell ref="AS22:AU22"/>
    <mergeCell ref="AV22:AX22"/>
    <mergeCell ref="AY22:BA22"/>
    <mergeCell ref="BB22:BD22"/>
    <mergeCell ref="BE22:BG22"/>
    <mergeCell ref="BH22:BJ22"/>
    <mergeCell ref="BK20:BM20"/>
    <mergeCell ref="AJ21:AL21"/>
    <mergeCell ref="AM21:AO21"/>
    <mergeCell ref="AP21:AR21"/>
    <mergeCell ref="AS21:AU21"/>
    <mergeCell ref="AV21:AX21"/>
    <mergeCell ref="AY21:BA21"/>
    <mergeCell ref="BB21:BD21"/>
    <mergeCell ref="BE21:BG21"/>
    <mergeCell ref="BH21:BJ21"/>
    <mergeCell ref="BK23:BM23"/>
    <mergeCell ref="AJ24:AL24"/>
    <mergeCell ref="AM24:AO24"/>
    <mergeCell ref="AP24:AR24"/>
    <mergeCell ref="AS24:AU24"/>
    <mergeCell ref="AV24:AX24"/>
    <mergeCell ref="AY24:BA24"/>
    <mergeCell ref="BB24:BD24"/>
    <mergeCell ref="BE24:BG24"/>
    <mergeCell ref="BH24:BJ24"/>
    <mergeCell ref="BK22:BM22"/>
    <mergeCell ref="AJ23:AL23"/>
    <mergeCell ref="AM23:AO23"/>
    <mergeCell ref="AP23:AR23"/>
    <mergeCell ref="AS23:AU23"/>
    <mergeCell ref="AV23:AX23"/>
    <mergeCell ref="AY23:BA23"/>
    <mergeCell ref="BB23:BD23"/>
    <mergeCell ref="BE23:BG23"/>
    <mergeCell ref="BH23:BJ23"/>
    <mergeCell ref="BK25:BM25"/>
    <mergeCell ref="AJ26:AL26"/>
    <mergeCell ref="AM26:AO26"/>
    <mergeCell ref="AP26:AR26"/>
    <mergeCell ref="AS26:AU26"/>
    <mergeCell ref="AV26:AX26"/>
    <mergeCell ref="AY26:BA26"/>
    <mergeCell ref="BB26:BD26"/>
    <mergeCell ref="BE26:BG26"/>
    <mergeCell ref="BH26:BJ26"/>
    <mergeCell ref="BK24:BM24"/>
    <mergeCell ref="AJ25:AL25"/>
    <mergeCell ref="AM25:AO25"/>
    <mergeCell ref="AP25:AR25"/>
    <mergeCell ref="AS25:AU25"/>
    <mergeCell ref="AV25:AX25"/>
    <mergeCell ref="AY25:BA25"/>
    <mergeCell ref="BB25:BD25"/>
    <mergeCell ref="BE25:BG25"/>
    <mergeCell ref="BH25:BJ25"/>
    <mergeCell ref="BK27:BM27"/>
    <mergeCell ref="AJ28:AL28"/>
    <mergeCell ref="AM28:AO28"/>
    <mergeCell ref="AP28:AR28"/>
    <mergeCell ref="AS28:AU28"/>
    <mergeCell ref="AV28:AX28"/>
    <mergeCell ref="AY28:BA28"/>
    <mergeCell ref="BB28:BD28"/>
    <mergeCell ref="BE28:BG28"/>
    <mergeCell ref="BH28:BJ28"/>
    <mergeCell ref="BK26:BM26"/>
    <mergeCell ref="AJ27:AL27"/>
    <mergeCell ref="AM27:AO27"/>
    <mergeCell ref="AP27:AR27"/>
    <mergeCell ref="AS27:AU27"/>
    <mergeCell ref="AV27:AX27"/>
    <mergeCell ref="AY27:BA27"/>
    <mergeCell ref="BB27:BD27"/>
    <mergeCell ref="BE27:BG27"/>
    <mergeCell ref="BH27:BJ27"/>
    <mergeCell ref="BK29:BM29"/>
    <mergeCell ref="AJ30:AL30"/>
    <mergeCell ref="AM30:AO30"/>
    <mergeCell ref="AP30:AR30"/>
    <mergeCell ref="AS30:AU30"/>
    <mergeCell ref="AV30:AX30"/>
    <mergeCell ref="AY30:BA30"/>
    <mergeCell ref="BB30:BD30"/>
    <mergeCell ref="BE30:BG30"/>
    <mergeCell ref="BH30:BJ30"/>
    <mergeCell ref="BK28:BM28"/>
    <mergeCell ref="AJ29:AL29"/>
    <mergeCell ref="AM29:AO29"/>
    <mergeCell ref="AP29:AR29"/>
    <mergeCell ref="AS29:AU29"/>
    <mergeCell ref="AV29:AX29"/>
    <mergeCell ref="AY29:BA29"/>
    <mergeCell ref="BB29:BD29"/>
    <mergeCell ref="BE29:BG29"/>
    <mergeCell ref="BH29:BJ29"/>
    <mergeCell ref="BK31:BM31"/>
    <mergeCell ref="AJ32:AL32"/>
    <mergeCell ref="AM32:AO32"/>
    <mergeCell ref="AP32:AR32"/>
    <mergeCell ref="AS32:AU32"/>
    <mergeCell ref="AV32:AX32"/>
    <mergeCell ref="AY32:BA32"/>
    <mergeCell ref="BB32:BD32"/>
    <mergeCell ref="BE32:BG32"/>
    <mergeCell ref="BH32:BJ32"/>
    <mergeCell ref="BK30:BM30"/>
    <mergeCell ref="AJ31:AL31"/>
    <mergeCell ref="AM31:AO31"/>
    <mergeCell ref="AP31:AR31"/>
    <mergeCell ref="AS31:AU31"/>
    <mergeCell ref="AV31:AX31"/>
    <mergeCell ref="AY31:BA31"/>
    <mergeCell ref="BB31:BD31"/>
    <mergeCell ref="BE31:BG31"/>
    <mergeCell ref="BH31:BJ31"/>
    <mergeCell ref="BK33:BM33"/>
    <mergeCell ref="AJ34:AL34"/>
    <mergeCell ref="AM34:AO34"/>
    <mergeCell ref="AP34:AR34"/>
    <mergeCell ref="AS34:AU34"/>
    <mergeCell ref="AV34:AX34"/>
    <mergeCell ref="AY34:BA34"/>
    <mergeCell ref="BB34:BD34"/>
    <mergeCell ref="BE34:BG34"/>
    <mergeCell ref="BH34:BJ34"/>
    <mergeCell ref="BK32:BM32"/>
    <mergeCell ref="AJ33:AL33"/>
    <mergeCell ref="AM33:AO33"/>
    <mergeCell ref="AP33:AR33"/>
    <mergeCell ref="AS33:AU33"/>
    <mergeCell ref="AV33:AX33"/>
    <mergeCell ref="AY33:BA33"/>
    <mergeCell ref="BB33:BD33"/>
    <mergeCell ref="BE33:BG33"/>
    <mergeCell ref="BH33:BJ33"/>
    <mergeCell ref="BK35:BM35"/>
    <mergeCell ref="AJ36:AL36"/>
    <mergeCell ref="AM36:AO36"/>
    <mergeCell ref="AP36:AR36"/>
    <mergeCell ref="AS36:AU36"/>
    <mergeCell ref="AV36:AX36"/>
    <mergeCell ref="AY36:BA36"/>
    <mergeCell ref="BB36:BD36"/>
    <mergeCell ref="BE36:BG36"/>
    <mergeCell ref="BH36:BJ36"/>
    <mergeCell ref="BK34:BM34"/>
    <mergeCell ref="AJ35:AL35"/>
    <mergeCell ref="AM35:AO35"/>
    <mergeCell ref="AP35:AR35"/>
    <mergeCell ref="AS35:AU35"/>
    <mergeCell ref="AV35:AX35"/>
    <mergeCell ref="AY35:BA35"/>
    <mergeCell ref="BB35:BD35"/>
    <mergeCell ref="BE35:BG35"/>
    <mergeCell ref="BH35:BJ35"/>
    <mergeCell ref="BK37:BM37"/>
    <mergeCell ref="AJ38:AL38"/>
    <mergeCell ref="AM38:AO38"/>
    <mergeCell ref="AP38:AR38"/>
    <mergeCell ref="AS38:AU38"/>
    <mergeCell ref="AV38:AX38"/>
    <mergeCell ref="AY38:BA38"/>
    <mergeCell ref="BB38:BD38"/>
    <mergeCell ref="BE38:BG38"/>
    <mergeCell ref="BH38:BJ38"/>
    <mergeCell ref="BK36:BM36"/>
    <mergeCell ref="AJ37:AL37"/>
    <mergeCell ref="AM37:AO37"/>
    <mergeCell ref="AP37:AR37"/>
    <mergeCell ref="AS37:AU37"/>
    <mergeCell ref="AV37:AX37"/>
    <mergeCell ref="AY37:BA37"/>
    <mergeCell ref="BB37:BD37"/>
    <mergeCell ref="BE37:BG37"/>
    <mergeCell ref="BH37:BJ37"/>
    <mergeCell ref="BK39:BM39"/>
    <mergeCell ref="AJ40:AL40"/>
    <mergeCell ref="AM40:AO40"/>
    <mergeCell ref="AP40:AR40"/>
    <mergeCell ref="AS40:AU40"/>
    <mergeCell ref="AV40:AX40"/>
    <mergeCell ref="AY40:BA40"/>
    <mergeCell ref="BB40:BD40"/>
    <mergeCell ref="BE40:BG40"/>
    <mergeCell ref="BH40:BJ40"/>
    <mergeCell ref="BK38:BM38"/>
    <mergeCell ref="AJ39:AL39"/>
    <mergeCell ref="AM39:AO39"/>
    <mergeCell ref="AP39:AR39"/>
    <mergeCell ref="AS39:AU39"/>
    <mergeCell ref="AV39:AX39"/>
    <mergeCell ref="AY39:BA39"/>
    <mergeCell ref="BB39:BD39"/>
    <mergeCell ref="BE39:BG39"/>
    <mergeCell ref="BH39:BJ39"/>
    <mergeCell ref="BK41:BM41"/>
    <mergeCell ref="AJ42:AL42"/>
    <mergeCell ref="AM42:AO42"/>
    <mergeCell ref="AP42:AR42"/>
    <mergeCell ref="AS42:AU42"/>
    <mergeCell ref="AV42:AX42"/>
    <mergeCell ref="AY42:BA42"/>
    <mergeCell ref="BB42:BD42"/>
    <mergeCell ref="BE42:BG42"/>
    <mergeCell ref="BH42:BJ42"/>
    <mergeCell ref="BK40:BM40"/>
    <mergeCell ref="AJ41:AL41"/>
    <mergeCell ref="AM41:AO41"/>
    <mergeCell ref="AP41:AR41"/>
    <mergeCell ref="AS41:AU41"/>
    <mergeCell ref="AV41:AX41"/>
    <mergeCell ref="AY41:BA41"/>
    <mergeCell ref="BB41:BD41"/>
    <mergeCell ref="BE41:BG41"/>
    <mergeCell ref="BH41:BJ41"/>
    <mergeCell ref="BK43:BM43"/>
    <mergeCell ref="AJ44:AL44"/>
    <mergeCell ref="AM44:AO44"/>
    <mergeCell ref="AP44:AR44"/>
    <mergeCell ref="AS44:AU44"/>
    <mergeCell ref="AV44:AX44"/>
    <mergeCell ref="AY44:BA44"/>
    <mergeCell ref="BB44:BD44"/>
    <mergeCell ref="BE44:BG44"/>
    <mergeCell ref="BH44:BJ44"/>
    <mergeCell ref="BK42:BM42"/>
    <mergeCell ref="AJ43:AL43"/>
    <mergeCell ref="AM43:AO43"/>
    <mergeCell ref="AP43:AR43"/>
    <mergeCell ref="AS43:AU43"/>
    <mergeCell ref="AV43:AX43"/>
    <mergeCell ref="AY43:BA43"/>
    <mergeCell ref="BB43:BD43"/>
    <mergeCell ref="BE43:BG43"/>
    <mergeCell ref="BH43:BJ43"/>
    <mergeCell ref="BK45:BM45"/>
    <mergeCell ref="AJ46:AL46"/>
    <mergeCell ref="AM46:AO46"/>
    <mergeCell ref="AP46:AR46"/>
    <mergeCell ref="AS46:AU46"/>
    <mergeCell ref="AV46:AX46"/>
    <mergeCell ref="AY46:BA46"/>
    <mergeCell ref="BB46:BD46"/>
    <mergeCell ref="BE46:BG46"/>
    <mergeCell ref="BH46:BJ46"/>
    <mergeCell ref="BK44:BM44"/>
    <mergeCell ref="AJ45:AL45"/>
    <mergeCell ref="AM45:AO45"/>
    <mergeCell ref="AP45:AR45"/>
    <mergeCell ref="AS45:AU45"/>
    <mergeCell ref="AV45:AX45"/>
    <mergeCell ref="AY45:BA45"/>
    <mergeCell ref="BB45:BD45"/>
    <mergeCell ref="BE45:BG45"/>
    <mergeCell ref="BH45:BJ45"/>
    <mergeCell ref="BK47:BM47"/>
    <mergeCell ref="AJ48:AL48"/>
    <mergeCell ref="AM48:AO48"/>
    <mergeCell ref="AP48:AR48"/>
    <mergeCell ref="AS48:AU48"/>
    <mergeCell ref="AV48:AX48"/>
    <mergeCell ref="AY48:BA48"/>
    <mergeCell ref="BB48:BD48"/>
    <mergeCell ref="BE48:BG48"/>
    <mergeCell ref="BH48:BJ48"/>
    <mergeCell ref="BK46:BM46"/>
    <mergeCell ref="AJ47:AL47"/>
    <mergeCell ref="AM47:AO47"/>
    <mergeCell ref="AP47:AR47"/>
    <mergeCell ref="AS47:AU47"/>
    <mergeCell ref="AV47:AX47"/>
    <mergeCell ref="AY47:BA47"/>
    <mergeCell ref="BB47:BD47"/>
    <mergeCell ref="BE47:BG47"/>
    <mergeCell ref="BH47:BJ47"/>
    <mergeCell ref="BK49:BM49"/>
    <mergeCell ref="AJ50:AL50"/>
    <mergeCell ref="AM50:AO50"/>
    <mergeCell ref="AP50:AR50"/>
    <mergeCell ref="AS50:AU50"/>
    <mergeCell ref="AV50:AX50"/>
    <mergeCell ref="AY50:BA50"/>
    <mergeCell ref="BB50:BD50"/>
    <mergeCell ref="BE50:BG50"/>
    <mergeCell ref="BH50:BJ50"/>
    <mergeCell ref="BK48:BM48"/>
    <mergeCell ref="AJ49:AL49"/>
    <mergeCell ref="AM49:AO49"/>
    <mergeCell ref="AP49:AR49"/>
    <mergeCell ref="AS49:AU49"/>
    <mergeCell ref="AV49:AX49"/>
    <mergeCell ref="AY49:BA49"/>
    <mergeCell ref="BB49:BD49"/>
    <mergeCell ref="BE49:BG49"/>
    <mergeCell ref="BH49:BJ49"/>
    <mergeCell ref="BK51:BM51"/>
    <mergeCell ref="AJ52:AL52"/>
    <mergeCell ref="AM52:AO52"/>
    <mergeCell ref="AP52:AR52"/>
    <mergeCell ref="AS52:AU52"/>
    <mergeCell ref="AV52:AX52"/>
    <mergeCell ref="AY52:BA52"/>
    <mergeCell ref="BB52:BD52"/>
    <mergeCell ref="BE52:BG52"/>
    <mergeCell ref="BH52:BJ52"/>
    <mergeCell ref="BK50:BM50"/>
    <mergeCell ref="AJ51:AL51"/>
    <mergeCell ref="AM51:AO51"/>
    <mergeCell ref="AP51:AR51"/>
    <mergeCell ref="AS51:AU51"/>
    <mergeCell ref="AV51:AX51"/>
    <mergeCell ref="AY51:BA51"/>
    <mergeCell ref="BB51:BD51"/>
    <mergeCell ref="BE51:BG51"/>
    <mergeCell ref="BH51:BJ51"/>
    <mergeCell ref="BK53:BM53"/>
    <mergeCell ref="AJ54:AL54"/>
    <mergeCell ref="AM54:AO54"/>
    <mergeCell ref="AP54:AR54"/>
    <mergeCell ref="AS54:AU54"/>
    <mergeCell ref="AV54:AX54"/>
    <mergeCell ref="AY54:BA54"/>
    <mergeCell ref="BB54:BD54"/>
    <mergeCell ref="BE54:BG54"/>
    <mergeCell ref="BH54:BJ54"/>
    <mergeCell ref="BK52:BM52"/>
    <mergeCell ref="AJ53:AL53"/>
    <mergeCell ref="AM53:AO53"/>
    <mergeCell ref="AP53:AR53"/>
    <mergeCell ref="AS53:AU53"/>
    <mergeCell ref="AV53:AX53"/>
    <mergeCell ref="AY53:BA53"/>
    <mergeCell ref="BB53:BD53"/>
    <mergeCell ref="BE53:BG53"/>
    <mergeCell ref="BH53:BJ53"/>
    <mergeCell ref="BK55:BM55"/>
    <mergeCell ref="AJ56:AL56"/>
    <mergeCell ref="AM56:AO56"/>
    <mergeCell ref="AP56:AR56"/>
    <mergeCell ref="AS56:AU56"/>
    <mergeCell ref="AV56:AX56"/>
    <mergeCell ref="AY56:BA56"/>
    <mergeCell ref="BB56:BD56"/>
    <mergeCell ref="BE56:BG56"/>
    <mergeCell ref="BH56:BJ56"/>
    <mergeCell ref="BK54:BM54"/>
    <mergeCell ref="AJ55:AL55"/>
    <mergeCell ref="AM55:AO55"/>
    <mergeCell ref="AP55:AR55"/>
    <mergeCell ref="AS55:AU55"/>
    <mergeCell ref="AV55:AX55"/>
    <mergeCell ref="AY55:BA55"/>
    <mergeCell ref="BB55:BD55"/>
    <mergeCell ref="BE55:BG55"/>
    <mergeCell ref="BH55:BJ55"/>
    <mergeCell ref="BK57:BM57"/>
    <mergeCell ref="AJ58:AL58"/>
    <mergeCell ref="AM58:AO58"/>
    <mergeCell ref="AP58:AR58"/>
    <mergeCell ref="AS58:AU58"/>
    <mergeCell ref="AV58:AX58"/>
    <mergeCell ref="AY58:BA58"/>
    <mergeCell ref="BB58:BD58"/>
    <mergeCell ref="BE58:BG58"/>
    <mergeCell ref="BH58:BJ58"/>
    <mergeCell ref="BK56:BM56"/>
    <mergeCell ref="AJ57:AL57"/>
    <mergeCell ref="AM57:AO57"/>
    <mergeCell ref="AP57:AR57"/>
    <mergeCell ref="AS57:AU57"/>
    <mergeCell ref="AV57:AX57"/>
    <mergeCell ref="AY57:BA57"/>
    <mergeCell ref="BB57:BD57"/>
    <mergeCell ref="BE57:BG57"/>
    <mergeCell ref="BH57:BJ57"/>
    <mergeCell ref="BK59:BM59"/>
    <mergeCell ref="AJ60:AL60"/>
    <mergeCell ref="AM60:AO60"/>
    <mergeCell ref="AP60:AR60"/>
    <mergeCell ref="AS60:AU60"/>
    <mergeCell ref="AV60:AX60"/>
    <mergeCell ref="AY60:BA60"/>
    <mergeCell ref="BB60:BD60"/>
    <mergeCell ref="BE60:BG60"/>
    <mergeCell ref="BH60:BJ60"/>
    <mergeCell ref="BK58:BM58"/>
    <mergeCell ref="AJ59:AL59"/>
    <mergeCell ref="AM59:AO59"/>
    <mergeCell ref="AP59:AR59"/>
    <mergeCell ref="AS59:AU59"/>
    <mergeCell ref="AV59:AX59"/>
    <mergeCell ref="AY59:BA59"/>
    <mergeCell ref="BB59:BD59"/>
    <mergeCell ref="BE59:BG59"/>
    <mergeCell ref="BH59:BJ59"/>
    <mergeCell ref="BK61:BM61"/>
    <mergeCell ref="AJ62:AL62"/>
    <mergeCell ref="AM62:AO62"/>
    <mergeCell ref="AP62:AR62"/>
    <mergeCell ref="AS62:AU62"/>
    <mergeCell ref="AV62:AX62"/>
    <mergeCell ref="AY62:BA62"/>
    <mergeCell ref="BB62:BD62"/>
    <mergeCell ref="BE62:BG62"/>
    <mergeCell ref="BH62:BJ62"/>
    <mergeCell ref="BK60:BM60"/>
    <mergeCell ref="AJ61:AL61"/>
    <mergeCell ref="AM61:AO61"/>
    <mergeCell ref="AP61:AR61"/>
    <mergeCell ref="AS61:AU61"/>
    <mergeCell ref="AV61:AX61"/>
    <mergeCell ref="AY61:BA61"/>
    <mergeCell ref="BB61:BD61"/>
    <mergeCell ref="BE61:BG61"/>
    <mergeCell ref="BH61:BJ61"/>
    <mergeCell ref="BK63:BM63"/>
    <mergeCell ref="AJ64:AL64"/>
    <mergeCell ref="AM64:AO64"/>
    <mergeCell ref="AP64:AR64"/>
    <mergeCell ref="AS64:AU64"/>
    <mergeCell ref="AV64:AX64"/>
    <mergeCell ref="AY64:BA64"/>
    <mergeCell ref="BB64:BD64"/>
    <mergeCell ref="BE64:BG64"/>
    <mergeCell ref="BH64:BJ64"/>
    <mergeCell ref="BK62:BM62"/>
    <mergeCell ref="AJ63:AL63"/>
    <mergeCell ref="AM63:AO63"/>
    <mergeCell ref="AP63:AR63"/>
    <mergeCell ref="AS63:AU63"/>
    <mergeCell ref="AV63:AX63"/>
    <mergeCell ref="AY63:BA63"/>
    <mergeCell ref="BB63:BD63"/>
    <mergeCell ref="BE63:BG63"/>
    <mergeCell ref="BH63:BJ63"/>
    <mergeCell ref="BK65:BM65"/>
    <mergeCell ref="AJ66:AL66"/>
    <mergeCell ref="AM66:AO66"/>
    <mergeCell ref="AP66:AR66"/>
    <mergeCell ref="AS66:AU66"/>
    <mergeCell ref="AV66:AX66"/>
    <mergeCell ref="AY66:BA66"/>
    <mergeCell ref="BB66:BD66"/>
    <mergeCell ref="BE66:BG66"/>
    <mergeCell ref="BH66:BJ66"/>
    <mergeCell ref="BK64:BM64"/>
    <mergeCell ref="AJ65:AL65"/>
    <mergeCell ref="AM65:AO65"/>
    <mergeCell ref="AP65:AR65"/>
    <mergeCell ref="AS65:AU65"/>
    <mergeCell ref="AV65:AX65"/>
    <mergeCell ref="AY65:BA65"/>
    <mergeCell ref="BB65:BD65"/>
    <mergeCell ref="BE65:BG65"/>
    <mergeCell ref="BH65:BJ65"/>
    <mergeCell ref="BK67:BM67"/>
    <mergeCell ref="AJ68:AL68"/>
    <mergeCell ref="AM68:AO68"/>
    <mergeCell ref="AP68:AR68"/>
    <mergeCell ref="AS68:AU68"/>
    <mergeCell ref="AV68:AX68"/>
    <mergeCell ref="AY68:BA68"/>
    <mergeCell ref="BB68:BD68"/>
    <mergeCell ref="BE68:BG68"/>
    <mergeCell ref="BH68:BJ68"/>
    <mergeCell ref="BK66:BM66"/>
    <mergeCell ref="AJ67:AL67"/>
    <mergeCell ref="AM67:AO67"/>
    <mergeCell ref="AP67:AR67"/>
    <mergeCell ref="AS67:AU67"/>
    <mergeCell ref="AV67:AX67"/>
    <mergeCell ref="AY67:BA67"/>
    <mergeCell ref="BB67:BD67"/>
    <mergeCell ref="BE67:BG67"/>
    <mergeCell ref="BH67:BJ67"/>
    <mergeCell ref="BK69:BM69"/>
    <mergeCell ref="AJ70:AL70"/>
    <mergeCell ref="AM70:AO70"/>
    <mergeCell ref="AP70:AR70"/>
    <mergeCell ref="AS70:AU70"/>
    <mergeCell ref="AV70:AX70"/>
    <mergeCell ref="AY70:BA70"/>
    <mergeCell ref="BB70:BD70"/>
    <mergeCell ref="BE70:BG70"/>
    <mergeCell ref="BH70:BJ70"/>
    <mergeCell ref="BK68:BM68"/>
    <mergeCell ref="AJ69:AL69"/>
    <mergeCell ref="AM69:AO69"/>
    <mergeCell ref="AP69:AR69"/>
    <mergeCell ref="AS69:AU69"/>
    <mergeCell ref="AV69:AX69"/>
    <mergeCell ref="AY69:BA69"/>
    <mergeCell ref="BB69:BD69"/>
    <mergeCell ref="BE69:BG69"/>
    <mergeCell ref="BH69:BJ69"/>
    <mergeCell ref="BK71:BM71"/>
    <mergeCell ref="AJ72:AL72"/>
    <mergeCell ref="AM72:AO72"/>
    <mergeCell ref="AP72:AR72"/>
    <mergeCell ref="AS72:AU72"/>
    <mergeCell ref="AV72:AX72"/>
    <mergeCell ref="AY72:BA72"/>
    <mergeCell ref="BB72:BD72"/>
    <mergeCell ref="BE72:BG72"/>
    <mergeCell ref="BH72:BJ72"/>
    <mergeCell ref="BK70:BM70"/>
    <mergeCell ref="AJ71:AL71"/>
    <mergeCell ref="AM71:AO71"/>
    <mergeCell ref="AP71:AR71"/>
    <mergeCell ref="AS71:AU71"/>
    <mergeCell ref="AV71:AX71"/>
    <mergeCell ref="AY71:BA71"/>
    <mergeCell ref="BB71:BD71"/>
    <mergeCell ref="BE71:BG71"/>
    <mergeCell ref="BH71:BJ71"/>
    <mergeCell ref="BK73:BM73"/>
    <mergeCell ref="AJ74:AL74"/>
    <mergeCell ref="AM74:AO74"/>
    <mergeCell ref="AP74:AR74"/>
    <mergeCell ref="AS74:AU74"/>
    <mergeCell ref="AV74:AX74"/>
    <mergeCell ref="AY74:BA74"/>
    <mergeCell ref="BB74:BD74"/>
    <mergeCell ref="BE74:BG74"/>
    <mergeCell ref="BH74:BJ74"/>
    <mergeCell ref="BK72:BM72"/>
    <mergeCell ref="AJ73:AL73"/>
    <mergeCell ref="AM73:AO73"/>
    <mergeCell ref="AP73:AR73"/>
    <mergeCell ref="AS73:AU73"/>
    <mergeCell ref="AV73:AX73"/>
    <mergeCell ref="AY73:BA73"/>
    <mergeCell ref="BB73:BD73"/>
    <mergeCell ref="BE73:BG73"/>
    <mergeCell ref="BH73:BJ73"/>
    <mergeCell ref="BK75:BM75"/>
    <mergeCell ref="AJ76:AL76"/>
    <mergeCell ref="AM76:AO76"/>
    <mergeCell ref="AP76:AR76"/>
    <mergeCell ref="AS76:AU76"/>
    <mergeCell ref="AV76:AX76"/>
    <mergeCell ref="AY76:BA76"/>
    <mergeCell ref="BB76:BD76"/>
    <mergeCell ref="BE76:BG76"/>
    <mergeCell ref="BH76:BJ76"/>
    <mergeCell ref="BK74:BM74"/>
    <mergeCell ref="AJ75:AL75"/>
    <mergeCell ref="AM75:AO75"/>
    <mergeCell ref="AP75:AR75"/>
    <mergeCell ref="AS75:AU75"/>
    <mergeCell ref="AV75:AX75"/>
    <mergeCell ref="AY75:BA75"/>
    <mergeCell ref="BB75:BD75"/>
    <mergeCell ref="BE75:BG75"/>
    <mergeCell ref="BH75:BJ75"/>
    <mergeCell ref="BK77:BM77"/>
    <mergeCell ref="AJ78:AL78"/>
    <mergeCell ref="AM78:AO78"/>
    <mergeCell ref="AP78:AR78"/>
    <mergeCell ref="AS78:AU78"/>
    <mergeCell ref="AV78:AX78"/>
    <mergeCell ref="AY78:BA78"/>
    <mergeCell ref="BB78:BD78"/>
    <mergeCell ref="BE78:BG78"/>
    <mergeCell ref="BH78:BJ78"/>
    <mergeCell ref="BK76:BM76"/>
    <mergeCell ref="AJ77:AL77"/>
    <mergeCell ref="AM77:AO77"/>
    <mergeCell ref="AP77:AR77"/>
    <mergeCell ref="AS77:AU77"/>
    <mergeCell ref="AV77:AX77"/>
    <mergeCell ref="AY77:BA77"/>
    <mergeCell ref="BB77:BD77"/>
    <mergeCell ref="BE77:BG77"/>
    <mergeCell ref="BH77:BJ77"/>
    <mergeCell ref="BK79:BM79"/>
    <mergeCell ref="AJ80:AL80"/>
    <mergeCell ref="AM80:AO80"/>
    <mergeCell ref="AP80:AR80"/>
    <mergeCell ref="AS80:AU80"/>
    <mergeCell ref="AV80:AX80"/>
    <mergeCell ref="AY80:BA80"/>
    <mergeCell ref="BB80:BD80"/>
    <mergeCell ref="BE80:BG80"/>
    <mergeCell ref="BH80:BJ80"/>
    <mergeCell ref="BK78:BM78"/>
    <mergeCell ref="AJ79:AL79"/>
    <mergeCell ref="AM79:AO79"/>
    <mergeCell ref="AP79:AR79"/>
    <mergeCell ref="AS79:AU79"/>
    <mergeCell ref="AV79:AX79"/>
    <mergeCell ref="AY79:BA79"/>
    <mergeCell ref="BB79:BD79"/>
    <mergeCell ref="BE79:BG79"/>
    <mergeCell ref="BH79:BJ79"/>
    <mergeCell ref="BK81:BM81"/>
    <mergeCell ref="AJ82:AL82"/>
    <mergeCell ref="AM82:AO82"/>
    <mergeCell ref="AP82:AR82"/>
    <mergeCell ref="AS82:AU82"/>
    <mergeCell ref="AV82:AX82"/>
    <mergeCell ref="AY82:BA82"/>
    <mergeCell ref="BB82:BD82"/>
    <mergeCell ref="BE82:BG82"/>
    <mergeCell ref="BH82:BJ82"/>
    <mergeCell ref="BK80:BM80"/>
    <mergeCell ref="AJ81:AL81"/>
    <mergeCell ref="AM81:AO81"/>
    <mergeCell ref="AP81:AR81"/>
    <mergeCell ref="AS81:AU81"/>
    <mergeCell ref="AV81:AX81"/>
    <mergeCell ref="AY81:BA81"/>
    <mergeCell ref="BB81:BD81"/>
    <mergeCell ref="BE81:BG81"/>
    <mergeCell ref="BH81:BJ81"/>
    <mergeCell ref="BK83:BM83"/>
    <mergeCell ref="AJ84:AL84"/>
    <mergeCell ref="AM84:AO84"/>
    <mergeCell ref="AP84:AR84"/>
    <mergeCell ref="AS84:AU84"/>
    <mergeCell ref="AV84:AX84"/>
    <mergeCell ref="AY84:BA84"/>
    <mergeCell ref="BB84:BD84"/>
    <mergeCell ref="BE84:BG84"/>
    <mergeCell ref="BH84:BJ84"/>
    <mergeCell ref="BK82:BM82"/>
    <mergeCell ref="AJ83:AL83"/>
    <mergeCell ref="AM83:AO83"/>
    <mergeCell ref="AP83:AR83"/>
    <mergeCell ref="AS83:AU83"/>
    <mergeCell ref="AV83:AX83"/>
    <mergeCell ref="AY83:BA83"/>
    <mergeCell ref="BB83:BD83"/>
    <mergeCell ref="BE83:BG83"/>
    <mergeCell ref="BH83:BJ83"/>
    <mergeCell ref="BK86:BM86"/>
    <mergeCell ref="BK85:BM85"/>
    <mergeCell ref="AJ86:AL86"/>
    <mergeCell ref="AM86:AO86"/>
    <mergeCell ref="AP86:AR86"/>
    <mergeCell ref="AS86:AU86"/>
    <mergeCell ref="AV86:AX86"/>
    <mergeCell ref="AY86:BA86"/>
    <mergeCell ref="BB86:BD86"/>
    <mergeCell ref="BE86:BG86"/>
    <mergeCell ref="BH86:BJ86"/>
    <mergeCell ref="BK84:BM84"/>
    <mergeCell ref="AJ85:AL85"/>
    <mergeCell ref="AM85:AO85"/>
    <mergeCell ref="AP85:AR85"/>
    <mergeCell ref="AS85:AU85"/>
    <mergeCell ref="AV85:AX85"/>
    <mergeCell ref="AY85:BA85"/>
    <mergeCell ref="BB85:BD85"/>
    <mergeCell ref="BE85:BG85"/>
    <mergeCell ref="BH85:BJ85"/>
  </mergeCells>
  <conditionalFormatting sqref="AJ3:BM86">
    <cfRule type="containsText" dxfId="73" priority="8" operator="containsText" text="With">
      <formula>NOT(ISERROR(SEARCH("With",AJ3)))</formula>
    </cfRule>
    <cfRule type="containsText" dxfId="72" priority="9" operator="containsText" text="Expressed">
      <formula>NOT(ISERROR(SEARCH("Expressed",AJ3)))</formula>
    </cfRule>
    <cfRule type="containsText" dxfId="71" priority="10" operator="containsText" text="OK">
      <formula>NOT(ISERROR(SEARCH("OK",AJ3)))</formula>
    </cfRule>
  </conditionalFormatting>
  <conditionalFormatting sqref="F3:AI86">
    <cfRule type="containsBlanks" dxfId="70" priority="1">
      <formula>LEN(TRIM(F3))=0</formula>
    </cfRule>
    <cfRule type="cellIs" dxfId="69" priority="2" operator="lessThan">
      <formula>-2</formula>
    </cfRule>
    <cfRule type="cellIs" dxfId="68" priority="3" operator="greaterThan">
      <formula>2</formula>
    </cfRule>
  </conditionalFormatting>
  <hyperlinks>
    <hyperlink ref="A1:A2" location="'User Guide'!A50" tooltip="Link to the User Guide" display="Link to the User Guide"/>
  </hyperlinks>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Feuil29">
    <tabColor rgb="FF17F20C"/>
  </sheetPr>
  <dimension ref="A1:AJ111"/>
  <sheetViews>
    <sheetView workbookViewId="0">
      <pane xSplit="2" ySplit="2" topLeftCell="C3" activePane="bottomRight" state="frozen"/>
      <selection pane="topRight" activeCell="C1" sqref="C1"/>
      <selection pane="bottomLeft" activeCell="A3" sqref="A3"/>
      <selection pane="bottomRight" activeCell="U20" sqref="U20:W20"/>
    </sheetView>
  </sheetViews>
  <sheetFormatPr baseColWidth="10" defaultRowHeight="15"/>
  <cols>
    <col min="1" max="2" width="11.42578125" style="111"/>
    <col min="3" max="32" width="4.7109375" style="111" customWidth="1"/>
    <col min="33" max="16384" width="11.42578125" style="111"/>
  </cols>
  <sheetData>
    <row r="1" spans="1:36" ht="23.25" customHeight="1">
      <c r="A1" s="480" t="s">
        <v>257</v>
      </c>
      <c r="B1" s="562" t="s">
        <v>170</v>
      </c>
      <c r="C1" s="564" t="s">
        <v>304</v>
      </c>
      <c r="D1" s="565"/>
      <c r="E1" s="565"/>
      <c r="F1" s="565"/>
      <c r="G1" s="565"/>
      <c r="H1" s="565"/>
      <c r="I1" s="565"/>
      <c r="J1" s="565"/>
      <c r="K1" s="565"/>
      <c r="L1" s="565"/>
      <c r="M1" s="565"/>
      <c r="N1" s="565"/>
      <c r="O1" s="565"/>
      <c r="P1" s="565"/>
      <c r="Q1" s="565"/>
      <c r="R1" s="565"/>
      <c r="S1" s="565"/>
      <c r="T1" s="565"/>
      <c r="U1" s="565"/>
      <c r="V1" s="565"/>
      <c r="W1" s="565"/>
      <c r="X1" s="565"/>
      <c r="Y1" s="622"/>
      <c r="Z1" s="621" t="s">
        <v>305</v>
      </c>
      <c r="AA1" s="621"/>
      <c r="AB1" s="621"/>
      <c r="AC1" s="621"/>
      <c r="AD1" s="619">
        <v>0.05</v>
      </c>
      <c r="AE1" s="619"/>
      <c r="AF1" s="620"/>
      <c r="AG1" s="201"/>
      <c r="AH1" s="201"/>
      <c r="AI1" s="201"/>
      <c r="AJ1" s="201"/>
    </row>
    <row r="2" spans="1:36" ht="23.25" customHeight="1" thickBot="1">
      <c r="A2" s="481"/>
      <c r="B2" s="588"/>
      <c r="C2" s="567" t="s">
        <v>188</v>
      </c>
      <c r="D2" s="568"/>
      <c r="E2" s="569"/>
      <c r="F2" s="567" t="s">
        <v>197</v>
      </c>
      <c r="G2" s="568"/>
      <c r="H2" s="569"/>
      <c r="I2" s="567" t="s">
        <v>196</v>
      </c>
      <c r="J2" s="568"/>
      <c r="K2" s="569"/>
      <c r="L2" s="567" t="s">
        <v>195</v>
      </c>
      <c r="M2" s="568"/>
      <c r="N2" s="569"/>
      <c r="O2" s="567" t="s">
        <v>194</v>
      </c>
      <c r="P2" s="568"/>
      <c r="Q2" s="569"/>
      <c r="R2" s="567" t="s">
        <v>193</v>
      </c>
      <c r="S2" s="568"/>
      <c r="T2" s="569"/>
      <c r="U2" s="567" t="s">
        <v>192</v>
      </c>
      <c r="V2" s="568"/>
      <c r="W2" s="569"/>
      <c r="X2" s="567" t="s">
        <v>191</v>
      </c>
      <c r="Y2" s="568"/>
      <c r="Z2" s="569"/>
      <c r="AA2" s="567" t="s">
        <v>190</v>
      </c>
      <c r="AB2" s="568"/>
      <c r="AC2" s="569"/>
      <c r="AD2" s="567" t="s">
        <v>189</v>
      </c>
      <c r="AE2" s="568"/>
      <c r="AF2" s="569"/>
      <c r="AG2" s="201"/>
      <c r="AH2" s="201"/>
      <c r="AI2" s="201"/>
      <c r="AJ2" s="201"/>
    </row>
    <row r="3" spans="1:36" ht="15.75" thickTop="1">
      <c r="A3" s="60" t="str">
        <f>IF('Informations About Genes'!A3="","",'Informations About Genes'!A3)</f>
        <v>A1</v>
      </c>
      <c r="B3" s="61" t="str">
        <f>IF('Informations About Genes'!D3="","",'Informations About Genes'!D3)</f>
        <v/>
      </c>
      <c r="C3" s="601" t="str">
        <f>IF('Calcul Worksheet'!FL3="","",'Calcul Worksheet'!FL3)</f>
        <v>N/A</v>
      </c>
      <c r="D3" s="602"/>
      <c r="E3" s="603"/>
      <c r="F3" s="601" t="str">
        <f>IF('Calcul Worksheet'!FO3="","",'Calcul Worksheet'!FO3)</f>
        <v>N/A</v>
      </c>
      <c r="G3" s="602"/>
      <c r="H3" s="603"/>
      <c r="I3" s="601" t="str">
        <f>IF('Calcul Worksheet'!FR3="","",'Calcul Worksheet'!FR3)</f>
        <v>N/A</v>
      </c>
      <c r="J3" s="602"/>
      <c r="K3" s="603"/>
      <c r="L3" s="601" t="str">
        <f>IF('Calcul Worksheet'!FU3="","",'Calcul Worksheet'!FU3)</f>
        <v>N/A</v>
      </c>
      <c r="M3" s="602"/>
      <c r="N3" s="603"/>
      <c r="O3" s="601" t="str">
        <f>IF('Calcul Worksheet'!FX3="","",'Calcul Worksheet'!FX3)</f>
        <v>N/A</v>
      </c>
      <c r="P3" s="602"/>
      <c r="Q3" s="603"/>
      <c r="R3" s="601" t="str">
        <f>IF('Calcul Worksheet'!GA3="","",'Calcul Worksheet'!GA3)</f>
        <v>N/A</v>
      </c>
      <c r="S3" s="602"/>
      <c r="T3" s="603"/>
      <c r="U3" s="601" t="str">
        <f>IF('Calcul Worksheet'!GD3="","",'Calcul Worksheet'!GD3)</f>
        <v>N/A</v>
      </c>
      <c r="V3" s="602"/>
      <c r="W3" s="603"/>
      <c r="X3" s="601" t="str">
        <f>IF('Calcul Worksheet'!GG3="","",'Calcul Worksheet'!GG3)</f>
        <v>N/A</v>
      </c>
      <c r="Y3" s="602"/>
      <c r="Z3" s="603"/>
      <c r="AA3" s="601" t="str">
        <f>IF('Calcul Worksheet'!GJ3="","",'Calcul Worksheet'!GJ3)</f>
        <v>N/A</v>
      </c>
      <c r="AB3" s="602"/>
      <c r="AC3" s="603"/>
      <c r="AD3" s="601" t="str">
        <f>IF('Calcul Worksheet'!GM3="","",'Calcul Worksheet'!GM3)</f>
        <v>N/A</v>
      </c>
      <c r="AE3" s="602"/>
      <c r="AF3" s="603"/>
      <c r="AG3" s="201"/>
      <c r="AH3" s="201"/>
      <c r="AI3" s="201"/>
      <c r="AJ3" s="201"/>
    </row>
    <row r="4" spans="1:36">
      <c r="A4" s="34" t="str">
        <f>IF('Informations About Genes'!A4="","",'Informations About Genes'!A4)</f>
        <v>A2</v>
      </c>
      <c r="B4" s="35" t="str">
        <f>IF('Informations About Genes'!D4="","",'Informations About Genes'!D4)</f>
        <v/>
      </c>
      <c r="C4" s="592" t="str">
        <f>IF('Calcul Worksheet'!FL4="","",'Calcul Worksheet'!FL4)</f>
        <v>N/A</v>
      </c>
      <c r="D4" s="593"/>
      <c r="E4" s="594"/>
      <c r="F4" s="592" t="str">
        <f>IF('Calcul Worksheet'!FO4="","",'Calcul Worksheet'!FO4)</f>
        <v>N/A</v>
      </c>
      <c r="G4" s="593"/>
      <c r="H4" s="594"/>
      <c r="I4" s="592" t="str">
        <f>IF('Calcul Worksheet'!FR4="","",'Calcul Worksheet'!FR4)</f>
        <v>N/A</v>
      </c>
      <c r="J4" s="593"/>
      <c r="K4" s="594"/>
      <c r="L4" s="592" t="str">
        <f>IF('Calcul Worksheet'!FU4="","",'Calcul Worksheet'!FU4)</f>
        <v>N/A</v>
      </c>
      <c r="M4" s="593"/>
      <c r="N4" s="594"/>
      <c r="O4" s="592" t="str">
        <f>IF('Calcul Worksheet'!FX4="","",'Calcul Worksheet'!FX4)</f>
        <v>N/A</v>
      </c>
      <c r="P4" s="593"/>
      <c r="Q4" s="594"/>
      <c r="R4" s="592" t="str">
        <f>IF('Calcul Worksheet'!GA4="","",'Calcul Worksheet'!GA4)</f>
        <v>N/A</v>
      </c>
      <c r="S4" s="593"/>
      <c r="T4" s="594"/>
      <c r="U4" s="592" t="str">
        <f>IF('Calcul Worksheet'!GD4="","",'Calcul Worksheet'!GD4)</f>
        <v>N/A</v>
      </c>
      <c r="V4" s="593"/>
      <c r="W4" s="594"/>
      <c r="X4" s="592" t="str">
        <f>IF('Calcul Worksheet'!GG4="","",'Calcul Worksheet'!GG4)</f>
        <v>N/A</v>
      </c>
      <c r="Y4" s="593"/>
      <c r="Z4" s="594"/>
      <c r="AA4" s="592" t="str">
        <f>IF('Calcul Worksheet'!GJ4="","",'Calcul Worksheet'!GJ4)</f>
        <v>N/A</v>
      </c>
      <c r="AB4" s="593"/>
      <c r="AC4" s="594"/>
      <c r="AD4" s="592" t="str">
        <f>IF('Calcul Worksheet'!GM4="","",'Calcul Worksheet'!GM4)</f>
        <v>N/A</v>
      </c>
      <c r="AE4" s="593"/>
      <c r="AF4" s="594"/>
      <c r="AG4" s="201"/>
      <c r="AH4" s="201"/>
      <c r="AI4" s="201"/>
      <c r="AJ4" s="201"/>
    </row>
    <row r="5" spans="1:36">
      <c r="A5" s="34" t="str">
        <f>IF('Informations About Genes'!A5="","",'Informations About Genes'!A5)</f>
        <v>A3</v>
      </c>
      <c r="B5" s="35" t="str">
        <f>IF('Informations About Genes'!D5="","",'Informations About Genes'!D5)</f>
        <v/>
      </c>
      <c r="C5" s="592" t="str">
        <f>IF('Calcul Worksheet'!FL5="","",'Calcul Worksheet'!FL5)</f>
        <v>N/A</v>
      </c>
      <c r="D5" s="593"/>
      <c r="E5" s="594"/>
      <c r="F5" s="592" t="str">
        <f>IF('Calcul Worksheet'!FO5="","",'Calcul Worksheet'!FO5)</f>
        <v>N/A</v>
      </c>
      <c r="G5" s="593"/>
      <c r="H5" s="594"/>
      <c r="I5" s="592" t="str">
        <f>IF('Calcul Worksheet'!FR5="","",'Calcul Worksheet'!FR5)</f>
        <v>N/A</v>
      </c>
      <c r="J5" s="593"/>
      <c r="K5" s="594"/>
      <c r="L5" s="592" t="str">
        <f>IF('Calcul Worksheet'!FU5="","",'Calcul Worksheet'!FU5)</f>
        <v>N/A</v>
      </c>
      <c r="M5" s="593"/>
      <c r="N5" s="594"/>
      <c r="O5" s="592" t="str">
        <f>IF('Calcul Worksheet'!FX5="","",'Calcul Worksheet'!FX5)</f>
        <v>N/A</v>
      </c>
      <c r="P5" s="593"/>
      <c r="Q5" s="594"/>
      <c r="R5" s="592" t="str">
        <f>IF('Calcul Worksheet'!GA5="","",'Calcul Worksheet'!GA5)</f>
        <v>N/A</v>
      </c>
      <c r="S5" s="593"/>
      <c r="T5" s="594"/>
      <c r="U5" s="592" t="str">
        <f>IF('Calcul Worksheet'!GD5="","",'Calcul Worksheet'!GD5)</f>
        <v>N/A</v>
      </c>
      <c r="V5" s="593"/>
      <c r="W5" s="594"/>
      <c r="X5" s="592" t="str">
        <f>IF('Calcul Worksheet'!GG5="","",'Calcul Worksheet'!GG5)</f>
        <v>N/A</v>
      </c>
      <c r="Y5" s="593"/>
      <c r="Z5" s="594"/>
      <c r="AA5" s="592" t="str">
        <f>IF('Calcul Worksheet'!GJ5="","",'Calcul Worksheet'!GJ5)</f>
        <v>N/A</v>
      </c>
      <c r="AB5" s="593"/>
      <c r="AC5" s="594"/>
      <c r="AD5" s="592" t="str">
        <f>IF('Calcul Worksheet'!GM5="","",'Calcul Worksheet'!GM5)</f>
        <v>N/A</v>
      </c>
      <c r="AE5" s="593"/>
      <c r="AF5" s="594"/>
      <c r="AG5" s="201"/>
      <c r="AH5" s="201"/>
      <c r="AI5" s="201"/>
      <c r="AJ5" s="201"/>
    </row>
    <row r="6" spans="1:36">
      <c r="A6" s="34" t="str">
        <f>IF('Informations About Genes'!A6="","",'Informations About Genes'!A6)</f>
        <v>A4</v>
      </c>
      <c r="B6" s="35" t="str">
        <f>IF('Informations About Genes'!D6="","",'Informations About Genes'!D6)</f>
        <v/>
      </c>
      <c r="C6" s="592" t="str">
        <f>IF('Calcul Worksheet'!FL6="","",'Calcul Worksheet'!FL6)</f>
        <v>N/A</v>
      </c>
      <c r="D6" s="593"/>
      <c r="E6" s="594"/>
      <c r="F6" s="592" t="str">
        <f>IF('Calcul Worksheet'!FO6="","",'Calcul Worksheet'!FO6)</f>
        <v>N/A</v>
      </c>
      <c r="G6" s="593"/>
      <c r="H6" s="594"/>
      <c r="I6" s="592" t="str">
        <f>IF('Calcul Worksheet'!FR6="","",'Calcul Worksheet'!FR6)</f>
        <v>N/A</v>
      </c>
      <c r="J6" s="593"/>
      <c r="K6" s="594"/>
      <c r="L6" s="592" t="str">
        <f>IF('Calcul Worksheet'!FU6="","",'Calcul Worksheet'!FU6)</f>
        <v>N/A</v>
      </c>
      <c r="M6" s="593"/>
      <c r="N6" s="594"/>
      <c r="O6" s="592" t="str">
        <f>IF('Calcul Worksheet'!FX6="","",'Calcul Worksheet'!FX6)</f>
        <v>N/A</v>
      </c>
      <c r="P6" s="593"/>
      <c r="Q6" s="594"/>
      <c r="R6" s="592" t="str">
        <f>IF('Calcul Worksheet'!GA6="","",'Calcul Worksheet'!GA6)</f>
        <v>N/A</v>
      </c>
      <c r="S6" s="593"/>
      <c r="T6" s="594"/>
      <c r="U6" s="592" t="str">
        <f>IF('Calcul Worksheet'!GD6="","",'Calcul Worksheet'!GD6)</f>
        <v>N/A</v>
      </c>
      <c r="V6" s="593"/>
      <c r="W6" s="594"/>
      <c r="X6" s="592" t="str">
        <f>IF('Calcul Worksheet'!GG6="","",'Calcul Worksheet'!GG6)</f>
        <v>N/A</v>
      </c>
      <c r="Y6" s="593"/>
      <c r="Z6" s="594"/>
      <c r="AA6" s="592" t="str">
        <f>IF('Calcul Worksheet'!GJ6="","",'Calcul Worksheet'!GJ6)</f>
        <v>N/A</v>
      </c>
      <c r="AB6" s="593"/>
      <c r="AC6" s="594"/>
      <c r="AD6" s="592" t="str">
        <f>IF('Calcul Worksheet'!GM6="","",'Calcul Worksheet'!GM6)</f>
        <v>N/A</v>
      </c>
      <c r="AE6" s="593"/>
      <c r="AF6" s="594"/>
      <c r="AG6" s="201"/>
      <c r="AH6" s="201"/>
      <c r="AI6" s="201"/>
      <c r="AJ6" s="201"/>
    </row>
    <row r="7" spans="1:36">
      <c r="A7" s="34" t="str">
        <f>IF('Informations About Genes'!A7="","",'Informations About Genes'!A7)</f>
        <v>A5</v>
      </c>
      <c r="B7" s="35" t="str">
        <f>IF('Informations About Genes'!D7="","",'Informations About Genes'!D7)</f>
        <v/>
      </c>
      <c r="C7" s="592" t="str">
        <f>IF('Calcul Worksheet'!FL7="","",'Calcul Worksheet'!FL7)</f>
        <v>N/A</v>
      </c>
      <c r="D7" s="593"/>
      <c r="E7" s="594"/>
      <c r="F7" s="592" t="str">
        <f>IF('Calcul Worksheet'!FO7="","",'Calcul Worksheet'!FO7)</f>
        <v>N/A</v>
      </c>
      <c r="G7" s="593"/>
      <c r="H7" s="594"/>
      <c r="I7" s="592" t="str">
        <f>IF('Calcul Worksheet'!FR7="","",'Calcul Worksheet'!FR7)</f>
        <v>N/A</v>
      </c>
      <c r="J7" s="593"/>
      <c r="K7" s="594"/>
      <c r="L7" s="592" t="str">
        <f>IF('Calcul Worksheet'!FU7="","",'Calcul Worksheet'!FU7)</f>
        <v>N/A</v>
      </c>
      <c r="M7" s="593"/>
      <c r="N7" s="594"/>
      <c r="O7" s="592" t="str">
        <f>IF('Calcul Worksheet'!FX7="","",'Calcul Worksheet'!FX7)</f>
        <v>N/A</v>
      </c>
      <c r="P7" s="593"/>
      <c r="Q7" s="594"/>
      <c r="R7" s="592" t="str">
        <f>IF('Calcul Worksheet'!GA7="","",'Calcul Worksheet'!GA7)</f>
        <v>N/A</v>
      </c>
      <c r="S7" s="593"/>
      <c r="T7" s="594"/>
      <c r="U7" s="592" t="str">
        <f>IF('Calcul Worksheet'!GD7="","",'Calcul Worksheet'!GD7)</f>
        <v>N/A</v>
      </c>
      <c r="V7" s="593"/>
      <c r="W7" s="594"/>
      <c r="X7" s="592" t="str">
        <f>IF('Calcul Worksheet'!GG7="","",'Calcul Worksheet'!GG7)</f>
        <v>N/A</v>
      </c>
      <c r="Y7" s="593"/>
      <c r="Z7" s="594"/>
      <c r="AA7" s="592" t="str">
        <f>IF('Calcul Worksheet'!GJ7="","",'Calcul Worksheet'!GJ7)</f>
        <v>N/A</v>
      </c>
      <c r="AB7" s="593"/>
      <c r="AC7" s="594"/>
      <c r="AD7" s="592" t="str">
        <f>IF('Calcul Worksheet'!GM7="","",'Calcul Worksheet'!GM7)</f>
        <v>N/A</v>
      </c>
      <c r="AE7" s="593"/>
      <c r="AF7" s="594"/>
      <c r="AG7" s="201"/>
      <c r="AH7" s="201"/>
      <c r="AI7" s="201"/>
      <c r="AJ7" s="201"/>
    </row>
    <row r="8" spans="1:36">
      <c r="A8" s="34" t="str">
        <f>IF('Informations About Genes'!A8="","",'Informations About Genes'!A8)</f>
        <v>A6</v>
      </c>
      <c r="B8" s="35" t="str">
        <f>IF('Informations About Genes'!D8="","",'Informations About Genes'!D8)</f>
        <v/>
      </c>
      <c r="C8" s="592" t="str">
        <f>IF('Calcul Worksheet'!FL8="","",'Calcul Worksheet'!FL8)</f>
        <v>N/A</v>
      </c>
      <c r="D8" s="593"/>
      <c r="E8" s="594"/>
      <c r="F8" s="592" t="str">
        <f>IF('Calcul Worksheet'!FO8="","",'Calcul Worksheet'!FO8)</f>
        <v>N/A</v>
      </c>
      <c r="G8" s="593"/>
      <c r="H8" s="594"/>
      <c r="I8" s="592" t="str">
        <f>IF('Calcul Worksheet'!FR8="","",'Calcul Worksheet'!FR8)</f>
        <v>N/A</v>
      </c>
      <c r="J8" s="593"/>
      <c r="K8" s="594"/>
      <c r="L8" s="592" t="str">
        <f>IF('Calcul Worksheet'!FU8="","",'Calcul Worksheet'!FU8)</f>
        <v>N/A</v>
      </c>
      <c r="M8" s="593"/>
      <c r="N8" s="594"/>
      <c r="O8" s="592" t="str">
        <f>IF('Calcul Worksheet'!FX8="","",'Calcul Worksheet'!FX8)</f>
        <v>N/A</v>
      </c>
      <c r="P8" s="593"/>
      <c r="Q8" s="594"/>
      <c r="R8" s="592" t="str">
        <f>IF('Calcul Worksheet'!GA8="","",'Calcul Worksheet'!GA8)</f>
        <v>N/A</v>
      </c>
      <c r="S8" s="593"/>
      <c r="T8" s="594"/>
      <c r="U8" s="592" t="str">
        <f>IF('Calcul Worksheet'!GD8="","",'Calcul Worksheet'!GD8)</f>
        <v>N/A</v>
      </c>
      <c r="V8" s="593"/>
      <c r="W8" s="594"/>
      <c r="X8" s="592" t="str">
        <f>IF('Calcul Worksheet'!GG8="","",'Calcul Worksheet'!GG8)</f>
        <v>N/A</v>
      </c>
      <c r="Y8" s="593"/>
      <c r="Z8" s="594"/>
      <c r="AA8" s="592" t="str">
        <f>IF('Calcul Worksheet'!GJ8="","",'Calcul Worksheet'!GJ8)</f>
        <v>N/A</v>
      </c>
      <c r="AB8" s="593"/>
      <c r="AC8" s="594"/>
      <c r="AD8" s="592" t="str">
        <f>IF('Calcul Worksheet'!GM8="","",'Calcul Worksheet'!GM8)</f>
        <v>N/A</v>
      </c>
      <c r="AE8" s="593"/>
      <c r="AF8" s="594"/>
      <c r="AG8" s="201"/>
      <c r="AH8" s="201"/>
      <c r="AI8" s="201"/>
      <c r="AJ8" s="201"/>
    </row>
    <row r="9" spans="1:36">
      <c r="A9" s="34" t="str">
        <f>IF('Informations About Genes'!A9="","",'Informations About Genes'!A9)</f>
        <v>A7</v>
      </c>
      <c r="B9" s="35" t="str">
        <f>IF('Informations About Genes'!D9="","",'Informations About Genes'!D9)</f>
        <v/>
      </c>
      <c r="C9" s="592" t="str">
        <f>IF('Calcul Worksheet'!FL9="","",'Calcul Worksheet'!FL9)</f>
        <v>N/A</v>
      </c>
      <c r="D9" s="593"/>
      <c r="E9" s="594"/>
      <c r="F9" s="592" t="str">
        <f>IF('Calcul Worksheet'!FO9="","",'Calcul Worksheet'!FO9)</f>
        <v>N/A</v>
      </c>
      <c r="G9" s="593"/>
      <c r="H9" s="594"/>
      <c r="I9" s="592" t="str">
        <f>IF('Calcul Worksheet'!FR9="","",'Calcul Worksheet'!FR9)</f>
        <v>N/A</v>
      </c>
      <c r="J9" s="593"/>
      <c r="K9" s="594"/>
      <c r="L9" s="592" t="str">
        <f>IF('Calcul Worksheet'!FU9="","",'Calcul Worksheet'!FU9)</f>
        <v>N/A</v>
      </c>
      <c r="M9" s="593"/>
      <c r="N9" s="594"/>
      <c r="O9" s="592" t="str">
        <f>IF('Calcul Worksheet'!FX9="","",'Calcul Worksheet'!FX9)</f>
        <v>N/A</v>
      </c>
      <c r="P9" s="593"/>
      <c r="Q9" s="594"/>
      <c r="R9" s="592" t="str">
        <f>IF('Calcul Worksheet'!GA9="","",'Calcul Worksheet'!GA9)</f>
        <v>N/A</v>
      </c>
      <c r="S9" s="593"/>
      <c r="T9" s="594"/>
      <c r="U9" s="592" t="str">
        <f>IF('Calcul Worksheet'!GD9="","",'Calcul Worksheet'!GD9)</f>
        <v>N/A</v>
      </c>
      <c r="V9" s="593"/>
      <c r="W9" s="594"/>
      <c r="X9" s="592" t="str">
        <f>IF('Calcul Worksheet'!GG9="","",'Calcul Worksheet'!GG9)</f>
        <v>N/A</v>
      </c>
      <c r="Y9" s="593"/>
      <c r="Z9" s="594"/>
      <c r="AA9" s="592" t="str">
        <f>IF('Calcul Worksheet'!GJ9="","",'Calcul Worksheet'!GJ9)</f>
        <v>N/A</v>
      </c>
      <c r="AB9" s="593"/>
      <c r="AC9" s="594"/>
      <c r="AD9" s="592" t="str">
        <f>IF('Calcul Worksheet'!GM9="","",'Calcul Worksheet'!GM9)</f>
        <v>N/A</v>
      </c>
      <c r="AE9" s="593"/>
      <c r="AF9" s="594"/>
      <c r="AG9" s="201"/>
      <c r="AH9" s="201"/>
      <c r="AI9" s="201"/>
      <c r="AJ9" s="201"/>
    </row>
    <row r="10" spans="1:36">
      <c r="A10" s="34" t="str">
        <f>IF('Informations About Genes'!A10="","",'Informations About Genes'!A10)</f>
        <v>A8</v>
      </c>
      <c r="B10" s="35" t="str">
        <f>IF('Informations About Genes'!D10="","",'Informations About Genes'!D10)</f>
        <v/>
      </c>
      <c r="C10" s="592" t="str">
        <f>IF('Calcul Worksheet'!FL10="","",'Calcul Worksheet'!FL10)</f>
        <v>N/A</v>
      </c>
      <c r="D10" s="593"/>
      <c r="E10" s="594"/>
      <c r="F10" s="592" t="str">
        <f>IF('Calcul Worksheet'!FO10="","",'Calcul Worksheet'!FO10)</f>
        <v>N/A</v>
      </c>
      <c r="G10" s="593"/>
      <c r="H10" s="594"/>
      <c r="I10" s="592" t="str">
        <f>IF('Calcul Worksheet'!FR10="","",'Calcul Worksheet'!FR10)</f>
        <v>N/A</v>
      </c>
      <c r="J10" s="593"/>
      <c r="K10" s="594"/>
      <c r="L10" s="592" t="str">
        <f>IF('Calcul Worksheet'!FU10="","",'Calcul Worksheet'!FU10)</f>
        <v>N/A</v>
      </c>
      <c r="M10" s="593"/>
      <c r="N10" s="594"/>
      <c r="O10" s="592" t="str">
        <f>IF('Calcul Worksheet'!FX10="","",'Calcul Worksheet'!FX10)</f>
        <v>N/A</v>
      </c>
      <c r="P10" s="593"/>
      <c r="Q10" s="594"/>
      <c r="R10" s="592" t="str">
        <f>IF('Calcul Worksheet'!GA10="","",'Calcul Worksheet'!GA10)</f>
        <v>N/A</v>
      </c>
      <c r="S10" s="593"/>
      <c r="T10" s="594"/>
      <c r="U10" s="592" t="str">
        <f>IF('Calcul Worksheet'!GD10="","",'Calcul Worksheet'!GD10)</f>
        <v>N/A</v>
      </c>
      <c r="V10" s="593"/>
      <c r="W10" s="594"/>
      <c r="X10" s="592" t="str">
        <f>IF('Calcul Worksheet'!GG10="","",'Calcul Worksheet'!GG10)</f>
        <v>N/A</v>
      </c>
      <c r="Y10" s="593"/>
      <c r="Z10" s="594"/>
      <c r="AA10" s="592" t="str">
        <f>IF('Calcul Worksheet'!GJ10="","",'Calcul Worksheet'!GJ10)</f>
        <v>N/A</v>
      </c>
      <c r="AB10" s="593"/>
      <c r="AC10" s="594"/>
      <c r="AD10" s="592" t="str">
        <f>IF('Calcul Worksheet'!GM10="","",'Calcul Worksheet'!GM10)</f>
        <v>N/A</v>
      </c>
      <c r="AE10" s="593"/>
      <c r="AF10" s="594"/>
      <c r="AG10" s="201"/>
      <c r="AH10" s="201"/>
      <c r="AI10" s="201"/>
      <c r="AJ10" s="201"/>
    </row>
    <row r="11" spans="1:36">
      <c r="A11" s="34" t="str">
        <f>IF('Informations About Genes'!A11="","",'Informations About Genes'!A11)</f>
        <v>A9</v>
      </c>
      <c r="B11" s="35" t="str">
        <f>IF('Informations About Genes'!D11="","",'Informations About Genes'!D11)</f>
        <v/>
      </c>
      <c r="C11" s="592" t="str">
        <f>IF('Calcul Worksheet'!FL11="","",'Calcul Worksheet'!FL11)</f>
        <v>N/A</v>
      </c>
      <c r="D11" s="593"/>
      <c r="E11" s="594"/>
      <c r="F11" s="592" t="str">
        <f>IF('Calcul Worksheet'!FO11="","",'Calcul Worksheet'!FO11)</f>
        <v>N/A</v>
      </c>
      <c r="G11" s="593"/>
      <c r="H11" s="594"/>
      <c r="I11" s="592" t="str">
        <f>IF('Calcul Worksheet'!FR11="","",'Calcul Worksheet'!FR11)</f>
        <v>N/A</v>
      </c>
      <c r="J11" s="593"/>
      <c r="K11" s="594"/>
      <c r="L11" s="592" t="str">
        <f>IF('Calcul Worksheet'!FU11="","",'Calcul Worksheet'!FU11)</f>
        <v>N/A</v>
      </c>
      <c r="M11" s="593"/>
      <c r="N11" s="594"/>
      <c r="O11" s="592" t="str">
        <f>IF('Calcul Worksheet'!FX11="","",'Calcul Worksheet'!FX11)</f>
        <v>N/A</v>
      </c>
      <c r="P11" s="593"/>
      <c r="Q11" s="594"/>
      <c r="R11" s="592" t="str">
        <f>IF('Calcul Worksheet'!GA11="","",'Calcul Worksheet'!GA11)</f>
        <v>N/A</v>
      </c>
      <c r="S11" s="593"/>
      <c r="T11" s="594"/>
      <c r="U11" s="592" t="str">
        <f>IF('Calcul Worksheet'!GD11="","",'Calcul Worksheet'!GD11)</f>
        <v>N/A</v>
      </c>
      <c r="V11" s="593"/>
      <c r="W11" s="594"/>
      <c r="X11" s="592" t="str">
        <f>IF('Calcul Worksheet'!GG11="","",'Calcul Worksheet'!GG11)</f>
        <v>N/A</v>
      </c>
      <c r="Y11" s="593"/>
      <c r="Z11" s="594"/>
      <c r="AA11" s="592" t="str">
        <f>IF('Calcul Worksheet'!GJ11="","",'Calcul Worksheet'!GJ11)</f>
        <v>N/A</v>
      </c>
      <c r="AB11" s="593"/>
      <c r="AC11" s="594"/>
      <c r="AD11" s="592" t="str">
        <f>IF('Calcul Worksheet'!GM11="","",'Calcul Worksheet'!GM11)</f>
        <v>N/A</v>
      </c>
      <c r="AE11" s="593"/>
      <c r="AF11" s="594"/>
      <c r="AG11" s="201"/>
      <c r="AH11" s="201"/>
      <c r="AI11" s="201"/>
      <c r="AJ11" s="201"/>
    </row>
    <row r="12" spans="1:36">
      <c r="A12" s="34" t="str">
        <f>IF('Informations About Genes'!A12="","",'Informations About Genes'!A12)</f>
        <v>A10</v>
      </c>
      <c r="B12" s="35" t="str">
        <f>IF('Informations About Genes'!D12="","",'Informations About Genes'!D12)</f>
        <v/>
      </c>
      <c r="C12" s="592" t="str">
        <f>IF('Calcul Worksheet'!FL12="","",'Calcul Worksheet'!FL12)</f>
        <v>N/A</v>
      </c>
      <c r="D12" s="593"/>
      <c r="E12" s="594"/>
      <c r="F12" s="592" t="str">
        <f>IF('Calcul Worksheet'!FO12="","",'Calcul Worksheet'!FO12)</f>
        <v>N/A</v>
      </c>
      <c r="G12" s="593"/>
      <c r="H12" s="594"/>
      <c r="I12" s="592" t="str">
        <f>IF('Calcul Worksheet'!FR12="","",'Calcul Worksheet'!FR12)</f>
        <v>N/A</v>
      </c>
      <c r="J12" s="593"/>
      <c r="K12" s="594"/>
      <c r="L12" s="592" t="str">
        <f>IF('Calcul Worksheet'!FU12="","",'Calcul Worksheet'!FU12)</f>
        <v>N/A</v>
      </c>
      <c r="M12" s="593"/>
      <c r="N12" s="594"/>
      <c r="O12" s="592" t="str">
        <f>IF('Calcul Worksheet'!FX12="","",'Calcul Worksheet'!FX12)</f>
        <v>N/A</v>
      </c>
      <c r="P12" s="593"/>
      <c r="Q12" s="594"/>
      <c r="R12" s="592" t="str">
        <f>IF('Calcul Worksheet'!GA12="","",'Calcul Worksheet'!GA12)</f>
        <v>N/A</v>
      </c>
      <c r="S12" s="593"/>
      <c r="T12" s="594"/>
      <c r="U12" s="592" t="str">
        <f>IF('Calcul Worksheet'!GD12="","",'Calcul Worksheet'!GD12)</f>
        <v>N/A</v>
      </c>
      <c r="V12" s="593"/>
      <c r="W12" s="594"/>
      <c r="X12" s="592" t="str">
        <f>IF('Calcul Worksheet'!GG12="","",'Calcul Worksheet'!GG12)</f>
        <v>N/A</v>
      </c>
      <c r="Y12" s="593"/>
      <c r="Z12" s="594"/>
      <c r="AA12" s="592" t="str">
        <f>IF('Calcul Worksheet'!GJ12="","",'Calcul Worksheet'!GJ12)</f>
        <v>N/A</v>
      </c>
      <c r="AB12" s="593"/>
      <c r="AC12" s="594"/>
      <c r="AD12" s="592" t="str">
        <f>IF('Calcul Worksheet'!GM12="","",'Calcul Worksheet'!GM12)</f>
        <v>N/A</v>
      </c>
      <c r="AE12" s="593"/>
      <c r="AF12" s="594"/>
      <c r="AG12" s="201"/>
      <c r="AH12" s="201"/>
      <c r="AI12" s="201"/>
      <c r="AJ12" s="201"/>
    </row>
    <row r="13" spans="1:36">
      <c r="A13" s="34" t="str">
        <f>IF('Informations About Genes'!A13="","",'Informations About Genes'!A13)</f>
        <v>A11</v>
      </c>
      <c r="B13" s="35" t="str">
        <f>IF('Informations About Genes'!D13="","",'Informations About Genes'!D13)</f>
        <v/>
      </c>
      <c r="C13" s="592" t="str">
        <f>IF('Calcul Worksheet'!FL13="","",'Calcul Worksheet'!FL13)</f>
        <v>N/A</v>
      </c>
      <c r="D13" s="593"/>
      <c r="E13" s="594"/>
      <c r="F13" s="592" t="str">
        <f>IF('Calcul Worksheet'!FO13="","",'Calcul Worksheet'!FO13)</f>
        <v>N/A</v>
      </c>
      <c r="G13" s="593"/>
      <c r="H13" s="594"/>
      <c r="I13" s="592" t="str">
        <f>IF('Calcul Worksheet'!FR13="","",'Calcul Worksheet'!FR13)</f>
        <v>N/A</v>
      </c>
      <c r="J13" s="593"/>
      <c r="K13" s="594"/>
      <c r="L13" s="592" t="str">
        <f>IF('Calcul Worksheet'!FU13="","",'Calcul Worksheet'!FU13)</f>
        <v>N/A</v>
      </c>
      <c r="M13" s="593"/>
      <c r="N13" s="594"/>
      <c r="O13" s="592" t="str">
        <f>IF('Calcul Worksheet'!FX13="","",'Calcul Worksheet'!FX13)</f>
        <v>N/A</v>
      </c>
      <c r="P13" s="593"/>
      <c r="Q13" s="594"/>
      <c r="R13" s="592" t="str">
        <f>IF('Calcul Worksheet'!GA13="","",'Calcul Worksheet'!GA13)</f>
        <v>N/A</v>
      </c>
      <c r="S13" s="593"/>
      <c r="T13" s="594"/>
      <c r="U13" s="592" t="str">
        <f>IF('Calcul Worksheet'!GD13="","",'Calcul Worksheet'!GD13)</f>
        <v>N/A</v>
      </c>
      <c r="V13" s="593"/>
      <c r="W13" s="594"/>
      <c r="X13" s="592" t="str">
        <f>IF('Calcul Worksheet'!GG13="","",'Calcul Worksheet'!GG13)</f>
        <v>N/A</v>
      </c>
      <c r="Y13" s="593"/>
      <c r="Z13" s="594"/>
      <c r="AA13" s="592" t="str">
        <f>IF('Calcul Worksheet'!GJ13="","",'Calcul Worksheet'!GJ13)</f>
        <v>N/A</v>
      </c>
      <c r="AB13" s="593"/>
      <c r="AC13" s="594"/>
      <c r="AD13" s="592" t="str">
        <f>IF('Calcul Worksheet'!GM13="","",'Calcul Worksheet'!GM13)</f>
        <v>N/A</v>
      </c>
      <c r="AE13" s="593"/>
      <c r="AF13" s="594"/>
      <c r="AG13" s="201"/>
      <c r="AH13" s="201"/>
      <c r="AI13" s="201"/>
      <c r="AJ13" s="201"/>
    </row>
    <row r="14" spans="1:36">
      <c r="A14" s="34" t="str">
        <f>IF('Informations About Genes'!A14="","",'Informations About Genes'!A14)</f>
        <v>A12</v>
      </c>
      <c r="B14" s="35" t="str">
        <f>IF('Informations About Genes'!D14="","",'Informations About Genes'!D14)</f>
        <v/>
      </c>
      <c r="C14" s="592" t="str">
        <f>IF('Calcul Worksheet'!FL14="","",'Calcul Worksheet'!FL14)</f>
        <v>N/A</v>
      </c>
      <c r="D14" s="593"/>
      <c r="E14" s="594"/>
      <c r="F14" s="592" t="str">
        <f>IF('Calcul Worksheet'!FO14="","",'Calcul Worksheet'!FO14)</f>
        <v>N/A</v>
      </c>
      <c r="G14" s="593"/>
      <c r="H14" s="594"/>
      <c r="I14" s="592" t="str">
        <f>IF('Calcul Worksheet'!FR14="","",'Calcul Worksheet'!FR14)</f>
        <v>N/A</v>
      </c>
      <c r="J14" s="593"/>
      <c r="K14" s="594"/>
      <c r="L14" s="592" t="str">
        <f>IF('Calcul Worksheet'!FU14="","",'Calcul Worksheet'!FU14)</f>
        <v>N/A</v>
      </c>
      <c r="M14" s="593"/>
      <c r="N14" s="594"/>
      <c r="O14" s="592" t="str">
        <f>IF('Calcul Worksheet'!FX14="","",'Calcul Worksheet'!FX14)</f>
        <v>N/A</v>
      </c>
      <c r="P14" s="593"/>
      <c r="Q14" s="594"/>
      <c r="R14" s="592" t="str">
        <f>IF('Calcul Worksheet'!GA14="","",'Calcul Worksheet'!GA14)</f>
        <v>N/A</v>
      </c>
      <c r="S14" s="593"/>
      <c r="T14" s="594"/>
      <c r="U14" s="592" t="str">
        <f>IF('Calcul Worksheet'!GD14="","",'Calcul Worksheet'!GD14)</f>
        <v>N/A</v>
      </c>
      <c r="V14" s="593"/>
      <c r="W14" s="594"/>
      <c r="X14" s="592" t="str">
        <f>IF('Calcul Worksheet'!GG14="","",'Calcul Worksheet'!GG14)</f>
        <v>N/A</v>
      </c>
      <c r="Y14" s="593"/>
      <c r="Z14" s="594"/>
      <c r="AA14" s="592" t="str">
        <f>IF('Calcul Worksheet'!GJ14="","",'Calcul Worksheet'!GJ14)</f>
        <v>N/A</v>
      </c>
      <c r="AB14" s="593"/>
      <c r="AC14" s="594"/>
      <c r="AD14" s="592" t="str">
        <f>IF('Calcul Worksheet'!GM14="","",'Calcul Worksheet'!GM14)</f>
        <v>N/A</v>
      </c>
      <c r="AE14" s="593"/>
      <c r="AF14" s="594"/>
      <c r="AG14" s="201"/>
      <c r="AH14" s="201"/>
      <c r="AI14" s="201"/>
      <c r="AJ14" s="201"/>
    </row>
    <row r="15" spans="1:36">
      <c r="A15" s="34" t="str">
        <f>IF('Informations About Genes'!A15="","",'Informations About Genes'!A15)</f>
        <v>B1</v>
      </c>
      <c r="B15" s="35" t="str">
        <f>IF('Informations About Genes'!D15="","",'Informations About Genes'!D15)</f>
        <v/>
      </c>
      <c r="C15" s="592" t="str">
        <f>IF('Calcul Worksheet'!FL15="","",'Calcul Worksheet'!FL15)</f>
        <v>N/A</v>
      </c>
      <c r="D15" s="593"/>
      <c r="E15" s="594"/>
      <c r="F15" s="592" t="str">
        <f>IF('Calcul Worksheet'!FO15="","",'Calcul Worksheet'!FO15)</f>
        <v>N/A</v>
      </c>
      <c r="G15" s="593"/>
      <c r="H15" s="594"/>
      <c r="I15" s="592" t="str">
        <f>IF('Calcul Worksheet'!FR15="","",'Calcul Worksheet'!FR15)</f>
        <v>N/A</v>
      </c>
      <c r="J15" s="593"/>
      <c r="K15" s="594"/>
      <c r="L15" s="592" t="str">
        <f>IF('Calcul Worksheet'!FU15="","",'Calcul Worksheet'!FU15)</f>
        <v>N/A</v>
      </c>
      <c r="M15" s="593"/>
      <c r="N15" s="594"/>
      <c r="O15" s="592" t="str">
        <f>IF('Calcul Worksheet'!FX15="","",'Calcul Worksheet'!FX15)</f>
        <v>N/A</v>
      </c>
      <c r="P15" s="593"/>
      <c r="Q15" s="594"/>
      <c r="R15" s="592" t="str">
        <f>IF('Calcul Worksheet'!GA15="","",'Calcul Worksheet'!GA15)</f>
        <v>N/A</v>
      </c>
      <c r="S15" s="593"/>
      <c r="T15" s="594"/>
      <c r="U15" s="592" t="str">
        <f>IF('Calcul Worksheet'!GD15="","",'Calcul Worksheet'!GD15)</f>
        <v>N/A</v>
      </c>
      <c r="V15" s="593"/>
      <c r="W15" s="594"/>
      <c r="X15" s="592" t="str">
        <f>IF('Calcul Worksheet'!GG15="","",'Calcul Worksheet'!GG15)</f>
        <v>N/A</v>
      </c>
      <c r="Y15" s="593"/>
      <c r="Z15" s="594"/>
      <c r="AA15" s="592" t="str">
        <f>IF('Calcul Worksheet'!GJ15="","",'Calcul Worksheet'!GJ15)</f>
        <v>N/A</v>
      </c>
      <c r="AB15" s="593"/>
      <c r="AC15" s="594"/>
      <c r="AD15" s="592" t="str">
        <f>IF('Calcul Worksheet'!GM15="","",'Calcul Worksheet'!GM15)</f>
        <v>N/A</v>
      </c>
      <c r="AE15" s="593"/>
      <c r="AF15" s="594"/>
      <c r="AG15" s="201"/>
      <c r="AH15" s="201"/>
      <c r="AI15" s="201"/>
      <c r="AJ15" s="201"/>
    </row>
    <row r="16" spans="1:36">
      <c r="A16" s="34" t="str">
        <f>IF('Informations About Genes'!A16="","",'Informations About Genes'!A16)</f>
        <v>B2</v>
      </c>
      <c r="B16" s="35" t="str">
        <f>IF('Informations About Genes'!D16="","",'Informations About Genes'!D16)</f>
        <v/>
      </c>
      <c r="C16" s="592" t="str">
        <f>IF('Calcul Worksheet'!FL16="","",'Calcul Worksheet'!FL16)</f>
        <v>N/A</v>
      </c>
      <c r="D16" s="593"/>
      <c r="E16" s="594"/>
      <c r="F16" s="592" t="str">
        <f>IF('Calcul Worksheet'!FO16="","",'Calcul Worksheet'!FO16)</f>
        <v>N/A</v>
      </c>
      <c r="G16" s="593"/>
      <c r="H16" s="594"/>
      <c r="I16" s="592" t="str">
        <f>IF('Calcul Worksheet'!FR16="","",'Calcul Worksheet'!FR16)</f>
        <v>N/A</v>
      </c>
      <c r="J16" s="593"/>
      <c r="K16" s="594"/>
      <c r="L16" s="592" t="str">
        <f>IF('Calcul Worksheet'!FU16="","",'Calcul Worksheet'!FU16)</f>
        <v>N/A</v>
      </c>
      <c r="M16" s="593"/>
      <c r="N16" s="594"/>
      <c r="O16" s="592" t="str">
        <f>IF('Calcul Worksheet'!FX16="","",'Calcul Worksheet'!FX16)</f>
        <v>N/A</v>
      </c>
      <c r="P16" s="593"/>
      <c r="Q16" s="594"/>
      <c r="R16" s="592" t="str">
        <f>IF('Calcul Worksheet'!GA16="","",'Calcul Worksheet'!GA16)</f>
        <v>N/A</v>
      </c>
      <c r="S16" s="593"/>
      <c r="T16" s="594"/>
      <c r="U16" s="592" t="str">
        <f>IF('Calcul Worksheet'!GD16="","",'Calcul Worksheet'!GD16)</f>
        <v>N/A</v>
      </c>
      <c r="V16" s="593"/>
      <c r="W16" s="594"/>
      <c r="X16" s="592" t="str">
        <f>IF('Calcul Worksheet'!GG16="","",'Calcul Worksheet'!GG16)</f>
        <v>N/A</v>
      </c>
      <c r="Y16" s="593"/>
      <c r="Z16" s="594"/>
      <c r="AA16" s="592" t="str">
        <f>IF('Calcul Worksheet'!GJ16="","",'Calcul Worksheet'!GJ16)</f>
        <v>N/A</v>
      </c>
      <c r="AB16" s="593"/>
      <c r="AC16" s="594"/>
      <c r="AD16" s="592" t="str">
        <f>IF('Calcul Worksheet'!GM16="","",'Calcul Worksheet'!GM16)</f>
        <v>N/A</v>
      </c>
      <c r="AE16" s="593"/>
      <c r="AF16" s="594"/>
      <c r="AG16" s="201"/>
      <c r="AH16" s="201"/>
      <c r="AI16" s="201"/>
      <c r="AJ16" s="201"/>
    </row>
    <row r="17" spans="1:36">
      <c r="A17" s="34" t="str">
        <f>IF('Informations About Genes'!A17="","",'Informations About Genes'!A17)</f>
        <v>B3</v>
      </c>
      <c r="B17" s="35" t="str">
        <f>IF('Informations About Genes'!D17="","",'Informations About Genes'!D17)</f>
        <v/>
      </c>
      <c r="C17" s="592" t="str">
        <f>IF('Calcul Worksheet'!FL17="","",'Calcul Worksheet'!FL17)</f>
        <v>N/A</v>
      </c>
      <c r="D17" s="593"/>
      <c r="E17" s="594"/>
      <c r="F17" s="592" t="str">
        <f>IF('Calcul Worksheet'!FO17="","",'Calcul Worksheet'!FO17)</f>
        <v>N/A</v>
      </c>
      <c r="G17" s="593"/>
      <c r="H17" s="594"/>
      <c r="I17" s="592" t="str">
        <f>IF('Calcul Worksheet'!FR17="","",'Calcul Worksheet'!FR17)</f>
        <v>N/A</v>
      </c>
      <c r="J17" s="593"/>
      <c r="K17" s="594"/>
      <c r="L17" s="592" t="str">
        <f>IF('Calcul Worksheet'!FU17="","",'Calcul Worksheet'!FU17)</f>
        <v>N/A</v>
      </c>
      <c r="M17" s="593"/>
      <c r="N17" s="594"/>
      <c r="O17" s="592" t="str">
        <f>IF('Calcul Worksheet'!FX17="","",'Calcul Worksheet'!FX17)</f>
        <v>N/A</v>
      </c>
      <c r="P17" s="593"/>
      <c r="Q17" s="594"/>
      <c r="R17" s="592" t="str">
        <f>IF('Calcul Worksheet'!GA17="","",'Calcul Worksheet'!GA17)</f>
        <v>N/A</v>
      </c>
      <c r="S17" s="593"/>
      <c r="T17" s="594"/>
      <c r="U17" s="592" t="str">
        <f>IF('Calcul Worksheet'!GD17="","",'Calcul Worksheet'!GD17)</f>
        <v>N/A</v>
      </c>
      <c r="V17" s="593"/>
      <c r="W17" s="594"/>
      <c r="X17" s="592" t="str">
        <f>IF('Calcul Worksheet'!GG17="","",'Calcul Worksheet'!GG17)</f>
        <v>N/A</v>
      </c>
      <c r="Y17" s="593"/>
      <c r="Z17" s="594"/>
      <c r="AA17" s="592" t="str">
        <f>IF('Calcul Worksheet'!GJ17="","",'Calcul Worksheet'!GJ17)</f>
        <v>N/A</v>
      </c>
      <c r="AB17" s="593"/>
      <c r="AC17" s="594"/>
      <c r="AD17" s="592" t="str">
        <f>IF('Calcul Worksheet'!GM17="","",'Calcul Worksheet'!GM17)</f>
        <v>N/A</v>
      </c>
      <c r="AE17" s="593"/>
      <c r="AF17" s="594"/>
      <c r="AG17" s="201"/>
      <c r="AH17" s="201"/>
      <c r="AI17" s="201"/>
      <c r="AJ17" s="201"/>
    </row>
    <row r="18" spans="1:36">
      <c r="A18" s="34" t="str">
        <f>IF('Informations About Genes'!A18="","",'Informations About Genes'!A18)</f>
        <v>B4</v>
      </c>
      <c r="B18" s="35" t="str">
        <f>IF('Informations About Genes'!D18="","",'Informations About Genes'!D18)</f>
        <v/>
      </c>
      <c r="C18" s="592" t="str">
        <f>IF('Calcul Worksheet'!FL18="","",'Calcul Worksheet'!FL18)</f>
        <v>N/A</v>
      </c>
      <c r="D18" s="593"/>
      <c r="E18" s="594"/>
      <c r="F18" s="592" t="str">
        <f>IF('Calcul Worksheet'!FO18="","",'Calcul Worksheet'!FO18)</f>
        <v>N/A</v>
      </c>
      <c r="G18" s="593"/>
      <c r="H18" s="594"/>
      <c r="I18" s="592" t="str">
        <f>IF('Calcul Worksheet'!FR18="","",'Calcul Worksheet'!FR18)</f>
        <v>N/A</v>
      </c>
      <c r="J18" s="593"/>
      <c r="K18" s="594"/>
      <c r="L18" s="592" t="str">
        <f>IF('Calcul Worksheet'!FU18="","",'Calcul Worksheet'!FU18)</f>
        <v>N/A</v>
      </c>
      <c r="M18" s="593"/>
      <c r="N18" s="594"/>
      <c r="O18" s="592" t="str">
        <f>IF('Calcul Worksheet'!FX18="","",'Calcul Worksheet'!FX18)</f>
        <v>N/A</v>
      </c>
      <c r="P18" s="593"/>
      <c r="Q18" s="594"/>
      <c r="R18" s="592" t="str">
        <f>IF('Calcul Worksheet'!GA18="","",'Calcul Worksheet'!GA18)</f>
        <v>N/A</v>
      </c>
      <c r="S18" s="593"/>
      <c r="T18" s="594"/>
      <c r="U18" s="592" t="str">
        <f>IF('Calcul Worksheet'!GD18="","",'Calcul Worksheet'!GD18)</f>
        <v>N/A</v>
      </c>
      <c r="V18" s="593"/>
      <c r="W18" s="594"/>
      <c r="X18" s="592" t="str">
        <f>IF('Calcul Worksheet'!GG18="","",'Calcul Worksheet'!GG18)</f>
        <v>N/A</v>
      </c>
      <c r="Y18" s="593"/>
      <c r="Z18" s="594"/>
      <c r="AA18" s="592" t="str">
        <f>IF('Calcul Worksheet'!GJ18="","",'Calcul Worksheet'!GJ18)</f>
        <v>N/A</v>
      </c>
      <c r="AB18" s="593"/>
      <c r="AC18" s="594"/>
      <c r="AD18" s="592" t="str">
        <f>IF('Calcul Worksheet'!GM18="","",'Calcul Worksheet'!GM18)</f>
        <v>N/A</v>
      </c>
      <c r="AE18" s="593"/>
      <c r="AF18" s="594"/>
      <c r="AG18" s="201"/>
      <c r="AH18" s="201"/>
      <c r="AI18" s="201"/>
      <c r="AJ18" s="201"/>
    </row>
    <row r="19" spans="1:36">
      <c r="A19" s="34" t="str">
        <f>IF('Informations About Genes'!A19="","",'Informations About Genes'!A19)</f>
        <v>B5</v>
      </c>
      <c r="B19" s="35" t="str">
        <f>IF('Informations About Genes'!D19="","",'Informations About Genes'!D19)</f>
        <v/>
      </c>
      <c r="C19" s="592" t="str">
        <f>IF('Calcul Worksheet'!FL19="","",'Calcul Worksheet'!FL19)</f>
        <v>N/A</v>
      </c>
      <c r="D19" s="593"/>
      <c r="E19" s="594"/>
      <c r="F19" s="592" t="str">
        <f>IF('Calcul Worksheet'!FO19="","",'Calcul Worksheet'!FO19)</f>
        <v>N/A</v>
      </c>
      <c r="G19" s="593"/>
      <c r="H19" s="594"/>
      <c r="I19" s="592" t="str">
        <f>IF('Calcul Worksheet'!FR19="","",'Calcul Worksheet'!FR19)</f>
        <v>N/A</v>
      </c>
      <c r="J19" s="593"/>
      <c r="K19" s="594"/>
      <c r="L19" s="592" t="str">
        <f>IF('Calcul Worksheet'!FU19="","",'Calcul Worksheet'!FU19)</f>
        <v>N/A</v>
      </c>
      <c r="M19" s="593"/>
      <c r="N19" s="594"/>
      <c r="O19" s="592" t="str">
        <f>IF('Calcul Worksheet'!FX19="","",'Calcul Worksheet'!FX19)</f>
        <v>N/A</v>
      </c>
      <c r="P19" s="593"/>
      <c r="Q19" s="594"/>
      <c r="R19" s="592" t="str">
        <f>IF('Calcul Worksheet'!GA19="","",'Calcul Worksheet'!GA19)</f>
        <v>N/A</v>
      </c>
      <c r="S19" s="593"/>
      <c r="T19" s="594"/>
      <c r="U19" s="592" t="str">
        <f>IF('Calcul Worksheet'!GD19="","",'Calcul Worksheet'!GD19)</f>
        <v>N/A</v>
      </c>
      <c r="V19" s="593"/>
      <c r="W19" s="594"/>
      <c r="X19" s="592" t="str">
        <f>IF('Calcul Worksheet'!GG19="","",'Calcul Worksheet'!GG19)</f>
        <v>N/A</v>
      </c>
      <c r="Y19" s="593"/>
      <c r="Z19" s="594"/>
      <c r="AA19" s="592" t="str">
        <f>IF('Calcul Worksheet'!GJ19="","",'Calcul Worksheet'!GJ19)</f>
        <v>N/A</v>
      </c>
      <c r="AB19" s="593"/>
      <c r="AC19" s="594"/>
      <c r="AD19" s="592" t="str">
        <f>IF('Calcul Worksheet'!GM19="","",'Calcul Worksheet'!GM19)</f>
        <v>N/A</v>
      </c>
      <c r="AE19" s="593"/>
      <c r="AF19" s="594"/>
      <c r="AG19" s="201"/>
      <c r="AH19" s="201"/>
      <c r="AI19" s="201"/>
      <c r="AJ19" s="201"/>
    </row>
    <row r="20" spans="1:36">
      <c r="A20" s="34" t="str">
        <f>IF('Informations About Genes'!A20="","",'Informations About Genes'!A20)</f>
        <v>B6</v>
      </c>
      <c r="B20" s="35" t="str">
        <f>IF('Informations About Genes'!D20="","",'Informations About Genes'!D20)</f>
        <v/>
      </c>
      <c r="C20" s="592" t="str">
        <f>IF('Calcul Worksheet'!FL20="","",'Calcul Worksheet'!FL20)</f>
        <v>N/A</v>
      </c>
      <c r="D20" s="593"/>
      <c r="E20" s="594"/>
      <c r="F20" s="592" t="str">
        <f>IF('Calcul Worksheet'!FO20="","",'Calcul Worksheet'!FO20)</f>
        <v>N/A</v>
      </c>
      <c r="G20" s="593"/>
      <c r="H20" s="594"/>
      <c r="I20" s="592" t="str">
        <f>IF('Calcul Worksheet'!FR20="","",'Calcul Worksheet'!FR20)</f>
        <v>N/A</v>
      </c>
      <c r="J20" s="593"/>
      <c r="K20" s="594"/>
      <c r="L20" s="592" t="str">
        <f>IF('Calcul Worksheet'!FU20="","",'Calcul Worksheet'!FU20)</f>
        <v>N/A</v>
      </c>
      <c r="M20" s="593"/>
      <c r="N20" s="594"/>
      <c r="O20" s="592" t="str">
        <f>IF('Calcul Worksheet'!FX20="","",'Calcul Worksheet'!FX20)</f>
        <v>N/A</v>
      </c>
      <c r="P20" s="593"/>
      <c r="Q20" s="594"/>
      <c r="R20" s="592" t="str">
        <f>IF('Calcul Worksheet'!GA20="","",'Calcul Worksheet'!GA20)</f>
        <v>N/A</v>
      </c>
      <c r="S20" s="593"/>
      <c r="T20" s="594"/>
      <c r="U20" s="592" t="str">
        <f>IF('Calcul Worksheet'!GD20="","",'Calcul Worksheet'!GD20)</f>
        <v>N/A</v>
      </c>
      <c r="V20" s="593"/>
      <c r="W20" s="594"/>
      <c r="X20" s="592" t="str">
        <f>IF('Calcul Worksheet'!GG20="","",'Calcul Worksheet'!GG20)</f>
        <v>N/A</v>
      </c>
      <c r="Y20" s="593"/>
      <c r="Z20" s="594"/>
      <c r="AA20" s="592" t="str">
        <f>IF('Calcul Worksheet'!GJ20="","",'Calcul Worksheet'!GJ20)</f>
        <v>N/A</v>
      </c>
      <c r="AB20" s="593"/>
      <c r="AC20" s="594"/>
      <c r="AD20" s="592" t="str">
        <f>IF('Calcul Worksheet'!GM20="","",'Calcul Worksheet'!GM20)</f>
        <v>N/A</v>
      </c>
      <c r="AE20" s="593"/>
      <c r="AF20" s="594"/>
      <c r="AG20" s="201"/>
      <c r="AH20" s="201"/>
      <c r="AI20" s="201"/>
      <c r="AJ20" s="201"/>
    </row>
    <row r="21" spans="1:36">
      <c r="A21" s="34" t="str">
        <f>IF('Informations About Genes'!A21="","",'Informations About Genes'!A21)</f>
        <v>B7</v>
      </c>
      <c r="B21" s="35" t="str">
        <f>IF('Informations About Genes'!D21="","",'Informations About Genes'!D21)</f>
        <v/>
      </c>
      <c r="C21" s="592" t="str">
        <f>IF('Calcul Worksheet'!FL21="","",'Calcul Worksheet'!FL21)</f>
        <v>N/A</v>
      </c>
      <c r="D21" s="593"/>
      <c r="E21" s="594"/>
      <c r="F21" s="592" t="str">
        <f>IF('Calcul Worksheet'!FO21="","",'Calcul Worksheet'!FO21)</f>
        <v>N/A</v>
      </c>
      <c r="G21" s="593"/>
      <c r="H21" s="594"/>
      <c r="I21" s="592" t="str">
        <f>IF('Calcul Worksheet'!FR21="","",'Calcul Worksheet'!FR21)</f>
        <v>N/A</v>
      </c>
      <c r="J21" s="593"/>
      <c r="K21" s="594"/>
      <c r="L21" s="592" t="str">
        <f>IF('Calcul Worksheet'!FU21="","",'Calcul Worksheet'!FU21)</f>
        <v>N/A</v>
      </c>
      <c r="M21" s="593"/>
      <c r="N21" s="594"/>
      <c r="O21" s="592" t="str">
        <f>IF('Calcul Worksheet'!FX21="","",'Calcul Worksheet'!FX21)</f>
        <v>N/A</v>
      </c>
      <c r="P21" s="593"/>
      <c r="Q21" s="594"/>
      <c r="R21" s="592" t="str">
        <f>IF('Calcul Worksheet'!GA21="","",'Calcul Worksheet'!GA21)</f>
        <v>N/A</v>
      </c>
      <c r="S21" s="593"/>
      <c r="T21" s="594"/>
      <c r="U21" s="592" t="str">
        <f>IF('Calcul Worksheet'!GD21="","",'Calcul Worksheet'!GD21)</f>
        <v>N/A</v>
      </c>
      <c r="V21" s="593"/>
      <c r="W21" s="594"/>
      <c r="X21" s="592" t="str">
        <f>IF('Calcul Worksheet'!GG21="","",'Calcul Worksheet'!GG21)</f>
        <v>N/A</v>
      </c>
      <c r="Y21" s="593"/>
      <c r="Z21" s="594"/>
      <c r="AA21" s="592" t="str">
        <f>IF('Calcul Worksheet'!GJ21="","",'Calcul Worksheet'!GJ21)</f>
        <v>N/A</v>
      </c>
      <c r="AB21" s="593"/>
      <c r="AC21" s="594"/>
      <c r="AD21" s="592" t="str">
        <f>IF('Calcul Worksheet'!GM21="","",'Calcul Worksheet'!GM21)</f>
        <v>N/A</v>
      </c>
      <c r="AE21" s="593"/>
      <c r="AF21" s="594"/>
      <c r="AG21" s="201"/>
      <c r="AH21" s="201"/>
      <c r="AI21" s="201"/>
      <c r="AJ21" s="201"/>
    </row>
    <row r="22" spans="1:36">
      <c r="A22" s="34" t="str">
        <f>IF('Informations About Genes'!A22="","",'Informations About Genes'!A22)</f>
        <v>B8</v>
      </c>
      <c r="B22" s="35" t="str">
        <f>IF('Informations About Genes'!D22="","",'Informations About Genes'!D22)</f>
        <v/>
      </c>
      <c r="C22" s="592" t="str">
        <f>IF('Calcul Worksheet'!FL22="","",'Calcul Worksheet'!FL22)</f>
        <v>N/A</v>
      </c>
      <c r="D22" s="593"/>
      <c r="E22" s="594"/>
      <c r="F22" s="592" t="str">
        <f>IF('Calcul Worksheet'!FO22="","",'Calcul Worksheet'!FO22)</f>
        <v>N/A</v>
      </c>
      <c r="G22" s="593"/>
      <c r="H22" s="594"/>
      <c r="I22" s="592" t="str">
        <f>IF('Calcul Worksheet'!FR22="","",'Calcul Worksheet'!FR22)</f>
        <v>N/A</v>
      </c>
      <c r="J22" s="593"/>
      <c r="K22" s="594"/>
      <c r="L22" s="592" t="str">
        <f>IF('Calcul Worksheet'!FU22="","",'Calcul Worksheet'!FU22)</f>
        <v>N/A</v>
      </c>
      <c r="M22" s="593"/>
      <c r="N22" s="594"/>
      <c r="O22" s="592" t="str">
        <f>IF('Calcul Worksheet'!FX22="","",'Calcul Worksheet'!FX22)</f>
        <v>N/A</v>
      </c>
      <c r="P22" s="593"/>
      <c r="Q22" s="594"/>
      <c r="R22" s="592" t="str">
        <f>IF('Calcul Worksheet'!GA22="","",'Calcul Worksheet'!GA22)</f>
        <v>N/A</v>
      </c>
      <c r="S22" s="593"/>
      <c r="T22" s="594"/>
      <c r="U22" s="592" t="str">
        <f>IF('Calcul Worksheet'!GD22="","",'Calcul Worksheet'!GD22)</f>
        <v>N/A</v>
      </c>
      <c r="V22" s="593"/>
      <c r="W22" s="594"/>
      <c r="X22" s="592" t="str">
        <f>IF('Calcul Worksheet'!GG22="","",'Calcul Worksheet'!GG22)</f>
        <v>N/A</v>
      </c>
      <c r="Y22" s="593"/>
      <c r="Z22" s="594"/>
      <c r="AA22" s="592" t="str">
        <f>IF('Calcul Worksheet'!GJ22="","",'Calcul Worksheet'!GJ22)</f>
        <v>N/A</v>
      </c>
      <c r="AB22" s="593"/>
      <c r="AC22" s="594"/>
      <c r="AD22" s="592" t="str">
        <f>IF('Calcul Worksheet'!GM22="","",'Calcul Worksheet'!GM22)</f>
        <v>N/A</v>
      </c>
      <c r="AE22" s="593"/>
      <c r="AF22" s="594"/>
      <c r="AG22" s="201"/>
      <c r="AH22" s="201"/>
      <c r="AI22" s="201"/>
      <c r="AJ22" s="201"/>
    </row>
    <row r="23" spans="1:36">
      <c r="A23" s="34" t="str">
        <f>IF('Informations About Genes'!A23="","",'Informations About Genes'!A23)</f>
        <v>B9</v>
      </c>
      <c r="B23" s="35" t="str">
        <f>IF('Informations About Genes'!D23="","",'Informations About Genes'!D23)</f>
        <v/>
      </c>
      <c r="C23" s="592" t="str">
        <f>IF('Calcul Worksheet'!FL23="","",'Calcul Worksheet'!FL23)</f>
        <v>N/A</v>
      </c>
      <c r="D23" s="593"/>
      <c r="E23" s="594"/>
      <c r="F23" s="592" t="str">
        <f>IF('Calcul Worksheet'!FO23="","",'Calcul Worksheet'!FO23)</f>
        <v>N/A</v>
      </c>
      <c r="G23" s="593"/>
      <c r="H23" s="594"/>
      <c r="I23" s="592" t="str">
        <f>IF('Calcul Worksheet'!FR23="","",'Calcul Worksheet'!FR23)</f>
        <v>N/A</v>
      </c>
      <c r="J23" s="593"/>
      <c r="K23" s="594"/>
      <c r="L23" s="592" t="str">
        <f>IF('Calcul Worksheet'!FU23="","",'Calcul Worksheet'!FU23)</f>
        <v>N/A</v>
      </c>
      <c r="M23" s="593"/>
      <c r="N23" s="594"/>
      <c r="O23" s="592" t="str">
        <f>IF('Calcul Worksheet'!FX23="","",'Calcul Worksheet'!FX23)</f>
        <v>N/A</v>
      </c>
      <c r="P23" s="593"/>
      <c r="Q23" s="594"/>
      <c r="R23" s="592" t="str">
        <f>IF('Calcul Worksheet'!GA23="","",'Calcul Worksheet'!GA23)</f>
        <v>N/A</v>
      </c>
      <c r="S23" s="593"/>
      <c r="T23" s="594"/>
      <c r="U23" s="592" t="str">
        <f>IF('Calcul Worksheet'!GD23="","",'Calcul Worksheet'!GD23)</f>
        <v>N/A</v>
      </c>
      <c r="V23" s="593"/>
      <c r="W23" s="594"/>
      <c r="X23" s="592" t="str">
        <f>IF('Calcul Worksheet'!GG23="","",'Calcul Worksheet'!GG23)</f>
        <v>N/A</v>
      </c>
      <c r="Y23" s="593"/>
      <c r="Z23" s="594"/>
      <c r="AA23" s="592" t="str">
        <f>IF('Calcul Worksheet'!GJ23="","",'Calcul Worksheet'!GJ23)</f>
        <v>N/A</v>
      </c>
      <c r="AB23" s="593"/>
      <c r="AC23" s="594"/>
      <c r="AD23" s="592" t="str">
        <f>IF('Calcul Worksheet'!GM23="","",'Calcul Worksheet'!GM23)</f>
        <v>N/A</v>
      </c>
      <c r="AE23" s="593"/>
      <c r="AF23" s="594"/>
      <c r="AG23" s="201"/>
      <c r="AH23" s="201"/>
      <c r="AI23" s="201"/>
      <c r="AJ23" s="201"/>
    </row>
    <row r="24" spans="1:36">
      <c r="A24" s="34" t="str">
        <f>IF('Informations About Genes'!A24="","",'Informations About Genes'!A24)</f>
        <v>B10</v>
      </c>
      <c r="B24" s="35" t="str">
        <f>IF('Informations About Genes'!D24="","",'Informations About Genes'!D24)</f>
        <v/>
      </c>
      <c r="C24" s="592" t="str">
        <f>IF('Calcul Worksheet'!FL24="","",'Calcul Worksheet'!FL24)</f>
        <v>N/A</v>
      </c>
      <c r="D24" s="593"/>
      <c r="E24" s="594"/>
      <c r="F24" s="592" t="str">
        <f>IF('Calcul Worksheet'!FO24="","",'Calcul Worksheet'!FO24)</f>
        <v>N/A</v>
      </c>
      <c r="G24" s="593"/>
      <c r="H24" s="594"/>
      <c r="I24" s="592" t="str">
        <f>IF('Calcul Worksheet'!FR24="","",'Calcul Worksheet'!FR24)</f>
        <v>N/A</v>
      </c>
      <c r="J24" s="593"/>
      <c r="K24" s="594"/>
      <c r="L24" s="592" t="str">
        <f>IF('Calcul Worksheet'!FU24="","",'Calcul Worksheet'!FU24)</f>
        <v>N/A</v>
      </c>
      <c r="M24" s="593"/>
      <c r="N24" s="594"/>
      <c r="O24" s="592" t="str">
        <f>IF('Calcul Worksheet'!FX24="","",'Calcul Worksheet'!FX24)</f>
        <v>N/A</v>
      </c>
      <c r="P24" s="593"/>
      <c r="Q24" s="594"/>
      <c r="R24" s="592" t="str">
        <f>IF('Calcul Worksheet'!GA24="","",'Calcul Worksheet'!GA24)</f>
        <v>N/A</v>
      </c>
      <c r="S24" s="593"/>
      <c r="T24" s="594"/>
      <c r="U24" s="592" t="str">
        <f>IF('Calcul Worksheet'!GD24="","",'Calcul Worksheet'!GD24)</f>
        <v>N/A</v>
      </c>
      <c r="V24" s="593"/>
      <c r="W24" s="594"/>
      <c r="X24" s="592" t="str">
        <f>IF('Calcul Worksheet'!GG24="","",'Calcul Worksheet'!GG24)</f>
        <v>N/A</v>
      </c>
      <c r="Y24" s="593"/>
      <c r="Z24" s="594"/>
      <c r="AA24" s="592" t="str">
        <f>IF('Calcul Worksheet'!GJ24="","",'Calcul Worksheet'!GJ24)</f>
        <v>N/A</v>
      </c>
      <c r="AB24" s="593"/>
      <c r="AC24" s="594"/>
      <c r="AD24" s="592" t="str">
        <f>IF('Calcul Worksheet'!GM24="","",'Calcul Worksheet'!GM24)</f>
        <v>N/A</v>
      </c>
      <c r="AE24" s="593"/>
      <c r="AF24" s="594"/>
      <c r="AG24" s="201"/>
      <c r="AH24" s="201"/>
      <c r="AI24" s="201"/>
      <c r="AJ24" s="201"/>
    </row>
    <row r="25" spans="1:36">
      <c r="A25" s="34" t="str">
        <f>IF('Informations About Genes'!A25="","",'Informations About Genes'!A25)</f>
        <v>B11</v>
      </c>
      <c r="B25" s="35" t="str">
        <f>IF('Informations About Genes'!D25="","",'Informations About Genes'!D25)</f>
        <v/>
      </c>
      <c r="C25" s="592" t="str">
        <f>IF('Calcul Worksheet'!FL25="","",'Calcul Worksheet'!FL25)</f>
        <v>N/A</v>
      </c>
      <c r="D25" s="593"/>
      <c r="E25" s="594"/>
      <c r="F25" s="592" t="str">
        <f>IF('Calcul Worksheet'!FO25="","",'Calcul Worksheet'!FO25)</f>
        <v>N/A</v>
      </c>
      <c r="G25" s="593"/>
      <c r="H25" s="594"/>
      <c r="I25" s="592" t="str">
        <f>IF('Calcul Worksheet'!FR25="","",'Calcul Worksheet'!FR25)</f>
        <v>N/A</v>
      </c>
      <c r="J25" s="593"/>
      <c r="K25" s="594"/>
      <c r="L25" s="592" t="str">
        <f>IF('Calcul Worksheet'!FU25="","",'Calcul Worksheet'!FU25)</f>
        <v>N/A</v>
      </c>
      <c r="M25" s="593"/>
      <c r="N25" s="594"/>
      <c r="O25" s="592" t="str">
        <f>IF('Calcul Worksheet'!FX25="","",'Calcul Worksheet'!FX25)</f>
        <v>N/A</v>
      </c>
      <c r="P25" s="593"/>
      <c r="Q25" s="594"/>
      <c r="R25" s="592" t="str">
        <f>IF('Calcul Worksheet'!GA25="","",'Calcul Worksheet'!GA25)</f>
        <v>N/A</v>
      </c>
      <c r="S25" s="593"/>
      <c r="T25" s="594"/>
      <c r="U25" s="592" t="str">
        <f>IF('Calcul Worksheet'!GD25="","",'Calcul Worksheet'!GD25)</f>
        <v>N/A</v>
      </c>
      <c r="V25" s="593"/>
      <c r="W25" s="594"/>
      <c r="X25" s="592" t="str">
        <f>IF('Calcul Worksheet'!GG25="","",'Calcul Worksheet'!GG25)</f>
        <v>N/A</v>
      </c>
      <c r="Y25" s="593"/>
      <c r="Z25" s="594"/>
      <c r="AA25" s="592" t="str">
        <f>IF('Calcul Worksheet'!GJ25="","",'Calcul Worksheet'!GJ25)</f>
        <v>N/A</v>
      </c>
      <c r="AB25" s="593"/>
      <c r="AC25" s="594"/>
      <c r="AD25" s="592" t="str">
        <f>IF('Calcul Worksheet'!GM25="","",'Calcul Worksheet'!GM25)</f>
        <v>N/A</v>
      </c>
      <c r="AE25" s="593"/>
      <c r="AF25" s="594"/>
      <c r="AG25" s="201"/>
      <c r="AH25" s="201"/>
      <c r="AI25" s="201"/>
      <c r="AJ25" s="201"/>
    </row>
    <row r="26" spans="1:36">
      <c r="A26" s="34" t="str">
        <f>IF('Informations About Genes'!A26="","",'Informations About Genes'!A26)</f>
        <v>B12</v>
      </c>
      <c r="B26" s="35" t="str">
        <f>IF('Informations About Genes'!D26="","",'Informations About Genes'!D26)</f>
        <v/>
      </c>
      <c r="C26" s="592" t="str">
        <f>IF('Calcul Worksheet'!FL26="","",'Calcul Worksheet'!FL26)</f>
        <v>N/A</v>
      </c>
      <c r="D26" s="593"/>
      <c r="E26" s="594"/>
      <c r="F26" s="592" t="str">
        <f>IF('Calcul Worksheet'!FO26="","",'Calcul Worksheet'!FO26)</f>
        <v>N/A</v>
      </c>
      <c r="G26" s="593"/>
      <c r="H26" s="594"/>
      <c r="I26" s="592" t="str">
        <f>IF('Calcul Worksheet'!FR26="","",'Calcul Worksheet'!FR26)</f>
        <v>N/A</v>
      </c>
      <c r="J26" s="593"/>
      <c r="K26" s="594"/>
      <c r="L26" s="592" t="str">
        <f>IF('Calcul Worksheet'!FU26="","",'Calcul Worksheet'!FU26)</f>
        <v>N/A</v>
      </c>
      <c r="M26" s="593"/>
      <c r="N26" s="594"/>
      <c r="O26" s="592" t="str">
        <f>IF('Calcul Worksheet'!FX26="","",'Calcul Worksheet'!FX26)</f>
        <v>N/A</v>
      </c>
      <c r="P26" s="593"/>
      <c r="Q26" s="594"/>
      <c r="R26" s="592" t="str">
        <f>IF('Calcul Worksheet'!GA26="","",'Calcul Worksheet'!GA26)</f>
        <v>N/A</v>
      </c>
      <c r="S26" s="593"/>
      <c r="T26" s="594"/>
      <c r="U26" s="592" t="str">
        <f>IF('Calcul Worksheet'!GD26="","",'Calcul Worksheet'!GD26)</f>
        <v>N/A</v>
      </c>
      <c r="V26" s="593"/>
      <c r="W26" s="594"/>
      <c r="X26" s="592" t="str">
        <f>IF('Calcul Worksheet'!GG26="","",'Calcul Worksheet'!GG26)</f>
        <v>N/A</v>
      </c>
      <c r="Y26" s="593"/>
      <c r="Z26" s="594"/>
      <c r="AA26" s="592" t="str">
        <f>IF('Calcul Worksheet'!GJ26="","",'Calcul Worksheet'!GJ26)</f>
        <v>N/A</v>
      </c>
      <c r="AB26" s="593"/>
      <c r="AC26" s="594"/>
      <c r="AD26" s="592" t="str">
        <f>IF('Calcul Worksheet'!GM26="","",'Calcul Worksheet'!GM26)</f>
        <v>N/A</v>
      </c>
      <c r="AE26" s="593"/>
      <c r="AF26" s="594"/>
      <c r="AG26" s="201"/>
      <c r="AH26" s="201"/>
      <c r="AI26" s="201"/>
      <c r="AJ26" s="201"/>
    </row>
    <row r="27" spans="1:36">
      <c r="A27" s="34" t="str">
        <f>IF('Informations About Genes'!A27="","",'Informations About Genes'!A27)</f>
        <v>C1</v>
      </c>
      <c r="B27" s="35" t="str">
        <f>IF('Informations About Genes'!D27="","",'Informations About Genes'!D27)</f>
        <v/>
      </c>
      <c r="C27" s="592" t="str">
        <f>IF('Calcul Worksheet'!FL27="","",'Calcul Worksheet'!FL27)</f>
        <v>N/A</v>
      </c>
      <c r="D27" s="593"/>
      <c r="E27" s="594"/>
      <c r="F27" s="592" t="str">
        <f>IF('Calcul Worksheet'!FO27="","",'Calcul Worksheet'!FO27)</f>
        <v>N/A</v>
      </c>
      <c r="G27" s="593"/>
      <c r="H27" s="594"/>
      <c r="I27" s="592" t="str">
        <f>IF('Calcul Worksheet'!FR27="","",'Calcul Worksheet'!FR27)</f>
        <v>N/A</v>
      </c>
      <c r="J27" s="593"/>
      <c r="K27" s="594"/>
      <c r="L27" s="592" t="str">
        <f>IF('Calcul Worksheet'!FU27="","",'Calcul Worksheet'!FU27)</f>
        <v>N/A</v>
      </c>
      <c r="M27" s="593"/>
      <c r="N27" s="594"/>
      <c r="O27" s="592" t="str">
        <f>IF('Calcul Worksheet'!FX27="","",'Calcul Worksheet'!FX27)</f>
        <v>N/A</v>
      </c>
      <c r="P27" s="593"/>
      <c r="Q27" s="594"/>
      <c r="R27" s="592" t="str">
        <f>IF('Calcul Worksheet'!GA27="","",'Calcul Worksheet'!GA27)</f>
        <v>N/A</v>
      </c>
      <c r="S27" s="593"/>
      <c r="T27" s="594"/>
      <c r="U27" s="592" t="str">
        <f>IF('Calcul Worksheet'!GD27="","",'Calcul Worksheet'!GD27)</f>
        <v>N/A</v>
      </c>
      <c r="V27" s="593"/>
      <c r="W27" s="594"/>
      <c r="X27" s="592" t="str">
        <f>IF('Calcul Worksheet'!GG27="","",'Calcul Worksheet'!GG27)</f>
        <v>N/A</v>
      </c>
      <c r="Y27" s="593"/>
      <c r="Z27" s="594"/>
      <c r="AA27" s="592" t="str">
        <f>IF('Calcul Worksheet'!GJ27="","",'Calcul Worksheet'!GJ27)</f>
        <v>N/A</v>
      </c>
      <c r="AB27" s="593"/>
      <c r="AC27" s="594"/>
      <c r="AD27" s="592" t="str">
        <f>IF('Calcul Worksheet'!GM27="","",'Calcul Worksheet'!GM27)</f>
        <v>N/A</v>
      </c>
      <c r="AE27" s="593"/>
      <c r="AF27" s="594"/>
      <c r="AG27" s="201"/>
      <c r="AH27" s="201"/>
      <c r="AI27" s="201"/>
      <c r="AJ27" s="201"/>
    </row>
    <row r="28" spans="1:36">
      <c r="A28" s="34" t="str">
        <f>IF('Informations About Genes'!A28="","",'Informations About Genes'!A28)</f>
        <v>C2</v>
      </c>
      <c r="B28" s="35" t="str">
        <f>IF('Informations About Genes'!D28="","",'Informations About Genes'!D28)</f>
        <v/>
      </c>
      <c r="C28" s="592" t="str">
        <f>IF('Calcul Worksheet'!FL28="","",'Calcul Worksheet'!FL28)</f>
        <v>N/A</v>
      </c>
      <c r="D28" s="593"/>
      <c r="E28" s="594"/>
      <c r="F28" s="592" t="str">
        <f>IF('Calcul Worksheet'!FO28="","",'Calcul Worksheet'!FO28)</f>
        <v>N/A</v>
      </c>
      <c r="G28" s="593"/>
      <c r="H28" s="594"/>
      <c r="I28" s="592" t="str">
        <f>IF('Calcul Worksheet'!FR28="","",'Calcul Worksheet'!FR28)</f>
        <v>N/A</v>
      </c>
      <c r="J28" s="593"/>
      <c r="K28" s="594"/>
      <c r="L28" s="592" t="str">
        <f>IF('Calcul Worksheet'!FU28="","",'Calcul Worksheet'!FU28)</f>
        <v>N/A</v>
      </c>
      <c r="M28" s="593"/>
      <c r="N28" s="594"/>
      <c r="O28" s="592" t="str">
        <f>IF('Calcul Worksheet'!FX28="","",'Calcul Worksheet'!FX28)</f>
        <v>N/A</v>
      </c>
      <c r="P28" s="593"/>
      <c r="Q28" s="594"/>
      <c r="R28" s="592" t="str">
        <f>IF('Calcul Worksheet'!GA28="","",'Calcul Worksheet'!GA28)</f>
        <v>N/A</v>
      </c>
      <c r="S28" s="593"/>
      <c r="T28" s="594"/>
      <c r="U28" s="592" t="str">
        <f>IF('Calcul Worksheet'!GD28="","",'Calcul Worksheet'!GD28)</f>
        <v>N/A</v>
      </c>
      <c r="V28" s="593"/>
      <c r="W28" s="594"/>
      <c r="X28" s="592" t="str">
        <f>IF('Calcul Worksheet'!GG28="","",'Calcul Worksheet'!GG28)</f>
        <v>N/A</v>
      </c>
      <c r="Y28" s="593"/>
      <c r="Z28" s="594"/>
      <c r="AA28" s="592" t="str">
        <f>IF('Calcul Worksheet'!GJ28="","",'Calcul Worksheet'!GJ28)</f>
        <v>N/A</v>
      </c>
      <c r="AB28" s="593"/>
      <c r="AC28" s="594"/>
      <c r="AD28" s="592" t="str">
        <f>IF('Calcul Worksheet'!GM28="","",'Calcul Worksheet'!GM28)</f>
        <v>N/A</v>
      </c>
      <c r="AE28" s="593"/>
      <c r="AF28" s="594"/>
      <c r="AG28" s="201"/>
      <c r="AH28" s="201"/>
      <c r="AI28" s="201"/>
      <c r="AJ28" s="201"/>
    </row>
    <row r="29" spans="1:36">
      <c r="A29" s="34" t="str">
        <f>IF('Informations About Genes'!A29="","",'Informations About Genes'!A29)</f>
        <v>C3</v>
      </c>
      <c r="B29" s="35" t="str">
        <f>IF('Informations About Genes'!D29="","",'Informations About Genes'!D29)</f>
        <v/>
      </c>
      <c r="C29" s="592" t="str">
        <f>IF('Calcul Worksheet'!FL29="","",'Calcul Worksheet'!FL29)</f>
        <v>N/A</v>
      </c>
      <c r="D29" s="593"/>
      <c r="E29" s="594"/>
      <c r="F29" s="592" t="str">
        <f>IF('Calcul Worksheet'!FO29="","",'Calcul Worksheet'!FO29)</f>
        <v>N/A</v>
      </c>
      <c r="G29" s="593"/>
      <c r="H29" s="594"/>
      <c r="I29" s="592" t="str">
        <f>IF('Calcul Worksheet'!FR29="","",'Calcul Worksheet'!FR29)</f>
        <v>N/A</v>
      </c>
      <c r="J29" s="593"/>
      <c r="K29" s="594"/>
      <c r="L29" s="592" t="str">
        <f>IF('Calcul Worksheet'!FU29="","",'Calcul Worksheet'!FU29)</f>
        <v>N/A</v>
      </c>
      <c r="M29" s="593"/>
      <c r="N29" s="594"/>
      <c r="O29" s="592" t="str">
        <f>IF('Calcul Worksheet'!FX29="","",'Calcul Worksheet'!FX29)</f>
        <v>N/A</v>
      </c>
      <c r="P29" s="593"/>
      <c r="Q29" s="594"/>
      <c r="R29" s="592" t="str">
        <f>IF('Calcul Worksheet'!GA29="","",'Calcul Worksheet'!GA29)</f>
        <v>N/A</v>
      </c>
      <c r="S29" s="593"/>
      <c r="T29" s="594"/>
      <c r="U29" s="592" t="str">
        <f>IF('Calcul Worksheet'!GD29="","",'Calcul Worksheet'!GD29)</f>
        <v>N/A</v>
      </c>
      <c r="V29" s="593"/>
      <c r="W29" s="594"/>
      <c r="X29" s="592" t="str">
        <f>IF('Calcul Worksheet'!GG29="","",'Calcul Worksheet'!GG29)</f>
        <v>N/A</v>
      </c>
      <c r="Y29" s="593"/>
      <c r="Z29" s="594"/>
      <c r="AA29" s="592" t="str">
        <f>IF('Calcul Worksheet'!GJ29="","",'Calcul Worksheet'!GJ29)</f>
        <v>N/A</v>
      </c>
      <c r="AB29" s="593"/>
      <c r="AC29" s="594"/>
      <c r="AD29" s="592" t="str">
        <f>IF('Calcul Worksheet'!GM29="","",'Calcul Worksheet'!GM29)</f>
        <v>N/A</v>
      </c>
      <c r="AE29" s="593"/>
      <c r="AF29" s="594"/>
      <c r="AG29" s="201"/>
      <c r="AH29" s="201"/>
      <c r="AI29" s="201"/>
      <c r="AJ29" s="201"/>
    </row>
    <row r="30" spans="1:36">
      <c r="A30" s="34" t="str">
        <f>IF('Informations About Genes'!A30="","",'Informations About Genes'!A30)</f>
        <v>C4</v>
      </c>
      <c r="B30" s="35" t="str">
        <f>IF('Informations About Genes'!D30="","",'Informations About Genes'!D30)</f>
        <v/>
      </c>
      <c r="C30" s="592" t="str">
        <f>IF('Calcul Worksheet'!FL30="","",'Calcul Worksheet'!FL30)</f>
        <v>N/A</v>
      </c>
      <c r="D30" s="593"/>
      <c r="E30" s="594"/>
      <c r="F30" s="592" t="str">
        <f>IF('Calcul Worksheet'!FO30="","",'Calcul Worksheet'!FO30)</f>
        <v>N/A</v>
      </c>
      <c r="G30" s="593"/>
      <c r="H30" s="594"/>
      <c r="I30" s="592" t="str">
        <f>IF('Calcul Worksheet'!FR30="","",'Calcul Worksheet'!FR30)</f>
        <v>N/A</v>
      </c>
      <c r="J30" s="593"/>
      <c r="K30" s="594"/>
      <c r="L30" s="592" t="str">
        <f>IF('Calcul Worksheet'!FU30="","",'Calcul Worksheet'!FU30)</f>
        <v>N/A</v>
      </c>
      <c r="M30" s="593"/>
      <c r="N30" s="594"/>
      <c r="O30" s="592" t="str">
        <f>IF('Calcul Worksheet'!FX30="","",'Calcul Worksheet'!FX30)</f>
        <v>N/A</v>
      </c>
      <c r="P30" s="593"/>
      <c r="Q30" s="594"/>
      <c r="R30" s="592" t="str">
        <f>IF('Calcul Worksheet'!GA30="","",'Calcul Worksheet'!GA30)</f>
        <v>N/A</v>
      </c>
      <c r="S30" s="593"/>
      <c r="T30" s="594"/>
      <c r="U30" s="592" t="str">
        <f>IF('Calcul Worksheet'!GD30="","",'Calcul Worksheet'!GD30)</f>
        <v>N/A</v>
      </c>
      <c r="V30" s="593"/>
      <c r="W30" s="594"/>
      <c r="X30" s="592" t="str">
        <f>IF('Calcul Worksheet'!GG30="","",'Calcul Worksheet'!GG30)</f>
        <v>N/A</v>
      </c>
      <c r="Y30" s="593"/>
      <c r="Z30" s="594"/>
      <c r="AA30" s="592" t="str">
        <f>IF('Calcul Worksheet'!GJ30="","",'Calcul Worksheet'!GJ30)</f>
        <v>N/A</v>
      </c>
      <c r="AB30" s="593"/>
      <c r="AC30" s="594"/>
      <c r="AD30" s="592" t="str">
        <f>IF('Calcul Worksheet'!GM30="","",'Calcul Worksheet'!GM30)</f>
        <v>N/A</v>
      </c>
      <c r="AE30" s="593"/>
      <c r="AF30" s="594"/>
      <c r="AG30" s="201"/>
      <c r="AH30" s="201"/>
      <c r="AI30" s="201"/>
      <c r="AJ30" s="201"/>
    </row>
    <row r="31" spans="1:36">
      <c r="A31" s="34" t="str">
        <f>IF('Informations About Genes'!A31="","",'Informations About Genes'!A31)</f>
        <v>C5</v>
      </c>
      <c r="B31" s="35" t="str">
        <f>IF('Informations About Genes'!D31="","",'Informations About Genes'!D31)</f>
        <v/>
      </c>
      <c r="C31" s="592" t="str">
        <f>IF('Calcul Worksheet'!FL31="","",'Calcul Worksheet'!FL31)</f>
        <v>N/A</v>
      </c>
      <c r="D31" s="593"/>
      <c r="E31" s="594"/>
      <c r="F31" s="592" t="str">
        <f>IF('Calcul Worksheet'!FO31="","",'Calcul Worksheet'!FO31)</f>
        <v>N/A</v>
      </c>
      <c r="G31" s="593"/>
      <c r="H31" s="594"/>
      <c r="I31" s="592" t="str">
        <f>IF('Calcul Worksheet'!FR31="","",'Calcul Worksheet'!FR31)</f>
        <v>N/A</v>
      </c>
      <c r="J31" s="593"/>
      <c r="K31" s="594"/>
      <c r="L31" s="592" t="str">
        <f>IF('Calcul Worksheet'!FU31="","",'Calcul Worksheet'!FU31)</f>
        <v>N/A</v>
      </c>
      <c r="M31" s="593"/>
      <c r="N31" s="594"/>
      <c r="O31" s="592" t="str">
        <f>IF('Calcul Worksheet'!FX31="","",'Calcul Worksheet'!FX31)</f>
        <v>N/A</v>
      </c>
      <c r="P31" s="593"/>
      <c r="Q31" s="594"/>
      <c r="R31" s="592" t="str">
        <f>IF('Calcul Worksheet'!GA31="","",'Calcul Worksheet'!GA31)</f>
        <v>N/A</v>
      </c>
      <c r="S31" s="593"/>
      <c r="T31" s="594"/>
      <c r="U31" s="592" t="str">
        <f>IF('Calcul Worksheet'!GD31="","",'Calcul Worksheet'!GD31)</f>
        <v>N/A</v>
      </c>
      <c r="V31" s="593"/>
      <c r="W31" s="594"/>
      <c r="X31" s="592" t="str">
        <f>IF('Calcul Worksheet'!GG31="","",'Calcul Worksheet'!GG31)</f>
        <v>N/A</v>
      </c>
      <c r="Y31" s="593"/>
      <c r="Z31" s="594"/>
      <c r="AA31" s="592" t="str">
        <f>IF('Calcul Worksheet'!GJ31="","",'Calcul Worksheet'!GJ31)</f>
        <v>N/A</v>
      </c>
      <c r="AB31" s="593"/>
      <c r="AC31" s="594"/>
      <c r="AD31" s="592" t="str">
        <f>IF('Calcul Worksheet'!GM31="","",'Calcul Worksheet'!GM31)</f>
        <v>N/A</v>
      </c>
      <c r="AE31" s="593"/>
      <c r="AF31" s="594"/>
      <c r="AG31" s="201"/>
      <c r="AH31" s="201"/>
      <c r="AI31" s="201"/>
      <c r="AJ31" s="201"/>
    </row>
    <row r="32" spans="1:36">
      <c r="A32" s="34" t="str">
        <f>IF('Informations About Genes'!A32="","",'Informations About Genes'!A32)</f>
        <v>C6</v>
      </c>
      <c r="B32" s="35" t="str">
        <f>IF('Informations About Genes'!D32="","",'Informations About Genes'!D32)</f>
        <v/>
      </c>
      <c r="C32" s="592" t="str">
        <f>IF('Calcul Worksheet'!FL32="","",'Calcul Worksheet'!FL32)</f>
        <v>N/A</v>
      </c>
      <c r="D32" s="593"/>
      <c r="E32" s="594"/>
      <c r="F32" s="592" t="str">
        <f>IF('Calcul Worksheet'!FO32="","",'Calcul Worksheet'!FO32)</f>
        <v>N/A</v>
      </c>
      <c r="G32" s="593"/>
      <c r="H32" s="594"/>
      <c r="I32" s="592" t="str">
        <f>IF('Calcul Worksheet'!FR32="","",'Calcul Worksheet'!FR32)</f>
        <v>N/A</v>
      </c>
      <c r="J32" s="593"/>
      <c r="K32" s="594"/>
      <c r="L32" s="592" t="str">
        <f>IF('Calcul Worksheet'!FU32="","",'Calcul Worksheet'!FU32)</f>
        <v>N/A</v>
      </c>
      <c r="M32" s="593"/>
      <c r="N32" s="594"/>
      <c r="O32" s="592" t="str">
        <f>IF('Calcul Worksheet'!FX32="","",'Calcul Worksheet'!FX32)</f>
        <v>N/A</v>
      </c>
      <c r="P32" s="593"/>
      <c r="Q32" s="594"/>
      <c r="R32" s="592" t="str">
        <f>IF('Calcul Worksheet'!GA32="","",'Calcul Worksheet'!GA32)</f>
        <v>N/A</v>
      </c>
      <c r="S32" s="593"/>
      <c r="T32" s="594"/>
      <c r="U32" s="592" t="str">
        <f>IF('Calcul Worksheet'!GD32="","",'Calcul Worksheet'!GD32)</f>
        <v>N/A</v>
      </c>
      <c r="V32" s="593"/>
      <c r="W32" s="594"/>
      <c r="X32" s="592" t="str">
        <f>IF('Calcul Worksheet'!GG32="","",'Calcul Worksheet'!GG32)</f>
        <v>N/A</v>
      </c>
      <c r="Y32" s="593"/>
      <c r="Z32" s="594"/>
      <c r="AA32" s="592" t="str">
        <f>IF('Calcul Worksheet'!GJ32="","",'Calcul Worksheet'!GJ32)</f>
        <v>N/A</v>
      </c>
      <c r="AB32" s="593"/>
      <c r="AC32" s="594"/>
      <c r="AD32" s="592" t="str">
        <f>IF('Calcul Worksheet'!GM32="","",'Calcul Worksheet'!GM32)</f>
        <v>N/A</v>
      </c>
      <c r="AE32" s="593"/>
      <c r="AF32" s="594"/>
      <c r="AG32" s="201"/>
      <c r="AH32" s="201"/>
      <c r="AI32" s="201"/>
      <c r="AJ32" s="201"/>
    </row>
    <row r="33" spans="1:36">
      <c r="A33" s="34" t="str">
        <f>IF('Informations About Genes'!A33="","",'Informations About Genes'!A33)</f>
        <v>C7</v>
      </c>
      <c r="B33" s="35" t="str">
        <f>IF('Informations About Genes'!D33="","",'Informations About Genes'!D33)</f>
        <v/>
      </c>
      <c r="C33" s="592" t="str">
        <f>IF('Calcul Worksheet'!FL33="","",'Calcul Worksheet'!FL33)</f>
        <v>N/A</v>
      </c>
      <c r="D33" s="593"/>
      <c r="E33" s="594"/>
      <c r="F33" s="592" t="str">
        <f>IF('Calcul Worksheet'!FO33="","",'Calcul Worksheet'!FO33)</f>
        <v>N/A</v>
      </c>
      <c r="G33" s="593"/>
      <c r="H33" s="594"/>
      <c r="I33" s="592" t="str">
        <f>IF('Calcul Worksheet'!FR33="","",'Calcul Worksheet'!FR33)</f>
        <v>N/A</v>
      </c>
      <c r="J33" s="593"/>
      <c r="K33" s="594"/>
      <c r="L33" s="592" t="str">
        <f>IF('Calcul Worksheet'!FU33="","",'Calcul Worksheet'!FU33)</f>
        <v>N/A</v>
      </c>
      <c r="M33" s="593"/>
      <c r="N33" s="594"/>
      <c r="O33" s="592" t="str">
        <f>IF('Calcul Worksheet'!FX33="","",'Calcul Worksheet'!FX33)</f>
        <v>N/A</v>
      </c>
      <c r="P33" s="593"/>
      <c r="Q33" s="594"/>
      <c r="R33" s="592" t="str">
        <f>IF('Calcul Worksheet'!GA33="","",'Calcul Worksheet'!GA33)</f>
        <v>N/A</v>
      </c>
      <c r="S33" s="593"/>
      <c r="T33" s="594"/>
      <c r="U33" s="592" t="str">
        <f>IF('Calcul Worksheet'!GD33="","",'Calcul Worksheet'!GD33)</f>
        <v>N/A</v>
      </c>
      <c r="V33" s="593"/>
      <c r="W33" s="594"/>
      <c r="X33" s="592" t="str">
        <f>IF('Calcul Worksheet'!GG33="","",'Calcul Worksheet'!GG33)</f>
        <v>N/A</v>
      </c>
      <c r="Y33" s="593"/>
      <c r="Z33" s="594"/>
      <c r="AA33" s="592" t="str">
        <f>IF('Calcul Worksheet'!GJ33="","",'Calcul Worksheet'!GJ33)</f>
        <v>N/A</v>
      </c>
      <c r="AB33" s="593"/>
      <c r="AC33" s="594"/>
      <c r="AD33" s="592" t="str">
        <f>IF('Calcul Worksheet'!GM33="","",'Calcul Worksheet'!GM33)</f>
        <v>N/A</v>
      </c>
      <c r="AE33" s="593"/>
      <c r="AF33" s="594"/>
      <c r="AG33" s="201"/>
      <c r="AH33" s="201"/>
      <c r="AI33" s="201"/>
      <c r="AJ33" s="201"/>
    </row>
    <row r="34" spans="1:36">
      <c r="A34" s="34" t="str">
        <f>IF('Informations About Genes'!A34="","",'Informations About Genes'!A34)</f>
        <v>C8</v>
      </c>
      <c r="B34" s="35" t="str">
        <f>IF('Informations About Genes'!D34="","",'Informations About Genes'!D34)</f>
        <v/>
      </c>
      <c r="C34" s="592" t="str">
        <f>IF('Calcul Worksheet'!FL34="","",'Calcul Worksheet'!FL34)</f>
        <v>N/A</v>
      </c>
      <c r="D34" s="593"/>
      <c r="E34" s="594"/>
      <c r="F34" s="592" t="str">
        <f>IF('Calcul Worksheet'!FO34="","",'Calcul Worksheet'!FO34)</f>
        <v>N/A</v>
      </c>
      <c r="G34" s="593"/>
      <c r="H34" s="594"/>
      <c r="I34" s="592" t="str">
        <f>IF('Calcul Worksheet'!FR34="","",'Calcul Worksheet'!FR34)</f>
        <v>N/A</v>
      </c>
      <c r="J34" s="593"/>
      <c r="K34" s="594"/>
      <c r="L34" s="592" t="str">
        <f>IF('Calcul Worksheet'!FU34="","",'Calcul Worksheet'!FU34)</f>
        <v>N/A</v>
      </c>
      <c r="M34" s="593"/>
      <c r="N34" s="594"/>
      <c r="O34" s="592" t="str">
        <f>IF('Calcul Worksheet'!FX34="","",'Calcul Worksheet'!FX34)</f>
        <v>N/A</v>
      </c>
      <c r="P34" s="593"/>
      <c r="Q34" s="594"/>
      <c r="R34" s="592" t="str">
        <f>IF('Calcul Worksheet'!GA34="","",'Calcul Worksheet'!GA34)</f>
        <v>N/A</v>
      </c>
      <c r="S34" s="593"/>
      <c r="T34" s="594"/>
      <c r="U34" s="592" t="str">
        <f>IF('Calcul Worksheet'!GD34="","",'Calcul Worksheet'!GD34)</f>
        <v>N/A</v>
      </c>
      <c r="V34" s="593"/>
      <c r="W34" s="594"/>
      <c r="X34" s="592" t="str">
        <f>IF('Calcul Worksheet'!GG34="","",'Calcul Worksheet'!GG34)</f>
        <v>N/A</v>
      </c>
      <c r="Y34" s="593"/>
      <c r="Z34" s="594"/>
      <c r="AA34" s="592" t="str">
        <f>IF('Calcul Worksheet'!GJ34="","",'Calcul Worksheet'!GJ34)</f>
        <v>N/A</v>
      </c>
      <c r="AB34" s="593"/>
      <c r="AC34" s="594"/>
      <c r="AD34" s="592" t="str">
        <f>IF('Calcul Worksheet'!GM34="","",'Calcul Worksheet'!GM34)</f>
        <v>N/A</v>
      </c>
      <c r="AE34" s="593"/>
      <c r="AF34" s="594"/>
      <c r="AG34" s="201"/>
      <c r="AH34" s="201"/>
      <c r="AI34" s="201"/>
      <c r="AJ34" s="201"/>
    </row>
    <row r="35" spans="1:36">
      <c r="A35" s="34" t="str">
        <f>IF('Informations About Genes'!A35="","",'Informations About Genes'!A35)</f>
        <v>C9</v>
      </c>
      <c r="B35" s="35" t="str">
        <f>IF('Informations About Genes'!D35="","",'Informations About Genes'!D35)</f>
        <v/>
      </c>
      <c r="C35" s="592" t="str">
        <f>IF('Calcul Worksheet'!FL35="","",'Calcul Worksheet'!FL35)</f>
        <v>N/A</v>
      </c>
      <c r="D35" s="593"/>
      <c r="E35" s="594"/>
      <c r="F35" s="592" t="str">
        <f>IF('Calcul Worksheet'!FO35="","",'Calcul Worksheet'!FO35)</f>
        <v>N/A</v>
      </c>
      <c r="G35" s="593"/>
      <c r="H35" s="594"/>
      <c r="I35" s="592" t="str">
        <f>IF('Calcul Worksheet'!FR35="","",'Calcul Worksheet'!FR35)</f>
        <v>N/A</v>
      </c>
      <c r="J35" s="593"/>
      <c r="K35" s="594"/>
      <c r="L35" s="592" t="str">
        <f>IF('Calcul Worksheet'!FU35="","",'Calcul Worksheet'!FU35)</f>
        <v>N/A</v>
      </c>
      <c r="M35" s="593"/>
      <c r="N35" s="594"/>
      <c r="O35" s="592" t="str">
        <f>IF('Calcul Worksheet'!FX35="","",'Calcul Worksheet'!FX35)</f>
        <v>N/A</v>
      </c>
      <c r="P35" s="593"/>
      <c r="Q35" s="594"/>
      <c r="R35" s="592" t="str">
        <f>IF('Calcul Worksheet'!GA35="","",'Calcul Worksheet'!GA35)</f>
        <v>N/A</v>
      </c>
      <c r="S35" s="593"/>
      <c r="T35" s="594"/>
      <c r="U35" s="592" t="str">
        <f>IF('Calcul Worksheet'!GD35="","",'Calcul Worksheet'!GD35)</f>
        <v>N/A</v>
      </c>
      <c r="V35" s="593"/>
      <c r="W35" s="594"/>
      <c r="X35" s="592" t="str">
        <f>IF('Calcul Worksheet'!GG35="","",'Calcul Worksheet'!GG35)</f>
        <v>N/A</v>
      </c>
      <c r="Y35" s="593"/>
      <c r="Z35" s="594"/>
      <c r="AA35" s="592" t="str">
        <f>IF('Calcul Worksheet'!GJ35="","",'Calcul Worksheet'!GJ35)</f>
        <v>N/A</v>
      </c>
      <c r="AB35" s="593"/>
      <c r="AC35" s="594"/>
      <c r="AD35" s="592" t="str">
        <f>IF('Calcul Worksheet'!GM35="","",'Calcul Worksheet'!GM35)</f>
        <v>N/A</v>
      </c>
      <c r="AE35" s="593"/>
      <c r="AF35" s="594"/>
      <c r="AG35" s="201"/>
      <c r="AH35" s="201"/>
      <c r="AI35" s="201"/>
      <c r="AJ35" s="201"/>
    </row>
    <row r="36" spans="1:36">
      <c r="A36" s="34" t="str">
        <f>IF('Informations About Genes'!A36="","",'Informations About Genes'!A36)</f>
        <v>C10</v>
      </c>
      <c r="B36" s="35" t="str">
        <f>IF('Informations About Genes'!D36="","",'Informations About Genes'!D36)</f>
        <v/>
      </c>
      <c r="C36" s="592" t="str">
        <f>IF('Calcul Worksheet'!FL36="","",'Calcul Worksheet'!FL36)</f>
        <v>N/A</v>
      </c>
      <c r="D36" s="593"/>
      <c r="E36" s="594"/>
      <c r="F36" s="592" t="str">
        <f>IF('Calcul Worksheet'!FO36="","",'Calcul Worksheet'!FO36)</f>
        <v>N/A</v>
      </c>
      <c r="G36" s="593"/>
      <c r="H36" s="594"/>
      <c r="I36" s="592" t="str">
        <f>IF('Calcul Worksheet'!FR36="","",'Calcul Worksheet'!FR36)</f>
        <v>N/A</v>
      </c>
      <c r="J36" s="593"/>
      <c r="K36" s="594"/>
      <c r="L36" s="592" t="str">
        <f>IF('Calcul Worksheet'!FU36="","",'Calcul Worksheet'!FU36)</f>
        <v>N/A</v>
      </c>
      <c r="M36" s="593"/>
      <c r="N36" s="594"/>
      <c r="O36" s="592" t="str">
        <f>IF('Calcul Worksheet'!FX36="","",'Calcul Worksheet'!FX36)</f>
        <v>N/A</v>
      </c>
      <c r="P36" s="593"/>
      <c r="Q36" s="594"/>
      <c r="R36" s="592" t="str">
        <f>IF('Calcul Worksheet'!GA36="","",'Calcul Worksheet'!GA36)</f>
        <v>N/A</v>
      </c>
      <c r="S36" s="593"/>
      <c r="T36" s="594"/>
      <c r="U36" s="592" t="str">
        <f>IF('Calcul Worksheet'!GD36="","",'Calcul Worksheet'!GD36)</f>
        <v>N/A</v>
      </c>
      <c r="V36" s="593"/>
      <c r="W36" s="594"/>
      <c r="X36" s="592" t="str">
        <f>IF('Calcul Worksheet'!GG36="","",'Calcul Worksheet'!GG36)</f>
        <v>N/A</v>
      </c>
      <c r="Y36" s="593"/>
      <c r="Z36" s="594"/>
      <c r="AA36" s="592" t="str">
        <f>IF('Calcul Worksheet'!GJ36="","",'Calcul Worksheet'!GJ36)</f>
        <v>N/A</v>
      </c>
      <c r="AB36" s="593"/>
      <c r="AC36" s="594"/>
      <c r="AD36" s="592" t="str">
        <f>IF('Calcul Worksheet'!GM36="","",'Calcul Worksheet'!GM36)</f>
        <v>N/A</v>
      </c>
      <c r="AE36" s="593"/>
      <c r="AF36" s="594"/>
      <c r="AG36" s="201"/>
      <c r="AH36" s="201"/>
      <c r="AI36" s="201"/>
      <c r="AJ36" s="201"/>
    </row>
    <row r="37" spans="1:36">
      <c r="A37" s="34" t="str">
        <f>IF('Informations About Genes'!A37="","",'Informations About Genes'!A37)</f>
        <v>C11</v>
      </c>
      <c r="B37" s="35" t="str">
        <f>IF('Informations About Genes'!D37="","",'Informations About Genes'!D37)</f>
        <v/>
      </c>
      <c r="C37" s="592" t="str">
        <f>IF('Calcul Worksheet'!FL37="","",'Calcul Worksheet'!FL37)</f>
        <v>N/A</v>
      </c>
      <c r="D37" s="593"/>
      <c r="E37" s="594"/>
      <c r="F37" s="592" t="str">
        <f>IF('Calcul Worksheet'!FO37="","",'Calcul Worksheet'!FO37)</f>
        <v>N/A</v>
      </c>
      <c r="G37" s="593"/>
      <c r="H37" s="594"/>
      <c r="I37" s="592" t="str">
        <f>IF('Calcul Worksheet'!FR37="","",'Calcul Worksheet'!FR37)</f>
        <v>N/A</v>
      </c>
      <c r="J37" s="593"/>
      <c r="K37" s="594"/>
      <c r="L37" s="592" t="str">
        <f>IF('Calcul Worksheet'!FU37="","",'Calcul Worksheet'!FU37)</f>
        <v>N/A</v>
      </c>
      <c r="M37" s="593"/>
      <c r="N37" s="594"/>
      <c r="O37" s="592" t="str">
        <f>IF('Calcul Worksheet'!FX37="","",'Calcul Worksheet'!FX37)</f>
        <v>N/A</v>
      </c>
      <c r="P37" s="593"/>
      <c r="Q37" s="594"/>
      <c r="R37" s="592" t="str">
        <f>IF('Calcul Worksheet'!GA37="","",'Calcul Worksheet'!GA37)</f>
        <v>N/A</v>
      </c>
      <c r="S37" s="593"/>
      <c r="T37" s="594"/>
      <c r="U37" s="592" t="str">
        <f>IF('Calcul Worksheet'!GD37="","",'Calcul Worksheet'!GD37)</f>
        <v>N/A</v>
      </c>
      <c r="V37" s="593"/>
      <c r="W37" s="594"/>
      <c r="X37" s="592" t="str">
        <f>IF('Calcul Worksheet'!GG37="","",'Calcul Worksheet'!GG37)</f>
        <v>N/A</v>
      </c>
      <c r="Y37" s="593"/>
      <c r="Z37" s="594"/>
      <c r="AA37" s="592" t="str">
        <f>IF('Calcul Worksheet'!GJ37="","",'Calcul Worksheet'!GJ37)</f>
        <v>N/A</v>
      </c>
      <c r="AB37" s="593"/>
      <c r="AC37" s="594"/>
      <c r="AD37" s="592" t="str">
        <f>IF('Calcul Worksheet'!GM37="","",'Calcul Worksheet'!GM37)</f>
        <v>N/A</v>
      </c>
      <c r="AE37" s="593"/>
      <c r="AF37" s="594"/>
      <c r="AG37" s="201"/>
      <c r="AH37" s="201"/>
      <c r="AI37" s="201"/>
      <c r="AJ37" s="201"/>
    </row>
    <row r="38" spans="1:36">
      <c r="A38" s="34" t="str">
        <f>IF('Informations About Genes'!A38="","",'Informations About Genes'!A38)</f>
        <v>C12</v>
      </c>
      <c r="B38" s="35" t="str">
        <f>IF('Informations About Genes'!D38="","",'Informations About Genes'!D38)</f>
        <v/>
      </c>
      <c r="C38" s="592" t="str">
        <f>IF('Calcul Worksheet'!FL38="","",'Calcul Worksheet'!FL38)</f>
        <v>N/A</v>
      </c>
      <c r="D38" s="593"/>
      <c r="E38" s="594"/>
      <c r="F38" s="592" t="str">
        <f>IF('Calcul Worksheet'!FO38="","",'Calcul Worksheet'!FO38)</f>
        <v>N/A</v>
      </c>
      <c r="G38" s="593"/>
      <c r="H38" s="594"/>
      <c r="I38" s="592" t="str">
        <f>IF('Calcul Worksheet'!FR38="","",'Calcul Worksheet'!FR38)</f>
        <v>N/A</v>
      </c>
      <c r="J38" s="593"/>
      <c r="K38" s="594"/>
      <c r="L38" s="592" t="str">
        <f>IF('Calcul Worksheet'!FU38="","",'Calcul Worksheet'!FU38)</f>
        <v>N/A</v>
      </c>
      <c r="M38" s="593"/>
      <c r="N38" s="594"/>
      <c r="O38" s="592" t="str">
        <f>IF('Calcul Worksheet'!FX38="","",'Calcul Worksheet'!FX38)</f>
        <v>N/A</v>
      </c>
      <c r="P38" s="593"/>
      <c r="Q38" s="594"/>
      <c r="R38" s="592" t="str">
        <f>IF('Calcul Worksheet'!GA38="","",'Calcul Worksheet'!GA38)</f>
        <v>N/A</v>
      </c>
      <c r="S38" s="593"/>
      <c r="T38" s="594"/>
      <c r="U38" s="592" t="str">
        <f>IF('Calcul Worksheet'!GD38="","",'Calcul Worksheet'!GD38)</f>
        <v>N/A</v>
      </c>
      <c r="V38" s="593"/>
      <c r="W38" s="594"/>
      <c r="X38" s="592" t="str">
        <f>IF('Calcul Worksheet'!GG38="","",'Calcul Worksheet'!GG38)</f>
        <v>N/A</v>
      </c>
      <c r="Y38" s="593"/>
      <c r="Z38" s="594"/>
      <c r="AA38" s="592" t="str">
        <f>IF('Calcul Worksheet'!GJ38="","",'Calcul Worksheet'!GJ38)</f>
        <v>N/A</v>
      </c>
      <c r="AB38" s="593"/>
      <c r="AC38" s="594"/>
      <c r="AD38" s="592" t="str">
        <f>IF('Calcul Worksheet'!GM38="","",'Calcul Worksheet'!GM38)</f>
        <v>N/A</v>
      </c>
      <c r="AE38" s="593"/>
      <c r="AF38" s="594"/>
      <c r="AG38" s="201"/>
      <c r="AH38" s="201"/>
      <c r="AI38" s="201"/>
      <c r="AJ38" s="201"/>
    </row>
    <row r="39" spans="1:36">
      <c r="A39" s="34" t="str">
        <f>IF('Informations About Genes'!A39="","",'Informations About Genes'!A39)</f>
        <v>D1</v>
      </c>
      <c r="B39" s="35" t="str">
        <f>IF('Informations About Genes'!D39="","",'Informations About Genes'!D39)</f>
        <v/>
      </c>
      <c r="C39" s="592" t="str">
        <f>IF('Calcul Worksheet'!FL39="","",'Calcul Worksheet'!FL39)</f>
        <v>N/A</v>
      </c>
      <c r="D39" s="593"/>
      <c r="E39" s="594"/>
      <c r="F39" s="592" t="str">
        <f>IF('Calcul Worksheet'!FO39="","",'Calcul Worksheet'!FO39)</f>
        <v>N/A</v>
      </c>
      <c r="G39" s="593"/>
      <c r="H39" s="594"/>
      <c r="I39" s="592" t="str">
        <f>IF('Calcul Worksheet'!FR39="","",'Calcul Worksheet'!FR39)</f>
        <v>N/A</v>
      </c>
      <c r="J39" s="593"/>
      <c r="K39" s="594"/>
      <c r="L39" s="592" t="str">
        <f>IF('Calcul Worksheet'!FU39="","",'Calcul Worksheet'!FU39)</f>
        <v>N/A</v>
      </c>
      <c r="M39" s="593"/>
      <c r="N39" s="594"/>
      <c r="O39" s="592" t="str">
        <f>IF('Calcul Worksheet'!FX39="","",'Calcul Worksheet'!FX39)</f>
        <v>N/A</v>
      </c>
      <c r="P39" s="593"/>
      <c r="Q39" s="594"/>
      <c r="R39" s="592" t="str">
        <f>IF('Calcul Worksheet'!GA39="","",'Calcul Worksheet'!GA39)</f>
        <v>N/A</v>
      </c>
      <c r="S39" s="593"/>
      <c r="T39" s="594"/>
      <c r="U39" s="592" t="str">
        <f>IF('Calcul Worksheet'!GD39="","",'Calcul Worksheet'!GD39)</f>
        <v>N/A</v>
      </c>
      <c r="V39" s="593"/>
      <c r="W39" s="594"/>
      <c r="X39" s="592" t="str">
        <f>IF('Calcul Worksheet'!GG39="","",'Calcul Worksheet'!GG39)</f>
        <v>N/A</v>
      </c>
      <c r="Y39" s="593"/>
      <c r="Z39" s="594"/>
      <c r="AA39" s="592" t="str">
        <f>IF('Calcul Worksheet'!GJ39="","",'Calcul Worksheet'!GJ39)</f>
        <v>N/A</v>
      </c>
      <c r="AB39" s="593"/>
      <c r="AC39" s="594"/>
      <c r="AD39" s="592" t="str">
        <f>IF('Calcul Worksheet'!GM39="","",'Calcul Worksheet'!GM39)</f>
        <v>N/A</v>
      </c>
      <c r="AE39" s="593"/>
      <c r="AF39" s="594"/>
      <c r="AG39" s="201"/>
      <c r="AH39" s="201"/>
      <c r="AI39" s="201"/>
      <c r="AJ39" s="201"/>
    </row>
    <row r="40" spans="1:36">
      <c r="A40" s="34" t="str">
        <f>IF('Informations About Genes'!A40="","",'Informations About Genes'!A40)</f>
        <v>D2</v>
      </c>
      <c r="B40" s="35" t="str">
        <f>IF('Informations About Genes'!D40="","",'Informations About Genes'!D40)</f>
        <v/>
      </c>
      <c r="C40" s="592" t="str">
        <f>IF('Calcul Worksheet'!FL40="","",'Calcul Worksheet'!FL40)</f>
        <v>N/A</v>
      </c>
      <c r="D40" s="593"/>
      <c r="E40" s="594"/>
      <c r="F40" s="592" t="str">
        <f>IF('Calcul Worksheet'!FO40="","",'Calcul Worksheet'!FO40)</f>
        <v>N/A</v>
      </c>
      <c r="G40" s="593"/>
      <c r="H40" s="594"/>
      <c r="I40" s="592" t="str">
        <f>IF('Calcul Worksheet'!FR40="","",'Calcul Worksheet'!FR40)</f>
        <v>N/A</v>
      </c>
      <c r="J40" s="593"/>
      <c r="K40" s="594"/>
      <c r="L40" s="592" t="str">
        <f>IF('Calcul Worksheet'!FU40="","",'Calcul Worksheet'!FU40)</f>
        <v>N/A</v>
      </c>
      <c r="M40" s="593"/>
      <c r="N40" s="594"/>
      <c r="O40" s="592" t="str">
        <f>IF('Calcul Worksheet'!FX40="","",'Calcul Worksheet'!FX40)</f>
        <v>N/A</v>
      </c>
      <c r="P40" s="593"/>
      <c r="Q40" s="594"/>
      <c r="R40" s="592" t="str">
        <f>IF('Calcul Worksheet'!GA40="","",'Calcul Worksheet'!GA40)</f>
        <v>N/A</v>
      </c>
      <c r="S40" s="593"/>
      <c r="T40" s="594"/>
      <c r="U40" s="592" t="str">
        <f>IF('Calcul Worksheet'!GD40="","",'Calcul Worksheet'!GD40)</f>
        <v>N/A</v>
      </c>
      <c r="V40" s="593"/>
      <c r="W40" s="594"/>
      <c r="X40" s="592" t="str">
        <f>IF('Calcul Worksheet'!GG40="","",'Calcul Worksheet'!GG40)</f>
        <v>N/A</v>
      </c>
      <c r="Y40" s="593"/>
      <c r="Z40" s="594"/>
      <c r="AA40" s="592" t="str">
        <f>IF('Calcul Worksheet'!GJ40="","",'Calcul Worksheet'!GJ40)</f>
        <v>N/A</v>
      </c>
      <c r="AB40" s="593"/>
      <c r="AC40" s="594"/>
      <c r="AD40" s="592" t="str">
        <f>IF('Calcul Worksheet'!GM40="","",'Calcul Worksheet'!GM40)</f>
        <v>N/A</v>
      </c>
      <c r="AE40" s="593"/>
      <c r="AF40" s="594"/>
      <c r="AG40" s="201"/>
      <c r="AH40" s="201"/>
      <c r="AI40" s="201"/>
      <c r="AJ40" s="201"/>
    </row>
    <row r="41" spans="1:36">
      <c r="A41" s="34" t="str">
        <f>IF('Informations About Genes'!A41="","",'Informations About Genes'!A41)</f>
        <v>D3</v>
      </c>
      <c r="B41" s="35" t="str">
        <f>IF('Informations About Genes'!D41="","",'Informations About Genes'!D41)</f>
        <v/>
      </c>
      <c r="C41" s="592" t="str">
        <f>IF('Calcul Worksheet'!FL41="","",'Calcul Worksheet'!FL41)</f>
        <v>N/A</v>
      </c>
      <c r="D41" s="593"/>
      <c r="E41" s="594"/>
      <c r="F41" s="592" t="str">
        <f>IF('Calcul Worksheet'!FO41="","",'Calcul Worksheet'!FO41)</f>
        <v>N/A</v>
      </c>
      <c r="G41" s="593"/>
      <c r="H41" s="594"/>
      <c r="I41" s="592" t="str">
        <f>IF('Calcul Worksheet'!FR41="","",'Calcul Worksheet'!FR41)</f>
        <v>N/A</v>
      </c>
      <c r="J41" s="593"/>
      <c r="K41" s="594"/>
      <c r="L41" s="592" t="str">
        <f>IF('Calcul Worksheet'!FU41="","",'Calcul Worksheet'!FU41)</f>
        <v>N/A</v>
      </c>
      <c r="M41" s="593"/>
      <c r="N41" s="594"/>
      <c r="O41" s="592" t="str">
        <f>IF('Calcul Worksheet'!FX41="","",'Calcul Worksheet'!FX41)</f>
        <v>N/A</v>
      </c>
      <c r="P41" s="593"/>
      <c r="Q41" s="594"/>
      <c r="R41" s="592" t="str">
        <f>IF('Calcul Worksheet'!GA41="","",'Calcul Worksheet'!GA41)</f>
        <v>N/A</v>
      </c>
      <c r="S41" s="593"/>
      <c r="T41" s="594"/>
      <c r="U41" s="592" t="str">
        <f>IF('Calcul Worksheet'!GD41="","",'Calcul Worksheet'!GD41)</f>
        <v>N/A</v>
      </c>
      <c r="V41" s="593"/>
      <c r="W41" s="594"/>
      <c r="X41" s="592" t="str">
        <f>IF('Calcul Worksheet'!GG41="","",'Calcul Worksheet'!GG41)</f>
        <v>N/A</v>
      </c>
      <c r="Y41" s="593"/>
      <c r="Z41" s="594"/>
      <c r="AA41" s="592" t="str">
        <f>IF('Calcul Worksheet'!GJ41="","",'Calcul Worksheet'!GJ41)</f>
        <v>N/A</v>
      </c>
      <c r="AB41" s="593"/>
      <c r="AC41" s="594"/>
      <c r="AD41" s="592" t="str">
        <f>IF('Calcul Worksheet'!GM41="","",'Calcul Worksheet'!GM41)</f>
        <v>N/A</v>
      </c>
      <c r="AE41" s="593"/>
      <c r="AF41" s="594"/>
      <c r="AG41" s="201"/>
      <c r="AH41" s="201"/>
      <c r="AI41" s="201"/>
      <c r="AJ41" s="201"/>
    </row>
    <row r="42" spans="1:36">
      <c r="A42" s="34" t="str">
        <f>IF('Informations About Genes'!A42="","",'Informations About Genes'!A42)</f>
        <v>D4</v>
      </c>
      <c r="B42" s="35" t="str">
        <f>IF('Informations About Genes'!D42="","",'Informations About Genes'!D42)</f>
        <v/>
      </c>
      <c r="C42" s="592" t="str">
        <f>IF('Calcul Worksheet'!FL42="","",'Calcul Worksheet'!FL42)</f>
        <v>N/A</v>
      </c>
      <c r="D42" s="593"/>
      <c r="E42" s="594"/>
      <c r="F42" s="592" t="str">
        <f>IF('Calcul Worksheet'!FO42="","",'Calcul Worksheet'!FO42)</f>
        <v>N/A</v>
      </c>
      <c r="G42" s="593"/>
      <c r="H42" s="594"/>
      <c r="I42" s="592" t="str">
        <f>IF('Calcul Worksheet'!FR42="","",'Calcul Worksheet'!FR42)</f>
        <v>N/A</v>
      </c>
      <c r="J42" s="593"/>
      <c r="K42" s="594"/>
      <c r="L42" s="592" t="str">
        <f>IF('Calcul Worksheet'!FU42="","",'Calcul Worksheet'!FU42)</f>
        <v>N/A</v>
      </c>
      <c r="M42" s="593"/>
      <c r="N42" s="594"/>
      <c r="O42" s="592" t="str">
        <f>IF('Calcul Worksheet'!FX42="","",'Calcul Worksheet'!FX42)</f>
        <v>N/A</v>
      </c>
      <c r="P42" s="593"/>
      <c r="Q42" s="594"/>
      <c r="R42" s="592" t="str">
        <f>IF('Calcul Worksheet'!GA42="","",'Calcul Worksheet'!GA42)</f>
        <v>N/A</v>
      </c>
      <c r="S42" s="593"/>
      <c r="T42" s="594"/>
      <c r="U42" s="592" t="str">
        <f>IF('Calcul Worksheet'!GD42="","",'Calcul Worksheet'!GD42)</f>
        <v>N/A</v>
      </c>
      <c r="V42" s="593"/>
      <c r="W42" s="594"/>
      <c r="X42" s="592" t="str">
        <f>IF('Calcul Worksheet'!GG42="","",'Calcul Worksheet'!GG42)</f>
        <v>N/A</v>
      </c>
      <c r="Y42" s="593"/>
      <c r="Z42" s="594"/>
      <c r="AA42" s="592" t="str">
        <f>IF('Calcul Worksheet'!GJ42="","",'Calcul Worksheet'!GJ42)</f>
        <v>N/A</v>
      </c>
      <c r="AB42" s="593"/>
      <c r="AC42" s="594"/>
      <c r="AD42" s="592" t="str">
        <f>IF('Calcul Worksheet'!GM42="","",'Calcul Worksheet'!GM42)</f>
        <v>N/A</v>
      </c>
      <c r="AE42" s="593"/>
      <c r="AF42" s="594"/>
      <c r="AG42" s="201"/>
      <c r="AH42" s="201"/>
      <c r="AI42" s="201"/>
      <c r="AJ42" s="201"/>
    </row>
    <row r="43" spans="1:36">
      <c r="A43" s="34" t="str">
        <f>IF('Informations About Genes'!A43="","",'Informations About Genes'!A43)</f>
        <v>D5</v>
      </c>
      <c r="B43" s="35" t="str">
        <f>IF('Informations About Genes'!D43="","",'Informations About Genes'!D43)</f>
        <v/>
      </c>
      <c r="C43" s="592" t="str">
        <f>IF('Calcul Worksheet'!FL43="","",'Calcul Worksheet'!FL43)</f>
        <v>N/A</v>
      </c>
      <c r="D43" s="593"/>
      <c r="E43" s="594"/>
      <c r="F43" s="592" t="str">
        <f>IF('Calcul Worksheet'!FO43="","",'Calcul Worksheet'!FO43)</f>
        <v>N/A</v>
      </c>
      <c r="G43" s="593"/>
      <c r="H43" s="594"/>
      <c r="I43" s="592" t="str">
        <f>IF('Calcul Worksheet'!FR43="","",'Calcul Worksheet'!FR43)</f>
        <v>N/A</v>
      </c>
      <c r="J43" s="593"/>
      <c r="K43" s="594"/>
      <c r="L43" s="592" t="str">
        <f>IF('Calcul Worksheet'!FU43="","",'Calcul Worksheet'!FU43)</f>
        <v>N/A</v>
      </c>
      <c r="M43" s="593"/>
      <c r="N43" s="594"/>
      <c r="O43" s="592" t="str">
        <f>IF('Calcul Worksheet'!FX43="","",'Calcul Worksheet'!FX43)</f>
        <v>N/A</v>
      </c>
      <c r="P43" s="593"/>
      <c r="Q43" s="594"/>
      <c r="R43" s="592" t="str">
        <f>IF('Calcul Worksheet'!GA43="","",'Calcul Worksheet'!GA43)</f>
        <v>N/A</v>
      </c>
      <c r="S43" s="593"/>
      <c r="T43" s="594"/>
      <c r="U43" s="592" t="str">
        <f>IF('Calcul Worksheet'!GD43="","",'Calcul Worksheet'!GD43)</f>
        <v>N/A</v>
      </c>
      <c r="V43" s="593"/>
      <c r="W43" s="594"/>
      <c r="X43" s="592" t="str">
        <f>IF('Calcul Worksheet'!GG43="","",'Calcul Worksheet'!GG43)</f>
        <v>N/A</v>
      </c>
      <c r="Y43" s="593"/>
      <c r="Z43" s="594"/>
      <c r="AA43" s="592" t="str">
        <f>IF('Calcul Worksheet'!GJ43="","",'Calcul Worksheet'!GJ43)</f>
        <v>N/A</v>
      </c>
      <c r="AB43" s="593"/>
      <c r="AC43" s="594"/>
      <c r="AD43" s="592" t="str">
        <f>IF('Calcul Worksheet'!GM43="","",'Calcul Worksheet'!GM43)</f>
        <v>N/A</v>
      </c>
      <c r="AE43" s="593"/>
      <c r="AF43" s="594"/>
      <c r="AG43" s="201"/>
      <c r="AH43" s="201"/>
      <c r="AI43" s="201"/>
      <c r="AJ43" s="201"/>
    </row>
    <row r="44" spans="1:36">
      <c r="A44" s="34" t="str">
        <f>IF('Informations About Genes'!A44="","",'Informations About Genes'!A44)</f>
        <v>D6</v>
      </c>
      <c r="B44" s="35" t="str">
        <f>IF('Informations About Genes'!D44="","",'Informations About Genes'!D44)</f>
        <v/>
      </c>
      <c r="C44" s="592" t="str">
        <f>IF('Calcul Worksheet'!FL44="","",'Calcul Worksheet'!FL44)</f>
        <v>N/A</v>
      </c>
      <c r="D44" s="593"/>
      <c r="E44" s="594"/>
      <c r="F44" s="592" t="str">
        <f>IF('Calcul Worksheet'!FO44="","",'Calcul Worksheet'!FO44)</f>
        <v>N/A</v>
      </c>
      <c r="G44" s="593"/>
      <c r="H44" s="594"/>
      <c r="I44" s="592" t="str">
        <f>IF('Calcul Worksheet'!FR44="","",'Calcul Worksheet'!FR44)</f>
        <v>N/A</v>
      </c>
      <c r="J44" s="593"/>
      <c r="K44" s="594"/>
      <c r="L44" s="592" t="str">
        <f>IF('Calcul Worksheet'!FU44="","",'Calcul Worksheet'!FU44)</f>
        <v>N/A</v>
      </c>
      <c r="M44" s="593"/>
      <c r="N44" s="594"/>
      <c r="O44" s="592" t="str">
        <f>IF('Calcul Worksheet'!FX44="","",'Calcul Worksheet'!FX44)</f>
        <v>N/A</v>
      </c>
      <c r="P44" s="593"/>
      <c r="Q44" s="594"/>
      <c r="R44" s="592" t="str">
        <f>IF('Calcul Worksheet'!GA44="","",'Calcul Worksheet'!GA44)</f>
        <v>N/A</v>
      </c>
      <c r="S44" s="593"/>
      <c r="T44" s="594"/>
      <c r="U44" s="592" t="str">
        <f>IF('Calcul Worksheet'!GD44="","",'Calcul Worksheet'!GD44)</f>
        <v>N/A</v>
      </c>
      <c r="V44" s="593"/>
      <c r="W44" s="594"/>
      <c r="X44" s="592" t="str">
        <f>IF('Calcul Worksheet'!GG44="","",'Calcul Worksheet'!GG44)</f>
        <v>N/A</v>
      </c>
      <c r="Y44" s="593"/>
      <c r="Z44" s="594"/>
      <c r="AA44" s="592" t="str">
        <f>IF('Calcul Worksheet'!GJ44="","",'Calcul Worksheet'!GJ44)</f>
        <v>N/A</v>
      </c>
      <c r="AB44" s="593"/>
      <c r="AC44" s="594"/>
      <c r="AD44" s="592" t="str">
        <f>IF('Calcul Worksheet'!GM44="","",'Calcul Worksheet'!GM44)</f>
        <v>N/A</v>
      </c>
      <c r="AE44" s="593"/>
      <c r="AF44" s="594"/>
      <c r="AG44" s="201"/>
      <c r="AH44" s="201"/>
      <c r="AI44" s="201"/>
      <c r="AJ44" s="201"/>
    </row>
    <row r="45" spans="1:36">
      <c r="A45" s="34" t="str">
        <f>IF('Informations About Genes'!A45="","",'Informations About Genes'!A45)</f>
        <v>D7</v>
      </c>
      <c r="B45" s="35" t="str">
        <f>IF('Informations About Genes'!D45="","",'Informations About Genes'!D45)</f>
        <v/>
      </c>
      <c r="C45" s="592" t="str">
        <f>IF('Calcul Worksheet'!FL45="","",'Calcul Worksheet'!FL45)</f>
        <v>N/A</v>
      </c>
      <c r="D45" s="593"/>
      <c r="E45" s="594"/>
      <c r="F45" s="592" t="str">
        <f>IF('Calcul Worksheet'!FO45="","",'Calcul Worksheet'!FO45)</f>
        <v>N/A</v>
      </c>
      <c r="G45" s="593"/>
      <c r="H45" s="594"/>
      <c r="I45" s="592" t="str">
        <f>IF('Calcul Worksheet'!FR45="","",'Calcul Worksheet'!FR45)</f>
        <v>N/A</v>
      </c>
      <c r="J45" s="593"/>
      <c r="K45" s="594"/>
      <c r="L45" s="592" t="str">
        <f>IF('Calcul Worksheet'!FU45="","",'Calcul Worksheet'!FU45)</f>
        <v>N/A</v>
      </c>
      <c r="M45" s="593"/>
      <c r="N45" s="594"/>
      <c r="O45" s="592" t="str">
        <f>IF('Calcul Worksheet'!FX45="","",'Calcul Worksheet'!FX45)</f>
        <v>N/A</v>
      </c>
      <c r="P45" s="593"/>
      <c r="Q45" s="594"/>
      <c r="R45" s="592" t="str">
        <f>IF('Calcul Worksheet'!GA45="","",'Calcul Worksheet'!GA45)</f>
        <v>N/A</v>
      </c>
      <c r="S45" s="593"/>
      <c r="T45" s="594"/>
      <c r="U45" s="592" t="str">
        <f>IF('Calcul Worksheet'!GD45="","",'Calcul Worksheet'!GD45)</f>
        <v>N/A</v>
      </c>
      <c r="V45" s="593"/>
      <c r="W45" s="594"/>
      <c r="X45" s="592" t="str">
        <f>IF('Calcul Worksheet'!GG45="","",'Calcul Worksheet'!GG45)</f>
        <v>N/A</v>
      </c>
      <c r="Y45" s="593"/>
      <c r="Z45" s="594"/>
      <c r="AA45" s="592" t="str">
        <f>IF('Calcul Worksheet'!GJ45="","",'Calcul Worksheet'!GJ45)</f>
        <v>N/A</v>
      </c>
      <c r="AB45" s="593"/>
      <c r="AC45" s="594"/>
      <c r="AD45" s="592" t="str">
        <f>IF('Calcul Worksheet'!GM45="","",'Calcul Worksheet'!GM45)</f>
        <v>N/A</v>
      </c>
      <c r="AE45" s="593"/>
      <c r="AF45" s="594"/>
      <c r="AG45" s="201"/>
      <c r="AH45" s="201"/>
      <c r="AI45" s="201"/>
      <c r="AJ45" s="201"/>
    </row>
    <row r="46" spans="1:36">
      <c r="A46" s="34" t="str">
        <f>IF('Informations About Genes'!A46="","",'Informations About Genes'!A46)</f>
        <v>D8</v>
      </c>
      <c r="B46" s="35" t="str">
        <f>IF('Informations About Genes'!D46="","",'Informations About Genes'!D46)</f>
        <v/>
      </c>
      <c r="C46" s="592" t="str">
        <f>IF('Calcul Worksheet'!FL46="","",'Calcul Worksheet'!FL46)</f>
        <v>N/A</v>
      </c>
      <c r="D46" s="593"/>
      <c r="E46" s="594"/>
      <c r="F46" s="592" t="str">
        <f>IF('Calcul Worksheet'!FO46="","",'Calcul Worksheet'!FO46)</f>
        <v>N/A</v>
      </c>
      <c r="G46" s="593"/>
      <c r="H46" s="594"/>
      <c r="I46" s="592" t="str">
        <f>IF('Calcul Worksheet'!FR46="","",'Calcul Worksheet'!FR46)</f>
        <v>N/A</v>
      </c>
      <c r="J46" s="593"/>
      <c r="K46" s="594"/>
      <c r="L46" s="592" t="str">
        <f>IF('Calcul Worksheet'!FU46="","",'Calcul Worksheet'!FU46)</f>
        <v>N/A</v>
      </c>
      <c r="M46" s="593"/>
      <c r="N46" s="594"/>
      <c r="O46" s="592" t="str">
        <f>IF('Calcul Worksheet'!FX46="","",'Calcul Worksheet'!FX46)</f>
        <v>N/A</v>
      </c>
      <c r="P46" s="593"/>
      <c r="Q46" s="594"/>
      <c r="R46" s="592" t="str">
        <f>IF('Calcul Worksheet'!GA46="","",'Calcul Worksheet'!GA46)</f>
        <v>N/A</v>
      </c>
      <c r="S46" s="593"/>
      <c r="T46" s="594"/>
      <c r="U46" s="592" t="str">
        <f>IF('Calcul Worksheet'!GD46="","",'Calcul Worksheet'!GD46)</f>
        <v>N/A</v>
      </c>
      <c r="V46" s="593"/>
      <c r="W46" s="594"/>
      <c r="X46" s="592" t="str">
        <f>IF('Calcul Worksheet'!GG46="","",'Calcul Worksheet'!GG46)</f>
        <v>N/A</v>
      </c>
      <c r="Y46" s="593"/>
      <c r="Z46" s="594"/>
      <c r="AA46" s="592" t="str">
        <f>IF('Calcul Worksheet'!GJ46="","",'Calcul Worksheet'!GJ46)</f>
        <v>N/A</v>
      </c>
      <c r="AB46" s="593"/>
      <c r="AC46" s="594"/>
      <c r="AD46" s="592" t="str">
        <f>IF('Calcul Worksheet'!GM46="","",'Calcul Worksheet'!GM46)</f>
        <v>N/A</v>
      </c>
      <c r="AE46" s="593"/>
      <c r="AF46" s="594"/>
      <c r="AG46" s="201"/>
      <c r="AH46" s="201"/>
      <c r="AI46" s="201"/>
      <c r="AJ46" s="201"/>
    </row>
    <row r="47" spans="1:36">
      <c r="A47" s="34" t="str">
        <f>IF('Informations About Genes'!A47="","",'Informations About Genes'!A47)</f>
        <v>D9</v>
      </c>
      <c r="B47" s="35" t="str">
        <f>IF('Informations About Genes'!D47="","",'Informations About Genes'!D47)</f>
        <v/>
      </c>
      <c r="C47" s="592" t="str">
        <f>IF('Calcul Worksheet'!FL47="","",'Calcul Worksheet'!FL47)</f>
        <v>N/A</v>
      </c>
      <c r="D47" s="593"/>
      <c r="E47" s="594"/>
      <c r="F47" s="592" t="str">
        <f>IF('Calcul Worksheet'!FO47="","",'Calcul Worksheet'!FO47)</f>
        <v>N/A</v>
      </c>
      <c r="G47" s="593"/>
      <c r="H47" s="594"/>
      <c r="I47" s="592" t="str">
        <f>IF('Calcul Worksheet'!FR47="","",'Calcul Worksheet'!FR47)</f>
        <v>N/A</v>
      </c>
      <c r="J47" s="593"/>
      <c r="K47" s="594"/>
      <c r="L47" s="592" t="str">
        <f>IF('Calcul Worksheet'!FU47="","",'Calcul Worksheet'!FU47)</f>
        <v>N/A</v>
      </c>
      <c r="M47" s="593"/>
      <c r="N47" s="594"/>
      <c r="O47" s="592" t="str">
        <f>IF('Calcul Worksheet'!FX47="","",'Calcul Worksheet'!FX47)</f>
        <v>N/A</v>
      </c>
      <c r="P47" s="593"/>
      <c r="Q47" s="594"/>
      <c r="R47" s="592" t="str">
        <f>IF('Calcul Worksheet'!GA47="","",'Calcul Worksheet'!GA47)</f>
        <v>N/A</v>
      </c>
      <c r="S47" s="593"/>
      <c r="T47" s="594"/>
      <c r="U47" s="592" t="str">
        <f>IF('Calcul Worksheet'!GD47="","",'Calcul Worksheet'!GD47)</f>
        <v>N/A</v>
      </c>
      <c r="V47" s="593"/>
      <c r="W47" s="594"/>
      <c r="X47" s="592" t="str">
        <f>IF('Calcul Worksheet'!GG47="","",'Calcul Worksheet'!GG47)</f>
        <v>N/A</v>
      </c>
      <c r="Y47" s="593"/>
      <c r="Z47" s="594"/>
      <c r="AA47" s="592" t="str">
        <f>IF('Calcul Worksheet'!GJ47="","",'Calcul Worksheet'!GJ47)</f>
        <v>N/A</v>
      </c>
      <c r="AB47" s="593"/>
      <c r="AC47" s="594"/>
      <c r="AD47" s="592" t="str">
        <f>IF('Calcul Worksheet'!GM47="","",'Calcul Worksheet'!GM47)</f>
        <v>N/A</v>
      </c>
      <c r="AE47" s="593"/>
      <c r="AF47" s="594"/>
      <c r="AG47" s="201"/>
      <c r="AH47" s="201"/>
      <c r="AI47" s="201"/>
      <c r="AJ47" s="201"/>
    </row>
    <row r="48" spans="1:36">
      <c r="A48" s="34" t="str">
        <f>IF('Informations About Genes'!A48="","",'Informations About Genes'!A48)</f>
        <v>D10</v>
      </c>
      <c r="B48" s="35" t="str">
        <f>IF('Informations About Genes'!D48="","",'Informations About Genes'!D48)</f>
        <v/>
      </c>
      <c r="C48" s="592" t="str">
        <f>IF('Calcul Worksheet'!FL48="","",'Calcul Worksheet'!FL48)</f>
        <v>N/A</v>
      </c>
      <c r="D48" s="593"/>
      <c r="E48" s="594"/>
      <c r="F48" s="592" t="str">
        <f>IF('Calcul Worksheet'!FO48="","",'Calcul Worksheet'!FO48)</f>
        <v>N/A</v>
      </c>
      <c r="G48" s="593"/>
      <c r="H48" s="594"/>
      <c r="I48" s="592" t="str">
        <f>IF('Calcul Worksheet'!FR48="","",'Calcul Worksheet'!FR48)</f>
        <v>N/A</v>
      </c>
      <c r="J48" s="593"/>
      <c r="K48" s="594"/>
      <c r="L48" s="592" t="str">
        <f>IF('Calcul Worksheet'!FU48="","",'Calcul Worksheet'!FU48)</f>
        <v>N/A</v>
      </c>
      <c r="M48" s="593"/>
      <c r="N48" s="594"/>
      <c r="O48" s="592" t="str">
        <f>IF('Calcul Worksheet'!FX48="","",'Calcul Worksheet'!FX48)</f>
        <v>N/A</v>
      </c>
      <c r="P48" s="593"/>
      <c r="Q48" s="594"/>
      <c r="R48" s="592" t="str">
        <f>IF('Calcul Worksheet'!GA48="","",'Calcul Worksheet'!GA48)</f>
        <v>N/A</v>
      </c>
      <c r="S48" s="593"/>
      <c r="T48" s="594"/>
      <c r="U48" s="592" t="str">
        <f>IF('Calcul Worksheet'!GD48="","",'Calcul Worksheet'!GD48)</f>
        <v>N/A</v>
      </c>
      <c r="V48" s="593"/>
      <c r="W48" s="594"/>
      <c r="X48" s="592" t="str">
        <f>IF('Calcul Worksheet'!GG48="","",'Calcul Worksheet'!GG48)</f>
        <v>N/A</v>
      </c>
      <c r="Y48" s="593"/>
      <c r="Z48" s="594"/>
      <c r="AA48" s="592" t="str">
        <f>IF('Calcul Worksheet'!GJ48="","",'Calcul Worksheet'!GJ48)</f>
        <v>N/A</v>
      </c>
      <c r="AB48" s="593"/>
      <c r="AC48" s="594"/>
      <c r="AD48" s="592" t="str">
        <f>IF('Calcul Worksheet'!GM48="","",'Calcul Worksheet'!GM48)</f>
        <v>N/A</v>
      </c>
      <c r="AE48" s="593"/>
      <c r="AF48" s="594"/>
      <c r="AG48" s="201"/>
      <c r="AH48" s="201"/>
      <c r="AI48" s="201"/>
      <c r="AJ48" s="201"/>
    </row>
    <row r="49" spans="1:36">
      <c r="A49" s="34" t="str">
        <f>IF('Informations About Genes'!A49="","",'Informations About Genes'!A49)</f>
        <v>D11</v>
      </c>
      <c r="B49" s="35" t="str">
        <f>IF('Informations About Genes'!D49="","",'Informations About Genes'!D49)</f>
        <v/>
      </c>
      <c r="C49" s="592" t="str">
        <f>IF('Calcul Worksheet'!FL49="","",'Calcul Worksheet'!FL49)</f>
        <v>N/A</v>
      </c>
      <c r="D49" s="593"/>
      <c r="E49" s="594"/>
      <c r="F49" s="592" t="str">
        <f>IF('Calcul Worksheet'!FO49="","",'Calcul Worksheet'!FO49)</f>
        <v>N/A</v>
      </c>
      <c r="G49" s="593"/>
      <c r="H49" s="594"/>
      <c r="I49" s="592" t="str">
        <f>IF('Calcul Worksheet'!FR49="","",'Calcul Worksheet'!FR49)</f>
        <v>N/A</v>
      </c>
      <c r="J49" s="593"/>
      <c r="K49" s="594"/>
      <c r="L49" s="592" t="str">
        <f>IF('Calcul Worksheet'!FU49="","",'Calcul Worksheet'!FU49)</f>
        <v>N/A</v>
      </c>
      <c r="M49" s="593"/>
      <c r="N49" s="594"/>
      <c r="O49" s="592" t="str">
        <f>IF('Calcul Worksheet'!FX49="","",'Calcul Worksheet'!FX49)</f>
        <v>N/A</v>
      </c>
      <c r="P49" s="593"/>
      <c r="Q49" s="594"/>
      <c r="R49" s="592" t="str">
        <f>IF('Calcul Worksheet'!GA49="","",'Calcul Worksheet'!GA49)</f>
        <v>N/A</v>
      </c>
      <c r="S49" s="593"/>
      <c r="T49" s="594"/>
      <c r="U49" s="592" t="str">
        <f>IF('Calcul Worksheet'!GD49="","",'Calcul Worksheet'!GD49)</f>
        <v>N/A</v>
      </c>
      <c r="V49" s="593"/>
      <c r="W49" s="594"/>
      <c r="X49" s="592" t="str">
        <f>IF('Calcul Worksheet'!GG49="","",'Calcul Worksheet'!GG49)</f>
        <v>N/A</v>
      </c>
      <c r="Y49" s="593"/>
      <c r="Z49" s="594"/>
      <c r="AA49" s="592" t="str">
        <f>IF('Calcul Worksheet'!GJ49="","",'Calcul Worksheet'!GJ49)</f>
        <v>N/A</v>
      </c>
      <c r="AB49" s="593"/>
      <c r="AC49" s="594"/>
      <c r="AD49" s="592" t="str">
        <f>IF('Calcul Worksheet'!GM49="","",'Calcul Worksheet'!GM49)</f>
        <v>N/A</v>
      </c>
      <c r="AE49" s="593"/>
      <c r="AF49" s="594"/>
      <c r="AG49" s="201"/>
      <c r="AH49" s="201"/>
      <c r="AI49" s="201"/>
      <c r="AJ49" s="201"/>
    </row>
    <row r="50" spans="1:36">
      <c r="A50" s="34" t="str">
        <f>IF('Informations About Genes'!A50="","",'Informations About Genes'!A50)</f>
        <v>D12</v>
      </c>
      <c r="B50" s="35" t="str">
        <f>IF('Informations About Genes'!D50="","",'Informations About Genes'!D50)</f>
        <v/>
      </c>
      <c r="C50" s="592" t="str">
        <f>IF('Calcul Worksheet'!FL50="","",'Calcul Worksheet'!FL50)</f>
        <v>N/A</v>
      </c>
      <c r="D50" s="593"/>
      <c r="E50" s="594"/>
      <c r="F50" s="592" t="str">
        <f>IF('Calcul Worksheet'!FO50="","",'Calcul Worksheet'!FO50)</f>
        <v>N/A</v>
      </c>
      <c r="G50" s="593"/>
      <c r="H50" s="594"/>
      <c r="I50" s="592" t="str">
        <f>IF('Calcul Worksheet'!FR50="","",'Calcul Worksheet'!FR50)</f>
        <v>N/A</v>
      </c>
      <c r="J50" s="593"/>
      <c r="K50" s="594"/>
      <c r="L50" s="592" t="str">
        <f>IF('Calcul Worksheet'!FU50="","",'Calcul Worksheet'!FU50)</f>
        <v>N/A</v>
      </c>
      <c r="M50" s="593"/>
      <c r="N50" s="594"/>
      <c r="O50" s="592" t="str">
        <f>IF('Calcul Worksheet'!FX50="","",'Calcul Worksheet'!FX50)</f>
        <v>N/A</v>
      </c>
      <c r="P50" s="593"/>
      <c r="Q50" s="594"/>
      <c r="R50" s="592" t="str">
        <f>IF('Calcul Worksheet'!GA50="","",'Calcul Worksheet'!GA50)</f>
        <v>N/A</v>
      </c>
      <c r="S50" s="593"/>
      <c r="T50" s="594"/>
      <c r="U50" s="592" t="str">
        <f>IF('Calcul Worksheet'!GD50="","",'Calcul Worksheet'!GD50)</f>
        <v>N/A</v>
      </c>
      <c r="V50" s="593"/>
      <c r="W50" s="594"/>
      <c r="X50" s="592" t="str">
        <f>IF('Calcul Worksheet'!GG50="","",'Calcul Worksheet'!GG50)</f>
        <v>N/A</v>
      </c>
      <c r="Y50" s="593"/>
      <c r="Z50" s="594"/>
      <c r="AA50" s="592" t="str">
        <f>IF('Calcul Worksheet'!GJ50="","",'Calcul Worksheet'!GJ50)</f>
        <v>N/A</v>
      </c>
      <c r="AB50" s="593"/>
      <c r="AC50" s="594"/>
      <c r="AD50" s="592" t="str">
        <f>IF('Calcul Worksheet'!GM50="","",'Calcul Worksheet'!GM50)</f>
        <v>N/A</v>
      </c>
      <c r="AE50" s="593"/>
      <c r="AF50" s="594"/>
      <c r="AG50" s="201"/>
      <c r="AH50" s="201"/>
      <c r="AI50" s="201"/>
      <c r="AJ50" s="201"/>
    </row>
    <row r="51" spans="1:36">
      <c r="A51" s="34" t="str">
        <f>IF('Informations About Genes'!A51="","",'Informations About Genes'!A51)</f>
        <v>E1</v>
      </c>
      <c r="B51" s="35" t="str">
        <f>IF('Informations About Genes'!D51="","",'Informations About Genes'!D51)</f>
        <v/>
      </c>
      <c r="C51" s="592" t="str">
        <f>IF('Calcul Worksheet'!FL51="","",'Calcul Worksheet'!FL51)</f>
        <v>N/A</v>
      </c>
      <c r="D51" s="593"/>
      <c r="E51" s="594"/>
      <c r="F51" s="592" t="str">
        <f>IF('Calcul Worksheet'!FO51="","",'Calcul Worksheet'!FO51)</f>
        <v>N/A</v>
      </c>
      <c r="G51" s="593"/>
      <c r="H51" s="594"/>
      <c r="I51" s="592" t="str">
        <f>IF('Calcul Worksheet'!FR51="","",'Calcul Worksheet'!FR51)</f>
        <v>N/A</v>
      </c>
      <c r="J51" s="593"/>
      <c r="K51" s="594"/>
      <c r="L51" s="592" t="str">
        <f>IF('Calcul Worksheet'!FU51="","",'Calcul Worksheet'!FU51)</f>
        <v>N/A</v>
      </c>
      <c r="M51" s="593"/>
      <c r="N51" s="594"/>
      <c r="O51" s="592" t="str">
        <f>IF('Calcul Worksheet'!FX51="","",'Calcul Worksheet'!FX51)</f>
        <v>N/A</v>
      </c>
      <c r="P51" s="593"/>
      <c r="Q51" s="594"/>
      <c r="R51" s="592" t="str">
        <f>IF('Calcul Worksheet'!GA51="","",'Calcul Worksheet'!GA51)</f>
        <v>N/A</v>
      </c>
      <c r="S51" s="593"/>
      <c r="T51" s="594"/>
      <c r="U51" s="592" t="str">
        <f>IF('Calcul Worksheet'!GD51="","",'Calcul Worksheet'!GD51)</f>
        <v>N/A</v>
      </c>
      <c r="V51" s="593"/>
      <c r="W51" s="594"/>
      <c r="X51" s="592" t="str">
        <f>IF('Calcul Worksheet'!GG51="","",'Calcul Worksheet'!GG51)</f>
        <v>N/A</v>
      </c>
      <c r="Y51" s="593"/>
      <c r="Z51" s="594"/>
      <c r="AA51" s="592" t="str">
        <f>IF('Calcul Worksheet'!GJ51="","",'Calcul Worksheet'!GJ51)</f>
        <v>N/A</v>
      </c>
      <c r="AB51" s="593"/>
      <c r="AC51" s="594"/>
      <c r="AD51" s="592" t="str">
        <f>IF('Calcul Worksheet'!GM51="","",'Calcul Worksheet'!GM51)</f>
        <v>N/A</v>
      </c>
      <c r="AE51" s="593"/>
      <c r="AF51" s="594"/>
      <c r="AG51" s="201"/>
      <c r="AH51" s="201"/>
      <c r="AI51" s="201"/>
      <c r="AJ51" s="201"/>
    </row>
    <row r="52" spans="1:36">
      <c r="A52" s="34" t="str">
        <f>IF('Informations About Genes'!A52="","",'Informations About Genes'!A52)</f>
        <v>E2</v>
      </c>
      <c r="B52" s="35" t="str">
        <f>IF('Informations About Genes'!D52="","",'Informations About Genes'!D52)</f>
        <v/>
      </c>
      <c r="C52" s="592" t="str">
        <f>IF('Calcul Worksheet'!FL52="","",'Calcul Worksheet'!FL52)</f>
        <v>N/A</v>
      </c>
      <c r="D52" s="593"/>
      <c r="E52" s="594"/>
      <c r="F52" s="592" t="str">
        <f>IF('Calcul Worksheet'!FO52="","",'Calcul Worksheet'!FO52)</f>
        <v>N/A</v>
      </c>
      <c r="G52" s="593"/>
      <c r="H52" s="594"/>
      <c r="I52" s="592" t="str">
        <f>IF('Calcul Worksheet'!FR52="","",'Calcul Worksheet'!FR52)</f>
        <v>N/A</v>
      </c>
      <c r="J52" s="593"/>
      <c r="K52" s="594"/>
      <c r="L52" s="592" t="str">
        <f>IF('Calcul Worksheet'!FU52="","",'Calcul Worksheet'!FU52)</f>
        <v>N/A</v>
      </c>
      <c r="M52" s="593"/>
      <c r="N52" s="594"/>
      <c r="O52" s="592" t="str">
        <f>IF('Calcul Worksheet'!FX52="","",'Calcul Worksheet'!FX52)</f>
        <v>N/A</v>
      </c>
      <c r="P52" s="593"/>
      <c r="Q52" s="594"/>
      <c r="R52" s="592" t="str">
        <f>IF('Calcul Worksheet'!GA52="","",'Calcul Worksheet'!GA52)</f>
        <v>N/A</v>
      </c>
      <c r="S52" s="593"/>
      <c r="T52" s="594"/>
      <c r="U52" s="592" t="str">
        <f>IF('Calcul Worksheet'!GD52="","",'Calcul Worksheet'!GD52)</f>
        <v>N/A</v>
      </c>
      <c r="V52" s="593"/>
      <c r="W52" s="594"/>
      <c r="X52" s="592" t="str">
        <f>IF('Calcul Worksheet'!GG52="","",'Calcul Worksheet'!GG52)</f>
        <v>N/A</v>
      </c>
      <c r="Y52" s="593"/>
      <c r="Z52" s="594"/>
      <c r="AA52" s="592" t="str">
        <f>IF('Calcul Worksheet'!GJ52="","",'Calcul Worksheet'!GJ52)</f>
        <v>N/A</v>
      </c>
      <c r="AB52" s="593"/>
      <c r="AC52" s="594"/>
      <c r="AD52" s="592" t="str">
        <f>IF('Calcul Worksheet'!GM52="","",'Calcul Worksheet'!GM52)</f>
        <v>N/A</v>
      </c>
      <c r="AE52" s="593"/>
      <c r="AF52" s="594"/>
      <c r="AG52" s="201"/>
      <c r="AH52" s="201"/>
      <c r="AI52" s="201"/>
      <c r="AJ52" s="201"/>
    </row>
    <row r="53" spans="1:36">
      <c r="A53" s="34" t="str">
        <f>IF('Informations About Genes'!A53="","",'Informations About Genes'!A53)</f>
        <v>E3</v>
      </c>
      <c r="B53" s="35" t="str">
        <f>IF('Informations About Genes'!D53="","",'Informations About Genes'!D53)</f>
        <v/>
      </c>
      <c r="C53" s="592" t="str">
        <f>IF('Calcul Worksheet'!FL53="","",'Calcul Worksheet'!FL53)</f>
        <v>N/A</v>
      </c>
      <c r="D53" s="593"/>
      <c r="E53" s="594"/>
      <c r="F53" s="592" t="str">
        <f>IF('Calcul Worksheet'!FO53="","",'Calcul Worksheet'!FO53)</f>
        <v>N/A</v>
      </c>
      <c r="G53" s="593"/>
      <c r="H53" s="594"/>
      <c r="I53" s="592" t="str">
        <f>IF('Calcul Worksheet'!FR53="","",'Calcul Worksheet'!FR53)</f>
        <v>N/A</v>
      </c>
      <c r="J53" s="593"/>
      <c r="K53" s="594"/>
      <c r="L53" s="592" t="str">
        <f>IF('Calcul Worksheet'!FU53="","",'Calcul Worksheet'!FU53)</f>
        <v>N/A</v>
      </c>
      <c r="M53" s="593"/>
      <c r="N53" s="594"/>
      <c r="O53" s="592" t="str">
        <f>IF('Calcul Worksheet'!FX53="","",'Calcul Worksheet'!FX53)</f>
        <v>N/A</v>
      </c>
      <c r="P53" s="593"/>
      <c r="Q53" s="594"/>
      <c r="R53" s="592" t="str">
        <f>IF('Calcul Worksheet'!GA53="","",'Calcul Worksheet'!GA53)</f>
        <v>N/A</v>
      </c>
      <c r="S53" s="593"/>
      <c r="T53" s="594"/>
      <c r="U53" s="592" t="str">
        <f>IF('Calcul Worksheet'!GD53="","",'Calcul Worksheet'!GD53)</f>
        <v>N/A</v>
      </c>
      <c r="V53" s="593"/>
      <c r="W53" s="594"/>
      <c r="X53" s="592" t="str">
        <f>IF('Calcul Worksheet'!GG53="","",'Calcul Worksheet'!GG53)</f>
        <v>N/A</v>
      </c>
      <c r="Y53" s="593"/>
      <c r="Z53" s="594"/>
      <c r="AA53" s="592" t="str">
        <f>IF('Calcul Worksheet'!GJ53="","",'Calcul Worksheet'!GJ53)</f>
        <v>N/A</v>
      </c>
      <c r="AB53" s="593"/>
      <c r="AC53" s="594"/>
      <c r="AD53" s="592" t="str">
        <f>IF('Calcul Worksheet'!GM53="","",'Calcul Worksheet'!GM53)</f>
        <v>N/A</v>
      </c>
      <c r="AE53" s="593"/>
      <c r="AF53" s="594"/>
      <c r="AG53" s="201"/>
      <c r="AH53" s="201"/>
      <c r="AI53" s="201"/>
      <c r="AJ53" s="201"/>
    </row>
    <row r="54" spans="1:36">
      <c r="A54" s="34" t="str">
        <f>IF('Informations About Genes'!A54="","",'Informations About Genes'!A54)</f>
        <v>E4</v>
      </c>
      <c r="B54" s="35" t="str">
        <f>IF('Informations About Genes'!D54="","",'Informations About Genes'!D54)</f>
        <v/>
      </c>
      <c r="C54" s="592" t="str">
        <f>IF('Calcul Worksheet'!FL54="","",'Calcul Worksheet'!FL54)</f>
        <v>N/A</v>
      </c>
      <c r="D54" s="593"/>
      <c r="E54" s="594"/>
      <c r="F54" s="592" t="str">
        <f>IF('Calcul Worksheet'!FO54="","",'Calcul Worksheet'!FO54)</f>
        <v>N/A</v>
      </c>
      <c r="G54" s="593"/>
      <c r="H54" s="594"/>
      <c r="I54" s="592" t="str">
        <f>IF('Calcul Worksheet'!FR54="","",'Calcul Worksheet'!FR54)</f>
        <v>N/A</v>
      </c>
      <c r="J54" s="593"/>
      <c r="K54" s="594"/>
      <c r="L54" s="592" t="str">
        <f>IF('Calcul Worksheet'!FU54="","",'Calcul Worksheet'!FU54)</f>
        <v>N/A</v>
      </c>
      <c r="M54" s="593"/>
      <c r="N54" s="594"/>
      <c r="O54" s="592" t="str">
        <f>IF('Calcul Worksheet'!FX54="","",'Calcul Worksheet'!FX54)</f>
        <v>N/A</v>
      </c>
      <c r="P54" s="593"/>
      <c r="Q54" s="594"/>
      <c r="R54" s="592" t="str">
        <f>IF('Calcul Worksheet'!GA54="","",'Calcul Worksheet'!GA54)</f>
        <v>N/A</v>
      </c>
      <c r="S54" s="593"/>
      <c r="T54" s="594"/>
      <c r="U54" s="592" t="str">
        <f>IF('Calcul Worksheet'!GD54="","",'Calcul Worksheet'!GD54)</f>
        <v>N/A</v>
      </c>
      <c r="V54" s="593"/>
      <c r="W54" s="594"/>
      <c r="X54" s="592" t="str">
        <f>IF('Calcul Worksheet'!GG54="","",'Calcul Worksheet'!GG54)</f>
        <v>N/A</v>
      </c>
      <c r="Y54" s="593"/>
      <c r="Z54" s="594"/>
      <c r="AA54" s="592" t="str">
        <f>IF('Calcul Worksheet'!GJ54="","",'Calcul Worksheet'!GJ54)</f>
        <v>N/A</v>
      </c>
      <c r="AB54" s="593"/>
      <c r="AC54" s="594"/>
      <c r="AD54" s="592" t="str">
        <f>IF('Calcul Worksheet'!GM54="","",'Calcul Worksheet'!GM54)</f>
        <v>N/A</v>
      </c>
      <c r="AE54" s="593"/>
      <c r="AF54" s="594"/>
      <c r="AG54" s="201"/>
      <c r="AH54" s="201"/>
      <c r="AI54" s="201"/>
      <c r="AJ54" s="201"/>
    </row>
    <row r="55" spans="1:36">
      <c r="A55" s="34" t="str">
        <f>IF('Informations About Genes'!A55="","",'Informations About Genes'!A55)</f>
        <v>E5</v>
      </c>
      <c r="B55" s="35" t="str">
        <f>IF('Informations About Genes'!D55="","",'Informations About Genes'!D55)</f>
        <v/>
      </c>
      <c r="C55" s="592" t="str">
        <f>IF('Calcul Worksheet'!FL55="","",'Calcul Worksheet'!FL55)</f>
        <v>N/A</v>
      </c>
      <c r="D55" s="593"/>
      <c r="E55" s="594"/>
      <c r="F55" s="592" t="str">
        <f>IF('Calcul Worksheet'!FO55="","",'Calcul Worksheet'!FO55)</f>
        <v>N/A</v>
      </c>
      <c r="G55" s="593"/>
      <c r="H55" s="594"/>
      <c r="I55" s="592" t="str">
        <f>IF('Calcul Worksheet'!FR55="","",'Calcul Worksheet'!FR55)</f>
        <v>N/A</v>
      </c>
      <c r="J55" s="593"/>
      <c r="K55" s="594"/>
      <c r="L55" s="592" t="str">
        <f>IF('Calcul Worksheet'!FU55="","",'Calcul Worksheet'!FU55)</f>
        <v>N/A</v>
      </c>
      <c r="M55" s="593"/>
      <c r="N55" s="594"/>
      <c r="O55" s="592" t="str">
        <f>IF('Calcul Worksheet'!FX55="","",'Calcul Worksheet'!FX55)</f>
        <v>N/A</v>
      </c>
      <c r="P55" s="593"/>
      <c r="Q55" s="594"/>
      <c r="R55" s="592" t="str">
        <f>IF('Calcul Worksheet'!GA55="","",'Calcul Worksheet'!GA55)</f>
        <v>N/A</v>
      </c>
      <c r="S55" s="593"/>
      <c r="T55" s="594"/>
      <c r="U55" s="592" t="str">
        <f>IF('Calcul Worksheet'!GD55="","",'Calcul Worksheet'!GD55)</f>
        <v>N/A</v>
      </c>
      <c r="V55" s="593"/>
      <c r="W55" s="594"/>
      <c r="X55" s="592" t="str">
        <f>IF('Calcul Worksheet'!GG55="","",'Calcul Worksheet'!GG55)</f>
        <v>N/A</v>
      </c>
      <c r="Y55" s="593"/>
      <c r="Z55" s="594"/>
      <c r="AA55" s="592" t="str">
        <f>IF('Calcul Worksheet'!GJ55="","",'Calcul Worksheet'!GJ55)</f>
        <v>N/A</v>
      </c>
      <c r="AB55" s="593"/>
      <c r="AC55" s="594"/>
      <c r="AD55" s="592" t="str">
        <f>IF('Calcul Worksheet'!GM55="","",'Calcul Worksheet'!GM55)</f>
        <v>N/A</v>
      </c>
      <c r="AE55" s="593"/>
      <c r="AF55" s="594"/>
      <c r="AG55" s="201"/>
      <c r="AH55" s="201"/>
      <c r="AI55" s="201"/>
      <c r="AJ55" s="201"/>
    </row>
    <row r="56" spans="1:36">
      <c r="A56" s="34" t="str">
        <f>IF('Informations About Genes'!A56="","",'Informations About Genes'!A56)</f>
        <v>E6</v>
      </c>
      <c r="B56" s="35" t="str">
        <f>IF('Informations About Genes'!D56="","",'Informations About Genes'!D56)</f>
        <v/>
      </c>
      <c r="C56" s="592" t="str">
        <f>IF('Calcul Worksheet'!FL56="","",'Calcul Worksheet'!FL56)</f>
        <v>N/A</v>
      </c>
      <c r="D56" s="593"/>
      <c r="E56" s="594"/>
      <c r="F56" s="592" t="str">
        <f>IF('Calcul Worksheet'!FO56="","",'Calcul Worksheet'!FO56)</f>
        <v>N/A</v>
      </c>
      <c r="G56" s="593"/>
      <c r="H56" s="594"/>
      <c r="I56" s="592" t="str">
        <f>IF('Calcul Worksheet'!FR56="","",'Calcul Worksheet'!FR56)</f>
        <v>N/A</v>
      </c>
      <c r="J56" s="593"/>
      <c r="K56" s="594"/>
      <c r="L56" s="592" t="str">
        <f>IF('Calcul Worksheet'!FU56="","",'Calcul Worksheet'!FU56)</f>
        <v>N/A</v>
      </c>
      <c r="M56" s="593"/>
      <c r="N56" s="594"/>
      <c r="O56" s="592" t="str">
        <f>IF('Calcul Worksheet'!FX56="","",'Calcul Worksheet'!FX56)</f>
        <v>N/A</v>
      </c>
      <c r="P56" s="593"/>
      <c r="Q56" s="594"/>
      <c r="R56" s="592" t="str">
        <f>IF('Calcul Worksheet'!GA56="","",'Calcul Worksheet'!GA56)</f>
        <v>N/A</v>
      </c>
      <c r="S56" s="593"/>
      <c r="T56" s="594"/>
      <c r="U56" s="592" t="str">
        <f>IF('Calcul Worksheet'!GD56="","",'Calcul Worksheet'!GD56)</f>
        <v>N/A</v>
      </c>
      <c r="V56" s="593"/>
      <c r="W56" s="594"/>
      <c r="X56" s="592" t="str">
        <f>IF('Calcul Worksheet'!GG56="","",'Calcul Worksheet'!GG56)</f>
        <v>N/A</v>
      </c>
      <c r="Y56" s="593"/>
      <c r="Z56" s="594"/>
      <c r="AA56" s="592" t="str">
        <f>IF('Calcul Worksheet'!GJ56="","",'Calcul Worksheet'!GJ56)</f>
        <v>N/A</v>
      </c>
      <c r="AB56" s="593"/>
      <c r="AC56" s="594"/>
      <c r="AD56" s="592" t="str">
        <f>IF('Calcul Worksheet'!GM56="","",'Calcul Worksheet'!GM56)</f>
        <v>N/A</v>
      </c>
      <c r="AE56" s="593"/>
      <c r="AF56" s="594"/>
      <c r="AG56" s="201"/>
      <c r="AH56" s="201"/>
      <c r="AI56" s="201"/>
      <c r="AJ56" s="201"/>
    </row>
    <row r="57" spans="1:36">
      <c r="A57" s="34" t="str">
        <f>IF('Informations About Genes'!A57="","",'Informations About Genes'!A57)</f>
        <v>E7</v>
      </c>
      <c r="B57" s="35" t="str">
        <f>IF('Informations About Genes'!D57="","",'Informations About Genes'!D57)</f>
        <v/>
      </c>
      <c r="C57" s="592" t="str">
        <f>IF('Calcul Worksheet'!FL57="","",'Calcul Worksheet'!FL57)</f>
        <v>N/A</v>
      </c>
      <c r="D57" s="593"/>
      <c r="E57" s="594"/>
      <c r="F57" s="592" t="str">
        <f>IF('Calcul Worksheet'!FO57="","",'Calcul Worksheet'!FO57)</f>
        <v>N/A</v>
      </c>
      <c r="G57" s="593"/>
      <c r="H57" s="594"/>
      <c r="I57" s="592" t="str">
        <f>IF('Calcul Worksheet'!FR57="","",'Calcul Worksheet'!FR57)</f>
        <v>N/A</v>
      </c>
      <c r="J57" s="593"/>
      <c r="K57" s="594"/>
      <c r="L57" s="592" t="str">
        <f>IF('Calcul Worksheet'!FU57="","",'Calcul Worksheet'!FU57)</f>
        <v>N/A</v>
      </c>
      <c r="M57" s="593"/>
      <c r="N57" s="594"/>
      <c r="O57" s="592" t="str">
        <f>IF('Calcul Worksheet'!FX57="","",'Calcul Worksheet'!FX57)</f>
        <v>N/A</v>
      </c>
      <c r="P57" s="593"/>
      <c r="Q57" s="594"/>
      <c r="R57" s="592" t="str">
        <f>IF('Calcul Worksheet'!GA57="","",'Calcul Worksheet'!GA57)</f>
        <v>N/A</v>
      </c>
      <c r="S57" s="593"/>
      <c r="T57" s="594"/>
      <c r="U57" s="592" t="str">
        <f>IF('Calcul Worksheet'!GD57="","",'Calcul Worksheet'!GD57)</f>
        <v>N/A</v>
      </c>
      <c r="V57" s="593"/>
      <c r="W57" s="594"/>
      <c r="X57" s="592" t="str">
        <f>IF('Calcul Worksheet'!GG57="","",'Calcul Worksheet'!GG57)</f>
        <v>N/A</v>
      </c>
      <c r="Y57" s="593"/>
      <c r="Z57" s="594"/>
      <c r="AA57" s="592" t="str">
        <f>IF('Calcul Worksheet'!GJ57="","",'Calcul Worksheet'!GJ57)</f>
        <v>N/A</v>
      </c>
      <c r="AB57" s="593"/>
      <c r="AC57" s="594"/>
      <c r="AD57" s="592" t="str">
        <f>IF('Calcul Worksheet'!GM57="","",'Calcul Worksheet'!GM57)</f>
        <v>N/A</v>
      </c>
      <c r="AE57" s="593"/>
      <c r="AF57" s="594"/>
      <c r="AG57" s="201"/>
      <c r="AH57" s="201"/>
      <c r="AI57" s="201"/>
      <c r="AJ57" s="201"/>
    </row>
    <row r="58" spans="1:36">
      <c r="A58" s="34" t="str">
        <f>IF('Informations About Genes'!A58="","",'Informations About Genes'!A58)</f>
        <v>E8</v>
      </c>
      <c r="B58" s="35" t="str">
        <f>IF('Informations About Genes'!D58="","",'Informations About Genes'!D58)</f>
        <v/>
      </c>
      <c r="C58" s="592" t="str">
        <f>IF('Calcul Worksheet'!FL58="","",'Calcul Worksheet'!FL58)</f>
        <v>N/A</v>
      </c>
      <c r="D58" s="593"/>
      <c r="E58" s="594"/>
      <c r="F58" s="592" t="str">
        <f>IF('Calcul Worksheet'!FO58="","",'Calcul Worksheet'!FO58)</f>
        <v>N/A</v>
      </c>
      <c r="G58" s="593"/>
      <c r="H58" s="594"/>
      <c r="I58" s="592" t="str">
        <f>IF('Calcul Worksheet'!FR58="","",'Calcul Worksheet'!FR58)</f>
        <v>N/A</v>
      </c>
      <c r="J58" s="593"/>
      <c r="K58" s="594"/>
      <c r="L58" s="592" t="str">
        <f>IF('Calcul Worksheet'!FU58="","",'Calcul Worksheet'!FU58)</f>
        <v>N/A</v>
      </c>
      <c r="M58" s="593"/>
      <c r="N58" s="594"/>
      <c r="O58" s="592" t="str">
        <f>IF('Calcul Worksheet'!FX58="","",'Calcul Worksheet'!FX58)</f>
        <v>N/A</v>
      </c>
      <c r="P58" s="593"/>
      <c r="Q58" s="594"/>
      <c r="R58" s="592" t="str">
        <f>IF('Calcul Worksheet'!GA58="","",'Calcul Worksheet'!GA58)</f>
        <v>N/A</v>
      </c>
      <c r="S58" s="593"/>
      <c r="T58" s="594"/>
      <c r="U58" s="592" t="str">
        <f>IF('Calcul Worksheet'!GD58="","",'Calcul Worksheet'!GD58)</f>
        <v>N/A</v>
      </c>
      <c r="V58" s="593"/>
      <c r="W58" s="594"/>
      <c r="X58" s="592" t="str">
        <f>IF('Calcul Worksheet'!GG58="","",'Calcul Worksheet'!GG58)</f>
        <v>N/A</v>
      </c>
      <c r="Y58" s="593"/>
      <c r="Z58" s="594"/>
      <c r="AA58" s="592" t="str">
        <f>IF('Calcul Worksheet'!GJ58="","",'Calcul Worksheet'!GJ58)</f>
        <v>N/A</v>
      </c>
      <c r="AB58" s="593"/>
      <c r="AC58" s="594"/>
      <c r="AD58" s="592" t="str">
        <f>IF('Calcul Worksheet'!GM58="","",'Calcul Worksheet'!GM58)</f>
        <v>N/A</v>
      </c>
      <c r="AE58" s="593"/>
      <c r="AF58" s="594"/>
      <c r="AG58" s="201"/>
      <c r="AH58" s="201"/>
      <c r="AI58" s="201"/>
      <c r="AJ58" s="201"/>
    </row>
    <row r="59" spans="1:36">
      <c r="A59" s="34" t="str">
        <f>IF('Informations About Genes'!A59="","",'Informations About Genes'!A59)</f>
        <v>E9</v>
      </c>
      <c r="B59" s="35" t="str">
        <f>IF('Informations About Genes'!D59="","",'Informations About Genes'!D59)</f>
        <v/>
      </c>
      <c r="C59" s="592" t="str">
        <f>IF('Calcul Worksheet'!FL59="","",'Calcul Worksheet'!FL59)</f>
        <v>N/A</v>
      </c>
      <c r="D59" s="593"/>
      <c r="E59" s="594"/>
      <c r="F59" s="592" t="str">
        <f>IF('Calcul Worksheet'!FO59="","",'Calcul Worksheet'!FO59)</f>
        <v>N/A</v>
      </c>
      <c r="G59" s="593"/>
      <c r="H59" s="594"/>
      <c r="I59" s="592" t="str">
        <f>IF('Calcul Worksheet'!FR59="","",'Calcul Worksheet'!FR59)</f>
        <v>N/A</v>
      </c>
      <c r="J59" s="593"/>
      <c r="K59" s="594"/>
      <c r="L59" s="592" t="str">
        <f>IF('Calcul Worksheet'!FU59="","",'Calcul Worksheet'!FU59)</f>
        <v>N/A</v>
      </c>
      <c r="M59" s="593"/>
      <c r="N59" s="594"/>
      <c r="O59" s="592" t="str">
        <f>IF('Calcul Worksheet'!FX59="","",'Calcul Worksheet'!FX59)</f>
        <v>N/A</v>
      </c>
      <c r="P59" s="593"/>
      <c r="Q59" s="594"/>
      <c r="R59" s="592" t="str">
        <f>IF('Calcul Worksheet'!GA59="","",'Calcul Worksheet'!GA59)</f>
        <v>N/A</v>
      </c>
      <c r="S59" s="593"/>
      <c r="T59" s="594"/>
      <c r="U59" s="592" t="str">
        <f>IF('Calcul Worksheet'!GD59="","",'Calcul Worksheet'!GD59)</f>
        <v>N/A</v>
      </c>
      <c r="V59" s="593"/>
      <c r="W59" s="594"/>
      <c r="X59" s="592" t="str">
        <f>IF('Calcul Worksheet'!GG59="","",'Calcul Worksheet'!GG59)</f>
        <v>N/A</v>
      </c>
      <c r="Y59" s="593"/>
      <c r="Z59" s="594"/>
      <c r="AA59" s="592" t="str">
        <f>IF('Calcul Worksheet'!GJ59="","",'Calcul Worksheet'!GJ59)</f>
        <v>N/A</v>
      </c>
      <c r="AB59" s="593"/>
      <c r="AC59" s="594"/>
      <c r="AD59" s="592" t="str">
        <f>IF('Calcul Worksheet'!GM59="","",'Calcul Worksheet'!GM59)</f>
        <v>N/A</v>
      </c>
      <c r="AE59" s="593"/>
      <c r="AF59" s="594"/>
      <c r="AG59" s="201"/>
      <c r="AH59" s="201"/>
      <c r="AI59" s="201"/>
      <c r="AJ59" s="201"/>
    </row>
    <row r="60" spans="1:36">
      <c r="A60" s="34" t="str">
        <f>IF('Informations About Genes'!A60="","",'Informations About Genes'!A60)</f>
        <v>E10</v>
      </c>
      <c r="B60" s="35" t="str">
        <f>IF('Informations About Genes'!D60="","",'Informations About Genes'!D60)</f>
        <v/>
      </c>
      <c r="C60" s="592" t="str">
        <f>IF('Calcul Worksheet'!FL60="","",'Calcul Worksheet'!FL60)</f>
        <v>N/A</v>
      </c>
      <c r="D60" s="593"/>
      <c r="E60" s="594"/>
      <c r="F60" s="592" t="str">
        <f>IF('Calcul Worksheet'!FO60="","",'Calcul Worksheet'!FO60)</f>
        <v>N/A</v>
      </c>
      <c r="G60" s="593"/>
      <c r="H60" s="594"/>
      <c r="I60" s="592" t="str">
        <f>IF('Calcul Worksheet'!FR60="","",'Calcul Worksheet'!FR60)</f>
        <v>N/A</v>
      </c>
      <c r="J60" s="593"/>
      <c r="K60" s="594"/>
      <c r="L60" s="592" t="str">
        <f>IF('Calcul Worksheet'!FU60="","",'Calcul Worksheet'!FU60)</f>
        <v>N/A</v>
      </c>
      <c r="M60" s="593"/>
      <c r="N60" s="594"/>
      <c r="O60" s="592" t="str">
        <f>IF('Calcul Worksheet'!FX60="","",'Calcul Worksheet'!FX60)</f>
        <v>N/A</v>
      </c>
      <c r="P60" s="593"/>
      <c r="Q60" s="594"/>
      <c r="R60" s="592" t="str">
        <f>IF('Calcul Worksheet'!GA60="","",'Calcul Worksheet'!GA60)</f>
        <v>N/A</v>
      </c>
      <c r="S60" s="593"/>
      <c r="T60" s="594"/>
      <c r="U60" s="592" t="str">
        <f>IF('Calcul Worksheet'!GD60="","",'Calcul Worksheet'!GD60)</f>
        <v>N/A</v>
      </c>
      <c r="V60" s="593"/>
      <c r="W60" s="594"/>
      <c r="X60" s="592" t="str">
        <f>IF('Calcul Worksheet'!GG60="","",'Calcul Worksheet'!GG60)</f>
        <v>N/A</v>
      </c>
      <c r="Y60" s="593"/>
      <c r="Z60" s="594"/>
      <c r="AA60" s="592" t="str">
        <f>IF('Calcul Worksheet'!GJ60="","",'Calcul Worksheet'!GJ60)</f>
        <v>N/A</v>
      </c>
      <c r="AB60" s="593"/>
      <c r="AC60" s="594"/>
      <c r="AD60" s="592" t="str">
        <f>IF('Calcul Worksheet'!GM60="","",'Calcul Worksheet'!GM60)</f>
        <v>N/A</v>
      </c>
      <c r="AE60" s="593"/>
      <c r="AF60" s="594"/>
      <c r="AG60" s="201"/>
      <c r="AH60" s="201"/>
      <c r="AI60" s="201"/>
      <c r="AJ60" s="201"/>
    </row>
    <row r="61" spans="1:36">
      <c r="A61" s="34" t="str">
        <f>IF('Informations About Genes'!A61="","",'Informations About Genes'!A61)</f>
        <v>E11</v>
      </c>
      <c r="B61" s="35" t="str">
        <f>IF('Informations About Genes'!D61="","",'Informations About Genes'!D61)</f>
        <v/>
      </c>
      <c r="C61" s="592" t="str">
        <f>IF('Calcul Worksheet'!FL61="","",'Calcul Worksheet'!FL61)</f>
        <v>N/A</v>
      </c>
      <c r="D61" s="593"/>
      <c r="E61" s="594"/>
      <c r="F61" s="592" t="str">
        <f>IF('Calcul Worksheet'!FO61="","",'Calcul Worksheet'!FO61)</f>
        <v>N/A</v>
      </c>
      <c r="G61" s="593"/>
      <c r="H61" s="594"/>
      <c r="I61" s="592" t="str">
        <f>IF('Calcul Worksheet'!FR61="","",'Calcul Worksheet'!FR61)</f>
        <v>N/A</v>
      </c>
      <c r="J61" s="593"/>
      <c r="K61" s="594"/>
      <c r="L61" s="592" t="str">
        <f>IF('Calcul Worksheet'!FU61="","",'Calcul Worksheet'!FU61)</f>
        <v>N/A</v>
      </c>
      <c r="M61" s="593"/>
      <c r="N61" s="594"/>
      <c r="O61" s="592" t="str">
        <f>IF('Calcul Worksheet'!FX61="","",'Calcul Worksheet'!FX61)</f>
        <v>N/A</v>
      </c>
      <c r="P61" s="593"/>
      <c r="Q61" s="594"/>
      <c r="R61" s="592" t="str">
        <f>IF('Calcul Worksheet'!GA61="","",'Calcul Worksheet'!GA61)</f>
        <v>N/A</v>
      </c>
      <c r="S61" s="593"/>
      <c r="T61" s="594"/>
      <c r="U61" s="592" t="str">
        <f>IF('Calcul Worksheet'!GD61="","",'Calcul Worksheet'!GD61)</f>
        <v>N/A</v>
      </c>
      <c r="V61" s="593"/>
      <c r="W61" s="594"/>
      <c r="X61" s="592" t="str">
        <f>IF('Calcul Worksheet'!GG61="","",'Calcul Worksheet'!GG61)</f>
        <v>N/A</v>
      </c>
      <c r="Y61" s="593"/>
      <c r="Z61" s="594"/>
      <c r="AA61" s="592" t="str">
        <f>IF('Calcul Worksheet'!GJ61="","",'Calcul Worksheet'!GJ61)</f>
        <v>N/A</v>
      </c>
      <c r="AB61" s="593"/>
      <c r="AC61" s="594"/>
      <c r="AD61" s="592" t="str">
        <f>IF('Calcul Worksheet'!GM61="","",'Calcul Worksheet'!GM61)</f>
        <v>N/A</v>
      </c>
      <c r="AE61" s="593"/>
      <c r="AF61" s="594"/>
      <c r="AG61" s="201"/>
      <c r="AH61" s="201"/>
      <c r="AI61" s="201"/>
      <c r="AJ61" s="201"/>
    </row>
    <row r="62" spans="1:36">
      <c r="A62" s="34" t="str">
        <f>IF('Informations About Genes'!A62="","",'Informations About Genes'!A62)</f>
        <v>E12</v>
      </c>
      <c r="B62" s="35" t="str">
        <f>IF('Informations About Genes'!D62="","",'Informations About Genes'!D62)</f>
        <v/>
      </c>
      <c r="C62" s="592" t="str">
        <f>IF('Calcul Worksheet'!FL62="","",'Calcul Worksheet'!FL62)</f>
        <v>N/A</v>
      </c>
      <c r="D62" s="593"/>
      <c r="E62" s="594"/>
      <c r="F62" s="592" t="str">
        <f>IF('Calcul Worksheet'!FO62="","",'Calcul Worksheet'!FO62)</f>
        <v>N/A</v>
      </c>
      <c r="G62" s="593"/>
      <c r="H62" s="594"/>
      <c r="I62" s="592" t="str">
        <f>IF('Calcul Worksheet'!FR62="","",'Calcul Worksheet'!FR62)</f>
        <v>N/A</v>
      </c>
      <c r="J62" s="593"/>
      <c r="K62" s="594"/>
      <c r="L62" s="592" t="str">
        <f>IF('Calcul Worksheet'!FU62="","",'Calcul Worksheet'!FU62)</f>
        <v>N/A</v>
      </c>
      <c r="M62" s="593"/>
      <c r="N62" s="594"/>
      <c r="O62" s="592" t="str">
        <f>IF('Calcul Worksheet'!FX62="","",'Calcul Worksheet'!FX62)</f>
        <v>N/A</v>
      </c>
      <c r="P62" s="593"/>
      <c r="Q62" s="594"/>
      <c r="R62" s="592" t="str">
        <f>IF('Calcul Worksheet'!GA62="","",'Calcul Worksheet'!GA62)</f>
        <v>N/A</v>
      </c>
      <c r="S62" s="593"/>
      <c r="T62" s="594"/>
      <c r="U62" s="592" t="str">
        <f>IF('Calcul Worksheet'!GD62="","",'Calcul Worksheet'!GD62)</f>
        <v>N/A</v>
      </c>
      <c r="V62" s="593"/>
      <c r="W62" s="594"/>
      <c r="X62" s="592" t="str">
        <f>IF('Calcul Worksheet'!GG62="","",'Calcul Worksheet'!GG62)</f>
        <v>N/A</v>
      </c>
      <c r="Y62" s="593"/>
      <c r="Z62" s="594"/>
      <c r="AA62" s="592" t="str">
        <f>IF('Calcul Worksheet'!GJ62="","",'Calcul Worksheet'!GJ62)</f>
        <v>N/A</v>
      </c>
      <c r="AB62" s="593"/>
      <c r="AC62" s="594"/>
      <c r="AD62" s="592" t="str">
        <f>IF('Calcul Worksheet'!GM62="","",'Calcul Worksheet'!GM62)</f>
        <v>N/A</v>
      </c>
      <c r="AE62" s="593"/>
      <c r="AF62" s="594"/>
      <c r="AG62" s="201"/>
      <c r="AH62" s="201"/>
      <c r="AI62" s="201"/>
      <c r="AJ62" s="201"/>
    </row>
    <row r="63" spans="1:36">
      <c r="A63" s="34" t="str">
        <f>IF('Informations About Genes'!A63="","",'Informations About Genes'!A63)</f>
        <v>F1</v>
      </c>
      <c r="B63" s="35" t="str">
        <f>IF('Informations About Genes'!D63="","",'Informations About Genes'!D63)</f>
        <v/>
      </c>
      <c r="C63" s="592" t="str">
        <f>IF('Calcul Worksheet'!FL63="","",'Calcul Worksheet'!FL63)</f>
        <v>N/A</v>
      </c>
      <c r="D63" s="593"/>
      <c r="E63" s="594"/>
      <c r="F63" s="592" t="str">
        <f>IF('Calcul Worksheet'!FO63="","",'Calcul Worksheet'!FO63)</f>
        <v>N/A</v>
      </c>
      <c r="G63" s="593"/>
      <c r="H63" s="594"/>
      <c r="I63" s="592" t="str">
        <f>IF('Calcul Worksheet'!FR63="","",'Calcul Worksheet'!FR63)</f>
        <v>N/A</v>
      </c>
      <c r="J63" s="593"/>
      <c r="K63" s="594"/>
      <c r="L63" s="592" t="str">
        <f>IF('Calcul Worksheet'!FU63="","",'Calcul Worksheet'!FU63)</f>
        <v>N/A</v>
      </c>
      <c r="M63" s="593"/>
      <c r="N63" s="594"/>
      <c r="O63" s="592" t="str">
        <f>IF('Calcul Worksheet'!FX63="","",'Calcul Worksheet'!FX63)</f>
        <v>N/A</v>
      </c>
      <c r="P63" s="593"/>
      <c r="Q63" s="594"/>
      <c r="R63" s="592" t="str">
        <f>IF('Calcul Worksheet'!GA63="","",'Calcul Worksheet'!GA63)</f>
        <v>N/A</v>
      </c>
      <c r="S63" s="593"/>
      <c r="T63" s="594"/>
      <c r="U63" s="592" t="str">
        <f>IF('Calcul Worksheet'!GD63="","",'Calcul Worksheet'!GD63)</f>
        <v>N/A</v>
      </c>
      <c r="V63" s="593"/>
      <c r="W63" s="594"/>
      <c r="X63" s="592" t="str">
        <f>IF('Calcul Worksheet'!GG63="","",'Calcul Worksheet'!GG63)</f>
        <v>N/A</v>
      </c>
      <c r="Y63" s="593"/>
      <c r="Z63" s="594"/>
      <c r="AA63" s="592" t="str">
        <f>IF('Calcul Worksheet'!GJ63="","",'Calcul Worksheet'!GJ63)</f>
        <v>N/A</v>
      </c>
      <c r="AB63" s="593"/>
      <c r="AC63" s="594"/>
      <c r="AD63" s="592" t="str">
        <f>IF('Calcul Worksheet'!GM63="","",'Calcul Worksheet'!GM63)</f>
        <v>N/A</v>
      </c>
      <c r="AE63" s="593"/>
      <c r="AF63" s="594"/>
      <c r="AG63" s="201"/>
      <c r="AH63" s="201"/>
      <c r="AI63" s="201"/>
      <c r="AJ63" s="201"/>
    </row>
    <row r="64" spans="1:36">
      <c r="A64" s="34" t="str">
        <f>IF('Informations About Genes'!A64="","",'Informations About Genes'!A64)</f>
        <v>F2</v>
      </c>
      <c r="B64" s="35" t="str">
        <f>IF('Informations About Genes'!D64="","",'Informations About Genes'!D64)</f>
        <v/>
      </c>
      <c r="C64" s="592" t="str">
        <f>IF('Calcul Worksheet'!FL64="","",'Calcul Worksheet'!FL64)</f>
        <v>N/A</v>
      </c>
      <c r="D64" s="593"/>
      <c r="E64" s="594"/>
      <c r="F64" s="592" t="str">
        <f>IF('Calcul Worksheet'!FO64="","",'Calcul Worksheet'!FO64)</f>
        <v>N/A</v>
      </c>
      <c r="G64" s="593"/>
      <c r="H64" s="594"/>
      <c r="I64" s="592" t="str">
        <f>IF('Calcul Worksheet'!FR64="","",'Calcul Worksheet'!FR64)</f>
        <v>N/A</v>
      </c>
      <c r="J64" s="593"/>
      <c r="K64" s="594"/>
      <c r="L64" s="592" t="str">
        <f>IF('Calcul Worksheet'!FU64="","",'Calcul Worksheet'!FU64)</f>
        <v>N/A</v>
      </c>
      <c r="M64" s="593"/>
      <c r="N64" s="594"/>
      <c r="O64" s="592" t="str">
        <f>IF('Calcul Worksheet'!FX64="","",'Calcul Worksheet'!FX64)</f>
        <v>N/A</v>
      </c>
      <c r="P64" s="593"/>
      <c r="Q64" s="594"/>
      <c r="R64" s="592" t="str">
        <f>IF('Calcul Worksheet'!GA64="","",'Calcul Worksheet'!GA64)</f>
        <v>N/A</v>
      </c>
      <c r="S64" s="593"/>
      <c r="T64" s="594"/>
      <c r="U64" s="592" t="str">
        <f>IF('Calcul Worksheet'!GD64="","",'Calcul Worksheet'!GD64)</f>
        <v>N/A</v>
      </c>
      <c r="V64" s="593"/>
      <c r="W64" s="594"/>
      <c r="X64" s="592" t="str">
        <f>IF('Calcul Worksheet'!GG64="","",'Calcul Worksheet'!GG64)</f>
        <v>N/A</v>
      </c>
      <c r="Y64" s="593"/>
      <c r="Z64" s="594"/>
      <c r="AA64" s="592" t="str">
        <f>IF('Calcul Worksheet'!GJ64="","",'Calcul Worksheet'!GJ64)</f>
        <v>N/A</v>
      </c>
      <c r="AB64" s="593"/>
      <c r="AC64" s="594"/>
      <c r="AD64" s="592" t="str">
        <f>IF('Calcul Worksheet'!GM64="","",'Calcul Worksheet'!GM64)</f>
        <v>N/A</v>
      </c>
      <c r="AE64" s="593"/>
      <c r="AF64" s="594"/>
      <c r="AG64" s="201"/>
      <c r="AH64" s="201"/>
      <c r="AI64" s="201"/>
      <c r="AJ64" s="201"/>
    </row>
    <row r="65" spans="1:36">
      <c r="A65" s="34" t="str">
        <f>IF('Informations About Genes'!A65="","",'Informations About Genes'!A65)</f>
        <v>F3</v>
      </c>
      <c r="B65" s="35" t="str">
        <f>IF('Informations About Genes'!D65="","",'Informations About Genes'!D65)</f>
        <v/>
      </c>
      <c r="C65" s="592" t="str">
        <f>IF('Calcul Worksheet'!FL65="","",'Calcul Worksheet'!FL65)</f>
        <v>N/A</v>
      </c>
      <c r="D65" s="593"/>
      <c r="E65" s="594"/>
      <c r="F65" s="592" t="str">
        <f>IF('Calcul Worksheet'!FO65="","",'Calcul Worksheet'!FO65)</f>
        <v>N/A</v>
      </c>
      <c r="G65" s="593"/>
      <c r="H65" s="594"/>
      <c r="I65" s="592" t="str">
        <f>IF('Calcul Worksheet'!FR65="","",'Calcul Worksheet'!FR65)</f>
        <v>N/A</v>
      </c>
      <c r="J65" s="593"/>
      <c r="K65" s="594"/>
      <c r="L65" s="592" t="str">
        <f>IF('Calcul Worksheet'!FU65="","",'Calcul Worksheet'!FU65)</f>
        <v>N/A</v>
      </c>
      <c r="M65" s="593"/>
      <c r="N65" s="594"/>
      <c r="O65" s="592" t="str">
        <f>IF('Calcul Worksheet'!FX65="","",'Calcul Worksheet'!FX65)</f>
        <v>N/A</v>
      </c>
      <c r="P65" s="593"/>
      <c r="Q65" s="594"/>
      <c r="R65" s="592" t="str">
        <f>IF('Calcul Worksheet'!GA65="","",'Calcul Worksheet'!GA65)</f>
        <v>N/A</v>
      </c>
      <c r="S65" s="593"/>
      <c r="T65" s="594"/>
      <c r="U65" s="592" t="str">
        <f>IF('Calcul Worksheet'!GD65="","",'Calcul Worksheet'!GD65)</f>
        <v>N/A</v>
      </c>
      <c r="V65" s="593"/>
      <c r="W65" s="594"/>
      <c r="X65" s="592" t="str">
        <f>IF('Calcul Worksheet'!GG65="","",'Calcul Worksheet'!GG65)</f>
        <v>N/A</v>
      </c>
      <c r="Y65" s="593"/>
      <c r="Z65" s="594"/>
      <c r="AA65" s="592" t="str">
        <f>IF('Calcul Worksheet'!GJ65="","",'Calcul Worksheet'!GJ65)</f>
        <v>N/A</v>
      </c>
      <c r="AB65" s="593"/>
      <c r="AC65" s="594"/>
      <c r="AD65" s="592" t="str">
        <f>IF('Calcul Worksheet'!GM65="","",'Calcul Worksheet'!GM65)</f>
        <v>N/A</v>
      </c>
      <c r="AE65" s="593"/>
      <c r="AF65" s="594"/>
      <c r="AG65" s="201"/>
      <c r="AH65" s="201"/>
      <c r="AI65" s="201"/>
      <c r="AJ65" s="201"/>
    </row>
    <row r="66" spans="1:36">
      <c r="A66" s="34" t="str">
        <f>IF('Informations About Genes'!A66="","",'Informations About Genes'!A66)</f>
        <v>F4</v>
      </c>
      <c r="B66" s="35" t="str">
        <f>IF('Informations About Genes'!D66="","",'Informations About Genes'!D66)</f>
        <v/>
      </c>
      <c r="C66" s="592" t="str">
        <f>IF('Calcul Worksheet'!FL66="","",'Calcul Worksheet'!FL66)</f>
        <v>N/A</v>
      </c>
      <c r="D66" s="593"/>
      <c r="E66" s="594"/>
      <c r="F66" s="592" t="str">
        <f>IF('Calcul Worksheet'!FO66="","",'Calcul Worksheet'!FO66)</f>
        <v>N/A</v>
      </c>
      <c r="G66" s="593"/>
      <c r="H66" s="594"/>
      <c r="I66" s="592" t="str">
        <f>IF('Calcul Worksheet'!FR66="","",'Calcul Worksheet'!FR66)</f>
        <v>N/A</v>
      </c>
      <c r="J66" s="593"/>
      <c r="K66" s="594"/>
      <c r="L66" s="592" t="str">
        <f>IF('Calcul Worksheet'!FU66="","",'Calcul Worksheet'!FU66)</f>
        <v>N/A</v>
      </c>
      <c r="M66" s="593"/>
      <c r="N66" s="594"/>
      <c r="O66" s="592" t="str">
        <f>IF('Calcul Worksheet'!FX66="","",'Calcul Worksheet'!FX66)</f>
        <v>N/A</v>
      </c>
      <c r="P66" s="593"/>
      <c r="Q66" s="594"/>
      <c r="R66" s="592" t="str">
        <f>IF('Calcul Worksheet'!GA66="","",'Calcul Worksheet'!GA66)</f>
        <v>N/A</v>
      </c>
      <c r="S66" s="593"/>
      <c r="T66" s="594"/>
      <c r="U66" s="592" t="str">
        <f>IF('Calcul Worksheet'!GD66="","",'Calcul Worksheet'!GD66)</f>
        <v>N/A</v>
      </c>
      <c r="V66" s="593"/>
      <c r="W66" s="594"/>
      <c r="X66" s="592" t="str">
        <f>IF('Calcul Worksheet'!GG66="","",'Calcul Worksheet'!GG66)</f>
        <v>N/A</v>
      </c>
      <c r="Y66" s="593"/>
      <c r="Z66" s="594"/>
      <c r="AA66" s="592" t="str">
        <f>IF('Calcul Worksheet'!GJ66="","",'Calcul Worksheet'!GJ66)</f>
        <v>N/A</v>
      </c>
      <c r="AB66" s="593"/>
      <c r="AC66" s="594"/>
      <c r="AD66" s="592" t="str">
        <f>IF('Calcul Worksheet'!GM66="","",'Calcul Worksheet'!GM66)</f>
        <v>N/A</v>
      </c>
      <c r="AE66" s="593"/>
      <c r="AF66" s="594"/>
      <c r="AG66" s="201"/>
      <c r="AH66" s="201"/>
      <c r="AI66" s="201"/>
      <c r="AJ66" s="201"/>
    </row>
    <row r="67" spans="1:36">
      <c r="A67" s="34" t="str">
        <f>IF('Informations About Genes'!A67="","",'Informations About Genes'!A67)</f>
        <v>F5</v>
      </c>
      <c r="B67" s="35" t="str">
        <f>IF('Informations About Genes'!D67="","",'Informations About Genes'!D67)</f>
        <v/>
      </c>
      <c r="C67" s="592" t="str">
        <f>IF('Calcul Worksheet'!FL67="","",'Calcul Worksheet'!FL67)</f>
        <v>N/A</v>
      </c>
      <c r="D67" s="593"/>
      <c r="E67" s="594"/>
      <c r="F67" s="592" t="str">
        <f>IF('Calcul Worksheet'!FO67="","",'Calcul Worksheet'!FO67)</f>
        <v>N/A</v>
      </c>
      <c r="G67" s="593"/>
      <c r="H67" s="594"/>
      <c r="I67" s="592" t="str">
        <f>IF('Calcul Worksheet'!FR67="","",'Calcul Worksheet'!FR67)</f>
        <v>N/A</v>
      </c>
      <c r="J67" s="593"/>
      <c r="K67" s="594"/>
      <c r="L67" s="592" t="str">
        <f>IF('Calcul Worksheet'!FU67="","",'Calcul Worksheet'!FU67)</f>
        <v>N/A</v>
      </c>
      <c r="M67" s="593"/>
      <c r="N67" s="594"/>
      <c r="O67" s="592" t="str">
        <f>IF('Calcul Worksheet'!FX67="","",'Calcul Worksheet'!FX67)</f>
        <v>N/A</v>
      </c>
      <c r="P67" s="593"/>
      <c r="Q67" s="594"/>
      <c r="R67" s="592" t="str">
        <f>IF('Calcul Worksheet'!GA67="","",'Calcul Worksheet'!GA67)</f>
        <v>N/A</v>
      </c>
      <c r="S67" s="593"/>
      <c r="T67" s="594"/>
      <c r="U67" s="592" t="str">
        <f>IF('Calcul Worksheet'!GD67="","",'Calcul Worksheet'!GD67)</f>
        <v>N/A</v>
      </c>
      <c r="V67" s="593"/>
      <c r="W67" s="594"/>
      <c r="X67" s="592" t="str">
        <f>IF('Calcul Worksheet'!GG67="","",'Calcul Worksheet'!GG67)</f>
        <v>N/A</v>
      </c>
      <c r="Y67" s="593"/>
      <c r="Z67" s="594"/>
      <c r="AA67" s="592" t="str">
        <f>IF('Calcul Worksheet'!GJ67="","",'Calcul Worksheet'!GJ67)</f>
        <v>N/A</v>
      </c>
      <c r="AB67" s="593"/>
      <c r="AC67" s="594"/>
      <c r="AD67" s="592" t="str">
        <f>IF('Calcul Worksheet'!GM67="","",'Calcul Worksheet'!GM67)</f>
        <v>N/A</v>
      </c>
      <c r="AE67" s="593"/>
      <c r="AF67" s="594"/>
      <c r="AG67" s="201"/>
      <c r="AH67" s="201"/>
      <c r="AI67" s="201"/>
      <c r="AJ67" s="201"/>
    </row>
    <row r="68" spans="1:36">
      <c r="A68" s="34" t="str">
        <f>IF('Informations About Genes'!A68="","",'Informations About Genes'!A68)</f>
        <v>F6</v>
      </c>
      <c r="B68" s="35" t="str">
        <f>IF('Informations About Genes'!D68="","",'Informations About Genes'!D68)</f>
        <v/>
      </c>
      <c r="C68" s="592" t="str">
        <f>IF('Calcul Worksheet'!FL68="","",'Calcul Worksheet'!FL68)</f>
        <v>N/A</v>
      </c>
      <c r="D68" s="593"/>
      <c r="E68" s="594"/>
      <c r="F68" s="592" t="str">
        <f>IF('Calcul Worksheet'!FO68="","",'Calcul Worksheet'!FO68)</f>
        <v>N/A</v>
      </c>
      <c r="G68" s="593"/>
      <c r="H68" s="594"/>
      <c r="I68" s="592" t="str">
        <f>IF('Calcul Worksheet'!FR68="","",'Calcul Worksheet'!FR68)</f>
        <v>N/A</v>
      </c>
      <c r="J68" s="593"/>
      <c r="K68" s="594"/>
      <c r="L68" s="592" t="str">
        <f>IF('Calcul Worksheet'!FU68="","",'Calcul Worksheet'!FU68)</f>
        <v>N/A</v>
      </c>
      <c r="M68" s="593"/>
      <c r="N68" s="594"/>
      <c r="O68" s="592" t="str">
        <f>IF('Calcul Worksheet'!FX68="","",'Calcul Worksheet'!FX68)</f>
        <v>N/A</v>
      </c>
      <c r="P68" s="593"/>
      <c r="Q68" s="594"/>
      <c r="R68" s="592" t="str">
        <f>IF('Calcul Worksheet'!GA68="","",'Calcul Worksheet'!GA68)</f>
        <v>N/A</v>
      </c>
      <c r="S68" s="593"/>
      <c r="T68" s="594"/>
      <c r="U68" s="592" t="str">
        <f>IF('Calcul Worksheet'!GD68="","",'Calcul Worksheet'!GD68)</f>
        <v>N/A</v>
      </c>
      <c r="V68" s="593"/>
      <c r="W68" s="594"/>
      <c r="X68" s="592" t="str">
        <f>IF('Calcul Worksheet'!GG68="","",'Calcul Worksheet'!GG68)</f>
        <v>N/A</v>
      </c>
      <c r="Y68" s="593"/>
      <c r="Z68" s="594"/>
      <c r="AA68" s="592" t="str">
        <f>IF('Calcul Worksheet'!GJ68="","",'Calcul Worksheet'!GJ68)</f>
        <v>N/A</v>
      </c>
      <c r="AB68" s="593"/>
      <c r="AC68" s="594"/>
      <c r="AD68" s="592" t="str">
        <f>IF('Calcul Worksheet'!GM68="","",'Calcul Worksheet'!GM68)</f>
        <v>N/A</v>
      </c>
      <c r="AE68" s="593"/>
      <c r="AF68" s="594"/>
      <c r="AG68" s="201"/>
      <c r="AH68" s="201"/>
      <c r="AI68" s="201"/>
      <c r="AJ68" s="201"/>
    </row>
    <row r="69" spans="1:36">
      <c r="A69" s="34" t="str">
        <f>IF('Informations About Genes'!A69="","",'Informations About Genes'!A69)</f>
        <v>F7</v>
      </c>
      <c r="B69" s="35" t="str">
        <f>IF('Informations About Genes'!D69="","",'Informations About Genes'!D69)</f>
        <v/>
      </c>
      <c r="C69" s="592" t="str">
        <f>IF('Calcul Worksheet'!FL69="","",'Calcul Worksheet'!FL69)</f>
        <v>N/A</v>
      </c>
      <c r="D69" s="593"/>
      <c r="E69" s="594"/>
      <c r="F69" s="592" t="str">
        <f>IF('Calcul Worksheet'!FO69="","",'Calcul Worksheet'!FO69)</f>
        <v>N/A</v>
      </c>
      <c r="G69" s="593"/>
      <c r="H69" s="594"/>
      <c r="I69" s="592" t="str">
        <f>IF('Calcul Worksheet'!FR69="","",'Calcul Worksheet'!FR69)</f>
        <v>N/A</v>
      </c>
      <c r="J69" s="593"/>
      <c r="K69" s="594"/>
      <c r="L69" s="592" t="str">
        <f>IF('Calcul Worksheet'!FU69="","",'Calcul Worksheet'!FU69)</f>
        <v>N/A</v>
      </c>
      <c r="M69" s="593"/>
      <c r="N69" s="594"/>
      <c r="O69" s="592" t="str">
        <f>IF('Calcul Worksheet'!FX69="","",'Calcul Worksheet'!FX69)</f>
        <v>N/A</v>
      </c>
      <c r="P69" s="593"/>
      <c r="Q69" s="594"/>
      <c r="R69" s="592" t="str">
        <f>IF('Calcul Worksheet'!GA69="","",'Calcul Worksheet'!GA69)</f>
        <v>N/A</v>
      </c>
      <c r="S69" s="593"/>
      <c r="T69" s="594"/>
      <c r="U69" s="592" t="str">
        <f>IF('Calcul Worksheet'!GD69="","",'Calcul Worksheet'!GD69)</f>
        <v>N/A</v>
      </c>
      <c r="V69" s="593"/>
      <c r="W69" s="594"/>
      <c r="X69" s="592" t="str">
        <f>IF('Calcul Worksheet'!GG69="","",'Calcul Worksheet'!GG69)</f>
        <v>N/A</v>
      </c>
      <c r="Y69" s="593"/>
      <c r="Z69" s="594"/>
      <c r="AA69" s="592" t="str">
        <f>IF('Calcul Worksheet'!GJ69="","",'Calcul Worksheet'!GJ69)</f>
        <v>N/A</v>
      </c>
      <c r="AB69" s="593"/>
      <c r="AC69" s="594"/>
      <c r="AD69" s="592" t="str">
        <f>IF('Calcul Worksheet'!GM69="","",'Calcul Worksheet'!GM69)</f>
        <v>N/A</v>
      </c>
      <c r="AE69" s="593"/>
      <c r="AF69" s="594"/>
      <c r="AG69" s="201"/>
      <c r="AH69" s="201"/>
      <c r="AI69" s="201"/>
      <c r="AJ69" s="201"/>
    </row>
    <row r="70" spans="1:36">
      <c r="A70" s="34" t="str">
        <f>IF('Informations About Genes'!A70="","",'Informations About Genes'!A70)</f>
        <v>F8</v>
      </c>
      <c r="B70" s="35" t="str">
        <f>IF('Informations About Genes'!D70="","",'Informations About Genes'!D70)</f>
        <v/>
      </c>
      <c r="C70" s="592" t="str">
        <f>IF('Calcul Worksheet'!FL70="","",'Calcul Worksheet'!FL70)</f>
        <v>N/A</v>
      </c>
      <c r="D70" s="593"/>
      <c r="E70" s="594"/>
      <c r="F70" s="592" t="str">
        <f>IF('Calcul Worksheet'!FO70="","",'Calcul Worksheet'!FO70)</f>
        <v>N/A</v>
      </c>
      <c r="G70" s="593"/>
      <c r="H70" s="594"/>
      <c r="I70" s="592" t="str">
        <f>IF('Calcul Worksheet'!FR70="","",'Calcul Worksheet'!FR70)</f>
        <v>N/A</v>
      </c>
      <c r="J70" s="593"/>
      <c r="K70" s="594"/>
      <c r="L70" s="592" t="str">
        <f>IF('Calcul Worksheet'!FU70="","",'Calcul Worksheet'!FU70)</f>
        <v>N/A</v>
      </c>
      <c r="M70" s="593"/>
      <c r="N70" s="594"/>
      <c r="O70" s="592" t="str">
        <f>IF('Calcul Worksheet'!FX70="","",'Calcul Worksheet'!FX70)</f>
        <v>N/A</v>
      </c>
      <c r="P70" s="593"/>
      <c r="Q70" s="594"/>
      <c r="R70" s="592" t="str">
        <f>IF('Calcul Worksheet'!GA70="","",'Calcul Worksheet'!GA70)</f>
        <v>N/A</v>
      </c>
      <c r="S70" s="593"/>
      <c r="T70" s="594"/>
      <c r="U70" s="592" t="str">
        <f>IF('Calcul Worksheet'!GD70="","",'Calcul Worksheet'!GD70)</f>
        <v>N/A</v>
      </c>
      <c r="V70" s="593"/>
      <c r="W70" s="594"/>
      <c r="X70" s="592" t="str">
        <f>IF('Calcul Worksheet'!GG70="","",'Calcul Worksheet'!GG70)</f>
        <v>N/A</v>
      </c>
      <c r="Y70" s="593"/>
      <c r="Z70" s="594"/>
      <c r="AA70" s="592" t="str">
        <f>IF('Calcul Worksheet'!GJ70="","",'Calcul Worksheet'!GJ70)</f>
        <v>N/A</v>
      </c>
      <c r="AB70" s="593"/>
      <c r="AC70" s="594"/>
      <c r="AD70" s="592" t="str">
        <f>IF('Calcul Worksheet'!GM70="","",'Calcul Worksheet'!GM70)</f>
        <v>N/A</v>
      </c>
      <c r="AE70" s="593"/>
      <c r="AF70" s="594"/>
      <c r="AG70" s="201"/>
      <c r="AH70" s="201"/>
      <c r="AI70" s="201"/>
      <c r="AJ70" s="201"/>
    </row>
    <row r="71" spans="1:36">
      <c r="A71" s="34" t="str">
        <f>IF('Informations About Genes'!A71="","",'Informations About Genes'!A71)</f>
        <v>F9</v>
      </c>
      <c r="B71" s="35" t="str">
        <f>IF('Informations About Genes'!D71="","",'Informations About Genes'!D71)</f>
        <v/>
      </c>
      <c r="C71" s="592" t="str">
        <f>IF('Calcul Worksheet'!FL71="","",'Calcul Worksheet'!FL71)</f>
        <v>N/A</v>
      </c>
      <c r="D71" s="593"/>
      <c r="E71" s="594"/>
      <c r="F71" s="592" t="str">
        <f>IF('Calcul Worksheet'!FO71="","",'Calcul Worksheet'!FO71)</f>
        <v>N/A</v>
      </c>
      <c r="G71" s="593"/>
      <c r="H71" s="594"/>
      <c r="I71" s="592" t="str">
        <f>IF('Calcul Worksheet'!FR71="","",'Calcul Worksheet'!FR71)</f>
        <v>N/A</v>
      </c>
      <c r="J71" s="593"/>
      <c r="K71" s="594"/>
      <c r="L71" s="592" t="str">
        <f>IF('Calcul Worksheet'!FU71="","",'Calcul Worksheet'!FU71)</f>
        <v>N/A</v>
      </c>
      <c r="M71" s="593"/>
      <c r="N71" s="594"/>
      <c r="O71" s="592" t="str">
        <f>IF('Calcul Worksheet'!FX71="","",'Calcul Worksheet'!FX71)</f>
        <v>N/A</v>
      </c>
      <c r="P71" s="593"/>
      <c r="Q71" s="594"/>
      <c r="R71" s="592" t="str">
        <f>IF('Calcul Worksheet'!GA71="","",'Calcul Worksheet'!GA71)</f>
        <v>N/A</v>
      </c>
      <c r="S71" s="593"/>
      <c r="T71" s="594"/>
      <c r="U71" s="592" t="str">
        <f>IF('Calcul Worksheet'!GD71="","",'Calcul Worksheet'!GD71)</f>
        <v>N/A</v>
      </c>
      <c r="V71" s="593"/>
      <c r="W71" s="594"/>
      <c r="X71" s="592" t="str">
        <f>IF('Calcul Worksheet'!GG71="","",'Calcul Worksheet'!GG71)</f>
        <v>N/A</v>
      </c>
      <c r="Y71" s="593"/>
      <c r="Z71" s="594"/>
      <c r="AA71" s="592" t="str">
        <f>IF('Calcul Worksheet'!GJ71="","",'Calcul Worksheet'!GJ71)</f>
        <v>N/A</v>
      </c>
      <c r="AB71" s="593"/>
      <c r="AC71" s="594"/>
      <c r="AD71" s="592" t="str">
        <f>IF('Calcul Worksheet'!GM71="","",'Calcul Worksheet'!GM71)</f>
        <v>N/A</v>
      </c>
      <c r="AE71" s="593"/>
      <c r="AF71" s="594"/>
      <c r="AG71" s="201"/>
      <c r="AH71" s="201"/>
      <c r="AI71" s="201"/>
      <c r="AJ71" s="201"/>
    </row>
    <row r="72" spans="1:36">
      <c r="A72" s="34" t="str">
        <f>IF('Informations About Genes'!A72="","",'Informations About Genes'!A72)</f>
        <v>F10</v>
      </c>
      <c r="B72" s="35" t="str">
        <f>IF('Informations About Genes'!D72="","",'Informations About Genes'!D72)</f>
        <v/>
      </c>
      <c r="C72" s="592" t="str">
        <f>IF('Calcul Worksheet'!FL72="","",'Calcul Worksheet'!FL72)</f>
        <v>N/A</v>
      </c>
      <c r="D72" s="593"/>
      <c r="E72" s="594"/>
      <c r="F72" s="592" t="str">
        <f>IF('Calcul Worksheet'!FO72="","",'Calcul Worksheet'!FO72)</f>
        <v>N/A</v>
      </c>
      <c r="G72" s="593"/>
      <c r="H72" s="594"/>
      <c r="I72" s="592" t="str">
        <f>IF('Calcul Worksheet'!FR72="","",'Calcul Worksheet'!FR72)</f>
        <v>N/A</v>
      </c>
      <c r="J72" s="593"/>
      <c r="K72" s="594"/>
      <c r="L72" s="592" t="str">
        <f>IF('Calcul Worksheet'!FU72="","",'Calcul Worksheet'!FU72)</f>
        <v>N/A</v>
      </c>
      <c r="M72" s="593"/>
      <c r="N72" s="594"/>
      <c r="O72" s="592" t="str">
        <f>IF('Calcul Worksheet'!FX72="","",'Calcul Worksheet'!FX72)</f>
        <v>N/A</v>
      </c>
      <c r="P72" s="593"/>
      <c r="Q72" s="594"/>
      <c r="R72" s="592" t="str">
        <f>IF('Calcul Worksheet'!GA72="","",'Calcul Worksheet'!GA72)</f>
        <v>N/A</v>
      </c>
      <c r="S72" s="593"/>
      <c r="T72" s="594"/>
      <c r="U72" s="592" t="str">
        <f>IF('Calcul Worksheet'!GD72="","",'Calcul Worksheet'!GD72)</f>
        <v>N/A</v>
      </c>
      <c r="V72" s="593"/>
      <c r="W72" s="594"/>
      <c r="X72" s="592" t="str">
        <f>IF('Calcul Worksheet'!GG72="","",'Calcul Worksheet'!GG72)</f>
        <v>N/A</v>
      </c>
      <c r="Y72" s="593"/>
      <c r="Z72" s="594"/>
      <c r="AA72" s="592" t="str">
        <f>IF('Calcul Worksheet'!GJ72="","",'Calcul Worksheet'!GJ72)</f>
        <v>N/A</v>
      </c>
      <c r="AB72" s="593"/>
      <c r="AC72" s="594"/>
      <c r="AD72" s="592" t="str">
        <f>IF('Calcul Worksheet'!GM72="","",'Calcul Worksheet'!GM72)</f>
        <v>N/A</v>
      </c>
      <c r="AE72" s="593"/>
      <c r="AF72" s="594"/>
      <c r="AG72" s="201"/>
      <c r="AH72" s="201"/>
      <c r="AI72" s="201"/>
      <c r="AJ72" s="201"/>
    </row>
    <row r="73" spans="1:36">
      <c r="A73" s="34" t="str">
        <f>IF('Informations About Genes'!A73="","",'Informations About Genes'!A73)</f>
        <v>F11</v>
      </c>
      <c r="B73" s="35" t="str">
        <f>IF('Informations About Genes'!D73="","",'Informations About Genes'!D73)</f>
        <v/>
      </c>
      <c r="C73" s="592" t="str">
        <f>IF('Calcul Worksheet'!FL73="","",'Calcul Worksheet'!FL73)</f>
        <v>N/A</v>
      </c>
      <c r="D73" s="593"/>
      <c r="E73" s="594"/>
      <c r="F73" s="592" t="str">
        <f>IF('Calcul Worksheet'!FO73="","",'Calcul Worksheet'!FO73)</f>
        <v>N/A</v>
      </c>
      <c r="G73" s="593"/>
      <c r="H73" s="594"/>
      <c r="I73" s="592" t="str">
        <f>IF('Calcul Worksheet'!FR73="","",'Calcul Worksheet'!FR73)</f>
        <v>N/A</v>
      </c>
      <c r="J73" s="593"/>
      <c r="K73" s="594"/>
      <c r="L73" s="592" t="str">
        <f>IF('Calcul Worksheet'!FU73="","",'Calcul Worksheet'!FU73)</f>
        <v>N/A</v>
      </c>
      <c r="M73" s="593"/>
      <c r="N73" s="594"/>
      <c r="O73" s="592" t="str">
        <f>IF('Calcul Worksheet'!FX73="","",'Calcul Worksheet'!FX73)</f>
        <v>N/A</v>
      </c>
      <c r="P73" s="593"/>
      <c r="Q73" s="594"/>
      <c r="R73" s="592" t="str">
        <f>IF('Calcul Worksheet'!GA73="","",'Calcul Worksheet'!GA73)</f>
        <v>N/A</v>
      </c>
      <c r="S73" s="593"/>
      <c r="T73" s="594"/>
      <c r="U73" s="592" t="str">
        <f>IF('Calcul Worksheet'!GD73="","",'Calcul Worksheet'!GD73)</f>
        <v>N/A</v>
      </c>
      <c r="V73" s="593"/>
      <c r="W73" s="594"/>
      <c r="X73" s="592" t="str">
        <f>IF('Calcul Worksheet'!GG73="","",'Calcul Worksheet'!GG73)</f>
        <v>N/A</v>
      </c>
      <c r="Y73" s="593"/>
      <c r="Z73" s="594"/>
      <c r="AA73" s="592" t="str">
        <f>IF('Calcul Worksheet'!GJ73="","",'Calcul Worksheet'!GJ73)</f>
        <v>N/A</v>
      </c>
      <c r="AB73" s="593"/>
      <c r="AC73" s="594"/>
      <c r="AD73" s="592" t="str">
        <f>IF('Calcul Worksheet'!GM73="","",'Calcul Worksheet'!GM73)</f>
        <v>N/A</v>
      </c>
      <c r="AE73" s="593"/>
      <c r="AF73" s="594"/>
      <c r="AG73" s="201"/>
      <c r="AH73" s="201"/>
      <c r="AI73" s="201"/>
      <c r="AJ73" s="201"/>
    </row>
    <row r="74" spans="1:36">
      <c r="A74" s="34" t="str">
        <f>IF('Informations About Genes'!A74="","",'Informations About Genes'!A74)</f>
        <v>F12</v>
      </c>
      <c r="B74" s="35" t="str">
        <f>IF('Informations About Genes'!D74="","",'Informations About Genes'!D74)</f>
        <v/>
      </c>
      <c r="C74" s="592" t="str">
        <f>IF('Calcul Worksheet'!FL74="","",'Calcul Worksheet'!FL74)</f>
        <v>N/A</v>
      </c>
      <c r="D74" s="593"/>
      <c r="E74" s="594"/>
      <c r="F74" s="592" t="str">
        <f>IF('Calcul Worksheet'!FO74="","",'Calcul Worksheet'!FO74)</f>
        <v>N/A</v>
      </c>
      <c r="G74" s="593"/>
      <c r="H74" s="594"/>
      <c r="I74" s="592" t="str">
        <f>IF('Calcul Worksheet'!FR74="","",'Calcul Worksheet'!FR74)</f>
        <v>N/A</v>
      </c>
      <c r="J74" s="593"/>
      <c r="K74" s="594"/>
      <c r="L74" s="592" t="str">
        <f>IF('Calcul Worksheet'!FU74="","",'Calcul Worksheet'!FU74)</f>
        <v>N/A</v>
      </c>
      <c r="M74" s="593"/>
      <c r="N74" s="594"/>
      <c r="O74" s="592" t="str">
        <f>IF('Calcul Worksheet'!FX74="","",'Calcul Worksheet'!FX74)</f>
        <v>N/A</v>
      </c>
      <c r="P74" s="593"/>
      <c r="Q74" s="594"/>
      <c r="R74" s="592" t="str">
        <f>IF('Calcul Worksheet'!GA74="","",'Calcul Worksheet'!GA74)</f>
        <v>N/A</v>
      </c>
      <c r="S74" s="593"/>
      <c r="T74" s="594"/>
      <c r="U74" s="592" t="str">
        <f>IF('Calcul Worksheet'!GD74="","",'Calcul Worksheet'!GD74)</f>
        <v>N/A</v>
      </c>
      <c r="V74" s="593"/>
      <c r="W74" s="594"/>
      <c r="X74" s="592" t="str">
        <f>IF('Calcul Worksheet'!GG74="","",'Calcul Worksheet'!GG74)</f>
        <v>N/A</v>
      </c>
      <c r="Y74" s="593"/>
      <c r="Z74" s="594"/>
      <c r="AA74" s="592" t="str">
        <f>IF('Calcul Worksheet'!GJ74="","",'Calcul Worksheet'!GJ74)</f>
        <v>N/A</v>
      </c>
      <c r="AB74" s="593"/>
      <c r="AC74" s="594"/>
      <c r="AD74" s="592" t="str">
        <f>IF('Calcul Worksheet'!GM74="","",'Calcul Worksheet'!GM74)</f>
        <v>N/A</v>
      </c>
      <c r="AE74" s="593"/>
      <c r="AF74" s="594"/>
      <c r="AG74" s="201"/>
      <c r="AH74" s="201"/>
      <c r="AI74" s="201"/>
      <c r="AJ74" s="201"/>
    </row>
    <row r="75" spans="1:36">
      <c r="A75" s="34" t="str">
        <f>IF('Informations About Genes'!A75="","",'Informations About Genes'!A75)</f>
        <v>G1</v>
      </c>
      <c r="B75" s="35" t="str">
        <f>IF('Informations About Genes'!D75="","",'Informations About Genes'!D75)</f>
        <v/>
      </c>
      <c r="C75" s="592" t="str">
        <f>IF('Calcul Worksheet'!FL75="","",'Calcul Worksheet'!FL75)</f>
        <v>N/A</v>
      </c>
      <c r="D75" s="593"/>
      <c r="E75" s="594"/>
      <c r="F75" s="592" t="str">
        <f>IF('Calcul Worksheet'!FO75="","",'Calcul Worksheet'!FO75)</f>
        <v>N/A</v>
      </c>
      <c r="G75" s="593"/>
      <c r="H75" s="594"/>
      <c r="I75" s="592" t="str">
        <f>IF('Calcul Worksheet'!FR75="","",'Calcul Worksheet'!FR75)</f>
        <v>N/A</v>
      </c>
      <c r="J75" s="593"/>
      <c r="K75" s="594"/>
      <c r="L75" s="592" t="str">
        <f>IF('Calcul Worksheet'!FU75="","",'Calcul Worksheet'!FU75)</f>
        <v>N/A</v>
      </c>
      <c r="M75" s="593"/>
      <c r="N75" s="594"/>
      <c r="O75" s="592" t="str">
        <f>IF('Calcul Worksheet'!FX75="","",'Calcul Worksheet'!FX75)</f>
        <v>N/A</v>
      </c>
      <c r="P75" s="593"/>
      <c r="Q75" s="594"/>
      <c r="R75" s="592" t="str">
        <f>IF('Calcul Worksheet'!GA75="","",'Calcul Worksheet'!GA75)</f>
        <v>N/A</v>
      </c>
      <c r="S75" s="593"/>
      <c r="T75" s="594"/>
      <c r="U75" s="592" t="str">
        <f>IF('Calcul Worksheet'!GD75="","",'Calcul Worksheet'!GD75)</f>
        <v>N/A</v>
      </c>
      <c r="V75" s="593"/>
      <c r="W75" s="594"/>
      <c r="X75" s="592" t="str">
        <f>IF('Calcul Worksheet'!GG75="","",'Calcul Worksheet'!GG75)</f>
        <v>N/A</v>
      </c>
      <c r="Y75" s="593"/>
      <c r="Z75" s="594"/>
      <c r="AA75" s="592" t="str">
        <f>IF('Calcul Worksheet'!GJ75="","",'Calcul Worksheet'!GJ75)</f>
        <v>N/A</v>
      </c>
      <c r="AB75" s="593"/>
      <c r="AC75" s="594"/>
      <c r="AD75" s="592" t="str">
        <f>IF('Calcul Worksheet'!GM75="","",'Calcul Worksheet'!GM75)</f>
        <v>N/A</v>
      </c>
      <c r="AE75" s="593"/>
      <c r="AF75" s="594"/>
      <c r="AG75" s="201"/>
      <c r="AH75" s="201"/>
      <c r="AI75" s="201"/>
      <c r="AJ75" s="201"/>
    </row>
    <row r="76" spans="1:36">
      <c r="A76" s="34" t="str">
        <f>IF('Informations About Genes'!A76="","",'Informations About Genes'!A76)</f>
        <v>G2</v>
      </c>
      <c r="B76" s="35" t="str">
        <f>IF('Informations About Genes'!D76="","",'Informations About Genes'!D76)</f>
        <v/>
      </c>
      <c r="C76" s="592" t="str">
        <f>IF('Calcul Worksheet'!FL76="","",'Calcul Worksheet'!FL76)</f>
        <v>N/A</v>
      </c>
      <c r="D76" s="593"/>
      <c r="E76" s="594"/>
      <c r="F76" s="592" t="str">
        <f>IF('Calcul Worksheet'!FO76="","",'Calcul Worksheet'!FO76)</f>
        <v>N/A</v>
      </c>
      <c r="G76" s="593"/>
      <c r="H76" s="594"/>
      <c r="I76" s="592" t="str">
        <f>IF('Calcul Worksheet'!FR76="","",'Calcul Worksheet'!FR76)</f>
        <v>N/A</v>
      </c>
      <c r="J76" s="593"/>
      <c r="K76" s="594"/>
      <c r="L76" s="592" t="str">
        <f>IF('Calcul Worksheet'!FU76="","",'Calcul Worksheet'!FU76)</f>
        <v>N/A</v>
      </c>
      <c r="M76" s="593"/>
      <c r="N76" s="594"/>
      <c r="O76" s="592" t="str">
        <f>IF('Calcul Worksheet'!FX76="","",'Calcul Worksheet'!FX76)</f>
        <v>N/A</v>
      </c>
      <c r="P76" s="593"/>
      <c r="Q76" s="594"/>
      <c r="R76" s="592" t="str">
        <f>IF('Calcul Worksheet'!GA76="","",'Calcul Worksheet'!GA76)</f>
        <v>N/A</v>
      </c>
      <c r="S76" s="593"/>
      <c r="T76" s="594"/>
      <c r="U76" s="592" t="str">
        <f>IF('Calcul Worksheet'!GD76="","",'Calcul Worksheet'!GD76)</f>
        <v>N/A</v>
      </c>
      <c r="V76" s="593"/>
      <c r="W76" s="594"/>
      <c r="X76" s="592" t="str">
        <f>IF('Calcul Worksheet'!GG76="","",'Calcul Worksheet'!GG76)</f>
        <v>N/A</v>
      </c>
      <c r="Y76" s="593"/>
      <c r="Z76" s="594"/>
      <c r="AA76" s="592" t="str">
        <f>IF('Calcul Worksheet'!GJ76="","",'Calcul Worksheet'!GJ76)</f>
        <v>N/A</v>
      </c>
      <c r="AB76" s="593"/>
      <c r="AC76" s="594"/>
      <c r="AD76" s="592" t="str">
        <f>IF('Calcul Worksheet'!GM76="","",'Calcul Worksheet'!GM76)</f>
        <v>N/A</v>
      </c>
      <c r="AE76" s="593"/>
      <c r="AF76" s="594"/>
      <c r="AG76" s="201"/>
      <c r="AH76" s="201"/>
      <c r="AI76" s="201"/>
      <c r="AJ76" s="201"/>
    </row>
    <row r="77" spans="1:36">
      <c r="A77" s="34" t="str">
        <f>IF('Informations About Genes'!A77="","",'Informations About Genes'!A77)</f>
        <v>G3</v>
      </c>
      <c r="B77" s="35" t="str">
        <f>IF('Informations About Genes'!D77="","",'Informations About Genes'!D77)</f>
        <v/>
      </c>
      <c r="C77" s="592" t="str">
        <f>IF('Calcul Worksheet'!FL77="","",'Calcul Worksheet'!FL77)</f>
        <v>N/A</v>
      </c>
      <c r="D77" s="593"/>
      <c r="E77" s="594"/>
      <c r="F77" s="592" t="str">
        <f>IF('Calcul Worksheet'!FO77="","",'Calcul Worksheet'!FO77)</f>
        <v>N/A</v>
      </c>
      <c r="G77" s="593"/>
      <c r="H77" s="594"/>
      <c r="I77" s="592" t="str">
        <f>IF('Calcul Worksheet'!FR77="","",'Calcul Worksheet'!FR77)</f>
        <v>N/A</v>
      </c>
      <c r="J77" s="593"/>
      <c r="K77" s="594"/>
      <c r="L77" s="592" t="str">
        <f>IF('Calcul Worksheet'!FU77="","",'Calcul Worksheet'!FU77)</f>
        <v>N/A</v>
      </c>
      <c r="M77" s="593"/>
      <c r="N77" s="594"/>
      <c r="O77" s="592" t="str">
        <f>IF('Calcul Worksheet'!FX77="","",'Calcul Worksheet'!FX77)</f>
        <v>N/A</v>
      </c>
      <c r="P77" s="593"/>
      <c r="Q77" s="594"/>
      <c r="R77" s="592" t="str">
        <f>IF('Calcul Worksheet'!GA77="","",'Calcul Worksheet'!GA77)</f>
        <v>N/A</v>
      </c>
      <c r="S77" s="593"/>
      <c r="T77" s="594"/>
      <c r="U77" s="592" t="str">
        <f>IF('Calcul Worksheet'!GD77="","",'Calcul Worksheet'!GD77)</f>
        <v>N/A</v>
      </c>
      <c r="V77" s="593"/>
      <c r="W77" s="594"/>
      <c r="X77" s="592" t="str">
        <f>IF('Calcul Worksheet'!GG77="","",'Calcul Worksheet'!GG77)</f>
        <v>N/A</v>
      </c>
      <c r="Y77" s="593"/>
      <c r="Z77" s="594"/>
      <c r="AA77" s="592" t="str">
        <f>IF('Calcul Worksheet'!GJ77="","",'Calcul Worksheet'!GJ77)</f>
        <v>N/A</v>
      </c>
      <c r="AB77" s="593"/>
      <c r="AC77" s="594"/>
      <c r="AD77" s="592" t="str">
        <f>IF('Calcul Worksheet'!GM77="","",'Calcul Worksheet'!GM77)</f>
        <v>N/A</v>
      </c>
      <c r="AE77" s="593"/>
      <c r="AF77" s="594"/>
      <c r="AG77" s="201"/>
      <c r="AH77" s="201"/>
      <c r="AI77" s="201"/>
      <c r="AJ77" s="201"/>
    </row>
    <row r="78" spans="1:36">
      <c r="A78" s="34" t="str">
        <f>IF('Informations About Genes'!A78="","",'Informations About Genes'!A78)</f>
        <v>G4</v>
      </c>
      <c r="B78" s="35" t="str">
        <f>IF('Informations About Genes'!D78="","",'Informations About Genes'!D78)</f>
        <v/>
      </c>
      <c r="C78" s="592" t="str">
        <f>IF('Calcul Worksheet'!FL78="","",'Calcul Worksheet'!FL78)</f>
        <v>N/A</v>
      </c>
      <c r="D78" s="593"/>
      <c r="E78" s="594"/>
      <c r="F78" s="592" t="str">
        <f>IF('Calcul Worksheet'!FO78="","",'Calcul Worksheet'!FO78)</f>
        <v>N/A</v>
      </c>
      <c r="G78" s="593"/>
      <c r="H78" s="594"/>
      <c r="I78" s="592" t="str">
        <f>IF('Calcul Worksheet'!FR78="","",'Calcul Worksheet'!FR78)</f>
        <v>N/A</v>
      </c>
      <c r="J78" s="593"/>
      <c r="K78" s="594"/>
      <c r="L78" s="592" t="str">
        <f>IF('Calcul Worksheet'!FU78="","",'Calcul Worksheet'!FU78)</f>
        <v>N/A</v>
      </c>
      <c r="M78" s="593"/>
      <c r="N78" s="594"/>
      <c r="O78" s="592" t="str">
        <f>IF('Calcul Worksheet'!FX78="","",'Calcul Worksheet'!FX78)</f>
        <v>N/A</v>
      </c>
      <c r="P78" s="593"/>
      <c r="Q78" s="594"/>
      <c r="R78" s="592" t="str">
        <f>IF('Calcul Worksheet'!GA78="","",'Calcul Worksheet'!GA78)</f>
        <v>N/A</v>
      </c>
      <c r="S78" s="593"/>
      <c r="T78" s="594"/>
      <c r="U78" s="592" t="str">
        <f>IF('Calcul Worksheet'!GD78="","",'Calcul Worksheet'!GD78)</f>
        <v>N/A</v>
      </c>
      <c r="V78" s="593"/>
      <c r="W78" s="594"/>
      <c r="X78" s="592" t="str">
        <f>IF('Calcul Worksheet'!GG78="","",'Calcul Worksheet'!GG78)</f>
        <v>N/A</v>
      </c>
      <c r="Y78" s="593"/>
      <c r="Z78" s="594"/>
      <c r="AA78" s="592" t="str">
        <f>IF('Calcul Worksheet'!GJ78="","",'Calcul Worksheet'!GJ78)</f>
        <v>N/A</v>
      </c>
      <c r="AB78" s="593"/>
      <c r="AC78" s="594"/>
      <c r="AD78" s="592" t="str">
        <f>IF('Calcul Worksheet'!GM78="","",'Calcul Worksheet'!GM78)</f>
        <v>N/A</v>
      </c>
      <c r="AE78" s="593"/>
      <c r="AF78" s="594"/>
      <c r="AG78" s="201"/>
      <c r="AH78" s="201"/>
      <c r="AI78" s="201"/>
      <c r="AJ78" s="201"/>
    </row>
    <row r="79" spans="1:36">
      <c r="A79" s="34" t="str">
        <f>IF('Informations About Genes'!A79="","",'Informations About Genes'!A79)</f>
        <v>G5</v>
      </c>
      <c r="B79" s="35" t="str">
        <f>IF('Informations About Genes'!D79="","",'Informations About Genes'!D79)</f>
        <v/>
      </c>
      <c r="C79" s="592" t="str">
        <f>IF('Calcul Worksheet'!FL79="","",'Calcul Worksheet'!FL79)</f>
        <v>N/A</v>
      </c>
      <c r="D79" s="593"/>
      <c r="E79" s="594"/>
      <c r="F79" s="592" t="str">
        <f>IF('Calcul Worksheet'!FO79="","",'Calcul Worksheet'!FO79)</f>
        <v>N/A</v>
      </c>
      <c r="G79" s="593"/>
      <c r="H79" s="594"/>
      <c r="I79" s="592" t="str">
        <f>IF('Calcul Worksheet'!FR79="","",'Calcul Worksheet'!FR79)</f>
        <v>N/A</v>
      </c>
      <c r="J79" s="593"/>
      <c r="K79" s="594"/>
      <c r="L79" s="592" t="str">
        <f>IF('Calcul Worksheet'!FU79="","",'Calcul Worksheet'!FU79)</f>
        <v>N/A</v>
      </c>
      <c r="M79" s="593"/>
      <c r="N79" s="594"/>
      <c r="O79" s="592" t="str">
        <f>IF('Calcul Worksheet'!FX79="","",'Calcul Worksheet'!FX79)</f>
        <v>N/A</v>
      </c>
      <c r="P79" s="593"/>
      <c r="Q79" s="594"/>
      <c r="R79" s="592" t="str">
        <f>IF('Calcul Worksheet'!GA79="","",'Calcul Worksheet'!GA79)</f>
        <v>N/A</v>
      </c>
      <c r="S79" s="593"/>
      <c r="T79" s="594"/>
      <c r="U79" s="592" t="str">
        <f>IF('Calcul Worksheet'!GD79="","",'Calcul Worksheet'!GD79)</f>
        <v>N/A</v>
      </c>
      <c r="V79" s="593"/>
      <c r="W79" s="594"/>
      <c r="X79" s="592" t="str">
        <f>IF('Calcul Worksheet'!GG79="","",'Calcul Worksheet'!GG79)</f>
        <v>N/A</v>
      </c>
      <c r="Y79" s="593"/>
      <c r="Z79" s="594"/>
      <c r="AA79" s="592" t="str">
        <f>IF('Calcul Worksheet'!GJ79="","",'Calcul Worksheet'!GJ79)</f>
        <v>N/A</v>
      </c>
      <c r="AB79" s="593"/>
      <c r="AC79" s="594"/>
      <c r="AD79" s="592" t="str">
        <f>IF('Calcul Worksheet'!GM79="","",'Calcul Worksheet'!GM79)</f>
        <v>N/A</v>
      </c>
      <c r="AE79" s="593"/>
      <c r="AF79" s="594"/>
      <c r="AG79" s="201"/>
      <c r="AH79" s="201"/>
      <c r="AI79" s="201"/>
      <c r="AJ79" s="201"/>
    </row>
    <row r="80" spans="1:36">
      <c r="A80" s="34" t="str">
        <f>IF('Informations About Genes'!A80="","",'Informations About Genes'!A80)</f>
        <v>G6</v>
      </c>
      <c r="B80" s="35" t="str">
        <f>IF('Informations About Genes'!D80="","",'Informations About Genes'!D80)</f>
        <v/>
      </c>
      <c r="C80" s="592" t="str">
        <f>IF('Calcul Worksheet'!FL80="","",'Calcul Worksheet'!FL80)</f>
        <v>N/A</v>
      </c>
      <c r="D80" s="593"/>
      <c r="E80" s="594"/>
      <c r="F80" s="592" t="str">
        <f>IF('Calcul Worksheet'!FO80="","",'Calcul Worksheet'!FO80)</f>
        <v>N/A</v>
      </c>
      <c r="G80" s="593"/>
      <c r="H80" s="594"/>
      <c r="I80" s="592" t="str">
        <f>IF('Calcul Worksheet'!FR80="","",'Calcul Worksheet'!FR80)</f>
        <v>N/A</v>
      </c>
      <c r="J80" s="593"/>
      <c r="K80" s="594"/>
      <c r="L80" s="592" t="str">
        <f>IF('Calcul Worksheet'!FU80="","",'Calcul Worksheet'!FU80)</f>
        <v>N/A</v>
      </c>
      <c r="M80" s="593"/>
      <c r="N80" s="594"/>
      <c r="O80" s="592" t="str">
        <f>IF('Calcul Worksheet'!FX80="","",'Calcul Worksheet'!FX80)</f>
        <v>N/A</v>
      </c>
      <c r="P80" s="593"/>
      <c r="Q80" s="594"/>
      <c r="R80" s="592" t="str">
        <f>IF('Calcul Worksheet'!GA80="","",'Calcul Worksheet'!GA80)</f>
        <v>N/A</v>
      </c>
      <c r="S80" s="593"/>
      <c r="T80" s="594"/>
      <c r="U80" s="592" t="str">
        <f>IF('Calcul Worksheet'!GD80="","",'Calcul Worksheet'!GD80)</f>
        <v>N/A</v>
      </c>
      <c r="V80" s="593"/>
      <c r="W80" s="594"/>
      <c r="X80" s="592" t="str">
        <f>IF('Calcul Worksheet'!GG80="","",'Calcul Worksheet'!GG80)</f>
        <v>N/A</v>
      </c>
      <c r="Y80" s="593"/>
      <c r="Z80" s="594"/>
      <c r="AA80" s="592" t="str">
        <f>IF('Calcul Worksheet'!GJ80="","",'Calcul Worksheet'!GJ80)</f>
        <v>N/A</v>
      </c>
      <c r="AB80" s="593"/>
      <c r="AC80" s="594"/>
      <c r="AD80" s="592" t="str">
        <f>IF('Calcul Worksheet'!GM80="","",'Calcul Worksheet'!GM80)</f>
        <v>N/A</v>
      </c>
      <c r="AE80" s="593"/>
      <c r="AF80" s="594"/>
      <c r="AG80" s="201"/>
      <c r="AH80" s="201"/>
      <c r="AI80" s="201"/>
      <c r="AJ80" s="201"/>
    </row>
    <row r="81" spans="1:36">
      <c r="A81" s="34" t="str">
        <f>IF('Informations About Genes'!A81="","",'Informations About Genes'!A81)</f>
        <v>G7</v>
      </c>
      <c r="B81" s="35" t="str">
        <f>IF('Informations About Genes'!D81="","",'Informations About Genes'!D81)</f>
        <v/>
      </c>
      <c r="C81" s="592" t="str">
        <f>IF('Calcul Worksheet'!FL81="","",'Calcul Worksheet'!FL81)</f>
        <v>N/A</v>
      </c>
      <c r="D81" s="593"/>
      <c r="E81" s="594"/>
      <c r="F81" s="592" t="str">
        <f>IF('Calcul Worksheet'!FO81="","",'Calcul Worksheet'!FO81)</f>
        <v>N/A</v>
      </c>
      <c r="G81" s="593"/>
      <c r="H81" s="594"/>
      <c r="I81" s="592" t="str">
        <f>IF('Calcul Worksheet'!FR81="","",'Calcul Worksheet'!FR81)</f>
        <v>N/A</v>
      </c>
      <c r="J81" s="593"/>
      <c r="K81" s="594"/>
      <c r="L81" s="592" t="str">
        <f>IF('Calcul Worksheet'!FU81="","",'Calcul Worksheet'!FU81)</f>
        <v>N/A</v>
      </c>
      <c r="M81" s="593"/>
      <c r="N81" s="594"/>
      <c r="O81" s="592" t="str">
        <f>IF('Calcul Worksheet'!FX81="","",'Calcul Worksheet'!FX81)</f>
        <v>N/A</v>
      </c>
      <c r="P81" s="593"/>
      <c r="Q81" s="594"/>
      <c r="R81" s="592" t="str">
        <f>IF('Calcul Worksheet'!GA81="","",'Calcul Worksheet'!GA81)</f>
        <v>N/A</v>
      </c>
      <c r="S81" s="593"/>
      <c r="T81" s="594"/>
      <c r="U81" s="592" t="str">
        <f>IF('Calcul Worksheet'!GD81="","",'Calcul Worksheet'!GD81)</f>
        <v>N/A</v>
      </c>
      <c r="V81" s="593"/>
      <c r="W81" s="594"/>
      <c r="X81" s="592" t="str">
        <f>IF('Calcul Worksheet'!GG81="","",'Calcul Worksheet'!GG81)</f>
        <v>N/A</v>
      </c>
      <c r="Y81" s="593"/>
      <c r="Z81" s="594"/>
      <c r="AA81" s="592" t="str">
        <f>IF('Calcul Worksheet'!GJ81="","",'Calcul Worksheet'!GJ81)</f>
        <v>N/A</v>
      </c>
      <c r="AB81" s="593"/>
      <c r="AC81" s="594"/>
      <c r="AD81" s="592" t="str">
        <f>IF('Calcul Worksheet'!GM81="","",'Calcul Worksheet'!GM81)</f>
        <v>N/A</v>
      </c>
      <c r="AE81" s="593"/>
      <c r="AF81" s="594"/>
      <c r="AG81" s="201"/>
      <c r="AH81" s="201"/>
      <c r="AI81" s="201"/>
      <c r="AJ81" s="201"/>
    </row>
    <row r="82" spans="1:36">
      <c r="A82" s="34" t="str">
        <f>IF('Informations About Genes'!A82="","",'Informations About Genes'!A82)</f>
        <v>G8</v>
      </c>
      <c r="B82" s="35" t="str">
        <f>IF('Informations About Genes'!D82="","",'Informations About Genes'!D82)</f>
        <v/>
      </c>
      <c r="C82" s="592" t="str">
        <f>IF('Calcul Worksheet'!FL82="","",'Calcul Worksheet'!FL82)</f>
        <v>N/A</v>
      </c>
      <c r="D82" s="593"/>
      <c r="E82" s="594"/>
      <c r="F82" s="592" t="str">
        <f>IF('Calcul Worksheet'!FO82="","",'Calcul Worksheet'!FO82)</f>
        <v>N/A</v>
      </c>
      <c r="G82" s="593"/>
      <c r="H82" s="594"/>
      <c r="I82" s="592" t="str">
        <f>IF('Calcul Worksheet'!FR82="","",'Calcul Worksheet'!FR82)</f>
        <v>N/A</v>
      </c>
      <c r="J82" s="593"/>
      <c r="K82" s="594"/>
      <c r="L82" s="592" t="str">
        <f>IF('Calcul Worksheet'!FU82="","",'Calcul Worksheet'!FU82)</f>
        <v>N/A</v>
      </c>
      <c r="M82" s="593"/>
      <c r="N82" s="594"/>
      <c r="O82" s="592" t="str">
        <f>IF('Calcul Worksheet'!FX82="","",'Calcul Worksheet'!FX82)</f>
        <v>N/A</v>
      </c>
      <c r="P82" s="593"/>
      <c r="Q82" s="594"/>
      <c r="R82" s="592" t="str">
        <f>IF('Calcul Worksheet'!GA82="","",'Calcul Worksheet'!GA82)</f>
        <v>N/A</v>
      </c>
      <c r="S82" s="593"/>
      <c r="T82" s="594"/>
      <c r="U82" s="592" t="str">
        <f>IF('Calcul Worksheet'!GD82="","",'Calcul Worksheet'!GD82)</f>
        <v>N/A</v>
      </c>
      <c r="V82" s="593"/>
      <c r="W82" s="594"/>
      <c r="X82" s="592" t="str">
        <f>IF('Calcul Worksheet'!GG82="","",'Calcul Worksheet'!GG82)</f>
        <v>N/A</v>
      </c>
      <c r="Y82" s="593"/>
      <c r="Z82" s="594"/>
      <c r="AA82" s="592" t="str">
        <f>IF('Calcul Worksheet'!GJ82="","",'Calcul Worksheet'!GJ82)</f>
        <v>N/A</v>
      </c>
      <c r="AB82" s="593"/>
      <c r="AC82" s="594"/>
      <c r="AD82" s="592" t="str">
        <f>IF('Calcul Worksheet'!GM82="","",'Calcul Worksheet'!GM82)</f>
        <v>N/A</v>
      </c>
      <c r="AE82" s="593"/>
      <c r="AF82" s="594"/>
      <c r="AG82" s="201"/>
      <c r="AH82" s="201"/>
      <c r="AI82" s="201"/>
      <c r="AJ82" s="201"/>
    </row>
    <row r="83" spans="1:36">
      <c r="A83" s="34" t="str">
        <f>IF('Informations About Genes'!A83="","",'Informations About Genes'!A83)</f>
        <v>G9</v>
      </c>
      <c r="B83" s="35" t="str">
        <f>IF('Informations About Genes'!D83="","",'Informations About Genes'!D83)</f>
        <v/>
      </c>
      <c r="C83" s="592" t="str">
        <f>IF('Calcul Worksheet'!FL83="","",'Calcul Worksheet'!FL83)</f>
        <v>N/A</v>
      </c>
      <c r="D83" s="593"/>
      <c r="E83" s="594"/>
      <c r="F83" s="592" t="str">
        <f>IF('Calcul Worksheet'!FO83="","",'Calcul Worksheet'!FO83)</f>
        <v>N/A</v>
      </c>
      <c r="G83" s="593"/>
      <c r="H83" s="594"/>
      <c r="I83" s="592" t="str">
        <f>IF('Calcul Worksheet'!FR83="","",'Calcul Worksheet'!FR83)</f>
        <v>N/A</v>
      </c>
      <c r="J83" s="593"/>
      <c r="K83" s="594"/>
      <c r="L83" s="592" t="str">
        <f>IF('Calcul Worksheet'!FU83="","",'Calcul Worksheet'!FU83)</f>
        <v>N/A</v>
      </c>
      <c r="M83" s="593"/>
      <c r="N83" s="594"/>
      <c r="O83" s="592" t="str">
        <f>IF('Calcul Worksheet'!FX83="","",'Calcul Worksheet'!FX83)</f>
        <v>N/A</v>
      </c>
      <c r="P83" s="593"/>
      <c r="Q83" s="594"/>
      <c r="R83" s="592" t="str">
        <f>IF('Calcul Worksheet'!GA83="","",'Calcul Worksheet'!GA83)</f>
        <v>N/A</v>
      </c>
      <c r="S83" s="593"/>
      <c r="T83" s="594"/>
      <c r="U83" s="592" t="str">
        <f>IF('Calcul Worksheet'!GD83="","",'Calcul Worksheet'!GD83)</f>
        <v>N/A</v>
      </c>
      <c r="V83" s="593"/>
      <c r="W83" s="594"/>
      <c r="X83" s="592" t="str">
        <f>IF('Calcul Worksheet'!GG83="","",'Calcul Worksheet'!GG83)</f>
        <v>N/A</v>
      </c>
      <c r="Y83" s="593"/>
      <c r="Z83" s="594"/>
      <c r="AA83" s="592" t="str">
        <f>IF('Calcul Worksheet'!GJ83="","",'Calcul Worksheet'!GJ83)</f>
        <v>N/A</v>
      </c>
      <c r="AB83" s="593"/>
      <c r="AC83" s="594"/>
      <c r="AD83" s="592" t="str">
        <f>IF('Calcul Worksheet'!GM83="","",'Calcul Worksheet'!GM83)</f>
        <v>N/A</v>
      </c>
      <c r="AE83" s="593"/>
      <c r="AF83" s="594"/>
      <c r="AG83" s="201"/>
      <c r="AH83" s="201"/>
      <c r="AI83" s="201"/>
      <c r="AJ83" s="201"/>
    </row>
    <row r="84" spans="1:36">
      <c r="A84" s="34" t="str">
        <f>IF('Informations About Genes'!A84="","",'Informations About Genes'!A84)</f>
        <v>G10</v>
      </c>
      <c r="B84" s="35" t="str">
        <f>IF('Informations About Genes'!D84="","",'Informations About Genes'!D84)</f>
        <v/>
      </c>
      <c r="C84" s="592" t="str">
        <f>IF('Calcul Worksheet'!FL84="","",'Calcul Worksheet'!FL84)</f>
        <v>N/A</v>
      </c>
      <c r="D84" s="593"/>
      <c r="E84" s="594"/>
      <c r="F84" s="592" t="str">
        <f>IF('Calcul Worksheet'!FO84="","",'Calcul Worksheet'!FO84)</f>
        <v>N/A</v>
      </c>
      <c r="G84" s="593"/>
      <c r="H84" s="594"/>
      <c r="I84" s="592" t="str">
        <f>IF('Calcul Worksheet'!FR84="","",'Calcul Worksheet'!FR84)</f>
        <v>N/A</v>
      </c>
      <c r="J84" s="593"/>
      <c r="K84" s="594"/>
      <c r="L84" s="592" t="str">
        <f>IF('Calcul Worksheet'!FU84="","",'Calcul Worksheet'!FU84)</f>
        <v>N/A</v>
      </c>
      <c r="M84" s="593"/>
      <c r="N84" s="594"/>
      <c r="O84" s="592" t="str">
        <f>IF('Calcul Worksheet'!FX84="","",'Calcul Worksheet'!FX84)</f>
        <v>N/A</v>
      </c>
      <c r="P84" s="593"/>
      <c r="Q84" s="594"/>
      <c r="R84" s="592" t="str">
        <f>IF('Calcul Worksheet'!GA84="","",'Calcul Worksheet'!GA84)</f>
        <v>N/A</v>
      </c>
      <c r="S84" s="593"/>
      <c r="T84" s="594"/>
      <c r="U84" s="592" t="str">
        <f>IF('Calcul Worksheet'!GD84="","",'Calcul Worksheet'!GD84)</f>
        <v>N/A</v>
      </c>
      <c r="V84" s="593"/>
      <c r="W84" s="594"/>
      <c r="X84" s="592" t="str">
        <f>IF('Calcul Worksheet'!GG84="","",'Calcul Worksheet'!GG84)</f>
        <v>N/A</v>
      </c>
      <c r="Y84" s="593"/>
      <c r="Z84" s="594"/>
      <c r="AA84" s="592" t="str">
        <f>IF('Calcul Worksheet'!GJ84="","",'Calcul Worksheet'!GJ84)</f>
        <v>N/A</v>
      </c>
      <c r="AB84" s="593"/>
      <c r="AC84" s="594"/>
      <c r="AD84" s="592" t="str">
        <f>IF('Calcul Worksheet'!GM84="","",'Calcul Worksheet'!GM84)</f>
        <v>N/A</v>
      </c>
      <c r="AE84" s="593"/>
      <c r="AF84" s="594"/>
      <c r="AG84" s="201"/>
      <c r="AH84" s="201"/>
      <c r="AI84" s="201"/>
      <c r="AJ84" s="201"/>
    </row>
    <row r="85" spans="1:36">
      <c r="A85" s="34" t="str">
        <f>IF('Informations About Genes'!A85="","",'Informations About Genes'!A85)</f>
        <v>G11</v>
      </c>
      <c r="B85" s="35" t="str">
        <f>IF('Informations About Genes'!D85="","",'Informations About Genes'!D85)</f>
        <v/>
      </c>
      <c r="C85" s="592" t="str">
        <f>IF('Calcul Worksheet'!FL85="","",'Calcul Worksheet'!FL85)</f>
        <v>N/A</v>
      </c>
      <c r="D85" s="593"/>
      <c r="E85" s="594"/>
      <c r="F85" s="592" t="str">
        <f>IF('Calcul Worksheet'!FO85="","",'Calcul Worksheet'!FO85)</f>
        <v>N/A</v>
      </c>
      <c r="G85" s="593"/>
      <c r="H85" s="594"/>
      <c r="I85" s="592" t="str">
        <f>IF('Calcul Worksheet'!FR85="","",'Calcul Worksheet'!FR85)</f>
        <v>N/A</v>
      </c>
      <c r="J85" s="593"/>
      <c r="K85" s="594"/>
      <c r="L85" s="592" t="str">
        <f>IF('Calcul Worksheet'!FU85="","",'Calcul Worksheet'!FU85)</f>
        <v>N/A</v>
      </c>
      <c r="M85" s="593"/>
      <c r="N85" s="594"/>
      <c r="O85" s="592" t="str">
        <f>IF('Calcul Worksheet'!FX85="","",'Calcul Worksheet'!FX85)</f>
        <v>N/A</v>
      </c>
      <c r="P85" s="593"/>
      <c r="Q85" s="594"/>
      <c r="R85" s="592" t="str">
        <f>IF('Calcul Worksheet'!GA85="","",'Calcul Worksheet'!GA85)</f>
        <v>N/A</v>
      </c>
      <c r="S85" s="593"/>
      <c r="T85" s="594"/>
      <c r="U85" s="592" t="str">
        <f>IF('Calcul Worksheet'!GD85="","",'Calcul Worksheet'!GD85)</f>
        <v>N/A</v>
      </c>
      <c r="V85" s="593"/>
      <c r="W85" s="594"/>
      <c r="X85" s="592" t="str">
        <f>IF('Calcul Worksheet'!GG85="","",'Calcul Worksheet'!GG85)</f>
        <v>N/A</v>
      </c>
      <c r="Y85" s="593"/>
      <c r="Z85" s="594"/>
      <c r="AA85" s="592" t="str">
        <f>IF('Calcul Worksheet'!GJ85="","",'Calcul Worksheet'!GJ85)</f>
        <v>N/A</v>
      </c>
      <c r="AB85" s="593"/>
      <c r="AC85" s="594"/>
      <c r="AD85" s="592" t="str">
        <f>IF('Calcul Worksheet'!GM85="","",'Calcul Worksheet'!GM85)</f>
        <v>N/A</v>
      </c>
      <c r="AE85" s="593"/>
      <c r="AF85" s="594"/>
      <c r="AG85" s="201"/>
      <c r="AH85" s="201"/>
      <c r="AI85" s="201"/>
      <c r="AJ85" s="201"/>
    </row>
    <row r="86" spans="1:36" ht="15.75" thickBot="1">
      <c r="A86" s="36" t="str">
        <f>IF('Informations About Genes'!A86="","",'Informations About Genes'!A86)</f>
        <v>G12</v>
      </c>
      <c r="B86" s="37" t="str">
        <f>IF('Informations About Genes'!D86="","",'Informations About Genes'!D86)</f>
        <v/>
      </c>
      <c r="C86" s="589" t="str">
        <f>IF('Calcul Worksheet'!FL86="","",'Calcul Worksheet'!FL86)</f>
        <v>N/A</v>
      </c>
      <c r="D86" s="590"/>
      <c r="E86" s="591"/>
      <c r="F86" s="589" t="str">
        <f>IF('Calcul Worksheet'!FO86="","",'Calcul Worksheet'!FO86)</f>
        <v>N/A</v>
      </c>
      <c r="G86" s="590"/>
      <c r="H86" s="591"/>
      <c r="I86" s="589" t="str">
        <f>IF('Calcul Worksheet'!FR86="","",'Calcul Worksheet'!FR86)</f>
        <v>N/A</v>
      </c>
      <c r="J86" s="590"/>
      <c r="K86" s="591"/>
      <c r="L86" s="589" t="str">
        <f>IF('Calcul Worksheet'!FU86="","",'Calcul Worksheet'!FU86)</f>
        <v>N/A</v>
      </c>
      <c r="M86" s="590"/>
      <c r="N86" s="591"/>
      <c r="O86" s="589" t="str">
        <f>IF('Calcul Worksheet'!FX86="","",'Calcul Worksheet'!FX86)</f>
        <v>N/A</v>
      </c>
      <c r="P86" s="590"/>
      <c r="Q86" s="591"/>
      <c r="R86" s="589" t="str">
        <f>IF('Calcul Worksheet'!GA86="","",'Calcul Worksheet'!GA86)</f>
        <v>N/A</v>
      </c>
      <c r="S86" s="590"/>
      <c r="T86" s="591"/>
      <c r="U86" s="589" t="str">
        <f>IF('Calcul Worksheet'!GD86="","",'Calcul Worksheet'!GD86)</f>
        <v>N/A</v>
      </c>
      <c r="V86" s="590"/>
      <c r="W86" s="591"/>
      <c r="X86" s="589" t="str">
        <f>IF('Calcul Worksheet'!GG86="","",'Calcul Worksheet'!GG86)</f>
        <v>N/A</v>
      </c>
      <c r="Y86" s="590"/>
      <c r="Z86" s="591"/>
      <c r="AA86" s="589" t="str">
        <f>IF('Calcul Worksheet'!GJ86="","",'Calcul Worksheet'!GJ86)</f>
        <v>N/A</v>
      </c>
      <c r="AB86" s="590"/>
      <c r="AC86" s="591"/>
      <c r="AD86" s="589" t="str">
        <f>IF('Calcul Worksheet'!GM86="","",'Calcul Worksheet'!GM86)</f>
        <v>N/A</v>
      </c>
      <c r="AE86" s="590"/>
      <c r="AF86" s="591"/>
      <c r="AG86" s="201"/>
      <c r="AH86" s="201"/>
      <c r="AI86" s="201"/>
      <c r="AJ86" s="201"/>
    </row>
    <row r="87" spans="1:36" ht="15.75" thickTop="1">
      <c r="A87" s="201"/>
      <c r="B87" s="201"/>
      <c r="C87" s="201"/>
      <c r="D87" s="201"/>
      <c r="E87" s="201"/>
      <c r="F87" s="201"/>
      <c r="G87" s="201"/>
      <c r="H87" s="201"/>
      <c r="I87" s="201"/>
      <c r="J87" s="201"/>
      <c r="K87" s="201"/>
      <c r="L87" s="201"/>
      <c r="M87" s="201"/>
      <c r="N87" s="201"/>
      <c r="O87" s="201"/>
      <c r="P87" s="201"/>
      <c r="Q87" s="201"/>
      <c r="R87" s="201"/>
      <c r="S87" s="201"/>
      <c r="T87" s="201"/>
      <c r="U87" s="201"/>
      <c r="V87" s="201"/>
      <c r="W87" s="201"/>
      <c r="X87" s="201"/>
      <c r="Y87" s="201"/>
      <c r="Z87" s="201"/>
      <c r="AA87" s="201"/>
      <c r="AB87" s="201"/>
      <c r="AC87" s="201"/>
      <c r="AD87" s="201"/>
      <c r="AE87" s="201"/>
      <c r="AF87" s="201"/>
      <c r="AG87" s="201"/>
      <c r="AH87" s="201"/>
      <c r="AI87" s="201"/>
      <c r="AJ87" s="201"/>
    </row>
    <row r="88" spans="1:36">
      <c r="A88" s="201"/>
      <c r="B88" s="201"/>
      <c r="C88" s="201"/>
      <c r="D88" s="201"/>
      <c r="E88" s="201"/>
      <c r="F88" s="201"/>
      <c r="G88" s="201"/>
      <c r="H88" s="201"/>
      <c r="I88" s="201"/>
      <c r="J88" s="201"/>
      <c r="K88" s="201"/>
      <c r="L88" s="201"/>
      <c r="M88" s="201"/>
      <c r="N88" s="201"/>
      <c r="O88" s="201"/>
      <c r="P88" s="201"/>
      <c r="Q88" s="201"/>
      <c r="R88" s="201"/>
      <c r="S88" s="201"/>
      <c r="T88" s="201"/>
      <c r="U88" s="201"/>
      <c r="V88" s="201"/>
      <c r="W88" s="201"/>
      <c r="X88" s="201"/>
      <c r="Y88" s="201"/>
      <c r="Z88" s="201"/>
      <c r="AA88" s="201"/>
      <c r="AB88" s="201"/>
      <c r="AC88" s="201"/>
      <c r="AD88" s="201"/>
      <c r="AE88" s="201"/>
      <c r="AF88" s="201"/>
      <c r="AG88" s="201"/>
      <c r="AH88" s="201"/>
      <c r="AI88" s="201"/>
      <c r="AJ88" s="201"/>
    </row>
    <row r="89" spans="1:36">
      <c r="A89" s="201"/>
      <c r="B89" s="201"/>
      <c r="C89" s="201"/>
      <c r="D89" s="201"/>
      <c r="E89" s="201"/>
      <c r="F89" s="201"/>
      <c r="G89" s="201"/>
      <c r="H89" s="201"/>
      <c r="I89" s="201"/>
      <c r="J89" s="201"/>
      <c r="K89" s="201"/>
      <c r="L89" s="201"/>
      <c r="M89" s="201"/>
      <c r="N89" s="201"/>
      <c r="O89" s="201"/>
      <c r="P89" s="201"/>
      <c r="Q89" s="201"/>
      <c r="R89" s="201"/>
      <c r="S89" s="201"/>
      <c r="T89" s="201"/>
      <c r="U89" s="201"/>
      <c r="V89" s="201"/>
      <c r="W89" s="201"/>
      <c r="X89" s="201"/>
      <c r="Y89" s="201"/>
      <c r="Z89" s="201"/>
      <c r="AA89" s="201"/>
      <c r="AB89" s="201"/>
      <c r="AC89" s="201"/>
      <c r="AD89" s="201"/>
      <c r="AE89" s="201"/>
      <c r="AF89" s="201"/>
      <c r="AG89" s="201"/>
      <c r="AH89" s="201"/>
      <c r="AI89" s="201"/>
      <c r="AJ89" s="201"/>
    </row>
    <row r="90" spans="1:36">
      <c r="A90" s="201"/>
      <c r="B90" s="201"/>
      <c r="C90" s="201"/>
      <c r="D90" s="201"/>
      <c r="E90" s="201"/>
      <c r="F90" s="201"/>
      <c r="G90" s="201"/>
      <c r="H90" s="201"/>
      <c r="I90" s="201"/>
      <c r="J90" s="201"/>
      <c r="K90" s="201"/>
      <c r="L90" s="201"/>
      <c r="M90" s="201"/>
      <c r="N90" s="201"/>
      <c r="O90" s="201"/>
      <c r="P90" s="201"/>
      <c r="Q90" s="201"/>
      <c r="R90" s="201"/>
      <c r="S90" s="201"/>
      <c r="T90" s="201"/>
      <c r="U90" s="201"/>
      <c r="V90" s="201"/>
      <c r="W90" s="201"/>
      <c r="X90" s="201"/>
      <c r="Y90" s="201"/>
      <c r="Z90" s="201"/>
      <c r="AA90" s="201"/>
      <c r="AB90" s="201"/>
      <c r="AC90" s="201"/>
      <c r="AD90" s="201"/>
      <c r="AE90" s="201"/>
      <c r="AF90" s="201"/>
      <c r="AG90" s="201"/>
      <c r="AH90" s="201"/>
      <c r="AI90" s="201"/>
      <c r="AJ90" s="201"/>
    </row>
    <row r="91" spans="1:36">
      <c r="A91" s="201"/>
      <c r="B91" s="201"/>
      <c r="C91" s="201"/>
      <c r="D91" s="201"/>
      <c r="E91" s="201"/>
      <c r="F91" s="201"/>
      <c r="G91" s="201"/>
      <c r="H91" s="201"/>
      <c r="I91" s="201"/>
      <c r="J91" s="201"/>
      <c r="K91" s="201"/>
      <c r="L91" s="201"/>
      <c r="M91" s="201"/>
      <c r="N91" s="201"/>
      <c r="O91" s="201"/>
      <c r="P91" s="201"/>
      <c r="Q91" s="201"/>
      <c r="R91" s="201"/>
      <c r="S91" s="201"/>
      <c r="T91" s="201"/>
      <c r="U91" s="201"/>
      <c r="V91" s="201"/>
      <c r="W91" s="201"/>
      <c r="X91" s="201"/>
      <c r="Y91" s="201"/>
      <c r="Z91" s="201"/>
      <c r="AA91" s="201"/>
      <c r="AB91" s="201"/>
      <c r="AC91" s="201"/>
      <c r="AD91" s="201"/>
      <c r="AE91" s="201"/>
      <c r="AF91" s="201"/>
      <c r="AG91" s="201"/>
      <c r="AH91" s="201"/>
      <c r="AI91" s="201"/>
      <c r="AJ91" s="201"/>
    </row>
    <row r="92" spans="1:36">
      <c r="A92" s="201"/>
      <c r="B92" s="201"/>
      <c r="C92" s="201"/>
      <c r="D92" s="201"/>
      <c r="E92" s="201"/>
      <c r="F92" s="201"/>
      <c r="G92" s="201"/>
      <c r="H92" s="201"/>
      <c r="I92" s="201"/>
      <c r="J92" s="201"/>
      <c r="K92" s="201"/>
      <c r="L92" s="201"/>
      <c r="M92" s="201"/>
      <c r="N92" s="201"/>
      <c r="O92" s="201"/>
      <c r="P92" s="201"/>
      <c r="Q92" s="201"/>
      <c r="R92" s="201"/>
      <c r="S92" s="201"/>
      <c r="T92" s="201"/>
      <c r="U92" s="201"/>
      <c r="V92" s="201"/>
      <c r="W92" s="201"/>
      <c r="X92" s="201"/>
      <c r="Y92" s="201"/>
      <c r="Z92" s="201"/>
      <c r="AA92" s="201"/>
      <c r="AB92" s="201"/>
      <c r="AC92" s="201"/>
      <c r="AD92" s="201"/>
      <c r="AE92" s="201"/>
      <c r="AF92" s="201"/>
      <c r="AG92" s="201"/>
      <c r="AH92" s="201"/>
      <c r="AI92" s="201"/>
      <c r="AJ92" s="201"/>
    </row>
    <row r="93" spans="1:36">
      <c r="A93" s="201"/>
      <c r="B93" s="201"/>
      <c r="C93" s="201"/>
      <c r="D93" s="201"/>
      <c r="E93" s="201"/>
      <c r="F93" s="201"/>
      <c r="G93" s="201"/>
      <c r="H93" s="201"/>
      <c r="I93" s="201"/>
      <c r="J93" s="201"/>
      <c r="K93" s="201"/>
      <c r="L93" s="201"/>
      <c r="M93" s="201"/>
      <c r="N93" s="201"/>
      <c r="O93" s="201"/>
      <c r="P93" s="201"/>
      <c r="Q93" s="201"/>
      <c r="R93" s="201"/>
      <c r="S93" s="201"/>
      <c r="T93" s="201"/>
      <c r="U93" s="201"/>
      <c r="V93" s="201"/>
      <c r="W93" s="201"/>
      <c r="X93" s="201"/>
      <c r="Y93" s="201"/>
      <c r="Z93" s="201"/>
      <c r="AA93" s="201"/>
      <c r="AB93" s="201"/>
      <c r="AC93" s="201"/>
      <c r="AD93" s="201"/>
      <c r="AE93" s="201"/>
      <c r="AF93" s="201"/>
      <c r="AG93" s="201"/>
      <c r="AH93" s="201"/>
      <c r="AI93" s="201"/>
      <c r="AJ93" s="201"/>
    </row>
    <row r="94" spans="1:36">
      <c r="A94" s="201"/>
      <c r="B94" s="201"/>
      <c r="C94" s="201"/>
      <c r="D94" s="201"/>
      <c r="E94" s="201"/>
      <c r="F94" s="201"/>
      <c r="G94" s="201"/>
      <c r="H94" s="201"/>
      <c r="I94" s="201"/>
      <c r="J94" s="201"/>
      <c r="K94" s="201"/>
      <c r="L94" s="201"/>
      <c r="M94" s="201"/>
      <c r="N94" s="201"/>
      <c r="O94" s="201"/>
      <c r="P94" s="201"/>
      <c r="Q94" s="201"/>
      <c r="R94" s="201"/>
      <c r="S94" s="201"/>
      <c r="T94" s="201"/>
      <c r="U94" s="201"/>
      <c r="V94" s="201"/>
      <c r="W94" s="201"/>
      <c r="X94" s="201"/>
      <c r="Y94" s="201"/>
      <c r="Z94" s="201"/>
      <c r="AA94" s="201"/>
      <c r="AB94" s="201"/>
      <c r="AC94" s="201"/>
      <c r="AD94" s="201"/>
      <c r="AE94" s="201"/>
      <c r="AF94" s="201"/>
      <c r="AG94" s="201"/>
      <c r="AH94" s="201"/>
      <c r="AI94" s="201"/>
      <c r="AJ94" s="201"/>
    </row>
    <row r="95" spans="1:36">
      <c r="A95" s="201"/>
      <c r="B95" s="201"/>
      <c r="C95" s="201"/>
      <c r="D95" s="201"/>
      <c r="E95" s="201"/>
      <c r="F95" s="201"/>
      <c r="G95" s="201"/>
      <c r="H95" s="201"/>
      <c r="I95" s="201"/>
      <c r="J95" s="201"/>
      <c r="K95" s="201"/>
      <c r="L95" s="201"/>
      <c r="M95" s="201"/>
      <c r="N95" s="201"/>
      <c r="O95" s="201"/>
      <c r="P95" s="201"/>
      <c r="Q95" s="201"/>
      <c r="R95" s="201"/>
      <c r="S95" s="201"/>
      <c r="T95" s="201"/>
      <c r="U95" s="201"/>
      <c r="V95" s="201"/>
      <c r="W95" s="201"/>
      <c r="X95" s="201"/>
      <c r="Y95" s="201"/>
      <c r="Z95" s="201"/>
      <c r="AA95" s="201"/>
      <c r="AB95" s="201"/>
      <c r="AC95" s="201"/>
      <c r="AD95" s="201"/>
      <c r="AE95" s="201"/>
      <c r="AF95" s="201"/>
      <c r="AG95" s="201"/>
      <c r="AH95" s="201"/>
      <c r="AI95" s="201"/>
      <c r="AJ95" s="201"/>
    </row>
    <row r="96" spans="1:36">
      <c r="A96" s="201"/>
      <c r="B96" s="201"/>
      <c r="C96" s="201"/>
      <c r="D96" s="201"/>
      <c r="E96" s="201"/>
      <c r="F96" s="201"/>
      <c r="G96" s="201"/>
      <c r="H96" s="201"/>
      <c r="I96" s="201"/>
      <c r="J96" s="201"/>
      <c r="K96" s="201"/>
      <c r="L96" s="201"/>
      <c r="M96" s="201"/>
      <c r="N96" s="201"/>
      <c r="O96" s="201"/>
      <c r="P96" s="201"/>
      <c r="Q96" s="201"/>
      <c r="R96" s="201"/>
      <c r="S96" s="201"/>
      <c r="T96" s="201"/>
      <c r="U96" s="201"/>
      <c r="V96" s="201"/>
      <c r="W96" s="201"/>
      <c r="X96" s="201"/>
      <c r="Y96" s="201"/>
      <c r="Z96" s="201"/>
      <c r="AA96" s="201"/>
      <c r="AB96" s="201"/>
      <c r="AC96" s="201"/>
      <c r="AD96" s="201"/>
      <c r="AE96" s="201"/>
      <c r="AF96" s="201"/>
      <c r="AG96" s="201"/>
      <c r="AH96" s="201"/>
      <c r="AI96" s="201"/>
      <c r="AJ96" s="201"/>
    </row>
    <row r="97" spans="1:36">
      <c r="A97" s="201"/>
      <c r="B97" s="201"/>
      <c r="C97" s="201"/>
      <c r="D97" s="201"/>
      <c r="E97" s="201"/>
      <c r="F97" s="201"/>
      <c r="G97" s="201"/>
      <c r="H97" s="201"/>
      <c r="I97" s="201"/>
      <c r="J97" s="201"/>
      <c r="K97" s="201"/>
      <c r="L97" s="201"/>
      <c r="M97" s="201"/>
      <c r="N97" s="201"/>
      <c r="O97" s="201"/>
      <c r="P97" s="201"/>
      <c r="Q97" s="201"/>
      <c r="R97" s="201"/>
      <c r="S97" s="201"/>
      <c r="T97" s="201"/>
      <c r="U97" s="201"/>
      <c r="V97" s="201"/>
      <c r="W97" s="201"/>
      <c r="X97" s="201"/>
      <c r="Y97" s="201"/>
      <c r="Z97" s="201"/>
      <c r="AA97" s="201"/>
      <c r="AB97" s="201"/>
      <c r="AC97" s="201"/>
      <c r="AD97" s="201"/>
      <c r="AE97" s="201"/>
      <c r="AF97" s="201"/>
      <c r="AG97" s="201"/>
      <c r="AH97" s="201"/>
      <c r="AI97" s="201"/>
      <c r="AJ97" s="201"/>
    </row>
    <row r="98" spans="1:36">
      <c r="A98" s="201"/>
      <c r="B98" s="201"/>
      <c r="C98" s="201"/>
      <c r="D98" s="201"/>
      <c r="E98" s="201"/>
      <c r="F98" s="201"/>
      <c r="G98" s="201"/>
      <c r="H98" s="201"/>
      <c r="I98" s="201"/>
      <c r="J98" s="201"/>
      <c r="K98" s="201"/>
      <c r="L98" s="201"/>
      <c r="M98" s="201"/>
      <c r="N98" s="201"/>
      <c r="O98" s="201"/>
      <c r="P98" s="201"/>
      <c r="Q98" s="201"/>
      <c r="R98" s="201"/>
      <c r="S98" s="201"/>
      <c r="T98" s="201"/>
      <c r="U98" s="201"/>
      <c r="V98" s="201"/>
      <c r="W98" s="201"/>
      <c r="X98" s="201"/>
      <c r="Y98" s="201"/>
      <c r="Z98" s="201"/>
      <c r="AA98" s="201"/>
      <c r="AB98" s="201"/>
      <c r="AC98" s="201"/>
      <c r="AD98" s="201"/>
      <c r="AE98" s="201"/>
      <c r="AF98" s="201"/>
      <c r="AG98" s="201"/>
      <c r="AH98" s="201"/>
      <c r="AI98" s="201"/>
      <c r="AJ98" s="201"/>
    </row>
    <row r="99" spans="1:36">
      <c r="A99" s="201"/>
      <c r="B99" s="201"/>
      <c r="C99" s="201"/>
      <c r="D99" s="201"/>
      <c r="E99" s="201"/>
      <c r="F99" s="201"/>
      <c r="G99" s="201"/>
      <c r="H99" s="201"/>
      <c r="I99" s="201"/>
      <c r="J99" s="201"/>
      <c r="K99" s="201"/>
      <c r="L99" s="201"/>
      <c r="M99" s="201"/>
      <c r="N99" s="201"/>
      <c r="O99" s="201"/>
      <c r="P99" s="201"/>
      <c r="Q99" s="201"/>
      <c r="R99" s="201"/>
      <c r="S99" s="201"/>
      <c r="T99" s="201"/>
      <c r="U99" s="201"/>
      <c r="V99" s="201"/>
      <c r="W99" s="201"/>
      <c r="X99" s="201"/>
      <c r="Y99" s="201"/>
      <c r="Z99" s="201"/>
      <c r="AA99" s="201"/>
      <c r="AB99" s="201"/>
      <c r="AC99" s="201"/>
      <c r="AD99" s="201"/>
      <c r="AE99" s="201"/>
      <c r="AF99" s="201"/>
      <c r="AG99" s="201"/>
      <c r="AH99" s="201"/>
      <c r="AI99" s="201"/>
      <c r="AJ99" s="201"/>
    </row>
    <row r="100" spans="1:36">
      <c r="A100" s="201"/>
      <c r="B100" s="201"/>
      <c r="C100" s="201"/>
      <c r="D100" s="201"/>
      <c r="E100" s="201"/>
      <c r="F100" s="201"/>
      <c r="G100" s="201"/>
      <c r="H100" s="201"/>
      <c r="I100" s="201"/>
      <c r="J100" s="201"/>
      <c r="K100" s="201"/>
      <c r="L100" s="201"/>
      <c r="M100" s="201"/>
      <c r="N100" s="201"/>
      <c r="O100" s="201"/>
      <c r="P100" s="201"/>
      <c r="Q100" s="201"/>
      <c r="R100" s="201"/>
      <c r="S100" s="201"/>
      <c r="T100" s="201"/>
      <c r="U100" s="201"/>
      <c r="V100" s="201"/>
      <c r="W100" s="201"/>
      <c r="X100" s="201"/>
      <c r="Y100" s="201"/>
      <c r="Z100" s="201"/>
      <c r="AA100" s="201"/>
      <c r="AB100" s="201"/>
      <c r="AC100" s="201"/>
      <c r="AD100" s="201"/>
      <c r="AE100" s="201"/>
      <c r="AF100" s="201"/>
      <c r="AG100" s="201"/>
      <c r="AH100" s="201"/>
      <c r="AI100" s="201"/>
      <c r="AJ100" s="201"/>
    </row>
    <row r="101" spans="1:36">
      <c r="A101" s="201"/>
      <c r="B101" s="201"/>
      <c r="C101" s="201"/>
      <c r="D101" s="201"/>
      <c r="E101" s="201"/>
      <c r="F101" s="201"/>
      <c r="G101" s="201"/>
      <c r="H101" s="201"/>
      <c r="I101" s="201"/>
      <c r="J101" s="201"/>
      <c r="K101" s="201"/>
      <c r="L101" s="201"/>
      <c r="M101" s="201"/>
      <c r="N101" s="201"/>
      <c r="O101" s="201"/>
      <c r="P101" s="201"/>
      <c r="Q101" s="201"/>
      <c r="R101" s="201"/>
      <c r="S101" s="201"/>
      <c r="T101" s="201"/>
      <c r="U101" s="201"/>
      <c r="V101" s="201"/>
      <c r="W101" s="201"/>
      <c r="X101" s="201"/>
      <c r="Y101" s="201"/>
      <c r="Z101" s="201"/>
      <c r="AA101" s="201"/>
      <c r="AB101" s="201"/>
      <c r="AC101" s="201"/>
      <c r="AD101" s="201"/>
      <c r="AE101" s="201"/>
      <c r="AF101" s="201"/>
      <c r="AG101" s="201"/>
      <c r="AH101" s="201"/>
      <c r="AI101" s="201"/>
      <c r="AJ101" s="201"/>
    </row>
    <row r="102" spans="1:36">
      <c r="A102" s="201"/>
      <c r="B102" s="201"/>
      <c r="C102" s="201"/>
      <c r="D102" s="201"/>
      <c r="E102" s="201"/>
      <c r="F102" s="201"/>
      <c r="G102" s="201"/>
      <c r="H102" s="201"/>
      <c r="I102" s="201"/>
      <c r="J102" s="201"/>
      <c r="K102" s="201"/>
      <c r="L102" s="201"/>
      <c r="M102" s="201"/>
      <c r="N102" s="201"/>
      <c r="O102" s="201"/>
      <c r="P102" s="201"/>
      <c r="Q102" s="201"/>
      <c r="R102" s="201"/>
      <c r="S102" s="201"/>
      <c r="T102" s="201"/>
      <c r="U102" s="201"/>
      <c r="V102" s="201"/>
      <c r="W102" s="201"/>
      <c r="X102" s="201"/>
      <c r="Y102" s="201"/>
      <c r="Z102" s="201"/>
      <c r="AA102" s="201"/>
      <c r="AB102" s="201"/>
      <c r="AC102" s="201"/>
      <c r="AD102" s="201"/>
      <c r="AE102" s="201"/>
      <c r="AF102" s="201"/>
    </row>
    <row r="103" spans="1:36">
      <c r="A103" s="201"/>
      <c r="B103" s="201"/>
      <c r="C103" s="201"/>
      <c r="D103" s="201"/>
      <c r="E103" s="201"/>
      <c r="F103" s="201"/>
      <c r="G103" s="201"/>
      <c r="H103" s="201"/>
      <c r="I103" s="201"/>
      <c r="J103" s="201"/>
      <c r="K103" s="201"/>
      <c r="L103" s="201"/>
      <c r="M103" s="201"/>
      <c r="N103" s="201"/>
      <c r="O103" s="201"/>
      <c r="P103" s="201"/>
      <c r="Q103" s="201"/>
      <c r="R103" s="201"/>
      <c r="S103" s="201"/>
      <c r="T103" s="201"/>
      <c r="U103" s="201"/>
      <c r="V103" s="201"/>
      <c r="W103" s="201"/>
      <c r="X103" s="201"/>
      <c r="Y103" s="201"/>
      <c r="Z103" s="201"/>
      <c r="AA103" s="201"/>
      <c r="AB103" s="201"/>
      <c r="AC103" s="201"/>
      <c r="AD103" s="201"/>
      <c r="AE103" s="201"/>
      <c r="AF103" s="201"/>
    </row>
    <row r="104" spans="1:36">
      <c r="A104" s="201"/>
      <c r="B104" s="201"/>
      <c r="C104" s="201"/>
      <c r="D104" s="201"/>
      <c r="E104" s="201"/>
      <c r="F104" s="201"/>
      <c r="G104" s="201"/>
      <c r="H104" s="201"/>
      <c r="I104" s="201"/>
      <c r="J104" s="201"/>
      <c r="K104" s="201"/>
      <c r="L104" s="201"/>
      <c r="M104" s="201"/>
      <c r="N104" s="201"/>
      <c r="O104" s="201"/>
      <c r="P104" s="201"/>
      <c r="Q104" s="201"/>
      <c r="R104" s="201"/>
      <c r="S104" s="201"/>
      <c r="T104" s="201"/>
      <c r="U104" s="201"/>
      <c r="V104" s="201"/>
      <c r="W104" s="201"/>
      <c r="X104" s="201"/>
      <c r="Y104" s="201"/>
      <c r="Z104" s="201"/>
      <c r="AA104" s="201"/>
      <c r="AB104" s="201"/>
      <c r="AC104" s="201"/>
      <c r="AD104" s="201"/>
      <c r="AE104" s="201"/>
      <c r="AF104" s="201"/>
    </row>
    <row r="105" spans="1:36">
      <c r="A105" s="201"/>
      <c r="B105" s="201"/>
      <c r="C105" s="201"/>
      <c r="D105" s="201"/>
      <c r="E105" s="201"/>
      <c r="F105" s="201"/>
      <c r="G105" s="201"/>
      <c r="H105" s="201"/>
      <c r="I105" s="201"/>
      <c r="J105" s="201"/>
      <c r="K105" s="201"/>
      <c r="L105" s="201"/>
      <c r="M105" s="201"/>
      <c r="N105" s="201"/>
      <c r="O105" s="201"/>
      <c r="P105" s="201"/>
      <c r="Q105" s="201"/>
      <c r="R105" s="201"/>
      <c r="S105" s="201"/>
      <c r="T105" s="201"/>
      <c r="U105" s="201"/>
      <c r="V105" s="201"/>
      <c r="W105" s="201"/>
      <c r="X105" s="201"/>
      <c r="Y105" s="201"/>
      <c r="Z105" s="201"/>
      <c r="AA105" s="201"/>
      <c r="AB105" s="201"/>
      <c r="AC105" s="201"/>
      <c r="AD105" s="201"/>
      <c r="AE105" s="201"/>
      <c r="AF105" s="201"/>
    </row>
    <row r="106" spans="1:36">
      <c r="A106" s="201"/>
      <c r="B106" s="201"/>
      <c r="C106" s="201"/>
      <c r="D106" s="201"/>
      <c r="E106" s="201"/>
      <c r="F106" s="201"/>
      <c r="G106" s="201"/>
      <c r="H106" s="201"/>
      <c r="I106" s="201"/>
      <c r="J106" s="201"/>
      <c r="K106" s="201"/>
      <c r="L106" s="201"/>
      <c r="M106" s="201"/>
      <c r="N106" s="201"/>
      <c r="O106" s="201"/>
      <c r="P106" s="201"/>
      <c r="Q106" s="201"/>
      <c r="R106" s="201"/>
      <c r="S106" s="201"/>
      <c r="T106" s="201"/>
      <c r="U106" s="201"/>
      <c r="V106" s="201"/>
      <c r="W106" s="201"/>
      <c r="X106" s="201"/>
      <c r="Y106" s="201"/>
      <c r="Z106" s="201"/>
      <c r="AA106" s="201"/>
      <c r="AB106" s="201"/>
      <c r="AC106" s="201"/>
      <c r="AD106" s="201"/>
      <c r="AE106" s="201"/>
      <c r="AF106" s="201"/>
    </row>
    <row r="107" spans="1:36">
      <c r="A107" s="201"/>
      <c r="B107" s="201"/>
      <c r="C107" s="201"/>
      <c r="D107" s="201"/>
      <c r="E107" s="201"/>
      <c r="F107" s="201"/>
      <c r="G107" s="201"/>
      <c r="H107" s="201"/>
      <c r="I107" s="201"/>
      <c r="J107" s="201"/>
      <c r="K107" s="201"/>
      <c r="L107" s="201"/>
      <c r="M107" s="201"/>
      <c r="N107" s="201"/>
      <c r="O107" s="201"/>
      <c r="P107" s="201"/>
      <c r="Q107" s="201"/>
      <c r="R107" s="201"/>
      <c r="S107" s="201"/>
      <c r="T107" s="201"/>
      <c r="U107" s="201"/>
      <c r="V107" s="201"/>
      <c r="W107" s="201"/>
      <c r="X107" s="201"/>
      <c r="Y107" s="201"/>
      <c r="Z107" s="201"/>
      <c r="AA107" s="201"/>
      <c r="AB107" s="201"/>
      <c r="AC107" s="201"/>
      <c r="AD107" s="201"/>
      <c r="AE107" s="201"/>
      <c r="AF107" s="201"/>
    </row>
    <row r="108" spans="1:36">
      <c r="A108" s="201"/>
      <c r="B108" s="201"/>
      <c r="C108" s="201"/>
      <c r="D108" s="201"/>
      <c r="E108" s="201"/>
      <c r="F108" s="201"/>
      <c r="G108" s="201"/>
      <c r="H108" s="201"/>
      <c r="I108" s="201"/>
      <c r="J108" s="201"/>
      <c r="K108" s="201"/>
      <c r="L108" s="201"/>
      <c r="M108" s="201"/>
      <c r="N108" s="201"/>
      <c r="O108" s="201"/>
      <c r="P108" s="201"/>
      <c r="Q108" s="201"/>
      <c r="R108" s="201"/>
      <c r="S108" s="201"/>
      <c r="T108" s="201"/>
      <c r="U108" s="201"/>
      <c r="V108" s="201"/>
      <c r="W108" s="201"/>
      <c r="X108" s="201"/>
      <c r="Y108" s="201"/>
      <c r="Z108" s="201"/>
      <c r="AA108" s="201"/>
      <c r="AB108" s="201"/>
      <c r="AC108" s="201"/>
      <c r="AD108" s="201"/>
      <c r="AE108" s="201"/>
      <c r="AF108" s="201"/>
    </row>
    <row r="109" spans="1:36">
      <c r="A109" s="201"/>
      <c r="B109" s="201"/>
      <c r="C109" s="201"/>
      <c r="D109" s="201"/>
      <c r="E109" s="201"/>
      <c r="F109" s="201"/>
      <c r="G109" s="201"/>
      <c r="H109" s="201"/>
      <c r="I109" s="201"/>
      <c r="J109" s="201"/>
      <c r="K109" s="201"/>
      <c r="L109" s="201"/>
      <c r="M109" s="201"/>
      <c r="N109" s="201"/>
      <c r="O109" s="201"/>
      <c r="P109" s="201"/>
      <c r="Q109" s="201"/>
      <c r="R109" s="201"/>
      <c r="S109" s="201"/>
      <c r="T109" s="201"/>
      <c r="U109" s="201"/>
      <c r="V109" s="201"/>
      <c r="W109" s="201"/>
      <c r="X109" s="201"/>
      <c r="Y109" s="201"/>
      <c r="Z109" s="201"/>
      <c r="AA109" s="201"/>
      <c r="AB109" s="201"/>
      <c r="AC109" s="201"/>
      <c r="AD109" s="201"/>
      <c r="AE109" s="201"/>
      <c r="AF109" s="201"/>
    </row>
    <row r="110" spans="1:36">
      <c r="A110" s="201"/>
      <c r="B110" s="201"/>
      <c r="C110" s="201"/>
      <c r="D110" s="201"/>
      <c r="E110" s="201"/>
      <c r="F110" s="201"/>
      <c r="G110" s="201"/>
      <c r="H110" s="201"/>
      <c r="I110" s="201"/>
      <c r="J110" s="201"/>
      <c r="K110" s="201"/>
      <c r="L110" s="201"/>
      <c r="M110" s="201"/>
      <c r="N110" s="201"/>
      <c r="O110" s="201"/>
      <c r="P110" s="201"/>
      <c r="Q110" s="201"/>
      <c r="R110" s="201"/>
      <c r="S110" s="201"/>
      <c r="T110" s="201"/>
      <c r="U110" s="201"/>
      <c r="V110" s="201"/>
      <c r="W110" s="201"/>
      <c r="X110" s="201"/>
      <c r="Y110" s="201"/>
      <c r="Z110" s="201"/>
      <c r="AA110" s="201"/>
      <c r="AB110" s="201"/>
      <c r="AC110" s="201"/>
      <c r="AD110" s="201"/>
      <c r="AE110" s="201"/>
      <c r="AF110" s="201"/>
    </row>
    <row r="111" spans="1:36">
      <c r="A111" s="201"/>
      <c r="B111" s="201"/>
      <c r="C111" s="201"/>
      <c r="D111" s="201"/>
      <c r="E111" s="201"/>
      <c r="F111" s="201"/>
      <c r="G111" s="201"/>
      <c r="H111" s="201"/>
      <c r="I111" s="201"/>
      <c r="J111" s="201"/>
      <c r="K111" s="201"/>
      <c r="L111" s="201"/>
      <c r="M111" s="201"/>
      <c r="N111" s="201"/>
      <c r="O111" s="201"/>
      <c r="P111" s="201"/>
      <c r="Q111" s="201"/>
      <c r="R111" s="201"/>
      <c r="S111" s="201"/>
      <c r="T111" s="201"/>
      <c r="U111" s="201"/>
      <c r="V111" s="201"/>
      <c r="W111" s="201"/>
      <c r="X111" s="201"/>
      <c r="Y111" s="201"/>
      <c r="Z111" s="201"/>
      <c r="AA111" s="201"/>
      <c r="AB111" s="201"/>
      <c r="AC111" s="201"/>
      <c r="AD111" s="201"/>
      <c r="AE111" s="201"/>
      <c r="AF111" s="201"/>
    </row>
  </sheetData>
  <mergeCells count="855">
    <mergeCell ref="C2:E2"/>
    <mergeCell ref="F2:H2"/>
    <mergeCell ref="I2:K2"/>
    <mergeCell ref="L2:N2"/>
    <mergeCell ref="O2:Q2"/>
    <mergeCell ref="R2:T2"/>
    <mergeCell ref="U2:W2"/>
    <mergeCell ref="X2:Z2"/>
    <mergeCell ref="AA2:AC2"/>
    <mergeCell ref="AD2:AF2"/>
    <mergeCell ref="AD1:AF1"/>
    <mergeCell ref="Z1:AC1"/>
    <mergeCell ref="C1:Y1"/>
    <mergeCell ref="AD3:AF3"/>
    <mergeCell ref="C4:E4"/>
    <mergeCell ref="F4:H4"/>
    <mergeCell ref="I4:K4"/>
    <mergeCell ref="L4:N4"/>
    <mergeCell ref="O4:Q4"/>
    <mergeCell ref="R4:T4"/>
    <mergeCell ref="U4:W4"/>
    <mergeCell ref="X4:Z4"/>
    <mergeCell ref="AA4:AC4"/>
    <mergeCell ref="AD4:AF4"/>
    <mergeCell ref="C3:E3"/>
    <mergeCell ref="F3:H3"/>
    <mergeCell ref="I3:K3"/>
    <mergeCell ref="L3:N3"/>
    <mergeCell ref="O3:Q3"/>
    <mergeCell ref="R3:T3"/>
    <mergeCell ref="U3:W3"/>
    <mergeCell ref="X3:Z3"/>
    <mergeCell ref="AA3:AC3"/>
    <mergeCell ref="AD5:AF5"/>
    <mergeCell ref="C6:E6"/>
    <mergeCell ref="F6:H6"/>
    <mergeCell ref="I6:K6"/>
    <mergeCell ref="L6:N6"/>
    <mergeCell ref="O6:Q6"/>
    <mergeCell ref="R6:T6"/>
    <mergeCell ref="U6:W6"/>
    <mergeCell ref="X6:Z6"/>
    <mergeCell ref="AA6:AC6"/>
    <mergeCell ref="AD6:AF6"/>
    <mergeCell ref="C5:E5"/>
    <mergeCell ref="F5:H5"/>
    <mergeCell ref="I5:K5"/>
    <mergeCell ref="L5:N5"/>
    <mergeCell ref="O5:Q5"/>
    <mergeCell ref="R5:T5"/>
    <mergeCell ref="U5:W5"/>
    <mergeCell ref="X5:Z5"/>
    <mergeCell ref="AA5:AC5"/>
    <mergeCell ref="AD7:AF7"/>
    <mergeCell ref="C8:E8"/>
    <mergeCell ref="F8:H8"/>
    <mergeCell ref="I8:K8"/>
    <mergeCell ref="L8:N8"/>
    <mergeCell ref="O8:Q8"/>
    <mergeCell ref="R8:T8"/>
    <mergeCell ref="U8:W8"/>
    <mergeCell ref="X8:Z8"/>
    <mergeCell ref="AA8:AC8"/>
    <mergeCell ref="AD8:AF8"/>
    <mergeCell ref="C7:E7"/>
    <mergeCell ref="F7:H7"/>
    <mergeCell ref="I7:K7"/>
    <mergeCell ref="L7:N7"/>
    <mergeCell ref="O7:Q7"/>
    <mergeCell ref="R7:T7"/>
    <mergeCell ref="U7:W7"/>
    <mergeCell ref="X7:Z7"/>
    <mergeCell ref="AA7:AC7"/>
    <mergeCell ref="AD9:AF9"/>
    <mergeCell ref="C10:E10"/>
    <mergeCell ref="F10:H10"/>
    <mergeCell ref="I10:K10"/>
    <mergeCell ref="L10:N10"/>
    <mergeCell ref="O10:Q10"/>
    <mergeCell ref="R10:T10"/>
    <mergeCell ref="U10:W10"/>
    <mergeCell ref="X10:Z10"/>
    <mergeCell ref="AA10:AC10"/>
    <mergeCell ref="AD10:AF10"/>
    <mergeCell ref="C9:E9"/>
    <mergeCell ref="F9:H9"/>
    <mergeCell ref="I9:K9"/>
    <mergeCell ref="L9:N9"/>
    <mergeCell ref="O9:Q9"/>
    <mergeCell ref="R9:T9"/>
    <mergeCell ref="U9:W9"/>
    <mergeCell ref="X9:Z9"/>
    <mergeCell ref="AA9:AC9"/>
    <mergeCell ref="AD11:AF11"/>
    <mergeCell ref="C12:E12"/>
    <mergeCell ref="F12:H12"/>
    <mergeCell ref="I12:K12"/>
    <mergeCell ref="L12:N12"/>
    <mergeCell ref="O12:Q12"/>
    <mergeCell ref="R12:T12"/>
    <mergeCell ref="U12:W12"/>
    <mergeCell ref="X12:Z12"/>
    <mergeCell ref="AA12:AC12"/>
    <mergeCell ref="AD12:AF12"/>
    <mergeCell ref="C11:E11"/>
    <mergeCell ref="F11:H11"/>
    <mergeCell ref="I11:K11"/>
    <mergeCell ref="L11:N11"/>
    <mergeCell ref="O11:Q11"/>
    <mergeCell ref="R11:T11"/>
    <mergeCell ref="U11:W11"/>
    <mergeCell ref="X11:Z11"/>
    <mergeCell ref="AA11:AC11"/>
    <mergeCell ref="AD13:AF13"/>
    <mergeCell ref="C14:E14"/>
    <mergeCell ref="F14:H14"/>
    <mergeCell ref="I14:K14"/>
    <mergeCell ref="L14:N14"/>
    <mergeCell ref="O14:Q14"/>
    <mergeCell ref="R14:T14"/>
    <mergeCell ref="U14:W14"/>
    <mergeCell ref="X14:Z14"/>
    <mergeCell ref="AA14:AC14"/>
    <mergeCell ref="AD14:AF14"/>
    <mergeCell ref="C13:E13"/>
    <mergeCell ref="F13:H13"/>
    <mergeCell ref="I13:K13"/>
    <mergeCell ref="L13:N13"/>
    <mergeCell ref="O13:Q13"/>
    <mergeCell ref="R13:T13"/>
    <mergeCell ref="U13:W13"/>
    <mergeCell ref="X13:Z13"/>
    <mergeCell ref="AA13:AC13"/>
    <mergeCell ref="AD15:AF15"/>
    <mergeCell ref="C16:E16"/>
    <mergeCell ref="F16:H16"/>
    <mergeCell ref="I16:K16"/>
    <mergeCell ref="L16:N16"/>
    <mergeCell ref="O16:Q16"/>
    <mergeCell ref="R16:T16"/>
    <mergeCell ref="U16:W16"/>
    <mergeCell ref="X16:Z16"/>
    <mergeCell ref="AA16:AC16"/>
    <mergeCell ref="AD16:AF16"/>
    <mergeCell ref="C15:E15"/>
    <mergeCell ref="F15:H15"/>
    <mergeCell ref="I15:K15"/>
    <mergeCell ref="L15:N15"/>
    <mergeCell ref="O15:Q15"/>
    <mergeCell ref="R15:T15"/>
    <mergeCell ref="U15:W15"/>
    <mergeCell ref="X15:Z15"/>
    <mergeCell ref="AA15:AC15"/>
    <mergeCell ref="AD17:AF17"/>
    <mergeCell ref="C18:E18"/>
    <mergeCell ref="F18:H18"/>
    <mergeCell ref="I18:K18"/>
    <mergeCell ref="L18:N18"/>
    <mergeCell ref="O18:Q18"/>
    <mergeCell ref="R18:T18"/>
    <mergeCell ref="U18:W18"/>
    <mergeCell ref="X18:Z18"/>
    <mergeCell ref="AA18:AC18"/>
    <mergeCell ref="AD18:AF18"/>
    <mergeCell ref="C17:E17"/>
    <mergeCell ref="F17:H17"/>
    <mergeCell ref="I17:K17"/>
    <mergeCell ref="L17:N17"/>
    <mergeCell ref="O17:Q17"/>
    <mergeCell ref="R17:T17"/>
    <mergeCell ref="U17:W17"/>
    <mergeCell ref="X17:Z17"/>
    <mergeCell ref="AA17:AC17"/>
    <mergeCell ref="AD19:AF19"/>
    <mergeCell ref="C20:E20"/>
    <mergeCell ref="F20:H20"/>
    <mergeCell ref="I20:K20"/>
    <mergeCell ref="L20:N20"/>
    <mergeCell ref="O20:Q20"/>
    <mergeCell ref="R20:T20"/>
    <mergeCell ref="U20:W20"/>
    <mergeCell ref="X20:Z20"/>
    <mergeCell ref="AA20:AC20"/>
    <mergeCell ref="AD20:AF20"/>
    <mergeCell ref="C19:E19"/>
    <mergeCell ref="F19:H19"/>
    <mergeCell ref="I19:K19"/>
    <mergeCell ref="L19:N19"/>
    <mergeCell ref="O19:Q19"/>
    <mergeCell ref="R19:T19"/>
    <mergeCell ref="U19:W19"/>
    <mergeCell ref="X19:Z19"/>
    <mergeCell ref="AA19:AC19"/>
    <mergeCell ref="AD21:AF21"/>
    <mergeCell ref="C22:E22"/>
    <mergeCell ref="F22:H22"/>
    <mergeCell ref="I22:K22"/>
    <mergeCell ref="L22:N22"/>
    <mergeCell ref="O22:Q22"/>
    <mergeCell ref="R22:T22"/>
    <mergeCell ref="U22:W22"/>
    <mergeCell ref="X22:Z22"/>
    <mergeCell ref="AA22:AC22"/>
    <mergeCell ref="AD22:AF22"/>
    <mergeCell ref="C21:E21"/>
    <mergeCell ref="F21:H21"/>
    <mergeCell ref="I21:K21"/>
    <mergeCell ref="L21:N21"/>
    <mergeCell ref="O21:Q21"/>
    <mergeCell ref="R21:T21"/>
    <mergeCell ref="U21:W21"/>
    <mergeCell ref="X21:Z21"/>
    <mergeCell ref="AA21:AC21"/>
    <mergeCell ref="AD23:AF23"/>
    <mergeCell ref="C24:E24"/>
    <mergeCell ref="F24:H24"/>
    <mergeCell ref="I24:K24"/>
    <mergeCell ref="L24:N24"/>
    <mergeCell ref="O24:Q24"/>
    <mergeCell ref="R24:T24"/>
    <mergeCell ref="U24:W24"/>
    <mergeCell ref="X24:Z24"/>
    <mergeCell ref="AA24:AC24"/>
    <mergeCell ref="AD24:AF24"/>
    <mergeCell ref="C23:E23"/>
    <mergeCell ref="F23:H23"/>
    <mergeCell ref="I23:K23"/>
    <mergeCell ref="L23:N23"/>
    <mergeCell ref="O23:Q23"/>
    <mergeCell ref="R23:T23"/>
    <mergeCell ref="U23:W23"/>
    <mergeCell ref="X23:Z23"/>
    <mergeCell ref="AA23:AC23"/>
    <mergeCell ref="AD25:AF25"/>
    <mergeCell ref="C26:E26"/>
    <mergeCell ref="F26:H26"/>
    <mergeCell ref="I26:K26"/>
    <mergeCell ref="L26:N26"/>
    <mergeCell ref="O26:Q26"/>
    <mergeCell ref="R26:T26"/>
    <mergeCell ref="U26:W26"/>
    <mergeCell ref="X26:Z26"/>
    <mergeCell ref="AA26:AC26"/>
    <mergeCell ref="AD26:AF26"/>
    <mergeCell ref="C25:E25"/>
    <mergeCell ref="F25:H25"/>
    <mergeCell ref="I25:K25"/>
    <mergeCell ref="L25:N25"/>
    <mergeCell ref="O25:Q25"/>
    <mergeCell ref="R25:T25"/>
    <mergeCell ref="U25:W25"/>
    <mergeCell ref="X25:Z25"/>
    <mergeCell ref="AA25:AC25"/>
    <mergeCell ref="AD27:AF27"/>
    <mergeCell ref="C28:E28"/>
    <mergeCell ref="F28:H28"/>
    <mergeCell ref="I28:K28"/>
    <mergeCell ref="L28:N28"/>
    <mergeCell ref="O28:Q28"/>
    <mergeCell ref="R28:T28"/>
    <mergeCell ref="U28:W28"/>
    <mergeCell ref="X28:Z28"/>
    <mergeCell ref="AA28:AC28"/>
    <mergeCell ref="AD28:AF28"/>
    <mergeCell ref="C27:E27"/>
    <mergeCell ref="F27:H27"/>
    <mergeCell ref="I27:K27"/>
    <mergeCell ref="L27:N27"/>
    <mergeCell ref="O27:Q27"/>
    <mergeCell ref="R27:T27"/>
    <mergeCell ref="U27:W27"/>
    <mergeCell ref="X27:Z27"/>
    <mergeCell ref="AA27:AC27"/>
    <mergeCell ref="AD29:AF29"/>
    <mergeCell ref="C30:E30"/>
    <mergeCell ref="F30:H30"/>
    <mergeCell ref="I30:K30"/>
    <mergeCell ref="L30:N30"/>
    <mergeCell ref="O30:Q30"/>
    <mergeCell ref="R30:T30"/>
    <mergeCell ref="U30:W30"/>
    <mergeCell ref="X30:Z30"/>
    <mergeCell ref="AA30:AC30"/>
    <mergeCell ref="AD30:AF30"/>
    <mergeCell ref="C29:E29"/>
    <mergeCell ref="F29:H29"/>
    <mergeCell ref="I29:K29"/>
    <mergeCell ref="L29:N29"/>
    <mergeCell ref="O29:Q29"/>
    <mergeCell ref="R29:T29"/>
    <mergeCell ref="U29:W29"/>
    <mergeCell ref="X29:Z29"/>
    <mergeCell ref="AA29:AC29"/>
    <mergeCell ref="AD31:AF31"/>
    <mergeCell ref="C32:E32"/>
    <mergeCell ref="F32:H32"/>
    <mergeCell ref="I32:K32"/>
    <mergeCell ref="L32:N32"/>
    <mergeCell ref="O32:Q32"/>
    <mergeCell ref="R32:T32"/>
    <mergeCell ref="U32:W32"/>
    <mergeCell ref="X32:Z32"/>
    <mergeCell ref="AA32:AC32"/>
    <mergeCell ref="AD32:AF32"/>
    <mergeCell ref="C31:E31"/>
    <mergeCell ref="F31:H31"/>
    <mergeCell ref="I31:K31"/>
    <mergeCell ref="L31:N31"/>
    <mergeCell ref="O31:Q31"/>
    <mergeCell ref="R31:T31"/>
    <mergeCell ref="U31:W31"/>
    <mergeCell ref="X31:Z31"/>
    <mergeCell ref="AA31:AC31"/>
    <mergeCell ref="AD33:AF33"/>
    <mergeCell ref="C34:E34"/>
    <mergeCell ref="F34:H34"/>
    <mergeCell ref="I34:K34"/>
    <mergeCell ref="L34:N34"/>
    <mergeCell ref="O34:Q34"/>
    <mergeCell ref="R34:T34"/>
    <mergeCell ref="U34:W34"/>
    <mergeCell ref="X34:Z34"/>
    <mergeCell ref="AA34:AC34"/>
    <mergeCell ref="AD34:AF34"/>
    <mergeCell ref="C33:E33"/>
    <mergeCell ref="F33:H33"/>
    <mergeCell ref="I33:K33"/>
    <mergeCell ref="L33:N33"/>
    <mergeCell ref="O33:Q33"/>
    <mergeCell ref="R33:T33"/>
    <mergeCell ref="U33:W33"/>
    <mergeCell ref="X33:Z33"/>
    <mergeCell ref="AA33:AC33"/>
    <mergeCell ref="AD35:AF35"/>
    <mergeCell ref="C36:E36"/>
    <mergeCell ref="F36:H36"/>
    <mergeCell ref="I36:K36"/>
    <mergeCell ref="L36:N36"/>
    <mergeCell ref="O36:Q36"/>
    <mergeCell ref="R36:T36"/>
    <mergeCell ref="U36:W36"/>
    <mergeCell ref="X36:Z36"/>
    <mergeCell ref="AA36:AC36"/>
    <mergeCell ref="AD36:AF36"/>
    <mergeCell ref="C35:E35"/>
    <mergeCell ref="F35:H35"/>
    <mergeCell ref="I35:K35"/>
    <mergeCell ref="L35:N35"/>
    <mergeCell ref="O35:Q35"/>
    <mergeCell ref="R35:T35"/>
    <mergeCell ref="U35:W35"/>
    <mergeCell ref="X35:Z35"/>
    <mergeCell ref="AA35:AC35"/>
    <mergeCell ref="AD37:AF37"/>
    <mergeCell ref="C38:E38"/>
    <mergeCell ref="F38:H38"/>
    <mergeCell ref="I38:K38"/>
    <mergeCell ref="L38:N38"/>
    <mergeCell ref="O38:Q38"/>
    <mergeCell ref="R38:T38"/>
    <mergeCell ref="U38:W38"/>
    <mergeCell ref="X38:Z38"/>
    <mergeCell ref="AA38:AC38"/>
    <mergeCell ref="AD38:AF38"/>
    <mergeCell ref="C37:E37"/>
    <mergeCell ref="F37:H37"/>
    <mergeCell ref="I37:K37"/>
    <mergeCell ref="L37:N37"/>
    <mergeCell ref="O37:Q37"/>
    <mergeCell ref="R37:T37"/>
    <mergeCell ref="U37:W37"/>
    <mergeCell ref="X37:Z37"/>
    <mergeCell ref="AA37:AC37"/>
    <mergeCell ref="AD39:AF39"/>
    <mergeCell ref="C40:E40"/>
    <mergeCell ref="F40:H40"/>
    <mergeCell ref="I40:K40"/>
    <mergeCell ref="L40:N40"/>
    <mergeCell ref="O40:Q40"/>
    <mergeCell ref="R40:T40"/>
    <mergeCell ref="U40:W40"/>
    <mergeCell ref="X40:Z40"/>
    <mergeCell ref="AA40:AC40"/>
    <mergeCell ref="AD40:AF40"/>
    <mergeCell ref="C39:E39"/>
    <mergeCell ref="F39:H39"/>
    <mergeCell ref="I39:K39"/>
    <mergeCell ref="L39:N39"/>
    <mergeCell ref="O39:Q39"/>
    <mergeCell ref="R39:T39"/>
    <mergeCell ref="U39:W39"/>
    <mergeCell ref="X39:Z39"/>
    <mergeCell ref="AA39:AC39"/>
    <mergeCell ref="AD41:AF41"/>
    <mergeCell ref="C42:E42"/>
    <mergeCell ref="F42:H42"/>
    <mergeCell ref="I42:K42"/>
    <mergeCell ref="L42:N42"/>
    <mergeCell ref="O42:Q42"/>
    <mergeCell ref="R42:T42"/>
    <mergeCell ref="U42:W42"/>
    <mergeCell ref="X42:Z42"/>
    <mergeCell ref="AA42:AC42"/>
    <mergeCell ref="AD42:AF42"/>
    <mergeCell ref="C41:E41"/>
    <mergeCell ref="F41:H41"/>
    <mergeCell ref="I41:K41"/>
    <mergeCell ref="L41:N41"/>
    <mergeCell ref="O41:Q41"/>
    <mergeCell ref="R41:T41"/>
    <mergeCell ref="U41:W41"/>
    <mergeCell ref="X41:Z41"/>
    <mergeCell ref="AA41:AC41"/>
    <mergeCell ref="AD43:AF43"/>
    <mergeCell ref="C44:E44"/>
    <mergeCell ref="F44:H44"/>
    <mergeCell ref="I44:K44"/>
    <mergeCell ref="L44:N44"/>
    <mergeCell ref="O44:Q44"/>
    <mergeCell ref="R44:T44"/>
    <mergeCell ref="U44:W44"/>
    <mergeCell ref="X44:Z44"/>
    <mergeCell ref="AA44:AC44"/>
    <mergeCell ref="AD44:AF44"/>
    <mergeCell ref="C43:E43"/>
    <mergeCell ref="F43:H43"/>
    <mergeCell ref="I43:K43"/>
    <mergeCell ref="L43:N43"/>
    <mergeCell ref="O43:Q43"/>
    <mergeCell ref="R43:T43"/>
    <mergeCell ref="U43:W43"/>
    <mergeCell ref="X43:Z43"/>
    <mergeCell ref="AA43:AC43"/>
    <mergeCell ref="AD45:AF45"/>
    <mergeCell ref="C46:E46"/>
    <mergeCell ref="F46:H46"/>
    <mergeCell ref="I46:K46"/>
    <mergeCell ref="L46:N46"/>
    <mergeCell ref="O46:Q46"/>
    <mergeCell ref="R46:T46"/>
    <mergeCell ref="U46:W46"/>
    <mergeCell ref="X46:Z46"/>
    <mergeCell ref="AA46:AC46"/>
    <mergeCell ref="AD46:AF46"/>
    <mergeCell ref="C45:E45"/>
    <mergeCell ref="F45:H45"/>
    <mergeCell ref="I45:K45"/>
    <mergeCell ref="L45:N45"/>
    <mergeCell ref="O45:Q45"/>
    <mergeCell ref="R45:T45"/>
    <mergeCell ref="U45:W45"/>
    <mergeCell ref="X45:Z45"/>
    <mergeCell ref="AA45:AC45"/>
    <mergeCell ref="AD47:AF47"/>
    <mergeCell ref="C48:E48"/>
    <mergeCell ref="F48:H48"/>
    <mergeCell ref="I48:K48"/>
    <mergeCell ref="L48:N48"/>
    <mergeCell ref="O48:Q48"/>
    <mergeCell ref="R48:T48"/>
    <mergeCell ref="U48:W48"/>
    <mergeCell ref="X48:Z48"/>
    <mergeCell ref="AA48:AC48"/>
    <mergeCell ref="AD48:AF48"/>
    <mergeCell ref="C47:E47"/>
    <mergeCell ref="F47:H47"/>
    <mergeCell ref="I47:K47"/>
    <mergeCell ref="L47:N47"/>
    <mergeCell ref="O47:Q47"/>
    <mergeCell ref="R47:T47"/>
    <mergeCell ref="U47:W47"/>
    <mergeCell ref="X47:Z47"/>
    <mergeCell ref="AA47:AC47"/>
    <mergeCell ref="AD49:AF49"/>
    <mergeCell ref="C50:E50"/>
    <mergeCell ref="F50:H50"/>
    <mergeCell ref="I50:K50"/>
    <mergeCell ref="L50:N50"/>
    <mergeCell ref="O50:Q50"/>
    <mergeCell ref="R50:T50"/>
    <mergeCell ref="U50:W50"/>
    <mergeCell ref="X50:Z50"/>
    <mergeCell ref="AA50:AC50"/>
    <mergeCell ref="AD50:AF50"/>
    <mergeCell ref="C49:E49"/>
    <mergeCell ref="F49:H49"/>
    <mergeCell ref="I49:K49"/>
    <mergeCell ref="L49:N49"/>
    <mergeCell ref="O49:Q49"/>
    <mergeCell ref="R49:T49"/>
    <mergeCell ref="U49:W49"/>
    <mergeCell ref="X49:Z49"/>
    <mergeCell ref="AA49:AC49"/>
    <mergeCell ref="AD51:AF51"/>
    <mergeCell ref="C52:E52"/>
    <mergeCell ref="F52:H52"/>
    <mergeCell ref="I52:K52"/>
    <mergeCell ref="L52:N52"/>
    <mergeCell ref="O52:Q52"/>
    <mergeCell ref="R52:T52"/>
    <mergeCell ref="U52:W52"/>
    <mergeCell ref="X52:Z52"/>
    <mergeCell ref="AA52:AC52"/>
    <mergeCell ref="AD52:AF52"/>
    <mergeCell ref="C51:E51"/>
    <mergeCell ref="F51:H51"/>
    <mergeCell ref="I51:K51"/>
    <mergeCell ref="L51:N51"/>
    <mergeCell ref="O51:Q51"/>
    <mergeCell ref="R51:T51"/>
    <mergeCell ref="U51:W51"/>
    <mergeCell ref="X51:Z51"/>
    <mergeCell ref="AA51:AC51"/>
    <mergeCell ref="AD53:AF53"/>
    <mergeCell ref="C54:E54"/>
    <mergeCell ref="F54:H54"/>
    <mergeCell ref="I54:K54"/>
    <mergeCell ref="L54:N54"/>
    <mergeCell ref="O54:Q54"/>
    <mergeCell ref="R54:T54"/>
    <mergeCell ref="U54:W54"/>
    <mergeCell ref="X54:Z54"/>
    <mergeCell ref="AA54:AC54"/>
    <mergeCell ref="AD54:AF54"/>
    <mergeCell ref="C53:E53"/>
    <mergeCell ref="F53:H53"/>
    <mergeCell ref="I53:K53"/>
    <mergeCell ref="L53:N53"/>
    <mergeCell ref="O53:Q53"/>
    <mergeCell ref="R53:T53"/>
    <mergeCell ref="U53:W53"/>
    <mergeCell ref="X53:Z53"/>
    <mergeCell ref="AA53:AC53"/>
    <mergeCell ref="AD55:AF55"/>
    <mergeCell ref="C56:E56"/>
    <mergeCell ref="F56:H56"/>
    <mergeCell ref="I56:K56"/>
    <mergeCell ref="L56:N56"/>
    <mergeCell ref="O56:Q56"/>
    <mergeCell ref="R56:T56"/>
    <mergeCell ref="U56:W56"/>
    <mergeCell ref="X56:Z56"/>
    <mergeCell ref="AA56:AC56"/>
    <mergeCell ref="AD56:AF56"/>
    <mergeCell ref="C55:E55"/>
    <mergeCell ref="F55:H55"/>
    <mergeCell ref="I55:K55"/>
    <mergeCell ref="L55:N55"/>
    <mergeCell ref="O55:Q55"/>
    <mergeCell ref="R55:T55"/>
    <mergeCell ref="U55:W55"/>
    <mergeCell ref="X55:Z55"/>
    <mergeCell ref="AA55:AC55"/>
    <mergeCell ref="AD57:AF57"/>
    <mergeCell ref="C58:E58"/>
    <mergeCell ref="F58:H58"/>
    <mergeCell ref="I58:K58"/>
    <mergeCell ref="L58:N58"/>
    <mergeCell ref="O58:Q58"/>
    <mergeCell ref="R58:T58"/>
    <mergeCell ref="U58:W58"/>
    <mergeCell ref="X58:Z58"/>
    <mergeCell ref="AA58:AC58"/>
    <mergeCell ref="AD58:AF58"/>
    <mergeCell ref="C57:E57"/>
    <mergeCell ref="F57:H57"/>
    <mergeCell ref="I57:K57"/>
    <mergeCell ref="L57:N57"/>
    <mergeCell ref="O57:Q57"/>
    <mergeCell ref="R57:T57"/>
    <mergeCell ref="U57:W57"/>
    <mergeCell ref="X57:Z57"/>
    <mergeCell ref="AA57:AC57"/>
    <mergeCell ref="AD59:AF59"/>
    <mergeCell ref="C60:E60"/>
    <mergeCell ref="F60:H60"/>
    <mergeCell ref="I60:K60"/>
    <mergeCell ref="L60:N60"/>
    <mergeCell ref="O60:Q60"/>
    <mergeCell ref="R60:T60"/>
    <mergeCell ref="U60:W60"/>
    <mergeCell ref="X60:Z60"/>
    <mergeCell ref="AA60:AC60"/>
    <mergeCell ref="AD60:AF60"/>
    <mergeCell ref="C59:E59"/>
    <mergeCell ref="F59:H59"/>
    <mergeCell ref="I59:K59"/>
    <mergeCell ref="L59:N59"/>
    <mergeCell ref="O59:Q59"/>
    <mergeCell ref="R59:T59"/>
    <mergeCell ref="U59:W59"/>
    <mergeCell ref="X59:Z59"/>
    <mergeCell ref="AA59:AC59"/>
    <mergeCell ref="AD61:AF61"/>
    <mergeCell ref="C62:E62"/>
    <mergeCell ref="F62:H62"/>
    <mergeCell ref="I62:K62"/>
    <mergeCell ref="L62:N62"/>
    <mergeCell ref="O62:Q62"/>
    <mergeCell ref="R62:T62"/>
    <mergeCell ref="U62:W62"/>
    <mergeCell ref="X62:Z62"/>
    <mergeCell ref="AA62:AC62"/>
    <mergeCell ref="AD62:AF62"/>
    <mergeCell ref="C61:E61"/>
    <mergeCell ref="F61:H61"/>
    <mergeCell ref="I61:K61"/>
    <mergeCell ref="L61:N61"/>
    <mergeCell ref="O61:Q61"/>
    <mergeCell ref="R61:T61"/>
    <mergeCell ref="U61:W61"/>
    <mergeCell ref="X61:Z61"/>
    <mergeCell ref="AA61:AC61"/>
    <mergeCell ref="AD63:AF63"/>
    <mergeCell ref="C64:E64"/>
    <mergeCell ref="F64:H64"/>
    <mergeCell ref="I64:K64"/>
    <mergeCell ref="L64:N64"/>
    <mergeCell ref="O64:Q64"/>
    <mergeCell ref="R64:T64"/>
    <mergeCell ref="U64:W64"/>
    <mergeCell ref="X64:Z64"/>
    <mergeCell ref="AA64:AC64"/>
    <mergeCell ref="AD64:AF64"/>
    <mergeCell ref="C63:E63"/>
    <mergeCell ref="F63:H63"/>
    <mergeCell ref="I63:K63"/>
    <mergeCell ref="L63:N63"/>
    <mergeCell ref="O63:Q63"/>
    <mergeCell ref="R63:T63"/>
    <mergeCell ref="U63:W63"/>
    <mergeCell ref="X63:Z63"/>
    <mergeCell ref="AA63:AC63"/>
    <mergeCell ref="AD65:AF65"/>
    <mergeCell ref="C66:E66"/>
    <mergeCell ref="F66:H66"/>
    <mergeCell ref="I66:K66"/>
    <mergeCell ref="L66:N66"/>
    <mergeCell ref="O66:Q66"/>
    <mergeCell ref="R66:T66"/>
    <mergeCell ref="U66:W66"/>
    <mergeCell ref="X66:Z66"/>
    <mergeCell ref="AA66:AC66"/>
    <mergeCell ref="AD66:AF66"/>
    <mergeCell ref="C65:E65"/>
    <mergeCell ref="F65:H65"/>
    <mergeCell ref="I65:K65"/>
    <mergeCell ref="L65:N65"/>
    <mergeCell ref="O65:Q65"/>
    <mergeCell ref="R65:T65"/>
    <mergeCell ref="U65:W65"/>
    <mergeCell ref="X65:Z65"/>
    <mergeCell ref="AA65:AC65"/>
    <mergeCell ref="AD67:AF67"/>
    <mergeCell ref="C68:E68"/>
    <mergeCell ref="F68:H68"/>
    <mergeCell ref="I68:K68"/>
    <mergeCell ref="L68:N68"/>
    <mergeCell ref="O68:Q68"/>
    <mergeCell ref="R68:T68"/>
    <mergeCell ref="U68:W68"/>
    <mergeCell ref="X68:Z68"/>
    <mergeCell ref="AA68:AC68"/>
    <mergeCell ref="AD68:AF68"/>
    <mergeCell ref="C67:E67"/>
    <mergeCell ref="F67:H67"/>
    <mergeCell ref="I67:K67"/>
    <mergeCell ref="L67:N67"/>
    <mergeCell ref="O67:Q67"/>
    <mergeCell ref="R67:T67"/>
    <mergeCell ref="U67:W67"/>
    <mergeCell ref="X67:Z67"/>
    <mergeCell ref="AA67:AC67"/>
    <mergeCell ref="AD69:AF69"/>
    <mergeCell ref="C70:E70"/>
    <mergeCell ref="F70:H70"/>
    <mergeCell ref="I70:K70"/>
    <mergeCell ref="L70:N70"/>
    <mergeCell ref="O70:Q70"/>
    <mergeCell ref="R70:T70"/>
    <mergeCell ref="U70:W70"/>
    <mergeCell ref="X70:Z70"/>
    <mergeCell ref="AA70:AC70"/>
    <mergeCell ref="AD70:AF70"/>
    <mergeCell ref="C69:E69"/>
    <mergeCell ref="F69:H69"/>
    <mergeCell ref="I69:K69"/>
    <mergeCell ref="L69:N69"/>
    <mergeCell ref="O69:Q69"/>
    <mergeCell ref="R69:T69"/>
    <mergeCell ref="U69:W69"/>
    <mergeCell ref="X69:Z69"/>
    <mergeCell ref="AA69:AC69"/>
    <mergeCell ref="AD71:AF71"/>
    <mergeCell ref="C72:E72"/>
    <mergeCell ref="F72:H72"/>
    <mergeCell ref="I72:K72"/>
    <mergeCell ref="L72:N72"/>
    <mergeCell ref="O72:Q72"/>
    <mergeCell ref="R72:T72"/>
    <mergeCell ref="U72:W72"/>
    <mergeCell ref="X72:Z72"/>
    <mergeCell ref="AA72:AC72"/>
    <mergeCell ref="AD72:AF72"/>
    <mergeCell ref="C71:E71"/>
    <mergeCell ref="F71:H71"/>
    <mergeCell ref="I71:K71"/>
    <mergeCell ref="L71:N71"/>
    <mergeCell ref="O71:Q71"/>
    <mergeCell ref="R71:T71"/>
    <mergeCell ref="U71:W71"/>
    <mergeCell ref="X71:Z71"/>
    <mergeCell ref="AA71:AC71"/>
    <mergeCell ref="AD73:AF73"/>
    <mergeCell ref="C74:E74"/>
    <mergeCell ref="F74:H74"/>
    <mergeCell ref="I74:K74"/>
    <mergeCell ref="L74:N74"/>
    <mergeCell ref="O74:Q74"/>
    <mergeCell ref="R74:T74"/>
    <mergeCell ref="U74:W74"/>
    <mergeCell ref="X74:Z74"/>
    <mergeCell ref="AA74:AC74"/>
    <mergeCell ref="AD74:AF74"/>
    <mergeCell ref="C73:E73"/>
    <mergeCell ref="F73:H73"/>
    <mergeCell ref="I73:K73"/>
    <mergeCell ref="L73:N73"/>
    <mergeCell ref="O73:Q73"/>
    <mergeCell ref="R73:T73"/>
    <mergeCell ref="U73:W73"/>
    <mergeCell ref="X73:Z73"/>
    <mergeCell ref="AA73:AC73"/>
    <mergeCell ref="AD75:AF75"/>
    <mergeCell ref="C76:E76"/>
    <mergeCell ref="F76:H76"/>
    <mergeCell ref="I76:K76"/>
    <mergeCell ref="L76:N76"/>
    <mergeCell ref="O76:Q76"/>
    <mergeCell ref="R76:T76"/>
    <mergeCell ref="U76:W76"/>
    <mergeCell ref="X76:Z76"/>
    <mergeCell ref="AA76:AC76"/>
    <mergeCell ref="AD76:AF76"/>
    <mergeCell ref="C75:E75"/>
    <mergeCell ref="F75:H75"/>
    <mergeCell ref="I75:K75"/>
    <mergeCell ref="L75:N75"/>
    <mergeCell ref="O75:Q75"/>
    <mergeCell ref="R75:T75"/>
    <mergeCell ref="U75:W75"/>
    <mergeCell ref="X75:Z75"/>
    <mergeCell ref="AA75:AC75"/>
    <mergeCell ref="AD77:AF77"/>
    <mergeCell ref="C78:E78"/>
    <mergeCell ref="F78:H78"/>
    <mergeCell ref="I78:K78"/>
    <mergeCell ref="L78:N78"/>
    <mergeCell ref="O78:Q78"/>
    <mergeCell ref="R78:T78"/>
    <mergeCell ref="U78:W78"/>
    <mergeCell ref="X78:Z78"/>
    <mergeCell ref="AA78:AC78"/>
    <mergeCell ref="AD78:AF78"/>
    <mergeCell ref="C77:E77"/>
    <mergeCell ref="F77:H77"/>
    <mergeCell ref="I77:K77"/>
    <mergeCell ref="L77:N77"/>
    <mergeCell ref="O77:Q77"/>
    <mergeCell ref="R77:T77"/>
    <mergeCell ref="U77:W77"/>
    <mergeCell ref="X77:Z77"/>
    <mergeCell ref="AA77:AC77"/>
    <mergeCell ref="AD79:AF79"/>
    <mergeCell ref="C80:E80"/>
    <mergeCell ref="F80:H80"/>
    <mergeCell ref="I80:K80"/>
    <mergeCell ref="L80:N80"/>
    <mergeCell ref="O80:Q80"/>
    <mergeCell ref="R80:T80"/>
    <mergeCell ref="U80:W80"/>
    <mergeCell ref="X80:Z80"/>
    <mergeCell ref="AA80:AC80"/>
    <mergeCell ref="AD80:AF80"/>
    <mergeCell ref="C79:E79"/>
    <mergeCell ref="F79:H79"/>
    <mergeCell ref="I79:K79"/>
    <mergeCell ref="L79:N79"/>
    <mergeCell ref="O79:Q79"/>
    <mergeCell ref="R79:T79"/>
    <mergeCell ref="U79:W79"/>
    <mergeCell ref="X79:Z79"/>
    <mergeCell ref="AA79:AC79"/>
    <mergeCell ref="AD81:AF81"/>
    <mergeCell ref="C82:E82"/>
    <mergeCell ref="F82:H82"/>
    <mergeCell ref="I82:K82"/>
    <mergeCell ref="L82:N82"/>
    <mergeCell ref="O82:Q82"/>
    <mergeCell ref="R82:T82"/>
    <mergeCell ref="U82:W82"/>
    <mergeCell ref="X82:Z82"/>
    <mergeCell ref="AA82:AC82"/>
    <mergeCell ref="AD82:AF82"/>
    <mergeCell ref="C81:E81"/>
    <mergeCell ref="F81:H81"/>
    <mergeCell ref="I81:K81"/>
    <mergeCell ref="L81:N81"/>
    <mergeCell ref="O81:Q81"/>
    <mergeCell ref="R81:T81"/>
    <mergeCell ref="U81:W81"/>
    <mergeCell ref="X81:Z81"/>
    <mergeCell ref="AA81:AC81"/>
    <mergeCell ref="C83:E83"/>
    <mergeCell ref="F83:H83"/>
    <mergeCell ref="I83:K83"/>
    <mergeCell ref="L83:N83"/>
    <mergeCell ref="O83:Q83"/>
    <mergeCell ref="R83:T83"/>
    <mergeCell ref="U83:W83"/>
    <mergeCell ref="X83:Z83"/>
    <mergeCell ref="AA83:AC83"/>
    <mergeCell ref="C84:E84"/>
    <mergeCell ref="F84:H84"/>
    <mergeCell ref="I84:K84"/>
    <mergeCell ref="L84:N84"/>
    <mergeCell ref="O84:Q84"/>
    <mergeCell ref="R84:T84"/>
    <mergeCell ref="U84:W84"/>
    <mergeCell ref="X84:Z84"/>
    <mergeCell ref="AA84:AC84"/>
    <mergeCell ref="AD86:AF86"/>
    <mergeCell ref="A1:A2"/>
    <mergeCell ref="B1:B2"/>
    <mergeCell ref="AD85:AF85"/>
    <mergeCell ref="C86:E86"/>
    <mergeCell ref="F86:H86"/>
    <mergeCell ref="I86:K86"/>
    <mergeCell ref="L86:N86"/>
    <mergeCell ref="O86:Q86"/>
    <mergeCell ref="R86:T86"/>
    <mergeCell ref="U86:W86"/>
    <mergeCell ref="X86:Z86"/>
    <mergeCell ref="AA86:AC86"/>
    <mergeCell ref="AD84:AF84"/>
    <mergeCell ref="C85:E85"/>
    <mergeCell ref="F85:H85"/>
    <mergeCell ref="I85:K85"/>
    <mergeCell ref="L85:N85"/>
    <mergeCell ref="O85:Q85"/>
    <mergeCell ref="R85:T85"/>
    <mergeCell ref="U85:W85"/>
    <mergeCell ref="X85:Z85"/>
    <mergeCell ref="AA85:AC85"/>
    <mergeCell ref="AD83:AF83"/>
  </mergeCells>
  <conditionalFormatting sqref="C3:AF86">
    <cfRule type="cellIs" dxfId="67" priority="1" operator="lessThan">
      <formula>$AD$1</formula>
    </cfRule>
  </conditionalFormatting>
  <hyperlinks>
    <hyperlink ref="A1:A2" location="'User Guide'!A51" tooltip="Link to the User Guide" display="Link to the User Guide"/>
  </hyperlinks>
  <pageMargins left="0.7" right="0.7" top="0.75" bottom="0.75" header="0.3" footer="0.3"/>
</worksheet>
</file>

<file path=xl/worksheets/sheet25.xml><?xml version="1.0" encoding="utf-8"?>
<worksheet xmlns="http://schemas.openxmlformats.org/spreadsheetml/2006/main" xmlns:r="http://schemas.openxmlformats.org/officeDocument/2006/relationships">
  <sheetPr codeName="Feuil8"/>
  <dimension ref="A1:HS184"/>
  <sheetViews>
    <sheetView workbookViewId="0">
      <pane xSplit="2" ySplit="2" topLeftCell="BS3" activePane="bottomRight" state="frozen"/>
      <selection pane="topRight" activeCell="C1" sqref="C1"/>
      <selection pane="bottomLeft" activeCell="A3" sqref="A3"/>
      <selection pane="bottomRight" activeCell="BT4" sqref="BT4:BV4"/>
    </sheetView>
  </sheetViews>
  <sheetFormatPr baseColWidth="10" defaultRowHeight="15"/>
  <cols>
    <col min="1" max="1" width="12.7109375" style="10" customWidth="1"/>
    <col min="2" max="2" width="14.42578125" style="10" bestFit="1" customWidth="1"/>
    <col min="3" max="50" width="6.7109375" style="10" customWidth="1"/>
    <col min="51" max="51" width="6.5703125" style="10" customWidth="1"/>
    <col min="52" max="68" width="6.7109375" style="10" customWidth="1"/>
    <col min="69" max="101" width="7.5703125" style="10" customWidth="1"/>
    <col min="102" max="131" width="6.7109375" style="10" customWidth="1"/>
    <col min="132" max="132" width="5.5703125" style="10" customWidth="1"/>
    <col min="133" max="161" width="6.7109375" style="10" customWidth="1"/>
    <col min="162" max="162" width="5.5703125" style="10" customWidth="1"/>
    <col min="163" max="188" width="6.7109375" style="10" customWidth="1"/>
    <col min="189" max="189" width="5.5703125" style="10" customWidth="1"/>
    <col min="190" max="218" width="6.7109375" style="10" customWidth="1"/>
    <col min="219" max="219" width="5.5703125" style="10" customWidth="1"/>
    <col min="220" max="227" width="6.7109375" style="10" customWidth="1"/>
    <col min="228" max="16384" width="11.42578125" style="10"/>
  </cols>
  <sheetData>
    <row r="1" spans="1:227" ht="22.5" customHeight="1">
      <c r="A1" s="644"/>
      <c r="B1" s="562" t="s">
        <v>170</v>
      </c>
      <c r="C1" s="629" t="s">
        <v>186</v>
      </c>
      <c r="D1" s="630"/>
      <c r="E1" s="630"/>
      <c r="F1" s="630"/>
      <c r="G1" s="630"/>
      <c r="H1" s="630"/>
      <c r="I1" s="630"/>
      <c r="J1" s="630"/>
      <c r="K1" s="630"/>
      <c r="L1" s="630"/>
      <c r="M1" s="630"/>
      <c r="N1" s="630"/>
      <c r="O1" s="630"/>
      <c r="P1" s="630"/>
      <c r="Q1" s="630"/>
      <c r="R1" s="630"/>
      <c r="S1" s="630"/>
      <c r="T1" s="630"/>
      <c r="U1" s="630"/>
      <c r="V1" s="630"/>
      <c r="W1" s="630"/>
      <c r="X1" s="630"/>
      <c r="Y1" s="630"/>
      <c r="Z1" s="630"/>
      <c r="AA1" s="630"/>
      <c r="AB1" s="630"/>
      <c r="AC1" s="630"/>
      <c r="AD1" s="630"/>
      <c r="AE1" s="630"/>
      <c r="AF1" s="630"/>
      <c r="AG1" s="630"/>
      <c r="AH1" s="630"/>
      <c r="AI1" s="631"/>
      <c r="AJ1" s="652" t="s">
        <v>268</v>
      </c>
      <c r="AK1" s="653"/>
      <c r="AL1" s="653"/>
      <c r="AM1" s="653"/>
      <c r="AN1" s="653"/>
      <c r="AO1" s="653"/>
      <c r="AP1" s="653"/>
      <c r="AQ1" s="653"/>
      <c r="AR1" s="653"/>
      <c r="AS1" s="653"/>
      <c r="AT1" s="653"/>
      <c r="AU1" s="653"/>
      <c r="AV1" s="653"/>
      <c r="AW1" s="653"/>
      <c r="AX1" s="653"/>
      <c r="AY1" s="653"/>
      <c r="AZ1" s="653"/>
      <c r="BA1" s="653"/>
      <c r="BB1" s="653"/>
      <c r="BC1" s="653"/>
      <c r="BD1" s="653"/>
      <c r="BE1" s="653"/>
      <c r="BF1" s="653"/>
      <c r="BG1" s="653"/>
      <c r="BH1" s="653"/>
      <c r="BI1" s="653"/>
      <c r="BJ1" s="653"/>
      <c r="BK1" s="653"/>
      <c r="BL1" s="653"/>
      <c r="BM1" s="653"/>
      <c r="BN1" s="653"/>
      <c r="BO1" s="653"/>
      <c r="BP1" s="654"/>
      <c r="BQ1" s="629" t="s">
        <v>269</v>
      </c>
      <c r="BR1" s="630"/>
      <c r="BS1" s="630"/>
      <c r="BT1" s="630"/>
      <c r="BU1" s="630"/>
      <c r="BV1" s="630"/>
      <c r="BW1" s="630"/>
      <c r="BX1" s="630"/>
      <c r="BY1" s="630"/>
      <c r="BZ1" s="630"/>
      <c r="CA1" s="630"/>
      <c r="CB1" s="630"/>
      <c r="CC1" s="630"/>
      <c r="CD1" s="630"/>
      <c r="CE1" s="630"/>
      <c r="CF1" s="630"/>
      <c r="CG1" s="630"/>
      <c r="CH1" s="630"/>
      <c r="CI1" s="630"/>
      <c r="CJ1" s="630"/>
      <c r="CK1" s="630"/>
      <c r="CL1" s="630"/>
      <c r="CM1" s="630"/>
      <c r="CN1" s="630"/>
      <c r="CO1" s="630"/>
      <c r="CP1" s="630"/>
      <c r="CQ1" s="630"/>
      <c r="CR1" s="630"/>
      <c r="CS1" s="630"/>
      <c r="CT1" s="630"/>
      <c r="CU1" s="630"/>
      <c r="CV1" s="630"/>
      <c r="CW1" s="631"/>
      <c r="CX1" s="652" t="s">
        <v>270</v>
      </c>
      <c r="CY1" s="653"/>
      <c r="CZ1" s="653"/>
      <c r="DA1" s="653"/>
      <c r="DB1" s="653"/>
      <c r="DC1" s="653"/>
      <c r="DD1" s="653"/>
      <c r="DE1" s="653"/>
      <c r="DF1" s="653"/>
      <c r="DG1" s="653"/>
      <c r="DH1" s="653"/>
      <c r="DI1" s="653"/>
      <c r="DJ1" s="653"/>
      <c r="DK1" s="653"/>
      <c r="DL1" s="653"/>
      <c r="DM1" s="653"/>
      <c r="DN1" s="653"/>
      <c r="DO1" s="653"/>
      <c r="DP1" s="653"/>
      <c r="DQ1" s="653"/>
      <c r="DR1" s="653"/>
      <c r="DS1" s="653"/>
      <c r="DT1" s="653"/>
      <c r="DU1" s="653"/>
      <c r="DV1" s="653"/>
      <c r="DW1" s="653"/>
      <c r="DX1" s="653"/>
      <c r="DY1" s="653"/>
      <c r="DZ1" s="653"/>
      <c r="EA1" s="653"/>
      <c r="EB1" s="653"/>
      <c r="EC1" s="653"/>
      <c r="ED1" s="654"/>
      <c r="EE1" s="629" t="s">
        <v>271</v>
      </c>
      <c r="EF1" s="630"/>
      <c r="EG1" s="630"/>
      <c r="EH1" s="630"/>
      <c r="EI1" s="630"/>
      <c r="EJ1" s="630"/>
      <c r="EK1" s="630"/>
      <c r="EL1" s="630"/>
      <c r="EM1" s="630"/>
      <c r="EN1" s="630"/>
      <c r="EO1" s="630"/>
      <c r="EP1" s="630"/>
      <c r="EQ1" s="630"/>
      <c r="ER1" s="630"/>
      <c r="ES1" s="630"/>
      <c r="ET1" s="630"/>
      <c r="EU1" s="630"/>
      <c r="EV1" s="630"/>
      <c r="EW1" s="630"/>
      <c r="EX1" s="630"/>
      <c r="EY1" s="630"/>
      <c r="EZ1" s="630"/>
      <c r="FA1" s="630"/>
      <c r="FB1" s="630"/>
      <c r="FC1" s="630"/>
      <c r="FD1" s="630"/>
      <c r="FE1" s="630"/>
      <c r="FF1" s="630"/>
      <c r="FG1" s="630"/>
      <c r="FH1" s="630"/>
      <c r="FI1" s="630"/>
      <c r="FJ1" s="630"/>
      <c r="FK1" s="631"/>
      <c r="FL1" s="652" t="s">
        <v>250</v>
      </c>
      <c r="FM1" s="653"/>
      <c r="FN1" s="653"/>
      <c r="FO1" s="653"/>
      <c r="FP1" s="653"/>
      <c r="FQ1" s="653"/>
      <c r="FR1" s="653"/>
      <c r="FS1" s="653"/>
      <c r="FT1" s="653"/>
      <c r="FU1" s="653"/>
      <c r="FV1" s="653"/>
      <c r="FW1" s="653"/>
      <c r="FX1" s="653"/>
      <c r="FY1" s="653"/>
      <c r="FZ1" s="653"/>
      <c r="GA1" s="653"/>
      <c r="GB1" s="653"/>
      <c r="GC1" s="653"/>
      <c r="GD1" s="653"/>
      <c r="GE1" s="653"/>
      <c r="GF1" s="653"/>
      <c r="GG1" s="653"/>
      <c r="GH1" s="653"/>
      <c r="GI1" s="653"/>
      <c r="GJ1" s="653"/>
      <c r="GK1" s="653"/>
      <c r="GL1" s="653"/>
      <c r="GM1" s="653"/>
      <c r="GN1" s="653"/>
      <c r="GO1" s="654"/>
      <c r="GP1" s="629" t="s">
        <v>272</v>
      </c>
      <c r="GQ1" s="630"/>
      <c r="GR1" s="630"/>
      <c r="GS1" s="630"/>
      <c r="GT1" s="630"/>
      <c r="GU1" s="630"/>
      <c r="GV1" s="630"/>
      <c r="GW1" s="630"/>
      <c r="GX1" s="630"/>
      <c r="GY1" s="630"/>
      <c r="GZ1" s="630"/>
      <c r="HA1" s="630"/>
      <c r="HB1" s="630"/>
      <c r="HC1" s="630"/>
      <c r="HD1" s="630"/>
      <c r="HE1" s="630"/>
      <c r="HF1" s="630"/>
      <c r="HG1" s="630"/>
      <c r="HH1" s="630"/>
      <c r="HI1" s="630"/>
      <c r="HJ1" s="630"/>
      <c r="HK1" s="630"/>
      <c r="HL1" s="630"/>
      <c r="HM1" s="630"/>
      <c r="HN1" s="630"/>
      <c r="HO1" s="630"/>
      <c r="HP1" s="630"/>
      <c r="HQ1" s="630"/>
      <c r="HR1" s="630"/>
      <c r="HS1" s="631"/>
    </row>
    <row r="2" spans="1:227" ht="25.5" customHeight="1">
      <c r="A2" s="645"/>
      <c r="B2" s="562"/>
      <c r="C2" s="564" t="s">
        <v>198</v>
      </c>
      <c r="D2" s="565"/>
      <c r="E2" s="566"/>
      <c r="F2" s="564" t="s">
        <v>188</v>
      </c>
      <c r="G2" s="565"/>
      <c r="H2" s="566"/>
      <c r="I2" s="564" t="s">
        <v>197</v>
      </c>
      <c r="J2" s="565"/>
      <c r="K2" s="566"/>
      <c r="L2" s="564" t="s">
        <v>196</v>
      </c>
      <c r="M2" s="565"/>
      <c r="N2" s="566"/>
      <c r="O2" s="564" t="s">
        <v>195</v>
      </c>
      <c r="P2" s="565"/>
      <c r="Q2" s="566"/>
      <c r="R2" s="564" t="s">
        <v>194</v>
      </c>
      <c r="S2" s="565"/>
      <c r="T2" s="566"/>
      <c r="U2" s="564" t="s">
        <v>193</v>
      </c>
      <c r="V2" s="565"/>
      <c r="W2" s="566"/>
      <c r="X2" s="564" t="s">
        <v>192</v>
      </c>
      <c r="Y2" s="565"/>
      <c r="Z2" s="566"/>
      <c r="AA2" s="564" t="s">
        <v>191</v>
      </c>
      <c r="AB2" s="565"/>
      <c r="AC2" s="566"/>
      <c r="AD2" s="564" t="s">
        <v>190</v>
      </c>
      <c r="AE2" s="565"/>
      <c r="AF2" s="566"/>
      <c r="AG2" s="564" t="s">
        <v>189</v>
      </c>
      <c r="AH2" s="565"/>
      <c r="AI2" s="566"/>
      <c r="AJ2" s="641" t="s">
        <v>198</v>
      </c>
      <c r="AK2" s="642"/>
      <c r="AL2" s="643"/>
      <c r="AM2" s="641" t="s">
        <v>188</v>
      </c>
      <c r="AN2" s="642"/>
      <c r="AO2" s="643"/>
      <c r="AP2" s="641" t="s">
        <v>197</v>
      </c>
      <c r="AQ2" s="642"/>
      <c r="AR2" s="643"/>
      <c r="AS2" s="641" t="s">
        <v>196</v>
      </c>
      <c r="AT2" s="642"/>
      <c r="AU2" s="643"/>
      <c r="AV2" s="641" t="s">
        <v>195</v>
      </c>
      <c r="AW2" s="642"/>
      <c r="AX2" s="643"/>
      <c r="AY2" s="641" t="s">
        <v>194</v>
      </c>
      <c r="AZ2" s="642"/>
      <c r="BA2" s="643"/>
      <c r="BB2" s="641" t="s">
        <v>193</v>
      </c>
      <c r="BC2" s="642"/>
      <c r="BD2" s="643"/>
      <c r="BE2" s="641" t="s">
        <v>192</v>
      </c>
      <c r="BF2" s="642"/>
      <c r="BG2" s="643"/>
      <c r="BH2" s="641" t="s">
        <v>191</v>
      </c>
      <c r="BI2" s="642"/>
      <c r="BJ2" s="643"/>
      <c r="BK2" s="641" t="s">
        <v>190</v>
      </c>
      <c r="BL2" s="642"/>
      <c r="BM2" s="643"/>
      <c r="BN2" s="641" t="s">
        <v>189</v>
      </c>
      <c r="BO2" s="642"/>
      <c r="BP2" s="643"/>
      <c r="BQ2" s="564" t="s">
        <v>198</v>
      </c>
      <c r="BR2" s="565"/>
      <c r="BS2" s="566"/>
      <c r="BT2" s="564" t="s">
        <v>188</v>
      </c>
      <c r="BU2" s="565"/>
      <c r="BV2" s="566"/>
      <c r="BW2" s="564" t="s">
        <v>197</v>
      </c>
      <c r="BX2" s="565"/>
      <c r="BY2" s="566"/>
      <c r="BZ2" s="564" t="s">
        <v>196</v>
      </c>
      <c r="CA2" s="565"/>
      <c r="CB2" s="566"/>
      <c r="CC2" s="564" t="s">
        <v>195</v>
      </c>
      <c r="CD2" s="565"/>
      <c r="CE2" s="566"/>
      <c r="CF2" s="564" t="s">
        <v>194</v>
      </c>
      <c r="CG2" s="565"/>
      <c r="CH2" s="566"/>
      <c r="CI2" s="564" t="s">
        <v>193</v>
      </c>
      <c r="CJ2" s="565"/>
      <c r="CK2" s="566"/>
      <c r="CL2" s="564" t="s">
        <v>192</v>
      </c>
      <c r="CM2" s="565"/>
      <c r="CN2" s="566"/>
      <c r="CO2" s="564" t="s">
        <v>191</v>
      </c>
      <c r="CP2" s="565"/>
      <c r="CQ2" s="566"/>
      <c r="CR2" s="564" t="s">
        <v>190</v>
      </c>
      <c r="CS2" s="565"/>
      <c r="CT2" s="566"/>
      <c r="CU2" s="564" t="s">
        <v>189</v>
      </c>
      <c r="CV2" s="565"/>
      <c r="CW2" s="566"/>
      <c r="CX2" s="641" t="s">
        <v>115</v>
      </c>
      <c r="CY2" s="642"/>
      <c r="CZ2" s="643"/>
      <c r="DA2" s="641" t="s">
        <v>116</v>
      </c>
      <c r="DB2" s="642"/>
      <c r="DC2" s="643"/>
      <c r="DD2" s="649" t="s">
        <v>117</v>
      </c>
      <c r="DE2" s="650"/>
      <c r="DF2" s="651"/>
      <c r="DG2" s="649" t="s">
        <v>118</v>
      </c>
      <c r="DH2" s="650"/>
      <c r="DI2" s="651"/>
      <c r="DJ2" s="649" t="s">
        <v>134</v>
      </c>
      <c r="DK2" s="650"/>
      <c r="DL2" s="651"/>
      <c r="DM2" s="649" t="s">
        <v>135</v>
      </c>
      <c r="DN2" s="650"/>
      <c r="DO2" s="651"/>
      <c r="DP2" s="649" t="s">
        <v>136</v>
      </c>
      <c r="DQ2" s="650"/>
      <c r="DR2" s="651"/>
      <c r="DS2" s="649" t="s">
        <v>137</v>
      </c>
      <c r="DT2" s="650"/>
      <c r="DU2" s="651"/>
      <c r="DV2" s="649" t="s">
        <v>138</v>
      </c>
      <c r="DW2" s="650"/>
      <c r="DX2" s="651"/>
      <c r="DY2" s="649" t="s">
        <v>139</v>
      </c>
      <c r="DZ2" s="650"/>
      <c r="EA2" s="651"/>
      <c r="EB2" s="649" t="s">
        <v>140</v>
      </c>
      <c r="EC2" s="650"/>
      <c r="ED2" s="651"/>
      <c r="EE2" s="564" t="s">
        <v>198</v>
      </c>
      <c r="EF2" s="565"/>
      <c r="EG2" s="566"/>
      <c r="EH2" s="564" t="s">
        <v>188</v>
      </c>
      <c r="EI2" s="565"/>
      <c r="EJ2" s="566"/>
      <c r="EK2" s="564" t="s">
        <v>197</v>
      </c>
      <c r="EL2" s="565"/>
      <c r="EM2" s="566"/>
      <c r="EN2" s="564" t="s">
        <v>196</v>
      </c>
      <c r="EO2" s="565"/>
      <c r="EP2" s="566"/>
      <c r="EQ2" s="564" t="s">
        <v>195</v>
      </c>
      <c r="ER2" s="565"/>
      <c r="ES2" s="566"/>
      <c r="ET2" s="564" t="s">
        <v>194</v>
      </c>
      <c r="EU2" s="565"/>
      <c r="EV2" s="566"/>
      <c r="EW2" s="564" t="s">
        <v>193</v>
      </c>
      <c r="EX2" s="565"/>
      <c r="EY2" s="566"/>
      <c r="EZ2" s="564" t="s">
        <v>192</v>
      </c>
      <c r="FA2" s="565"/>
      <c r="FB2" s="566"/>
      <c r="FC2" s="564" t="s">
        <v>191</v>
      </c>
      <c r="FD2" s="565"/>
      <c r="FE2" s="566"/>
      <c r="FF2" s="564" t="s">
        <v>190</v>
      </c>
      <c r="FG2" s="565"/>
      <c r="FH2" s="566"/>
      <c r="FI2" s="564" t="s">
        <v>189</v>
      </c>
      <c r="FJ2" s="565"/>
      <c r="FK2" s="566"/>
      <c r="FL2" s="641" t="s">
        <v>116</v>
      </c>
      <c r="FM2" s="642"/>
      <c r="FN2" s="643"/>
      <c r="FO2" s="641" t="s">
        <v>117</v>
      </c>
      <c r="FP2" s="642"/>
      <c r="FQ2" s="643"/>
      <c r="FR2" s="641" t="s">
        <v>118</v>
      </c>
      <c r="FS2" s="642"/>
      <c r="FT2" s="643"/>
      <c r="FU2" s="641" t="s">
        <v>134</v>
      </c>
      <c r="FV2" s="642"/>
      <c r="FW2" s="643"/>
      <c r="FX2" s="641" t="s">
        <v>135</v>
      </c>
      <c r="FY2" s="642"/>
      <c r="FZ2" s="643"/>
      <c r="GA2" s="641" t="s">
        <v>136</v>
      </c>
      <c r="GB2" s="642"/>
      <c r="GC2" s="643"/>
      <c r="GD2" s="641" t="s">
        <v>137</v>
      </c>
      <c r="GE2" s="642"/>
      <c r="GF2" s="643"/>
      <c r="GG2" s="641" t="s">
        <v>138</v>
      </c>
      <c r="GH2" s="642"/>
      <c r="GI2" s="643"/>
      <c r="GJ2" s="641" t="s">
        <v>139</v>
      </c>
      <c r="GK2" s="642"/>
      <c r="GL2" s="643"/>
      <c r="GM2" s="641" t="s">
        <v>140</v>
      </c>
      <c r="GN2" s="642"/>
      <c r="GO2" s="643"/>
      <c r="GP2" s="564" t="s">
        <v>188</v>
      </c>
      <c r="GQ2" s="565"/>
      <c r="GR2" s="566"/>
      <c r="GS2" s="564" t="s">
        <v>197</v>
      </c>
      <c r="GT2" s="565"/>
      <c r="GU2" s="566"/>
      <c r="GV2" s="564" t="s">
        <v>196</v>
      </c>
      <c r="GW2" s="565"/>
      <c r="GX2" s="566"/>
      <c r="GY2" s="564" t="s">
        <v>195</v>
      </c>
      <c r="GZ2" s="565"/>
      <c r="HA2" s="566"/>
      <c r="HB2" s="564" t="s">
        <v>194</v>
      </c>
      <c r="HC2" s="565"/>
      <c r="HD2" s="566"/>
      <c r="HE2" s="564" t="s">
        <v>193</v>
      </c>
      <c r="HF2" s="565"/>
      <c r="HG2" s="566"/>
      <c r="HH2" s="564" t="s">
        <v>192</v>
      </c>
      <c r="HI2" s="565"/>
      <c r="HJ2" s="566"/>
      <c r="HK2" s="564" t="s">
        <v>191</v>
      </c>
      <c r="HL2" s="565"/>
      <c r="HM2" s="566"/>
      <c r="HN2" s="564" t="s">
        <v>190</v>
      </c>
      <c r="HO2" s="565"/>
      <c r="HP2" s="566"/>
      <c r="HQ2" s="564" t="s">
        <v>189</v>
      </c>
      <c r="HR2" s="565"/>
      <c r="HS2" s="566"/>
    </row>
    <row r="3" spans="1:227">
      <c r="A3" s="24" t="str">
        <f>IF('Informations About Genes'!A3="","",'Informations About Genes'!A3)</f>
        <v>A1</v>
      </c>
      <c r="B3" s="25" t="str">
        <f>IF('Informations About Genes'!D3="","",'Informations About Genes'!D3)</f>
        <v/>
      </c>
      <c r="C3" s="632" t="str">
        <f>IF('Control Sample Data'!F4="","",'Control Sample Data'!F4)</f>
        <v/>
      </c>
      <c r="D3" s="633"/>
      <c r="E3" s="634"/>
      <c r="F3" s="632" t="str">
        <f>IF('Sample 1 Data'!F4="","",'Sample 1 Data'!F4)</f>
        <v/>
      </c>
      <c r="G3" s="633"/>
      <c r="H3" s="634"/>
      <c r="I3" s="632" t="str">
        <f>IF('Sample 2 Data'!F4="","",'Sample 2 Data'!F4)</f>
        <v/>
      </c>
      <c r="J3" s="633"/>
      <c r="K3" s="634"/>
      <c r="L3" s="632" t="str">
        <f>IF('Sample 3 Data'!F4="","",'Sample 3 Data'!F4)</f>
        <v/>
      </c>
      <c r="M3" s="633"/>
      <c r="N3" s="634"/>
      <c r="O3" s="632" t="str">
        <f>IF('Sample 4 Data'!F4="","",'Sample 4 Data'!F4)</f>
        <v/>
      </c>
      <c r="P3" s="633"/>
      <c r="Q3" s="634"/>
      <c r="R3" s="632" t="str">
        <f>IF('Sample 5 Data'!F4="","",'Sample 5 Data'!F4)</f>
        <v/>
      </c>
      <c r="S3" s="633"/>
      <c r="T3" s="634"/>
      <c r="U3" s="632" t="str">
        <f>IF('Sample 6 Data'!F4="","",'Sample 6 Data'!F4)</f>
        <v/>
      </c>
      <c r="V3" s="633"/>
      <c r="W3" s="634"/>
      <c r="X3" s="632" t="str">
        <f>IF('Sample 7 Data'!F4="","",'Sample 7 Data'!F4)</f>
        <v/>
      </c>
      <c r="Y3" s="633"/>
      <c r="Z3" s="634"/>
      <c r="AA3" s="632" t="str">
        <f>IF('Sample 8 Data'!F4="","",'Sample 8 Data'!F4)</f>
        <v/>
      </c>
      <c r="AB3" s="633"/>
      <c r="AC3" s="634"/>
      <c r="AD3" s="632" t="str">
        <f>IF('Sample 9 Data'!F4="","",'Sample 9 Data'!F4)</f>
        <v/>
      </c>
      <c r="AE3" s="633"/>
      <c r="AF3" s="634"/>
      <c r="AG3" s="632" t="str">
        <f>IF('Sample 10 Data'!F4="","",'Sample 10 Data'!F4)</f>
        <v/>
      </c>
      <c r="AH3" s="633"/>
      <c r="AI3" s="634"/>
      <c r="AJ3" s="635" t="str">
        <f>IF(C3="","",C3-'HKG selection'!$D$17)</f>
        <v/>
      </c>
      <c r="AK3" s="636"/>
      <c r="AL3" s="637"/>
      <c r="AM3" s="635" t="str">
        <f>IF(F3="","",F3-'HKG selection'!$D$18)</f>
        <v/>
      </c>
      <c r="AN3" s="636"/>
      <c r="AO3" s="637"/>
      <c r="AP3" s="635" t="str">
        <f>IF(I3="","",I3-'HKG selection'!$D$19)</f>
        <v/>
      </c>
      <c r="AQ3" s="636"/>
      <c r="AR3" s="637"/>
      <c r="AS3" s="635" t="str">
        <f>IF(L3="","",L3-'HKG selection'!$D$20)</f>
        <v/>
      </c>
      <c r="AT3" s="636"/>
      <c r="AU3" s="637"/>
      <c r="AV3" s="635" t="str">
        <f>IF(O3="","",O3-'HKG selection'!$D$21)</f>
        <v/>
      </c>
      <c r="AW3" s="636"/>
      <c r="AX3" s="637"/>
      <c r="AY3" s="635" t="str">
        <f>IF(R3="","",R3-'HKG selection'!$D$22)</f>
        <v/>
      </c>
      <c r="AZ3" s="636"/>
      <c r="BA3" s="637"/>
      <c r="BB3" s="635" t="str">
        <f>IF(U3="","",U3-'HKG selection'!$D$23)</f>
        <v/>
      </c>
      <c r="BC3" s="636"/>
      <c r="BD3" s="637"/>
      <c r="BE3" s="635" t="str">
        <f>IF(X3="","",X3-'HKG selection'!$D$24)</f>
        <v/>
      </c>
      <c r="BF3" s="636"/>
      <c r="BG3" s="637"/>
      <c r="BH3" s="635" t="str">
        <f>IF(AA3="","",AA3-'HKG selection'!$D$25)</f>
        <v/>
      </c>
      <c r="BI3" s="636"/>
      <c r="BJ3" s="637"/>
      <c r="BK3" s="635" t="str">
        <f>IF(AD3="","",AD3-'HKG selection'!$D$26)</f>
        <v/>
      </c>
      <c r="BL3" s="636"/>
      <c r="BM3" s="637"/>
      <c r="BN3" s="635" t="str">
        <f>IF(AG3="","",AG3-'HKG selection'!$D$27)</f>
        <v/>
      </c>
      <c r="BO3" s="636"/>
      <c r="BP3" s="637"/>
      <c r="BQ3" s="598"/>
      <c r="BR3" s="599"/>
      <c r="BS3" s="600"/>
      <c r="BT3" s="632" t="str">
        <f>IF(OR(AM3="",$AJ3=""),"",AM3-$AJ3)</f>
        <v/>
      </c>
      <c r="BU3" s="633"/>
      <c r="BV3" s="634"/>
      <c r="BW3" s="632" t="str">
        <f>IF(OR(AP3="",$AJ3=""),"",AP3-$AJ3)</f>
        <v/>
      </c>
      <c r="BX3" s="633"/>
      <c r="BY3" s="634"/>
      <c r="BZ3" s="632" t="str">
        <f>IF(OR(AS3="",$AJ3=""),"",AS3-$AJ3)</f>
        <v/>
      </c>
      <c r="CA3" s="633"/>
      <c r="CB3" s="634"/>
      <c r="CC3" s="632" t="str">
        <f>IF(OR(AV3="",$AJ3=""),"",AV3-$AJ3)</f>
        <v/>
      </c>
      <c r="CD3" s="633"/>
      <c r="CE3" s="634"/>
      <c r="CF3" s="632" t="str">
        <f>IF(OR(AY3="",$AJ3=""),"",AY3-$AJ3)</f>
        <v/>
      </c>
      <c r="CG3" s="633"/>
      <c r="CH3" s="634"/>
      <c r="CI3" s="632" t="str">
        <f>IF(OR(BB3="",$AJ3=""),"",BB3-$AJ3)</f>
        <v/>
      </c>
      <c r="CJ3" s="633"/>
      <c r="CK3" s="634"/>
      <c r="CL3" s="632" t="str">
        <f>IF(OR(BE3="",$AJ3=""),"",BE3-$AJ3)</f>
        <v/>
      </c>
      <c r="CM3" s="633"/>
      <c r="CN3" s="634"/>
      <c r="CO3" s="632" t="str">
        <f>IF(OR(BH3="",$AJ3=""),"",BH3-$AJ3)</f>
        <v/>
      </c>
      <c r="CP3" s="633"/>
      <c r="CQ3" s="634"/>
      <c r="CR3" s="632" t="str">
        <f>IF(OR(BK3="",$AJ3=""),"",BK3-$AJ3)</f>
        <v/>
      </c>
      <c r="CS3" s="633"/>
      <c r="CT3" s="634"/>
      <c r="CU3" s="632" t="str">
        <f>IF(OR(BN3="",$AJ3=""),"",BN3-$AJ3)</f>
        <v/>
      </c>
      <c r="CV3" s="633"/>
      <c r="CW3" s="634"/>
      <c r="CX3" s="598" t="str">
        <f>IF(BQ3="","",2^-BQ3)</f>
        <v/>
      </c>
      <c r="CY3" s="599"/>
      <c r="CZ3" s="600"/>
      <c r="DA3" s="664" t="str">
        <f>IF(BT3="","",2^-BT3)</f>
        <v/>
      </c>
      <c r="DB3" s="665"/>
      <c r="DC3" s="666"/>
      <c r="DD3" s="664" t="str">
        <f>IF(BW3="","",2^-BW3)</f>
        <v/>
      </c>
      <c r="DE3" s="665"/>
      <c r="DF3" s="666"/>
      <c r="DG3" s="664" t="str">
        <f>IF(BZ3="","",2^-BZ3)</f>
        <v/>
      </c>
      <c r="DH3" s="665"/>
      <c r="DI3" s="666"/>
      <c r="DJ3" s="664" t="str">
        <f>IF(CC3="","",2^-CC3)</f>
        <v/>
      </c>
      <c r="DK3" s="665"/>
      <c r="DL3" s="666"/>
      <c r="DM3" s="664" t="str">
        <f>IF(CF3="","",2^-CF3)</f>
        <v/>
      </c>
      <c r="DN3" s="665"/>
      <c r="DO3" s="666"/>
      <c r="DP3" s="664" t="str">
        <f>IF(CI3="","",2^-CI3)</f>
        <v/>
      </c>
      <c r="DQ3" s="665"/>
      <c r="DR3" s="666"/>
      <c r="DS3" s="664" t="str">
        <f>IF(CL3="","",2^-CL3)</f>
        <v/>
      </c>
      <c r="DT3" s="665"/>
      <c r="DU3" s="666"/>
      <c r="DV3" s="664" t="str">
        <f>IF(CO3="","",2^-CO3)</f>
        <v/>
      </c>
      <c r="DW3" s="665"/>
      <c r="DX3" s="666"/>
      <c r="DY3" s="664" t="str">
        <f>IF(CR3="","",2^-CR3)</f>
        <v/>
      </c>
      <c r="DZ3" s="665"/>
      <c r="EA3" s="666"/>
      <c r="EB3" s="664" t="str">
        <f>IF(CU3="","",2^-CU3)</f>
        <v/>
      </c>
      <c r="EC3" s="665"/>
      <c r="ED3" s="666"/>
      <c r="EE3" s="598"/>
      <c r="EF3" s="599"/>
      <c r="EG3" s="600"/>
      <c r="EH3" s="646" t="str">
        <f>IF(DA3&gt;1,DA3,-1/DA3)</f>
        <v/>
      </c>
      <c r="EI3" s="647"/>
      <c r="EJ3" s="648"/>
      <c r="EK3" s="646" t="str">
        <f>IF(DD3&gt;1,DD3,-1/DD3)</f>
        <v/>
      </c>
      <c r="EL3" s="647"/>
      <c r="EM3" s="648"/>
      <c r="EN3" s="646" t="str">
        <f>IF(DG3&gt;1,DG3,-1/DG3)</f>
        <v/>
      </c>
      <c r="EO3" s="647"/>
      <c r="EP3" s="648"/>
      <c r="EQ3" s="646" t="str">
        <f>IF(DJ3&gt;1,DJ3,-1/DJ3)</f>
        <v/>
      </c>
      <c r="ER3" s="647"/>
      <c r="ES3" s="648"/>
      <c r="ET3" s="646" t="str">
        <f>IF(DM3&gt;1,DM3,-1/DM3)</f>
        <v/>
      </c>
      <c r="EU3" s="647"/>
      <c r="EV3" s="648"/>
      <c r="EW3" s="646" t="str">
        <f>IF(DP3&gt;1,DP3,-1/DP3)</f>
        <v/>
      </c>
      <c r="EX3" s="647"/>
      <c r="EY3" s="648"/>
      <c r="EZ3" s="646" t="str">
        <f>IF(DS3&gt;1,DS3,-1/DS3)</f>
        <v/>
      </c>
      <c r="FA3" s="647"/>
      <c r="FB3" s="648"/>
      <c r="FC3" s="646" t="str">
        <f>IF(DV3&gt;1,DV3,-1/DV3)</f>
        <v/>
      </c>
      <c r="FD3" s="647"/>
      <c r="FE3" s="648"/>
      <c r="FF3" s="646" t="str">
        <f>IF(DY3&gt;1,DY3,-1/DY3)</f>
        <v/>
      </c>
      <c r="FG3" s="647"/>
      <c r="FH3" s="648"/>
      <c r="FI3" s="646" t="str">
        <f>IF(EB3&gt;1,EB3,-1/EB3)</f>
        <v/>
      </c>
      <c r="FJ3" s="647"/>
      <c r="FK3" s="648"/>
      <c r="FL3" s="632" t="str">
        <f>IF(OR(COUNT(C101:E101)&lt;3,COUNT(F101:H101)&lt;3),"N/A",IF(ISERROR(TTEST(C101:E101,F101:H101,2,2)),"N/A",TTEST(C101:E101,F101:H101,2,2)))</f>
        <v>N/A</v>
      </c>
      <c r="FM3" s="633"/>
      <c r="FN3" s="634"/>
      <c r="FO3" s="632" t="str">
        <f>IF(OR(COUNT(C101:E101)&lt;3,COUNT(I101:K101)&lt;3),"N/A",IF(ISERROR(TTEST(C101:E101,I101:K101,2,2)),"N/A",TTEST(C101:E101,I101:K101,2,2)))</f>
        <v>N/A</v>
      </c>
      <c r="FP3" s="633"/>
      <c r="FQ3" s="634"/>
      <c r="FR3" s="632" t="str">
        <f>IF(OR(COUNT(C101:E101)&lt;3,COUNT(L101:N101)&lt;3),"N/A",IF(ISERROR(TTEST(C101:E101,L101:N101,2,2)),"N/A",TTEST(C101:E101,L101:N101,2,2)))</f>
        <v>N/A</v>
      </c>
      <c r="FS3" s="633"/>
      <c r="FT3" s="634"/>
      <c r="FU3" s="632" t="str">
        <f>IF(OR(COUNT(C101:E101)&lt;3,COUNT(O101:Q101)&lt;3),"N/A",IF(ISERROR(TTEST(C101:E101,O101:Q101,2,2)),"N/A",TTEST(C101:E101,O101:Q101,2,2)))</f>
        <v>N/A</v>
      </c>
      <c r="FV3" s="633"/>
      <c r="FW3" s="634"/>
      <c r="FX3" s="632" t="str">
        <f>IF(OR(COUNT(O101:Q101)&lt;3,COUNT(R101:T101)&lt;3),"N/A",IF(ISERROR(TTEST(O101:Q101,R101:T101,2,2)),"N/A",TTEST(C101:E101,R101:T101,2,2)))</f>
        <v>N/A</v>
      </c>
      <c r="FY3" s="633"/>
      <c r="FZ3" s="634"/>
      <c r="GA3" s="632" t="str">
        <f>IF(OR(COUNT(R101:T101)&lt;3,COUNT(U101:W101)&lt;3),"N/A",IF(ISERROR(TTEST(R101:T101,U101:W101,2,2)),"N/A",TTEST(C101:E101,U101:W101,2,2)))</f>
        <v>N/A</v>
      </c>
      <c r="GB3" s="633"/>
      <c r="GC3" s="634"/>
      <c r="GD3" s="632" t="str">
        <f>IF(OR(COUNT(U101:W101)&lt;3,COUNT(X101:Z101)&lt;3),"N/A",IF(ISERROR(TTEST(U101:W101,X101:Z101,2,2)),"N/A",TTEST(C101:E101,X101:Z101,2,2)))</f>
        <v>N/A</v>
      </c>
      <c r="GE3" s="633"/>
      <c r="GF3" s="634"/>
      <c r="GG3" s="632" t="str">
        <f>IF(OR(COUNT(X101:Z101)&lt;3,COUNT(AA101:AC101)&lt;3),"N/A",IF(ISERROR(TTEST(X101:Z101,AA101:AC101,2,2)),"N/A",TTEST(C101:E101,AA101:AC101,2,2)))</f>
        <v>N/A</v>
      </c>
      <c r="GH3" s="633"/>
      <c r="GI3" s="634"/>
      <c r="GJ3" s="632" t="str">
        <f>IF(OR(COUNT(AA101:AC101)&lt;3,COUNT(AD101:AF101)&lt;3),"N/A",IF(ISERROR(TTEST(AA101:AC101,AD101:AF101,2,2)),"N/A",TTEST(C101:E101,AD101:AF101,2,2)))</f>
        <v>N/A</v>
      </c>
      <c r="GK3" s="633"/>
      <c r="GL3" s="634"/>
      <c r="GM3" s="632" t="str">
        <f>IF(OR(COUNT(AD101:AF101)&lt;3,COUNT(AG101:AI101)&lt;3),"N/A",IF(ISERROR(TTEST(AD101:AF101,AG101:AI101,2,2)),"N/A",TTEST(C101:E101,AG101:AI101,2,2)))</f>
        <v>N/A</v>
      </c>
      <c r="GN3" s="633"/>
      <c r="GO3" s="634"/>
      <c r="GP3" s="632" t="str">
        <f>IF(OR($C3="N/A",EH3=""),"N/A",IF(AND($C3&gt;=35,F3&gt;=35),"No Expressed",IF(AND($C3&lt;35,F3&lt;35),"OK",IF(OR(AND($C3&lt;35,F3&gt;=35),$C3&gt;=35,F3&lt;35),"With Precaution",))))</f>
        <v>N/A</v>
      </c>
      <c r="GQ3" s="633"/>
      <c r="GR3" s="634"/>
      <c r="GS3" s="632" t="str">
        <f t="shared" ref="GS3" si="0">IF(OR($C3="N/A",EK3=""),"N/A",IF(AND($C3&gt;=35,I3&gt;=35),"No Expressed",IF(AND($C3&lt;35,I3&lt;35),"OK",IF(OR(AND($C3&lt;35,I3&gt;=35),$C3&gt;=35,I3&lt;35),"With Precaution",))))</f>
        <v>N/A</v>
      </c>
      <c r="GT3" s="633"/>
      <c r="GU3" s="634"/>
      <c r="GV3" s="632" t="str">
        <f t="shared" ref="GV3" si="1">IF(OR($C3="N/A",EN3=""),"N/A",IF(AND($C3&gt;=35,L3&gt;=35),"No Expressed",IF(AND($C3&lt;35,L3&lt;35),"OK",IF(OR(AND($C3&lt;35,L3&gt;=35),$C3&gt;=35,L3&lt;35),"With Precaution",))))</f>
        <v>N/A</v>
      </c>
      <c r="GW3" s="633"/>
      <c r="GX3" s="634"/>
      <c r="GY3" s="632" t="str">
        <f t="shared" ref="GY3" si="2">IF(OR($C3="N/A",EQ3=""),"N/A",IF(AND($C3&gt;=35,O3&gt;=35),"No Expressed",IF(AND($C3&lt;35,O3&lt;35),"OK",IF(OR(AND($C3&lt;35,O3&gt;=35),$C3&gt;=35,O3&lt;35),"With Precaution",))))</f>
        <v>N/A</v>
      </c>
      <c r="GZ3" s="633"/>
      <c r="HA3" s="634"/>
      <c r="HB3" s="632" t="str">
        <f t="shared" ref="HB3" si="3">IF(OR($C3="N/A",ET3=""),"N/A",IF(AND($C3&gt;=35,R3&gt;=35),"No Expressed",IF(AND($C3&lt;35,R3&lt;35),"OK",IF(OR(AND($C3&lt;35,R3&gt;=35),$C3&gt;=35,R3&lt;35),"With Precaution",))))</f>
        <v>N/A</v>
      </c>
      <c r="HC3" s="633"/>
      <c r="HD3" s="634"/>
      <c r="HE3" s="632" t="str">
        <f t="shared" ref="HE3" si="4">IF(OR($C3="N/A",EW3=""),"N/A",IF(AND($C3&gt;=35,U3&gt;=35),"No Expressed",IF(AND($C3&lt;35,U3&lt;35),"OK",IF(OR(AND($C3&lt;35,U3&gt;=35),$C3&gt;=35,U3&lt;35),"With Precaution",))))</f>
        <v>N/A</v>
      </c>
      <c r="HF3" s="633"/>
      <c r="HG3" s="634"/>
      <c r="HH3" s="632" t="str">
        <f t="shared" ref="HH3" si="5">IF(OR($C3="N/A",EZ3=""),"N/A",IF(AND($C3&gt;=35,X3&gt;=35),"No Expressed",IF(AND($C3&lt;35,X3&lt;35),"OK",IF(OR(AND($C3&lt;35,X3&gt;=35),$C3&gt;=35,X3&lt;35),"With Precaution",))))</f>
        <v>N/A</v>
      </c>
      <c r="HI3" s="633"/>
      <c r="HJ3" s="634"/>
      <c r="HK3" s="632" t="str">
        <f t="shared" ref="HK3" si="6">IF(OR($C3="N/A",FC3=""),"N/A",IF(AND($C3&gt;=35,AA3&gt;=35),"No Expressed",IF(AND($C3&lt;35,AA3&lt;35),"OK",IF(OR(AND($C3&lt;35,AA3&gt;=35),$C3&gt;=35,AA3&lt;35),"With Precaution",))))</f>
        <v>N/A</v>
      </c>
      <c r="HL3" s="633"/>
      <c r="HM3" s="634"/>
      <c r="HN3" s="632" t="str">
        <f t="shared" ref="HN3" si="7">IF(OR($C3="N/A",FF3=""),"N/A",IF(AND($C3&gt;=35,AD3&gt;=35),"No Expressed",IF(AND($C3&lt;35,AD3&lt;35),"OK",IF(OR(AND($C3&lt;35,AD3&gt;=35),$C3&gt;=35,AD3&lt;35),"With Precaution",))))</f>
        <v>N/A</v>
      </c>
      <c r="HO3" s="633"/>
      <c r="HP3" s="634"/>
      <c r="HQ3" s="632" t="str">
        <f t="shared" ref="HQ3" si="8">IF(OR($C3="N/A",FI3=""),"N/A",IF(AND($C3&gt;=35,AG3&gt;=35),"No Expressed",IF(AND($C3&lt;35,AG3&lt;35),"OK",IF(OR(AND($C3&lt;35,AG3&gt;=35),$C3&gt;=35,AG3&lt;35),"With Precaution",))))</f>
        <v>N/A</v>
      </c>
      <c r="HR3" s="633"/>
      <c r="HS3" s="634"/>
    </row>
    <row r="4" spans="1:227">
      <c r="A4" s="24" t="str">
        <f>IF('Informations About Genes'!A4="","",'Informations About Genes'!A4)</f>
        <v>A2</v>
      </c>
      <c r="B4" s="25" t="str">
        <f>IF('Informations About Genes'!D4="","",'Informations About Genes'!D4)</f>
        <v/>
      </c>
      <c r="C4" s="632" t="str">
        <f>IF('Control Sample Data'!F5="","",'Control Sample Data'!F5)</f>
        <v/>
      </c>
      <c r="D4" s="633"/>
      <c r="E4" s="634"/>
      <c r="F4" s="632" t="str">
        <f>IF('Sample 1 Data'!F5="","",'Sample 1 Data'!F5)</f>
        <v/>
      </c>
      <c r="G4" s="633"/>
      <c r="H4" s="634"/>
      <c r="I4" s="632" t="str">
        <f>IF('Sample 2 Data'!F5="","",'Sample 2 Data'!F5)</f>
        <v/>
      </c>
      <c r="J4" s="633"/>
      <c r="K4" s="634"/>
      <c r="L4" s="632" t="str">
        <f>IF('Sample 3 Data'!F5="","",'Sample 3 Data'!F5)</f>
        <v/>
      </c>
      <c r="M4" s="633"/>
      <c r="N4" s="634"/>
      <c r="O4" s="632" t="str">
        <f>IF('Sample 4 Data'!F5="","",'Sample 4 Data'!F5)</f>
        <v/>
      </c>
      <c r="P4" s="633"/>
      <c r="Q4" s="634"/>
      <c r="R4" s="632" t="str">
        <f>IF('Sample 5 Data'!F5="","",'Sample 5 Data'!F5)</f>
        <v/>
      </c>
      <c r="S4" s="633"/>
      <c r="T4" s="634"/>
      <c r="U4" s="632" t="str">
        <f>IF('Sample 6 Data'!F5="","",'Sample 6 Data'!F5)</f>
        <v/>
      </c>
      <c r="V4" s="633"/>
      <c r="W4" s="634"/>
      <c r="X4" s="632" t="str">
        <f>IF('Sample 7 Data'!F5="","",'Sample 7 Data'!F5)</f>
        <v/>
      </c>
      <c r="Y4" s="633"/>
      <c r="Z4" s="634"/>
      <c r="AA4" s="632" t="str">
        <f>IF('Sample 8 Data'!F5="","",'Sample 8 Data'!F5)</f>
        <v/>
      </c>
      <c r="AB4" s="633"/>
      <c r="AC4" s="634"/>
      <c r="AD4" s="632" t="str">
        <f>IF('Sample 9 Data'!F5="","",'Sample 9 Data'!F5)</f>
        <v/>
      </c>
      <c r="AE4" s="633"/>
      <c r="AF4" s="634"/>
      <c r="AG4" s="632" t="str">
        <f>IF('Sample 10 Data'!F5="","",'Sample 10 Data'!F5)</f>
        <v/>
      </c>
      <c r="AH4" s="633"/>
      <c r="AI4" s="634"/>
      <c r="AJ4" s="635" t="str">
        <f>IF(C4="","",C4-'HKG selection'!$D$17)</f>
        <v/>
      </c>
      <c r="AK4" s="636"/>
      <c r="AL4" s="637"/>
      <c r="AM4" s="635" t="str">
        <f>IF(F4="","",F4-'HKG selection'!$D$18)</f>
        <v/>
      </c>
      <c r="AN4" s="636"/>
      <c r="AO4" s="637"/>
      <c r="AP4" s="635" t="str">
        <f>IF(I4="","",I4-'HKG selection'!$D$19)</f>
        <v/>
      </c>
      <c r="AQ4" s="636"/>
      <c r="AR4" s="637"/>
      <c r="AS4" s="635" t="str">
        <f>IF(L4="","",L4-'HKG selection'!$D$20)</f>
        <v/>
      </c>
      <c r="AT4" s="636"/>
      <c r="AU4" s="637"/>
      <c r="AV4" s="635" t="str">
        <f>IF(O4="","",O4-'HKG selection'!$D$21)</f>
        <v/>
      </c>
      <c r="AW4" s="636"/>
      <c r="AX4" s="637"/>
      <c r="AY4" s="635" t="str">
        <f>IF(R4="","",R4-'HKG selection'!$D$22)</f>
        <v/>
      </c>
      <c r="AZ4" s="636"/>
      <c r="BA4" s="637"/>
      <c r="BB4" s="635" t="str">
        <f>IF(U4="","",U4-'HKG selection'!$D$23)</f>
        <v/>
      </c>
      <c r="BC4" s="636"/>
      <c r="BD4" s="637"/>
      <c r="BE4" s="635" t="str">
        <f>IF(X4="","",X4-'HKG selection'!$D$24)</f>
        <v/>
      </c>
      <c r="BF4" s="636"/>
      <c r="BG4" s="637"/>
      <c r="BH4" s="635" t="str">
        <f>IF(AA4="","",AA4-'HKG selection'!$D$25)</f>
        <v/>
      </c>
      <c r="BI4" s="636"/>
      <c r="BJ4" s="637"/>
      <c r="BK4" s="635" t="str">
        <f>IF(AD4="","",AD4-'HKG selection'!$D$26)</f>
        <v/>
      </c>
      <c r="BL4" s="636"/>
      <c r="BM4" s="637"/>
      <c r="BN4" s="635" t="str">
        <f>IF(AG4="","",AG4-'HKG selection'!$D$27)</f>
        <v/>
      </c>
      <c r="BO4" s="636"/>
      <c r="BP4" s="637"/>
      <c r="BQ4" s="598"/>
      <c r="BR4" s="599"/>
      <c r="BS4" s="600"/>
      <c r="BT4" s="632" t="str">
        <f t="shared" ref="BT4:BT67" si="9">IF(OR(AM4="",$AJ4=""),"",AM4-$AJ4)</f>
        <v/>
      </c>
      <c r="BU4" s="633"/>
      <c r="BV4" s="634"/>
      <c r="BW4" s="632" t="str">
        <f t="shared" ref="BW4:BW67" si="10">IF(OR(AP4="",$AJ4=""),"",AP4-$AJ4)</f>
        <v/>
      </c>
      <c r="BX4" s="633"/>
      <c r="BY4" s="634"/>
      <c r="BZ4" s="632" t="str">
        <f t="shared" ref="BZ4:BZ67" si="11">IF(OR(AS4="",$AJ4=""),"",AS4-$AJ4)</f>
        <v/>
      </c>
      <c r="CA4" s="633"/>
      <c r="CB4" s="634"/>
      <c r="CC4" s="632" t="str">
        <f t="shared" ref="CC4:CC67" si="12">IF(OR(AV4="",$AJ4=""),"",AV4-$AJ4)</f>
        <v/>
      </c>
      <c r="CD4" s="633"/>
      <c r="CE4" s="634"/>
      <c r="CF4" s="632" t="str">
        <f t="shared" ref="CF4:CF67" si="13">IF(OR(AY4="",$AJ4=""),"",AY4-$AJ4)</f>
        <v/>
      </c>
      <c r="CG4" s="633"/>
      <c r="CH4" s="634"/>
      <c r="CI4" s="632" t="str">
        <f t="shared" ref="CI4:CI67" si="14">IF(OR(BB4="",$AJ4=""),"",BB4-$AJ4)</f>
        <v/>
      </c>
      <c r="CJ4" s="633"/>
      <c r="CK4" s="634"/>
      <c r="CL4" s="632" t="str">
        <f t="shared" ref="CL4:CL67" si="15">IF(OR(BE4="",$AJ4=""),"",BE4-$AJ4)</f>
        <v/>
      </c>
      <c r="CM4" s="633"/>
      <c r="CN4" s="634"/>
      <c r="CO4" s="632" t="str">
        <f t="shared" ref="CO4:CO67" si="16">IF(OR(BH4="",$AJ4=""),"",BH4-$AJ4)</f>
        <v/>
      </c>
      <c r="CP4" s="633"/>
      <c r="CQ4" s="634"/>
      <c r="CR4" s="632" t="str">
        <f t="shared" ref="CR4:CR67" si="17">IF(OR(BK4="",$AJ4=""),"",BK4-$AJ4)</f>
        <v/>
      </c>
      <c r="CS4" s="633"/>
      <c r="CT4" s="634"/>
      <c r="CU4" s="632" t="str">
        <f t="shared" ref="CU4:CU67" si="18">IF(OR(BN4="",$AJ4=""),"",BN4-$AJ4)</f>
        <v/>
      </c>
      <c r="CV4" s="633"/>
      <c r="CW4" s="634"/>
      <c r="CX4" s="598" t="str">
        <f t="shared" ref="CX4:CX67" si="19">IF(BQ4="","",2^-BQ4)</f>
        <v/>
      </c>
      <c r="CY4" s="599"/>
      <c r="CZ4" s="600"/>
      <c r="DA4" s="664" t="str">
        <f t="shared" ref="DA4:DA67" si="20">IF(BT4="","",2^-BT4)</f>
        <v/>
      </c>
      <c r="DB4" s="665"/>
      <c r="DC4" s="666"/>
      <c r="DD4" s="664" t="str">
        <f t="shared" ref="DD4:DD67" si="21">IF(BW4="","",2^-BW4)</f>
        <v/>
      </c>
      <c r="DE4" s="665"/>
      <c r="DF4" s="666"/>
      <c r="DG4" s="664" t="str">
        <f t="shared" ref="DG4:DG67" si="22">IF(BZ4="","",2^-BZ4)</f>
        <v/>
      </c>
      <c r="DH4" s="665"/>
      <c r="DI4" s="666"/>
      <c r="DJ4" s="664" t="str">
        <f t="shared" ref="DJ4:DJ67" si="23">IF(CC4="","",2^-CC4)</f>
        <v/>
      </c>
      <c r="DK4" s="665"/>
      <c r="DL4" s="666"/>
      <c r="DM4" s="664" t="str">
        <f t="shared" ref="DM4:DM67" si="24">IF(CF4="","",2^-CF4)</f>
        <v/>
      </c>
      <c r="DN4" s="665"/>
      <c r="DO4" s="666"/>
      <c r="DP4" s="664" t="str">
        <f t="shared" ref="DP4:DP67" si="25">IF(CI4="","",2^-CI4)</f>
        <v/>
      </c>
      <c r="DQ4" s="665"/>
      <c r="DR4" s="666"/>
      <c r="DS4" s="664" t="str">
        <f t="shared" ref="DS4:DS67" si="26">IF(CL4="","",2^-CL4)</f>
        <v/>
      </c>
      <c r="DT4" s="665"/>
      <c r="DU4" s="666"/>
      <c r="DV4" s="664" t="str">
        <f t="shared" ref="DV4:DV67" si="27">IF(CO4="","",2^-CO4)</f>
        <v/>
      </c>
      <c r="DW4" s="665"/>
      <c r="DX4" s="666"/>
      <c r="DY4" s="664" t="str">
        <f t="shared" ref="DY4:DY67" si="28">IF(CR4="","",2^-CR4)</f>
        <v/>
      </c>
      <c r="DZ4" s="665"/>
      <c r="EA4" s="666"/>
      <c r="EB4" s="664" t="str">
        <f t="shared" ref="EB4:EB67" si="29">IF(CU4="","",2^-CU4)</f>
        <v/>
      </c>
      <c r="EC4" s="665"/>
      <c r="ED4" s="666"/>
      <c r="EE4" s="598"/>
      <c r="EF4" s="599"/>
      <c r="EG4" s="600"/>
      <c r="EH4" s="646" t="str">
        <f t="shared" ref="EH4:EH67" si="30">IF(DA4&gt;1,DA4,-1/DA4)</f>
        <v/>
      </c>
      <c r="EI4" s="647"/>
      <c r="EJ4" s="648"/>
      <c r="EK4" s="646" t="str">
        <f t="shared" ref="EK4:EK67" si="31">IF(DD4&gt;1,DD4,-1/DD4)</f>
        <v/>
      </c>
      <c r="EL4" s="647"/>
      <c r="EM4" s="648"/>
      <c r="EN4" s="646" t="str">
        <f t="shared" ref="EN4:EN67" si="32">IF(DG4&gt;1,DG4,-1/DG4)</f>
        <v/>
      </c>
      <c r="EO4" s="647"/>
      <c r="EP4" s="648"/>
      <c r="EQ4" s="646" t="str">
        <f t="shared" ref="EQ4:EQ67" si="33">IF(DJ4&gt;1,DJ4,-1/DJ4)</f>
        <v/>
      </c>
      <c r="ER4" s="647"/>
      <c r="ES4" s="648"/>
      <c r="ET4" s="646" t="str">
        <f t="shared" ref="ET4:ET67" si="34">IF(DM4&gt;1,DM4,-1/DM4)</f>
        <v/>
      </c>
      <c r="EU4" s="647"/>
      <c r="EV4" s="648"/>
      <c r="EW4" s="646" t="str">
        <f t="shared" ref="EW4:EW67" si="35">IF(DP4&gt;1,DP4,-1/DP4)</f>
        <v/>
      </c>
      <c r="EX4" s="647"/>
      <c r="EY4" s="648"/>
      <c r="EZ4" s="646" t="str">
        <f t="shared" ref="EZ4:EZ67" si="36">IF(DS4&gt;1,DS4,-1/DS4)</f>
        <v/>
      </c>
      <c r="FA4" s="647"/>
      <c r="FB4" s="648"/>
      <c r="FC4" s="646" t="str">
        <f t="shared" ref="FC4:FC67" si="37">IF(DV4&gt;1,DV4,-1/DV4)</f>
        <v/>
      </c>
      <c r="FD4" s="647"/>
      <c r="FE4" s="648"/>
      <c r="FF4" s="646" t="str">
        <f t="shared" ref="FF4:FF67" si="38">IF(DY4&gt;1,DY4,-1/DY4)</f>
        <v/>
      </c>
      <c r="FG4" s="647"/>
      <c r="FH4" s="648"/>
      <c r="FI4" s="646" t="str">
        <f t="shared" ref="FI4:FI67" si="39">IF(EB4&gt;1,EB4,-1/EB4)</f>
        <v/>
      </c>
      <c r="FJ4" s="647"/>
      <c r="FK4" s="648"/>
      <c r="FL4" s="632" t="str">
        <f t="shared" ref="FL4:FL67" si="40">IF(OR(COUNT(C102:E102)&lt;3,COUNT(F102:H102)&lt;3),"N/A",IF(ISERROR(TTEST(C102:E102,F102:H102,2,2)),"N/A",TTEST(C102:E102,F102:H102,2,2)))</f>
        <v>N/A</v>
      </c>
      <c r="FM4" s="633"/>
      <c r="FN4" s="634"/>
      <c r="FO4" s="632" t="str">
        <f t="shared" ref="FO4:FO67" si="41">IF(OR(COUNT(C102:E102)&lt;3,COUNT(I102:K102)&lt;3),"N/A",IF(ISERROR(TTEST(C102:E102,I102:K102,2,2)),"N/A",TTEST(C102:E102,I102:K102,2,2)))</f>
        <v>N/A</v>
      </c>
      <c r="FP4" s="633"/>
      <c r="FQ4" s="634"/>
      <c r="FR4" s="632" t="str">
        <f t="shared" ref="FR4:FR67" si="42">IF(OR(COUNT(C102:E102)&lt;3,COUNT(L102:N102)&lt;3),"N/A",IF(ISERROR(TTEST(C102:E102,L102:N102,2,2)),"N/A",TTEST(C102:E102,L102:N102,2,2)))</f>
        <v>N/A</v>
      </c>
      <c r="FS4" s="633"/>
      <c r="FT4" s="634"/>
      <c r="FU4" s="632" t="str">
        <f t="shared" ref="FU4:FU67" si="43">IF(OR(COUNT(C102:E102)&lt;3,COUNT(O102:Q102)&lt;3),"N/A",IF(ISERROR(TTEST(C102:E102,O102:Q102,2,2)),"N/A",TTEST(C102:E102,O102:Q102,2,2)))</f>
        <v>N/A</v>
      </c>
      <c r="FV4" s="633"/>
      <c r="FW4" s="634"/>
      <c r="FX4" s="632" t="str">
        <f t="shared" ref="FX4:FX67" si="44">IF(OR(COUNT(O102:Q102)&lt;3,COUNT(R102:T102)&lt;3),"N/A",IF(ISERROR(TTEST(O102:Q102,R102:T102,2,2)),"N/A",TTEST(C102:E102,R102:T102,2,2)))</f>
        <v>N/A</v>
      </c>
      <c r="FY4" s="633"/>
      <c r="FZ4" s="634"/>
      <c r="GA4" s="632" t="str">
        <f t="shared" ref="GA4:GA67" si="45">IF(OR(COUNT(R102:T102)&lt;3,COUNT(U102:W102)&lt;3),"N/A",IF(ISERROR(TTEST(R102:T102,U102:W102,2,2)),"N/A",TTEST(C102:E102,U102:W102,2,2)))</f>
        <v>N/A</v>
      </c>
      <c r="GB4" s="633"/>
      <c r="GC4" s="634"/>
      <c r="GD4" s="632" t="str">
        <f t="shared" ref="GD4:GD67" si="46">IF(OR(COUNT(U102:W102)&lt;3,COUNT(X102:Z102)&lt;3),"N/A",IF(ISERROR(TTEST(U102:W102,X102:Z102,2,2)),"N/A",TTEST(C102:E102,X102:Z102,2,2)))</f>
        <v>N/A</v>
      </c>
      <c r="GE4" s="633"/>
      <c r="GF4" s="634"/>
      <c r="GG4" s="632" t="str">
        <f t="shared" ref="GG4:GG67" si="47">IF(OR(COUNT(X102:Z102)&lt;3,COUNT(AA102:AC102)&lt;3),"N/A",IF(ISERROR(TTEST(X102:Z102,AA102:AC102,2,2)),"N/A",TTEST(C102:E102,AA102:AC102,2,2)))</f>
        <v>N/A</v>
      </c>
      <c r="GH4" s="633"/>
      <c r="GI4" s="634"/>
      <c r="GJ4" s="632" t="str">
        <f t="shared" ref="GJ4:GJ67" si="48">IF(OR(COUNT(AA102:AC102)&lt;3,COUNT(AD102:AF102)&lt;3),"N/A",IF(ISERROR(TTEST(AA102:AC102,AD102:AF102,2,2)),"N/A",TTEST(C102:E102,AD102:AF102,2,2)))</f>
        <v>N/A</v>
      </c>
      <c r="GK4" s="633"/>
      <c r="GL4" s="634"/>
      <c r="GM4" s="632" t="str">
        <f t="shared" ref="GM4:GM67" si="49">IF(OR(COUNT(AD102:AF102)&lt;3,COUNT(AG102:AI102)&lt;3),"N/A",IF(ISERROR(TTEST(AD102:AF102,AG102:AI102,2,2)),"N/A",TTEST(C102:E102,AG102:AI102,2,2)))</f>
        <v>N/A</v>
      </c>
      <c r="GN4" s="633"/>
      <c r="GO4" s="634"/>
      <c r="GP4" s="632" t="str">
        <f t="shared" ref="GP4:GP67" si="50">IF(OR($C4="N/A",EH4=""),"N/A",IF(AND($C4&gt;=35,F4&gt;=35),"No Expressed",IF(AND($C4&lt;35,F4&lt;35),"OK",IF(OR(AND($C4&lt;35,F4&gt;=35),$C4&gt;=35,F4&lt;35),"With Precaution",))))</f>
        <v>N/A</v>
      </c>
      <c r="GQ4" s="633"/>
      <c r="GR4" s="634"/>
      <c r="GS4" s="632" t="str">
        <f t="shared" ref="GS4:GS67" si="51">IF(OR($C4="N/A",EK4=""),"N/A",IF(AND($C4&gt;=35,I4&gt;=35),"No Expressed",IF(AND($C4&lt;35,I4&lt;35),"OK",IF(OR(AND($C4&lt;35,I4&gt;=35),$C4&gt;=35,I4&lt;35),"With Precaution",))))</f>
        <v>N/A</v>
      </c>
      <c r="GT4" s="633"/>
      <c r="GU4" s="634"/>
      <c r="GV4" s="632" t="str">
        <f t="shared" ref="GV4:GV67" si="52">IF(OR($C4="N/A",EN4=""),"N/A",IF(AND($C4&gt;=35,L4&gt;=35),"No Expressed",IF(AND($C4&lt;35,L4&lt;35),"OK",IF(OR(AND($C4&lt;35,L4&gt;=35),$C4&gt;=35,L4&lt;35),"With Precaution",))))</f>
        <v>N/A</v>
      </c>
      <c r="GW4" s="633"/>
      <c r="GX4" s="634"/>
      <c r="GY4" s="632" t="str">
        <f t="shared" ref="GY4:GY67" si="53">IF(OR($C4="N/A",EQ4=""),"N/A",IF(AND($C4&gt;=35,O4&gt;=35),"No Expressed",IF(AND($C4&lt;35,O4&lt;35),"OK",IF(OR(AND($C4&lt;35,O4&gt;=35),$C4&gt;=35,O4&lt;35),"With Precaution",))))</f>
        <v>N/A</v>
      </c>
      <c r="GZ4" s="633"/>
      <c r="HA4" s="634"/>
      <c r="HB4" s="632" t="str">
        <f t="shared" ref="HB4:HB67" si="54">IF(OR($C4="N/A",ET4=""),"N/A",IF(AND($C4&gt;=35,R4&gt;=35),"No Expressed",IF(AND($C4&lt;35,R4&lt;35),"OK",IF(OR(AND($C4&lt;35,R4&gt;=35),$C4&gt;=35,R4&lt;35),"With Precaution",))))</f>
        <v>N/A</v>
      </c>
      <c r="HC4" s="633"/>
      <c r="HD4" s="634"/>
      <c r="HE4" s="632" t="str">
        <f t="shared" ref="HE4:HE67" si="55">IF(OR($C4="N/A",EW4=""),"N/A",IF(AND($C4&gt;=35,U4&gt;=35),"No Expressed",IF(AND($C4&lt;35,U4&lt;35),"OK",IF(OR(AND($C4&lt;35,U4&gt;=35),$C4&gt;=35,U4&lt;35),"With Precaution",))))</f>
        <v>N/A</v>
      </c>
      <c r="HF4" s="633"/>
      <c r="HG4" s="634"/>
      <c r="HH4" s="632" t="str">
        <f t="shared" ref="HH4:HH67" si="56">IF(OR($C4="N/A",EZ4=""),"N/A",IF(AND($C4&gt;=35,X4&gt;=35),"No Expressed",IF(AND($C4&lt;35,X4&lt;35),"OK",IF(OR(AND($C4&lt;35,X4&gt;=35),$C4&gt;=35,X4&lt;35),"With Precaution",))))</f>
        <v>N/A</v>
      </c>
      <c r="HI4" s="633"/>
      <c r="HJ4" s="634"/>
      <c r="HK4" s="632" t="str">
        <f t="shared" ref="HK4:HK67" si="57">IF(OR($C4="N/A",FC4=""),"N/A",IF(AND($C4&gt;=35,AA4&gt;=35),"No Expressed",IF(AND($C4&lt;35,AA4&lt;35),"OK",IF(OR(AND($C4&lt;35,AA4&gt;=35),$C4&gt;=35,AA4&lt;35),"With Precaution",))))</f>
        <v>N/A</v>
      </c>
      <c r="HL4" s="633"/>
      <c r="HM4" s="634"/>
      <c r="HN4" s="632" t="str">
        <f t="shared" ref="HN4:HN67" si="58">IF(OR($C4="N/A",FF4=""),"N/A",IF(AND($C4&gt;=35,AD4&gt;=35),"No Expressed",IF(AND($C4&lt;35,AD4&lt;35),"OK",IF(OR(AND($C4&lt;35,AD4&gt;=35),$C4&gt;=35,AD4&lt;35),"With Precaution",))))</f>
        <v>N/A</v>
      </c>
      <c r="HO4" s="633"/>
      <c r="HP4" s="634"/>
      <c r="HQ4" s="632" t="str">
        <f t="shared" ref="HQ4:HQ67" si="59">IF(OR($C4="N/A",FI4=""),"N/A",IF(AND($C4&gt;=35,AG4&gt;=35),"No Expressed",IF(AND($C4&lt;35,AG4&lt;35),"OK",IF(OR(AND($C4&lt;35,AG4&gt;=35),$C4&gt;=35,AG4&lt;35),"With Precaution",))))</f>
        <v>N/A</v>
      </c>
      <c r="HR4" s="633"/>
      <c r="HS4" s="634"/>
    </row>
    <row r="5" spans="1:227">
      <c r="A5" s="24" t="str">
        <f>IF('Informations About Genes'!A5="","",'Informations About Genes'!A5)</f>
        <v>A3</v>
      </c>
      <c r="B5" s="25" t="str">
        <f>IF('Informations About Genes'!D5="","",'Informations About Genes'!D5)</f>
        <v/>
      </c>
      <c r="C5" s="632" t="str">
        <f>IF('Control Sample Data'!F6="","",'Control Sample Data'!F6)</f>
        <v/>
      </c>
      <c r="D5" s="633"/>
      <c r="E5" s="634"/>
      <c r="F5" s="632" t="str">
        <f>IF('Sample 1 Data'!F6="","",'Sample 1 Data'!F6)</f>
        <v/>
      </c>
      <c r="G5" s="633"/>
      <c r="H5" s="634"/>
      <c r="I5" s="632" t="str">
        <f>IF('Sample 2 Data'!F6="","",'Sample 2 Data'!F6)</f>
        <v/>
      </c>
      <c r="J5" s="633"/>
      <c r="K5" s="634"/>
      <c r="L5" s="632" t="str">
        <f>IF('Sample 3 Data'!F6="","",'Sample 3 Data'!F6)</f>
        <v/>
      </c>
      <c r="M5" s="633"/>
      <c r="N5" s="634"/>
      <c r="O5" s="632" t="str">
        <f>IF('Sample 4 Data'!F6="","",'Sample 4 Data'!F6)</f>
        <v/>
      </c>
      <c r="P5" s="633"/>
      <c r="Q5" s="634"/>
      <c r="R5" s="632" t="str">
        <f>IF('Sample 5 Data'!F6="","",'Sample 5 Data'!F6)</f>
        <v/>
      </c>
      <c r="S5" s="633"/>
      <c r="T5" s="634"/>
      <c r="U5" s="632" t="str">
        <f>IF('Sample 6 Data'!F6="","",'Sample 6 Data'!F6)</f>
        <v/>
      </c>
      <c r="V5" s="633"/>
      <c r="W5" s="634"/>
      <c r="X5" s="632" t="str">
        <f>IF('Sample 7 Data'!F6="","",'Sample 7 Data'!F6)</f>
        <v/>
      </c>
      <c r="Y5" s="633"/>
      <c r="Z5" s="634"/>
      <c r="AA5" s="632" t="str">
        <f>IF('Sample 8 Data'!F6="","",'Sample 8 Data'!F6)</f>
        <v/>
      </c>
      <c r="AB5" s="633"/>
      <c r="AC5" s="634"/>
      <c r="AD5" s="632" t="str">
        <f>IF('Sample 9 Data'!F6="","",'Sample 9 Data'!F6)</f>
        <v/>
      </c>
      <c r="AE5" s="633"/>
      <c r="AF5" s="634"/>
      <c r="AG5" s="632" t="str">
        <f>IF('Sample 10 Data'!F6="","",'Sample 10 Data'!F6)</f>
        <v/>
      </c>
      <c r="AH5" s="633"/>
      <c r="AI5" s="634"/>
      <c r="AJ5" s="635" t="str">
        <f>IF(C5="","",C5-'HKG selection'!$D$17)</f>
        <v/>
      </c>
      <c r="AK5" s="636"/>
      <c r="AL5" s="637"/>
      <c r="AM5" s="635" t="str">
        <f>IF(F5="","",F5-'HKG selection'!$D$18)</f>
        <v/>
      </c>
      <c r="AN5" s="636"/>
      <c r="AO5" s="637"/>
      <c r="AP5" s="635" t="str">
        <f>IF(I5="","",I5-'HKG selection'!$D$19)</f>
        <v/>
      </c>
      <c r="AQ5" s="636"/>
      <c r="AR5" s="637"/>
      <c r="AS5" s="635" t="str">
        <f>IF(L5="","",L5-'HKG selection'!$D$20)</f>
        <v/>
      </c>
      <c r="AT5" s="636"/>
      <c r="AU5" s="637"/>
      <c r="AV5" s="635" t="str">
        <f>IF(O5="","",O5-'HKG selection'!$D$21)</f>
        <v/>
      </c>
      <c r="AW5" s="636"/>
      <c r="AX5" s="637"/>
      <c r="AY5" s="635" t="str">
        <f>IF(R5="","",R5-'HKG selection'!$D$22)</f>
        <v/>
      </c>
      <c r="AZ5" s="636"/>
      <c r="BA5" s="637"/>
      <c r="BB5" s="635" t="str">
        <f>IF(U5="","",U5-'HKG selection'!$D$23)</f>
        <v/>
      </c>
      <c r="BC5" s="636"/>
      <c r="BD5" s="637"/>
      <c r="BE5" s="635" t="str">
        <f>IF(X5="","",X5-'HKG selection'!$D$24)</f>
        <v/>
      </c>
      <c r="BF5" s="636"/>
      <c r="BG5" s="637"/>
      <c r="BH5" s="635" t="str">
        <f>IF(AA5="","",AA5-'HKG selection'!$D$25)</f>
        <v/>
      </c>
      <c r="BI5" s="636"/>
      <c r="BJ5" s="637"/>
      <c r="BK5" s="635" t="str">
        <f>IF(AD5="","",AD5-'HKG selection'!$D$26)</f>
        <v/>
      </c>
      <c r="BL5" s="636"/>
      <c r="BM5" s="637"/>
      <c r="BN5" s="635" t="str">
        <f>IF(AG5="","",AG5-'HKG selection'!$D$27)</f>
        <v/>
      </c>
      <c r="BO5" s="636"/>
      <c r="BP5" s="637"/>
      <c r="BQ5" s="598"/>
      <c r="BR5" s="599"/>
      <c r="BS5" s="600"/>
      <c r="BT5" s="632" t="str">
        <f t="shared" si="9"/>
        <v/>
      </c>
      <c r="BU5" s="633"/>
      <c r="BV5" s="634"/>
      <c r="BW5" s="632" t="str">
        <f t="shared" si="10"/>
        <v/>
      </c>
      <c r="BX5" s="633"/>
      <c r="BY5" s="634"/>
      <c r="BZ5" s="632" t="str">
        <f t="shared" si="11"/>
        <v/>
      </c>
      <c r="CA5" s="633"/>
      <c r="CB5" s="634"/>
      <c r="CC5" s="632" t="str">
        <f t="shared" si="12"/>
        <v/>
      </c>
      <c r="CD5" s="633"/>
      <c r="CE5" s="634"/>
      <c r="CF5" s="632" t="str">
        <f t="shared" si="13"/>
        <v/>
      </c>
      <c r="CG5" s="633"/>
      <c r="CH5" s="634"/>
      <c r="CI5" s="632" t="str">
        <f t="shared" si="14"/>
        <v/>
      </c>
      <c r="CJ5" s="633"/>
      <c r="CK5" s="634"/>
      <c r="CL5" s="632" t="str">
        <f t="shared" si="15"/>
        <v/>
      </c>
      <c r="CM5" s="633"/>
      <c r="CN5" s="634"/>
      <c r="CO5" s="632" t="str">
        <f t="shared" si="16"/>
        <v/>
      </c>
      <c r="CP5" s="633"/>
      <c r="CQ5" s="634"/>
      <c r="CR5" s="632" t="str">
        <f t="shared" si="17"/>
        <v/>
      </c>
      <c r="CS5" s="633"/>
      <c r="CT5" s="634"/>
      <c r="CU5" s="632" t="str">
        <f t="shared" si="18"/>
        <v/>
      </c>
      <c r="CV5" s="633"/>
      <c r="CW5" s="634"/>
      <c r="CX5" s="598" t="str">
        <f t="shared" si="19"/>
        <v/>
      </c>
      <c r="CY5" s="599"/>
      <c r="CZ5" s="600"/>
      <c r="DA5" s="664" t="str">
        <f t="shared" si="20"/>
        <v/>
      </c>
      <c r="DB5" s="665"/>
      <c r="DC5" s="666"/>
      <c r="DD5" s="664" t="str">
        <f t="shared" si="21"/>
        <v/>
      </c>
      <c r="DE5" s="665"/>
      <c r="DF5" s="666"/>
      <c r="DG5" s="664" t="str">
        <f t="shared" si="22"/>
        <v/>
      </c>
      <c r="DH5" s="665"/>
      <c r="DI5" s="666"/>
      <c r="DJ5" s="664" t="str">
        <f t="shared" si="23"/>
        <v/>
      </c>
      <c r="DK5" s="665"/>
      <c r="DL5" s="666"/>
      <c r="DM5" s="664" t="str">
        <f t="shared" si="24"/>
        <v/>
      </c>
      <c r="DN5" s="665"/>
      <c r="DO5" s="666"/>
      <c r="DP5" s="664" t="str">
        <f t="shared" si="25"/>
        <v/>
      </c>
      <c r="DQ5" s="665"/>
      <c r="DR5" s="666"/>
      <c r="DS5" s="664" t="str">
        <f t="shared" si="26"/>
        <v/>
      </c>
      <c r="DT5" s="665"/>
      <c r="DU5" s="666"/>
      <c r="DV5" s="664" t="str">
        <f t="shared" si="27"/>
        <v/>
      </c>
      <c r="DW5" s="665"/>
      <c r="DX5" s="666"/>
      <c r="DY5" s="664" t="str">
        <f t="shared" si="28"/>
        <v/>
      </c>
      <c r="DZ5" s="665"/>
      <c r="EA5" s="666"/>
      <c r="EB5" s="664" t="str">
        <f t="shared" si="29"/>
        <v/>
      </c>
      <c r="EC5" s="665"/>
      <c r="ED5" s="666"/>
      <c r="EE5" s="598"/>
      <c r="EF5" s="599"/>
      <c r="EG5" s="600"/>
      <c r="EH5" s="646" t="str">
        <f t="shared" si="30"/>
        <v/>
      </c>
      <c r="EI5" s="647"/>
      <c r="EJ5" s="648"/>
      <c r="EK5" s="646" t="str">
        <f t="shared" si="31"/>
        <v/>
      </c>
      <c r="EL5" s="647"/>
      <c r="EM5" s="648"/>
      <c r="EN5" s="646" t="str">
        <f t="shared" si="32"/>
        <v/>
      </c>
      <c r="EO5" s="647"/>
      <c r="EP5" s="648"/>
      <c r="EQ5" s="646" t="str">
        <f t="shared" si="33"/>
        <v/>
      </c>
      <c r="ER5" s="647"/>
      <c r="ES5" s="648"/>
      <c r="ET5" s="646" t="str">
        <f t="shared" si="34"/>
        <v/>
      </c>
      <c r="EU5" s="647"/>
      <c r="EV5" s="648"/>
      <c r="EW5" s="646" t="str">
        <f t="shared" si="35"/>
        <v/>
      </c>
      <c r="EX5" s="647"/>
      <c r="EY5" s="648"/>
      <c r="EZ5" s="646" t="str">
        <f t="shared" si="36"/>
        <v/>
      </c>
      <c r="FA5" s="647"/>
      <c r="FB5" s="648"/>
      <c r="FC5" s="646" t="str">
        <f t="shared" si="37"/>
        <v/>
      </c>
      <c r="FD5" s="647"/>
      <c r="FE5" s="648"/>
      <c r="FF5" s="646" t="str">
        <f t="shared" si="38"/>
        <v/>
      </c>
      <c r="FG5" s="647"/>
      <c r="FH5" s="648"/>
      <c r="FI5" s="646" t="str">
        <f t="shared" si="39"/>
        <v/>
      </c>
      <c r="FJ5" s="647"/>
      <c r="FK5" s="648"/>
      <c r="FL5" s="632" t="str">
        <f t="shared" si="40"/>
        <v>N/A</v>
      </c>
      <c r="FM5" s="633"/>
      <c r="FN5" s="634"/>
      <c r="FO5" s="632" t="str">
        <f t="shared" si="41"/>
        <v>N/A</v>
      </c>
      <c r="FP5" s="633"/>
      <c r="FQ5" s="634"/>
      <c r="FR5" s="632" t="str">
        <f t="shared" si="42"/>
        <v>N/A</v>
      </c>
      <c r="FS5" s="633"/>
      <c r="FT5" s="634"/>
      <c r="FU5" s="632" t="str">
        <f t="shared" si="43"/>
        <v>N/A</v>
      </c>
      <c r="FV5" s="633"/>
      <c r="FW5" s="634"/>
      <c r="FX5" s="632" t="str">
        <f t="shared" si="44"/>
        <v>N/A</v>
      </c>
      <c r="FY5" s="633"/>
      <c r="FZ5" s="634"/>
      <c r="GA5" s="632" t="str">
        <f t="shared" si="45"/>
        <v>N/A</v>
      </c>
      <c r="GB5" s="633"/>
      <c r="GC5" s="634"/>
      <c r="GD5" s="632" t="str">
        <f t="shared" si="46"/>
        <v>N/A</v>
      </c>
      <c r="GE5" s="633"/>
      <c r="GF5" s="634"/>
      <c r="GG5" s="632" t="str">
        <f t="shared" si="47"/>
        <v>N/A</v>
      </c>
      <c r="GH5" s="633"/>
      <c r="GI5" s="634"/>
      <c r="GJ5" s="632" t="str">
        <f t="shared" si="48"/>
        <v>N/A</v>
      </c>
      <c r="GK5" s="633"/>
      <c r="GL5" s="634"/>
      <c r="GM5" s="632" t="str">
        <f t="shared" si="49"/>
        <v>N/A</v>
      </c>
      <c r="GN5" s="633"/>
      <c r="GO5" s="634"/>
      <c r="GP5" s="632" t="str">
        <f t="shared" si="50"/>
        <v>N/A</v>
      </c>
      <c r="GQ5" s="633"/>
      <c r="GR5" s="634"/>
      <c r="GS5" s="632" t="str">
        <f t="shared" si="51"/>
        <v>N/A</v>
      </c>
      <c r="GT5" s="633"/>
      <c r="GU5" s="634"/>
      <c r="GV5" s="632" t="str">
        <f t="shared" si="52"/>
        <v>N/A</v>
      </c>
      <c r="GW5" s="633"/>
      <c r="GX5" s="634"/>
      <c r="GY5" s="632" t="str">
        <f t="shared" si="53"/>
        <v>N/A</v>
      </c>
      <c r="GZ5" s="633"/>
      <c r="HA5" s="634"/>
      <c r="HB5" s="632" t="str">
        <f t="shared" si="54"/>
        <v>N/A</v>
      </c>
      <c r="HC5" s="633"/>
      <c r="HD5" s="634"/>
      <c r="HE5" s="632" t="str">
        <f t="shared" si="55"/>
        <v>N/A</v>
      </c>
      <c r="HF5" s="633"/>
      <c r="HG5" s="634"/>
      <c r="HH5" s="632" t="str">
        <f t="shared" si="56"/>
        <v>N/A</v>
      </c>
      <c r="HI5" s="633"/>
      <c r="HJ5" s="634"/>
      <c r="HK5" s="632" t="str">
        <f t="shared" si="57"/>
        <v>N/A</v>
      </c>
      <c r="HL5" s="633"/>
      <c r="HM5" s="634"/>
      <c r="HN5" s="632" t="str">
        <f t="shared" si="58"/>
        <v>N/A</v>
      </c>
      <c r="HO5" s="633"/>
      <c r="HP5" s="634"/>
      <c r="HQ5" s="632" t="str">
        <f t="shared" si="59"/>
        <v>N/A</v>
      </c>
      <c r="HR5" s="633"/>
      <c r="HS5" s="634"/>
    </row>
    <row r="6" spans="1:227">
      <c r="A6" s="24" t="str">
        <f>IF('Informations About Genes'!A6="","",'Informations About Genes'!A6)</f>
        <v>A4</v>
      </c>
      <c r="B6" s="25" t="str">
        <f>IF('Informations About Genes'!D6="","",'Informations About Genes'!D6)</f>
        <v/>
      </c>
      <c r="C6" s="632" t="str">
        <f>IF('Control Sample Data'!F7="","",'Control Sample Data'!F7)</f>
        <v/>
      </c>
      <c r="D6" s="633"/>
      <c r="E6" s="634"/>
      <c r="F6" s="632" t="str">
        <f>IF('Sample 1 Data'!F7="","",'Sample 1 Data'!F7)</f>
        <v/>
      </c>
      <c r="G6" s="633"/>
      <c r="H6" s="634"/>
      <c r="I6" s="632" t="str">
        <f>IF('Sample 2 Data'!F7="","",'Sample 2 Data'!F7)</f>
        <v/>
      </c>
      <c r="J6" s="633"/>
      <c r="K6" s="634"/>
      <c r="L6" s="632" t="str">
        <f>IF('Sample 3 Data'!F7="","",'Sample 3 Data'!F7)</f>
        <v/>
      </c>
      <c r="M6" s="633"/>
      <c r="N6" s="634"/>
      <c r="O6" s="632" t="str">
        <f>IF('Sample 4 Data'!F7="","",'Sample 4 Data'!F7)</f>
        <v/>
      </c>
      <c r="P6" s="633"/>
      <c r="Q6" s="634"/>
      <c r="R6" s="632" t="str">
        <f>IF('Sample 5 Data'!F7="","",'Sample 5 Data'!F7)</f>
        <v/>
      </c>
      <c r="S6" s="633"/>
      <c r="T6" s="634"/>
      <c r="U6" s="632" t="str">
        <f>IF('Sample 6 Data'!F7="","",'Sample 6 Data'!F7)</f>
        <v/>
      </c>
      <c r="V6" s="633"/>
      <c r="W6" s="634"/>
      <c r="X6" s="632" t="str">
        <f>IF('Sample 7 Data'!F7="","",'Sample 7 Data'!F7)</f>
        <v/>
      </c>
      <c r="Y6" s="633"/>
      <c r="Z6" s="634"/>
      <c r="AA6" s="632" t="str">
        <f>IF('Sample 8 Data'!F7="","",'Sample 8 Data'!F7)</f>
        <v/>
      </c>
      <c r="AB6" s="633"/>
      <c r="AC6" s="634"/>
      <c r="AD6" s="632" t="str">
        <f>IF('Sample 9 Data'!F7="","",'Sample 9 Data'!F7)</f>
        <v/>
      </c>
      <c r="AE6" s="633"/>
      <c r="AF6" s="634"/>
      <c r="AG6" s="632" t="str">
        <f>IF('Sample 10 Data'!F7="","",'Sample 10 Data'!F7)</f>
        <v/>
      </c>
      <c r="AH6" s="633"/>
      <c r="AI6" s="634"/>
      <c r="AJ6" s="635" t="str">
        <f>IF(C6="","",C6-'HKG selection'!$D$17)</f>
        <v/>
      </c>
      <c r="AK6" s="636"/>
      <c r="AL6" s="637"/>
      <c r="AM6" s="635" t="str">
        <f>IF(F6="","",F6-'HKG selection'!$D$18)</f>
        <v/>
      </c>
      <c r="AN6" s="636"/>
      <c r="AO6" s="637"/>
      <c r="AP6" s="635" t="str">
        <f>IF(I6="","",I6-'HKG selection'!$D$19)</f>
        <v/>
      </c>
      <c r="AQ6" s="636"/>
      <c r="AR6" s="637"/>
      <c r="AS6" s="635" t="str">
        <f>IF(L6="","",L6-'HKG selection'!$D$20)</f>
        <v/>
      </c>
      <c r="AT6" s="636"/>
      <c r="AU6" s="637"/>
      <c r="AV6" s="635" t="str">
        <f>IF(O6="","",O6-'HKG selection'!$D$21)</f>
        <v/>
      </c>
      <c r="AW6" s="636"/>
      <c r="AX6" s="637"/>
      <c r="AY6" s="635" t="str">
        <f>IF(R6="","",R6-'HKG selection'!$D$22)</f>
        <v/>
      </c>
      <c r="AZ6" s="636"/>
      <c r="BA6" s="637"/>
      <c r="BB6" s="635" t="str">
        <f>IF(U6="","",U6-'HKG selection'!$D$23)</f>
        <v/>
      </c>
      <c r="BC6" s="636"/>
      <c r="BD6" s="637"/>
      <c r="BE6" s="635" t="str">
        <f>IF(X6="","",X6-'HKG selection'!$D$24)</f>
        <v/>
      </c>
      <c r="BF6" s="636"/>
      <c r="BG6" s="637"/>
      <c r="BH6" s="635" t="str">
        <f>IF(AA6="","",AA6-'HKG selection'!$D$25)</f>
        <v/>
      </c>
      <c r="BI6" s="636"/>
      <c r="BJ6" s="637"/>
      <c r="BK6" s="635" t="str">
        <f>IF(AD6="","",AD6-'HKG selection'!$D$26)</f>
        <v/>
      </c>
      <c r="BL6" s="636"/>
      <c r="BM6" s="637"/>
      <c r="BN6" s="635" t="str">
        <f>IF(AG6="","",AG6-'HKG selection'!$D$27)</f>
        <v/>
      </c>
      <c r="BO6" s="636"/>
      <c r="BP6" s="637"/>
      <c r="BQ6" s="598"/>
      <c r="BR6" s="599"/>
      <c r="BS6" s="600"/>
      <c r="BT6" s="632" t="str">
        <f t="shared" si="9"/>
        <v/>
      </c>
      <c r="BU6" s="633"/>
      <c r="BV6" s="634"/>
      <c r="BW6" s="632" t="str">
        <f t="shared" si="10"/>
        <v/>
      </c>
      <c r="BX6" s="633"/>
      <c r="BY6" s="634"/>
      <c r="BZ6" s="632" t="str">
        <f t="shared" si="11"/>
        <v/>
      </c>
      <c r="CA6" s="633"/>
      <c r="CB6" s="634"/>
      <c r="CC6" s="632" t="str">
        <f t="shared" si="12"/>
        <v/>
      </c>
      <c r="CD6" s="633"/>
      <c r="CE6" s="634"/>
      <c r="CF6" s="632" t="str">
        <f t="shared" si="13"/>
        <v/>
      </c>
      <c r="CG6" s="633"/>
      <c r="CH6" s="634"/>
      <c r="CI6" s="632" t="str">
        <f t="shared" si="14"/>
        <v/>
      </c>
      <c r="CJ6" s="633"/>
      <c r="CK6" s="634"/>
      <c r="CL6" s="632" t="str">
        <f t="shared" si="15"/>
        <v/>
      </c>
      <c r="CM6" s="633"/>
      <c r="CN6" s="634"/>
      <c r="CO6" s="632" t="str">
        <f t="shared" si="16"/>
        <v/>
      </c>
      <c r="CP6" s="633"/>
      <c r="CQ6" s="634"/>
      <c r="CR6" s="632" t="str">
        <f t="shared" si="17"/>
        <v/>
      </c>
      <c r="CS6" s="633"/>
      <c r="CT6" s="634"/>
      <c r="CU6" s="632" t="str">
        <f t="shared" si="18"/>
        <v/>
      </c>
      <c r="CV6" s="633"/>
      <c r="CW6" s="634"/>
      <c r="CX6" s="598" t="str">
        <f t="shared" si="19"/>
        <v/>
      </c>
      <c r="CY6" s="599"/>
      <c r="CZ6" s="600"/>
      <c r="DA6" s="664" t="str">
        <f t="shared" si="20"/>
        <v/>
      </c>
      <c r="DB6" s="665"/>
      <c r="DC6" s="666"/>
      <c r="DD6" s="664" t="str">
        <f t="shared" si="21"/>
        <v/>
      </c>
      <c r="DE6" s="665"/>
      <c r="DF6" s="666"/>
      <c r="DG6" s="664" t="str">
        <f t="shared" si="22"/>
        <v/>
      </c>
      <c r="DH6" s="665"/>
      <c r="DI6" s="666"/>
      <c r="DJ6" s="664" t="str">
        <f t="shared" si="23"/>
        <v/>
      </c>
      <c r="DK6" s="665"/>
      <c r="DL6" s="666"/>
      <c r="DM6" s="664" t="str">
        <f t="shared" si="24"/>
        <v/>
      </c>
      <c r="DN6" s="665"/>
      <c r="DO6" s="666"/>
      <c r="DP6" s="664" t="str">
        <f t="shared" si="25"/>
        <v/>
      </c>
      <c r="DQ6" s="665"/>
      <c r="DR6" s="666"/>
      <c r="DS6" s="664" t="str">
        <f t="shared" si="26"/>
        <v/>
      </c>
      <c r="DT6" s="665"/>
      <c r="DU6" s="666"/>
      <c r="DV6" s="664" t="str">
        <f t="shared" si="27"/>
        <v/>
      </c>
      <c r="DW6" s="665"/>
      <c r="DX6" s="666"/>
      <c r="DY6" s="664" t="str">
        <f t="shared" si="28"/>
        <v/>
      </c>
      <c r="DZ6" s="665"/>
      <c r="EA6" s="666"/>
      <c r="EB6" s="664" t="str">
        <f t="shared" si="29"/>
        <v/>
      </c>
      <c r="EC6" s="665"/>
      <c r="ED6" s="666"/>
      <c r="EE6" s="598"/>
      <c r="EF6" s="599"/>
      <c r="EG6" s="600"/>
      <c r="EH6" s="646" t="str">
        <f t="shared" si="30"/>
        <v/>
      </c>
      <c r="EI6" s="647"/>
      <c r="EJ6" s="648"/>
      <c r="EK6" s="646" t="str">
        <f t="shared" si="31"/>
        <v/>
      </c>
      <c r="EL6" s="647"/>
      <c r="EM6" s="648"/>
      <c r="EN6" s="646" t="str">
        <f t="shared" si="32"/>
        <v/>
      </c>
      <c r="EO6" s="647"/>
      <c r="EP6" s="648"/>
      <c r="EQ6" s="646" t="str">
        <f t="shared" si="33"/>
        <v/>
      </c>
      <c r="ER6" s="647"/>
      <c r="ES6" s="648"/>
      <c r="ET6" s="646" t="str">
        <f t="shared" si="34"/>
        <v/>
      </c>
      <c r="EU6" s="647"/>
      <c r="EV6" s="648"/>
      <c r="EW6" s="646" t="str">
        <f t="shared" si="35"/>
        <v/>
      </c>
      <c r="EX6" s="647"/>
      <c r="EY6" s="648"/>
      <c r="EZ6" s="646" t="str">
        <f t="shared" si="36"/>
        <v/>
      </c>
      <c r="FA6" s="647"/>
      <c r="FB6" s="648"/>
      <c r="FC6" s="646" t="str">
        <f t="shared" si="37"/>
        <v/>
      </c>
      <c r="FD6" s="647"/>
      <c r="FE6" s="648"/>
      <c r="FF6" s="646" t="str">
        <f t="shared" si="38"/>
        <v/>
      </c>
      <c r="FG6" s="647"/>
      <c r="FH6" s="648"/>
      <c r="FI6" s="646" t="str">
        <f t="shared" si="39"/>
        <v/>
      </c>
      <c r="FJ6" s="647"/>
      <c r="FK6" s="648"/>
      <c r="FL6" s="632" t="str">
        <f t="shared" si="40"/>
        <v>N/A</v>
      </c>
      <c r="FM6" s="633"/>
      <c r="FN6" s="634"/>
      <c r="FO6" s="632" t="str">
        <f t="shared" si="41"/>
        <v>N/A</v>
      </c>
      <c r="FP6" s="633"/>
      <c r="FQ6" s="634"/>
      <c r="FR6" s="632" t="str">
        <f t="shared" si="42"/>
        <v>N/A</v>
      </c>
      <c r="FS6" s="633"/>
      <c r="FT6" s="634"/>
      <c r="FU6" s="632" t="str">
        <f t="shared" si="43"/>
        <v>N/A</v>
      </c>
      <c r="FV6" s="633"/>
      <c r="FW6" s="634"/>
      <c r="FX6" s="632" t="str">
        <f t="shared" si="44"/>
        <v>N/A</v>
      </c>
      <c r="FY6" s="633"/>
      <c r="FZ6" s="634"/>
      <c r="GA6" s="632" t="str">
        <f t="shared" si="45"/>
        <v>N/A</v>
      </c>
      <c r="GB6" s="633"/>
      <c r="GC6" s="634"/>
      <c r="GD6" s="632" t="str">
        <f t="shared" si="46"/>
        <v>N/A</v>
      </c>
      <c r="GE6" s="633"/>
      <c r="GF6" s="634"/>
      <c r="GG6" s="632" t="str">
        <f t="shared" si="47"/>
        <v>N/A</v>
      </c>
      <c r="GH6" s="633"/>
      <c r="GI6" s="634"/>
      <c r="GJ6" s="632" t="str">
        <f t="shared" si="48"/>
        <v>N/A</v>
      </c>
      <c r="GK6" s="633"/>
      <c r="GL6" s="634"/>
      <c r="GM6" s="632" t="str">
        <f t="shared" si="49"/>
        <v>N/A</v>
      </c>
      <c r="GN6" s="633"/>
      <c r="GO6" s="634"/>
      <c r="GP6" s="632" t="str">
        <f t="shared" si="50"/>
        <v>N/A</v>
      </c>
      <c r="GQ6" s="633"/>
      <c r="GR6" s="634"/>
      <c r="GS6" s="632" t="str">
        <f t="shared" si="51"/>
        <v>N/A</v>
      </c>
      <c r="GT6" s="633"/>
      <c r="GU6" s="634"/>
      <c r="GV6" s="632" t="str">
        <f t="shared" si="52"/>
        <v>N/A</v>
      </c>
      <c r="GW6" s="633"/>
      <c r="GX6" s="634"/>
      <c r="GY6" s="632" t="str">
        <f t="shared" si="53"/>
        <v>N/A</v>
      </c>
      <c r="GZ6" s="633"/>
      <c r="HA6" s="634"/>
      <c r="HB6" s="632" t="str">
        <f t="shared" si="54"/>
        <v>N/A</v>
      </c>
      <c r="HC6" s="633"/>
      <c r="HD6" s="634"/>
      <c r="HE6" s="632" t="str">
        <f t="shared" si="55"/>
        <v>N/A</v>
      </c>
      <c r="HF6" s="633"/>
      <c r="HG6" s="634"/>
      <c r="HH6" s="632" t="str">
        <f t="shared" si="56"/>
        <v>N/A</v>
      </c>
      <c r="HI6" s="633"/>
      <c r="HJ6" s="634"/>
      <c r="HK6" s="632" t="str">
        <f t="shared" si="57"/>
        <v>N/A</v>
      </c>
      <c r="HL6" s="633"/>
      <c r="HM6" s="634"/>
      <c r="HN6" s="632" t="str">
        <f t="shared" si="58"/>
        <v>N/A</v>
      </c>
      <c r="HO6" s="633"/>
      <c r="HP6" s="634"/>
      <c r="HQ6" s="632" t="str">
        <f t="shared" si="59"/>
        <v>N/A</v>
      </c>
      <c r="HR6" s="633"/>
      <c r="HS6" s="634"/>
    </row>
    <row r="7" spans="1:227">
      <c r="A7" s="24" t="str">
        <f>IF('Informations About Genes'!A7="","",'Informations About Genes'!A7)</f>
        <v>A5</v>
      </c>
      <c r="B7" s="25" t="str">
        <f>IF('Informations About Genes'!D7="","",'Informations About Genes'!D7)</f>
        <v/>
      </c>
      <c r="C7" s="632" t="str">
        <f>IF('Control Sample Data'!F8="","",'Control Sample Data'!F8)</f>
        <v/>
      </c>
      <c r="D7" s="633"/>
      <c r="E7" s="634"/>
      <c r="F7" s="632" t="str">
        <f>IF('Sample 1 Data'!F8="","",'Sample 1 Data'!F8)</f>
        <v/>
      </c>
      <c r="G7" s="633"/>
      <c r="H7" s="634"/>
      <c r="I7" s="632" t="str">
        <f>IF('Sample 2 Data'!F8="","",'Sample 2 Data'!F8)</f>
        <v/>
      </c>
      <c r="J7" s="633"/>
      <c r="K7" s="634"/>
      <c r="L7" s="632" t="str">
        <f>IF('Sample 3 Data'!F8="","",'Sample 3 Data'!F8)</f>
        <v/>
      </c>
      <c r="M7" s="633"/>
      <c r="N7" s="634"/>
      <c r="O7" s="632" t="str">
        <f>IF('Sample 4 Data'!F8="","",'Sample 4 Data'!F8)</f>
        <v/>
      </c>
      <c r="P7" s="633"/>
      <c r="Q7" s="634"/>
      <c r="R7" s="632" t="str">
        <f>IF('Sample 5 Data'!F8="","",'Sample 5 Data'!F8)</f>
        <v/>
      </c>
      <c r="S7" s="633"/>
      <c r="T7" s="634"/>
      <c r="U7" s="632" t="str">
        <f>IF('Sample 6 Data'!F8="","",'Sample 6 Data'!F8)</f>
        <v/>
      </c>
      <c r="V7" s="633"/>
      <c r="W7" s="634"/>
      <c r="X7" s="632" t="str">
        <f>IF('Sample 7 Data'!F8="","",'Sample 7 Data'!F8)</f>
        <v/>
      </c>
      <c r="Y7" s="633"/>
      <c r="Z7" s="634"/>
      <c r="AA7" s="632" t="str">
        <f>IF('Sample 8 Data'!F8="","",'Sample 8 Data'!F8)</f>
        <v/>
      </c>
      <c r="AB7" s="633"/>
      <c r="AC7" s="634"/>
      <c r="AD7" s="632" t="str">
        <f>IF('Sample 9 Data'!F8="","",'Sample 9 Data'!F8)</f>
        <v/>
      </c>
      <c r="AE7" s="633"/>
      <c r="AF7" s="634"/>
      <c r="AG7" s="632" t="str">
        <f>IF('Sample 10 Data'!F8="","",'Sample 10 Data'!F8)</f>
        <v/>
      </c>
      <c r="AH7" s="633"/>
      <c r="AI7" s="634"/>
      <c r="AJ7" s="635" t="str">
        <f>IF(C7="","",C7-'HKG selection'!$D$17)</f>
        <v/>
      </c>
      <c r="AK7" s="636"/>
      <c r="AL7" s="637"/>
      <c r="AM7" s="635" t="str">
        <f>IF(F7="","",F7-'HKG selection'!$D$18)</f>
        <v/>
      </c>
      <c r="AN7" s="636"/>
      <c r="AO7" s="637"/>
      <c r="AP7" s="635" t="str">
        <f>IF(I7="","",I7-'HKG selection'!$D$19)</f>
        <v/>
      </c>
      <c r="AQ7" s="636"/>
      <c r="AR7" s="637"/>
      <c r="AS7" s="635" t="str">
        <f>IF(L7="","",L7-'HKG selection'!$D$20)</f>
        <v/>
      </c>
      <c r="AT7" s="636"/>
      <c r="AU7" s="637"/>
      <c r="AV7" s="635" t="str">
        <f>IF(O7="","",O7-'HKG selection'!$D$21)</f>
        <v/>
      </c>
      <c r="AW7" s="636"/>
      <c r="AX7" s="637"/>
      <c r="AY7" s="635" t="str">
        <f>IF(R7="","",R7-'HKG selection'!$D$22)</f>
        <v/>
      </c>
      <c r="AZ7" s="636"/>
      <c r="BA7" s="637"/>
      <c r="BB7" s="635" t="str">
        <f>IF(U7="","",U7-'HKG selection'!$D$23)</f>
        <v/>
      </c>
      <c r="BC7" s="636"/>
      <c r="BD7" s="637"/>
      <c r="BE7" s="635" t="str">
        <f>IF(X7="","",X7-'HKG selection'!$D$24)</f>
        <v/>
      </c>
      <c r="BF7" s="636"/>
      <c r="BG7" s="637"/>
      <c r="BH7" s="635" t="str">
        <f>IF(AA7="","",AA7-'HKG selection'!$D$25)</f>
        <v/>
      </c>
      <c r="BI7" s="636"/>
      <c r="BJ7" s="637"/>
      <c r="BK7" s="635" t="str">
        <f>IF(AD7="","",AD7-'HKG selection'!$D$26)</f>
        <v/>
      </c>
      <c r="BL7" s="636"/>
      <c r="BM7" s="637"/>
      <c r="BN7" s="635" t="str">
        <f>IF(AG7="","",AG7-'HKG selection'!$D$27)</f>
        <v/>
      </c>
      <c r="BO7" s="636"/>
      <c r="BP7" s="637"/>
      <c r="BQ7" s="598"/>
      <c r="BR7" s="599"/>
      <c r="BS7" s="600"/>
      <c r="BT7" s="632" t="str">
        <f t="shared" si="9"/>
        <v/>
      </c>
      <c r="BU7" s="633"/>
      <c r="BV7" s="634"/>
      <c r="BW7" s="632" t="str">
        <f t="shared" si="10"/>
        <v/>
      </c>
      <c r="BX7" s="633"/>
      <c r="BY7" s="634"/>
      <c r="BZ7" s="632" t="str">
        <f t="shared" si="11"/>
        <v/>
      </c>
      <c r="CA7" s="633"/>
      <c r="CB7" s="634"/>
      <c r="CC7" s="632" t="str">
        <f t="shared" si="12"/>
        <v/>
      </c>
      <c r="CD7" s="633"/>
      <c r="CE7" s="634"/>
      <c r="CF7" s="632" t="str">
        <f t="shared" si="13"/>
        <v/>
      </c>
      <c r="CG7" s="633"/>
      <c r="CH7" s="634"/>
      <c r="CI7" s="632" t="str">
        <f t="shared" si="14"/>
        <v/>
      </c>
      <c r="CJ7" s="633"/>
      <c r="CK7" s="634"/>
      <c r="CL7" s="632" t="str">
        <f t="shared" si="15"/>
        <v/>
      </c>
      <c r="CM7" s="633"/>
      <c r="CN7" s="634"/>
      <c r="CO7" s="632" t="str">
        <f t="shared" si="16"/>
        <v/>
      </c>
      <c r="CP7" s="633"/>
      <c r="CQ7" s="634"/>
      <c r="CR7" s="632" t="str">
        <f t="shared" si="17"/>
        <v/>
      </c>
      <c r="CS7" s="633"/>
      <c r="CT7" s="634"/>
      <c r="CU7" s="632" t="str">
        <f t="shared" si="18"/>
        <v/>
      </c>
      <c r="CV7" s="633"/>
      <c r="CW7" s="634"/>
      <c r="CX7" s="598" t="str">
        <f t="shared" si="19"/>
        <v/>
      </c>
      <c r="CY7" s="599"/>
      <c r="CZ7" s="600"/>
      <c r="DA7" s="664" t="str">
        <f t="shared" si="20"/>
        <v/>
      </c>
      <c r="DB7" s="665"/>
      <c r="DC7" s="666"/>
      <c r="DD7" s="664" t="str">
        <f t="shared" si="21"/>
        <v/>
      </c>
      <c r="DE7" s="665"/>
      <c r="DF7" s="666"/>
      <c r="DG7" s="664" t="str">
        <f t="shared" si="22"/>
        <v/>
      </c>
      <c r="DH7" s="665"/>
      <c r="DI7" s="666"/>
      <c r="DJ7" s="664" t="str">
        <f t="shared" si="23"/>
        <v/>
      </c>
      <c r="DK7" s="665"/>
      <c r="DL7" s="666"/>
      <c r="DM7" s="664" t="str">
        <f t="shared" si="24"/>
        <v/>
      </c>
      <c r="DN7" s="665"/>
      <c r="DO7" s="666"/>
      <c r="DP7" s="664" t="str">
        <f t="shared" si="25"/>
        <v/>
      </c>
      <c r="DQ7" s="665"/>
      <c r="DR7" s="666"/>
      <c r="DS7" s="664" t="str">
        <f t="shared" si="26"/>
        <v/>
      </c>
      <c r="DT7" s="665"/>
      <c r="DU7" s="666"/>
      <c r="DV7" s="664" t="str">
        <f t="shared" si="27"/>
        <v/>
      </c>
      <c r="DW7" s="665"/>
      <c r="DX7" s="666"/>
      <c r="DY7" s="664" t="str">
        <f t="shared" si="28"/>
        <v/>
      </c>
      <c r="DZ7" s="665"/>
      <c r="EA7" s="666"/>
      <c r="EB7" s="664" t="str">
        <f t="shared" si="29"/>
        <v/>
      </c>
      <c r="EC7" s="665"/>
      <c r="ED7" s="666"/>
      <c r="EE7" s="598"/>
      <c r="EF7" s="599"/>
      <c r="EG7" s="600"/>
      <c r="EH7" s="646" t="str">
        <f t="shared" si="30"/>
        <v/>
      </c>
      <c r="EI7" s="647"/>
      <c r="EJ7" s="648"/>
      <c r="EK7" s="646" t="str">
        <f t="shared" si="31"/>
        <v/>
      </c>
      <c r="EL7" s="647"/>
      <c r="EM7" s="648"/>
      <c r="EN7" s="646" t="str">
        <f t="shared" si="32"/>
        <v/>
      </c>
      <c r="EO7" s="647"/>
      <c r="EP7" s="648"/>
      <c r="EQ7" s="646" t="str">
        <f t="shared" si="33"/>
        <v/>
      </c>
      <c r="ER7" s="647"/>
      <c r="ES7" s="648"/>
      <c r="ET7" s="646" t="str">
        <f t="shared" si="34"/>
        <v/>
      </c>
      <c r="EU7" s="647"/>
      <c r="EV7" s="648"/>
      <c r="EW7" s="646" t="str">
        <f t="shared" si="35"/>
        <v/>
      </c>
      <c r="EX7" s="647"/>
      <c r="EY7" s="648"/>
      <c r="EZ7" s="646" t="str">
        <f t="shared" si="36"/>
        <v/>
      </c>
      <c r="FA7" s="647"/>
      <c r="FB7" s="648"/>
      <c r="FC7" s="646" t="str">
        <f t="shared" si="37"/>
        <v/>
      </c>
      <c r="FD7" s="647"/>
      <c r="FE7" s="648"/>
      <c r="FF7" s="646" t="str">
        <f t="shared" si="38"/>
        <v/>
      </c>
      <c r="FG7" s="647"/>
      <c r="FH7" s="648"/>
      <c r="FI7" s="646" t="str">
        <f t="shared" si="39"/>
        <v/>
      </c>
      <c r="FJ7" s="647"/>
      <c r="FK7" s="648"/>
      <c r="FL7" s="632" t="str">
        <f t="shared" si="40"/>
        <v>N/A</v>
      </c>
      <c r="FM7" s="633"/>
      <c r="FN7" s="634"/>
      <c r="FO7" s="632" t="str">
        <f t="shared" si="41"/>
        <v>N/A</v>
      </c>
      <c r="FP7" s="633"/>
      <c r="FQ7" s="634"/>
      <c r="FR7" s="632" t="str">
        <f t="shared" si="42"/>
        <v>N/A</v>
      </c>
      <c r="FS7" s="633"/>
      <c r="FT7" s="634"/>
      <c r="FU7" s="632" t="str">
        <f t="shared" si="43"/>
        <v>N/A</v>
      </c>
      <c r="FV7" s="633"/>
      <c r="FW7" s="634"/>
      <c r="FX7" s="632" t="str">
        <f t="shared" si="44"/>
        <v>N/A</v>
      </c>
      <c r="FY7" s="633"/>
      <c r="FZ7" s="634"/>
      <c r="GA7" s="632" t="str">
        <f t="shared" si="45"/>
        <v>N/A</v>
      </c>
      <c r="GB7" s="633"/>
      <c r="GC7" s="634"/>
      <c r="GD7" s="632" t="str">
        <f t="shared" si="46"/>
        <v>N/A</v>
      </c>
      <c r="GE7" s="633"/>
      <c r="GF7" s="634"/>
      <c r="GG7" s="632" t="str">
        <f t="shared" si="47"/>
        <v>N/A</v>
      </c>
      <c r="GH7" s="633"/>
      <c r="GI7" s="634"/>
      <c r="GJ7" s="632" t="str">
        <f t="shared" si="48"/>
        <v>N/A</v>
      </c>
      <c r="GK7" s="633"/>
      <c r="GL7" s="634"/>
      <c r="GM7" s="632" t="str">
        <f t="shared" si="49"/>
        <v>N/A</v>
      </c>
      <c r="GN7" s="633"/>
      <c r="GO7" s="634"/>
      <c r="GP7" s="632" t="str">
        <f t="shared" si="50"/>
        <v>N/A</v>
      </c>
      <c r="GQ7" s="633"/>
      <c r="GR7" s="634"/>
      <c r="GS7" s="632" t="str">
        <f t="shared" si="51"/>
        <v>N/A</v>
      </c>
      <c r="GT7" s="633"/>
      <c r="GU7" s="634"/>
      <c r="GV7" s="632" t="str">
        <f t="shared" si="52"/>
        <v>N/A</v>
      </c>
      <c r="GW7" s="633"/>
      <c r="GX7" s="634"/>
      <c r="GY7" s="632" t="str">
        <f t="shared" si="53"/>
        <v>N/A</v>
      </c>
      <c r="GZ7" s="633"/>
      <c r="HA7" s="634"/>
      <c r="HB7" s="632" t="str">
        <f t="shared" si="54"/>
        <v>N/A</v>
      </c>
      <c r="HC7" s="633"/>
      <c r="HD7" s="634"/>
      <c r="HE7" s="632" t="str">
        <f t="shared" si="55"/>
        <v>N/A</v>
      </c>
      <c r="HF7" s="633"/>
      <c r="HG7" s="634"/>
      <c r="HH7" s="632" t="str">
        <f t="shared" si="56"/>
        <v>N/A</v>
      </c>
      <c r="HI7" s="633"/>
      <c r="HJ7" s="634"/>
      <c r="HK7" s="632" t="str">
        <f t="shared" si="57"/>
        <v>N/A</v>
      </c>
      <c r="HL7" s="633"/>
      <c r="HM7" s="634"/>
      <c r="HN7" s="632" t="str">
        <f t="shared" si="58"/>
        <v>N/A</v>
      </c>
      <c r="HO7" s="633"/>
      <c r="HP7" s="634"/>
      <c r="HQ7" s="632" t="str">
        <f t="shared" si="59"/>
        <v>N/A</v>
      </c>
      <c r="HR7" s="633"/>
      <c r="HS7" s="634"/>
    </row>
    <row r="8" spans="1:227">
      <c r="A8" s="24" t="str">
        <f>IF('Informations About Genes'!A8="","",'Informations About Genes'!A8)</f>
        <v>A6</v>
      </c>
      <c r="B8" s="25" t="str">
        <f>IF('Informations About Genes'!D8="","",'Informations About Genes'!D8)</f>
        <v/>
      </c>
      <c r="C8" s="632" t="str">
        <f>IF('Control Sample Data'!F9="","",'Control Sample Data'!F9)</f>
        <v/>
      </c>
      <c r="D8" s="633"/>
      <c r="E8" s="634"/>
      <c r="F8" s="632" t="str">
        <f>IF('Sample 1 Data'!F9="","",'Sample 1 Data'!F9)</f>
        <v/>
      </c>
      <c r="G8" s="633"/>
      <c r="H8" s="634"/>
      <c r="I8" s="632" t="str">
        <f>IF('Sample 2 Data'!F9="","",'Sample 2 Data'!F9)</f>
        <v/>
      </c>
      <c r="J8" s="633"/>
      <c r="K8" s="634"/>
      <c r="L8" s="632" t="str">
        <f>IF('Sample 3 Data'!F9="","",'Sample 3 Data'!F9)</f>
        <v/>
      </c>
      <c r="M8" s="633"/>
      <c r="N8" s="634"/>
      <c r="O8" s="632" t="str">
        <f>IF('Sample 4 Data'!F9="","",'Sample 4 Data'!F9)</f>
        <v/>
      </c>
      <c r="P8" s="633"/>
      <c r="Q8" s="634"/>
      <c r="R8" s="632" t="str">
        <f>IF('Sample 5 Data'!F9="","",'Sample 5 Data'!F9)</f>
        <v/>
      </c>
      <c r="S8" s="633"/>
      <c r="T8" s="634"/>
      <c r="U8" s="632" t="str">
        <f>IF('Sample 6 Data'!F9="","",'Sample 6 Data'!F9)</f>
        <v/>
      </c>
      <c r="V8" s="633"/>
      <c r="W8" s="634"/>
      <c r="X8" s="632" t="str">
        <f>IF('Sample 7 Data'!F9="","",'Sample 7 Data'!F9)</f>
        <v/>
      </c>
      <c r="Y8" s="633"/>
      <c r="Z8" s="634"/>
      <c r="AA8" s="632" t="str">
        <f>IF('Sample 8 Data'!F9="","",'Sample 8 Data'!F9)</f>
        <v/>
      </c>
      <c r="AB8" s="633"/>
      <c r="AC8" s="634"/>
      <c r="AD8" s="632" t="str">
        <f>IF('Sample 9 Data'!F9="","",'Sample 9 Data'!F9)</f>
        <v/>
      </c>
      <c r="AE8" s="633"/>
      <c r="AF8" s="634"/>
      <c r="AG8" s="632" t="str">
        <f>IF('Sample 10 Data'!F9="","",'Sample 10 Data'!F9)</f>
        <v/>
      </c>
      <c r="AH8" s="633"/>
      <c r="AI8" s="634"/>
      <c r="AJ8" s="635" t="str">
        <f>IF(C8="","",C8-'HKG selection'!$D$17)</f>
        <v/>
      </c>
      <c r="AK8" s="636"/>
      <c r="AL8" s="637"/>
      <c r="AM8" s="635" t="str">
        <f>IF(F8="","",F8-'HKG selection'!$D$18)</f>
        <v/>
      </c>
      <c r="AN8" s="636"/>
      <c r="AO8" s="637"/>
      <c r="AP8" s="635" t="str">
        <f>IF(I8="","",I8-'HKG selection'!$D$19)</f>
        <v/>
      </c>
      <c r="AQ8" s="636"/>
      <c r="AR8" s="637"/>
      <c r="AS8" s="635" t="str">
        <f>IF(L8="","",L8-'HKG selection'!$D$20)</f>
        <v/>
      </c>
      <c r="AT8" s="636"/>
      <c r="AU8" s="637"/>
      <c r="AV8" s="635" t="str">
        <f>IF(O8="","",O8-'HKG selection'!$D$21)</f>
        <v/>
      </c>
      <c r="AW8" s="636"/>
      <c r="AX8" s="637"/>
      <c r="AY8" s="635" t="str">
        <f>IF(R8="","",R8-'HKG selection'!$D$22)</f>
        <v/>
      </c>
      <c r="AZ8" s="636"/>
      <c r="BA8" s="637"/>
      <c r="BB8" s="635" t="str">
        <f>IF(U8="","",U8-'HKG selection'!$D$23)</f>
        <v/>
      </c>
      <c r="BC8" s="636"/>
      <c r="BD8" s="637"/>
      <c r="BE8" s="635" t="str">
        <f>IF(X8="","",X8-'HKG selection'!$D$24)</f>
        <v/>
      </c>
      <c r="BF8" s="636"/>
      <c r="BG8" s="637"/>
      <c r="BH8" s="635" t="str">
        <f>IF(AA8="","",AA8-'HKG selection'!$D$25)</f>
        <v/>
      </c>
      <c r="BI8" s="636"/>
      <c r="BJ8" s="637"/>
      <c r="BK8" s="635" t="str">
        <f>IF(AD8="","",AD8-'HKG selection'!$D$26)</f>
        <v/>
      </c>
      <c r="BL8" s="636"/>
      <c r="BM8" s="637"/>
      <c r="BN8" s="635" t="str">
        <f>IF(AG8="","",AG8-'HKG selection'!$D$27)</f>
        <v/>
      </c>
      <c r="BO8" s="636"/>
      <c r="BP8" s="637"/>
      <c r="BQ8" s="598"/>
      <c r="BR8" s="599"/>
      <c r="BS8" s="600"/>
      <c r="BT8" s="632" t="str">
        <f t="shared" si="9"/>
        <v/>
      </c>
      <c r="BU8" s="633"/>
      <c r="BV8" s="634"/>
      <c r="BW8" s="632" t="str">
        <f t="shared" si="10"/>
        <v/>
      </c>
      <c r="BX8" s="633"/>
      <c r="BY8" s="634"/>
      <c r="BZ8" s="632" t="str">
        <f t="shared" si="11"/>
        <v/>
      </c>
      <c r="CA8" s="633"/>
      <c r="CB8" s="634"/>
      <c r="CC8" s="632" t="str">
        <f t="shared" si="12"/>
        <v/>
      </c>
      <c r="CD8" s="633"/>
      <c r="CE8" s="634"/>
      <c r="CF8" s="632" t="str">
        <f t="shared" si="13"/>
        <v/>
      </c>
      <c r="CG8" s="633"/>
      <c r="CH8" s="634"/>
      <c r="CI8" s="632" t="str">
        <f t="shared" si="14"/>
        <v/>
      </c>
      <c r="CJ8" s="633"/>
      <c r="CK8" s="634"/>
      <c r="CL8" s="632" t="str">
        <f t="shared" si="15"/>
        <v/>
      </c>
      <c r="CM8" s="633"/>
      <c r="CN8" s="634"/>
      <c r="CO8" s="632" t="str">
        <f t="shared" si="16"/>
        <v/>
      </c>
      <c r="CP8" s="633"/>
      <c r="CQ8" s="634"/>
      <c r="CR8" s="632" t="str">
        <f t="shared" si="17"/>
        <v/>
      </c>
      <c r="CS8" s="633"/>
      <c r="CT8" s="634"/>
      <c r="CU8" s="632" t="str">
        <f t="shared" si="18"/>
        <v/>
      </c>
      <c r="CV8" s="633"/>
      <c r="CW8" s="634"/>
      <c r="CX8" s="598" t="str">
        <f t="shared" si="19"/>
        <v/>
      </c>
      <c r="CY8" s="599"/>
      <c r="CZ8" s="600"/>
      <c r="DA8" s="664" t="str">
        <f t="shared" si="20"/>
        <v/>
      </c>
      <c r="DB8" s="665"/>
      <c r="DC8" s="666"/>
      <c r="DD8" s="664" t="str">
        <f t="shared" si="21"/>
        <v/>
      </c>
      <c r="DE8" s="665"/>
      <c r="DF8" s="666"/>
      <c r="DG8" s="664" t="str">
        <f t="shared" si="22"/>
        <v/>
      </c>
      <c r="DH8" s="665"/>
      <c r="DI8" s="666"/>
      <c r="DJ8" s="664" t="str">
        <f t="shared" si="23"/>
        <v/>
      </c>
      <c r="DK8" s="665"/>
      <c r="DL8" s="666"/>
      <c r="DM8" s="664" t="str">
        <f t="shared" si="24"/>
        <v/>
      </c>
      <c r="DN8" s="665"/>
      <c r="DO8" s="666"/>
      <c r="DP8" s="664" t="str">
        <f t="shared" si="25"/>
        <v/>
      </c>
      <c r="DQ8" s="665"/>
      <c r="DR8" s="666"/>
      <c r="DS8" s="664" t="str">
        <f t="shared" si="26"/>
        <v/>
      </c>
      <c r="DT8" s="665"/>
      <c r="DU8" s="666"/>
      <c r="DV8" s="664" t="str">
        <f t="shared" si="27"/>
        <v/>
      </c>
      <c r="DW8" s="665"/>
      <c r="DX8" s="666"/>
      <c r="DY8" s="664" t="str">
        <f t="shared" si="28"/>
        <v/>
      </c>
      <c r="DZ8" s="665"/>
      <c r="EA8" s="666"/>
      <c r="EB8" s="664" t="str">
        <f t="shared" si="29"/>
        <v/>
      </c>
      <c r="EC8" s="665"/>
      <c r="ED8" s="666"/>
      <c r="EE8" s="598"/>
      <c r="EF8" s="599"/>
      <c r="EG8" s="600"/>
      <c r="EH8" s="646" t="str">
        <f t="shared" si="30"/>
        <v/>
      </c>
      <c r="EI8" s="647"/>
      <c r="EJ8" s="648"/>
      <c r="EK8" s="646" t="str">
        <f t="shared" si="31"/>
        <v/>
      </c>
      <c r="EL8" s="647"/>
      <c r="EM8" s="648"/>
      <c r="EN8" s="646" t="str">
        <f t="shared" si="32"/>
        <v/>
      </c>
      <c r="EO8" s="647"/>
      <c r="EP8" s="648"/>
      <c r="EQ8" s="646" t="str">
        <f t="shared" si="33"/>
        <v/>
      </c>
      <c r="ER8" s="647"/>
      <c r="ES8" s="648"/>
      <c r="ET8" s="646" t="str">
        <f t="shared" si="34"/>
        <v/>
      </c>
      <c r="EU8" s="647"/>
      <c r="EV8" s="648"/>
      <c r="EW8" s="646" t="str">
        <f t="shared" si="35"/>
        <v/>
      </c>
      <c r="EX8" s="647"/>
      <c r="EY8" s="648"/>
      <c r="EZ8" s="646" t="str">
        <f t="shared" si="36"/>
        <v/>
      </c>
      <c r="FA8" s="647"/>
      <c r="FB8" s="648"/>
      <c r="FC8" s="646" t="str">
        <f t="shared" si="37"/>
        <v/>
      </c>
      <c r="FD8" s="647"/>
      <c r="FE8" s="648"/>
      <c r="FF8" s="646" t="str">
        <f t="shared" si="38"/>
        <v/>
      </c>
      <c r="FG8" s="647"/>
      <c r="FH8" s="648"/>
      <c r="FI8" s="646" t="str">
        <f t="shared" si="39"/>
        <v/>
      </c>
      <c r="FJ8" s="647"/>
      <c r="FK8" s="648"/>
      <c r="FL8" s="632" t="str">
        <f t="shared" si="40"/>
        <v>N/A</v>
      </c>
      <c r="FM8" s="633"/>
      <c r="FN8" s="634"/>
      <c r="FO8" s="632" t="str">
        <f t="shared" si="41"/>
        <v>N/A</v>
      </c>
      <c r="FP8" s="633"/>
      <c r="FQ8" s="634"/>
      <c r="FR8" s="632" t="str">
        <f t="shared" si="42"/>
        <v>N/A</v>
      </c>
      <c r="FS8" s="633"/>
      <c r="FT8" s="634"/>
      <c r="FU8" s="632" t="str">
        <f t="shared" si="43"/>
        <v>N/A</v>
      </c>
      <c r="FV8" s="633"/>
      <c r="FW8" s="634"/>
      <c r="FX8" s="632" t="str">
        <f t="shared" si="44"/>
        <v>N/A</v>
      </c>
      <c r="FY8" s="633"/>
      <c r="FZ8" s="634"/>
      <c r="GA8" s="632" t="str">
        <f t="shared" si="45"/>
        <v>N/A</v>
      </c>
      <c r="GB8" s="633"/>
      <c r="GC8" s="634"/>
      <c r="GD8" s="632" t="str">
        <f t="shared" si="46"/>
        <v>N/A</v>
      </c>
      <c r="GE8" s="633"/>
      <c r="GF8" s="634"/>
      <c r="GG8" s="632" t="str">
        <f t="shared" si="47"/>
        <v>N/A</v>
      </c>
      <c r="GH8" s="633"/>
      <c r="GI8" s="634"/>
      <c r="GJ8" s="632" t="str">
        <f t="shared" si="48"/>
        <v>N/A</v>
      </c>
      <c r="GK8" s="633"/>
      <c r="GL8" s="634"/>
      <c r="GM8" s="632" t="str">
        <f t="shared" si="49"/>
        <v>N/A</v>
      </c>
      <c r="GN8" s="633"/>
      <c r="GO8" s="634"/>
      <c r="GP8" s="632" t="str">
        <f t="shared" si="50"/>
        <v>N/A</v>
      </c>
      <c r="GQ8" s="633"/>
      <c r="GR8" s="634"/>
      <c r="GS8" s="632" t="str">
        <f t="shared" si="51"/>
        <v>N/A</v>
      </c>
      <c r="GT8" s="633"/>
      <c r="GU8" s="634"/>
      <c r="GV8" s="632" t="str">
        <f t="shared" si="52"/>
        <v>N/A</v>
      </c>
      <c r="GW8" s="633"/>
      <c r="GX8" s="634"/>
      <c r="GY8" s="632" t="str">
        <f t="shared" si="53"/>
        <v>N/A</v>
      </c>
      <c r="GZ8" s="633"/>
      <c r="HA8" s="634"/>
      <c r="HB8" s="632" t="str">
        <f t="shared" si="54"/>
        <v>N/A</v>
      </c>
      <c r="HC8" s="633"/>
      <c r="HD8" s="634"/>
      <c r="HE8" s="632" t="str">
        <f t="shared" si="55"/>
        <v>N/A</v>
      </c>
      <c r="HF8" s="633"/>
      <c r="HG8" s="634"/>
      <c r="HH8" s="632" t="str">
        <f t="shared" si="56"/>
        <v>N/A</v>
      </c>
      <c r="HI8" s="633"/>
      <c r="HJ8" s="634"/>
      <c r="HK8" s="632" t="str">
        <f t="shared" si="57"/>
        <v>N/A</v>
      </c>
      <c r="HL8" s="633"/>
      <c r="HM8" s="634"/>
      <c r="HN8" s="632" t="str">
        <f t="shared" si="58"/>
        <v>N/A</v>
      </c>
      <c r="HO8" s="633"/>
      <c r="HP8" s="634"/>
      <c r="HQ8" s="632" t="str">
        <f t="shared" si="59"/>
        <v>N/A</v>
      </c>
      <c r="HR8" s="633"/>
      <c r="HS8" s="634"/>
    </row>
    <row r="9" spans="1:227">
      <c r="A9" s="24" t="str">
        <f>IF('Informations About Genes'!A9="","",'Informations About Genes'!A9)</f>
        <v>A7</v>
      </c>
      <c r="B9" s="25" t="str">
        <f>IF('Informations About Genes'!D9="","",'Informations About Genes'!D9)</f>
        <v/>
      </c>
      <c r="C9" s="632" t="str">
        <f>IF('Control Sample Data'!F10="","",'Control Sample Data'!F10)</f>
        <v/>
      </c>
      <c r="D9" s="633"/>
      <c r="E9" s="634"/>
      <c r="F9" s="632" t="str">
        <f>IF('Sample 1 Data'!F10="","",'Sample 1 Data'!F10)</f>
        <v/>
      </c>
      <c r="G9" s="633"/>
      <c r="H9" s="634"/>
      <c r="I9" s="632" t="str">
        <f>IF('Sample 2 Data'!F10="","",'Sample 2 Data'!F10)</f>
        <v/>
      </c>
      <c r="J9" s="633"/>
      <c r="K9" s="634"/>
      <c r="L9" s="632" t="str">
        <f>IF('Sample 3 Data'!F10="","",'Sample 3 Data'!F10)</f>
        <v/>
      </c>
      <c r="M9" s="633"/>
      <c r="N9" s="634"/>
      <c r="O9" s="632" t="str">
        <f>IF('Sample 4 Data'!F10="","",'Sample 4 Data'!F10)</f>
        <v/>
      </c>
      <c r="P9" s="633"/>
      <c r="Q9" s="634"/>
      <c r="R9" s="632" t="str">
        <f>IF('Sample 5 Data'!F10="","",'Sample 5 Data'!F10)</f>
        <v/>
      </c>
      <c r="S9" s="633"/>
      <c r="T9" s="634"/>
      <c r="U9" s="632" t="str">
        <f>IF('Sample 6 Data'!F10="","",'Sample 6 Data'!F10)</f>
        <v/>
      </c>
      <c r="V9" s="633"/>
      <c r="W9" s="634"/>
      <c r="X9" s="632" t="str">
        <f>IF('Sample 7 Data'!F10="","",'Sample 7 Data'!F10)</f>
        <v/>
      </c>
      <c r="Y9" s="633"/>
      <c r="Z9" s="634"/>
      <c r="AA9" s="632" t="str">
        <f>IF('Sample 8 Data'!F10="","",'Sample 8 Data'!F10)</f>
        <v/>
      </c>
      <c r="AB9" s="633"/>
      <c r="AC9" s="634"/>
      <c r="AD9" s="632" t="str">
        <f>IF('Sample 9 Data'!F10="","",'Sample 9 Data'!F10)</f>
        <v/>
      </c>
      <c r="AE9" s="633"/>
      <c r="AF9" s="634"/>
      <c r="AG9" s="632" t="str">
        <f>IF('Sample 10 Data'!F10="","",'Sample 10 Data'!F10)</f>
        <v/>
      </c>
      <c r="AH9" s="633"/>
      <c r="AI9" s="634"/>
      <c r="AJ9" s="635" t="str">
        <f>IF(C9="","",C9-'HKG selection'!$D$17)</f>
        <v/>
      </c>
      <c r="AK9" s="636"/>
      <c r="AL9" s="637"/>
      <c r="AM9" s="635" t="str">
        <f>IF(F9="","",F9-'HKG selection'!$D$18)</f>
        <v/>
      </c>
      <c r="AN9" s="636"/>
      <c r="AO9" s="637"/>
      <c r="AP9" s="635" t="str">
        <f>IF(I9="","",I9-'HKG selection'!$D$19)</f>
        <v/>
      </c>
      <c r="AQ9" s="636"/>
      <c r="AR9" s="637"/>
      <c r="AS9" s="635" t="str">
        <f>IF(L9="","",L9-'HKG selection'!$D$20)</f>
        <v/>
      </c>
      <c r="AT9" s="636"/>
      <c r="AU9" s="637"/>
      <c r="AV9" s="635" t="str">
        <f>IF(O9="","",O9-'HKG selection'!$D$21)</f>
        <v/>
      </c>
      <c r="AW9" s="636"/>
      <c r="AX9" s="637"/>
      <c r="AY9" s="635" t="str">
        <f>IF(R9="","",R9-'HKG selection'!$D$22)</f>
        <v/>
      </c>
      <c r="AZ9" s="636"/>
      <c r="BA9" s="637"/>
      <c r="BB9" s="635" t="str">
        <f>IF(U9="","",U9-'HKG selection'!$D$23)</f>
        <v/>
      </c>
      <c r="BC9" s="636"/>
      <c r="BD9" s="637"/>
      <c r="BE9" s="635" t="str">
        <f>IF(X9="","",X9-'HKG selection'!$D$24)</f>
        <v/>
      </c>
      <c r="BF9" s="636"/>
      <c r="BG9" s="637"/>
      <c r="BH9" s="635" t="str">
        <f>IF(AA9="","",AA9-'HKG selection'!$D$25)</f>
        <v/>
      </c>
      <c r="BI9" s="636"/>
      <c r="BJ9" s="637"/>
      <c r="BK9" s="635" t="str">
        <f>IF(AD9="","",AD9-'HKG selection'!$D$26)</f>
        <v/>
      </c>
      <c r="BL9" s="636"/>
      <c r="BM9" s="637"/>
      <c r="BN9" s="635" t="str">
        <f>IF(AG9="","",AG9-'HKG selection'!$D$27)</f>
        <v/>
      </c>
      <c r="BO9" s="636"/>
      <c r="BP9" s="637"/>
      <c r="BQ9" s="598"/>
      <c r="BR9" s="599"/>
      <c r="BS9" s="600"/>
      <c r="BT9" s="632" t="str">
        <f t="shared" si="9"/>
        <v/>
      </c>
      <c r="BU9" s="633"/>
      <c r="BV9" s="634"/>
      <c r="BW9" s="632" t="str">
        <f t="shared" si="10"/>
        <v/>
      </c>
      <c r="BX9" s="633"/>
      <c r="BY9" s="634"/>
      <c r="BZ9" s="632" t="str">
        <f t="shared" si="11"/>
        <v/>
      </c>
      <c r="CA9" s="633"/>
      <c r="CB9" s="634"/>
      <c r="CC9" s="632" t="str">
        <f t="shared" si="12"/>
        <v/>
      </c>
      <c r="CD9" s="633"/>
      <c r="CE9" s="634"/>
      <c r="CF9" s="632" t="str">
        <f t="shared" si="13"/>
        <v/>
      </c>
      <c r="CG9" s="633"/>
      <c r="CH9" s="634"/>
      <c r="CI9" s="632" t="str">
        <f t="shared" si="14"/>
        <v/>
      </c>
      <c r="CJ9" s="633"/>
      <c r="CK9" s="634"/>
      <c r="CL9" s="632" t="str">
        <f t="shared" si="15"/>
        <v/>
      </c>
      <c r="CM9" s="633"/>
      <c r="CN9" s="634"/>
      <c r="CO9" s="632" t="str">
        <f t="shared" si="16"/>
        <v/>
      </c>
      <c r="CP9" s="633"/>
      <c r="CQ9" s="634"/>
      <c r="CR9" s="632" t="str">
        <f t="shared" si="17"/>
        <v/>
      </c>
      <c r="CS9" s="633"/>
      <c r="CT9" s="634"/>
      <c r="CU9" s="632" t="str">
        <f t="shared" si="18"/>
        <v/>
      </c>
      <c r="CV9" s="633"/>
      <c r="CW9" s="634"/>
      <c r="CX9" s="598" t="str">
        <f t="shared" si="19"/>
        <v/>
      </c>
      <c r="CY9" s="599"/>
      <c r="CZ9" s="600"/>
      <c r="DA9" s="664" t="str">
        <f t="shared" si="20"/>
        <v/>
      </c>
      <c r="DB9" s="665"/>
      <c r="DC9" s="666"/>
      <c r="DD9" s="664" t="str">
        <f t="shared" si="21"/>
        <v/>
      </c>
      <c r="DE9" s="665"/>
      <c r="DF9" s="666"/>
      <c r="DG9" s="664" t="str">
        <f t="shared" si="22"/>
        <v/>
      </c>
      <c r="DH9" s="665"/>
      <c r="DI9" s="666"/>
      <c r="DJ9" s="664" t="str">
        <f t="shared" si="23"/>
        <v/>
      </c>
      <c r="DK9" s="665"/>
      <c r="DL9" s="666"/>
      <c r="DM9" s="664" t="str">
        <f t="shared" si="24"/>
        <v/>
      </c>
      <c r="DN9" s="665"/>
      <c r="DO9" s="666"/>
      <c r="DP9" s="664" t="str">
        <f t="shared" si="25"/>
        <v/>
      </c>
      <c r="DQ9" s="665"/>
      <c r="DR9" s="666"/>
      <c r="DS9" s="664" t="str">
        <f t="shared" si="26"/>
        <v/>
      </c>
      <c r="DT9" s="665"/>
      <c r="DU9" s="666"/>
      <c r="DV9" s="664" t="str">
        <f t="shared" si="27"/>
        <v/>
      </c>
      <c r="DW9" s="665"/>
      <c r="DX9" s="666"/>
      <c r="DY9" s="664" t="str">
        <f t="shared" si="28"/>
        <v/>
      </c>
      <c r="DZ9" s="665"/>
      <c r="EA9" s="666"/>
      <c r="EB9" s="664" t="str">
        <f t="shared" si="29"/>
        <v/>
      </c>
      <c r="EC9" s="665"/>
      <c r="ED9" s="666"/>
      <c r="EE9" s="598"/>
      <c r="EF9" s="599"/>
      <c r="EG9" s="600"/>
      <c r="EH9" s="646" t="str">
        <f t="shared" si="30"/>
        <v/>
      </c>
      <c r="EI9" s="647"/>
      <c r="EJ9" s="648"/>
      <c r="EK9" s="646" t="str">
        <f t="shared" si="31"/>
        <v/>
      </c>
      <c r="EL9" s="647"/>
      <c r="EM9" s="648"/>
      <c r="EN9" s="646" t="str">
        <f t="shared" si="32"/>
        <v/>
      </c>
      <c r="EO9" s="647"/>
      <c r="EP9" s="648"/>
      <c r="EQ9" s="646" t="str">
        <f t="shared" si="33"/>
        <v/>
      </c>
      <c r="ER9" s="647"/>
      <c r="ES9" s="648"/>
      <c r="ET9" s="646" t="str">
        <f t="shared" si="34"/>
        <v/>
      </c>
      <c r="EU9" s="647"/>
      <c r="EV9" s="648"/>
      <c r="EW9" s="646" t="str">
        <f t="shared" si="35"/>
        <v/>
      </c>
      <c r="EX9" s="647"/>
      <c r="EY9" s="648"/>
      <c r="EZ9" s="646" t="str">
        <f t="shared" si="36"/>
        <v/>
      </c>
      <c r="FA9" s="647"/>
      <c r="FB9" s="648"/>
      <c r="FC9" s="646" t="str">
        <f t="shared" si="37"/>
        <v/>
      </c>
      <c r="FD9" s="647"/>
      <c r="FE9" s="648"/>
      <c r="FF9" s="646" t="str">
        <f t="shared" si="38"/>
        <v/>
      </c>
      <c r="FG9" s="647"/>
      <c r="FH9" s="648"/>
      <c r="FI9" s="646" t="str">
        <f t="shared" si="39"/>
        <v/>
      </c>
      <c r="FJ9" s="647"/>
      <c r="FK9" s="648"/>
      <c r="FL9" s="632" t="str">
        <f t="shared" si="40"/>
        <v>N/A</v>
      </c>
      <c r="FM9" s="633"/>
      <c r="FN9" s="634"/>
      <c r="FO9" s="632" t="str">
        <f t="shared" si="41"/>
        <v>N/A</v>
      </c>
      <c r="FP9" s="633"/>
      <c r="FQ9" s="634"/>
      <c r="FR9" s="632" t="str">
        <f t="shared" si="42"/>
        <v>N/A</v>
      </c>
      <c r="FS9" s="633"/>
      <c r="FT9" s="634"/>
      <c r="FU9" s="632" t="str">
        <f t="shared" si="43"/>
        <v>N/A</v>
      </c>
      <c r="FV9" s="633"/>
      <c r="FW9" s="634"/>
      <c r="FX9" s="632" t="str">
        <f t="shared" si="44"/>
        <v>N/A</v>
      </c>
      <c r="FY9" s="633"/>
      <c r="FZ9" s="634"/>
      <c r="GA9" s="632" t="str">
        <f t="shared" si="45"/>
        <v>N/A</v>
      </c>
      <c r="GB9" s="633"/>
      <c r="GC9" s="634"/>
      <c r="GD9" s="632" t="str">
        <f t="shared" si="46"/>
        <v>N/A</v>
      </c>
      <c r="GE9" s="633"/>
      <c r="GF9" s="634"/>
      <c r="GG9" s="632" t="str">
        <f t="shared" si="47"/>
        <v>N/A</v>
      </c>
      <c r="GH9" s="633"/>
      <c r="GI9" s="634"/>
      <c r="GJ9" s="632" t="str">
        <f t="shared" si="48"/>
        <v>N/A</v>
      </c>
      <c r="GK9" s="633"/>
      <c r="GL9" s="634"/>
      <c r="GM9" s="632" t="str">
        <f t="shared" si="49"/>
        <v>N/A</v>
      </c>
      <c r="GN9" s="633"/>
      <c r="GO9" s="634"/>
      <c r="GP9" s="632" t="str">
        <f t="shared" si="50"/>
        <v>N/A</v>
      </c>
      <c r="GQ9" s="633"/>
      <c r="GR9" s="634"/>
      <c r="GS9" s="632" t="str">
        <f t="shared" si="51"/>
        <v>N/A</v>
      </c>
      <c r="GT9" s="633"/>
      <c r="GU9" s="634"/>
      <c r="GV9" s="632" t="str">
        <f t="shared" si="52"/>
        <v>N/A</v>
      </c>
      <c r="GW9" s="633"/>
      <c r="GX9" s="634"/>
      <c r="GY9" s="632" t="str">
        <f t="shared" si="53"/>
        <v>N/A</v>
      </c>
      <c r="GZ9" s="633"/>
      <c r="HA9" s="634"/>
      <c r="HB9" s="632" t="str">
        <f t="shared" si="54"/>
        <v>N/A</v>
      </c>
      <c r="HC9" s="633"/>
      <c r="HD9" s="634"/>
      <c r="HE9" s="632" t="str">
        <f t="shared" si="55"/>
        <v>N/A</v>
      </c>
      <c r="HF9" s="633"/>
      <c r="HG9" s="634"/>
      <c r="HH9" s="632" t="str">
        <f t="shared" si="56"/>
        <v>N/A</v>
      </c>
      <c r="HI9" s="633"/>
      <c r="HJ9" s="634"/>
      <c r="HK9" s="632" t="str">
        <f t="shared" si="57"/>
        <v>N/A</v>
      </c>
      <c r="HL9" s="633"/>
      <c r="HM9" s="634"/>
      <c r="HN9" s="632" t="str">
        <f t="shared" si="58"/>
        <v>N/A</v>
      </c>
      <c r="HO9" s="633"/>
      <c r="HP9" s="634"/>
      <c r="HQ9" s="632" t="str">
        <f t="shared" si="59"/>
        <v>N/A</v>
      </c>
      <c r="HR9" s="633"/>
      <c r="HS9" s="634"/>
    </row>
    <row r="10" spans="1:227">
      <c r="A10" s="24" t="str">
        <f>IF('Informations About Genes'!A10="","",'Informations About Genes'!A10)</f>
        <v>A8</v>
      </c>
      <c r="B10" s="25" t="str">
        <f>IF('Informations About Genes'!D10="","",'Informations About Genes'!D10)</f>
        <v/>
      </c>
      <c r="C10" s="632" t="str">
        <f>IF('Control Sample Data'!F11="","",'Control Sample Data'!F11)</f>
        <v/>
      </c>
      <c r="D10" s="633"/>
      <c r="E10" s="634"/>
      <c r="F10" s="632" t="str">
        <f>IF('Sample 1 Data'!F11="","",'Sample 1 Data'!F11)</f>
        <v/>
      </c>
      <c r="G10" s="633"/>
      <c r="H10" s="634"/>
      <c r="I10" s="632" t="str">
        <f>IF('Sample 2 Data'!F11="","",'Sample 2 Data'!F11)</f>
        <v/>
      </c>
      <c r="J10" s="633"/>
      <c r="K10" s="634"/>
      <c r="L10" s="632" t="str">
        <f>IF('Sample 3 Data'!F11="","",'Sample 3 Data'!F11)</f>
        <v/>
      </c>
      <c r="M10" s="633"/>
      <c r="N10" s="634"/>
      <c r="O10" s="632" t="str">
        <f>IF('Sample 4 Data'!F11="","",'Sample 4 Data'!F11)</f>
        <v/>
      </c>
      <c r="P10" s="633"/>
      <c r="Q10" s="634"/>
      <c r="R10" s="632" t="str">
        <f>IF('Sample 5 Data'!F11="","",'Sample 5 Data'!F11)</f>
        <v/>
      </c>
      <c r="S10" s="633"/>
      <c r="T10" s="634"/>
      <c r="U10" s="632" t="str">
        <f>IF('Sample 6 Data'!F11="","",'Sample 6 Data'!F11)</f>
        <v/>
      </c>
      <c r="V10" s="633"/>
      <c r="W10" s="634"/>
      <c r="X10" s="632" t="str">
        <f>IF('Sample 7 Data'!F11="","",'Sample 7 Data'!F11)</f>
        <v/>
      </c>
      <c r="Y10" s="633"/>
      <c r="Z10" s="634"/>
      <c r="AA10" s="632" t="str">
        <f>IF('Sample 8 Data'!F11="","",'Sample 8 Data'!F11)</f>
        <v/>
      </c>
      <c r="AB10" s="633"/>
      <c r="AC10" s="634"/>
      <c r="AD10" s="632" t="str">
        <f>IF('Sample 9 Data'!F11="","",'Sample 9 Data'!F11)</f>
        <v/>
      </c>
      <c r="AE10" s="633"/>
      <c r="AF10" s="634"/>
      <c r="AG10" s="632" t="str">
        <f>IF('Sample 10 Data'!F11="","",'Sample 10 Data'!F11)</f>
        <v/>
      </c>
      <c r="AH10" s="633"/>
      <c r="AI10" s="634"/>
      <c r="AJ10" s="635" t="str">
        <f>IF(C10="","",C10-'HKG selection'!$D$17)</f>
        <v/>
      </c>
      <c r="AK10" s="636"/>
      <c r="AL10" s="637"/>
      <c r="AM10" s="635" t="str">
        <f>IF(F10="","",F10-'HKG selection'!$D$18)</f>
        <v/>
      </c>
      <c r="AN10" s="636"/>
      <c r="AO10" s="637"/>
      <c r="AP10" s="635" t="str">
        <f>IF(I10="","",I10-'HKG selection'!$D$19)</f>
        <v/>
      </c>
      <c r="AQ10" s="636"/>
      <c r="AR10" s="637"/>
      <c r="AS10" s="635" t="str">
        <f>IF(L10="","",L10-'HKG selection'!$D$20)</f>
        <v/>
      </c>
      <c r="AT10" s="636"/>
      <c r="AU10" s="637"/>
      <c r="AV10" s="635" t="str">
        <f>IF(O10="","",O10-'HKG selection'!$D$21)</f>
        <v/>
      </c>
      <c r="AW10" s="636"/>
      <c r="AX10" s="637"/>
      <c r="AY10" s="635" t="str">
        <f>IF(R10="","",R10-'HKG selection'!$D$22)</f>
        <v/>
      </c>
      <c r="AZ10" s="636"/>
      <c r="BA10" s="637"/>
      <c r="BB10" s="635" t="str">
        <f>IF(U10="","",U10-'HKG selection'!$D$23)</f>
        <v/>
      </c>
      <c r="BC10" s="636"/>
      <c r="BD10" s="637"/>
      <c r="BE10" s="635" t="str">
        <f>IF(X10="","",X10-'HKG selection'!$D$24)</f>
        <v/>
      </c>
      <c r="BF10" s="636"/>
      <c r="BG10" s="637"/>
      <c r="BH10" s="635" t="str">
        <f>IF(AA10="","",AA10-'HKG selection'!$D$25)</f>
        <v/>
      </c>
      <c r="BI10" s="636"/>
      <c r="BJ10" s="637"/>
      <c r="BK10" s="635" t="str">
        <f>IF(AD10="","",AD10-'HKG selection'!$D$26)</f>
        <v/>
      </c>
      <c r="BL10" s="636"/>
      <c r="BM10" s="637"/>
      <c r="BN10" s="635" t="str">
        <f>IF(AG10="","",AG10-'HKG selection'!$D$27)</f>
        <v/>
      </c>
      <c r="BO10" s="636"/>
      <c r="BP10" s="637"/>
      <c r="BQ10" s="598"/>
      <c r="BR10" s="599"/>
      <c r="BS10" s="600"/>
      <c r="BT10" s="632" t="str">
        <f t="shared" si="9"/>
        <v/>
      </c>
      <c r="BU10" s="633"/>
      <c r="BV10" s="634"/>
      <c r="BW10" s="632" t="str">
        <f t="shared" si="10"/>
        <v/>
      </c>
      <c r="BX10" s="633"/>
      <c r="BY10" s="634"/>
      <c r="BZ10" s="632" t="str">
        <f t="shared" si="11"/>
        <v/>
      </c>
      <c r="CA10" s="633"/>
      <c r="CB10" s="634"/>
      <c r="CC10" s="632" t="str">
        <f t="shared" si="12"/>
        <v/>
      </c>
      <c r="CD10" s="633"/>
      <c r="CE10" s="634"/>
      <c r="CF10" s="632" t="str">
        <f t="shared" si="13"/>
        <v/>
      </c>
      <c r="CG10" s="633"/>
      <c r="CH10" s="634"/>
      <c r="CI10" s="632" t="str">
        <f t="shared" si="14"/>
        <v/>
      </c>
      <c r="CJ10" s="633"/>
      <c r="CK10" s="634"/>
      <c r="CL10" s="632" t="str">
        <f t="shared" si="15"/>
        <v/>
      </c>
      <c r="CM10" s="633"/>
      <c r="CN10" s="634"/>
      <c r="CO10" s="632" t="str">
        <f t="shared" si="16"/>
        <v/>
      </c>
      <c r="CP10" s="633"/>
      <c r="CQ10" s="634"/>
      <c r="CR10" s="632" t="str">
        <f t="shared" si="17"/>
        <v/>
      </c>
      <c r="CS10" s="633"/>
      <c r="CT10" s="634"/>
      <c r="CU10" s="632" t="str">
        <f t="shared" si="18"/>
        <v/>
      </c>
      <c r="CV10" s="633"/>
      <c r="CW10" s="634"/>
      <c r="CX10" s="598" t="str">
        <f t="shared" si="19"/>
        <v/>
      </c>
      <c r="CY10" s="599"/>
      <c r="CZ10" s="600"/>
      <c r="DA10" s="664" t="str">
        <f t="shared" si="20"/>
        <v/>
      </c>
      <c r="DB10" s="665"/>
      <c r="DC10" s="666"/>
      <c r="DD10" s="664" t="str">
        <f t="shared" si="21"/>
        <v/>
      </c>
      <c r="DE10" s="665"/>
      <c r="DF10" s="666"/>
      <c r="DG10" s="664" t="str">
        <f t="shared" si="22"/>
        <v/>
      </c>
      <c r="DH10" s="665"/>
      <c r="DI10" s="666"/>
      <c r="DJ10" s="664" t="str">
        <f t="shared" si="23"/>
        <v/>
      </c>
      <c r="DK10" s="665"/>
      <c r="DL10" s="666"/>
      <c r="DM10" s="664" t="str">
        <f t="shared" si="24"/>
        <v/>
      </c>
      <c r="DN10" s="665"/>
      <c r="DO10" s="666"/>
      <c r="DP10" s="664" t="str">
        <f t="shared" si="25"/>
        <v/>
      </c>
      <c r="DQ10" s="665"/>
      <c r="DR10" s="666"/>
      <c r="DS10" s="664" t="str">
        <f t="shared" si="26"/>
        <v/>
      </c>
      <c r="DT10" s="665"/>
      <c r="DU10" s="666"/>
      <c r="DV10" s="664" t="str">
        <f t="shared" si="27"/>
        <v/>
      </c>
      <c r="DW10" s="665"/>
      <c r="DX10" s="666"/>
      <c r="DY10" s="664" t="str">
        <f t="shared" si="28"/>
        <v/>
      </c>
      <c r="DZ10" s="665"/>
      <c r="EA10" s="666"/>
      <c r="EB10" s="664" t="str">
        <f t="shared" si="29"/>
        <v/>
      </c>
      <c r="EC10" s="665"/>
      <c r="ED10" s="666"/>
      <c r="EE10" s="598"/>
      <c r="EF10" s="599"/>
      <c r="EG10" s="600"/>
      <c r="EH10" s="646" t="str">
        <f t="shared" si="30"/>
        <v/>
      </c>
      <c r="EI10" s="647"/>
      <c r="EJ10" s="648"/>
      <c r="EK10" s="646" t="str">
        <f t="shared" si="31"/>
        <v/>
      </c>
      <c r="EL10" s="647"/>
      <c r="EM10" s="648"/>
      <c r="EN10" s="646" t="str">
        <f t="shared" si="32"/>
        <v/>
      </c>
      <c r="EO10" s="647"/>
      <c r="EP10" s="648"/>
      <c r="EQ10" s="646" t="str">
        <f t="shared" si="33"/>
        <v/>
      </c>
      <c r="ER10" s="647"/>
      <c r="ES10" s="648"/>
      <c r="ET10" s="646" t="str">
        <f t="shared" si="34"/>
        <v/>
      </c>
      <c r="EU10" s="647"/>
      <c r="EV10" s="648"/>
      <c r="EW10" s="646" t="str">
        <f t="shared" si="35"/>
        <v/>
      </c>
      <c r="EX10" s="647"/>
      <c r="EY10" s="648"/>
      <c r="EZ10" s="646" t="str">
        <f t="shared" si="36"/>
        <v/>
      </c>
      <c r="FA10" s="647"/>
      <c r="FB10" s="648"/>
      <c r="FC10" s="646" t="str">
        <f t="shared" si="37"/>
        <v/>
      </c>
      <c r="FD10" s="647"/>
      <c r="FE10" s="648"/>
      <c r="FF10" s="646" t="str">
        <f t="shared" si="38"/>
        <v/>
      </c>
      <c r="FG10" s="647"/>
      <c r="FH10" s="648"/>
      <c r="FI10" s="646" t="str">
        <f t="shared" si="39"/>
        <v/>
      </c>
      <c r="FJ10" s="647"/>
      <c r="FK10" s="648"/>
      <c r="FL10" s="632" t="str">
        <f t="shared" si="40"/>
        <v>N/A</v>
      </c>
      <c r="FM10" s="633"/>
      <c r="FN10" s="634"/>
      <c r="FO10" s="632" t="str">
        <f t="shared" si="41"/>
        <v>N/A</v>
      </c>
      <c r="FP10" s="633"/>
      <c r="FQ10" s="634"/>
      <c r="FR10" s="632" t="str">
        <f t="shared" si="42"/>
        <v>N/A</v>
      </c>
      <c r="FS10" s="633"/>
      <c r="FT10" s="634"/>
      <c r="FU10" s="632" t="str">
        <f t="shared" si="43"/>
        <v>N/A</v>
      </c>
      <c r="FV10" s="633"/>
      <c r="FW10" s="634"/>
      <c r="FX10" s="632" t="str">
        <f t="shared" si="44"/>
        <v>N/A</v>
      </c>
      <c r="FY10" s="633"/>
      <c r="FZ10" s="634"/>
      <c r="GA10" s="632" t="str">
        <f t="shared" si="45"/>
        <v>N/A</v>
      </c>
      <c r="GB10" s="633"/>
      <c r="GC10" s="634"/>
      <c r="GD10" s="632" t="str">
        <f t="shared" si="46"/>
        <v>N/A</v>
      </c>
      <c r="GE10" s="633"/>
      <c r="GF10" s="634"/>
      <c r="GG10" s="632" t="str">
        <f t="shared" si="47"/>
        <v>N/A</v>
      </c>
      <c r="GH10" s="633"/>
      <c r="GI10" s="634"/>
      <c r="GJ10" s="632" t="str">
        <f t="shared" si="48"/>
        <v>N/A</v>
      </c>
      <c r="GK10" s="633"/>
      <c r="GL10" s="634"/>
      <c r="GM10" s="632" t="str">
        <f t="shared" si="49"/>
        <v>N/A</v>
      </c>
      <c r="GN10" s="633"/>
      <c r="GO10" s="634"/>
      <c r="GP10" s="632" t="str">
        <f t="shared" si="50"/>
        <v>N/A</v>
      </c>
      <c r="GQ10" s="633"/>
      <c r="GR10" s="634"/>
      <c r="GS10" s="632" t="str">
        <f t="shared" si="51"/>
        <v>N/A</v>
      </c>
      <c r="GT10" s="633"/>
      <c r="GU10" s="634"/>
      <c r="GV10" s="632" t="str">
        <f t="shared" si="52"/>
        <v>N/A</v>
      </c>
      <c r="GW10" s="633"/>
      <c r="GX10" s="634"/>
      <c r="GY10" s="632" t="str">
        <f t="shared" si="53"/>
        <v>N/A</v>
      </c>
      <c r="GZ10" s="633"/>
      <c r="HA10" s="634"/>
      <c r="HB10" s="632" t="str">
        <f t="shared" si="54"/>
        <v>N/A</v>
      </c>
      <c r="HC10" s="633"/>
      <c r="HD10" s="634"/>
      <c r="HE10" s="632" t="str">
        <f t="shared" si="55"/>
        <v>N/A</v>
      </c>
      <c r="HF10" s="633"/>
      <c r="HG10" s="634"/>
      <c r="HH10" s="632" t="str">
        <f t="shared" si="56"/>
        <v>N/A</v>
      </c>
      <c r="HI10" s="633"/>
      <c r="HJ10" s="634"/>
      <c r="HK10" s="632" t="str">
        <f t="shared" si="57"/>
        <v>N/A</v>
      </c>
      <c r="HL10" s="633"/>
      <c r="HM10" s="634"/>
      <c r="HN10" s="632" t="str">
        <f t="shared" si="58"/>
        <v>N/A</v>
      </c>
      <c r="HO10" s="633"/>
      <c r="HP10" s="634"/>
      <c r="HQ10" s="632" t="str">
        <f t="shared" si="59"/>
        <v>N/A</v>
      </c>
      <c r="HR10" s="633"/>
      <c r="HS10" s="634"/>
    </row>
    <row r="11" spans="1:227">
      <c r="A11" s="24" t="str">
        <f>IF('Informations About Genes'!A11="","",'Informations About Genes'!A11)</f>
        <v>A9</v>
      </c>
      <c r="B11" s="25" t="str">
        <f>IF('Informations About Genes'!D11="","",'Informations About Genes'!D11)</f>
        <v/>
      </c>
      <c r="C11" s="632" t="str">
        <f>IF('Control Sample Data'!F12="","",'Control Sample Data'!F12)</f>
        <v/>
      </c>
      <c r="D11" s="633"/>
      <c r="E11" s="634"/>
      <c r="F11" s="632" t="str">
        <f>IF('Sample 1 Data'!F12="","",'Sample 1 Data'!F12)</f>
        <v/>
      </c>
      <c r="G11" s="633"/>
      <c r="H11" s="634"/>
      <c r="I11" s="632" t="str">
        <f>IF('Sample 2 Data'!F12="","",'Sample 2 Data'!F12)</f>
        <v/>
      </c>
      <c r="J11" s="633"/>
      <c r="K11" s="634"/>
      <c r="L11" s="632" t="str">
        <f>IF('Sample 3 Data'!F12="","",'Sample 3 Data'!F12)</f>
        <v/>
      </c>
      <c r="M11" s="633"/>
      <c r="N11" s="634"/>
      <c r="O11" s="632" t="str">
        <f>IF('Sample 4 Data'!F12="","",'Sample 4 Data'!F12)</f>
        <v/>
      </c>
      <c r="P11" s="633"/>
      <c r="Q11" s="634"/>
      <c r="R11" s="632" t="str">
        <f>IF('Sample 5 Data'!F12="","",'Sample 5 Data'!F12)</f>
        <v/>
      </c>
      <c r="S11" s="633"/>
      <c r="T11" s="634"/>
      <c r="U11" s="632" t="str">
        <f>IF('Sample 6 Data'!F12="","",'Sample 6 Data'!F12)</f>
        <v/>
      </c>
      <c r="V11" s="633"/>
      <c r="W11" s="634"/>
      <c r="X11" s="632" t="str">
        <f>IF('Sample 7 Data'!F12="","",'Sample 7 Data'!F12)</f>
        <v/>
      </c>
      <c r="Y11" s="633"/>
      <c r="Z11" s="634"/>
      <c r="AA11" s="632" t="str">
        <f>IF('Sample 8 Data'!F12="","",'Sample 8 Data'!F12)</f>
        <v/>
      </c>
      <c r="AB11" s="633"/>
      <c r="AC11" s="634"/>
      <c r="AD11" s="632" t="str">
        <f>IF('Sample 9 Data'!F12="","",'Sample 9 Data'!F12)</f>
        <v/>
      </c>
      <c r="AE11" s="633"/>
      <c r="AF11" s="634"/>
      <c r="AG11" s="632" t="str">
        <f>IF('Sample 10 Data'!F12="","",'Sample 10 Data'!F12)</f>
        <v/>
      </c>
      <c r="AH11" s="633"/>
      <c r="AI11" s="634"/>
      <c r="AJ11" s="635" t="str">
        <f>IF(C11="","",C11-'HKG selection'!$D$17)</f>
        <v/>
      </c>
      <c r="AK11" s="636"/>
      <c r="AL11" s="637"/>
      <c r="AM11" s="635" t="str">
        <f>IF(F11="","",F11-'HKG selection'!$D$18)</f>
        <v/>
      </c>
      <c r="AN11" s="636"/>
      <c r="AO11" s="637"/>
      <c r="AP11" s="635" t="str">
        <f>IF(I11="","",I11-'HKG selection'!$D$19)</f>
        <v/>
      </c>
      <c r="AQ11" s="636"/>
      <c r="AR11" s="637"/>
      <c r="AS11" s="635" t="str">
        <f>IF(L11="","",L11-'HKG selection'!$D$20)</f>
        <v/>
      </c>
      <c r="AT11" s="636"/>
      <c r="AU11" s="637"/>
      <c r="AV11" s="635" t="str">
        <f>IF(O11="","",O11-'HKG selection'!$D$21)</f>
        <v/>
      </c>
      <c r="AW11" s="636"/>
      <c r="AX11" s="637"/>
      <c r="AY11" s="635" t="str">
        <f>IF(R11="","",R11-'HKG selection'!$D$22)</f>
        <v/>
      </c>
      <c r="AZ11" s="636"/>
      <c r="BA11" s="637"/>
      <c r="BB11" s="635" t="str">
        <f>IF(U11="","",U11-'HKG selection'!$D$23)</f>
        <v/>
      </c>
      <c r="BC11" s="636"/>
      <c r="BD11" s="637"/>
      <c r="BE11" s="635" t="str">
        <f>IF(X11="","",X11-'HKG selection'!$D$24)</f>
        <v/>
      </c>
      <c r="BF11" s="636"/>
      <c r="BG11" s="637"/>
      <c r="BH11" s="635" t="str">
        <f>IF(AA11="","",AA11-'HKG selection'!$D$25)</f>
        <v/>
      </c>
      <c r="BI11" s="636"/>
      <c r="BJ11" s="637"/>
      <c r="BK11" s="635" t="str">
        <f>IF(AD11="","",AD11-'HKG selection'!$D$26)</f>
        <v/>
      </c>
      <c r="BL11" s="636"/>
      <c r="BM11" s="637"/>
      <c r="BN11" s="635" t="str">
        <f>IF(AG11="","",AG11-'HKG selection'!$D$27)</f>
        <v/>
      </c>
      <c r="BO11" s="636"/>
      <c r="BP11" s="637"/>
      <c r="BQ11" s="598"/>
      <c r="BR11" s="599"/>
      <c r="BS11" s="600"/>
      <c r="BT11" s="632" t="str">
        <f t="shared" si="9"/>
        <v/>
      </c>
      <c r="BU11" s="633"/>
      <c r="BV11" s="634"/>
      <c r="BW11" s="632" t="str">
        <f t="shared" si="10"/>
        <v/>
      </c>
      <c r="BX11" s="633"/>
      <c r="BY11" s="634"/>
      <c r="BZ11" s="632" t="str">
        <f t="shared" si="11"/>
        <v/>
      </c>
      <c r="CA11" s="633"/>
      <c r="CB11" s="634"/>
      <c r="CC11" s="632" t="str">
        <f t="shared" si="12"/>
        <v/>
      </c>
      <c r="CD11" s="633"/>
      <c r="CE11" s="634"/>
      <c r="CF11" s="632" t="str">
        <f t="shared" si="13"/>
        <v/>
      </c>
      <c r="CG11" s="633"/>
      <c r="CH11" s="634"/>
      <c r="CI11" s="632" t="str">
        <f t="shared" si="14"/>
        <v/>
      </c>
      <c r="CJ11" s="633"/>
      <c r="CK11" s="634"/>
      <c r="CL11" s="632" t="str">
        <f t="shared" si="15"/>
        <v/>
      </c>
      <c r="CM11" s="633"/>
      <c r="CN11" s="634"/>
      <c r="CO11" s="632" t="str">
        <f t="shared" si="16"/>
        <v/>
      </c>
      <c r="CP11" s="633"/>
      <c r="CQ11" s="634"/>
      <c r="CR11" s="632" t="str">
        <f t="shared" si="17"/>
        <v/>
      </c>
      <c r="CS11" s="633"/>
      <c r="CT11" s="634"/>
      <c r="CU11" s="632" t="str">
        <f t="shared" si="18"/>
        <v/>
      </c>
      <c r="CV11" s="633"/>
      <c r="CW11" s="634"/>
      <c r="CX11" s="598" t="str">
        <f t="shared" si="19"/>
        <v/>
      </c>
      <c r="CY11" s="599"/>
      <c r="CZ11" s="600"/>
      <c r="DA11" s="664" t="str">
        <f t="shared" si="20"/>
        <v/>
      </c>
      <c r="DB11" s="665"/>
      <c r="DC11" s="666"/>
      <c r="DD11" s="664" t="str">
        <f t="shared" si="21"/>
        <v/>
      </c>
      <c r="DE11" s="665"/>
      <c r="DF11" s="666"/>
      <c r="DG11" s="664" t="str">
        <f t="shared" si="22"/>
        <v/>
      </c>
      <c r="DH11" s="665"/>
      <c r="DI11" s="666"/>
      <c r="DJ11" s="664" t="str">
        <f t="shared" si="23"/>
        <v/>
      </c>
      <c r="DK11" s="665"/>
      <c r="DL11" s="666"/>
      <c r="DM11" s="664" t="str">
        <f t="shared" si="24"/>
        <v/>
      </c>
      <c r="DN11" s="665"/>
      <c r="DO11" s="666"/>
      <c r="DP11" s="664" t="str">
        <f t="shared" si="25"/>
        <v/>
      </c>
      <c r="DQ11" s="665"/>
      <c r="DR11" s="666"/>
      <c r="DS11" s="664" t="str">
        <f t="shared" si="26"/>
        <v/>
      </c>
      <c r="DT11" s="665"/>
      <c r="DU11" s="666"/>
      <c r="DV11" s="664" t="str">
        <f t="shared" si="27"/>
        <v/>
      </c>
      <c r="DW11" s="665"/>
      <c r="DX11" s="666"/>
      <c r="DY11" s="664" t="str">
        <f t="shared" si="28"/>
        <v/>
      </c>
      <c r="DZ11" s="665"/>
      <c r="EA11" s="666"/>
      <c r="EB11" s="664" t="str">
        <f t="shared" si="29"/>
        <v/>
      </c>
      <c r="EC11" s="665"/>
      <c r="ED11" s="666"/>
      <c r="EE11" s="598"/>
      <c r="EF11" s="599"/>
      <c r="EG11" s="600"/>
      <c r="EH11" s="646" t="str">
        <f t="shared" si="30"/>
        <v/>
      </c>
      <c r="EI11" s="647"/>
      <c r="EJ11" s="648"/>
      <c r="EK11" s="646" t="str">
        <f t="shared" si="31"/>
        <v/>
      </c>
      <c r="EL11" s="647"/>
      <c r="EM11" s="648"/>
      <c r="EN11" s="646" t="str">
        <f t="shared" si="32"/>
        <v/>
      </c>
      <c r="EO11" s="647"/>
      <c r="EP11" s="648"/>
      <c r="EQ11" s="646" t="str">
        <f t="shared" si="33"/>
        <v/>
      </c>
      <c r="ER11" s="647"/>
      <c r="ES11" s="648"/>
      <c r="ET11" s="646" t="str">
        <f t="shared" si="34"/>
        <v/>
      </c>
      <c r="EU11" s="647"/>
      <c r="EV11" s="648"/>
      <c r="EW11" s="646" t="str">
        <f t="shared" si="35"/>
        <v/>
      </c>
      <c r="EX11" s="647"/>
      <c r="EY11" s="648"/>
      <c r="EZ11" s="646" t="str">
        <f t="shared" si="36"/>
        <v/>
      </c>
      <c r="FA11" s="647"/>
      <c r="FB11" s="648"/>
      <c r="FC11" s="646" t="str">
        <f t="shared" si="37"/>
        <v/>
      </c>
      <c r="FD11" s="647"/>
      <c r="FE11" s="648"/>
      <c r="FF11" s="646" t="str">
        <f t="shared" si="38"/>
        <v/>
      </c>
      <c r="FG11" s="647"/>
      <c r="FH11" s="648"/>
      <c r="FI11" s="646" t="str">
        <f t="shared" si="39"/>
        <v/>
      </c>
      <c r="FJ11" s="647"/>
      <c r="FK11" s="648"/>
      <c r="FL11" s="632" t="str">
        <f t="shared" si="40"/>
        <v>N/A</v>
      </c>
      <c r="FM11" s="633"/>
      <c r="FN11" s="634"/>
      <c r="FO11" s="632" t="str">
        <f t="shared" si="41"/>
        <v>N/A</v>
      </c>
      <c r="FP11" s="633"/>
      <c r="FQ11" s="634"/>
      <c r="FR11" s="632" t="str">
        <f t="shared" si="42"/>
        <v>N/A</v>
      </c>
      <c r="FS11" s="633"/>
      <c r="FT11" s="634"/>
      <c r="FU11" s="632" t="str">
        <f t="shared" si="43"/>
        <v>N/A</v>
      </c>
      <c r="FV11" s="633"/>
      <c r="FW11" s="634"/>
      <c r="FX11" s="632" t="str">
        <f t="shared" si="44"/>
        <v>N/A</v>
      </c>
      <c r="FY11" s="633"/>
      <c r="FZ11" s="634"/>
      <c r="GA11" s="632" t="str">
        <f t="shared" si="45"/>
        <v>N/A</v>
      </c>
      <c r="GB11" s="633"/>
      <c r="GC11" s="634"/>
      <c r="GD11" s="632" t="str">
        <f t="shared" si="46"/>
        <v>N/A</v>
      </c>
      <c r="GE11" s="633"/>
      <c r="GF11" s="634"/>
      <c r="GG11" s="632" t="str">
        <f t="shared" si="47"/>
        <v>N/A</v>
      </c>
      <c r="GH11" s="633"/>
      <c r="GI11" s="634"/>
      <c r="GJ11" s="632" t="str">
        <f t="shared" si="48"/>
        <v>N/A</v>
      </c>
      <c r="GK11" s="633"/>
      <c r="GL11" s="634"/>
      <c r="GM11" s="632" t="str">
        <f t="shared" si="49"/>
        <v>N/A</v>
      </c>
      <c r="GN11" s="633"/>
      <c r="GO11" s="634"/>
      <c r="GP11" s="632" t="str">
        <f t="shared" si="50"/>
        <v>N/A</v>
      </c>
      <c r="GQ11" s="633"/>
      <c r="GR11" s="634"/>
      <c r="GS11" s="632" t="str">
        <f t="shared" si="51"/>
        <v>N/A</v>
      </c>
      <c r="GT11" s="633"/>
      <c r="GU11" s="634"/>
      <c r="GV11" s="632" t="str">
        <f t="shared" si="52"/>
        <v>N/A</v>
      </c>
      <c r="GW11" s="633"/>
      <c r="GX11" s="634"/>
      <c r="GY11" s="632" t="str">
        <f t="shared" si="53"/>
        <v>N/A</v>
      </c>
      <c r="GZ11" s="633"/>
      <c r="HA11" s="634"/>
      <c r="HB11" s="632" t="str">
        <f t="shared" si="54"/>
        <v>N/A</v>
      </c>
      <c r="HC11" s="633"/>
      <c r="HD11" s="634"/>
      <c r="HE11" s="632" t="str">
        <f t="shared" si="55"/>
        <v>N/A</v>
      </c>
      <c r="HF11" s="633"/>
      <c r="HG11" s="634"/>
      <c r="HH11" s="632" t="str">
        <f t="shared" si="56"/>
        <v>N/A</v>
      </c>
      <c r="HI11" s="633"/>
      <c r="HJ11" s="634"/>
      <c r="HK11" s="632" t="str">
        <f t="shared" si="57"/>
        <v>N/A</v>
      </c>
      <c r="HL11" s="633"/>
      <c r="HM11" s="634"/>
      <c r="HN11" s="632" t="str">
        <f t="shared" si="58"/>
        <v>N/A</v>
      </c>
      <c r="HO11" s="633"/>
      <c r="HP11" s="634"/>
      <c r="HQ11" s="632" t="str">
        <f t="shared" si="59"/>
        <v>N/A</v>
      </c>
      <c r="HR11" s="633"/>
      <c r="HS11" s="634"/>
    </row>
    <row r="12" spans="1:227">
      <c r="A12" s="24" t="str">
        <f>IF('Informations About Genes'!A12="","",'Informations About Genes'!A12)</f>
        <v>A10</v>
      </c>
      <c r="B12" s="25" t="str">
        <f>IF('Informations About Genes'!D12="","",'Informations About Genes'!D12)</f>
        <v/>
      </c>
      <c r="C12" s="632" t="str">
        <f>IF('Control Sample Data'!F13="","",'Control Sample Data'!F13)</f>
        <v/>
      </c>
      <c r="D12" s="633"/>
      <c r="E12" s="634"/>
      <c r="F12" s="632" t="str">
        <f>IF('Sample 1 Data'!F13="","",'Sample 1 Data'!F13)</f>
        <v/>
      </c>
      <c r="G12" s="633"/>
      <c r="H12" s="634"/>
      <c r="I12" s="632" t="str">
        <f>IF('Sample 2 Data'!F13="","",'Sample 2 Data'!F13)</f>
        <v/>
      </c>
      <c r="J12" s="633"/>
      <c r="K12" s="634"/>
      <c r="L12" s="632" t="str">
        <f>IF('Sample 3 Data'!F13="","",'Sample 3 Data'!F13)</f>
        <v/>
      </c>
      <c r="M12" s="633"/>
      <c r="N12" s="634"/>
      <c r="O12" s="632" t="str">
        <f>IF('Sample 4 Data'!F13="","",'Sample 4 Data'!F13)</f>
        <v/>
      </c>
      <c r="P12" s="633"/>
      <c r="Q12" s="634"/>
      <c r="R12" s="632" t="str">
        <f>IF('Sample 5 Data'!F13="","",'Sample 5 Data'!F13)</f>
        <v/>
      </c>
      <c r="S12" s="633"/>
      <c r="T12" s="634"/>
      <c r="U12" s="632" t="str">
        <f>IF('Sample 6 Data'!F13="","",'Sample 6 Data'!F13)</f>
        <v/>
      </c>
      <c r="V12" s="633"/>
      <c r="W12" s="634"/>
      <c r="X12" s="632" t="str">
        <f>IF('Sample 7 Data'!F13="","",'Sample 7 Data'!F13)</f>
        <v/>
      </c>
      <c r="Y12" s="633"/>
      <c r="Z12" s="634"/>
      <c r="AA12" s="632" t="str">
        <f>IF('Sample 8 Data'!F13="","",'Sample 8 Data'!F13)</f>
        <v/>
      </c>
      <c r="AB12" s="633"/>
      <c r="AC12" s="634"/>
      <c r="AD12" s="632" t="str">
        <f>IF('Sample 9 Data'!F13="","",'Sample 9 Data'!F13)</f>
        <v/>
      </c>
      <c r="AE12" s="633"/>
      <c r="AF12" s="634"/>
      <c r="AG12" s="632" t="str">
        <f>IF('Sample 10 Data'!F13="","",'Sample 10 Data'!F13)</f>
        <v/>
      </c>
      <c r="AH12" s="633"/>
      <c r="AI12" s="634"/>
      <c r="AJ12" s="635" t="str">
        <f>IF(C12="","",C12-'HKG selection'!$D$17)</f>
        <v/>
      </c>
      <c r="AK12" s="636"/>
      <c r="AL12" s="637"/>
      <c r="AM12" s="635" t="str">
        <f>IF(F12="","",F12-'HKG selection'!$D$18)</f>
        <v/>
      </c>
      <c r="AN12" s="636"/>
      <c r="AO12" s="637"/>
      <c r="AP12" s="635" t="str">
        <f>IF(I12="","",I12-'HKG selection'!$D$19)</f>
        <v/>
      </c>
      <c r="AQ12" s="636"/>
      <c r="AR12" s="637"/>
      <c r="AS12" s="635" t="str">
        <f>IF(L12="","",L12-'HKG selection'!$D$20)</f>
        <v/>
      </c>
      <c r="AT12" s="636"/>
      <c r="AU12" s="637"/>
      <c r="AV12" s="635" t="str">
        <f>IF(O12="","",O12-'HKG selection'!$D$21)</f>
        <v/>
      </c>
      <c r="AW12" s="636"/>
      <c r="AX12" s="637"/>
      <c r="AY12" s="635" t="str">
        <f>IF(R12="","",R12-'HKG selection'!$D$22)</f>
        <v/>
      </c>
      <c r="AZ12" s="636"/>
      <c r="BA12" s="637"/>
      <c r="BB12" s="635" t="str">
        <f>IF(U12="","",U12-'HKG selection'!$D$23)</f>
        <v/>
      </c>
      <c r="BC12" s="636"/>
      <c r="BD12" s="637"/>
      <c r="BE12" s="635" t="str">
        <f>IF(X12="","",X12-'HKG selection'!$D$24)</f>
        <v/>
      </c>
      <c r="BF12" s="636"/>
      <c r="BG12" s="637"/>
      <c r="BH12" s="635" t="str">
        <f>IF(AA12="","",AA12-'HKG selection'!$D$25)</f>
        <v/>
      </c>
      <c r="BI12" s="636"/>
      <c r="BJ12" s="637"/>
      <c r="BK12" s="635" t="str">
        <f>IF(AD12="","",AD12-'HKG selection'!$D$26)</f>
        <v/>
      </c>
      <c r="BL12" s="636"/>
      <c r="BM12" s="637"/>
      <c r="BN12" s="635" t="str">
        <f>IF(AG12="","",AG12-'HKG selection'!$D$27)</f>
        <v/>
      </c>
      <c r="BO12" s="636"/>
      <c r="BP12" s="637"/>
      <c r="BQ12" s="598"/>
      <c r="BR12" s="599"/>
      <c r="BS12" s="600"/>
      <c r="BT12" s="632" t="str">
        <f t="shared" si="9"/>
        <v/>
      </c>
      <c r="BU12" s="633"/>
      <c r="BV12" s="634"/>
      <c r="BW12" s="632" t="str">
        <f t="shared" si="10"/>
        <v/>
      </c>
      <c r="BX12" s="633"/>
      <c r="BY12" s="634"/>
      <c r="BZ12" s="632" t="str">
        <f t="shared" si="11"/>
        <v/>
      </c>
      <c r="CA12" s="633"/>
      <c r="CB12" s="634"/>
      <c r="CC12" s="632" t="str">
        <f t="shared" si="12"/>
        <v/>
      </c>
      <c r="CD12" s="633"/>
      <c r="CE12" s="634"/>
      <c r="CF12" s="632" t="str">
        <f t="shared" si="13"/>
        <v/>
      </c>
      <c r="CG12" s="633"/>
      <c r="CH12" s="634"/>
      <c r="CI12" s="632" t="str">
        <f t="shared" si="14"/>
        <v/>
      </c>
      <c r="CJ12" s="633"/>
      <c r="CK12" s="634"/>
      <c r="CL12" s="632" t="str">
        <f t="shared" si="15"/>
        <v/>
      </c>
      <c r="CM12" s="633"/>
      <c r="CN12" s="634"/>
      <c r="CO12" s="632" t="str">
        <f t="shared" si="16"/>
        <v/>
      </c>
      <c r="CP12" s="633"/>
      <c r="CQ12" s="634"/>
      <c r="CR12" s="632" t="str">
        <f t="shared" si="17"/>
        <v/>
      </c>
      <c r="CS12" s="633"/>
      <c r="CT12" s="634"/>
      <c r="CU12" s="632" t="str">
        <f t="shared" si="18"/>
        <v/>
      </c>
      <c r="CV12" s="633"/>
      <c r="CW12" s="634"/>
      <c r="CX12" s="598" t="str">
        <f t="shared" si="19"/>
        <v/>
      </c>
      <c r="CY12" s="599"/>
      <c r="CZ12" s="600"/>
      <c r="DA12" s="664" t="str">
        <f t="shared" si="20"/>
        <v/>
      </c>
      <c r="DB12" s="665"/>
      <c r="DC12" s="666"/>
      <c r="DD12" s="664" t="str">
        <f t="shared" si="21"/>
        <v/>
      </c>
      <c r="DE12" s="665"/>
      <c r="DF12" s="666"/>
      <c r="DG12" s="664" t="str">
        <f t="shared" si="22"/>
        <v/>
      </c>
      <c r="DH12" s="665"/>
      <c r="DI12" s="666"/>
      <c r="DJ12" s="664" t="str">
        <f t="shared" si="23"/>
        <v/>
      </c>
      <c r="DK12" s="665"/>
      <c r="DL12" s="666"/>
      <c r="DM12" s="664" t="str">
        <f t="shared" si="24"/>
        <v/>
      </c>
      <c r="DN12" s="665"/>
      <c r="DO12" s="666"/>
      <c r="DP12" s="664" t="str">
        <f t="shared" si="25"/>
        <v/>
      </c>
      <c r="DQ12" s="665"/>
      <c r="DR12" s="666"/>
      <c r="DS12" s="664" t="str">
        <f t="shared" si="26"/>
        <v/>
      </c>
      <c r="DT12" s="665"/>
      <c r="DU12" s="666"/>
      <c r="DV12" s="664" t="str">
        <f t="shared" si="27"/>
        <v/>
      </c>
      <c r="DW12" s="665"/>
      <c r="DX12" s="666"/>
      <c r="DY12" s="664" t="str">
        <f t="shared" si="28"/>
        <v/>
      </c>
      <c r="DZ12" s="665"/>
      <c r="EA12" s="666"/>
      <c r="EB12" s="664" t="str">
        <f t="shared" si="29"/>
        <v/>
      </c>
      <c r="EC12" s="665"/>
      <c r="ED12" s="666"/>
      <c r="EE12" s="598"/>
      <c r="EF12" s="599"/>
      <c r="EG12" s="600"/>
      <c r="EH12" s="646" t="str">
        <f t="shared" si="30"/>
        <v/>
      </c>
      <c r="EI12" s="647"/>
      <c r="EJ12" s="648"/>
      <c r="EK12" s="646" t="str">
        <f t="shared" si="31"/>
        <v/>
      </c>
      <c r="EL12" s="647"/>
      <c r="EM12" s="648"/>
      <c r="EN12" s="646" t="str">
        <f t="shared" si="32"/>
        <v/>
      </c>
      <c r="EO12" s="647"/>
      <c r="EP12" s="648"/>
      <c r="EQ12" s="646" t="str">
        <f t="shared" si="33"/>
        <v/>
      </c>
      <c r="ER12" s="647"/>
      <c r="ES12" s="648"/>
      <c r="ET12" s="646" t="str">
        <f t="shared" si="34"/>
        <v/>
      </c>
      <c r="EU12" s="647"/>
      <c r="EV12" s="648"/>
      <c r="EW12" s="646" t="str">
        <f t="shared" si="35"/>
        <v/>
      </c>
      <c r="EX12" s="647"/>
      <c r="EY12" s="648"/>
      <c r="EZ12" s="646" t="str">
        <f t="shared" si="36"/>
        <v/>
      </c>
      <c r="FA12" s="647"/>
      <c r="FB12" s="648"/>
      <c r="FC12" s="646" t="str">
        <f t="shared" si="37"/>
        <v/>
      </c>
      <c r="FD12" s="647"/>
      <c r="FE12" s="648"/>
      <c r="FF12" s="646" t="str">
        <f t="shared" si="38"/>
        <v/>
      </c>
      <c r="FG12" s="647"/>
      <c r="FH12" s="648"/>
      <c r="FI12" s="646" t="str">
        <f t="shared" si="39"/>
        <v/>
      </c>
      <c r="FJ12" s="647"/>
      <c r="FK12" s="648"/>
      <c r="FL12" s="632" t="str">
        <f t="shared" si="40"/>
        <v>N/A</v>
      </c>
      <c r="FM12" s="633"/>
      <c r="FN12" s="634"/>
      <c r="FO12" s="632" t="str">
        <f t="shared" si="41"/>
        <v>N/A</v>
      </c>
      <c r="FP12" s="633"/>
      <c r="FQ12" s="634"/>
      <c r="FR12" s="632" t="str">
        <f t="shared" si="42"/>
        <v>N/A</v>
      </c>
      <c r="FS12" s="633"/>
      <c r="FT12" s="634"/>
      <c r="FU12" s="632" t="str">
        <f t="shared" si="43"/>
        <v>N/A</v>
      </c>
      <c r="FV12" s="633"/>
      <c r="FW12" s="634"/>
      <c r="FX12" s="632" t="str">
        <f t="shared" si="44"/>
        <v>N/A</v>
      </c>
      <c r="FY12" s="633"/>
      <c r="FZ12" s="634"/>
      <c r="GA12" s="632" t="str">
        <f t="shared" si="45"/>
        <v>N/A</v>
      </c>
      <c r="GB12" s="633"/>
      <c r="GC12" s="634"/>
      <c r="GD12" s="632" t="str">
        <f t="shared" si="46"/>
        <v>N/A</v>
      </c>
      <c r="GE12" s="633"/>
      <c r="GF12" s="634"/>
      <c r="GG12" s="632" t="str">
        <f t="shared" si="47"/>
        <v>N/A</v>
      </c>
      <c r="GH12" s="633"/>
      <c r="GI12" s="634"/>
      <c r="GJ12" s="632" t="str">
        <f t="shared" si="48"/>
        <v>N/A</v>
      </c>
      <c r="GK12" s="633"/>
      <c r="GL12" s="634"/>
      <c r="GM12" s="632" t="str">
        <f t="shared" si="49"/>
        <v>N/A</v>
      </c>
      <c r="GN12" s="633"/>
      <c r="GO12" s="634"/>
      <c r="GP12" s="632" t="str">
        <f t="shared" si="50"/>
        <v>N/A</v>
      </c>
      <c r="GQ12" s="633"/>
      <c r="GR12" s="634"/>
      <c r="GS12" s="632" t="str">
        <f t="shared" si="51"/>
        <v>N/A</v>
      </c>
      <c r="GT12" s="633"/>
      <c r="GU12" s="634"/>
      <c r="GV12" s="632" t="str">
        <f t="shared" si="52"/>
        <v>N/A</v>
      </c>
      <c r="GW12" s="633"/>
      <c r="GX12" s="634"/>
      <c r="GY12" s="632" t="str">
        <f t="shared" si="53"/>
        <v>N/A</v>
      </c>
      <c r="GZ12" s="633"/>
      <c r="HA12" s="634"/>
      <c r="HB12" s="632" t="str">
        <f t="shared" si="54"/>
        <v>N/A</v>
      </c>
      <c r="HC12" s="633"/>
      <c r="HD12" s="634"/>
      <c r="HE12" s="632" t="str">
        <f t="shared" si="55"/>
        <v>N/A</v>
      </c>
      <c r="HF12" s="633"/>
      <c r="HG12" s="634"/>
      <c r="HH12" s="632" t="str">
        <f t="shared" si="56"/>
        <v>N/A</v>
      </c>
      <c r="HI12" s="633"/>
      <c r="HJ12" s="634"/>
      <c r="HK12" s="632" t="str">
        <f t="shared" si="57"/>
        <v>N/A</v>
      </c>
      <c r="HL12" s="633"/>
      <c r="HM12" s="634"/>
      <c r="HN12" s="632" t="str">
        <f t="shared" si="58"/>
        <v>N/A</v>
      </c>
      <c r="HO12" s="633"/>
      <c r="HP12" s="634"/>
      <c r="HQ12" s="632" t="str">
        <f t="shared" si="59"/>
        <v>N/A</v>
      </c>
      <c r="HR12" s="633"/>
      <c r="HS12" s="634"/>
    </row>
    <row r="13" spans="1:227">
      <c r="A13" s="24" t="str">
        <f>IF('Informations About Genes'!A13="","",'Informations About Genes'!A13)</f>
        <v>A11</v>
      </c>
      <c r="B13" s="25" t="str">
        <f>IF('Informations About Genes'!D13="","",'Informations About Genes'!D13)</f>
        <v/>
      </c>
      <c r="C13" s="632" t="str">
        <f>IF('Control Sample Data'!F14="","",'Control Sample Data'!F14)</f>
        <v/>
      </c>
      <c r="D13" s="633"/>
      <c r="E13" s="634"/>
      <c r="F13" s="632" t="str">
        <f>IF('Sample 1 Data'!F14="","",'Sample 1 Data'!F14)</f>
        <v/>
      </c>
      <c r="G13" s="633"/>
      <c r="H13" s="634"/>
      <c r="I13" s="632" t="str">
        <f>IF('Sample 2 Data'!F14="","",'Sample 2 Data'!F14)</f>
        <v/>
      </c>
      <c r="J13" s="633"/>
      <c r="K13" s="634"/>
      <c r="L13" s="632" t="str">
        <f>IF('Sample 3 Data'!F14="","",'Sample 3 Data'!F14)</f>
        <v/>
      </c>
      <c r="M13" s="633"/>
      <c r="N13" s="634"/>
      <c r="O13" s="632" t="str">
        <f>IF('Sample 4 Data'!F14="","",'Sample 4 Data'!F14)</f>
        <v/>
      </c>
      <c r="P13" s="633"/>
      <c r="Q13" s="634"/>
      <c r="R13" s="632" t="str">
        <f>IF('Sample 5 Data'!F14="","",'Sample 5 Data'!F14)</f>
        <v/>
      </c>
      <c r="S13" s="633"/>
      <c r="T13" s="634"/>
      <c r="U13" s="632" t="str">
        <f>IF('Sample 6 Data'!F14="","",'Sample 6 Data'!F14)</f>
        <v/>
      </c>
      <c r="V13" s="633"/>
      <c r="W13" s="634"/>
      <c r="X13" s="632" t="str">
        <f>IF('Sample 7 Data'!F14="","",'Sample 7 Data'!F14)</f>
        <v/>
      </c>
      <c r="Y13" s="633"/>
      <c r="Z13" s="634"/>
      <c r="AA13" s="632" t="str">
        <f>IF('Sample 8 Data'!F14="","",'Sample 8 Data'!F14)</f>
        <v/>
      </c>
      <c r="AB13" s="633"/>
      <c r="AC13" s="634"/>
      <c r="AD13" s="632" t="str">
        <f>IF('Sample 9 Data'!F14="","",'Sample 9 Data'!F14)</f>
        <v/>
      </c>
      <c r="AE13" s="633"/>
      <c r="AF13" s="634"/>
      <c r="AG13" s="632" t="str">
        <f>IF('Sample 10 Data'!F14="","",'Sample 10 Data'!F14)</f>
        <v/>
      </c>
      <c r="AH13" s="633"/>
      <c r="AI13" s="634"/>
      <c r="AJ13" s="635" t="str">
        <f>IF(C13="","",C13-'HKG selection'!$D$17)</f>
        <v/>
      </c>
      <c r="AK13" s="636"/>
      <c r="AL13" s="637"/>
      <c r="AM13" s="635" t="str">
        <f>IF(F13="","",F13-'HKG selection'!$D$18)</f>
        <v/>
      </c>
      <c r="AN13" s="636"/>
      <c r="AO13" s="637"/>
      <c r="AP13" s="635" t="str">
        <f>IF(I13="","",I13-'HKG selection'!$D$19)</f>
        <v/>
      </c>
      <c r="AQ13" s="636"/>
      <c r="AR13" s="637"/>
      <c r="AS13" s="635" t="str">
        <f>IF(L13="","",L13-'HKG selection'!$D$20)</f>
        <v/>
      </c>
      <c r="AT13" s="636"/>
      <c r="AU13" s="637"/>
      <c r="AV13" s="635" t="str">
        <f>IF(O13="","",O13-'HKG selection'!$D$21)</f>
        <v/>
      </c>
      <c r="AW13" s="636"/>
      <c r="AX13" s="637"/>
      <c r="AY13" s="635" t="str">
        <f>IF(R13="","",R13-'HKG selection'!$D$22)</f>
        <v/>
      </c>
      <c r="AZ13" s="636"/>
      <c r="BA13" s="637"/>
      <c r="BB13" s="635" t="str">
        <f>IF(U13="","",U13-'HKG selection'!$D$23)</f>
        <v/>
      </c>
      <c r="BC13" s="636"/>
      <c r="BD13" s="637"/>
      <c r="BE13" s="635" t="str">
        <f>IF(X13="","",X13-'HKG selection'!$D$24)</f>
        <v/>
      </c>
      <c r="BF13" s="636"/>
      <c r="BG13" s="637"/>
      <c r="BH13" s="635" t="str">
        <f>IF(AA13="","",AA13-'HKG selection'!$D$25)</f>
        <v/>
      </c>
      <c r="BI13" s="636"/>
      <c r="BJ13" s="637"/>
      <c r="BK13" s="635" t="str">
        <f>IF(AD13="","",AD13-'HKG selection'!$D$26)</f>
        <v/>
      </c>
      <c r="BL13" s="636"/>
      <c r="BM13" s="637"/>
      <c r="BN13" s="635" t="str">
        <f>IF(AG13="","",AG13-'HKG selection'!$D$27)</f>
        <v/>
      </c>
      <c r="BO13" s="636"/>
      <c r="BP13" s="637"/>
      <c r="BQ13" s="598"/>
      <c r="BR13" s="599"/>
      <c r="BS13" s="600"/>
      <c r="BT13" s="632" t="str">
        <f t="shared" si="9"/>
        <v/>
      </c>
      <c r="BU13" s="633"/>
      <c r="BV13" s="634"/>
      <c r="BW13" s="632" t="str">
        <f t="shared" si="10"/>
        <v/>
      </c>
      <c r="BX13" s="633"/>
      <c r="BY13" s="634"/>
      <c r="BZ13" s="632" t="str">
        <f t="shared" si="11"/>
        <v/>
      </c>
      <c r="CA13" s="633"/>
      <c r="CB13" s="634"/>
      <c r="CC13" s="632" t="str">
        <f t="shared" si="12"/>
        <v/>
      </c>
      <c r="CD13" s="633"/>
      <c r="CE13" s="634"/>
      <c r="CF13" s="632" t="str">
        <f t="shared" si="13"/>
        <v/>
      </c>
      <c r="CG13" s="633"/>
      <c r="CH13" s="634"/>
      <c r="CI13" s="632" t="str">
        <f t="shared" si="14"/>
        <v/>
      </c>
      <c r="CJ13" s="633"/>
      <c r="CK13" s="634"/>
      <c r="CL13" s="632" t="str">
        <f t="shared" si="15"/>
        <v/>
      </c>
      <c r="CM13" s="633"/>
      <c r="CN13" s="634"/>
      <c r="CO13" s="632" t="str">
        <f t="shared" si="16"/>
        <v/>
      </c>
      <c r="CP13" s="633"/>
      <c r="CQ13" s="634"/>
      <c r="CR13" s="632" t="str">
        <f t="shared" si="17"/>
        <v/>
      </c>
      <c r="CS13" s="633"/>
      <c r="CT13" s="634"/>
      <c r="CU13" s="632" t="str">
        <f t="shared" si="18"/>
        <v/>
      </c>
      <c r="CV13" s="633"/>
      <c r="CW13" s="634"/>
      <c r="CX13" s="598" t="str">
        <f t="shared" si="19"/>
        <v/>
      </c>
      <c r="CY13" s="599"/>
      <c r="CZ13" s="600"/>
      <c r="DA13" s="664" t="str">
        <f t="shared" si="20"/>
        <v/>
      </c>
      <c r="DB13" s="665"/>
      <c r="DC13" s="666"/>
      <c r="DD13" s="664" t="str">
        <f t="shared" si="21"/>
        <v/>
      </c>
      <c r="DE13" s="665"/>
      <c r="DF13" s="666"/>
      <c r="DG13" s="664" t="str">
        <f t="shared" si="22"/>
        <v/>
      </c>
      <c r="DH13" s="665"/>
      <c r="DI13" s="666"/>
      <c r="DJ13" s="664" t="str">
        <f t="shared" si="23"/>
        <v/>
      </c>
      <c r="DK13" s="665"/>
      <c r="DL13" s="666"/>
      <c r="DM13" s="664" t="str">
        <f t="shared" si="24"/>
        <v/>
      </c>
      <c r="DN13" s="665"/>
      <c r="DO13" s="666"/>
      <c r="DP13" s="664" t="str">
        <f t="shared" si="25"/>
        <v/>
      </c>
      <c r="DQ13" s="665"/>
      <c r="DR13" s="666"/>
      <c r="DS13" s="664" t="str">
        <f t="shared" si="26"/>
        <v/>
      </c>
      <c r="DT13" s="665"/>
      <c r="DU13" s="666"/>
      <c r="DV13" s="664" t="str">
        <f t="shared" si="27"/>
        <v/>
      </c>
      <c r="DW13" s="665"/>
      <c r="DX13" s="666"/>
      <c r="DY13" s="664" t="str">
        <f t="shared" si="28"/>
        <v/>
      </c>
      <c r="DZ13" s="665"/>
      <c r="EA13" s="666"/>
      <c r="EB13" s="664" t="str">
        <f t="shared" si="29"/>
        <v/>
      </c>
      <c r="EC13" s="665"/>
      <c r="ED13" s="666"/>
      <c r="EE13" s="598"/>
      <c r="EF13" s="599"/>
      <c r="EG13" s="600"/>
      <c r="EH13" s="646" t="str">
        <f t="shared" si="30"/>
        <v/>
      </c>
      <c r="EI13" s="647"/>
      <c r="EJ13" s="648"/>
      <c r="EK13" s="646" t="str">
        <f t="shared" si="31"/>
        <v/>
      </c>
      <c r="EL13" s="647"/>
      <c r="EM13" s="648"/>
      <c r="EN13" s="646" t="str">
        <f t="shared" si="32"/>
        <v/>
      </c>
      <c r="EO13" s="647"/>
      <c r="EP13" s="648"/>
      <c r="EQ13" s="646" t="str">
        <f t="shared" si="33"/>
        <v/>
      </c>
      <c r="ER13" s="647"/>
      <c r="ES13" s="648"/>
      <c r="ET13" s="646" t="str">
        <f t="shared" si="34"/>
        <v/>
      </c>
      <c r="EU13" s="647"/>
      <c r="EV13" s="648"/>
      <c r="EW13" s="646" t="str">
        <f t="shared" si="35"/>
        <v/>
      </c>
      <c r="EX13" s="647"/>
      <c r="EY13" s="648"/>
      <c r="EZ13" s="646" t="str">
        <f t="shared" si="36"/>
        <v/>
      </c>
      <c r="FA13" s="647"/>
      <c r="FB13" s="648"/>
      <c r="FC13" s="646" t="str">
        <f t="shared" si="37"/>
        <v/>
      </c>
      <c r="FD13" s="647"/>
      <c r="FE13" s="648"/>
      <c r="FF13" s="646" t="str">
        <f t="shared" si="38"/>
        <v/>
      </c>
      <c r="FG13" s="647"/>
      <c r="FH13" s="648"/>
      <c r="FI13" s="646" t="str">
        <f t="shared" si="39"/>
        <v/>
      </c>
      <c r="FJ13" s="647"/>
      <c r="FK13" s="648"/>
      <c r="FL13" s="632" t="str">
        <f t="shared" si="40"/>
        <v>N/A</v>
      </c>
      <c r="FM13" s="633"/>
      <c r="FN13" s="634"/>
      <c r="FO13" s="632" t="str">
        <f t="shared" si="41"/>
        <v>N/A</v>
      </c>
      <c r="FP13" s="633"/>
      <c r="FQ13" s="634"/>
      <c r="FR13" s="632" t="str">
        <f t="shared" si="42"/>
        <v>N/A</v>
      </c>
      <c r="FS13" s="633"/>
      <c r="FT13" s="634"/>
      <c r="FU13" s="632" t="str">
        <f t="shared" si="43"/>
        <v>N/A</v>
      </c>
      <c r="FV13" s="633"/>
      <c r="FW13" s="634"/>
      <c r="FX13" s="632" t="str">
        <f t="shared" si="44"/>
        <v>N/A</v>
      </c>
      <c r="FY13" s="633"/>
      <c r="FZ13" s="634"/>
      <c r="GA13" s="632" t="str">
        <f t="shared" si="45"/>
        <v>N/A</v>
      </c>
      <c r="GB13" s="633"/>
      <c r="GC13" s="634"/>
      <c r="GD13" s="632" t="str">
        <f t="shared" si="46"/>
        <v>N/A</v>
      </c>
      <c r="GE13" s="633"/>
      <c r="GF13" s="634"/>
      <c r="GG13" s="632" t="str">
        <f t="shared" si="47"/>
        <v>N/A</v>
      </c>
      <c r="GH13" s="633"/>
      <c r="GI13" s="634"/>
      <c r="GJ13" s="632" t="str">
        <f t="shared" si="48"/>
        <v>N/A</v>
      </c>
      <c r="GK13" s="633"/>
      <c r="GL13" s="634"/>
      <c r="GM13" s="632" t="str">
        <f t="shared" si="49"/>
        <v>N/A</v>
      </c>
      <c r="GN13" s="633"/>
      <c r="GO13" s="634"/>
      <c r="GP13" s="632" t="str">
        <f t="shared" si="50"/>
        <v>N/A</v>
      </c>
      <c r="GQ13" s="633"/>
      <c r="GR13" s="634"/>
      <c r="GS13" s="632" t="str">
        <f t="shared" si="51"/>
        <v>N/A</v>
      </c>
      <c r="GT13" s="633"/>
      <c r="GU13" s="634"/>
      <c r="GV13" s="632" t="str">
        <f t="shared" si="52"/>
        <v>N/A</v>
      </c>
      <c r="GW13" s="633"/>
      <c r="GX13" s="634"/>
      <c r="GY13" s="632" t="str">
        <f t="shared" si="53"/>
        <v>N/A</v>
      </c>
      <c r="GZ13" s="633"/>
      <c r="HA13" s="634"/>
      <c r="HB13" s="632" t="str">
        <f t="shared" si="54"/>
        <v>N/A</v>
      </c>
      <c r="HC13" s="633"/>
      <c r="HD13" s="634"/>
      <c r="HE13" s="632" t="str">
        <f t="shared" si="55"/>
        <v>N/A</v>
      </c>
      <c r="HF13" s="633"/>
      <c r="HG13" s="634"/>
      <c r="HH13" s="632" t="str">
        <f t="shared" si="56"/>
        <v>N/A</v>
      </c>
      <c r="HI13" s="633"/>
      <c r="HJ13" s="634"/>
      <c r="HK13" s="632" t="str">
        <f t="shared" si="57"/>
        <v>N/A</v>
      </c>
      <c r="HL13" s="633"/>
      <c r="HM13" s="634"/>
      <c r="HN13" s="632" t="str">
        <f t="shared" si="58"/>
        <v>N/A</v>
      </c>
      <c r="HO13" s="633"/>
      <c r="HP13" s="634"/>
      <c r="HQ13" s="632" t="str">
        <f t="shared" si="59"/>
        <v>N/A</v>
      </c>
      <c r="HR13" s="633"/>
      <c r="HS13" s="634"/>
    </row>
    <row r="14" spans="1:227">
      <c r="A14" s="24" t="str">
        <f>IF('Informations About Genes'!A14="","",'Informations About Genes'!A14)</f>
        <v>A12</v>
      </c>
      <c r="B14" s="25" t="str">
        <f>IF('Informations About Genes'!D14="","",'Informations About Genes'!D14)</f>
        <v/>
      </c>
      <c r="C14" s="632" t="str">
        <f>IF('Control Sample Data'!F15="","",'Control Sample Data'!F15)</f>
        <v/>
      </c>
      <c r="D14" s="633"/>
      <c r="E14" s="634"/>
      <c r="F14" s="632" t="str">
        <f>IF('Sample 1 Data'!F15="","",'Sample 1 Data'!F15)</f>
        <v/>
      </c>
      <c r="G14" s="633"/>
      <c r="H14" s="634"/>
      <c r="I14" s="632" t="str">
        <f>IF('Sample 2 Data'!F15="","",'Sample 2 Data'!F15)</f>
        <v/>
      </c>
      <c r="J14" s="633"/>
      <c r="K14" s="634"/>
      <c r="L14" s="632" t="str">
        <f>IF('Sample 3 Data'!F15="","",'Sample 3 Data'!F15)</f>
        <v/>
      </c>
      <c r="M14" s="633"/>
      <c r="N14" s="634"/>
      <c r="O14" s="632" t="str">
        <f>IF('Sample 4 Data'!F15="","",'Sample 4 Data'!F15)</f>
        <v/>
      </c>
      <c r="P14" s="633"/>
      <c r="Q14" s="634"/>
      <c r="R14" s="632" t="str">
        <f>IF('Sample 5 Data'!F15="","",'Sample 5 Data'!F15)</f>
        <v/>
      </c>
      <c r="S14" s="633"/>
      <c r="T14" s="634"/>
      <c r="U14" s="632" t="str">
        <f>IF('Sample 6 Data'!F15="","",'Sample 6 Data'!F15)</f>
        <v/>
      </c>
      <c r="V14" s="633"/>
      <c r="W14" s="634"/>
      <c r="X14" s="632" t="str">
        <f>IF('Sample 7 Data'!F15="","",'Sample 7 Data'!F15)</f>
        <v/>
      </c>
      <c r="Y14" s="633"/>
      <c r="Z14" s="634"/>
      <c r="AA14" s="632" t="str">
        <f>IF('Sample 8 Data'!F15="","",'Sample 8 Data'!F15)</f>
        <v/>
      </c>
      <c r="AB14" s="633"/>
      <c r="AC14" s="634"/>
      <c r="AD14" s="632" t="str">
        <f>IF('Sample 9 Data'!F15="","",'Sample 9 Data'!F15)</f>
        <v/>
      </c>
      <c r="AE14" s="633"/>
      <c r="AF14" s="634"/>
      <c r="AG14" s="632" t="str">
        <f>IF('Sample 10 Data'!F15="","",'Sample 10 Data'!F15)</f>
        <v/>
      </c>
      <c r="AH14" s="633"/>
      <c r="AI14" s="634"/>
      <c r="AJ14" s="635" t="str">
        <f>IF(C14="","",C14-'HKG selection'!$D$17)</f>
        <v/>
      </c>
      <c r="AK14" s="636"/>
      <c r="AL14" s="637"/>
      <c r="AM14" s="635" t="str">
        <f>IF(F14="","",F14-'HKG selection'!$D$18)</f>
        <v/>
      </c>
      <c r="AN14" s="636"/>
      <c r="AO14" s="637"/>
      <c r="AP14" s="635" t="str">
        <f>IF(I14="","",I14-'HKG selection'!$D$19)</f>
        <v/>
      </c>
      <c r="AQ14" s="636"/>
      <c r="AR14" s="637"/>
      <c r="AS14" s="635" t="str">
        <f>IF(L14="","",L14-'HKG selection'!$D$20)</f>
        <v/>
      </c>
      <c r="AT14" s="636"/>
      <c r="AU14" s="637"/>
      <c r="AV14" s="635" t="str">
        <f>IF(O14="","",O14-'HKG selection'!$D$21)</f>
        <v/>
      </c>
      <c r="AW14" s="636"/>
      <c r="AX14" s="637"/>
      <c r="AY14" s="635" t="str">
        <f>IF(R14="","",R14-'HKG selection'!$D$22)</f>
        <v/>
      </c>
      <c r="AZ14" s="636"/>
      <c r="BA14" s="637"/>
      <c r="BB14" s="635" t="str">
        <f>IF(U14="","",U14-'HKG selection'!$D$23)</f>
        <v/>
      </c>
      <c r="BC14" s="636"/>
      <c r="BD14" s="637"/>
      <c r="BE14" s="635" t="str">
        <f>IF(X14="","",X14-'HKG selection'!$D$24)</f>
        <v/>
      </c>
      <c r="BF14" s="636"/>
      <c r="BG14" s="637"/>
      <c r="BH14" s="635" t="str">
        <f>IF(AA14="","",AA14-'HKG selection'!$D$25)</f>
        <v/>
      </c>
      <c r="BI14" s="636"/>
      <c r="BJ14" s="637"/>
      <c r="BK14" s="635" t="str">
        <f>IF(AD14="","",AD14-'HKG selection'!$D$26)</f>
        <v/>
      </c>
      <c r="BL14" s="636"/>
      <c r="BM14" s="637"/>
      <c r="BN14" s="635" t="str">
        <f>IF(AG14="","",AG14-'HKG selection'!$D$27)</f>
        <v/>
      </c>
      <c r="BO14" s="636"/>
      <c r="BP14" s="637"/>
      <c r="BQ14" s="598"/>
      <c r="BR14" s="599"/>
      <c r="BS14" s="600"/>
      <c r="BT14" s="632" t="str">
        <f t="shared" si="9"/>
        <v/>
      </c>
      <c r="BU14" s="633"/>
      <c r="BV14" s="634"/>
      <c r="BW14" s="632" t="str">
        <f t="shared" si="10"/>
        <v/>
      </c>
      <c r="BX14" s="633"/>
      <c r="BY14" s="634"/>
      <c r="BZ14" s="632" t="str">
        <f t="shared" si="11"/>
        <v/>
      </c>
      <c r="CA14" s="633"/>
      <c r="CB14" s="634"/>
      <c r="CC14" s="632" t="str">
        <f t="shared" si="12"/>
        <v/>
      </c>
      <c r="CD14" s="633"/>
      <c r="CE14" s="634"/>
      <c r="CF14" s="632" t="str">
        <f t="shared" si="13"/>
        <v/>
      </c>
      <c r="CG14" s="633"/>
      <c r="CH14" s="634"/>
      <c r="CI14" s="632" t="str">
        <f t="shared" si="14"/>
        <v/>
      </c>
      <c r="CJ14" s="633"/>
      <c r="CK14" s="634"/>
      <c r="CL14" s="632" t="str">
        <f t="shared" si="15"/>
        <v/>
      </c>
      <c r="CM14" s="633"/>
      <c r="CN14" s="634"/>
      <c r="CO14" s="632" t="str">
        <f t="shared" si="16"/>
        <v/>
      </c>
      <c r="CP14" s="633"/>
      <c r="CQ14" s="634"/>
      <c r="CR14" s="632" t="str">
        <f t="shared" si="17"/>
        <v/>
      </c>
      <c r="CS14" s="633"/>
      <c r="CT14" s="634"/>
      <c r="CU14" s="632" t="str">
        <f t="shared" si="18"/>
        <v/>
      </c>
      <c r="CV14" s="633"/>
      <c r="CW14" s="634"/>
      <c r="CX14" s="598" t="str">
        <f t="shared" si="19"/>
        <v/>
      </c>
      <c r="CY14" s="599"/>
      <c r="CZ14" s="600"/>
      <c r="DA14" s="664" t="str">
        <f t="shared" si="20"/>
        <v/>
      </c>
      <c r="DB14" s="665"/>
      <c r="DC14" s="666"/>
      <c r="DD14" s="664" t="str">
        <f t="shared" si="21"/>
        <v/>
      </c>
      <c r="DE14" s="665"/>
      <c r="DF14" s="666"/>
      <c r="DG14" s="664" t="str">
        <f t="shared" si="22"/>
        <v/>
      </c>
      <c r="DH14" s="665"/>
      <c r="DI14" s="666"/>
      <c r="DJ14" s="664" t="str">
        <f t="shared" si="23"/>
        <v/>
      </c>
      <c r="DK14" s="665"/>
      <c r="DL14" s="666"/>
      <c r="DM14" s="664" t="str">
        <f t="shared" si="24"/>
        <v/>
      </c>
      <c r="DN14" s="665"/>
      <c r="DO14" s="666"/>
      <c r="DP14" s="664" t="str">
        <f t="shared" si="25"/>
        <v/>
      </c>
      <c r="DQ14" s="665"/>
      <c r="DR14" s="666"/>
      <c r="DS14" s="664" t="str">
        <f t="shared" si="26"/>
        <v/>
      </c>
      <c r="DT14" s="665"/>
      <c r="DU14" s="666"/>
      <c r="DV14" s="664" t="str">
        <f t="shared" si="27"/>
        <v/>
      </c>
      <c r="DW14" s="665"/>
      <c r="DX14" s="666"/>
      <c r="DY14" s="664" t="str">
        <f t="shared" si="28"/>
        <v/>
      </c>
      <c r="DZ14" s="665"/>
      <c r="EA14" s="666"/>
      <c r="EB14" s="664" t="str">
        <f t="shared" si="29"/>
        <v/>
      </c>
      <c r="EC14" s="665"/>
      <c r="ED14" s="666"/>
      <c r="EE14" s="598"/>
      <c r="EF14" s="599"/>
      <c r="EG14" s="600"/>
      <c r="EH14" s="646" t="str">
        <f t="shared" si="30"/>
        <v/>
      </c>
      <c r="EI14" s="647"/>
      <c r="EJ14" s="648"/>
      <c r="EK14" s="646" t="str">
        <f t="shared" si="31"/>
        <v/>
      </c>
      <c r="EL14" s="647"/>
      <c r="EM14" s="648"/>
      <c r="EN14" s="646" t="str">
        <f t="shared" si="32"/>
        <v/>
      </c>
      <c r="EO14" s="647"/>
      <c r="EP14" s="648"/>
      <c r="EQ14" s="646" t="str">
        <f t="shared" si="33"/>
        <v/>
      </c>
      <c r="ER14" s="647"/>
      <c r="ES14" s="648"/>
      <c r="ET14" s="646" t="str">
        <f t="shared" si="34"/>
        <v/>
      </c>
      <c r="EU14" s="647"/>
      <c r="EV14" s="648"/>
      <c r="EW14" s="646" t="str">
        <f t="shared" si="35"/>
        <v/>
      </c>
      <c r="EX14" s="647"/>
      <c r="EY14" s="648"/>
      <c r="EZ14" s="646" t="str">
        <f t="shared" si="36"/>
        <v/>
      </c>
      <c r="FA14" s="647"/>
      <c r="FB14" s="648"/>
      <c r="FC14" s="646" t="str">
        <f t="shared" si="37"/>
        <v/>
      </c>
      <c r="FD14" s="647"/>
      <c r="FE14" s="648"/>
      <c r="FF14" s="646" t="str">
        <f t="shared" si="38"/>
        <v/>
      </c>
      <c r="FG14" s="647"/>
      <c r="FH14" s="648"/>
      <c r="FI14" s="646" t="str">
        <f t="shared" si="39"/>
        <v/>
      </c>
      <c r="FJ14" s="647"/>
      <c r="FK14" s="648"/>
      <c r="FL14" s="632" t="str">
        <f t="shared" si="40"/>
        <v>N/A</v>
      </c>
      <c r="FM14" s="633"/>
      <c r="FN14" s="634"/>
      <c r="FO14" s="632" t="str">
        <f t="shared" si="41"/>
        <v>N/A</v>
      </c>
      <c r="FP14" s="633"/>
      <c r="FQ14" s="634"/>
      <c r="FR14" s="632" t="str">
        <f t="shared" si="42"/>
        <v>N/A</v>
      </c>
      <c r="FS14" s="633"/>
      <c r="FT14" s="634"/>
      <c r="FU14" s="632" t="str">
        <f t="shared" si="43"/>
        <v>N/A</v>
      </c>
      <c r="FV14" s="633"/>
      <c r="FW14" s="634"/>
      <c r="FX14" s="632" t="str">
        <f t="shared" si="44"/>
        <v>N/A</v>
      </c>
      <c r="FY14" s="633"/>
      <c r="FZ14" s="634"/>
      <c r="GA14" s="632" t="str">
        <f t="shared" si="45"/>
        <v>N/A</v>
      </c>
      <c r="GB14" s="633"/>
      <c r="GC14" s="634"/>
      <c r="GD14" s="632" t="str">
        <f t="shared" si="46"/>
        <v>N/A</v>
      </c>
      <c r="GE14" s="633"/>
      <c r="GF14" s="634"/>
      <c r="GG14" s="632" t="str">
        <f t="shared" si="47"/>
        <v>N/A</v>
      </c>
      <c r="GH14" s="633"/>
      <c r="GI14" s="634"/>
      <c r="GJ14" s="632" t="str">
        <f t="shared" si="48"/>
        <v>N/A</v>
      </c>
      <c r="GK14" s="633"/>
      <c r="GL14" s="634"/>
      <c r="GM14" s="632" t="str">
        <f t="shared" si="49"/>
        <v>N/A</v>
      </c>
      <c r="GN14" s="633"/>
      <c r="GO14" s="634"/>
      <c r="GP14" s="632" t="str">
        <f t="shared" si="50"/>
        <v>N/A</v>
      </c>
      <c r="GQ14" s="633"/>
      <c r="GR14" s="634"/>
      <c r="GS14" s="632" t="str">
        <f t="shared" si="51"/>
        <v>N/A</v>
      </c>
      <c r="GT14" s="633"/>
      <c r="GU14" s="634"/>
      <c r="GV14" s="632" t="str">
        <f t="shared" si="52"/>
        <v>N/A</v>
      </c>
      <c r="GW14" s="633"/>
      <c r="GX14" s="634"/>
      <c r="GY14" s="632" t="str">
        <f t="shared" si="53"/>
        <v>N/A</v>
      </c>
      <c r="GZ14" s="633"/>
      <c r="HA14" s="634"/>
      <c r="HB14" s="632" t="str">
        <f t="shared" si="54"/>
        <v>N/A</v>
      </c>
      <c r="HC14" s="633"/>
      <c r="HD14" s="634"/>
      <c r="HE14" s="632" t="str">
        <f t="shared" si="55"/>
        <v>N/A</v>
      </c>
      <c r="HF14" s="633"/>
      <c r="HG14" s="634"/>
      <c r="HH14" s="632" t="str">
        <f t="shared" si="56"/>
        <v>N/A</v>
      </c>
      <c r="HI14" s="633"/>
      <c r="HJ14" s="634"/>
      <c r="HK14" s="632" t="str">
        <f t="shared" si="57"/>
        <v>N/A</v>
      </c>
      <c r="HL14" s="633"/>
      <c r="HM14" s="634"/>
      <c r="HN14" s="632" t="str">
        <f t="shared" si="58"/>
        <v>N/A</v>
      </c>
      <c r="HO14" s="633"/>
      <c r="HP14" s="634"/>
      <c r="HQ14" s="632" t="str">
        <f t="shared" si="59"/>
        <v>N/A</v>
      </c>
      <c r="HR14" s="633"/>
      <c r="HS14" s="634"/>
    </row>
    <row r="15" spans="1:227">
      <c r="A15" s="24" t="str">
        <f>IF('Informations About Genes'!A15="","",'Informations About Genes'!A15)</f>
        <v>B1</v>
      </c>
      <c r="B15" s="25" t="str">
        <f>IF('Informations About Genes'!D15="","",'Informations About Genes'!D15)</f>
        <v/>
      </c>
      <c r="C15" s="632" t="str">
        <f>IF('Control Sample Data'!F16="","",'Control Sample Data'!F16)</f>
        <v/>
      </c>
      <c r="D15" s="633"/>
      <c r="E15" s="634"/>
      <c r="F15" s="632" t="str">
        <f>IF('Sample 1 Data'!F16="","",'Sample 1 Data'!F16)</f>
        <v/>
      </c>
      <c r="G15" s="633"/>
      <c r="H15" s="634"/>
      <c r="I15" s="632" t="str">
        <f>IF('Sample 2 Data'!F16="","",'Sample 2 Data'!F16)</f>
        <v/>
      </c>
      <c r="J15" s="633"/>
      <c r="K15" s="634"/>
      <c r="L15" s="632" t="str">
        <f>IF('Sample 3 Data'!F16="","",'Sample 3 Data'!F16)</f>
        <v/>
      </c>
      <c r="M15" s="633"/>
      <c r="N15" s="634"/>
      <c r="O15" s="632" t="str">
        <f>IF('Sample 4 Data'!F16="","",'Sample 4 Data'!F16)</f>
        <v/>
      </c>
      <c r="P15" s="633"/>
      <c r="Q15" s="634"/>
      <c r="R15" s="632" t="str">
        <f>IF('Sample 5 Data'!F16="","",'Sample 5 Data'!F16)</f>
        <v/>
      </c>
      <c r="S15" s="633"/>
      <c r="T15" s="634"/>
      <c r="U15" s="632" t="str">
        <f>IF('Sample 6 Data'!F16="","",'Sample 6 Data'!F16)</f>
        <v/>
      </c>
      <c r="V15" s="633"/>
      <c r="W15" s="634"/>
      <c r="X15" s="632" t="str">
        <f>IF('Sample 7 Data'!F16="","",'Sample 7 Data'!F16)</f>
        <v/>
      </c>
      <c r="Y15" s="633"/>
      <c r="Z15" s="634"/>
      <c r="AA15" s="632" t="str">
        <f>IF('Sample 8 Data'!F16="","",'Sample 8 Data'!F16)</f>
        <v/>
      </c>
      <c r="AB15" s="633"/>
      <c r="AC15" s="634"/>
      <c r="AD15" s="632" t="str">
        <f>IF('Sample 9 Data'!F16="","",'Sample 9 Data'!F16)</f>
        <v/>
      </c>
      <c r="AE15" s="633"/>
      <c r="AF15" s="634"/>
      <c r="AG15" s="632" t="str">
        <f>IF('Sample 10 Data'!F16="","",'Sample 10 Data'!F16)</f>
        <v/>
      </c>
      <c r="AH15" s="633"/>
      <c r="AI15" s="634"/>
      <c r="AJ15" s="635" t="str">
        <f>IF(C15="","",C15-'HKG selection'!$D$17)</f>
        <v/>
      </c>
      <c r="AK15" s="636"/>
      <c r="AL15" s="637"/>
      <c r="AM15" s="635" t="str">
        <f>IF(F15="","",F15-'HKG selection'!$D$18)</f>
        <v/>
      </c>
      <c r="AN15" s="636"/>
      <c r="AO15" s="637"/>
      <c r="AP15" s="635" t="str">
        <f>IF(I15="","",I15-'HKG selection'!$D$19)</f>
        <v/>
      </c>
      <c r="AQ15" s="636"/>
      <c r="AR15" s="637"/>
      <c r="AS15" s="635" t="str">
        <f>IF(L15="","",L15-'HKG selection'!$D$20)</f>
        <v/>
      </c>
      <c r="AT15" s="636"/>
      <c r="AU15" s="637"/>
      <c r="AV15" s="635" t="str">
        <f>IF(O15="","",O15-'HKG selection'!$D$21)</f>
        <v/>
      </c>
      <c r="AW15" s="636"/>
      <c r="AX15" s="637"/>
      <c r="AY15" s="635" t="str">
        <f>IF(R15="","",R15-'HKG selection'!$D$22)</f>
        <v/>
      </c>
      <c r="AZ15" s="636"/>
      <c r="BA15" s="637"/>
      <c r="BB15" s="635" t="str">
        <f>IF(U15="","",U15-'HKG selection'!$D$23)</f>
        <v/>
      </c>
      <c r="BC15" s="636"/>
      <c r="BD15" s="637"/>
      <c r="BE15" s="635" t="str">
        <f>IF(X15="","",X15-'HKG selection'!$D$24)</f>
        <v/>
      </c>
      <c r="BF15" s="636"/>
      <c r="BG15" s="637"/>
      <c r="BH15" s="635" t="str">
        <f>IF(AA15="","",AA15-'HKG selection'!$D$25)</f>
        <v/>
      </c>
      <c r="BI15" s="636"/>
      <c r="BJ15" s="637"/>
      <c r="BK15" s="635" t="str">
        <f>IF(AD15="","",AD15-'HKG selection'!$D$26)</f>
        <v/>
      </c>
      <c r="BL15" s="636"/>
      <c r="BM15" s="637"/>
      <c r="BN15" s="635" t="str">
        <f>IF(AG15="","",AG15-'HKG selection'!$D$27)</f>
        <v/>
      </c>
      <c r="BO15" s="636"/>
      <c r="BP15" s="637"/>
      <c r="BQ15" s="598"/>
      <c r="BR15" s="599"/>
      <c r="BS15" s="600"/>
      <c r="BT15" s="632" t="str">
        <f t="shared" si="9"/>
        <v/>
      </c>
      <c r="BU15" s="633"/>
      <c r="BV15" s="634"/>
      <c r="BW15" s="632" t="str">
        <f t="shared" si="10"/>
        <v/>
      </c>
      <c r="BX15" s="633"/>
      <c r="BY15" s="634"/>
      <c r="BZ15" s="632" t="str">
        <f t="shared" si="11"/>
        <v/>
      </c>
      <c r="CA15" s="633"/>
      <c r="CB15" s="634"/>
      <c r="CC15" s="632" t="str">
        <f t="shared" si="12"/>
        <v/>
      </c>
      <c r="CD15" s="633"/>
      <c r="CE15" s="634"/>
      <c r="CF15" s="632" t="str">
        <f t="shared" si="13"/>
        <v/>
      </c>
      <c r="CG15" s="633"/>
      <c r="CH15" s="634"/>
      <c r="CI15" s="632" t="str">
        <f t="shared" si="14"/>
        <v/>
      </c>
      <c r="CJ15" s="633"/>
      <c r="CK15" s="634"/>
      <c r="CL15" s="632" t="str">
        <f t="shared" si="15"/>
        <v/>
      </c>
      <c r="CM15" s="633"/>
      <c r="CN15" s="634"/>
      <c r="CO15" s="632" t="str">
        <f t="shared" si="16"/>
        <v/>
      </c>
      <c r="CP15" s="633"/>
      <c r="CQ15" s="634"/>
      <c r="CR15" s="632" t="str">
        <f t="shared" si="17"/>
        <v/>
      </c>
      <c r="CS15" s="633"/>
      <c r="CT15" s="634"/>
      <c r="CU15" s="632" t="str">
        <f t="shared" si="18"/>
        <v/>
      </c>
      <c r="CV15" s="633"/>
      <c r="CW15" s="634"/>
      <c r="CX15" s="598" t="str">
        <f t="shared" si="19"/>
        <v/>
      </c>
      <c r="CY15" s="599"/>
      <c r="CZ15" s="600"/>
      <c r="DA15" s="664" t="str">
        <f t="shared" si="20"/>
        <v/>
      </c>
      <c r="DB15" s="665"/>
      <c r="DC15" s="666"/>
      <c r="DD15" s="664" t="str">
        <f t="shared" si="21"/>
        <v/>
      </c>
      <c r="DE15" s="665"/>
      <c r="DF15" s="666"/>
      <c r="DG15" s="664" t="str">
        <f t="shared" si="22"/>
        <v/>
      </c>
      <c r="DH15" s="665"/>
      <c r="DI15" s="666"/>
      <c r="DJ15" s="664" t="str">
        <f t="shared" si="23"/>
        <v/>
      </c>
      <c r="DK15" s="665"/>
      <c r="DL15" s="666"/>
      <c r="DM15" s="664" t="str">
        <f t="shared" si="24"/>
        <v/>
      </c>
      <c r="DN15" s="665"/>
      <c r="DO15" s="666"/>
      <c r="DP15" s="664" t="str">
        <f t="shared" si="25"/>
        <v/>
      </c>
      <c r="DQ15" s="665"/>
      <c r="DR15" s="666"/>
      <c r="DS15" s="664" t="str">
        <f t="shared" si="26"/>
        <v/>
      </c>
      <c r="DT15" s="665"/>
      <c r="DU15" s="666"/>
      <c r="DV15" s="664" t="str">
        <f t="shared" si="27"/>
        <v/>
      </c>
      <c r="DW15" s="665"/>
      <c r="DX15" s="666"/>
      <c r="DY15" s="664" t="str">
        <f t="shared" si="28"/>
        <v/>
      </c>
      <c r="DZ15" s="665"/>
      <c r="EA15" s="666"/>
      <c r="EB15" s="664" t="str">
        <f t="shared" si="29"/>
        <v/>
      </c>
      <c r="EC15" s="665"/>
      <c r="ED15" s="666"/>
      <c r="EE15" s="598"/>
      <c r="EF15" s="599"/>
      <c r="EG15" s="600"/>
      <c r="EH15" s="646" t="str">
        <f t="shared" si="30"/>
        <v/>
      </c>
      <c r="EI15" s="647"/>
      <c r="EJ15" s="648"/>
      <c r="EK15" s="646" t="str">
        <f t="shared" si="31"/>
        <v/>
      </c>
      <c r="EL15" s="647"/>
      <c r="EM15" s="648"/>
      <c r="EN15" s="646" t="str">
        <f t="shared" si="32"/>
        <v/>
      </c>
      <c r="EO15" s="647"/>
      <c r="EP15" s="648"/>
      <c r="EQ15" s="646" t="str">
        <f t="shared" si="33"/>
        <v/>
      </c>
      <c r="ER15" s="647"/>
      <c r="ES15" s="648"/>
      <c r="ET15" s="646" t="str">
        <f t="shared" si="34"/>
        <v/>
      </c>
      <c r="EU15" s="647"/>
      <c r="EV15" s="648"/>
      <c r="EW15" s="646" t="str">
        <f t="shared" si="35"/>
        <v/>
      </c>
      <c r="EX15" s="647"/>
      <c r="EY15" s="648"/>
      <c r="EZ15" s="646" t="str">
        <f t="shared" si="36"/>
        <v/>
      </c>
      <c r="FA15" s="647"/>
      <c r="FB15" s="648"/>
      <c r="FC15" s="646" t="str">
        <f t="shared" si="37"/>
        <v/>
      </c>
      <c r="FD15" s="647"/>
      <c r="FE15" s="648"/>
      <c r="FF15" s="646" t="str">
        <f t="shared" si="38"/>
        <v/>
      </c>
      <c r="FG15" s="647"/>
      <c r="FH15" s="648"/>
      <c r="FI15" s="646" t="str">
        <f t="shared" si="39"/>
        <v/>
      </c>
      <c r="FJ15" s="647"/>
      <c r="FK15" s="648"/>
      <c r="FL15" s="632" t="str">
        <f t="shared" si="40"/>
        <v>N/A</v>
      </c>
      <c r="FM15" s="633"/>
      <c r="FN15" s="634"/>
      <c r="FO15" s="632" t="str">
        <f t="shared" si="41"/>
        <v>N/A</v>
      </c>
      <c r="FP15" s="633"/>
      <c r="FQ15" s="634"/>
      <c r="FR15" s="632" t="str">
        <f t="shared" si="42"/>
        <v>N/A</v>
      </c>
      <c r="FS15" s="633"/>
      <c r="FT15" s="634"/>
      <c r="FU15" s="632" t="str">
        <f t="shared" si="43"/>
        <v>N/A</v>
      </c>
      <c r="FV15" s="633"/>
      <c r="FW15" s="634"/>
      <c r="FX15" s="632" t="str">
        <f t="shared" si="44"/>
        <v>N/A</v>
      </c>
      <c r="FY15" s="633"/>
      <c r="FZ15" s="634"/>
      <c r="GA15" s="632" t="str">
        <f t="shared" si="45"/>
        <v>N/A</v>
      </c>
      <c r="GB15" s="633"/>
      <c r="GC15" s="634"/>
      <c r="GD15" s="632" t="str">
        <f t="shared" si="46"/>
        <v>N/A</v>
      </c>
      <c r="GE15" s="633"/>
      <c r="GF15" s="634"/>
      <c r="GG15" s="632" t="str">
        <f t="shared" si="47"/>
        <v>N/A</v>
      </c>
      <c r="GH15" s="633"/>
      <c r="GI15" s="634"/>
      <c r="GJ15" s="632" t="str">
        <f t="shared" si="48"/>
        <v>N/A</v>
      </c>
      <c r="GK15" s="633"/>
      <c r="GL15" s="634"/>
      <c r="GM15" s="632" t="str">
        <f t="shared" si="49"/>
        <v>N/A</v>
      </c>
      <c r="GN15" s="633"/>
      <c r="GO15" s="634"/>
      <c r="GP15" s="632" t="str">
        <f t="shared" si="50"/>
        <v>N/A</v>
      </c>
      <c r="GQ15" s="633"/>
      <c r="GR15" s="634"/>
      <c r="GS15" s="632" t="str">
        <f t="shared" si="51"/>
        <v>N/A</v>
      </c>
      <c r="GT15" s="633"/>
      <c r="GU15" s="634"/>
      <c r="GV15" s="632" t="str">
        <f t="shared" si="52"/>
        <v>N/A</v>
      </c>
      <c r="GW15" s="633"/>
      <c r="GX15" s="634"/>
      <c r="GY15" s="632" t="str">
        <f t="shared" si="53"/>
        <v>N/A</v>
      </c>
      <c r="GZ15" s="633"/>
      <c r="HA15" s="634"/>
      <c r="HB15" s="632" t="str">
        <f t="shared" si="54"/>
        <v>N/A</v>
      </c>
      <c r="HC15" s="633"/>
      <c r="HD15" s="634"/>
      <c r="HE15" s="632" t="str">
        <f t="shared" si="55"/>
        <v>N/A</v>
      </c>
      <c r="HF15" s="633"/>
      <c r="HG15" s="634"/>
      <c r="HH15" s="632" t="str">
        <f t="shared" si="56"/>
        <v>N/A</v>
      </c>
      <c r="HI15" s="633"/>
      <c r="HJ15" s="634"/>
      <c r="HK15" s="632" t="str">
        <f t="shared" si="57"/>
        <v>N/A</v>
      </c>
      <c r="HL15" s="633"/>
      <c r="HM15" s="634"/>
      <c r="HN15" s="632" t="str">
        <f t="shared" si="58"/>
        <v>N/A</v>
      </c>
      <c r="HO15" s="633"/>
      <c r="HP15" s="634"/>
      <c r="HQ15" s="632" t="str">
        <f t="shared" si="59"/>
        <v>N/A</v>
      </c>
      <c r="HR15" s="633"/>
      <c r="HS15" s="634"/>
    </row>
    <row r="16" spans="1:227">
      <c r="A16" s="24" t="str">
        <f>IF('Informations About Genes'!A16="","",'Informations About Genes'!A16)</f>
        <v>B2</v>
      </c>
      <c r="B16" s="25" t="str">
        <f>IF('Informations About Genes'!D16="","",'Informations About Genes'!D16)</f>
        <v/>
      </c>
      <c r="C16" s="632" t="str">
        <f>IF('Control Sample Data'!F17="","",'Control Sample Data'!F17)</f>
        <v/>
      </c>
      <c r="D16" s="633"/>
      <c r="E16" s="634"/>
      <c r="F16" s="632" t="str">
        <f>IF('Sample 1 Data'!F17="","",'Sample 1 Data'!F17)</f>
        <v/>
      </c>
      <c r="G16" s="633"/>
      <c r="H16" s="634"/>
      <c r="I16" s="632" t="str">
        <f>IF('Sample 2 Data'!F17="","",'Sample 2 Data'!F17)</f>
        <v/>
      </c>
      <c r="J16" s="633"/>
      <c r="K16" s="634"/>
      <c r="L16" s="632" t="str">
        <f>IF('Sample 3 Data'!F17="","",'Sample 3 Data'!F17)</f>
        <v/>
      </c>
      <c r="M16" s="633"/>
      <c r="N16" s="634"/>
      <c r="O16" s="632" t="str">
        <f>IF('Sample 4 Data'!F17="","",'Sample 4 Data'!F17)</f>
        <v/>
      </c>
      <c r="P16" s="633"/>
      <c r="Q16" s="634"/>
      <c r="R16" s="632" t="str">
        <f>IF('Sample 5 Data'!F17="","",'Sample 5 Data'!F17)</f>
        <v/>
      </c>
      <c r="S16" s="633"/>
      <c r="T16" s="634"/>
      <c r="U16" s="632" t="str">
        <f>IF('Sample 6 Data'!F17="","",'Sample 6 Data'!F17)</f>
        <v/>
      </c>
      <c r="V16" s="633"/>
      <c r="W16" s="634"/>
      <c r="X16" s="632" t="str">
        <f>IF('Sample 7 Data'!F17="","",'Sample 7 Data'!F17)</f>
        <v/>
      </c>
      <c r="Y16" s="633"/>
      <c r="Z16" s="634"/>
      <c r="AA16" s="632" t="str">
        <f>IF('Sample 8 Data'!F17="","",'Sample 8 Data'!F17)</f>
        <v/>
      </c>
      <c r="AB16" s="633"/>
      <c r="AC16" s="634"/>
      <c r="AD16" s="632" t="str">
        <f>IF('Sample 9 Data'!F17="","",'Sample 9 Data'!F17)</f>
        <v/>
      </c>
      <c r="AE16" s="633"/>
      <c r="AF16" s="634"/>
      <c r="AG16" s="632" t="str">
        <f>IF('Sample 10 Data'!F17="","",'Sample 10 Data'!F17)</f>
        <v/>
      </c>
      <c r="AH16" s="633"/>
      <c r="AI16" s="634"/>
      <c r="AJ16" s="635" t="str">
        <f>IF(C16="","",C16-'HKG selection'!$D$17)</f>
        <v/>
      </c>
      <c r="AK16" s="636"/>
      <c r="AL16" s="637"/>
      <c r="AM16" s="635" t="str">
        <f>IF(F16="","",F16-'HKG selection'!$D$18)</f>
        <v/>
      </c>
      <c r="AN16" s="636"/>
      <c r="AO16" s="637"/>
      <c r="AP16" s="635" t="str">
        <f>IF(I16="","",I16-'HKG selection'!$D$19)</f>
        <v/>
      </c>
      <c r="AQ16" s="636"/>
      <c r="AR16" s="637"/>
      <c r="AS16" s="635" t="str">
        <f>IF(L16="","",L16-'HKG selection'!$D$20)</f>
        <v/>
      </c>
      <c r="AT16" s="636"/>
      <c r="AU16" s="637"/>
      <c r="AV16" s="635" t="str">
        <f>IF(O16="","",O16-'HKG selection'!$D$21)</f>
        <v/>
      </c>
      <c r="AW16" s="636"/>
      <c r="AX16" s="637"/>
      <c r="AY16" s="635" t="str">
        <f>IF(R16="","",R16-'HKG selection'!$D$22)</f>
        <v/>
      </c>
      <c r="AZ16" s="636"/>
      <c r="BA16" s="637"/>
      <c r="BB16" s="635" t="str">
        <f>IF(U16="","",U16-'HKG selection'!$D$23)</f>
        <v/>
      </c>
      <c r="BC16" s="636"/>
      <c r="BD16" s="637"/>
      <c r="BE16" s="635" t="str">
        <f>IF(X16="","",X16-'HKG selection'!$D$24)</f>
        <v/>
      </c>
      <c r="BF16" s="636"/>
      <c r="BG16" s="637"/>
      <c r="BH16" s="635" t="str">
        <f>IF(AA16="","",AA16-'HKG selection'!$D$25)</f>
        <v/>
      </c>
      <c r="BI16" s="636"/>
      <c r="BJ16" s="637"/>
      <c r="BK16" s="635" t="str">
        <f>IF(AD16="","",AD16-'HKG selection'!$D$26)</f>
        <v/>
      </c>
      <c r="BL16" s="636"/>
      <c r="BM16" s="637"/>
      <c r="BN16" s="635" t="str">
        <f>IF(AG16="","",AG16-'HKG selection'!$D$27)</f>
        <v/>
      </c>
      <c r="BO16" s="636"/>
      <c r="BP16" s="637"/>
      <c r="BQ16" s="598"/>
      <c r="BR16" s="599"/>
      <c r="BS16" s="600"/>
      <c r="BT16" s="632" t="str">
        <f t="shared" si="9"/>
        <v/>
      </c>
      <c r="BU16" s="633"/>
      <c r="BV16" s="634"/>
      <c r="BW16" s="632" t="str">
        <f t="shared" si="10"/>
        <v/>
      </c>
      <c r="BX16" s="633"/>
      <c r="BY16" s="634"/>
      <c r="BZ16" s="632" t="str">
        <f t="shared" si="11"/>
        <v/>
      </c>
      <c r="CA16" s="633"/>
      <c r="CB16" s="634"/>
      <c r="CC16" s="632" t="str">
        <f t="shared" si="12"/>
        <v/>
      </c>
      <c r="CD16" s="633"/>
      <c r="CE16" s="634"/>
      <c r="CF16" s="632" t="str">
        <f t="shared" si="13"/>
        <v/>
      </c>
      <c r="CG16" s="633"/>
      <c r="CH16" s="634"/>
      <c r="CI16" s="632" t="str">
        <f t="shared" si="14"/>
        <v/>
      </c>
      <c r="CJ16" s="633"/>
      <c r="CK16" s="634"/>
      <c r="CL16" s="632" t="str">
        <f t="shared" si="15"/>
        <v/>
      </c>
      <c r="CM16" s="633"/>
      <c r="CN16" s="634"/>
      <c r="CO16" s="632" t="str">
        <f t="shared" si="16"/>
        <v/>
      </c>
      <c r="CP16" s="633"/>
      <c r="CQ16" s="634"/>
      <c r="CR16" s="632" t="str">
        <f t="shared" si="17"/>
        <v/>
      </c>
      <c r="CS16" s="633"/>
      <c r="CT16" s="634"/>
      <c r="CU16" s="632" t="str">
        <f t="shared" si="18"/>
        <v/>
      </c>
      <c r="CV16" s="633"/>
      <c r="CW16" s="634"/>
      <c r="CX16" s="598" t="str">
        <f t="shared" si="19"/>
        <v/>
      </c>
      <c r="CY16" s="599"/>
      <c r="CZ16" s="600"/>
      <c r="DA16" s="664" t="str">
        <f t="shared" si="20"/>
        <v/>
      </c>
      <c r="DB16" s="665"/>
      <c r="DC16" s="666"/>
      <c r="DD16" s="664" t="str">
        <f t="shared" si="21"/>
        <v/>
      </c>
      <c r="DE16" s="665"/>
      <c r="DF16" s="666"/>
      <c r="DG16" s="664" t="str">
        <f t="shared" si="22"/>
        <v/>
      </c>
      <c r="DH16" s="665"/>
      <c r="DI16" s="666"/>
      <c r="DJ16" s="664" t="str">
        <f t="shared" si="23"/>
        <v/>
      </c>
      <c r="DK16" s="665"/>
      <c r="DL16" s="666"/>
      <c r="DM16" s="664" t="str">
        <f t="shared" si="24"/>
        <v/>
      </c>
      <c r="DN16" s="665"/>
      <c r="DO16" s="666"/>
      <c r="DP16" s="664" t="str">
        <f t="shared" si="25"/>
        <v/>
      </c>
      <c r="DQ16" s="665"/>
      <c r="DR16" s="666"/>
      <c r="DS16" s="664" t="str">
        <f t="shared" si="26"/>
        <v/>
      </c>
      <c r="DT16" s="665"/>
      <c r="DU16" s="666"/>
      <c r="DV16" s="664" t="str">
        <f t="shared" si="27"/>
        <v/>
      </c>
      <c r="DW16" s="665"/>
      <c r="DX16" s="666"/>
      <c r="DY16" s="664" t="str">
        <f t="shared" si="28"/>
        <v/>
      </c>
      <c r="DZ16" s="665"/>
      <c r="EA16" s="666"/>
      <c r="EB16" s="664" t="str">
        <f t="shared" si="29"/>
        <v/>
      </c>
      <c r="EC16" s="665"/>
      <c r="ED16" s="666"/>
      <c r="EE16" s="598"/>
      <c r="EF16" s="599"/>
      <c r="EG16" s="600"/>
      <c r="EH16" s="646" t="str">
        <f t="shared" si="30"/>
        <v/>
      </c>
      <c r="EI16" s="647"/>
      <c r="EJ16" s="648"/>
      <c r="EK16" s="646" t="str">
        <f t="shared" si="31"/>
        <v/>
      </c>
      <c r="EL16" s="647"/>
      <c r="EM16" s="648"/>
      <c r="EN16" s="646" t="str">
        <f t="shared" si="32"/>
        <v/>
      </c>
      <c r="EO16" s="647"/>
      <c r="EP16" s="648"/>
      <c r="EQ16" s="646" t="str">
        <f t="shared" si="33"/>
        <v/>
      </c>
      <c r="ER16" s="647"/>
      <c r="ES16" s="648"/>
      <c r="ET16" s="646" t="str">
        <f t="shared" si="34"/>
        <v/>
      </c>
      <c r="EU16" s="647"/>
      <c r="EV16" s="648"/>
      <c r="EW16" s="646" t="str">
        <f t="shared" si="35"/>
        <v/>
      </c>
      <c r="EX16" s="647"/>
      <c r="EY16" s="648"/>
      <c r="EZ16" s="646" t="str">
        <f t="shared" si="36"/>
        <v/>
      </c>
      <c r="FA16" s="647"/>
      <c r="FB16" s="648"/>
      <c r="FC16" s="646" t="str">
        <f t="shared" si="37"/>
        <v/>
      </c>
      <c r="FD16" s="647"/>
      <c r="FE16" s="648"/>
      <c r="FF16" s="646" t="str">
        <f t="shared" si="38"/>
        <v/>
      </c>
      <c r="FG16" s="647"/>
      <c r="FH16" s="648"/>
      <c r="FI16" s="646" t="str">
        <f t="shared" si="39"/>
        <v/>
      </c>
      <c r="FJ16" s="647"/>
      <c r="FK16" s="648"/>
      <c r="FL16" s="632" t="str">
        <f t="shared" si="40"/>
        <v>N/A</v>
      </c>
      <c r="FM16" s="633"/>
      <c r="FN16" s="634"/>
      <c r="FO16" s="632" t="str">
        <f t="shared" si="41"/>
        <v>N/A</v>
      </c>
      <c r="FP16" s="633"/>
      <c r="FQ16" s="634"/>
      <c r="FR16" s="632" t="str">
        <f t="shared" si="42"/>
        <v>N/A</v>
      </c>
      <c r="FS16" s="633"/>
      <c r="FT16" s="634"/>
      <c r="FU16" s="632" t="str">
        <f t="shared" si="43"/>
        <v>N/A</v>
      </c>
      <c r="FV16" s="633"/>
      <c r="FW16" s="634"/>
      <c r="FX16" s="632" t="str">
        <f t="shared" si="44"/>
        <v>N/A</v>
      </c>
      <c r="FY16" s="633"/>
      <c r="FZ16" s="634"/>
      <c r="GA16" s="632" t="str">
        <f t="shared" si="45"/>
        <v>N/A</v>
      </c>
      <c r="GB16" s="633"/>
      <c r="GC16" s="634"/>
      <c r="GD16" s="632" t="str">
        <f t="shared" si="46"/>
        <v>N/A</v>
      </c>
      <c r="GE16" s="633"/>
      <c r="GF16" s="634"/>
      <c r="GG16" s="632" t="str">
        <f t="shared" si="47"/>
        <v>N/A</v>
      </c>
      <c r="GH16" s="633"/>
      <c r="GI16" s="634"/>
      <c r="GJ16" s="632" t="str">
        <f t="shared" si="48"/>
        <v>N/A</v>
      </c>
      <c r="GK16" s="633"/>
      <c r="GL16" s="634"/>
      <c r="GM16" s="632" t="str">
        <f t="shared" si="49"/>
        <v>N/A</v>
      </c>
      <c r="GN16" s="633"/>
      <c r="GO16" s="634"/>
      <c r="GP16" s="632" t="str">
        <f t="shared" si="50"/>
        <v>N/A</v>
      </c>
      <c r="GQ16" s="633"/>
      <c r="GR16" s="634"/>
      <c r="GS16" s="632" t="str">
        <f t="shared" si="51"/>
        <v>N/A</v>
      </c>
      <c r="GT16" s="633"/>
      <c r="GU16" s="634"/>
      <c r="GV16" s="632" t="str">
        <f t="shared" si="52"/>
        <v>N/A</v>
      </c>
      <c r="GW16" s="633"/>
      <c r="GX16" s="634"/>
      <c r="GY16" s="632" t="str">
        <f t="shared" si="53"/>
        <v>N/A</v>
      </c>
      <c r="GZ16" s="633"/>
      <c r="HA16" s="634"/>
      <c r="HB16" s="632" t="str">
        <f t="shared" si="54"/>
        <v>N/A</v>
      </c>
      <c r="HC16" s="633"/>
      <c r="HD16" s="634"/>
      <c r="HE16" s="632" t="str">
        <f t="shared" si="55"/>
        <v>N/A</v>
      </c>
      <c r="HF16" s="633"/>
      <c r="HG16" s="634"/>
      <c r="HH16" s="632" t="str">
        <f t="shared" si="56"/>
        <v>N/A</v>
      </c>
      <c r="HI16" s="633"/>
      <c r="HJ16" s="634"/>
      <c r="HK16" s="632" t="str">
        <f t="shared" si="57"/>
        <v>N/A</v>
      </c>
      <c r="HL16" s="633"/>
      <c r="HM16" s="634"/>
      <c r="HN16" s="632" t="str">
        <f t="shared" si="58"/>
        <v>N/A</v>
      </c>
      <c r="HO16" s="633"/>
      <c r="HP16" s="634"/>
      <c r="HQ16" s="632" t="str">
        <f t="shared" si="59"/>
        <v>N/A</v>
      </c>
      <c r="HR16" s="633"/>
      <c r="HS16" s="634"/>
    </row>
    <row r="17" spans="1:227">
      <c r="A17" s="24" t="str">
        <f>IF('Informations About Genes'!A17="","",'Informations About Genes'!A17)</f>
        <v>B3</v>
      </c>
      <c r="B17" s="25" t="str">
        <f>IF('Informations About Genes'!D17="","",'Informations About Genes'!D17)</f>
        <v/>
      </c>
      <c r="C17" s="632" t="str">
        <f>IF('Control Sample Data'!F18="","",'Control Sample Data'!F18)</f>
        <v/>
      </c>
      <c r="D17" s="633"/>
      <c r="E17" s="634"/>
      <c r="F17" s="632" t="str">
        <f>IF('Sample 1 Data'!F18="","",'Sample 1 Data'!F18)</f>
        <v/>
      </c>
      <c r="G17" s="633"/>
      <c r="H17" s="634"/>
      <c r="I17" s="632" t="str">
        <f>IF('Sample 2 Data'!F18="","",'Sample 2 Data'!F18)</f>
        <v/>
      </c>
      <c r="J17" s="633"/>
      <c r="K17" s="634"/>
      <c r="L17" s="632" t="str">
        <f>IF('Sample 3 Data'!F18="","",'Sample 3 Data'!F18)</f>
        <v/>
      </c>
      <c r="M17" s="633"/>
      <c r="N17" s="634"/>
      <c r="O17" s="632" t="str">
        <f>IF('Sample 4 Data'!F18="","",'Sample 4 Data'!F18)</f>
        <v/>
      </c>
      <c r="P17" s="633"/>
      <c r="Q17" s="634"/>
      <c r="R17" s="632" t="str">
        <f>IF('Sample 5 Data'!F18="","",'Sample 5 Data'!F18)</f>
        <v/>
      </c>
      <c r="S17" s="633"/>
      <c r="T17" s="634"/>
      <c r="U17" s="632" t="str">
        <f>IF('Sample 6 Data'!F18="","",'Sample 6 Data'!F18)</f>
        <v/>
      </c>
      <c r="V17" s="633"/>
      <c r="W17" s="634"/>
      <c r="X17" s="632" t="str">
        <f>IF('Sample 7 Data'!F18="","",'Sample 7 Data'!F18)</f>
        <v/>
      </c>
      <c r="Y17" s="633"/>
      <c r="Z17" s="634"/>
      <c r="AA17" s="632" t="str">
        <f>IF('Sample 8 Data'!F18="","",'Sample 8 Data'!F18)</f>
        <v/>
      </c>
      <c r="AB17" s="633"/>
      <c r="AC17" s="634"/>
      <c r="AD17" s="632" t="str">
        <f>IF('Sample 9 Data'!F18="","",'Sample 9 Data'!F18)</f>
        <v/>
      </c>
      <c r="AE17" s="633"/>
      <c r="AF17" s="634"/>
      <c r="AG17" s="632" t="str">
        <f>IF('Sample 10 Data'!F18="","",'Sample 10 Data'!F18)</f>
        <v/>
      </c>
      <c r="AH17" s="633"/>
      <c r="AI17" s="634"/>
      <c r="AJ17" s="635" t="str">
        <f>IF(C17="","",C17-'HKG selection'!$D$17)</f>
        <v/>
      </c>
      <c r="AK17" s="636"/>
      <c r="AL17" s="637"/>
      <c r="AM17" s="635" t="str">
        <f>IF(F17="","",F17-'HKG selection'!$D$18)</f>
        <v/>
      </c>
      <c r="AN17" s="636"/>
      <c r="AO17" s="637"/>
      <c r="AP17" s="635" t="str">
        <f>IF(I17="","",I17-'HKG selection'!$D$19)</f>
        <v/>
      </c>
      <c r="AQ17" s="636"/>
      <c r="AR17" s="637"/>
      <c r="AS17" s="635" t="str">
        <f>IF(L17="","",L17-'HKG selection'!$D$20)</f>
        <v/>
      </c>
      <c r="AT17" s="636"/>
      <c r="AU17" s="637"/>
      <c r="AV17" s="635" t="str">
        <f>IF(O17="","",O17-'HKG selection'!$D$21)</f>
        <v/>
      </c>
      <c r="AW17" s="636"/>
      <c r="AX17" s="637"/>
      <c r="AY17" s="635" t="str">
        <f>IF(R17="","",R17-'HKG selection'!$D$22)</f>
        <v/>
      </c>
      <c r="AZ17" s="636"/>
      <c r="BA17" s="637"/>
      <c r="BB17" s="635" t="str">
        <f>IF(U17="","",U17-'HKG selection'!$D$23)</f>
        <v/>
      </c>
      <c r="BC17" s="636"/>
      <c r="BD17" s="637"/>
      <c r="BE17" s="635" t="str">
        <f>IF(X17="","",X17-'HKG selection'!$D$24)</f>
        <v/>
      </c>
      <c r="BF17" s="636"/>
      <c r="BG17" s="637"/>
      <c r="BH17" s="635" t="str">
        <f>IF(AA17="","",AA17-'HKG selection'!$D$25)</f>
        <v/>
      </c>
      <c r="BI17" s="636"/>
      <c r="BJ17" s="637"/>
      <c r="BK17" s="635" t="str">
        <f>IF(AD17="","",AD17-'HKG selection'!$D$26)</f>
        <v/>
      </c>
      <c r="BL17" s="636"/>
      <c r="BM17" s="637"/>
      <c r="BN17" s="635" t="str">
        <f>IF(AG17="","",AG17-'HKG selection'!$D$27)</f>
        <v/>
      </c>
      <c r="BO17" s="636"/>
      <c r="BP17" s="637"/>
      <c r="BQ17" s="598"/>
      <c r="BR17" s="599"/>
      <c r="BS17" s="600"/>
      <c r="BT17" s="632" t="str">
        <f t="shared" si="9"/>
        <v/>
      </c>
      <c r="BU17" s="633"/>
      <c r="BV17" s="634"/>
      <c r="BW17" s="632" t="str">
        <f t="shared" si="10"/>
        <v/>
      </c>
      <c r="BX17" s="633"/>
      <c r="BY17" s="634"/>
      <c r="BZ17" s="632" t="str">
        <f t="shared" si="11"/>
        <v/>
      </c>
      <c r="CA17" s="633"/>
      <c r="CB17" s="634"/>
      <c r="CC17" s="632" t="str">
        <f t="shared" si="12"/>
        <v/>
      </c>
      <c r="CD17" s="633"/>
      <c r="CE17" s="634"/>
      <c r="CF17" s="632" t="str">
        <f t="shared" si="13"/>
        <v/>
      </c>
      <c r="CG17" s="633"/>
      <c r="CH17" s="634"/>
      <c r="CI17" s="632" t="str">
        <f t="shared" si="14"/>
        <v/>
      </c>
      <c r="CJ17" s="633"/>
      <c r="CK17" s="634"/>
      <c r="CL17" s="632" t="str">
        <f t="shared" si="15"/>
        <v/>
      </c>
      <c r="CM17" s="633"/>
      <c r="CN17" s="634"/>
      <c r="CO17" s="632" t="str">
        <f t="shared" si="16"/>
        <v/>
      </c>
      <c r="CP17" s="633"/>
      <c r="CQ17" s="634"/>
      <c r="CR17" s="632" t="str">
        <f t="shared" si="17"/>
        <v/>
      </c>
      <c r="CS17" s="633"/>
      <c r="CT17" s="634"/>
      <c r="CU17" s="632" t="str">
        <f t="shared" si="18"/>
        <v/>
      </c>
      <c r="CV17" s="633"/>
      <c r="CW17" s="634"/>
      <c r="CX17" s="598" t="str">
        <f t="shared" si="19"/>
        <v/>
      </c>
      <c r="CY17" s="599"/>
      <c r="CZ17" s="600"/>
      <c r="DA17" s="664" t="str">
        <f t="shared" si="20"/>
        <v/>
      </c>
      <c r="DB17" s="665"/>
      <c r="DC17" s="666"/>
      <c r="DD17" s="664" t="str">
        <f t="shared" si="21"/>
        <v/>
      </c>
      <c r="DE17" s="665"/>
      <c r="DF17" s="666"/>
      <c r="DG17" s="664" t="str">
        <f t="shared" si="22"/>
        <v/>
      </c>
      <c r="DH17" s="665"/>
      <c r="DI17" s="666"/>
      <c r="DJ17" s="664" t="str">
        <f t="shared" si="23"/>
        <v/>
      </c>
      <c r="DK17" s="665"/>
      <c r="DL17" s="666"/>
      <c r="DM17" s="664" t="str">
        <f t="shared" si="24"/>
        <v/>
      </c>
      <c r="DN17" s="665"/>
      <c r="DO17" s="666"/>
      <c r="DP17" s="664" t="str">
        <f t="shared" si="25"/>
        <v/>
      </c>
      <c r="DQ17" s="665"/>
      <c r="DR17" s="666"/>
      <c r="DS17" s="664" t="str">
        <f t="shared" si="26"/>
        <v/>
      </c>
      <c r="DT17" s="665"/>
      <c r="DU17" s="666"/>
      <c r="DV17" s="664" t="str">
        <f t="shared" si="27"/>
        <v/>
      </c>
      <c r="DW17" s="665"/>
      <c r="DX17" s="666"/>
      <c r="DY17" s="664" t="str">
        <f t="shared" si="28"/>
        <v/>
      </c>
      <c r="DZ17" s="665"/>
      <c r="EA17" s="666"/>
      <c r="EB17" s="664" t="str">
        <f t="shared" si="29"/>
        <v/>
      </c>
      <c r="EC17" s="665"/>
      <c r="ED17" s="666"/>
      <c r="EE17" s="598"/>
      <c r="EF17" s="599"/>
      <c r="EG17" s="600"/>
      <c r="EH17" s="646" t="str">
        <f t="shared" si="30"/>
        <v/>
      </c>
      <c r="EI17" s="647"/>
      <c r="EJ17" s="648"/>
      <c r="EK17" s="646" t="str">
        <f t="shared" si="31"/>
        <v/>
      </c>
      <c r="EL17" s="647"/>
      <c r="EM17" s="648"/>
      <c r="EN17" s="646" t="str">
        <f t="shared" si="32"/>
        <v/>
      </c>
      <c r="EO17" s="647"/>
      <c r="EP17" s="648"/>
      <c r="EQ17" s="646" t="str">
        <f t="shared" si="33"/>
        <v/>
      </c>
      <c r="ER17" s="647"/>
      <c r="ES17" s="648"/>
      <c r="ET17" s="646" t="str">
        <f t="shared" si="34"/>
        <v/>
      </c>
      <c r="EU17" s="647"/>
      <c r="EV17" s="648"/>
      <c r="EW17" s="646" t="str">
        <f t="shared" si="35"/>
        <v/>
      </c>
      <c r="EX17" s="647"/>
      <c r="EY17" s="648"/>
      <c r="EZ17" s="646" t="str">
        <f t="shared" si="36"/>
        <v/>
      </c>
      <c r="FA17" s="647"/>
      <c r="FB17" s="648"/>
      <c r="FC17" s="646" t="str">
        <f t="shared" si="37"/>
        <v/>
      </c>
      <c r="FD17" s="647"/>
      <c r="FE17" s="648"/>
      <c r="FF17" s="646" t="str">
        <f t="shared" si="38"/>
        <v/>
      </c>
      <c r="FG17" s="647"/>
      <c r="FH17" s="648"/>
      <c r="FI17" s="646" t="str">
        <f t="shared" si="39"/>
        <v/>
      </c>
      <c r="FJ17" s="647"/>
      <c r="FK17" s="648"/>
      <c r="FL17" s="632" t="str">
        <f t="shared" si="40"/>
        <v>N/A</v>
      </c>
      <c r="FM17" s="633"/>
      <c r="FN17" s="634"/>
      <c r="FO17" s="632" t="str">
        <f t="shared" si="41"/>
        <v>N/A</v>
      </c>
      <c r="FP17" s="633"/>
      <c r="FQ17" s="634"/>
      <c r="FR17" s="632" t="str">
        <f t="shared" si="42"/>
        <v>N/A</v>
      </c>
      <c r="FS17" s="633"/>
      <c r="FT17" s="634"/>
      <c r="FU17" s="632" t="str">
        <f t="shared" si="43"/>
        <v>N/A</v>
      </c>
      <c r="FV17" s="633"/>
      <c r="FW17" s="634"/>
      <c r="FX17" s="632" t="str">
        <f t="shared" si="44"/>
        <v>N/A</v>
      </c>
      <c r="FY17" s="633"/>
      <c r="FZ17" s="634"/>
      <c r="GA17" s="632" t="str">
        <f t="shared" si="45"/>
        <v>N/A</v>
      </c>
      <c r="GB17" s="633"/>
      <c r="GC17" s="634"/>
      <c r="GD17" s="632" t="str">
        <f t="shared" si="46"/>
        <v>N/A</v>
      </c>
      <c r="GE17" s="633"/>
      <c r="GF17" s="634"/>
      <c r="GG17" s="632" t="str">
        <f t="shared" si="47"/>
        <v>N/A</v>
      </c>
      <c r="GH17" s="633"/>
      <c r="GI17" s="634"/>
      <c r="GJ17" s="632" t="str">
        <f t="shared" si="48"/>
        <v>N/A</v>
      </c>
      <c r="GK17" s="633"/>
      <c r="GL17" s="634"/>
      <c r="GM17" s="632" t="str">
        <f t="shared" si="49"/>
        <v>N/A</v>
      </c>
      <c r="GN17" s="633"/>
      <c r="GO17" s="634"/>
      <c r="GP17" s="632" t="str">
        <f t="shared" si="50"/>
        <v>N/A</v>
      </c>
      <c r="GQ17" s="633"/>
      <c r="GR17" s="634"/>
      <c r="GS17" s="632" t="str">
        <f t="shared" si="51"/>
        <v>N/A</v>
      </c>
      <c r="GT17" s="633"/>
      <c r="GU17" s="634"/>
      <c r="GV17" s="632" t="str">
        <f t="shared" si="52"/>
        <v>N/A</v>
      </c>
      <c r="GW17" s="633"/>
      <c r="GX17" s="634"/>
      <c r="GY17" s="632" t="str">
        <f t="shared" si="53"/>
        <v>N/A</v>
      </c>
      <c r="GZ17" s="633"/>
      <c r="HA17" s="634"/>
      <c r="HB17" s="632" t="str">
        <f t="shared" si="54"/>
        <v>N/A</v>
      </c>
      <c r="HC17" s="633"/>
      <c r="HD17" s="634"/>
      <c r="HE17" s="632" t="str">
        <f t="shared" si="55"/>
        <v>N/A</v>
      </c>
      <c r="HF17" s="633"/>
      <c r="HG17" s="634"/>
      <c r="HH17" s="632" t="str">
        <f t="shared" si="56"/>
        <v>N/A</v>
      </c>
      <c r="HI17" s="633"/>
      <c r="HJ17" s="634"/>
      <c r="HK17" s="632" t="str">
        <f t="shared" si="57"/>
        <v>N/A</v>
      </c>
      <c r="HL17" s="633"/>
      <c r="HM17" s="634"/>
      <c r="HN17" s="632" t="str">
        <f t="shared" si="58"/>
        <v>N/A</v>
      </c>
      <c r="HO17" s="633"/>
      <c r="HP17" s="634"/>
      <c r="HQ17" s="632" t="str">
        <f t="shared" si="59"/>
        <v>N/A</v>
      </c>
      <c r="HR17" s="633"/>
      <c r="HS17" s="634"/>
    </row>
    <row r="18" spans="1:227">
      <c r="A18" s="24" t="str">
        <f>IF('Informations About Genes'!A18="","",'Informations About Genes'!A18)</f>
        <v>B4</v>
      </c>
      <c r="B18" s="25" t="str">
        <f>IF('Informations About Genes'!D18="","",'Informations About Genes'!D18)</f>
        <v/>
      </c>
      <c r="C18" s="632" t="str">
        <f>IF('Control Sample Data'!F19="","",'Control Sample Data'!F19)</f>
        <v/>
      </c>
      <c r="D18" s="633"/>
      <c r="E18" s="634"/>
      <c r="F18" s="632" t="str">
        <f>IF('Sample 1 Data'!F19="","",'Sample 1 Data'!F19)</f>
        <v/>
      </c>
      <c r="G18" s="633"/>
      <c r="H18" s="634"/>
      <c r="I18" s="632" t="str">
        <f>IF('Sample 2 Data'!F19="","",'Sample 2 Data'!F19)</f>
        <v/>
      </c>
      <c r="J18" s="633"/>
      <c r="K18" s="634"/>
      <c r="L18" s="632" t="str">
        <f>IF('Sample 3 Data'!F19="","",'Sample 3 Data'!F19)</f>
        <v/>
      </c>
      <c r="M18" s="633"/>
      <c r="N18" s="634"/>
      <c r="O18" s="632" t="str">
        <f>IF('Sample 4 Data'!F19="","",'Sample 4 Data'!F19)</f>
        <v/>
      </c>
      <c r="P18" s="633"/>
      <c r="Q18" s="634"/>
      <c r="R18" s="632" t="str">
        <f>IF('Sample 5 Data'!F19="","",'Sample 5 Data'!F19)</f>
        <v/>
      </c>
      <c r="S18" s="633"/>
      <c r="T18" s="634"/>
      <c r="U18" s="632" t="str">
        <f>IF('Sample 6 Data'!F19="","",'Sample 6 Data'!F19)</f>
        <v/>
      </c>
      <c r="V18" s="633"/>
      <c r="W18" s="634"/>
      <c r="X18" s="632" t="str">
        <f>IF('Sample 7 Data'!F19="","",'Sample 7 Data'!F19)</f>
        <v/>
      </c>
      <c r="Y18" s="633"/>
      <c r="Z18" s="634"/>
      <c r="AA18" s="632" t="str">
        <f>IF('Sample 8 Data'!F19="","",'Sample 8 Data'!F19)</f>
        <v/>
      </c>
      <c r="AB18" s="633"/>
      <c r="AC18" s="634"/>
      <c r="AD18" s="632" t="str">
        <f>IF('Sample 9 Data'!F19="","",'Sample 9 Data'!F19)</f>
        <v/>
      </c>
      <c r="AE18" s="633"/>
      <c r="AF18" s="634"/>
      <c r="AG18" s="632" t="str">
        <f>IF('Sample 10 Data'!F19="","",'Sample 10 Data'!F19)</f>
        <v/>
      </c>
      <c r="AH18" s="633"/>
      <c r="AI18" s="634"/>
      <c r="AJ18" s="635" t="str">
        <f>IF(C18="","",C18-'HKG selection'!$D$17)</f>
        <v/>
      </c>
      <c r="AK18" s="636"/>
      <c r="AL18" s="637"/>
      <c r="AM18" s="635" t="str">
        <f>IF(F18="","",F18-'HKG selection'!$D$18)</f>
        <v/>
      </c>
      <c r="AN18" s="636"/>
      <c r="AO18" s="637"/>
      <c r="AP18" s="635" t="str">
        <f>IF(I18="","",I18-'HKG selection'!$D$19)</f>
        <v/>
      </c>
      <c r="AQ18" s="636"/>
      <c r="AR18" s="637"/>
      <c r="AS18" s="635" t="str">
        <f>IF(L18="","",L18-'HKG selection'!$D$20)</f>
        <v/>
      </c>
      <c r="AT18" s="636"/>
      <c r="AU18" s="637"/>
      <c r="AV18" s="635" t="str">
        <f>IF(O18="","",O18-'HKG selection'!$D$21)</f>
        <v/>
      </c>
      <c r="AW18" s="636"/>
      <c r="AX18" s="637"/>
      <c r="AY18" s="635" t="str">
        <f>IF(R18="","",R18-'HKG selection'!$D$22)</f>
        <v/>
      </c>
      <c r="AZ18" s="636"/>
      <c r="BA18" s="637"/>
      <c r="BB18" s="635" t="str">
        <f>IF(U18="","",U18-'HKG selection'!$D$23)</f>
        <v/>
      </c>
      <c r="BC18" s="636"/>
      <c r="BD18" s="637"/>
      <c r="BE18" s="635" t="str">
        <f>IF(X18="","",X18-'HKG selection'!$D$24)</f>
        <v/>
      </c>
      <c r="BF18" s="636"/>
      <c r="BG18" s="637"/>
      <c r="BH18" s="635" t="str">
        <f>IF(AA18="","",AA18-'HKG selection'!$D$25)</f>
        <v/>
      </c>
      <c r="BI18" s="636"/>
      <c r="BJ18" s="637"/>
      <c r="BK18" s="635" t="str">
        <f>IF(AD18="","",AD18-'HKG selection'!$D$26)</f>
        <v/>
      </c>
      <c r="BL18" s="636"/>
      <c r="BM18" s="637"/>
      <c r="BN18" s="635" t="str">
        <f>IF(AG18="","",AG18-'HKG selection'!$D$27)</f>
        <v/>
      </c>
      <c r="BO18" s="636"/>
      <c r="BP18" s="637"/>
      <c r="BQ18" s="598"/>
      <c r="BR18" s="599"/>
      <c r="BS18" s="600"/>
      <c r="BT18" s="632" t="str">
        <f t="shared" si="9"/>
        <v/>
      </c>
      <c r="BU18" s="633"/>
      <c r="BV18" s="634"/>
      <c r="BW18" s="632" t="str">
        <f t="shared" si="10"/>
        <v/>
      </c>
      <c r="BX18" s="633"/>
      <c r="BY18" s="634"/>
      <c r="BZ18" s="632" t="str">
        <f t="shared" si="11"/>
        <v/>
      </c>
      <c r="CA18" s="633"/>
      <c r="CB18" s="634"/>
      <c r="CC18" s="632" t="str">
        <f t="shared" si="12"/>
        <v/>
      </c>
      <c r="CD18" s="633"/>
      <c r="CE18" s="634"/>
      <c r="CF18" s="632" t="str">
        <f t="shared" si="13"/>
        <v/>
      </c>
      <c r="CG18" s="633"/>
      <c r="CH18" s="634"/>
      <c r="CI18" s="632" t="str">
        <f t="shared" si="14"/>
        <v/>
      </c>
      <c r="CJ18" s="633"/>
      <c r="CK18" s="634"/>
      <c r="CL18" s="632" t="str">
        <f t="shared" si="15"/>
        <v/>
      </c>
      <c r="CM18" s="633"/>
      <c r="CN18" s="634"/>
      <c r="CO18" s="632" t="str">
        <f t="shared" si="16"/>
        <v/>
      </c>
      <c r="CP18" s="633"/>
      <c r="CQ18" s="634"/>
      <c r="CR18" s="632" t="str">
        <f t="shared" si="17"/>
        <v/>
      </c>
      <c r="CS18" s="633"/>
      <c r="CT18" s="634"/>
      <c r="CU18" s="632" t="str">
        <f t="shared" si="18"/>
        <v/>
      </c>
      <c r="CV18" s="633"/>
      <c r="CW18" s="634"/>
      <c r="CX18" s="598" t="str">
        <f t="shared" si="19"/>
        <v/>
      </c>
      <c r="CY18" s="599"/>
      <c r="CZ18" s="600"/>
      <c r="DA18" s="664" t="str">
        <f t="shared" si="20"/>
        <v/>
      </c>
      <c r="DB18" s="665"/>
      <c r="DC18" s="666"/>
      <c r="DD18" s="664" t="str">
        <f t="shared" si="21"/>
        <v/>
      </c>
      <c r="DE18" s="665"/>
      <c r="DF18" s="666"/>
      <c r="DG18" s="664" t="str">
        <f t="shared" si="22"/>
        <v/>
      </c>
      <c r="DH18" s="665"/>
      <c r="DI18" s="666"/>
      <c r="DJ18" s="664" t="str">
        <f t="shared" si="23"/>
        <v/>
      </c>
      <c r="DK18" s="665"/>
      <c r="DL18" s="666"/>
      <c r="DM18" s="664" t="str">
        <f t="shared" si="24"/>
        <v/>
      </c>
      <c r="DN18" s="665"/>
      <c r="DO18" s="666"/>
      <c r="DP18" s="664" t="str">
        <f t="shared" si="25"/>
        <v/>
      </c>
      <c r="DQ18" s="665"/>
      <c r="DR18" s="666"/>
      <c r="DS18" s="664" t="str">
        <f t="shared" si="26"/>
        <v/>
      </c>
      <c r="DT18" s="665"/>
      <c r="DU18" s="666"/>
      <c r="DV18" s="664" t="str">
        <f t="shared" si="27"/>
        <v/>
      </c>
      <c r="DW18" s="665"/>
      <c r="DX18" s="666"/>
      <c r="DY18" s="664" t="str">
        <f t="shared" si="28"/>
        <v/>
      </c>
      <c r="DZ18" s="665"/>
      <c r="EA18" s="666"/>
      <c r="EB18" s="664" t="str">
        <f t="shared" si="29"/>
        <v/>
      </c>
      <c r="EC18" s="665"/>
      <c r="ED18" s="666"/>
      <c r="EE18" s="598"/>
      <c r="EF18" s="599"/>
      <c r="EG18" s="600"/>
      <c r="EH18" s="646" t="str">
        <f t="shared" si="30"/>
        <v/>
      </c>
      <c r="EI18" s="647"/>
      <c r="EJ18" s="648"/>
      <c r="EK18" s="646" t="str">
        <f t="shared" si="31"/>
        <v/>
      </c>
      <c r="EL18" s="647"/>
      <c r="EM18" s="648"/>
      <c r="EN18" s="646" t="str">
        <f t="shared" si="32"/>
        <v/>
      </c>
      <c r="EO18" s="647"/>
      <c r="EP18" s="648"/>
      <c r="EQ18" s="646" t="str">
        <f t="shared" si="33"/>
        <v/>
      </c>
      <c r="ER18" s="647"/>
      <c r="ES18" s="648"/>
      <c r="ET18" s="646" t="str">
        <f t="shared" si="34"/>
        <v/>
      </c>
      <c r="EU18" s="647"/>
      <c r="EV18" s="648"/>
      <c r="EW18" s="646" t="str">
        <f t="shared" si="35"/>
        <v/>
      </c>
      <c r="EX18" s="647"/>
      <c r="EY18" s="648"/>
      <c r="EZ18" s="646" t="str">
        <f t="shared" si="36"/>
        <v/>
      </c>
      <c r="FA18" s="647"/>
      <c r="FB18" s="648"/>
      <c r="FC18" s="646" t="str">
        <f t="shared" si="37"/>
        <v/>
      </c>
      <c r="FD18" s="647"/>
      <c r="FE18" s="648"/>
      <c r="FF18" s="646" t="str">
        <f t="shared" si="38"/>
        <v/>
      </c>
      <c r="FG18" s="647"/>
      <c r="FH18" s="648"/>
      <c r="FI18" s="646" t="str">
        <f t="shared" si="39"/>
        <v/>
      </c>
      <c r="FJ18" s="647"/>
      <c r="FK18" s="648"/>
      <c r="FL18" s="632" t="str">
        <f t="shared" si="40"/>
        <v>N/A</v>
      </c>
      <c r="FM18" s="633"/>
      <c r="FN18" s="634"/>
      <c r="FO18" s="632" t="str">
        <f t="shared" si="41"/>
        <v>N/A</v>
      </c>
      <c r="FP18" s="633"/>
      <c r="FQ18" s="634"/>
      <c r="FR18" s="632" t="str">
        <f t="shared" si="42"/>
        <v>N/A</v>
      </c>
      <c r="FS18" s="633"/>
      <c r="FT18" s="634"/>
      <c r="FU18" s="632" t="str">
        <f t="shared" si="43"/>
        <v>N/A</v>
      </c>
      <c r="FV18" s="633"/>
      <c r="FW18" s="634"/>
      <c r="FX18" s="632" t="str">
        <f t="shared" si="44"/>
        <v>N/A</v>
      </c>
      <c r="FY18" s="633"/>
      <c r="FZ18" s="634"/>
      <c r="GA18" s="632" t="str">
        <f t="shared" si="45"/>
        <v>N/A</v>
      </c>
      <c r="GB18" s="633"/>
      <c r="GC18" s="634"/>
      <c r="GD18" s="632" t="str">
        <f t="shared" si="46"/>
        <v>N/A</v>
      </c>
      <c r="GE18" s="633"/>
      <c r="GF18" s="634"/>
      <c r="GG18" s="632" t="str">
        <f t="shared" si="47"/>
        <v>N/A</v>
      </c>
      <c r="GH18" s="633"/>
      <c r="GI18" s="634"/>
      <c r="GJ18" s="632" t="str">
        <f t="shared" si="48"/>
        <v>N/A</v>
      </c>
      <c r="GK18" s="633"/>
      <c r="GL18" s="634"/>
      <c r="GM18" s="632" t="str">
        <f t="shared" si="49"/>
        <v>N/A</v>
      </c>
      <c r="GN18" s="633"/>
      <c r="GO18" s="634"/>
      <c r="GP18" s="632" t="str">
        <f t="shared" si="50"/>
        <v>N/A</v>
      </c>
      <c r="GQ18" s="633"/>
      <c r="GR18" s="634"/>
      <c r="GS18" s="632" t="str">
        <f t="shared" si="51"/>
        <v>N/A</v>
      </c>
      <c r="GT18" s="633"/>
      <c r="GU18" s="634"/>
      <c r="GV18" s="632" t="str">
        <f t="shared" si="52"/>
        <v>N/A</v>
      </c>
      <c r="GW18" s="633"/>
      <c r="GX18" s="634"/>
      <c r="GY18" s="632" t="str">
        <f t="shared" si="53"/>
        <v>N/A</v>
      </c>
      <c r="GZ18" s="633"/>
      <c r="HA18" s="634"/>
      <c r="HB18" s="632" t="str">
        <f t="shared" si="54"/>
        <v>N/A</v>
      </c>
      <c r="HC18" s="633"/>
      <c r="HD18" s="634"/>
      <c r="HE18" s="632" t="str">
        <f t="shared" si="55"/>
        <v>N/A</v>
      </c>
      <c r="HF18" s="633"/>
      <c r="HG18" s="634"/>
      <c r="HH18" s="632" t="str">
        <f t="shared" si="56"/>
        <v>N/A</v>
      </c>
      <c r="HI18" s="633"/>
      <c r="HJ18" s="634"/>
      <c r="HK18" s="632" t="str">
        <f t="shared" si="57"/>
        <v>N/A</v>
      </c>
      <c r="HL18" s="633"/>
      <c r="HM18" s="634"/>
      <c r="HN18" s="632" t="str">
        <f t="shared" si="58"/>
        <v>N/A</v>
      </c>
      <c r="HO18" s="633"/>
      <c r="HP18" s="634"/>
      <c r="HQ18" s="632" t="str">
        <f t="shared" si="59"/>
        <v>N/A</v>
      </c>
      <c r="HR18" s="633"/>
      <c r="HS18" s="634"/>
    </row>
    <row r="19" spans="1:227">
      <c r="A19" s="24" t="str">
        <f>IF('Informations About Genes'!A19="","",'Informations About Genes'!A19)</f>
        <v>B5</v>
      </c>
      <c r="B19" s="25" t="str">
        <f>IF('Informations About Genes'!D19="","",'Informations About Genes'!D19)</f>
        <v/>
      </c>
      <c r="C19" s="632" t="str">
        <f>IF('Control Sample Data'!F20="","",'Control Sample Data'!F20)</f>
        <v/>
      </c>
      <c r="D19" s="633"/>
      <c r="E19" s="634"/>
      <c r="F19" s="632" t="str">
        <f>IF('Sample 1 Data'!F20="","",'Sample 1 Data'!F20)</f>
        <v/>
      </c>
      <c r="G19" s="633"/>
      <c r="H19" s="634"/>
      <c r="I19" s="632" t="str">
        <f>IF('Sample 2 Data'!F20="","",'Sample 2 Data'!F20)</f>
        <v/>
      </c>
      <c r="J19" s="633"/>
      <c r="K19" s="634"/>
      <c r="L19" s="632" t="str">
        <f>IF('Sample 3 Data'!F20="","",'Sample 3 Data'!F20)</f>
        <v/>
      </c>
      <c r="M19" s="633"/>
      <c r="N19" s="634"/>
      <c r="O19" s="632" t="str">
        <f>IF('Sample 4 Data'!F20="","",'Sample 4 Data'!F20)</f>
        <v/>
      </c>
      <c r="P19" s="633"/>
      <c r="Q19" s="634"/>
      <c r="R19" s="632" t="str">
        <f>IF('Sample 5 Data'!F20="","",'Sample 5 Data'!F20)</f>
        <v/>
      </c>
      <c r="S19" s="633"/>
      <c r="T19" s="634"/>
      <c r="U19" s="632" t="str">
        <f>IF('Sample 6 Data'!F20="","",'Sample 6 Data'!F20)</f>
        <v/>
      </c>
      <c r="V19" s="633"/>
      <c r="W19" s="634"/>
      <c r="X19" s="632" t="str">
        <f>IF('Sample 7 Data'!F20="","",'Sample 7 Data'!F20)</f>
        <v/>
      </c>
      <c r="Y19" s="633"/>
      <c r="Z19" s="634"/>
      <c r="AA19" s="632" t="str">
        <f>IF('Sample 8 Data'!F20="","",'Sample 8 Data'!F20)</f>
        <v/>
      </c>
      <c r="AB19" s="633"/>
      <c r="AC19" s="634"/>
      <c r="AD19" s="632" t="str">
        <f>IF('Sample 9 Data'!F20="","",'Sample 9 Data'!F20)</f>
        <v/>
      </c>
      <c r="AE19" s="633"/>
      <c r="AF19" s="634"/>
      <c r="AG19" s="632" t="str">
        <f>IF('Sample 10 Data'!F20="","",'Sample 10 Data'!F20)</f>
        <v/>
      </c>
      <c r="AH19" s="633"/>
      <c r="AI19" s="634"/>
      <c r="AJ19" s="635" t="str">
        <f>IF(C19="","",C19-'HKG selection'!$D$17)</f>
        <v/>
      </c>
      <c r="AK19" s="636"/>
      <c r="AL19" s="637"/>
      <c r="AM19" s="635" t="str">
        <f>IF(F19="","",F19-'HKG selection'!$D$18)</f>
        <v/>
      </c>
      <c r="AN19" s="636"/>
      <c r="AO19" s="637"/>
      <c r="AP19" s="635" t="str">
        <f>IF(I19="","",I19-'HKG selection'!$D$19)</f>
        <v/>
      </c>
      <c r="AQ19" s="636"/>
      <c r="AR19" s="637"/>
      <c r="AS19" s="635" t="str">
        <f>IF(L19="","",L19-'HKG selection'!$D$20)</f>
        <v/>
      </c>
      <c r="AT19" s="636"/>
      <c r="AU19" s="637"/>
      <c r="AV19" s="635" t="str">
        <f>IF(O19="","",O19-'HKG selection'!$D$21)</f>
        <v/>
      </c>
      <c r="AW19" s="636"/>
      <c r="AX19" s="637"/>
      <c r="AY19" s="635" t="str">
        <f>IF(R19="","",R19-'HKG selection'!$D$22)</f>
        <v/>
      </c>
      <c r="AZ19" s="636"/>
      <c r="BA19" s="637"/>
      <c r="BB19" s="635" t="str">
        <f>IF(U19="","",U19-'HKG selection'!$D$23)</f>
        <v/>
      </c>
      <c r="BC19" s="636"/>
      <c r="BD19" s="637"/>
      <c r="BE19" s="635" t="str">
        <f>IF(X19="","",X19-'HKG selection'!$D$24)</f>
        <v/>
      </c>
      <c r="BF19" s="636"/>
      <c r="BG19" s="637"/>
      <c r="BH19" s="635" t="str">
        <f>IF(AA19="","",AA19-'HKG selection'!$D$25)</f>
        <v/>
      </c>
      <c r="BI19" s="636"/>
      <c r="BJ19" s="637"/>
      <c r="BK19" s="635" t="str">
        <f>IF(AD19="","",AD19-'HKG selection'!$D$26)</f>
        <v/>
      </c>
      <c r="BL19" s="636"/>
      <c r="BM19" s="637"/>
      <c r="BN19" s="635" t="str">
        <f>IF(AG19="","",AG19-'HKG selection'!$D$27)</f>
        <v/>
      </c>
      <c r="BO19" s="636"/>
      <c r="BP19" s="637"/>
      <c r="BQ19" s="598"/>
      <c r="BR19" s="599"/>
      <c r="BS19" s="600"/>
      <c r="BT19" s="632" t="str">
        <f t="shared" si="9"/>
        <v/>
      </c>
      <c r="BU19" s="633"/>
      <c r="BV19" s="634"/>
      <c r="BW19" s="632" t="str">
        <f t="shared" si="10"/>
        <v/>
      </c>
      <c r="BX19" s="633"/>
      <c r="BY19" s="634"/>
      <c r="BZ19" s="632" t="str">
        <f t="shared" si="11"/>
        <v/>
      </c>
      <c r="CA19" s="633"/>
      <c r="CB19" s="634"/>
      <c r="CC19" s="632" t="str">
        <f t="shared" si="12"/>
        <v/>
      </c>
      <c r="CD19" s="633"/>
      <c r="CE19" s="634"/>
      <c r="CF19" s="632" t="str">
        <f t="shared" si="13"/>
        <v/>
      </c>
      <c r="CG19" s="633"/>
      <c r="CH19" s="634"/>
      <c r="CI19" s="632" t="str">
        <f t="shared" si="14"/>
        <v/>
      </c>
      <c r="CJ19" s="633"/>
      <c r="CK19" s="634"/>
      <c r="CL19" s="632" t="str">
        <f t="shared" si="15"/>
        <v/>
      </c>
      <c r="CM19" s="633"/>
      <c r="CN19" s="634"/>
      <c r="CO19" s="632" t="str">
        <f t="shared" si="16"/>
        <v/>
      </c>
      <c r="CP19" s="633"/>
      <c r="CQ19" s="634"/>
      <c r="CR19" s="632" t="str">
        <f t="shared" si="17"/>
        <v/>
      </c>
      <c r="CS19" s="633"/>
      <c r="CT19" s="634"/>
      <c r="CU19" s="632" t="str">
        <f t="shared" si="18"/>
        <v/>
      </c>
      <c r="CV19" s="633"/>
      <c r="CW19" s="634"/>
      <c r="CX19" s="598" t="str">
        <f t="shared" si="19"/>
        <v/>
      </c>
      <c r="CY19" s="599"/>
      <c r="CZ19" s="600"/>
      <c r="DA19" s="664" t="str">
        <f t="shared" si="20"/>
        <v/>
      </c>
      <c r="DB19" s="665"/>
      <c r="DC19" s="666"/>
      <c r="DD19" s="664" t="str">
        <f t="shared" si="21"/>
        <v/>
      </c>
      <c r="DE19" s="665"/>
      <c r="DF19" s="666"/>
      <c r="DG19" s="664" t="str">
        <f t="shared" si="22"/>
        <v/>
      </c>
      <c r="DH19" s="665"/>
      <c r="DI19" s="666"/>
      <c r="DJ19" s="664" t="str">
        <f t="shared" si="23"/>
        <v/>
      </c>
      <c r="DK19" s="665"/>
      <c r="DL19" s="666"/>
      <c r="DM19" s="664" t="str">
        <f t="shared" si="24"/>
        <v/>
      </c>
      <c r="DN19" s="665"/>
      <c r="DO19" s="666"/>
      <c r="DP19" s="664" t="str">
        <f t="shared" si="25"/>
        <v/>
      </c>
      <c r="DQ19" s="665"/>
      <c r="DR19" s="666"/>
      <c r="DS19" s="664" t="str">
        <f t="shared" si="26"/>
        <v/>
      </c>
      <c r="DT19" s="665"/>
      <c r="DU19" s="666"/>
      <c r="DV19" s="664" t="str">
        <f t="shared" si="27"/>
        <v/>
      </c>
      <c r="DW19" s="665"/>
      <c r="DX19" s="666"/>
      <c r="DY19" s="664" t="str">
        <f t="shared" si="28"/>
        <v/>
      </c>
      <c r="DZ19" s="665"/>
      <c r="EA19" s="666"/>
      <c r="EB19" s="664" t="str">
        <f t="shared" si="29"/>
        <v/>
      </c>
      <c r="EC19" s="665"/>
      <c r="ED19" s="666"/>
      <c r="EE19" s="598"/>
      <c r="EF19" s="599"/>
      <c r="EG19" s="600"/>
      <c r="EH19" s="646" t="str">
        <f t="shared" si="30"/>
        <v/>
      </c>
      <c r="EI19" s="647"/>
      <c r="EJ19" s="648"/>
      <c r="EK19" s="646" t="str">
        <f t="shared" si="31"/>
        <v/>
      </c>
      <c r="EL19" s="647"/>
      <c r="EM19" s="648"/>
      <c r="EN19" s="646" t="str">
        <f t="shared" si="32"/>
        <v/>
      </c>
      <c r="EO19" s="647"/>
      <c r="EP19" s="648"/>
      <c r="EQ19" s="646" t="str">
        <f t="shared" si="33"/>
        <v/>
      </c>
      <c r="ER19" s="647"/>
      <c r="ES19" s="648"/>
      <c r="ET19" s="646" t="str">
        <f t="shared" si="34"/>
        <v/>
      </c>
      <c r="EU19" s="647"/>
      <c r="EV19" s="648"/>
      <c r="EW19" s="646" t="str">
        <f t="shared" si="35"/>
        <v/>
      </c>
      <c r="EX19" s="647"/>
      <c r="EY19" s="648"/>
      <c r="EZ19" s="646" t="str">
        <f t="shared" si="36"/>
        <v/>
      </c>
      <c r="FA19" s="647"/>
      <c r="FB19" s="648"/>
      <c r="FC19" s="646" t="str">
        <f t="shared" si="37"/>
        <v/>
      </c>
      <c r="FD19" s="647"/>
      <c r="FE19" s="648"/>
      <c r="FF19" s="646" t="str">
        <f t="shared" si="38"/>
        <v/>
      </c>
      <c r="FG19" s="647"/>
      <c r="FH19" s="648"/>
      <c r="FI19" s="646" t="str">
        <f t="shared" si="39"/>
        <v/>
      </c>
      <c r="FJ19" s="647"/>
      <c r="FK19" s="648"/>
      <c r="FL19" s="632" t="str">
        <f t="shared" si="40"/>
        <v>N/A</v>
      </c>
      <c r="FM19" s="633"/>
      <c r="FN19" s="634"/>
      <c r="FO19" s="632" t="str">
        <f t="shared" si="41"/>
        <v>N/A</v>
      </c>
      <c r="FP19" s="633"/>
      <c r="FQ19" s="634"/>
      <c r="FR19" s="632" t="str">
        <f t="shared" si="42"/>
        <v>N/A</v>
      </c>
      <c r="FS19" s="633"/>
      <c r="FT19" s="634"/>
      <c r="FU19" s="632" t="str">
        <f t="shared" si="43"/>
        <v>N/A</v>
      </c>
      <c r="FV19" s="633"/>
      <c r="FW19" s="634"/>
      <c r="FX19" s="632" t="str">
        <f t="shared" si="44"/>
        <v>N/A</v>
      </c>
      <c r="FY19" s="633"/>
      <c r="FZ19" s="634"/>
      <c r="GA19" s="632" t="str">
        <f t="shared" si="45"/>
        <v>N/A</v>
      </c>
      <c r="GB19" s="633"/>
      <c r="GC19" s="634"/>
      <c r="GD19" s="632" t="str">
        <f t="shared" si="46"/>
        <v>N/A</v>
      </c>
      <c r="GE19" s="633"/>
      <c r="GF19" s="634"/>
      <c r="GG19" s="632" t="str">
        <f t="shared" si="47"/>
        <v>N/A</v>
      </c>
      <c r="GH19" s="633"/>
      <c r="GI19" s="634"/>
      <c r="GJ19" s="632" t="str">
        <f t="shared" si="48"/>
        <v>N/A</v>
      </c>
      <c r="GK19" s="633"/>
      <c r="GL19" s="634"/>
      <c r="GM19" s="632" t="str">
        <f t="shared" si="49"/>
        <v>N/A</v>
      </c>
      <c r="GN19" s="633"/>
      <c r="GO19" s="634"/>
      <c r="GP19" s="632" t="str">
        <f t="shared" si="50"/>
        <v>N/A</v>
      </c>
      <c r="GQ19" s="633"/>
      <c r="GR19" s="634"/>
      <c r="GS19" s="632" t="str">
        <f t="shared" si="51"/>
        <v>N/A</v>
      </c>
      <c r="GT19" s="633"/>
      <c r="GU19" s="634"/>
      <c r="GV19" s="632" t="str">
        <f t="shared" si="52"/>
        <v>N/A</v>
      </c>
      <c r="GW19" s="633"/>
      <c r="GX19" s="634"/>
      <c r="GY19" s="632" t="str">
        <f t="shared" si="53"/>
        <v>N/A</v>
      </c>
      <c r="GZ19" s="633"/>
      <c r="HA19" s="634"/>
      <c r="HB19" s="632" t="str">
        <f t="shared" si="54"/>
        <v>N/A</v>
      </c>
      <c r="HC19" s="633"/>
      <c r="HD19" s="634"/>
      <c r="HE19" s="632" t="str">
        <f t="shared" si="55"/>
        <v>N/A</v>
      </c>
      <c r="HF19" s="633"/>
      <c r="HG19" s="634"/>
      <c r="HH19" s="632" t="str">
        <f t="shared" si="56"/>
        <v>N/A</v>
      </c>
      <c r="HI19" s="633"/>
      <c r="HJ19" s="634"/>
      <c r="HK19" s="632" t="str">
        <f t="shared" si="57"/>
        <v>N/A</v>
      </c>
      <c r="HL19" s="633"/>
      <c r="HM19" s="634"/>
      <c r="HN19" s="632" t="str">
        <f t="shared" si="58"/>
        <v>N/A</v>
      </c>
      <c r="HO19" s="633"/>
      <c r="HP19" s="634"/>
      <c r="HQ19" s="632" t="str">
        <f t="shared" si="59"/>
        <v>N/A</v>
      </c>
      <c r="HR19" s="633"/>
      <c r="HS19" s="634"/>
    </row>
    <row r="20" spans="1:227">
      <c r="A20" s="24" t="str">
        <f>IF('Informations About Genes'!A20="","",'Informations About Genes'!A20)</f>
        <v>B6</v>
      </c>
      <c r="B20" s="25" t="str">
        <f>IF('Informations About Genes'!D20="","",'Informations About Genes'!D20)</f>
        <v/>
      </c>
      <c r="C20" s="632" t="str">
        <f>IF('Control Sample Data'!F21="","",'Control Sample Data'!F21)</f>
        <v/>
      </c>
      <c r="D20" s="633"/>
      <c r="E20" s="634"/>
      <c r="F20" s="632" t="str">
        <f>IF('Sample 1 Data'!F21="","",'Sample 1 Data'!F21)</f>
        <v/>
      </c>
      <c r="G20" s="633"/>
      <c r="H20" s="634"/>
      <c r="I20" s="632" t="str">
        <f>IF('Sample 2 Data'!F21="","",'Sample 2 Data'!F21)</f>
        <v/>
      </c>
      <c r="J20" s="633"/>
      <c r="K20" s="634"/>
      <c r="L20" s="632" t="str">
        <f>IF('Sample 3 Data'!F21="","",'Sample 3 Data'!F21)</f>
        <v/>
      </c>
      <c r="M20" s="633"/>
      <c r="N20" s="634"/>
      <c r="O20" s="632" t="str">
        <f>IF('Sample 4 Data'!F21="","",'Sample 4 Data'!F21)</f>
        <v/>
      </c>
      <c r="P20" s="633"/>
      <c r="Q20" s="634"/>
      <c r="R20" s="632" t="str">
        <f>IF('Sample 5 Data'!F21="","",'Sample 5 Data'!F21)</f>
        <v/>
      </c>
      <c r="S20" s="633"/>
      <c r="T20" s="634"/>
      <c r="U20" s="632" t="str">
        <f>IF('Sample 6 Data'!F21="","",'Sample 6 Data'!F21)</f>
        <v/>
      </c>
      <c r="V20" s="633"/>
      <c r="W20" s="634"/>
      <c r="X20" s="632" t="str">
        <f>IF('Sample 7 Data'!F21="","",'Sample 7 Data'!F21)</f>
        <v/>
      </c>
      <c r="Y20" s="633"/>
      <c r="Z20" s="634"/>
      <c r="AA20" s="632" t="str">
        <f>IF('Sample 8 Data'!F21="","",'Sample 8 Data'!F21)</f>
        <v/>
      </c>
      <c r="AB20" s="633"/>
      <c r="AC20" s="634"/>
      <c r="AD20" s="632" t="str">
        <f>IF('Sample 9 Data'!F21="","",'Sample 9 Data'!F21)</f>
        <v/>
      </c>
      <c r="AE20" s="633"/>
      <c r="AF20" s="634"/>
      <c r="AG20" s="632" t="str">
        <f>IF('Sample 10 Data'!F21="","",'Sample 10 Data'!F21)</f>
        <v/>
      </c>
      <c r="AH20" s="633"/>
      <c r="AI20" s="634"/>
      <c r="AJ20" s="635" t="str">
        <f>IF(C20="","",C20-'HKG selection'!$D$17)</f>
        <v/>
      </c>
      <c r="AK20" s="636"/>
      <c r="AL20" s="637"/>
      <c r="AM20" s="635" t="str">
        <f>IF(F20="","",F20-'HKG selection'!$D$18)</f>
        <v/>
      </c>
      <c r="AN20" s="636"/>
      <c r="AO20" s="637"/>
      <c r="AP20" s="635" t="str">
        <f>IF(I20="","",I20-'HKG selection'!$D$19)</f>
        <v/>
      </c>
      <c r="AQ20" s="636"/>
      <c r="AR20" s="637"/>
      <c r="AS20" s="635" t="str">
        <f>IF(L20="","",L20-'HKG selection'!$D$20)</f>
        <v/>
      </c>
      <c r="AT20" s="636"/>
      <c r="AU20" s="637"/>
      <c r="AV20" s="635" t="str">
        <f>IF(O20="","",O20-'HKG selection'!$D$21)</f>
        <v/>
      </c>
      <c r="AW20" s="636"/>
      <c r="AX20" s="637"/>
      <c r="AY20" s="635" t="str">
        <f>IF(R20="","",R20-'HKG selection'!$D$22)</f>
        <v/>
      </c>
      <c r="AZ20" s="636"/>
      <c r="BA20" s="637"/>
      <c r="BB20" s="635" t="str">
        <f>IF(U20="","",U20-'HKG selection'!$D$23)</f>
        <v/>
      </c>
      <c r="BC20" s="636"/>
      <c r="BD20" s="637"/>
      <c r="BE20" s="635" t="str">
        <f>IF(X20="","",X20-'HKG selection'!$D$24)</f>
        <v/>
      </c>
      <c r="BF20" s="636"/>
      <c r="BG20" s="637"/>
      <c r="BH20" s="635" t="str">
        <f>IF(AA20="","",AA20-'HKG selection'!$D$25)</f>
        <v/>
      </c>
      <c r="BI20" s="636"/>
      <c r="BJ20" s="637"/>
      <c r="BK20" s="635" t="str">
        <f>IF(AD20="","",AD20-'HKG selection'!$D$26)</f>
        <v/>
      </c>
      <c r="BL20" s="636"/>
      <c r="BM20" s="637"/>
      <c r="BN20" s="635" t="str">
        <f>IF(AG20="","",AG20-'HKG selection'!$D$27)</f>
        <v/>
      </c>
      <c r="BO20" s="636"/>
      <c r="BP20" s="637"/>
      <c r="BQ20" s="598"/>
      <c r="BR20" s="599"/>
      <c r="BS20" s="600"/>
      <c r="BT20" s="632" t="str">
        <f t="shared" si="9"/>
        <v/>
      </c>
      <c r="BU20" s="633"/>
      <c r="BV20" s="634"/>
      <c r="BW20" s="632" t="str">
        <f t="shared" si="10"/>
        <v/>
      </c>
      <c r="BX20" s="633"/>
      <c r="BY20" s="634"/>
      <c r="BZ20" s="632" t="str">
        <f t="shared" si="11"/>
        <v/>
      </c>
      <c r="CA20" s="633"/>
      <c r="CB20" s="634"/>
      <c r="CC20" s="632" t="str">
        <f t="shared" si="12"/>
        <v/>
      </c>
      <c r="CD20" s="633"/>
      <c r="CE20" s="634"/>
      <c r="CF20" s="632" t="str">
        <f t="shared" si="13"/>
        <v/>
      </c>
      <c r="CG20" s="633"/>
      <c r="CH20" s="634"/>
      <c r="CI20" s="632" t="str">
        <f t="shared" si="14"/>
        <v/>
      </c>
      <c r="CJ20" s="633"/>
      <c r="CK20" s="634"/>
      <c r="CL20" s="632" t="str">
        <f t="shared" si="15"/>
        <v/>
      </c>
      <c r="CM20" s="633"/>
      <c r="CN20" s="634"/>
      <c r="CO20" s="632" t="str">
        <f t="shared" si="16"/>
        <v/>
      </c>
      <c r="CP20" s="633"/>
      <c r="CQ20" s="634"/>
      <c r="CR20" s="632" t="str">
        <f t="shared" si="17"/>
        <v/>
      </c>
      <c r="CS20" s="633"/>
      <c r="CT20" s="634"/>
      <c r="CU20" s="632" t="str">
        <f t="shared" si="18"/>
        <v/>
      </c>
      <c r="CV20" s="633"/>
      <c r="CW20" s="634"/>
      <c r="CX20" s="598" t="str">
        <f t="shared" si="19"/>
        <v/>
      </c>
      <c r="CY20" s="599"/>
      <c r="CZ20" s="600"/>
      <c r="DA20" s="664" t="str">
        <f t="shared" si="20"/>
        <v/>
      </c>
      <c r="DB20" s="665"/>
      <c r="DC20" s="666"/>
      <c r="DD20" s="664" t="str">
        <f t="shared" si="21"/>
        <v/>
      </c>
      <c r="DE20" s="665"/>
      <c r="DF20" s="666"/>
      <c r="DG20" s="664" t="str">
        <f t="shared" si="22"/>
        <v/>
      </c>
      <c r="DH20" s="665"/>
      <c r="DI20" s="666"/>
      <c r="DJ20" s="664" t="str">
        <f t="shared" si="23"/>
        <v/>
      </c>
      <c r="DK20" s="665"/>
      <c r="DL20" s="666"/>
      <c r="DM20" s="664" t="str">
        <f t="shared" si="24"/>
        <v/>
      </c>
      <c r="DN20" s="665"/>
      <c r="DO20" s="666"/>
      <c r="DP20" s="664" t="str">
        <f t="shared" si="25"/>
        <v/>
      </c>
      <c r="DQ20" s="665"/>
      <c r="DR20" s="666"/>
      <c r="DS20" s="664" t="str">
        <f t="shared" si="26"/>
        <v/>
      </c>
      <c r="DT20" s="665"/>
      <c r="DU20" s="666"/>
      <c r="DV20" s="664" t="str">
        <f t="shared" si="27"/>
        <v/>
      </c>
      <c r="DW20" s="665"/>
      <c r="DX20" s="666"/>
      <c r="DY20" s="664" t="str">
        <f t="shared" si="28"/>
        <v/>
      </c>
      <c r="DZ20" s="665"/>
      <c r="EA20" s="666"/>
      <c r="EB20" s="664" t="str">
        <f t="shared" si="29"/>
        <v/>
      </c>
      <c r="EC20" s="665"/>
      <c r="ED20" s="666"/>
      <c r="EE20" s="598"/>
      <c r="EF20" s="599"/>
      <c r="EG20" s="600"/>
      <c r="EH20" s="646" t="str">
        <f t="shared" si="30"/>
        <v/>
      </c>
      <c r="EI20" s="647"/>
      <c r="EJ20" s="648"/>
      <c r="EK20" s="646" t="str">
        <f t="shared" si="31"/>
        <v/>
      </c>
      <c r="EL20" s="647"/>
      <c r="EM20" s="648"/>
      <c r="EN20" s="646" t="str">
        <f t="shared" si="32"/>
        <v/>
      </c>
      <c r="EO20" s="647"/>
      <c r="EP20" s="648"/>
      <c r="EQ20" s="646" t="str">
        <f t="shared" si="33"/>
        <v/>
      </c>
      <c r="ER20" s="647"/>
      <c r="ES20" s="648"/>
      <c r="ET20" s="646" t="str">
        <f t="shared" si="34"/>
        <v/>
      </c>
      <c r="EU20" s="647"/>
      <c r="EV20" s="648"/>
      <c r="EW20" s="646" t="str">
        <f t="shared" si="35"/>
        <v/>
      </c>
      <c r="EX20" s="647"/>
      <c r="EY20" s="648"/>
      <c r="EZ20" s="646" t="str">
        <f t="shared" si="36"/>
        <v/>
      </c>
      <c r="FA20" s="647"/>
      <c r="FB20" s="648"/>
      <c r="FC20" s="646" t="str">
        <f t="shared" si="37"/>
        <v/>
      </c>
      <c r="FD20" s="647"/>
      <c r="FE20" s="648"/>
      <c r="FF20" s="646" t="str">
        <f t="shared" si="38"/>
        <v/>
      </c>
      <c r="FG20" s="647"/>
      <c r="FH20" s="648"/>
      <c r="FI20" s="646" t="str">
        <f t="shared" si="39"/>
        <v/>
      </c>
      <c r="FJ20" s="647"/>
      <c r="FK20" s="648"/>
      <c r="FL20" s="632" t="str">
        <f t="shared" si="40"/>
        <v>N/A</v>
      </c>
      <c r="FM20" s="633"/>
      <c r="FN20" s="634"/>
      <c r="FO20" s="632" t="str">
        <f t="shared" si="41"/>
        <v>N/A</v>
      </c>
      <c r="FP20" s="633"/>
      <c r="FQ20" s="634"/>
      <c r="FR20" s="632" t="str">
        <f t="shared" si="42"/>
        <v>N/A</v>
      </c>
      <c r="FS20" s="633"/>
      <c r="FT20" s="634"/>
      <c r="FU20" s="632" t="str">
        <f t="shared" si="43"/>
        <v>N/A</v>
      </c>
      <c r="FV20" s="633"/>
      <c r="FW20" s="634"/>
      <c r="FX20" s="632" t="str">
        <f t="shared" si="44"/>
        <v>N/A</v>
      </c>
      <c r="FY20" s="633"/>
      <c r="FZ20" s="634"/>
      <c r="GA20" s="632" t="str">
        <f t="shared" si="45"/>
        <v>N/A</v>
      </c>
      <c r="GB20" s="633"/>
      <c r="GC20" s="634"/>
      <c r="GD20" s="632" t="str">
        <f t="shared" si="46"/>
        <v>N/A</v>
      </c>
      <c r="GE20" s="633"/>
      <c r="GF20" s="634"/>
      <c r="GG20" s="632" t="str">
        <f t="shared" si="47"/>
        <v>N/A</v>
      </c>
      <c r="GH20" s="633"/>
      <c r="GI20" s="634"/>
      <c r="GJ20" s="632" t="str">
        <f t="shared" si="48"/>
        <v>N/A</v>
      </c>
      <c r="GK20" s="633"/>
      <c r="GL20" s="634"/>
      <c r="GM20" s="632" t="str">
        <f t="shared" si="49"/>
        <v>N/A</v>
      </c>
      <c r="GN20" s="633"/>
      <c r="GO20" s="634"/>
      <c r="GP20" s="632" t="str">
        <f t="shared" si="50"/>
        <v>N/A</v>
      </c>
      <c r="GQ20" s="633"/>
      <c r="GR20" s="634"/>
      <c r="GS20" s="632" t="str">
        <f t="shared" si="51"/>
        <v>N/A</v>
      </c>
      <c r="GT20" s="633"/>
      <c r="GU20" s="634"/>
      <c r="GV20" s="632" t="str">
        <f t="shared" si="52"/>
        <v>N/A</v>
      </c>
      <c r="GW20" s="633"/>
      <c r="GX20" s="634"/>
      <c r="GY20" s="632" t="str">
        <f t="shared" si="53"/>
        <v>N/A</v>
      </c>
      <c r="GZ20" s="633"/>
      <c r="HA20" s="634"/>
      <c r="HB20" s="632" t="str">
        <f t="shared" si="54"/>
        <v>N/A</v>
      </c>
      <c r="HC20" s="633"/>
      <c r="HD20" s="634"/>
      <c r="HE20" s="632" t="str">
        <f t="shared" si="55"/>
        <v>N/A</v>
      </c>
      <c r="HF20" s="633"/>
      <c r="HG20" s="634"/>
      <c r="HH20" s="632" t="str">
        <f t="shared" si="56"/>
        <v>N/A</v>
      </c>
      <c r="HI20" s="633"/>
      <c r="HJ20" s="634"/>
      <c r="HK20" s="632" t="str">
        <f t="shared" si="57"/>
        <v>N/A</v>
      </c>
      <c r="HL20" s="633"/>
      <c r="HM20" s="634"/>
      <c r="HN20" s="632" t="str">
        <f t="shared" si="58"/>
        <v>N/A</v>
      </c>
      <c r="HO20" s="633"/>
      <c r="HP20" s="634"/>
      <c r="HQ20" s="632" t="str">
        <f t="shared" si="59"/>
        <v>N/A</v>
      </c>
      <c r="HR20" s="633"/>
      <c r="HS20" s="634"/>
    </row>
    <row r="21" spans="1:227">
      <c r="A21" s="24" t="str">
        <f>IF('Informations About Genes'!A21="","",'Informations About Genes'!A21)</f>
        <v>B7</v>
      </c>
      <c r="B21" s="25" t="str">
        <f>IF('Informations About Genes'!D21="","",'Informations About Genes'!D21)</f>
        <v/>
      </c>
      <c r="C21" s="632" t="str">
        <f>IF('Control Sample Data'!F22="","",'Control Sample Data'!F22)</f>
        <v/>
      </c>
      <c r="D21" s="633"/>
      <c r="E21" s="634"/>
      <c r="F21" s="632" t="str">
        <f>IF('Sample 1 Data'!F22="","",'Sample 1 Data'!F22)</f>
        <v/>
      </c>
      <c r="G21" s="633"/>
      <c r="H21" s="634"/>
      <c r="I21" s="632" t="str">
        <f>IF('Sample 2 Data'!F22="","",'Sample 2 Data'!F22)</f>
        <v/>
      </c>
      <c r="J21" s="633"/>
      <c r="K21" s="634"/>
      <c r="L21" s="632" t="str">
        <f>IF('Sample 3 Data'!F22="","",'Sample 3 Data'!F22)</f>
        <v/>
      </c>
      <c r="M21" s="633"/>
      <c r="N21" s="634"/>
      <c r="O21" s="632" t="str">
        <f>IF('Sample 4 Data'!F22="","",'Sample 4 Data'!F22)</f>
        <v/>
      </c>
      <c r="P21" s="633"/>
      <c r="Q21" s="634"/>
      <c r="R21" s="632" t="str">
        <f>IF('Sample 5 Data'!F22="","",'Sample 5 Data'!F22)</f>
        <v/>
      </c>
      <c r="S21" s="633"/>
      <c r="T21" s="634"/>
      <c r="U21" s="632" t="str">
        <f>IF('Sample 6 Data'!F22="","",'Sample 6 Data'!F22)</f>
        <v/>
      </c>
      <c r="V21" s="633"/>
      <c r="W21" s="634"/>
      <c r="X21" s="632" t="str">
        <f>IF('Sample 7 Data'!F22="","",'Sample 7 Data'!F22)</f>
        <v/>
      </c>
      <c r="Y21" s="633"/>
      <c r="Z21" s="634"/>
      <c r="AA21" s="632" t="str">
        <f>IF('Sample 8 Data'!F22="","",'Sample 8 Data'!F22)</f>
        <v/>
      </c>
      <c r="AB21" s="633"/>
      <c r="AC21" s="634"/>
      <c r="AD21" s="632" t="str">
        <f>IF('Sample 9 Data'!F22="","",'Sample 9 Data'!F22)</f>
        <v/>
      </c>
      <c r="AE21" s="633"/>
      <c r="AF21" s="634"/>
      <c r="AG21" s="632" t="str">
        <f>IF('Sample 10 Data'!F22="","",'Sample 10 Data'!F22)</f>
        <v/>
      </c>
      <c r="AH21" s="633"/>
      <c r="AI21" s="634"/>
      <c r="AJ21" s="635" t="str">
        <f>IF(C21="","",C21-'HKG selection'!$D$17)</f>
        <v/>
      </c>
      <c r="AK21" s="636"/>
      <c r="AL21" s="637"/>
      <c r="AM21" s="635" t="str">
        <f>IF(F21="","",F21-'HKG selection'!$D$18)</f>
        <v/>
      </c>
      <c r="AN21" s="636"/>
      <c r="AO21" s="637"/>
      <c r="AP21" s="635" t="str">
        <f>IF(I21="","",I21-'HKG selection'!$D$19)</f>
        <v/>
      </c>
      <c r="AQ21" s="636"/>
      <c r="AR21" s="637"/>
      <c r="AS21" s="635" t="str">
        <f>IF(L21="","",L21-'HKG selection'!$D$20)</f>
        <v/>
      </c>
      <c r="AT21" s="636"/>
      <c r="AU21" s="637"/>
      <c r="AV21" s="635" t="str">
        <f>IF(O21="","",O21-'HKG selection'!$D$21)</f>
        <v/>
      </c>
      <c r="AW21" s="636"/>
      <c r="AX21" s="637"/>
      <c r="AY21" s="635" t="str">
        <f>IF(R21="","",R21-'HKG selection'!$D$22)</f>
        <v/>
      </c>
      <c r="AZ21" s="636"/>
      <c r="BA21" s="637"/>
      <c r="BB21" s="635" t="str">
        <f>IF(U21="","",U21-'HKG selection'!$D$23)</f>
        <v/>
      </c>
      <c r="BC21" s="636"/>
      <c r="BD21" s="637"/>
      <c r="BE21" s="635" t="str">
        <f>IF(X21="","",X21-'HKG selection'!$D$24)</f>
        <v/>
      </c>
      <c r="BF21" s="636"/>
      <c r="BG21" s="637"/>
      <c r="BH21" s="635" t="str">
        <f>IF(AA21="","",AA21-'HKG selection'!$D$25)</f>
        <v/>
      </c>
      <c r="BI21" s="636"/>
      <c r="BJ21" s="637"/>
      <c r="BK21" s="635" t="str">
        <f>IF(AD21="","",AD21-'HKG selection'!$D$26)</f>
        <v/>
      </c>
      <c r="BL21" s="636"/>
      <c r="BM21" s="637"/>
      <c r="BN21" s="635" t="str">
        <f>IF(AG21="","",AG21-'HKG selection'!$D$27)</f>
        <v/>
      </c>
      <c r="BO21" s="636"/>
      <c r="BP21" s="637"/>
      <c r="BQ21" s="598"/>
      <c r="BR21" s="599"/>
      <c r="BS21" s="600"/>
      <c r="BT21" s="632" t="str">
        <f t="shared" si="9"/>
        <v/>
      </c>
      <c r="BU21" s="633"/>
      <c r="BV21" s="634"/>
      <c r="BW21" s="632" t="str">
        <f t="shared" si="10"/>
        <v/>
      </c>
      <c r="BX21" s="633"/>
      <c r="BY21" s="634"/>
      <c r="BZ21" s="632" t="str">
        <f t="shared" si="11"/>
        <v/>
      </c>
      <c r="CA21" s="633"/>
      <c r="CB21" s="634"/>
      <c r="CC21" s="632" t="str">
        <f t="shared" si="12"/>
        <v/>
      </c>
      <c r="CD21" s="633"/>
      <c r="CE21" s="634"/>
      <c r="CF21" s="632" t="str">
        <f t="shared" si="13"/>
        <v/>
      </c>
      <c r="CG21" s="633"/>
      <c r="CH21" s="634"/>
      <c r="CI21" s="632" t="str">
        <f t="shared" si="14"/>
        <v/>
      </c>
      <c r="CJ21" s="633"/>
      <c r="CK21" s="634"/>
      <c r="CL21" s="632" t="str">
        <f t="shared" si="15"/>
        <v/>
      </c>
      <c r="CM21" s="633"/>
      <c r="CN21" s="634"/>
      <c r="CO21" s="632" t="str">
        <f t="shared" si="16"/>
        <v/>
      </c>
      <c r="CP21" s="633"/>
      <c r="CQ21" s="634"/>
      <c r="CR21" s="632" t="str">
        <f t="shared" si="17"/>
        <v/>
      </c>
      <c r="CS21" s="633"/>
      <c r="CT21" s="634"/>
      <c r="CU21" s="632" t="str">
        <f t="shared" si="18"/>
        <v/>
      </c>
      <c r="CV21" s="633"/>
      <c r="CW21" s="634"/>
      <c r="CX21" s="598" t="str">
        <f t="shared" si="19"/>
        <v/>
      </c>
      <c r="CY21" s="599"/>
      <c r="CZ21" s="600"/>
      <c r="DA21" s="664" t="str">
        <f t="shared" si="20"/>
        <v/>
      </c>
      <c r="DB21" s="665"/>
      <c r="DC21" s="666"/>
      <c r="DD21" s="664" t="str">
        <f t="shared" si="21"/>
        <v/>
      </c>
      <c r="DE21" s="665"/>
      <c r="DF21" s="666"/>
      <c r="DG21" s="664" t="str">
        <f t="shared" si="22"/>
        <v/>
      </c>
      <c r="DH21" s="665"/>
      <c r="DI21" s="666"/>
      <c r="DJ21" s="664" t="str">
        <f t="shared" si="23"/>
        <v/>
      </c>
      <c r="DK21" s="665"/>
      <c r="DL21" s="666"/>
      <c r="DM21" s="664" t="str">
        <f t="shared" si="24"/>
        <v/>
      </c>
      <c r="DN21" s="665"/>
      <c r="DO21" s="666"/>
      <c r="DP21" s="664" t="str">
        <f t="shared" si="25"/>
        <v/>
      </c>
      <c r="DQ21" s="665"/>
      <c r="DR21" s="666"/>
      <c r="DS21" s="664" t="str">
        <f t="shared" si="26"/>
        <v/>
      </c>
      <c r="DT21" s="665"/>
      <c r="DU21" s="666"/>
      <c r="DV21" s="664" t="str">
        <f t="shared" si="27"/>
        <v/>
      </c>
      <c r="DW21" s="665"/>
      <c r="DX21" s="666"/>
      <c r="DY21" s="664" t="str">
        <f t="shared" si="28"/>
        <v/>
      </c>
      <c r="DZ21" s="665"/>
      <c r="EA21" s="666"/>
      <c r="EB21" s="664" t="str">
        <f t="shared" si="29"/>
        <v/>
      </c>
      <c r="EC21" s="665"/>
      <c r="ED21" s="666"/>
      <c r="EE21" s="598"/>
      <c r="EF21" s="599"/>
      <c r="EG21" s="600"/>
      <c r="EH21" s="646" t="str">
        <f t="shared" si="30"/>
        <v/>
      </c>
      <c r="EI21" s="647"/>
      <c r="EJ21" s="648"/>
      <c r="EK21" s="646" t="str">
        <f t="shared" si="31"/>
        <v/>
      </c>
      <c r="EL21" s="647"/>
      <c r="EM21" s="648"/>
      <c r="EN21" s="646" t="str">
        <f t="shared" si="32"/>
        <v/>
      </c>
      <c r="EO21" s="647"/>
      <c r="EP21" s="648"/>
      <c r="EQ21" s="646" t="str">
        <f t="shared" si="33"/>
        <v/>
      </c>
      <c r="ER21" s="647"/>
      <c r="ES21" s="648"/>
      <c r="ET21" s="646" t="str">
        <f t="shared" si="34"/>
        <v/>
      </c>
      <c r="EU21" s="647"/>
      <c r="EV21" s="648"/>
      <c r="EW21" s="646" t="str">
        <f t="shared" si="35"/>
        <v/>
      </c>
      <c r="EX21" s="647"/>
      <c r="EY21" s="648"/>
      <c r="EZ21" s="646" t="str">
        <f t="shared" si="36"/>
        <v/>
      </c>
      <c r="FA21" s="647"/>
      <c r="FB21" s="648"/>
      <c r="FC21" s="646" t="str">
        <f t="shared" si="37"/>
        <v/>
      </c>
      <c r="FD21" s="647"/>
      <c r="FE21" s="648"/>
      <c r="FF21" s="646" t="str">
        <f t="shared" si="38"/>
        <v/>
      </c>
      <c r="FG21" s="647"/>
      <c r="FH21" s="648"/>
      <c r="FI21" s="646" t="str">
        <f t="shared" si="39"/>
        <v/>
      </c>
      <c r="FJ21" s="647"/>
      <c r="FK21" s="648"/>
      <c r="FL21" s="632" t="str">
        <f t="shared" si="40"/>
        <v>N/A</v>
      </c>
      <c r="FM21" s="633"/>
      <c r="FN21" s="634"/>
      <c r="FO21" s="632" t="str">
        <f t="shared" si="41"/>
        <v>N/A</v>
      </c>
      <c r="FP21" s="633"/>
      <c r="FQ21" s="634"/>
      <c r="FR21" s="632" t="str">
        <f t="shared" si="42"/>
        <v>N/A</v>
      </c>
      <c r="FS21" s="633"/>
      <c r="FT21" s="634"/>
      <c r="FU21" s="632" t="str">
        <f t="shared" si="43"/>
        <v>N/A</v>
      </c>
      <c r="FV21" s="633"/>
      <c r="FW21" s="634"/>
      <c r="FX21" s="632" t="str">
        <f t="shared" si="44"/>
        <v>N/A</v>
      </c>
      <c r="FY21" s="633"/>
      <c r="FZ21" s="634"/>
      <c r="GA21" s="632" t="str">
        <f t="shared" si="45"/>
        <v>N/A</v>
      </c>
      <c r="GB21" s="633"/>
      <c r="GC21" s="634"/>
      <c r="GD21" s="632" t="str">
        <f t="shared" si="46"/>
        <v>N/A</v>
      </c>
      <c r="GE21" s="633"/>
      <c r="GF21" s="634"/>
      <c r="GG21" s="632" t="str">
        <f t="shared" si="47"/>
        <v>N/A</v>
      </c>
      <c r="GH21" s="633"/>
      <c r="GI21" s="634"/>
      <c r="GJ21" s="632" t="str">
        <f t="shared" si="48"/>
        <v>N/A</v>
      </c>
      <c r="GK21" s="633"/>
      <c r="GL21" s="634"/>
      <c r="GM21" s="632" t="str">
        <f t="shared" si="49"/>
        <v>N/A</v>
      </c>
      <c r="GN21" s="633"/>
      <c r="GO21" s="634"/>
      <c r="GP21" s="632" t="str">
        <f t="shared" si="50"/>
        <v>N/A</v>
      </c>
      <c r="GQ21" s="633"/>
      <c r="GR21" s="634"/>
      <c r="GS21" s="632" t="str">
        <f t="shared" si="51"/>
        <v>N/A</v>
      </c>
      <c r="GT21" s="633"/>
      <c r="GU21" s="634"/>
      <c r="GV21" s="632" t="str">
        <f t="shared" si="52"/>
        <v>N/A</v>
      </c>
      <c r="GW21" s="633"/>
      <c r="GX21" s="634"/>
      <c r="GY21" s="632" t="str">
        <f t="shared" si="53"/>
        <v>N/A</v>
      </c>
      <c r="GZ21" s="633"/>
      <c r="HA21" s="634"/>
      <c r="HB21" s="632" t="str">
        <f t="shared" si="54"/>
        <v>N/A</v>
      </c>
      <c r="HC21" s="633"/>
      <c r="HD21" s="634"/>
      <c r="HE21" s="632" t="str">
        <f t="shared" si="55"/>
        <v>N/A</v>
      </c>
      <c r="HF21" s="633"/>
      <c r="HG21" s="634"/>
      <c r="HH21" s="632" t="str">
        <f t="shared" si="56"/>
        <v>N/A</v>
      </c>
      <c r="HI21" s="633"/>
      <c r="HJ21" s="634"/>
      <c r="HK21" s="632" t="str">
        <f t="shared" si="57"/>
        <v>N/A</v>
      </c>
      <c r="HL21" s="633"/>
      <c r="HM21" s="634"/>
      <c r="HN21" s="632" t="str">
        <f t="shared" si="58"/>
        <v>N/A</v>
      </c>
      <c r="HO21" s="633"/>
      <c r="HP21" s="634"/>
      <c r="HQ21" s="632" t="str">
        <f t="shared" si="59"/>
        <v>N/A</v>
      </c>
      <c r="HR21" s="633"/>
      <c r="HS21" s="634"/>
    </row>
    <row r="22" spans="1:227">
      <c r="A22" s="24" t="str">
        <f>IF('Informations About Genes'!A22="","",'Informations About Genes'!A22)</f>
        <v>B8</v>
      </c>
      <c r="B22" s="25" t="str">
        <f>IF('Informations About Genes'!D22="","",'Informations About Genes'!D22)</f>
        <v/>
      </c>
      <c r="C22" s="632" t="str">
        <f>IF('Control Sample Data'!F23="","",'Control Sample Data'!F23)</f>
        <v/>
      </c>
      <c r="D22" s="633"/>
      <c r="E22" s="634"/>
      <c r="F22" s="632" t="str">
        <f>IF('Sample 1 Data'!F23="","",'Sample 1 Data'!F23)</f>
        <v/>
      </c>
      <c r="G22" s="633"/>
      <c r="H22" s="634"/>
      <c r="I22" s="632" t="str">
        <f>IF('Sample 2 Data'!F23="","",'Sample 2 Data'!F23)</f>
        <v/>
      </c>
      <c r="J22" s="633"/>
      <c r="K22" s="634"/>
      <c r="L22" s="632" t="str">
        <f>IF('Sample 3 Data'!F23="","",'Sample 3 Data'!F23)</f>
        <v/>
      </c>
      <c r="M22" s="633"/>
      <c r="N22" s="634"/>
      <c r="O22" s="632" t="str">
        <f>IF('Sample 4 Data'!F23="","",'Sample 4 Data'!F23)</f>
        <v/>
      </c>
      <c r="P22" s="633"/>
      <c r="Q22" s="634"/>
      <c r="R22" s="632" t="str">
        <f>IF('Sample 5 Data'!F23="","",'Sample 5 Data'!F23)</f>
        <v/>
      </c>
      <c r="S22" s="633"/>
      <c r="T22" s="634"/>
      <c r="U22" s="632" t="str">
        <f>IF('Sample 6 Data'!F23="","",'Sample 6 Data'!F23)</f>
        <v/>
      </c>
      <c r="V22" s="633"/>
      <c r="W22" s="634"/>
      <c r="X22" s="632" t="str">
        <f>IF('Sample 7 Data'!F23="","",'Sample 7 Data'!F23)</f>
        <v/>
      </c>
      <c r="Y22" s="633"/>
      <c r="Z22" s="634"/>
      <c r="AA22" s="632" t="str">
        <f>IF('Sample 8 Data'!F23="","",'Sample 8 Data'!F23)</f>
        <v/>
      </c>
      <c r="AB22" s="633"/>
      <c r="AC22" s="634"/>
      <c r="AD22" s="632" t="str">
        <f>IF('Sample 9 Data'!F23="","",'Sample 9 Data'!F23)</f>
        <v/>
      </c>
      <c r="AE22" s="633"/>
      <c r="AF22" s="634"/>
      <c r="AG22" s="632" t="str">
        <f>IF('Sample 10 Data'!F23="","",'Sample 10 Data'!F23)</f>
        <v/>
      </c>
      <c r="AH22" s="633"/>
      <c r="AI22" s="634"/>
      <c r="AJ22" s="635" t="str">
        <f>IF(C22="","",C22-'HKG selection'!$D$17)</f>
        <v/>
      </c>
      <c r="AK22" s="636"/>
      <c r="AL22" s="637"/>
      <c r="AM22" s="635" t="str">
        <f>IF(F22="","",F22-'HKG selection'!$D$18)</f>
        <v/>
      </c>
      <c r="AN22" s="636"/>
      <c r="AO22" s="637"/>
      <c r="AP22" s="635" t="str">
        <f>IF(I22="","",I22-'HKG selection'!$D$19)</f>
        <v/>
      </c>
      <c r="AQ22" s="636"/>
      <c r="AR22" s="637"/>
      <c r="AS22" s="635" t="str">
        <f>IF(L22="","",L22-'HKG selection'!$D$20)</f>
        <v/>
      </c>
      <c r="AT22" s="636"/>
      <c r="AU22" s="637"/>
      <c r="AV22" s="635" t="str">
        <f>IF(O22="","",O22-'HKG selection'!$D$21)</f>
        <v/>
      </c>
      <c r="AW22" s="636"/>
      <c r="AX22" s="637"/>
      <c r="AY22" s="635" t="str">
        <f>IF(R22="","",R22-'HKG selection'!$D$22)</f>
        <v/>
      </c>
      <c r="AZ22" s="636"/>
      <c r="BA22" s="637"/>
      <c r="BB22" s="635" t="str">
        <f>IF(U22="","",U22-'HKG selection'!$D$23)</f>
        <v/>
      </c>
      <c r="BC22" s="636"/>
      <c r="BD22" s="637"/>
      <c r="BE22" s="635" t="str">
        <f>IF(X22="","",X22-'HKG selection'!$D$24)</f>
        <v/>
      </c>
      <c r="BF22" s="636"/>
      <c r="BG22" s="637"/>
      <c r="BH22" s="635" t="str">
        <f>IF(AA22="","",AA22-'HKG selection'!$D$25)</f>
        <v/>
      </c>
      <c r="BI22" s="636"/>
      <c r="BJ22" s="637"/>
      <c r="BK22" s="635" t="str">
        <f>IF(AD22="","",AD22-'HKG selection'!$D$26)</f>
        <v/>
      </c>
      <c r="BL22" s="636"/>
      <c r="BM22" s="637"/>
      <c r="BN22" s="635" t="str">
        <f>IF(AG22="","",AG22-'HKG selection'!$D$27)</f>
        <v/>
      </c>
      <c r="BO22" s="636"/>
      <c r="BP22" s="637"/>
      <c r="BQ22" s="598"/>
      <c r="BR22" s="599"/>
      <c r="BS22" s="600"/>
      <c r="BT22" s="632" t="str">
        <f t="shared" si="9"/>
        <v/>
      </c>
      <c r="BU22" s="633"/>
      <c r="BV22" s="634"/>
      <c r="BW22" s="632" t="str">
        <f t="shared" si="10"/>
        <v/>
      </c>
      <c r="BX22" s="633"/>
      <c r="BY22" s="634"/>
      <c r="BZ22" s="632" t="str">
        <f t="shared" si="11"/>
        <v/>
      </c>
      <c r="CA22" s="633"/>
      <c r="CB22" s="634"/>
      <c r="CC22" s="632" t="str">
        <f t="shared" si="12"/>
        <v/>
      </c>
      <c r="CD22" s="633"/>
      <c r="CE22" s="634"/>
      <c r="CF22" s="632" t="str">
        <f t="shared" si="13"/>
        <v/>
      </c>
      <c r="CG22" s="633"/>
      <c r="CH22" s="634"/>
      <c r="CI22" s="632" t="str">
        <f t="shared" si="14"/>
        <v/>
      </c>
      <c r="CJ22" s="633"/>
      <c r="CK22" s="634"/>
      <c r="CL22" s="632" t="str">
        <f t="shared" si="15"/>
        <v/>
      </c>
      <c r="CM22" s="633"/>
      <c r="CN22" s="634"/>
      <c r="CO22" s="632" t="str">
        <f t="shared" si="16"/>
        <v/>
      </c>
      <c r="CP22" s="633"/>
      <c r="CQ22" s="634"/>
      <c r="CR22" s="632" t="str">
        <f t="shared" si="17"/>
        <v/>
      </c>
      <c r="CS22" s="633"/>
      <c r="CT22" s="634"/>
      <c r="CU22" s="632" t="str">
        <f t="shared" si="18"/>
        <v/>
      </c>
      <c r="CV22" s="633"/>
      <c r="CW22" s="634"/>
      <c r="CX22" s="598" t="str">
        <f t="shared" si="19"/>
        <v/>
      </c>
      <c r="CY22" s="599"/>
      <c r="CZ22" s="600"/>
      <c r="DA22" s="664" t="str">
        <f t="shared" si="20"/>
        <v/>
      </c>
      <c r="DB22" s="665"/>
      <c r="DC22" s="666"/>
      <c r="DD22" s="664" t="str">
        <f t="shared" si="21"/>
        <v/>
      </c>
      <c r="DE22" s="665"/>
      <c r="DF22" s="666"/>
      <c r="DG22" s="664" t="str">
        <f t="shared" si="22"/>
        <v/>
      </c>
      <c r="DH22" s="665"/>
      <c r="DI22" s="666"/>
      <c r="DJ22" s="664" t="str">
        <f t="shared" si="23"/>
        <v/>
      </c>
      <c r="DK22" s="665"/>
      <c r="DL22" s="666"/>
      <c r="DM22" s="664" t="str">
        <f t="shared" si="24"/>
        <v/>
      </c>
      <c r="DN22" s="665"/>
      <c r="DO22" s="666"/>
      <c r="DP22" s="664" t="str">
        <f t="shared" si="25"/>
        <v/>
      </c>
      <c r="DQ22" s="665"/>
      <c r="DR22" s="666"/>
      <c r="DS22" s="664" t="str">
        <f t="shared" si="26"/>
        <v/>
      </c>
      <c r="DT22" s="665"/>
      <c r="DU22" s="666"/>
      <c r="DV22" s="664" t="str">
        <f t="shared" si="27"/>
        <v/>
      </c>
      <c r="DW22" s="665"/>
      <c r="DX22" s="666"/>
      <c r="DY22" s="664" t="str">
        <f t="shared" si="28"/>
        <v/>
      </c>
      <c r="DZ22" s="665"/>
      <c r="EA22" s="666"/>
      <c r="EB22" s="664" t="str">
        <f t="shared" si="29"/>
        <v/>
      </c>
      <c r="EC22" s="665"/>
      <c r="ED22" s="666"/>
      <c r="EE22" s="598"/>
      <c r="EF22" s="599"/>
      <c r="EG22" s="600"/>
      <c r="EH22" s="646" t="str">
        <f t="shared" si="30"/>
        <v/>
      </c>
      <c r="EI22" s="647"/>
      <c r="EJ22" s="648"/>
      <c r="EK22" s="646" t="str">
        <f t="shared" si="31"/>
        <v/>
      </c>
      <c r="EL22" s="647"/>
      <c r="EM22" s="648"/>
      <c r="EN22" s="646" t="str">
        <f t="shared" si="32"/>
        <v/>
      </c>
      <c r="EO22" s="647"/>
      <c r="EP22" s="648"/>
      <c r="EQ22" s="646" t="str">
        <f t="shared" si="33"/>
        <v/>
      </c>
      <c r="ER22" s="647"/>
      <c r="ES22" s="648"/>
      <c r="ET22" s="646" t="str">
        <f t="shared" si="34"/>
        <v/>
      </c>
      <c r="EU22" s="647"/>
      <c r="EV22" s="648"/>
      <c r="EW22" s="646" t="str">
        <f t="shared" si="35"/>
        <v/>
      </c>
      <c r="EX22" s="647"/>
      <c r="EY22" s="648"/>
      <c r="EZ22" s="646" t="str">
        <f t="shared" si="36"/>
        <v/>
      </c>
      <c r="FA22" s="647"/>
      <c r="FB22" s="648"/>
      <c r="FC22" s="646" t="str">
        <f t="shared" si="37"/>
        <v/>
      </c>
      <c r="FD22" s="647"/>
      <c r="FE22" s="648"/>
      <c r="FF22" s="646" t="str">
        <f t="shared" si="38"/>
        <v/>
      </c>
      <c r="FG22" s="647"/>
      <c r="FH22" s="648"/>
      <c r="FI22" s="646" t="str">
        <f t="shared" si="39"/>
        <v/>
      </c>
      <c r="FJ22" s="647"/>
      <c r="FK22" s="648"/>
      <c r="FL22" s="632" t="str">
        <f t="shared" si="40"/>
        <v>N/A</v>
      </c>
      <c r="FM22" s="633"/>
      <c r="FN22" s="634"/>
      <c r="FO22" s="632" t="str">
        <f t="shared" si="41"/>
        <v>N/A</v>
      </c>
      <c r="FP22" s="633"/>
      <c r="FQ22" s="634"/>
      <c r="FR22" s="632" t="str">
        <f t="shared" si="42"/>
        <v>N/A</v>
      </c>
      <c r="FS22" s="633"/>
      <c r="FT22" s="634"/>
      <c r="FU22" s="632" t="str">
        <f t="shared" si="43"/>
        <v>N/A</v>
      </c>
      <c r="FV22" s="633"/>
      <c r="FW22" s="634"/>
      <c r="FX22" s="632" t="str">
        <f t="shared" si="44"/>
        <v>N/A</v>
      </c>
      <c r="FY22" s="633"/>
      <c r="FZ22" s="634"/>
      <c r="GA22" s="632" t="str">
        <f t="shared" si="45"/>
        <v>N/A</v>
      </c>
      <c r="GB22" s="633"/>
      <c r="GC22" s="634"/>
      <c r="GD22" s="632" t="str">
        <f t="shared" si="46"/>
        <v>N/A</v>
      </c>
      <c r="GE22" s="633"/>
      <c r="GF22" s="634"/>
      <c r="GG22" s="632" t="str">
        <f t="shared" si="47"/>
        <v>N/A</v>
      </c>
      <c r="GH22" s="633"/>
      <c r="GI22" s="634"/>
      <c r="GJ22" s="632" t="str">
        <f t="shared" si="48"/>
        <v>N/A</v>
      </c>
      <c r="GK22" s="633"/>
      <c r="GL22" s="634"/>
      <c r="GM22" s="632" t="str">
        <f t="shared" si="49"/>
        <v>N/A</v>
      </c>
      <c r="GN22" s="633"/>
      <c r="GO22" s="634"/>
      <c r="GP22" s="632" t="str">
        <f t="shared" si="50"/>
        <v>N/A</v>
      </c>
      <c r="GQ22" s="633"/>
      <c r="GR22" s="634"/>
      <c r="GS22" s="632" t="str">
        <f t="shared" si="51"/>
        <v>N/A</v>
      </c>
      <c r="GT22" s="633"/>
      <c r="GU22" s="634"/>
      <c r="GV22" s="632" t="str">
        <f t="shared" si="52"/>
        <v>N/A</v>
      </c>
      <c r="GW22" s="633"/>
      <c r="GX22" s="634"/>
      <c r="GY22" s="632" t="str">
        <f t="shared" si="53"/>
        <v>N/A</v>
      </c>
      <c r="GZ22" s="633"/>
      <c r="HA22" s="634"/>
      <c r="HB22" s="632" t="str">
        <f t="shared" si="54"/>
        <v>N/A</v>
      </c>
      <c r="HC22" s="633"/>
      <c r="HD22" s="634"/>
      <c r="HE22" s="632" t="str">
        <f t="shared" si="55"/>
        <v>N/A</v>
      </c>
      <c r="HF22" s="633"/>
      <c r="HG22" s="634"/>
      <c r="HH22" s="632" t="str">
        <f t="shared" si="56"/>
        <v>N/A</v>
      </c>
      <c r="HI22" s="633"/>
      <c r="HJ22" s="634"/>
      <c r="HK22" s="632" t="str">
        <f t="shared" si="57"/>
        <v>N/A</v>
      </c>
      <c r="HL22" s="633"/>
      <c r="HM22" s="634"/>
      <c r="HN22" s="632" t="str">
        <f t="shared" si="58"/>
        <v>N/A</v>
      </c>
      <c r="HO22" s="633"/>
      <c r="HP22" s="634"/>
      <c r="HQ22" s="632" t="str">
        <f t="shared" si="59"/>
        <v>N/A</v>
      </c>
      <c r="HR22" s="633"/>
      <c r="HS22" s="634"/>
    </row>
    <row r="23" spans="1:227">
      <c r="A23" s="24" t="str">
        <f>IF('Informations About Genes'!A23="","",'Informations About Genes'!A23)</f>
        <v>B9</v>
      </c>
      <c r="B23" s="25" t="str">
        <f>IF('Informations About Genes'!D23="","",'Informations About Genes'!D23)</f>
        <v/>
      </c>
      <c r="C23" s="632" t="str">
        <f>IF('Control Sample Data'!F24="","",'Control Sample Data'!F24)</f>
        <v/>
      </c>
      <c r="D23" s="633"/>
      <c r="E23" s="634"/>
      <c r="F23" s="632" t="str">
        <f>IF('Sample 1 Data'!F24="","",'Sample 1 Data'!F24)</f>
        <v/>
      </c>
      <c r="G23" s="633"/>
      <c r="H23" s="634"/>
      <c r="I23" s="632" t="str">
        <f>IF('Sample 2 Data'!F24="","",'Sample 2 Data'!F24)</f>
        <v/>
      </c>
      <c r="J23" s="633"/>
      <c r="K23" s="634"/>
      <c r="L23" s="632" t="str">
        <f>IF('Sample 3 Data'!F24="","",'Sample 3 Data'!F24)</f>
        <v/>
      </c>
      <c r="M23" s="633"/>
      <c r="N23" s="634"/>
      <c r="O23" s="632" t="str">
        <f>IF('Sample 4 Data'!F24="","",'Sample 4 Data'!F24)</f>
        <v/>
      </c>
      <c r="P23" s="633"/>
      <c r="Q23" s="634"/>
      <c r="R23" s="632" t="str">
        <f>IF('Sample 5 Data'!F24="","",'Sample 5 Data'!F24)</f>
        <v/>
      </c>
      <c r="S23" s="633"/>
      <c r="T23" s="634"/>
      <c r="U23" s="632" t="str">
        <f>IF('Sample 6 Data'!F24="","",'Sample 6 Data'!F24)</f>
        <v/>
      </c>
      <c r="V23" s="633"/>
      <c r="W23" s="634"/>
      <c r="X23" s="632" t="str">
        <f>IF('Sample 7 Data'!F24="","",'Sample 7 Data'!F24)</f>
        <v/>
      </c>
      <c r="Y23" s="633"/>
      <c r="Z23" s="634"/>
      <c r="AA23" s="632" t="str">
        <f>IF('Sample 8 Data'!F24="","",'Sample 8 Data'!F24)</f>
        <v/>
      </c>
      <c r="AB23" s="633"/>
      <c r="AC23" s="634"/>
      <c r="AD23" s="632" t="str">
        <f>IF('Sample 9 Data'!F24="","",'Sample 9 Data'!F24)</f>
        <v/>
      </c>
      <c r="AE23" s="633"/>
      <c r="AF23" s="634"/>
      <c r="AG23" s="632" t="str">
        <f>IF('Sample 10 Data'!F24="","",'Sample 10 Data'!F24)</f>
        <v/>
      </c>
      <c r="AH23" s="633"/>
      <c r="AI23" s="634"/>
      <c r="AJ23" s="635" t="str">
        <f>IF(C23="","",C23-'HKG selection'!$D$17)</f>
        <v/>
      </c>
      <c r="AK23" s="636"/>
      <c r="AL23" s="637"/>
      <c r="AM23" s="635" t="str">
        <f>IF(F23="","",F23-'HKG selection'!$D$18)</f>
        <v/>
      </c>
      <c r="AN23" s="636"/>
      <c r="AO23" s="637"/>
      <c r="AP23" s="635" t="str">
        <f>IF(I23="","",I23-'HKG selection'!$D$19)</f>
        <v/>
      </c>
      <c r="AQ23" s="636"/>
      <c r="AR23" s="637"/>
      <c r="AS23" s="635" t="str">
        <f>IF(L23="","",L23-'HKG selection'!$D$20)</f>
        <v/>
      </c>
      <c r="AT23" s="636"/>
      <c r="AU23" s="637"/>
      <c r="AV23" s="635" t="str">
        <f>IF(O23="","",O23-'HKG selection'!$D$21)</f>
        <v/>
      </c>
      <c r="AW23" s="636"/>
      <c r="AX23" s="637"/>
      <c r="AY23" s="635" t="str">
        <f>IF(R23="","",R23-'HKG selection'!$D$22)</f>
        <v/>
      </c>
      <c r="AZ23" s="636"/>
      <c r="BA23" s="637"/>
      <c r="BB23" s="635" t="str">
        <f>IF(U23="","",U23-'HKG selection'!$D$23)</f>
        <v/>
      </c>
      <c r="BC23" s="636"/>
      <c r="BD23" s="637"/>
      <c r="BE23" s="635" t="str">
        <f>IF(X23="","",X23-'HKG selection'!$D$24)</f>
        <v/>
      </c>
      <c r="BF23" s="636"/>
      <c r="BG23" s="637"/>
      <c r="BH23" s="635" t="str">
        <f>IF(AA23="","",AA23-'HKG selection'!$D$25)</f>
        <v/>
      </c>
      <c r="BI23" s="636"/>
      <c r="BJ23" s="637"/>
      <c r="BK23" s="635" t="str">
        <f>IF(AD23="","",AD23-'HKG selection'!$D$26)</f>
        <v/>
      </c>
      <c r="BL23" s="636"/>
      <c r="BM23" s="637"/>
      <c r="BN23" s="635" t="str">
        <f>IF(AG23="","",AG23-'HKG selection'!$D$27)</f>
        <v/>
      </c>
      <c r="BO23" s="636"/>
      <c r="BP23" s="637"/>
      <c r="BQ23" s="598"/>
      <c r="BR23" s="599"/>
      <c r="BS23" s="600"/>
      <c r="BT23" s="632" t="str">
        <f t="shared" si="9"/>
        <v/>
      </c>
      <c r="BU23" s="633"/>
      <c r="BV23" s="634"/>
      <c r="BW23" s="632" t="str">
        <f t="shared" si="10"/>
        <v/>
      </c>
      <c r="BX23" s="633"/>
      <c r="BY23" s="634"/>
      <c r="BZ23" s="632" t="str">
        <f t="shared" si="11"/>
        <v/>
      </c>
      <c r="CA23" s="633"/>
      <c r="CB23" s="634"/>
      <c r="CC23" s="632" t="str">
        <f t="shared" si="12"/>
        <v/>
      </c>
      <c r="CD23" s="633"/>
      <c r="CE23" s="634"/>
      <c r="CF23" s="632" t="str">
        <f t="shared" si="13"/>
        <v/>
      </c>
      <c r="CG23" s="633"/>
      <c r="CH23" s="634"/>
      <c r="CI23" s="632" t="str">
        <f t="shared" si="14"/>
        <v/>
      </c>
      <c r="CJ23" s="633"/>
      <c r="CK23" s="634"/>
      <c r="CL23" s="632" t="str">
        <f t="shared" si="15"/>
        <v/>
      </c>
      <c r="CM23" s="633"/>
      <c r="CN23" s="634"/>
      <c r="CO23" s="632" t="str">
        <f t="shared" si="16"/>
        <v/>
      </c>
      <c r="CP23" s="633"/>
      <c r="CQ23" s="634"/>
      <c r="CR23" s="632" t="str">
        <f t="shared" si="17"/>
        <v/>
      </c>
      <c r="CS23" s="633"/>
      <c r="CT23" s="634"/>
      <c r="CU23" s="632" t="str">
        <f t="shared" si="18"/>
        <v/>
      </c>
      <c r="CV23" s="633"/>
      <c r="CW23" s="634"/>
      <c r="CX23" s="598" t="str">
        <f t="shared" si="19"/>
        <v/>
      </c>
      <c r="CY23" s="599"/>
      <c r="CZ23" s="600"/>
      <c r="DA23" s="664" t="str">
        <f t="shared" si="20"/>
        <v/>
      </c>
      <c r="DB23" s="665"/>
      <c r="DC23" s="666"/>
      <c r="DD23" s="664" t="str">
        <f t="shared" si="21"/>
        <v/>
      </c>
      <c r="DE23" s="665"/>
      <c r="DF23" s="666"/>
      <c r="DG23" s="664" t="str">
        <f t="shared" si="22"/>
        <v/>
      </c>
      <c r="DH23" s="665"/>
      <c r="DI23" s="666"/>
      <c r="DJ23" s="664" t="str">
        <f t="shared" si="23"/>
        <v/>
      </c>
      <c r="DK23" s="665"/>
      <c r="DL23" s="666"/>
      <c r="DM23" s="664" t="str">
        <f t="shared" si="24"/>
        <v/>
      </c>
      <c r="DN23" s="665"/>
      <c r="DO23" s="666"/>
      <c r="DP23" s="664" t="str">
        <f t="shared" si="25"/>
        <v/>
      </c>
      <c r="DQ23" s="665"/>
      <c r="DR23" s="666"/>
      <c r="DS23" s="664" t="str">
        <f t="shared" si="26"/>
        <v/>
      </c>
      <c r="DT23" s="665"/>
      <c r="DU23" s="666"/>
      <c r="DV23" s="664" t="str">
        <f t="shared" si="27"/>
        <v/>
      </c>
      <c r="DW23" s="665"/>
      <c r="DX23" s="666"/>
      <c r="DY23" s="664" t="str">
        <f t="shared" si="28"/>
        <v/>
      </c>
      <c r="DZ23" s="665"/>
      <c r="EA23" s="666"/>
      <c r="EB23" s="664" t="str">
        <f t="shared" si="29"/>
        <v/>
      </c>
      <c r="EC23" s="665"/>
      <c r="ED23" s="666"/>
      <c r="EE23" s="598"/>
      <c r="EF23" s="599"/>
      <c r="EG23" s="600"/>
      <c r="EH23" s="646" t="str">
        <f t="shared" si="30"/>
        <v/>
      </c>
      <c r="EI23" s="647"/>
      <c r="EJ23" s="648"/>
      <c r="EK23" s="646" t="str">
        <f t="shared" si="31"/>
        <v/>
      </c>
      <c r="EL23" s="647"/>
      <c r="EM23" s="648"/>
      <c r="EN23" s="646" t="str">
        <f t="shared" si="32"/>
        <v/>
      </c>
      <c r="EO23" s="647"/>
      <c r="EP23" s="648"/>
      <c r="EQ23" s="646" t="str">
        <f t="shared" si="33"/>
        <v/>
      </c>
      <c r="ER23" s="647"/>
      <c r="ES23" s="648"/>
      <c r="ET23" s="646" t="str">
        <f t="shared" si="34"/>
        <v/>
      </c>
      <c r="EU23" s="647"/>
      <c r="EV23" s="648"/>
      <c r="EW23" s="646" t="str">
        <f t="shared" si="35"/>
        <v/>
      </c>
      <c r="EX23" s="647"/>
      <c r="EY23" s="648"/>
      <c r="EZ23" s="646" t="str">
        <f t="shared" si="36"/>
        <v/>
      </c>
      <c r="FA23" s="647"/>
      <c r="FB23" s="648"/>
      <c r="FC23" s="646" t="str">
        <f t="shared" si="37"/>
        <v/>
      </c>
      <c r="FD23" s="647"/>
      <c r="FE23" s="648"/>
      <c r="FF23" s="646" t="str">
        <f t="shared" si="38"/>
        <v/>
      </c>
      <c r="FG23" s="647"/>
      <c r="FH23" s="648"/>
      <c r="FI23" s="646" t="str">
        <f t="shared" si="39"/>
        <v/>
      </c>
      <c r="FJ23" s="647"/>
      <c r="FK23" s="648"/>
      <c r="FL23" s="632" t="str">
        <f t="shared" si="40"/>
        <v>N/A</v>
      </c>
      <c r="FM23" s="633"/>
      <c r="FN23" s="634"/>
      <c r="FO23" s="632" t="str">
        <f t="shared" si="41"/>
        <v>N/A</v>
      </c>
      <c r="FP23" s="633"/>
      <c r="FQ23" s="634"/>
      <c r="FR23" s="632" t="str">
        <f t="shared" si="42"/>
        <v>N/A</v>
      </c>
      <c r="FS23" s="633"/>
      <c r="FT23" s="634"/>
      <c r="FU23" s="632" t="str">
        <f t="shared" si="43"/>
        <v>N/A</v>
      </c>
      <c r="FV23" s="633"/>
      <c r="FW23" s="634"/>
      <c r="FX23" s="632" t="str">
        <f t="shared" si="44"/>
        <v>N/A</v>
      </c>
      <c r="FY23" s="633"/>
      <c r="FZ23" s="634"/>
      <c r="GA23" s="632" t="str">
        <f t="shared" si="45"/>
        <v>N/A</v>
      </c>
      <c r="GB23" s="633"/>
      <c r="GC23" s="634"/>
      <c r="GD23" s="632" t="str">
        <f t="shared" si="46"/>
        <v>N/A</v>
      </c>
      <c r="GE23" s="633"/>
      <c r="GF23" s="634"/>
      <c r="GG23" s="632" t="str">
        <f t="shared" si="47"/>
        <v>N/A</v>
      </c>
      <c r="GH23" s="633"/>
      <c r="GI23" s="634"/>
      <c r="GJ23" s="632" t="str">
        <f t="shared" si="48"/>
        <v>N/A</v>
      </c>
      <c r="GK23" s="633"/>
      <c r="GL23" s="634"/>
      <c r="GM23" s="632" t="str">
        <f t="shared" si="49"/>
        <v>N/A</v>
      </c>
      <c r="GN23" s="633"/>
      <c r="GO23" s="634"/>
      <c r="GP23" s="632" t="str">
        <f t="shared" si="50"/>
        <v>N/A</v>
      </c>
      <c r="GQ23" s="633"/>
      <c r="GR23" s="634"/>
      <c r="GS23" s="632" t="str">
        <f t="shared" si="51"/>
        <v>N/A</v>
      </c>
      <c r="GT23" s="633"/>
      <c r="GU23" s="634"/>
      <c r="GV23" s="632" t="str">
        <f t="shared" si="52"/>
        <v>N/A</v>
      </c>
      <c r="GW23" s="633"/>
      <c r="GX23" s="634"/>
      <c r="GY23" s="632" t="str">
        <f t="shared" si="53"/>
        <v>N/A</v>
      </c>
      <c r="GZ23" s="633"/>
      <c r="HA23" s="634"/>
      <c r="HB23" s="632" t="str">
        <f t="shared" si="54"/>
        <v>N/A</v>
      </c>
      <c r="HC23" s="633"/>
      <c r="HD23" s="634"/>
      <c r="HE23" s="632" t="str">
        <f t="shared" si="55"/>
        <v>N/A</v>
      </c>
      <c r="HF23" s="633"/>
      <c r="HG23" s="634"/>
      <c r="HH23" s="632" t="str">
        <f t="shared" si="56"/>
        <v>N/A</v>
      </c>
      <c r="HI23" s="633"/>
      <c r="HJ23" s="634"/>
      <c r="HK23" s="632" t="str">
        <f t="shared" si="57"/>
        <v>N/A</v>
      </c>
      <c r="HL23" s="633"/>
      <c r="HM23" s="634"/>
      <c r="HN23" s="632" t="str">
        <f t="shared" si="58"/>
        <v>N/A</v>
      </c>
      <c r="HO23" s="633"/>
      <c r="HP23" s="634"/>
      <c r="HQ23" s="632" t="str">
        <f t="shared" si="59"/>
        <v>N/A</v>
      </c>
      <c r="HR23" s="633"/>
      <c r="HS23" s="634"/>
    </row>
    <row r="24" spans="1:227">
      <c r="A24" s="24" t="str">
        <f>IF('Informations About Genes'!A24="","",'Informations About Genes'!A24)</f>
        <v>B10</v>
      </c>
      <c r="B24" s="25" t="str">
        <f>IF('Informations About Genes'!D24="","",'Informations About Genes'!D24)</f>
        <v/>
      </c>
      <c r="C24" s="632" t="str">
        <f>IF('Control Sample Data'!F25="","",'Control Sample Data'!F25)</f>
        <v/>
      </c>
      <c r="D24" s="633"/>
      <c r="E24" s="634"/>
      <c r="F24" s="632" t="str">
        <f>IF('Sample 1 Data'!F25="","",'Sample 1 Data'!F25)</f>
        <v/>
      </c>
      <c r="G24" s="633"/>
      <c r="H24" s="634"/>
      <c r="I24" s="632" t="str">
        <f>IF('Sample 2 Data'!F25="","",'Sample 2 Data'!F25)</f>
        <v/>
      </c>
      <c r="J24" s="633"/>
      <c r="K24" s="634"/>
      <c r="L24" s="632" t="str">
        <f>IF('Sample 3 Data'!F25="","",'Sample 3 Data'!F25)</f>
        <v/>
      </c>
      <c r="M24" s="633"/>
      <c r="N24" s="634"/>
      <c r="O24" s="632" t="str">
        <f>IF('Sample 4 Data'!F25="","",'Sample 4 Data'!F25)</f>
        <v/>
      </c>
      <c r="P24" s="633"/>
      <c r="Q24" s="634"/>
      <c r="R24" s="632" t="str">
        <f>IF('Sample 5 Data'!F25="","",'Sample 5 Data'!F25)</f>
        <v/>
      </c>
      <c r="S24" s="633"/>
      <c r="T24" s="634"/>
      <c r="U24" s="632" t="str">
        <f>IF('Sample 6 Data'!F25="","",'Sample 6 Data'!F25)</f>
        <v/>
      </c>
      <c r="V24" s="633"/>
      <c r="W24" s="634"/>
      <c r="X24" s="632" t="str">
        <f>IF('Sample 7 Data'!F25="","",'Sample 7 Data'!F25)</f>
        <v/>
      </c>
      <c r="Y24" s="633"/>
      <c r="Z24" s="634"/>
      <c r="AA24" s="632" t="str">
        <f>IF('Sample 8 Data'!F25="","",'Sample 8 Data'!F25)</f>
        <v/>
      </c>
      <c r="AB24" s="633"/>
      <c r="AC24" s="634"/>
      <c r="AD24" s="632" t="str">
        <f>IF('Sample 9 Data'!F25="","",'Sample 9 Data'!F25)</f>
        <v/>
      </c>
      <c r="AE24" s="633"/>
      <c r="AF24" s="634"/>
      <c r="AG24" s="632" t="str">
        <f>IF('Sample 10 Data'!F25="","",'Sample 10 Data'!F25)</f>
        <v/>
      </c>
      <c r="AH24" s="633"/>
      <c r="AI24" s="634"/>
      <c r="AJ24" s="635" t="str">
        <f>IF(C24="","",C24-'HKG selection'!$D$17)</f>
        <v/>
      </c>
      <c r="AK24" s="636"/>
      <c r="AL24" s="637"/>
      <c r="AM24" s="635" t="str">
        <f>IF(F24="","",F24-'HKG selection'!$D$18)</f>
        <v/>
      </c>
      <c r="AN24" s="636"/>
      <c r="AO24" s="637"/>
      <c r="AP24" s="635" t="str">
        <f>IF(I24="","",I24-'HKG selection'!$D$19)</f>
        <v/>
      </c>
      <c r="AQ24" s="636"/>
      <c r="AR24" s="637"/>
      <c r="AS24" s="635" t="str">
        <f>IF(L24="","",L24-'HKG selection'!$D$20)</f>
        <v/>
      </c>
      <c r="AT24" s="636"/>
      <c r="AU24" s="637"/>
      <c r="AV24" s="635" t="str">
        <f>IF(O24="","",O24-'HKG selection'!$D$21)</f>
        <v/>
      </c>
      <c r="AW24" s="636"/>
      <c r="AX24" s="637"/>
      <c r="AY24" s="635" t="str">
        <f>IF(R24="","",R24-'HKG selection'!$D$22)</f>
        <v/>
      </c>
      <c r="AZ24" s="636"/>
      <c r="BA24" s="637"/>
      <c r="BB24" s="635" t="str">
        <f>IF(U24="","",U24-'HKG selection'!$D$23)</f>
        <v/>
      </c>
      <c r="BC24" s="636"/>
      <c r="BD24" s="637"/>
      <c r="BE24" s="635" t="str">
        <f>IF(X24="","",X24-'HKG selection'!$D$24)</f>
        <v/>
      </c>
      <c r="BF24" s="636"/>
      <c r="BG24" s="637"/>
      <c r="BH24" s="635" t="str">
        <f>IF(AA24="","",AA24-'HKG selection'!$D$25)</f>
        <v/>
      </c>
      <c r="BI24" s="636"/>
      <c r="BJ24" s="637"/>
      <c r="BK24" s="635" t="str">
        <f>IF(AD24="","",AD24-'HKG selection'!$D$26)</f>
        <v/>
      </c>
      <c r="BL24" s="636"/>
      <c r="BM24" s="637"/>
      <c r="BN24" s="635" t="str">
        <f>IF(AG24="","",AG24-'HKG selection'!$D$27)</f>
        <v/>
      </c>
      <c r="BO24" s="636"/>
      <c r="BP24" s="637"/>
      <c r="BQ24" s="598"/>
      <c r="BR24" s="599"/>
      <c r="BS24" s="600"/>
      <c r="BT24" s="632" t="str">
        <f t="shared" si="9"/>
        <v/>
      </c>
      <c r="BU24" s="633"/>
      <c r="BV24" s="634"/>
      <c r="BW24" s="632" t="str">
        <f t="shared" si="10"/>
        <v/>
      </c>
      <c r="BX24" s="633"/>
      <c r="BY24" s="634"/>
      <c r="BZ24" s="632" t="str">
        <f t="shared" si="11"/>
        <v/>
      </c>
      <c r="CA24" s="633"/>
      <c r="CB24" s="634"/>
      <c r="CC24" s="632" t="str">
        <f t="shared" si="12"/>
        <v/>
      </c>
      <c r="CD24" s="633"/>
      <c r="CE24" s="634"/>
      <c r="CF24" s="632" t="str">
        <f t="shared" si="13"/>
        <v/>
      </c>
      <c r="CG24" s="633"/>
      <c r="CH24" s="634"/>
      <c r="CI24" s="632" t="str">
        <f t="shared" si="14"/>
        <v/>
      </c>
      <c r="CJ24" s="633"/>
      <c r="CK24" s="634"/>
      <c r="CL24" s="632" t="str">
        <f t="shared" si="15"/>
        <v/>
      </c>
      <c r="CM24" s="633"/>
      <c r="CN24" s="634"/>
      <c r="CO24" s="632" t="str">
        <f t="shared" si="16"/>
        <v/>
      </c>
      <c r="CP24" s="633"/>
      <c r="CQ24" s="634"/>
      <c r="CR24" s="632" t="str">
        <f t="shared" si="17"/>
        <v/>
      </c>
      <c r="CS24" s="633"/>
      <c r="CT24" s="634"/>
      <c r="CU24" s="632" t="str">
        <f t="shared" si="18"/>
        <v/>
      </c>
      <c r="CV24" s="633"/>
      <c r="CW24" s="634"/>
      <c r="CX24" s="598" t="str">
        <f t="shared" si="19"/>
        <v/>
      </c>
      <c r="CY24" s="599"/>
      <c r="CZ24" s="600"/>
      <c r="DA24" s="664" t="str">
        <f t="shared" si="20"/>
        <v/>
      </c>
      <c r="DB24" s="665"/>
      <c r="DC24" s="666"/>
      <c r="DD24" s="664" t="str">
        <f t="shared" si="21"/>
        <v/>
      </c>
      <c r="DE24" s="665"/>
      <c r="DF24" s="666"/>
      <c r="DG24" s="664" t="str">
        <f t="shared" si="22"/>
        <v/>
      </c>
      <c r="DH24" s="665"/>
      <c r="DI24" s="666"/>
      <c r="DJ24" s="664" t="str">
        <f t="shared" si="23"/>
        <v/>
      </c>
      <c r="DK24" s="665"/>
      <c r="DL24" s="666"/>
      <c r="DM24" s="664" t="str">
        <f t="shared" si="24"/>
        <v/>
      </c>
      <c r="DN24" s="665"/>
      <c r="DO24" s="666"/>
      <c r="DP24" s="664" t="str">
        <f t="shared" si="25"/>
        <v/>
      </c>
      <c r="DQ24" s="665"/>
      <c r="DR24" s="666"/>
      <c r="DS24" s="664" t="str">
        <f t="shared" si="26"/>
        <v/>
      </c>
      <c r="DT24" s="665"/>
      <c r="DU24" s="666"/>
      <c r="DV24" s="664" t="str">
        <f t="shared" si="27"/>
        <v/>
      </c>
      <c r="DW24" s="665"/>
      <c r="DX24" s="666"/>
      <c r="DY24" s="664" t="str">
        <f t="shared" si="28"/>
        <v/>
      </c>
      <c r="DZ24" s="665"/>
      <c r="EA24" s="666"/>
      <c r="EB24" s="664" t="str">
        <f t="shared" si="29"/>
        <v/>
      </c>
      <c r="EC24" s="665"/>
      <c r="ED24" s="666"/>
      <c r="EE24" s="598"/>
      <c r="EF24" s="599"/>
      <c r="EG24" s="600"/>
      <c r="EH24" s="646" t="str">
        <f t="shared" si="30"/>
        <v/>
      </c>
      <c r="EI24" s="647"/>
      <c r="EJ24" s="648"/>
      <c r="EK24" s="646" t="str">
        <f t="shared" si="31"/>
        <v/>
      </c>
      <c r="EL24" s="647"/>
      <c r="EM24" s="648"/>
      <c r="EN24" s="646" t="str">
        <f t="shared" si="32"/>
        <v/>
      </c>
      <c r="EO24" s="647"/>
      <c r="EP24" s="648"/>
      <c r="EQ24" s="646" t="str">
        <f t="shared" si="33"/>
        <v/>
      </c>
      <c r="ER24" s="647"/>
      <c r="ES24" s="648"/>
      <c r="ET24" s="646" t="str">
        <f t="shared" si="34"/>
        <v/>
      </c>
      <c r="EU24" s="647"/>
      <c r="EV24" s="648"/>
      <c r="EW24" s="646" t="str">
        <f t="shared" si="35"/>
        <v/>
      </c>
      <c r="EX24" s="647"/>
      <c r="EY24" s="648"/>
      <c r="EZ24" s="646" t="str">
        <f t="shared" si="36"/>
        <v/>
      </c>
      <c r="FA24" s="647"/>
      <c r="FB24" s="648"/>
      <c r="FC24" s="646" t="str">
        <f t="shared" si="37"/>
        <v/>
      </c>
      <c r="FD24" s="647"/>
      <c r="FE24" s="648"/>
      <c r="FF24" s="646" t="str">
        <f t="shared" si="38"/>
        <v/>
      </c>
      <c r="FG24" s="647"/>
      <c r="FH24" s="648"/>
      <c r="FI24" s="646" t="str">
        <f t="shared" si="39"/>
        <v/>
      </c>
      <c r="FJ24" s="647"/>
      <c r="FK24" s="648"/>
      <c r="FL24" s="632" t="str">
        <f t="shared" si="40"/>
        <v>N/A</v>
      </c>
      <c r="FM24" s="633"/>
      <c r="FN24" s="634"/>
      <c r="FO24" s="632" t="str">
        <f t="shared" si="41"/>
        <v>N/A</v>
      </c>
      <c r="FP24" s="633"/>
      <c r="FQ24" s="634"/>
      <c r="FR24" s="632" t="str">
        <f t="shared" si="42"/>
        <v>N/A</v>
      </c>
      <c r="FS24" s="633"/>
      <c r="FT24" s="634"/>
      <c r="FU24" s="632" t="str">
        <f t="shared" si="43"/>
        <v>N/A</v>
      </c>
      <c r="FV24" s="633"/>
      <c r="FW24" s="634"/>
      <c r="FX24" s="632" t="str">
        <f t="shared" si="44"/>
        <v>N/A</v>
      </c>
      <c r="FY24" s="633"/>
      <c r="FZ24" s="634"/>
      <c r="GA24" s="632" t="str">
        <f t="shared" si="45"/>
        <v>N/A</v>
      </c>
      <c r="GB24" s="633"/>
      <c r="GC24" s="634"/>
      <c r="GD24" s="632" t="str">
        <f t="shared" si="46"/>
        <v>N/A</v>
      </c>
      <c r="GE24" s="633"/>
      <c r="GF24" s="634"/>
      <c r="GG24" s="632" t="str">
        <f t="shared" si="47"/>
        <v>N/A</v>
      </c>
      <c r="GH24" s="633"/>
      <c r="GI24" s="634"/>
      <c r="GJ24" s="632" t="str">
        <f t="shared" si="48"/>
        <v>N/A</v>
      </c>
      <c r="GK24" s="633"/>
      <c r="GL24" s="634"/>
      <c r="GM24" s="632" t="str">
        <f t="shared" si="49"/>
        <v>N/A</v>
      </c>
      <c r="GN24" s="633"/>
      <c r="GO24" s="634"/>
      <c r="GP24" s="632" t="str">
        <f t="shared" si="50"/>
        <v>N/A</v>
      </c>
      <c r="GQ24" s="633"/>
      <c r="GR24" s="634"/>
      <c r="GS24" s="632" t="str">
        <f t="shared" si="51"/>
        <v>N/A</v>
      </c>
      <c r="GT24" s="633"/>
      <c r="GU24" s="634"/>
      <c r="GV24" s="632" t="str">
        <f t="shared" si="52"/>
        <v>N/A</v>
      </c>
      <c r="GW24" s="633"/>
      <c r="GX24" s="634"/>
      <c r="GY24" s="632" t="str">
        <f t="shared" si="53"/>
        <v>N/A</v>
      </c>
      <c r="GZ24" s="633"/>
      <c r="HA24" s="634"/>
      <c r="HB24" s="632" t="str">
        <f t="shared" si="54"/>
        <v>N/A</v>
      </c>
      <c r="HC24" s="633"/>
      <c r="HD24" s="634"/>
      <c r="HE24" s="632" t="str">
        <f t="shared" si="55"/>
        <v>N/A</v>
      </c>
      <c r="HF24" s="633"/>
      <c r="HG24" s="634"/>
      <c r="HH24" s="632" t="str">
        <f t="shared" si="56"/>
        <v>N/A</v>
      </c>
      <c r="HI24" s="633"/>
      <c r="HJ24" s="634"/>
      <c r="HK24" s="632" t="str">
        <f t="shared" si="57"/>
        <v>N/A</v>
      </c>
      <c r="HL24" s="633"/>
      <c r="HM24" s="634"/>
      <c r="HN24" s="632" t="str">
        <f t="shared" si="58"/>
        <v>N/A</v>
      </c>
      <c r="HO24" s="633"/>
      <c r="HP24" s="634"/>
      <c r="HQ24" s="632" t="str">
        <f t="shared" si="59"/>
        <v>N/A</v>
      </c>
      <c r="HR24" s="633"/>
      <c r="HS24" s="634"/>
    </row>
    <row r="25" spans="1:227">
      <c r="A25" s="24" t="str">
        <f>IF('Informations About Genes'!A25="","",'Informations About Genes'!A25)</f>
        <v>B11</v>
      </c>
      <c r="B25" s="25" t="str">
        <f>IF('Informations About Genes'!D25="","",'Informations About Genes'!D25)</f>
        <v/>
      </c>
      <c r="C25" s="632" t="str">
        <f>IF('Control Sample Data'!F26="","",'Control Sample Data'!F26)</f>
        <v/>
      </c>
      <c r="D25" s="633"/>
      <c r="E25" s="634"/>
      <c r="F25" s="632" t="str">
        <f>IF('Sample 1 Data'!F26="","",'Sample 1 Data'!F26)</f>
        <v/>
      </c>
      <c r="G25" s="633"/>
      <c r="H25" s="634"/>
      <c r="I25" s="632" t="str">
        <f>IF('Sample 2 Data'!F26="","",'Sample 2 Data'!F26)</f>
        <v/>
      </c>
      <c r="J25" s="633"/>
      <c r="K25" s="634"/>
      <c r="L25" s="632" t="str">
        <f>IF('Sample 3 Data'!F26="","",'Sample 3 Data'!F26)</f>
        <v/>
      </c>
      <c r="M25" s="633"/>
      <c r="N25" s="634"/>
      <c r="O25" s="632" t="str">
        <f>IF('Sample 4 Data'!F26="","",'Sample 4 Data'!F26)</f>
        <v/>
      </c>
      <c r="P25" s="633"/>
      <c r="Q25" s="634"/>
      <c r="R25" s="632" t="str">
        <f>IF('Sample 5 Data'!F26="","",'Sample 5 Data'!F26)</f>
        <v/>
      </c>
      <c r="S25" s="633"/>
      <c r="T25" s="634"/>
      <c r="U25" s="632" t="str">
        <f>IF('Sample 6 Data'!F26="","",'Sample 6 Data'!F26)</f>
        <v/>
      </c>
      <c r="V25" s="633"/>
      <c r="W25" s="634"/>
      <c r="X25" s="632" t="str">
        <f>IF('Sample 7 Data'!F26="","",'Sample 7 Data'!F26)</f>
        <v/>
      </c>
      <c r="Y25" s="633"/>
      <c r="Z25" s="634"/>
      <c r="AA25" s="632" t="str">
        <f>IF('Sample 8 Data'!F26="","",'Sample 8 Data'!F26)</f>
        <v/>
      </c>
      <c r="AB25" s="633"/>
      <c r="AC25" s="634"/>
      <c r="AD25" s="632" t="str">
        <f>IF('Sample 9 Data'!F26="","",'Sample 9 Data'!F26)</f>
        <v/>
      </c>
      <c r="AE25" s="633"/>
      <c r="AF25" s="634"/>
      <c r="AG25" s="632" t="str">
        <f>IF('Sample 10 Data'!F26="","",'Sample 10 Data'!F26)</f>
        <v/>
      </c>
      <c r="AH25" s="633"/>
      <c r="AI25" s="634"/>
      <c r="AJ25" s="635" t="str">
        <f>IF(C25="","",C25-'HKG selection'!$D$17)</f>
        <v/>
      </c>
      <c r="AK25" s="636"/>
      <c r="AL25" s="637"/>
      <c r="AM25" s="635" t="str">
        <f>IF(F25="","",F25-'HKG selection'!$D$18)</f>
        <v/>
      </c>
      <c r="AN25" s="636"/>
      <c r="AO25" s="637"/>
      <c r="AP25" s="635" t="str">
        <f>IF(I25="","",I25-'HKG selection'!$D$19)</f>
        <v/>
      </c>
      <c r="AQ25" s="636"/>
      <c r="AR25" s="637"/>
      <c r="AS25" s="635" t="str">
        <f>IF(L25="","",L25-'HKG selection'!$D$20)</f>
        <v/>
      </c>
      <c r="AT25" s="636"/>
      <c r="AU25" s="637"/>
      <c r="AV25" s="635" t="str">
        <f>IF(O25="","",O25-'HKG selection'!$D$21)</f>
        <v/>
      </c>
      <c r="AW25" s="636"/>
      <c r="AX25" s="637"/>
      <c r="AY25" s="635" t="str">
        <f>IF(R25="","",R25-'HKG selection'!$D$22)</f>
        <v/>
      </c>
      <c r="AZ25" s="636"/>
      <c r="BA25" s="637"/>
      <c r="BB25" s="635" t="str">
        <f>IF(U25="","",U25-'HKG selection'!$D$23)</f>
        <v/>
      </c>
      <c r="BC25" s="636"/>
      <c r="BD25" s="637"/>
      <c r="BE25" s="635" t="str">
        <f>IF(X25="","",X25-'HKG selection'!$D$24)</f>
        <v/>
      </c>
      <c r="BF25" s="636"/>
      <c r="BG25" s="637"/>
      <c r="BH25" s="635" t="str">
        <f>IF(AA25="","",AA25-'HKG selection'!$D$25)</f>
        <v/>
      </c>
      <c r="BI25" s="636"/>
      <c r="BJ25" s="637"/>
      <c r="BK25" s="635" t="str">
        <f>IF(AD25="","",AD25-'HKG selection'!$D$26)</f>
        <v/>
      </c>
      <c r="BL25" s="636"/>
      <c r="BM25" s="637"/>
      <c r="BN25" s="635" t="str">
        <f>IF(AG25="","",AG25-'HKG selection'!$D$27)</f>
        <v/>
      </c>
      <c r="BO25" s="636"/>
      <c r="BP25" s="637"/>
      <c r="BQ25" s="598"/>
      <c r="BR25" s="599"/>
      <c r="BS25" s="600"/>
      <c r="BT25" s="632" t="str">
        <f t="shared" si="9"/>
        <v/>
      </c>
      <c r="BU25" s="633"/>
      <c r="BV25" s="634"/>
      <c r="BW25" s="632" t="str">
        <f t="shared" si="10"/>
        <v/>
      </c>
      <c r="BX25" s="633"/>
      <c r="BY25" s="634"/>
      <c r="BZ25" s="632" t="str">
        <f t="shared" si="11"/>
        <v/>
      </c>
      <c r="CA25" s="633"/>
      <c r="CB25" s="634"/>
      <c r="CC25" s="632" t="str">
        <f t="shared" si="12"/>
        <v/>
      </c>
      <c r="CD25" s="633"/>
      <c r="CE25" s="634"/>
      <c r="CF25" s="632" t="str">
        <f t="shared" si="13"/>
        <v/>
      </c>
      <c r="CG25" s="633"/>
      <c r="CH25" s="634"/>
      <c r="CI25" s="632" t="str">
        <f t="shared" si="14"/>
        <v/>
      </c>
      <c r="CJ25" s="633"/>
      <c r="CK25" s="634"/>
      <c r="CL25" s="632" t="str">
        <f t="shared" si="15"/>
        <v/>
      </c>
      <c r="CM25" s="633"/>
      <c r="CN25" s="634"/>
      <c r="CO25" s="632" t="str">
        <f t="shared" si="16"/>
        <v/>
      </c>
      <c r="CP25" s="633"/>
      <c r="CQ25" s="634"/>
      <c r="CR25" s="632" t="str">
        <f t="shared" si="17"/>
        <v/>
      </c>
      <c r="CS25" s="633"/>
      <c r="CT25" s="634"/>
      <c r="CU25" s="632" t="str">
        <f t="shared" si="18"/>
        <v/>
      </c>
      <c r="CV25" s="633"/>
      <c r="CW25" s="634"/>
      <c r="CX25" s="598" t="str">
        <f t="shared" si="19"/>
        <v/>
      </c>
      <c r="CY25" s="599"/>
      <c r="CZ25" s="600"/>
      <c r="DA25" s="664" t="str">
        <f t="shared" si="20"/>
        <v/>
      </c>
      <c r="DB25" s="665"/>
      <c r="DC25" s="666"/>
      <c r="DD25" s="664" t="str">
        <f t="shared" si="21"/>
        <v/>
      </c>
      <c r="DE25" s="665"/>
      <c r="DF25" s="666"/>
      <c r="DG25" s="664" t="str">
        <f t="shared" si="22"/>
        <v/>
      </c>
      <c r="DH25" s="665"/>
      <c r="DI25" s="666"/>
      <c r="DJ25" s="664" t="str">
        <f t="shared" si="23"/>
        <v/>
      </c>
      <c r="DK25" s="665"/>
      <c r="DL25" s="666"/>
      <c r="DM25" s="664" t="str">
        <f t="shared" si="24"/>
        <v/>
      </c>
      <c r="DN25" s="665"/>
      <c r="DO25" s="666"/>
      <c r="DP25" s="664" t="str">
        <f t="shared" si="25"/>
        <v/>
      </c>
      <c r="DQ25" s="665"/>
      <c r="DR25" s="666"/>
      <c r="DS25" s="664" t="str">
        <f t="shared" si="26"/>
        <v/>
      </c>
      <c r="DT25" s="665"/>
      <c r="DU25" s="666"/>
      <c r="DV25" s="664" t="str">
        <f t="shared" si="27"/>
        <v/>
      </c>
      <c r="DW25" s="665"/>
      <c r="DX25" s="666"/>
      <c r="DY25" s="664" t="str">
        <f t="shared" si="28"/>
        <v/>
      </c>
      <c r="DZ25" s="665"/>
      <c r="EA25" s="666"/>
      <c r="EB25" s="664" t="str">
        <f t="shared" si="29"/>
        <v/>
      </c>
      <c r="EC25" s="665"/>
      <c r="ED25" s="666"/>
      <c r="EE25" s="598"/>
      <c r="EF25" s="599"/>
      <c r="EG25" s="600"/>
      <c r="EH25" s="646" t="str">
        <f t="shared" si="30"/>
        <v/>
      </c>
      <c r="EI25" s="647"/>
      <c r="EJ25" s="648"/>
      <c r="EK25" s="646" t="str">
        <f t="shared" si="31"/>
        <v/>
      </c>
      <c r="EL25" s="647"/>
      <c r="EM25" s="648"/>
      <c r="EN25" s="646" t="str">
        <f t="shared" si="32"/>
        <v/>
      </c>
      <c r="EO25" s="647"/>
      <c r="EP25" s="648"/>
      <c r="EQ25" s="646" t="str">
        <f t="shared" si="33"/>
        <v/>
      </c>
      <c r="ER25" s="647"/>
      <c r="ES25" s="648"/>
      <c r="ET25" s="646" t="str">
        <f t="shared" si="34"/>
        <v/>
      </c>
      <c r="EU25" s="647"/>
      <c r="EV25" s="648"/>
      <c r="EW25" s="646" t="str">
        <f t="shared" si="35"/>
        <v/>
      </c>
      <c r="EX25" s="647"/>
      <c r="EY25" s="648"/>
      <c r="EZ25" s="646" t="str">
        <f t="shared" si="36"/>
        <v/>
      </c>
      <c r="FA25" s="647"/>
      <c r="FB25" s="648"/>
      <c r="FC25" s="646" t="str">
        <f t="shared" si="37"/>
        <v/>
      </c>
      <c r="FD25" s="647"/>
      <c r="FE25" s="648"/>
      <c r="FF25" s="646" t="str">
        <f t="shared" si="38"/>
        <v/>
      </c>
      <c r="FG25" s="647"/>
      <c r="FH25" s="648"/>
      <c r="FI25" s="646" t="str">
        <f t="shared" si="39"/>
        <v/>
      </c>
      <c r="FJ25" s="647"/>
      <c r="FK25" s="648"/>
      <c r="FL25" s="632" t="str">
        <f t="shared" si="40"/>
        <v>N/A</v>
      </c>
      <c r="FM25" s="633"/>
      <c r="FN25" s="634"/>
      <c r="FO25" s="632" t="str">
        <f t="shared" si="41"/>
        <v>N/A</v>
      </c>
      <c r="FP25" s="633"/>
      <c r="FQ25" s="634"/>
      <c r="FR25" s="632" t="str">
        <f t="shared" si="42"/>
        <v>N/A</v>
      </c>
      <c r="FS25" s="633"/>
      <c r="FT25" s="634"/>
      <c r="FU25" s="632" t="str">
        <f t="shared" si="43"/>
        <v>N/A</v>
      </c>
      <c r="FV25" s="633"/>
      <c r="FW25" s="634"/>
      <c r="FX25" s="632" t="str">
        <f t="shared" si="44"/>
        <v>N/A</v>
      </c>
      <c r="FY25" s="633"/>
      <c r="FZ25" s="634"/>
      <c r="GA25" s="632" t="str">
        <f t="shared" si="45"/>
        <v>N/A</v>
      </c>
      <c r="GB25" s="633"/>
      <c r="GC25" s="634"/>
      <c r="GD25" s="632" t="str">
        <f t="shared" si="46"/>
        <v>N/A</v>
      </c>
      <c r="GE25" s="633"/>
      <c r="GF25" s="634"/>
      <c r="GG25" s="632" t="str">
        <f t="shared" si="47"/>
        <v>N/A</v>
      </c>
      <c r="GH25" s="633"/>
      <c r="GI25" s="634"/>
      <c r="GJ25" s="632" t="str">
        <f t="shared" si="48"/>
        <v>N/A</v>
      </c>
      <c r="GK25" s="633"/>
      <c r="GL25" s="634"/>
      <c r="GM25" s="632" t="str">
        <f t="shared" si="49"/>
        <v>N/A</v>
      </c>
      <c r="GN25" s="633"/>
      <c r="GO25" s="634"/>
      <c r="GP25" s="632" t="str">
        <f t="shared" si="50"/>
        <v>N/A</v>
      </c>
      <c r="GQ25" s="633"/>
      <c r="GR25" s="634"/>
      <c r="GS25" s="632" t="str">
        <f t="shared" si="51"/>
        <v>N/A</v>
      </c>
      <c r="GT25" s="633"/>
      <c r="GU25" s="634"/>
      <c r="GV25" s="632" t="str">
        <f t="shared" si="52"/>
        <v>N/A</v>
      </c>
      <c r="GW25" s="633"/>
      <c r="GX25" s="634"/>
      <c r="GY25" s="632" t="str">
        <f t="shared" si="53"/>
        <v>N/A</v>
      </c>
      <c r="GZ25" s="633"/>
      <c r="HA25" s="634"/>
      <c r="HB25" s="632" t="str">
        <f t="shared" si="54"/>
        <v>N/A</v>
      </c>
      <c r="HC25" s="633"/>
      <c r="HD25" s="634"/>
      <c r="HE25" s="632" t="str">
        <f t="shared" si="55"/>
        <v>N/A</v>
      </c>
      <c r="HF25" s="633"/>
      <c r="HG25" s="634"/>
      <c r="HH25" s="632" t="str">
        <f t="shared" si="56"/>
        <v>N/A</v>
      </c>
      <c r="HI25" s="633"/>
      <c r="HJ25" s="634"/>
      <c r="HK25" s="632" t="str">
        <f t="shared" si="57"/>
        <v>N/A</v>
      </c>
      <c r="HL25" s="633"/>
      <c r="HM25" s="634"/>
      <c r="HN25" s="632" t="str">
        <f t="shared" si="58"/>
        <v>N/A</v>
      </c>
      <c r="HO25" s="633"/>
      <c r="HP25" s="634"/>
      <c r="HQ25" s="632" t="str">
        <f t="shared" si="59"/>
        <v>N/A</v>
      </c>
      <c r="HR25" s="633"/>
      <c r="HS25" s="634"/>
    </row>
    <row r="26" spans="1:227">
      <c r="A26" s="24" t="str">
        <f>IF('Informations About Genes'!A26="","",'Informations About Genes'!A26)</f>
        <v>B12</v>
      </c>
      <c r="B26" s="25" t="str">
        <f>IF('Informations About Genes'!D26="","",'Informations About Genes'!D26)</f>
        <v/>
      </c>
      <c r="C26" s="632" t="str">
        <f>IF('Control Sample Data'!F27="","",'Control Sample Data'!F27)</f>
        <v/>
      </c>
      <c r="D26" s="633"/>
      <c r="E26" s="634"/>
      <c r="F26" s="632" t="str">
        <f>IF('Sample 1 Data'!F27="","",'Sample 1 Data'!F27)</f>
        <v/>
      </c>
      <c r="G26" s="633"/>
      <c r="H26" s="634"/>
      <c r="I26" s="632" t="str">
        <f>IF('Sample 2 Data'!F27="","",'Sample 2 Data'!F27)</f>
        <v/>
      </c>
      <c r="J26" s="633"/>
      <c r="K26" s="634"/>
      <c r="L26" s="632" t="str">
        <f>IF('Sample 3 Data'!F27="","",'Sample 3 Data'!F27)</f>
        <v/>
      </c>
      <c r="M26" s="633"/>
      <c r="N26" s="634"/>
      <c r="O26" s="632" t="str">
        <f>IF('Sample 4 Data'!F27="","",'Sample 4 Data'!F27)</f>
        <v/>
      </c>
      <c r="P26" s="633"/>
      <c r="Q26" s="634"/>
      <c r="R26" s="632" t="str">
        <f>IF('Sample 5 Data'!F27="","",'Sample 5 Data'!F27)</f>
        <v/>
      </c>
      <c r="S26" s="633"/>
      <c r="T26" s="634"/>
      <c r="U26" s="632" t="str">
        <f>IF('Sample 6 Data'!F27="","",'Sample 6 Data'!F27)</f>
        <v/>
      </c>
      <c r="V26" s="633"/>
      <c r="W26" s="634"/>
      <c r="X26" s="632" t="str">
        <f>IF('Sample 7 Data'!F27="","",'Sample 7 Data'!F27)</f>
        <v/>
      </c>
      <c r="Y26" s="633"/>
      <c r="Z26" s="634"/>
      <c r="AA26" s="632" t="str">
        <f>IF('Sample 8 Data'!F27="","",'Sample 8 Data'!F27)</f>
        <v/>
      </c>
      <c r="AB26" s="633"/>
      <c r="AC26" s="634"/>
      <c r="AD26" s="632" t="str">
        <f>IF('Sample 9 Data'!F27="","",'Sample 9 Data'!F27)</f>
        <v/>
      </c>
      <c r="AE26" s="633"/>
      <c r="AF26" s="634"/>
      <c r="AG26" s="632" t="str">
        <f>IF('Sample 10 Data'!F27="","",'Sample 10 Data'!F27)</f>
        <v/>
      </c>
      <c r="AH26" s="633"/>
      <c r="AI26" s="634"/>
      <c r="AJ26" s="635" t="str">
        <f>IF(C26="","",C26-'HKG selection'!$D$17)</f>
        <v/>
      </c>
      <c r="AK26" s="636"/>
      <c r="AL26" s="637"/>
      <c r="AM26" s="635" t="str">
        <f>IF(F26="","",F26-'HKG selection'!$D$18)</f>
        <v/>
      </c>
      <c r="AN26" s="636"/>
      <c r="AO26" s="637"/>
      <c r="AP26" s="635" t="str">
        <f>IF(I26="","",I26-'HKG selection'!$D$19)</f>
        <v/>
      </c>
      <c r="AQ26" s="636"/>
      <c r="AR26" s="637"/>
      <c r="AS26" s="635" t="str">
        <f>IF(L26="","",L26-'HKG selection'!$D$20)</f>
        <v/>
      </c>
      <c r="AT26" s="636"/>
      <c r="AU26" s="637"/>
      <c r="AV26" s="635" t="str">
        <f>IF(O26="","",O26-'HKG selection'!$D$21)</f>
        <v/>
      </c>
      <c r="AW26" s="636"/>
      <c r="AX26" s="637"/>
      <c r="AY26" s="635" t="str">
        <f>IF(R26="","",R26-'HKG selection'!$D$22)</f>
        <v/>
      </c>
      <c r="AZ26" s="636"/>
      <c r="BA26" s="637"/>
      <c r="BB26" s="635" t="str">
        <f>IF(U26="","",U26-'HKG selection'!$D$23)</f>
        <v/>
      </c>
      <c r="BC26" s="636"/>
      <c r="BD26" s="637"/>
      <c r="BE26" s="635" t="str">
        <f>IF(X26="","",X26-'HKG selection'!$D$24)</f>
        <v/>
      </c>
      <c r="BF26" s="636"/>
      <c r="BG26" s="637"/>
      <c r="BH26" s="635" t="str">
        <f>IF(AA26="","",AA26-'HKG selection'!$D$25)</f>
        <v/>
      </c>
      <c r="BI26" s="636"/>
      <c r="BJ26" s="637"/>
      <c r="BK26" s="635" t="str">
        <f>IF(AD26="","",AD26-'HKG selection'!$D$26)</f>
        <v/>
      </c>
      <c r="BL26" s="636"/>
      <c r="BM26" s="637"/>
      <c r="BN26" s="635" t="str">
        <f>IF(AG26="","",AG26-'HKG selection'!$D$27)</f>
        <v/>
      </c>
      <c r="BO26" s="636"/>
      <c r="BP26" s="637"/>
      <c r="BQ26" s="598"/>
      <c r="BR26" s="599"/>
      <c r="BS26" s="600"/>
      <c r="BT26" s="632" t="str">
        <f t="shared" si="9"/>
        <v/>
      </c>
      <c r="BU26" s="633"/>
      <c r="BV26" s="634"/>
      <c r="BW26" s="632" t="str">
        <f t="shared" si="10"/>
        <v/>
      </c>
      <c r="BX26" s="633"/>
      <c r="BY26" s="634"/>
      <c r="BZ26" s="632" t="str">
        <f t="shared" si="11"/>
        <v/>
      </c>
      <c r="CA26" s="633"/>
      <c r="CB26" s="634"/>
      <c r="CC26" s="632" t="str">
        <f t="shared" si="12"/>
        <v/>
      </c>
      <c r="CD26" s="633"/>
      <c r="CE26" s="634"/>
      <c r="CF26" s="632" t="str">
        <f t="shared" si="13"/>
        <v/>
      </c>
      <c r="CG26" s="633"/>
      <c r="CH26" s="634"/>
      <c r="CI26" s="632" t="str">
        <f t="shared" si="14"/>
        <v/>
      </c>
      <c r="CJ26" s="633"/>
      <c r="CK26" s="634"/>
      <c r="CL26" s="632" t="str">
        <f t="shared" si="15"/>
        <v/>
      </c>
      <c r="CM26" s="633"/>
      <c r="CN26" s="634"/>
      <c r="CO26" s="632" t="str">
        <f t="shared" si="16"/>
        <v/>
      </c>
      <c r="CP26" s="633"/>
      <c r="CQ26" s="634"/>
      <c r="CR26" s="632" t="str">
        <f t="shared" si="17"/>
        <v/>
      </c>
      <c r="CS26" s="633"/>
      <c r="CT26" s="634"/>
      <c r="CU26" s="632" t="str">
        <f t="shared" si="18"/>
        <v/>
      </c>
      <c r="CV26" s="633"/>
      <c r="CW26" s="634"/>
      <c r="CX26" s="598" t="str">
        <f t="shared" si="19"/>
        <v/>
      </c>
      <c r="CY26" s="599"/>
      <c r="CZ26" s="600"/>
      <c r="DA26" s="664" t="str">
        <f t="shared" si="20"/>
        <v/>
      </c>
      <c r="DB26" s="665"/>
      <c r="DC26" s="666"/>
      <c r="DD26" s="664" t="str">
        <f t="shared" si="21"/>
        <v/>
      </c>
      <c r="DE26" s="665"/>
      <c r="DF26" s="666"/>
      <c r="DG26" s="664" t="str">
        <f t="shared" si="22"/>
        <v/>
      </c>
      <c r="DH26" s="665"/>
      <c r="DI26" s="666"/>
      <c r="DJ26" s="664" t="str">
        <f t="shared" si="23"/>
        <v/>
      </c>
      <c r="DK26" s="665"/>
      <c r="DL26" s="666"/>
      <c r="DM26" s="664" t="str">
        <f t="shared" si="24"/>
        <v/>
      </c>
      <c r="DN26" s="665"/>
      <c r="DO26" s="666"/>
      <c r="DP26" s="664" t="str">
        <f t="shared" si="25"/>
        <v/>
      </c>
      <c r="DQ26" s="665"/>
      <c r="DR26" s="666"/>
      <c r="DS26" s="664" t="str">
        <f t="shared" si="26"/>
        <v/>
      </c>
      <c r="DT26" s="665"/>
      <c r="DU26" s="666"/>
      <c r="DV26" s="664" t="str">
        <f t="shared" si="27"/>
        <v/>
      </c>
      <c r="DW26" s="665"/>
      <c r="DX26" s="666"/>
      <c r="DY26" s="664" t="str">
        <f t="shared" si="28"/>
        <v/>
      </c>
      <c r="DZ26" s="665"/>
      <c r="EA26" s="666"/>
      <c r="EB26" s="664" t="str">
        <f t="shared" si="29"/>
        <v/>
      </c>
      <c r="EC26" s="665"/>
      <c r="ED26" s="666"/>
      <c r="EE26" s="598"/>
      <c r="EF26" s="599"/>
      <c r="EG26" s="600"/>
      <c r="EH26" s="646" t="str">
        <f t="shared" si="30"/>
        <v/>
      </c>
      <c r="EI26" s="647"/>
      <c r="EJ26" s="648"/>
      <c r="EK26" s="646" t="str">
        <f t="shared" si="31"/>
        <v/>
      </c>
      <c r="EL26" s="647"/>
      <c r="EM26" s="648"/>
      <c r="EN26" s="646" t="str">
        <f t="shared" si="32"/>
        <v/>
      </c>
      <c r="EO26" s="647"/>
      <c r="EP26" s="648"/>
      <c r="EQ26" s="646" t="str">
        <f t="shared" si="33"/>
        <v/>
      </c>
      <c r="ER26" s="647"/>
      <c r="ES26" s="648"/>
      <c r="ET26" s="646" t="str">
        <f t="shared" si="34"/>
        <v/>
      </c>
      <c r="EU26" s="647"/>
      <c r="EV26" s="648"/>
      <c r="EW26" s="646" t="str">
        <f t="shared" si="35"/>
        <v/>
      </c>
      <c r="EX26" s="647"/>
      <c r="EY26" s="648"/>
      <c r="EZ26" s="646" t="str">
        <f t="shared" si="36"/>
        <v/>
      </c>
      <c r="FA26" s="647"/>
      <c r="FB26" s="648"/>
      <c r="FC26" s="646" t="str">
        <f t="shared" si="37"/>
        <v/>
      </c>
      <c r="FD26" s="647"/>
      <c r="FE26" s="648"/>
      <c r="FF26" s="646" t="str">
        <f t="shared" si="38"/>
        <v/>
      </c>
      <c r="FG26" s="647"/>
      <c r="FH26" s="648"/>
      <c r="FI26" s="646" t="str">
        <f t="shared" si="39"/>
        <v/>
      </c>
      <c r="FJ26" s="647"/>
      <c r="FK26" s="648"/>
      <c r="FL26" s="632" t="str">
        <f t="shared" si="40"/>
        <v>N/A</v>
      </c>
      <c r="FM26" s="633"/>
      <c r="FN26" s="634"/>
      <c r="FO26" s="632" t="str">
        <f t="shared" si="41"/>
        <v>N/A</v>
      </c>
      <c r="FP26" s="633"/>
      <c r="FQ26" s="634"/>
      <c r="FR26" s="632" t="str">
        <f t="shared" si="42"/>
        <v>N/A</v>
      </c>
      <c r="FS26" s="633"/>
      <c r="FT26" s="634"/>
      <c r="FU26" s="632" t="str">
        <f t="shared" si="43"/>
        <v>N/A</v>
      </c>
      <c r="FV26" s="633"/>
      <c r="FW26" s="634"/>
      <c r="FX26" s="632" t="str">
        <f t="shared" si="44"/>
        <v>N/A</v>
      </c>
      <c r="FY26" s="633"/>
      <c r="FZ26" s="634"/>
      <c r="GA26" s="632" t="str">
        <f t="shared" si="45"/>
        <v>N/A</v>
      </c>
      <c r="GB26" s="633"/>
      <c r="GC26" s="634"/>
      <c r="GD26" s="632" t="str">
        <f t="shared" si="46"/>
        <v>N/A</v>
      </c>
      <c r="GE26" s="633"/>
      <c r="GF26" s="634"/>
      <c r="GG26" s="632" t="str">
        <f t="shared" si="47"/>
        <v>N/A</v>
      </c>
      <c r="GH26" s="633"/>
      <c r="GI26" s="634"/>
      <c r="GJ26" s="632" t="str">
        <f t="shared" si="48"/>
        <v>N/A</v>
      </c>
      <c r="GK26" s="633"/>
      <c r="GL26" s="634"/>
      <c r="GM26" s="632" t="str">
        <f t="shared" si="49"/>
        <v>N/A</v>
      </c>
      <c r="GN26" s="633"/>
      <c r="GO26" s="634"/>
      <c r="GP26" s="632" t="str">
        <f t="shared" si="50"/>
        <v>N/A</v>
      </c>
      <c r="GQ26" s="633"/>
      <c r="GR26" s="634"/>
      <c r="GS26" s="632" t="str">
        <f t="shared" si="51"/>
        <v>N/A</v>
      </c>
      <c r="GT26" s="633"/>
      <c r="GU26" s="634"/>
      <c r="GV26" s="632" t="str">
        <f t="shared" si="52"/>
        <v>N/A</v>
      </c>
      <c r="GW26" s="633"/>
      <c r="GX26" s="634"/>
      <c r="GY26" s="632" t="str">
        <f t="shared" si="53"/>
        <v>N/A</v>
      </c>
      <c r="GZ26" s="633"/>
      <c r="HA26" s="634"/>
      <c r="HB26" s="632" t="str">
        <f t="shared" si="54"/>
        <v>N/A</v>
      </c>
      <c r="HC26" s="633"/>
      <c r="HD26" s="634"/>
      <c r="HE26" s="632" t="str">
        <f t="shared" si="55"/>
        <v>N/A</v>
      </c>
      <c r="HF26" s="633"/>
      <c r="HG26" s="634"/>
      <c r="HH26" s="632" t="str">
        <f t="shared" si="56"/>
        <v>N/A</v>
      </c>
      <c r="HI26" s="633"/>
      <c r="HJ26" s="634"/>
      <c r="HK26" s="632" t="str">
        <f t="shared" si="57"/>
        <v>N/A</v>
      </c>
      <c r="HL26" s="633"/>
      <c r="HM26" s="634"/>
      <c r="HN26" s="632" t="str">
        <f t="shared" si="58"/>
        <v>N/A</v>
      </c>
      <c r="HO26" s="633"/>
      <c r="HP26" s="634"/>
      <c r="HQ26" s="632" t="str">
        <f t="shared" si="59"/>
        <v>N/A</v>
      </c>
      <c r="HR26" s="633"/>
      <c r="HS26" s="634"/>
    </row>
    <row r="27" spans="1:227">
      <c r="A27" s="24" t="str">
        <f>IF('Informations About Genes'!A27="","",'Informations About Genes'!A27)</f>
        <v>C1</v>
      </c>
      <c r="B27" s="25" t="str">
        <f>IF('Informations About Genes'!D27="","",'Informations About Genes'!D27)</f>
        <v/>
      </c>
      <c r="C27" s="632" t="str">
        <f>IF('Control Sample Data'!F28="","",'Control Sample Data'!F28)</f>
        <v/>
      </c>
      <c r="D27" s="633"/>
      <c r="E27" s="634"/>
      <c r="F27" s="632" t="str">
        <f>IF('Sample 1 Data'!F28="","",'Sample 1 Data'!F28)</f>
        <v/>
      </c>
      <c r="G27" s="633"/>
      <c r="H27" s="634"/>
      <c r="I27" s="632" t="str">
        <f>IF('Sample 2 Data'!F28="","",'Sample 2 Data'!F28)</f>
        <v/>
      </c>
      <c r="J27" s="633"/>
      <c r="K27" s="634"/>
      <c r="L27" s="632" t="str">
        <f>IF('Sample 3 Data'!F28="","",'Sample 3 Data'!F28)</f>
        <v/>
      </c>
      <c r="M27" s="633"/>
      <c r="N27" s="634"/>
      <c r="O27" s="632" t="str">
        <f>IF('Sample 4 Data'!F28="","",'Sample 4 Data'!F28)</f>
        <v/>
      </c>
      <c r="P27" s="633"/>
      <c r="Q27" s="634"/>
      <c r="R27" s="632" t="str">
        <f>IF('Sample 5 Data'!F28="","",'Sample 5 Data'!F28)</f>
        <v/>
      </c>
      <c r="S27" s="633"/>
      <c r="T27" s="634"/>
      <c r="U27" s="632" t="str">
        <f>IF('Sample 6 Data'!F28="","",'Sample 6 Data'!F28)</f>
        <v/>
      </c>
      <c r="V27" s="633"/>
      <c r="W27" s="634"/>
      <c r="X27" s="632" t="str">
        <f>IF('Sample 7 Data'!F28="","",'Sample 7 Data'!F28)</f>
        <v/>
      </c>
      <c r="Y27" s="633"/>
      <c r="Z27" s="634"/>
      <c r="AA27" s="632" t="str">
        <f>IF('Sample 8 Data'!F28="","",'Sample 8 Data'!F28)</f>
        <v/>
      </c>
      <c r="AB27" s="633"/>
      <c r="AC27" s="634"/>
      <c r="AD27" s="632" t="str">
        <f>IF('Sample 9 Data'!F28="","",'Sample 9 Data'!F28)</f>
        <v/>
      </c>
      <c r="AE27" s="633"/>
      <c r="AF27" s="634"/>
      <c r="AG27" s="632" t="str">
        <f>IF('Sample 10 Data'!F28="","",'Sample 10 Data'!F28)</f>
        <v/>
      </c>
      <c r="AH27" s="633"/>
      <c r="AI27" s="634"/>
      <c r="AJ27" s="635" t="str">
        <f>IF(C27="","",C27-'HKG selection'!$D$17)</f>
        <v/>
      </c>
      <c r="AK27" s="636"/>
      <c r="AL27" s="637"/>
      <c r="AM27" s="635" t="str">
        <f>IF(F27="","",F27-'HKG selection'!$D$18)</f>
        <v/>
      </c>
      <c r="AN27" s="636"/>
      <c r="AO27" s="637"/>
      <c r="AP27" s="635" t="str">
        <f>IF(I27="","",I27-'HKG selection'!$D$19)</f>
        <v/>
      </c>
      <c r="AQ27" s="636"/>
      <c r="AR27" s="637"/>
      <c r="AS27" s="635" t="str">
        <f>IF(L27="","",L27-'HKG selection'!$D$20)</f>
        <v/>
      </c>
      <c r="AT27" s="636"/>
      <c r="AU27" s="637"/>
      <c r="AV27" s="635" t="str">
        <f>IF(O27="","",O27-'HKG selection'!$D$21)</f>
        <v/>
      </c>
      <c r="AW27" s="636"/>
      <c r="AX27" s="637"/>
      <c r="AY27" s="635" t="str">
        <f>IF(R27="","",R27-'HKG selection'!$D$22)</f>
        <v/>
      </c>
      <c r="AZ27" s="636"/>
      <c r="BA27" s="637"/>
      <c r="BB27" s="635" t="str">
        <f>IF(U27="","",U27-'HKG selection'!$D$23)</f>
        <v/>
      </c>
      <c r="BC27" s="636"/>
      <c r="BD27" s="637"/>
      <c r="BE27" s="635" t="str">
        <f>IF(X27="","",X27-'HKG selection'!$D$24)</f>
        <v/>
      </c>
      <c r="BF27" s="636"/>
      <c r="BG27" s="637"/>
      <c r="BH27" s="635" t="str">
        <f>IF(AA27="","",AA27-'HKG selection'!$D$25)</f>
        <v/>
      </c>
      <c r="BI27" s="636"/>
      <c r="BJ27" s="637"/>
      <c r="BK27" s="635" t="str">
        <f>IF(AD27="","",AD27-'HKG selection'!$D$26)</f>
        <v/>
      </c>
      <c r="BL27" s="636"/>
      <c r="BM27" s="637"/>
      <c r="BN27" s="635" t="str">
        <f>IF(AG27="","",AG27-'HKG selection'!$D$27)</f>
        <v/>
      </c>
      <c r="BO27" s="636"/>
      <c r="BP27" s="637"/>
      <c r="BQ27" s="598"/>
      <c r="BR27" s="599"/>
      <c r="BS27" s="600"/>
      <c r="BT27" s="632" t="str">
        <f t="shared" si="9"/>
        <v/>
      </c>
      <c r="BU27" s="633"/>
      <c r="BV27" s="634"/>
      <c r="BW27" s="632" t="str">
        <f t="shared" si="10"/>
        <v/>
      </c>
      <c r="BX27" s="633"/>
      <c r="BY27" s="634"/>
      <c r="BZ27" s="632" t="str">
        <f t="shared" si="11"/>
        <v/>
      </c>
      <c r="CA27" s="633"/>
      <c r="CB27" s="634"/>
      <c r="CC27" s="632" t="str">
        <f t="shared" si="12"/>
        <v/>
      </c>
      <c r="CD27" s="633"/>
      <c r="CE27" s="634"/>
      <c r="CF27" s="632" t="str">
        <f t="shared" si="13"/>
        <v/>
      </c>
      <c r="CG27" s="633"/>
      <c r="CH27" s="634"/>
      <c r="CI27" s="632" t="str">
        <f t="shared" si="14"/>
        <v/>
      </c>
      <c r="CJ27" s="633"/>
      <c r="CK27" s="634"/>
      <c r="CL27" s="632" t="str">
        <f t="shared" si="15"/>
        <v/>
      </c>
      <c r="CM27" s="633"/>
      <c r="CN27" s="634"/>
      <c r="CO27" s="632" t="str">
        <f t="shared" si="16"/>
        <v/>
      </c>
      <c r="CP27" s="633"/>
      <c r="CQ27" s="634"/>
      <c r="CR27" s="632" t="str">
        <f t="shared" si="17"/>
        <v/>
      </c>
      <c r="CS27" s="633"/>
      <c r="CT27" s="634"/>
      <c r="CU27" s="632" t="str">
        <f t="shared" si="18"/>
        <v/>
      </c>
      <c r="CV27" s="633"/>
      <c r="CW27" s="634"/>
      <c r="CX27" s="598" t="str">
        <f t="shared" si="19"/>
        <v/>
      </c>
      <c r="CY27" s="599"/>
      <c r="CZ27" s="600"/>
      <c r="DA27" s="664" t="str">
        <f t="shared" si="20"/>
        <v/>
      </c>
      <c r="DB27" s="665"/>
      <c r="DC27" s="666"/>
      <c r="DD27" s="664" t="str">
        <f t="shared" si="21"/>
        <v/>
      </c>
      <c r="DE27" s="665"/>
      <c r="DF27" s="666"/>
      <c r="DG27" s="664" t="str">
        <f t="shared" si="22"/>
        <v/>
      </c>
      <c r="DH27" s="665"/>
      <c r="DI27" s="666"/>
      <c r="DJ27" s="664" t="str">
        <f t="shared" si="23"/>
        <v/>
      </c>
      <c r="DK27" s="665"/>
      <c r="DL27" s="666"/>
      <c r="DM27" s="664" t="str">
        <f t="shared" si="24"/>
        <v/>
      </c>
      <c r="DN27" s="665"/>
      <c r="DO27" s="666"/>
      <c r="DP27" s="664" t="str">
        <f t="shared" si="25"/>
        <v/>
      </c>
      <c r="DQ27" s="665"/>
      <c r="DR27" s="666"/>
      <c r="DS27" s="664" t="str">
        <f t="shared" si="26"/>
        <v/>
      </c>
      <c r="DT27" s="665"/>
      <c r="DU27" s="666"/>
      <c r="DV27" s="664" t="str">
        <f t="shared" si="27"/>
        <v/>
      </c>
      <c r="DW27" s="665"/>
      <c r="DX27" s="666"/>
      <c r="DY27" s="664" t="str">
        <f t="shared" si="28"/>
        <v/>
      </c>
      <c r="DZ27" s="665"/>
      <c r="EA27" s="666"/>
      <c r="EB27" s="664" t="str">
        <f t="shared" si="29"/>
        <v/>
      </c>
      <c r="EC27" s="665"/>
      <c r="ED27" s="666"/>
      <c r="EE27" s="598"/>
      <c r="EF27" s="599"/>
      <c r="EG27" s="600"/>
      <c r="EH27" s="646" t="str">
        <f t="shared" si="30"/>
        <v/>
      </c>
      <c r="EI27" s="647"/>
      <c r="EJ27" s="648"/>
      <c r="EK27" s="646" t="str">
        <f t="shared" si="31"/>
        <v/>
      </c>
      <c r="EL27" s="647"/>
      <c r="EM27" s="648"/>
      <c r="EN27" s="646" t="str">
        <f t="shared" si="32"/>
        <v/>
      </c>
      <c r="EO27" s="647"/>
      <c r="EP27" s="648"/>
      <c r="EQ27" s="646" t="str">
        <f t="shared" si="33"/>
        <v/>
      </c>
      <c r="ER27" s="647"/>
      <c r="ES27" s="648"/>
      <c r="ET27" s="646" t="str">
        <f t="shared" si="34"/>
        <v/>
      </c>
      <c r="EU27" s="647"/>
      <c r="EV27" s="648"/>
      <c r="EW27" s="646" t="str">
        <f t="shared" si="35"/>
        <v/>
      </c>
      <c r="EX27" s="647"/>
      <c r="EY27" s="648"/>
      <c r="EZ27" s="646" t="str">
        <f t="shared" si="36"/>
        <v/>
      </c>
      <c r="FA27" s="647"/>
      <c r="FB27" s="648"/>
      <c r="FC27" s="646" t="str">
        <f t="shared" si="37"/>
        <v/>
      </c>
      <c r="FD27" s="647"/>
      <c r="FE27" s="648"/>
      <c r="FF27" s="646" t="str">
        <f t="shared" si="38"/>
        <v/>
      </c>
      <c r="FG27" s="647"/>
      <c r="FH27" s="648"/>
      <c r="FI27" s="646" t="str">
        <f t="shared" si="39"/>
        <v/>
      </c>
      <c r="FJ27" s="647"/>
      <c r="FK27" s="648"/>
      <c r="FL27" s="632" t="str">
        <f t="shared" si="40"/>
        <v>N/A</v>
      </c>
      <c r="FM27" s="633"/>
      <c r="FN27" s="634"/>
      <c r="FO27" s="632" t="str">
        <f t="shared" si="41"/>
        <v>N/A</v>
      </c>
      <c r="FP27" s="633"/>
      <c r="FQ27" s="634"/>
      <c r="FR27" s="632" t="str">
        <f t="shared" si="42"/>
        <v>N/A</v>
      </c>
      <c r="FS27" s="633"/>
      <c r="FT27" s="634"/>
      <c r="FU27" s="632" t="str">
        <f t="shared" si="43"/>
        <v>N/A</v>
      </c>
      <c r="FV27" s="633"/>
      <c r="FW27" s="634"/>
      <c r="FX27" s="632" t="str">
        <f t="shared" si="44"/>
        <v>N/A</v>
      </c>
      <c r="FY27" s="633"/>
      <c r="FZ27" s="634"/>
      <c r="GA27" s="632" t="str">
        <f t="shared" si="45"/>
        <v>N/A</v>
      </c>
      <c r="GB27" s="633"/>
      <c r="GC27" s="634"/>
      <c r="GD27" s="632" t="str">
        <f t="shared" si="46"/>
        <v>N/A</v>
      </c>
      <c r="GE27" s="633"/>
      <c r="GF27" s="634"/>
      <c r="GG27" s="632" t="str">
        <f t="shared" si="47"/>
        <v>N/A</v>
      </c>
      <c r="GH27" s="633"/>
      <c r="GI27" s="634"/>
      <c r="GJ27" s="632" t="str">
        <f t="shared" si="48"/>
        <v>N/A</v>
      </c>
      <c r="GK27" s="633"/>
      <c r="GL27" s="634"/>
      <c r="GM27" s="632" t="str">
        <f t="shared" si="49"/>
        <v>N/A</v>
      </c>
      <c r="GN27" s="633"/>
      <c r="GO27" s="634"/>
      <c r="GP27" s="632" t="str">
        <f t="shared" si="50"/>
        <v>N/A</v>
      </c>
      <c r="GQ27" s="633"/>
      <c r="GR27" s="634"/>
      <c r="GS27" s="632" t="str">
        <f t="shared" si="51"/>
        <v>N/A</v>
      </c>
      <c r="GT27" s="633"/>
      <c r="GU27" s="634"/>
      <c r="GV27" s="632" t="str">
        <f t="shared" si="52"/>
        <v>N/A</v>
      </c>
      <c r="GW27" s="633"/>
      <c r="GX27" s="634"/>
      <c r="GY27" s="632" t="str">
        <f t="shared" si="53"/>
        <v>N/A</v>
      </c>
      <c r="GZ27" s="633"/>
      <c r="HA27" s="634"/>
      <c r="HB27" s="632" t="str">
        <f t="shared" si="54"/>
        <v>N/A</v>
      </c>
      <c r="HC27" s="633"/>
      <c r="HD27" s="634"/>
      <c r="HE27" s="632" t="str">
        <f t="shared" si="55"/>
        <v>N/A</v>
      </c>
      <c r="HF27" s="633"/>
      <c r="HG27" s="634"/>
      <c r="HH27" s="632" t="str">
        <f t="shared" si="56"/>
        <v>N/A</v>
      </c>
      <c r="HI27" s="633"/>
      <c r="HJ27" s="634"/>
      <c r="HK27" s="632" t="str">
        <f t="shared" si="57"/>
        <v>N/A</v>
      </c>
      <c r="HL27" s="633"/>
      <c r="HM27" s="634"/>
      <c r="HN27" s="632" t="str">
        <f t="shared" si="58"/>
        <v>N/A</v>
      </c>
      <c r="HO27" s="633"/>
      <c r="HP27" s="634"/>
      <c r="HQ27" s="632" t="str">
        <f t="shared" si="59"/>
        <v>N/A</v>
      </c>
      <c r="HR27" s="633"/>
      <c r="HS27" s="634"/>
    </row>
    <row r="28" spans="1:227">
      <c r="A28" s="24" t="str">
        <f>IF('Informations About Genes'!A28="","",'Informations About Genes'!A28)</f>
        <v>C2</v>
      </c>
      <c r="B28" s="25" t="str">
        <f>IF('Informations About Genes'!D28="","",'Informations About Genes'!D28)</f>
        <v/>
      </c>
      <c r="C28" s="632" t="str">
        <f>IF('Control Sample Data'!F29="","",'Control Sample Data'!F29)</f>
        <v/>
      </c>
      <c r="D28" s="633"/>
      <c r="E28" s="634"/>
      <c r="F28" s="632" t="str">
        <f>IF('Sample 1 Data'!F29="","",'Sample 1 Data'!F29)</f>
        <v/>
      </c>
      <c r="G28" s="633"/>
      <c r="H28" s="634"/>
      <c r="I28" s="632" t="str">
        <f>IF('Sample 2 Data'!F29="","",'Sample 2 Data'!F29)</f>
        <v/>
      </c>
      <c r="J28" s="633"/>
      <c r="K28" s="634"/>
      <c r="L28" s="632" t="str">
        <f>IF('Sample 3 Data'!F29="","",'Sample 3 Data'!F29)</f>
        <v/>
      </c>
      <c r="M28" s="633"/>
      <c r="N28" s="634"/>
      <c r="O28" s="632" t="str">
        <f>IF('Sample 4 Data'!F29="","",'Sample 4 Data'!F29)</f>
        <v/>
      </c>
      <c r="P28" s="633"/>
      <c r="Q28" s="634"/>
      <c r="R28" s="632" t="str">
        <f>IF('Sample 5 Data'!F29="","",'Sample 5 Data'!F29)</f>
        <v/>
      </c>
      <c r="S28" s="633"/>
      <c r="T28" s="634"/>
      <c r="U28" s="632" t="str">
        <f>IF('Sample 6 Data'!F29="","",'Sample 6 Data'!F29)</f>
        <v/>
      </c>
      <c r="V28" s="633"/>
      <c r="W28" s="634"/>
      <c r="X28" s="632" t="str">
        <f>IF('Sample 7 Data'!F29="","",'Sample 7 Data'!F29)</f>
        <v/>
      </c>
      <c r="Y28" s="633"/>
      <c r="Z28" s="634"/>
      <c r="AA28" s="632" t="str">
        <f>IF('Sample 8 Data'!F29="","",'Sample 8 Data'!F29)</f>
        <v/>
      </c>
      <c r="AB28" s="633"/>
      <c r="AC28" s="634"/>
      <c r="AD28" s="632" t="str">
        <f>IF('Sample 9 Data'!F29="","",'Sample 9 Data'!F29)</f>
        <v/>
      </c>
      <c r="AE28" s="633"/>
      <c r="AF28" s="634"/>
      <c r="AG28" s="632" t="str">
        <f>IF('Sample 10 Data'!F29="","",'Sample 10 Data'!F29)</f>
        <v/>
      </c>
      <c r="AH28" s="633"/>
      <c r="AI28" s="634"/>
      <c r="AJ28" s="635" t="str">
        <f>IF(C28="","",C28-'HKG selection'!$D$17)</f>
        <v/>
      </c>
      <c r="AK28" s="636"/>
      <c r="AL28" s="637"/>
      <c r="AM28" s="635" t="str">
        <f>IF(F28="","",F28-'HKG selection'!$D$18)</f>
        <v/>
      </c>
      <c r="AN28" s="636"/>
      <c r="AO28" s="637"/>
      <c r="AP28" s="635" t="str">
        <f>IF(I28="","",I28-'HKG selection'!$D$19)</f>
        <v/>
      </c>
      <c r="AQ28" s="636"/>
      <c r="AR28" s="637"/>
      <c r="AS28" s="635" t="str">
        <f>IF(L28="","",L28-'HKG selection'!$D$20)</f>
        <v/>
      </c>
      <c r="AT28" s="636"/>
      <c r="AU28" s="637"/>
      <c r="AV28" s="635" t="str">
        <f>IF(O28="","",O28-'HKG selection'!$D$21)</f>
        <v/>
      </c>
      <c r="AW28" s="636"/>
      <c r="AX28" s="637"/>
      <c r="AY28" s="635" t="str">
        <f>IF(R28="","",R28-'HKG selection'!$D$22)</f>
        <v/>
      </c>
      <c r="AZ28" s="636"/>
      <c r="BA28" s="637"/>
      <c r="BB28" s="635" t="str">
        <f>IF(U28="","",U28-'HKG selection'!$D$23)</f>
        <v/>
      </c>
      <c r="BC28" s="636"/>
      <c r="BD28" s="637"/>
      <c r="BE28" s="635" t="str">
        <f>IF(X28="","",X28-'HKG selection'!$D$24)</f>
        <v/>
      </c>
      <c r="BF28" s="636"/>
      <c r="BG28" s="637"/>
      <c r="BH28" s="635" t="str">
        <f>IF(AA28="","",AA28-'HKG selection'!$D$25)</f>
        <v/>
      </c>
      <c r="BI28" s="636"/>
      <c r="BJ28" s="637"/>
      <c r="BK28" s="635" t="str">
        <f>IF(AD28="","",AD28-'HKG selection'!$D$26)</f>
        <v/>
      </c>
      <c r="BL28" s="636"/>
      <c r="BM28" s="637"/>
      <c r="BN28" s="635" t="str">
        <f>IF(AG28="","",AG28-'HKG selection'!$D$27)</f>
        <v/>
      </c>
      <c r="BO28" s="636"/>
      <c r="BP28" s="637"/>
      <c r="BQ28" s="598"/>
      <c r="BR28" s="599"/>
      <c r="BS28" s="600"/>
      <c r="BT28" s="632" t="str">
        <f t="shared" si="9"/>
        <v/>
      </c>
      <c r="BU28" s="633"/>
      <c r="BV28" s="634"/>
      <c r="BW28" s="632" t="str">
        <f t="shared" si="10"/>
        <v/>
      </c>
      <c r="BX28" s="633"/>
      <c r="BY28" s="634"/>
      <c r="BZ28" s="632" t="str">
        <f t="shared" si="11"/>
        <v/>
      </c>
      <c r="CA28" s="633"/>
      <c r="CB28" s="634"/>
      <c r="CC28" s="632" t="str">
        <f t="shared" si="12"/>
        <v/>
      </c>
      <c r="CD28" s="633"/>
      <c r="CE28" s="634"/>
      <c r="CF28" s="632" t="str">
        <f t="shared" si="13"/>
        <v/>
      </c>
      <c r="CG28" s="633"/>
      <c r="CH28" s="634"/>
      <c r="CI28" s="632" t="str">
        <f t="shared" si="14"/>
        <v/>
      </c>
      <c r="CJ28" s="633"/>
      <c r="CK28" s="634"/>
      <c r="CL28" s="632" t="str">
        <f t="shared" si="15"/>
        <v/>
      </c>
      <c r="CM28" s="633"/>
      <c r="CN28" s="634"/>
      <c r="CO28" s="632" t="str">
        <f t="shared" si="16"/>
        <v/>
      </c>
      <c r="CP28" s="633"/>
      <c r="CQ28" s="634"/>
      <c r="CR28" s="632" t="str">
        <f t="shared" si="17"/>
        <v/>
      </c>
      <c r="CS28" s="633"/>
      <c r="CT28" s="634"/>
      <c r="CU28" s="632" t="str">
        <f t="shared" si="18"/>
        <v/>
      </c>
      <c r="CV28" s="633"/>
      <c r="CW28" s="634"/>
      <c r="CX28" s="598" t="str">
        <f t="shared" si="19"/>
        <v/>
      </c>
      <c r="CY28" s="599"/>
      <c r="CZ28" s="600"/>
      <c r="DA28" s="664" t="str">
        <f t="shared" si="20"/>
        <v/>
      </c>
      <c r="DB28" s="665"/>
      <c r="DC28" s="666"/>
      <c r="DD28" s="664" t="str">
        <f t="shared" si="21"/>
        <v/>
      </c>
      <c r="DE28" s="665"/>
      <c r="DF28" s="666"/>
      <c r="DG28" s="664" t="str">
        <f t="shared" si="22"/>
        <v/>
      </c>
      <c r="DH28" s="665"/>
      <c r="DI28" s="666"/>
      <c r="DJ28" s="664" t="str">
        <f t="shared" si="23"/>
        <v/>
      </c>
      <c r="DK28" s="665"/>
      <c r="DL28" s="666"/>
      <c r="DM28" s="664" t="str">
        <f t="shared" si="24"/>
        <v/>
      </c>
      <c r="DN28" s="665"/>
      <c r="DO28" s="666"/>
      <c r="DP28" s="664" t="str">
        <f t="shared" si="25"/>
        <v/>
      </c>
      <c r="DQ28" s="665"/>
      <c r="DR28" s="666"/>
      <c r="DS28" s="664" t="str">
        <f t="shared" si="26"/>
        <v/>
      </c>
      <c r="DT28" s="665"/>
      <c r="DU28" s="666"/>
      <c r="DV28" s="664" t="str">
        <f t="shared" si="27"/>
        <v/>
      </c>
      <c r="DW28" s="665"/>
      <c r="DX28" s="666"/>
      <c r="DY28" s="664" t="str">
        <f t="shared" si="28"/>
        <v/>
      </c>
      <c r="DZ28" s="665"/>
      <c r="EA28" s="666"/>
      <c r="EB28" s="664" t="str">
        <f t="shared" si="29"/>
        <v/>
      </c>
      <c r="EC28" s="665"/>
      <c r="ED28" s="666"/>
      <c r="EE28" s="598"/>
      <c r="EF28" s="599"/>
      <c r="EG28" s="600"/>
      <c r="EH28" s="646" t="str">
        <f t="shared" si="30"/>
        <v/>
      </c>
      <c r="EI28" s="647"/>
      <c r="EJ28" s="648"/>
      <c r="EK28" s="646" t="str">
        <f t="shared" si="31"/>
        <v/>
      </c>
      <c r="EL28" s="647"/>
      <c r="EM28" s="648"/>
      <c r="EN28" s="646" t="str">
        <f t="shared" si="32"/>
        <v/>
      </c>
      <c r="EO28" s="647"/>
      <c r="EP28" s="648"/>
      <c r="EQ28" s="646" t="str">
        <f t="shared" si="33"/>
        <v/>
      </c>
      <c r="ER28" s="647"/>
      <c r="ES28" s="648"/>
      <c r="ET28" s="646" t="str">
        <f t="shared" si="34"/>
        <v/>
      </c>
      <c r="EU28" s="647"/>
      <c r="EV28" s="648"/>
      <c r="EW28" s="646" t="str">
        <f t="shared" si="35"/>
        <v/>
      </c>
      <c r="EX28" s="647"/>
      <c r="EY28" s="648"/>
      <c r="EZ28" s="646" t="str">
        <f t="shared" si="36"/>
        <v/>
      </c>
      <c r="FA28" s="647"/>
      <c r="FB28" s="648"/>
      <c r="FC28" s="646" t="str">
        <f t="shared" si="37"/>
        <v/>
      </c>
      <c r="FD28" s="647"/>
      <c r="FE28" s="648"/>
      <c r="FF28" s="646" t="str">
        <f t="shared" si="38"/>
        <v/>
      </c>
      <c r="FG28" s="647"/>
      <c r="FH28" s="648"/>
      <c r="FI28" s="646" t="str">
        <f t="shared" si="39"/>
        <v/>
      </c>
      <c r="FJ28" s="647"/>
      <c r="FK28" s="648"/>
      <c r="FL28" s="632" t="str">
        <f t="shared" si="40"/>
        <v>N/A</v>
      </c>
      <c r="FM28" s="633"/>
      <c r="FN28" s="634"/>
      <c r="FO28" s="632" t="str">
        <f t="shared" si="41"/>
        <v>N/A</v>
      </c>
      <c r="FP28" s="633"/>
      <c r="FQ28" s="634"/>
      <c r="FR28" s="632" t="str">
        <f t="shared" si="42"/>
        <v>N/A</v>
      </c>
      <c r="FS28" s="633"/>
      <c r="FT28" s="634"/>
      <c r="FU28" s="632" t="str">
        <f t="shared" si="43"/>
        <v>N/A</v>
      </c>
      <c r="FV28" s="633"/>
      <c r="FW28" s="634"/>
      <c r="FX28" s="632" t="str">
        <f t="shared" si="44"/>
        <v>N/A</v>
      </c>
      <c r="FY28" s="633"/>
      <c r="FZ28" s="634"/>
      <c r="GA28" s="632" t="str">
        <f t="shared" si="45"/>
        <v>N/A</v>
      </c>
      <c r="GB28" s="633"/>
      <c r="GC28" s="634"/>
      <c r="GD28" s="632" t="str">
        <f t="shared" si="46"/>
        <v>N/A</v>
      </c>
      <c r="GE28" s="633"/>
      <c r="GF28" s="634"/>
      <c r="GG28" s="632" t="str">
        <f t="shared" si="47"/>
        <v>N/A</v>
      </c>
      <c r="GH28" s="633"/>
      <c r="GI28" s="634"/>
      <c r="GJ28" s="632" t="str">
        <f t="shared" si="48"/>
        <v>N/A</v>
      </c>
      <c r="GK28" s="633"/>
      <c r="GL28" s="634"/>
      <c r="GM28" s="632" t="str">
        <f t="shared" si="49"/>
        <v>N/A</v>
      </c>
      <c r="GN28" s="633"/>
      <c r="GO28" s="634"/>
      <c r="GP28" s="632" t="str">
        <f t="shared" si="50"/>
        <v>N/A</v>
      </c>
      <c r="GQ28" s="633"/>
      <c r="GR28" s="634"/>
      <c r="GS28" s="632" t="str">
        <f t="shared" si="51"/>
        <v>N/A</v>
      </c>
      <c r="GT28" s="633"/>
      <c r="GU28" s="634"/>
      <c r="GV28" s="632" t="str">
        <f t="shared" si="52"/>
        <v>N/A</v>
      </c>
      <c r="GW28" s="633"/>
      <c r="GX28" s="634"/>
      <c r="GY28" s="632" t="str">
        <f t="shared" si="53"/>
        <v>N/A</v>
      </c>
      <c r="GZ28" s="633"/>
      <c r="HA28" s="634"/>
      <c r="HB28" s="632" t="str">
        <f t="shared" si="54"/>
        <v>N/A</v>
      </c>
      <c r="HC28" s="633"/>
      <c r="HD28" s="634"/>
      <c r="HE28" s="632" t="str">
        <f t="shared" si="55"/>
        <v>N/A</v>
      </c>
      <c r="HF28" s="633"/>
      <c r="HG28" s="634"/>
      <c r="HH28" s="632" t="str">
        <f t="shared" si="56"/>
        <v>N/A</v>
      </c>
      <c r="HI28" s="633"/>
      <c r="HJ28" s="634"/>
      <c r="HK28" s="632" t="str">
        <f t="shared" si="57"/>
        <v>N/A</v>
      </c>
      <c r="HL28" s="633"/>
      <c r="HM28" s="634"/>
      <c r="HN28" s="632" t="str">
        <f t="shared" si="58"/>
        <v>N/A</v>
      </c>
      <c r="HO28" s="633"/>
      <c r="HP28" s="634"/>
      <c r="HQ28" s="632" t="str">
        <f t="shared" si="59"/>
        <v>N/A</v>
      </c>
      <c r="HR28" s="633"/>
      <c r="HS28" s="634"/>
    </row>
    <row r="29" spans="1:227">
      <c r="A29" s="24" t="str">
        <f>IF('Informations About Genes'!A29="","",'Informations About Genes'!A29)</f>
        <v>C3</v>
      </c>
      <c r="B29" s="25" t="str">
        <f>IF('Informations About Genes'!D29="","",'Informations About Genes'!D29)</f>
        <v/>
      </c>
      <c r="C29" s="632" t="str">
        <f>IF('Control Sample Data'!F30="","",'Control Sample Data'!F30)</f>
        <v/>
      </c>
      <c r="D29" s="633"/>
      <c r="E29" s="634"/>
      <c r="F29" s="632" t="str">
        <f>IF('Sample 1 Data'!F30="","",'Sample 1 Data'!F30)</f>
        <v/>
      </c>
      <c r="G29" s="633"/>
      <c r="H29" s="634"/>
      <c r="I29" s="632" t="str">
        <f>IF('Sample 2 Data'!F30="","",'Sample 2 Data'!F30)</f>
        <v/>
      </c>
      <c r="J29" s="633"/>
      <c r="K29" s="634"/>
      <c r="L29" s="632" t="str">
        <f>IF('Sample 3 Data'!F30="","",'Sample 3 Data'!F30)</f>
        <v/>
      </c>
      <c r="M29" s="633"/>
      <c r="N29" s="634"/>
      <c r="O29" s="632" t="str">
        <f>IF('Sample 4 Data'!F30="","",'Sample 4 Data'!F30)</f>
        <v/>
      </c>
      <c r="P29" s="633"/>
      <c r="Q29" s="634"/>
      <c r="R29" s="632" t="str">
        <f>IF('Sample 5 Data'!F30="","",'Sample 5 Data'!F30)</f>
        <v/>
      </c>
      <c r="S29" s="633"/>
      <c r="T29" s="634"/>
      <c r="U29" s="632" t="str">
        <f>IF('Sample 6 Data'!F30="","",'Sample 6 Data'!F30)</f>
        <v/>
      </c>
      <c r="V29" s="633"/>
      <c r="W29" s="634"/>
      <c r="X29" s="632" t="str">
        <f>IF('Sample 7 Data'!F30="","",'Sample 7 Data'!F30)</f>
        <v/>
      </c>
      <c r="Y29" s="633"/>
      <c r="Z29" s="634"/>
      <c r="AA29" s="632" t="str">
        <f>IF('Sample 8 Data'!F30="","",'Sample 8 Data'!F30)</f>
        <v/>
      </c>
      <c r="AB29" s="633"/>
      <c r="AC29" s="634"/>
      <c r="AD29" s="632" t="str">
        <f>IF('Sample 9 Data'!F30="","",'Sample 9 Data'!F30)</f>
        <v/>
      </c>
      <c r="AE29" s="633"/>
      <c r="AF29" s="634"/>
      <c r="AG29" s="632" t="str">
        <f>IF('Sample 10 Data'!F30="","",'Sample 10 Data'!F30)</f>
        <v/>
      </c>
      <c r="AH29" s="633"/>
      <c r="AI29" s="634"/>
      <c r="AJ29" s="635" t="str">
        <f>IF(C29="","",C29-'HKG selection'!$D$17)</f>
        <v/>
      </c>
      <c r="AK29" s="636"/>
      <c r="AL29" s="637"/>
      <c r="AM29" s="635" t="str">
        <f>IF(F29="","",F29-'HKG selection'!$D$18)</f>
        <v/>
      </c>
      <c r="AN29" s="636"/>
      <c r="AO29" s="637"/>
      <c r="AP29" s="635" t="str">
        <f>IF(I29="","",I29-'HKG selection'!$D$19)</f>
        <v/>
      </c>
      <c r="AQ29" s="636"/>
      <c r="AR29" s="637"/>
      <c r="AS29" s="635" t="str">
        <f>IF(L29="","",L29-'HKG selection'!$D$20)</f>
        <v/>
      </c>
      <c r="AT29" s="636"/>
      <c r="AU29" s="637"/>
      <c r="AV29" s="635" t="str">
        <f>IF(O29="","",O29-'HKG selection'!$D$21)</f>
        <v/>
      </c>
      <c r="AW29" s="636"/>
      <c r="AX29" s="637"/>
      <c r="AY29" s="635" t="str">
        <f>IF(R29="","",R29-'HKG selection'!$D$22)</f>
        <v/>
      </c>
      <c r="AZ29" s="636"/>
      <c r="BA29" s="637"/>
      <c r="BB29" s="635" t="str">
        <f>IF(U29="","",U29-'HKG selection'!$D$23)</f>
        <v/>
      </c>
      <c r="BC29" s="636"/>
      <c r="BD29" s="637"/>
      <c r="BE29" s="635" t="str">
        <f>IF(X29="","",X29-'HKG selection'!$D$24)</f>
        <v/>
      </c>
      <c r="BF29" s="636"/>
      <c r="BG29" s="637"/>
      <c r="BH29" s="635" t="str">
        <f>IF(AA29="","",AA29-'HKG selection'!$D$25)</f>
        <v/>
      </c>
      <c r="BI29" s="636"/>
      <c r="BJ29" s="637"/>
      <c r="BK29" s="635" t="str">
        <f>IF(AD29="","",AD29-'HKG selection'!$D$26)</f>
        <v/>
      </c>
      <c r="BL29" s="636"/>
      <c r="BM29" s="637"/>
      <c r="BN29" s="635" t="str">
        <f>IF(AG29="","",AG29-'HKG selection'!$D$27)</f>
        <v/>
      </c>
      <c r="BO29" s="636"/>
      <c r="BP29" s="637"/>
      <c r="BQ29" s="598"/>
      <c r="BR29" s="599"/>
      <c r="BS29" s="600"/>
      <c r="BT29" s="632" t="str">
        <f t="shared" si="9"/>
        <v/>
      </c>
      <c r="BU29" s="633"/>
      <c r="BV29" s="634"/>
      <c r="BW29" s="632" t="str">
        <f t="shared" si="10"/>
        <v/>
      </c>
      <c r="BX29" s="633"/>
      <c r="BY29" s="634"/>
      <c r="BZ29" s="632" t="str">
        <f t="shared" si="11"/>
        <v/>
      </c>
      <c r="CA29" s="633"/>
      <c r="CB29" s="634"/>
      <c r="CC29" s="632" t="str">
        <f t="shared" si="12"/>
        <v/>
      </c>
      <c r="CD29" s="633"/>
      <c r="CE29" s="634"/>
      <c r="CF29" s="632" t="str">
        <f t="shared" si="13"/>
        <v/>
      </c>
      <c r="CG29" s="633"/>
      <c r="CH29" s="634"/>
      <c r="CI29" s="632" t="str">
        <f t="shared" si="14"/>
        <v/>
      </c>
      <c r="CJ29" s="633"/>
      <c r="CK29" s="634"/>
      <c r="CL29" s="632" t="str">
        <f t="shared" si="15"/>
        <v/>
      </c>
      <c r="CM29" s="633"/>
      <c r="CN29" s="634"/>
      <c r="CO29" s="632" t="str">
        <f t="shared" si="16"/>
        <v/>
      </c>
      <c r="CP29" s="633"/>
      <c r="CQ29" s="634"/>
      <c r="CR29" s="632" t="str">
        <f t="shared" si="17"/>
        <v/>
      </c>
      <c r="CS29" s="633"/>
      <c r="CT29" s="634"/>
      <c r="CU29" s="632" t="str">
        <f t="shared" si="18"/>
        <v/>
      </c>
      <c r="CV29" s="633"/>
      <c r="CW29" s="634"/>
      <c r="CX29" s="598" t="str">
        <f t="shared" si="19"/>
        <v/>
      </c>
      <c r="CY29" s="599"/>
      <c r="CZ29" s="600"/>
      <c r="DA29" s="664" t="str">
        <f t="shared" si="20"/>
        <v/>
      </c>
      <c r="DB29" s="665"/>
      <c r="DC29" s="666"/>
      <c r="DD29" s="664" t="str">
        <f t="shared" si="21"/>
        <v/>
      </c>
      <c r="DE29" s="665"/>
      <c r="DF29" s="666"/>
      <c r="DG29" s="664" t="str">
        <f t="shared" si="22"/>
        <v/>
      </c>
      <c r="DH29" s="665"/>
      <c r="DI29" s="666"/>
      <c r="DJ29" s="664" t="str">
        <f t="shared" si="23"/>
        <v/>
      </c>
      <c r="DK29" s="665"/>
      <c r="DL29" s="666"/>
      <c r="DM29" s="664" t="str">
        <f t="shared" si="24"/>
        <v/>
      </c>
      <c r="DN29" s="665"/>
      <c r="DO29" s="666"/>
      <c r="DP29" s="664" t="str">
        <f t="shared" si="25"/>
        <v/>
      </c>
      <c r="DQ29" s="665"/>
      <c r="DR29" s="666"/>
      <c r="DS29" s="664" t="str">
        <f t="shared" si="26"/>
        <v/>
      </c>
      <c r="DT29" s="665"/>
      <c r="DU29" s="666"/>
      <c r="DV29" s="664" t="str">
        <f t="shared" si="27"/>
        <v/>
      </c>
      <c r="DW29" s="665"/>
      <c r="DX29" s="666"/>
      <c r="DY29" s="664" t="str">
        <f t="shared" si="28"/>
        <v/>
      </c>
      <c r="DZ29" s="665"/>
      <c r="EA29" s="666"/>
      <c r="EB29" s="664" t="str">
        <f t="shared" si="29"/>
        <v/>
      </c>
      <c r="EC29" s="665"/>
      <c r="ED29" s="666"/>
      <c r="EE29" s="598"/>
      <c r="EF29" s="599"/>
      <c r="EG29" s="600"/>
      <c r="EH29" s="646" t="str">
        <f t="shared" si="30"/>
        <v/>
      </c>
      <c r="EI29" s="647"/>
      <c r="EJ29" s="648"/>
      <c r="EK29" s="646" t="str">
        <f t="shared" si="31"/>
        <v/>
      </c>
      <c r="EL29" s="647"/>
      <c r="EM29" s="648"/>
      <c r="EN29" s="646" t="str">
        <f t="shared" si="32"/>
        <v/>
      </c>
      <c r="EO29" s="647"/>
      <c r="EP29" s="648"/>
      <c r="EQ29" s="646" t="str">
        <f t="shared" si="33"/>
        <v/>
      </c>
      <c r="ER29" s="647"/>
      <c r="ES29" s="648"/>
      <c r="ET29" s="646" t="str">
        <f t="shared" si="34"/>
        <v/>
      </c>
      <c r="EU29" s="647"/>
      <c r="EV29" s="648"/>
      <c r="EW29" s="646" t="str">
        <f t="shared" si="35"/>
        <v/>
      </c>
      <c r="EX29" s="647"/>
      <c r="EY29" s="648"/>
      <c r="EZ29" s="646" t="str">
        <f t="shared" si="36"/>
        <v/>
      </c>
      <c r="FA29" s="647"/>
      <c r="FB29" s="648"/>
      <c r="FC29" s="646" t="str">
        <f t="shared" si="37"/>
        <v/>
      </c>
      <c r="FD29" s="647"/>
      <c r="FE29" s="648"/>
      <c r="FF29" s="646" t="str">
        <f t="shared" si="38"/>
        <v/>
      </c>
      <c r="FG29" s="647"/>
      <c r="FH29" s="648"/>
      <c r="FI29" s="646" t="str">
        <f t="shared" si="39"/>
        <v/>
      </c>
      <c r="FJ29" s="647"/>
      <c r="FK29" s="648"/>
      <c r="FL29" s="632" t="str">
        <f t="shared" si="40"/>
        <v>N/A</v>
      </c>
      <c r="FM29" s="633"/>
      <c r="FN29" s="634"/>
      <c r="FO29" s="632" t="str">
        <f t="shared" si="41"/>
        <v>N/A</v>
      </c>
      <c r="FP29" s="633"/>
      <c r="FQ29" s="634"/>
      <c r="FR29" s="632" t="str">
        <f t="shared" si="42"/>
        <v>N/A</v>
      </c>
      <c r="FS29" s="633"/>
      <c r="FT29" s="634"/>
      <c r="FU29" s="632" t="str">
        <f t="shared" si="43"/>
        <v>N/A</v>
      </c>
      <c r="FV29" s="633"/>
      <c r="FW29" s="634"/>
      <c r="FX29" s="632" t="str">
        <f t="shared" si="44"/>
        <v>N/A</v>
      </c>
      <c r="FY29" s="633"/>
      <c r="FZ29" s="634"/>
      <c r="GA29" s="632" t="str">
        <f t="shared" si="45"/>
        <v>N/A</v>
      </c>
      <c r="GB29" s="633"/>
      <c r="GC29" s="634"/>
      <c r="GD29" s="632" t="str">
        <f t="shared" si="46"/>
        <v>N/A</v>
      </c>
      <c r="GE29" s="633"/>
      <c r="GF29" s="634"/>
      <c r="GG29" s="632" t="str">
        <f t="shared" si="47"/>
        <v>N/A</v>
      </c>
      <c r="GH29" s="633"/>
      <c r="GI29" s="634"/>
      <c r="GJ29" s="632" t="str">
        <f t="shared" si="48"/>
        <v>N/A</v>
      </c>
      <c r="GK29" s="633"/>
      <c r="GL29" s="634"/>
      <c r="GM29" s="632" t="str">
        <f t="shared" si="49"/>
        <v>N/A</v>
      </c>
      <c r="GN29" s="633"/>
      <c r="GO29" s="634"/>
      <c r="GP29" s="632" t="str">
        <f t="shared" si="50"/>
        <v>N/A</v>
      </c>
      <c r="GQ29" s="633"/>
      <c r="GR29" s="634"/>
      <c r="GS29" s="632" t="str">
        <f t="shared" si="51"/>
        <v>N/A</v>
      </c>
      <c r="GT29" s="633"/>
      <c r="GU29" s="634"/>
      <c r="GV29" s="632" t="str">
        <f t="shared" si="52"/>
        <v>N/A</v>
      </c>
      <c r="GW29" s="633"/>
      <c r="GX29" s="634"/>
      <c r="GY29" s="632" t="str">
        <f t="shared" si="53"/>
        <v>N/A</v>
      </c>
      <c r="GZ29" s="633"/>
      <c r="HA29" s="634"/>
      <c r="HB29" s="632" t="str">
        <f t="shared" si="54"/>
        <v>N/A</v>
      </c>
      <c r="HC29" s="633"/>
      <c r="HD29" s="634"/>
      <c r="HE29" s="632" t="str">
        <f t="shared" si="55"/>
        <v>N/A</v>
      </c>
      <c r="HF29" s="633"/>
      <c r="HG29" s="634"/>
      <c r="HH29" s="632" t="str">
        <f t="shared" si="56"/>
        <v>N/A</v>
      </c>
      <c r="HI29" s="633"/>
      <c r="HJ29" s="634"/>
      <c r="HK29" s="632" t="str">
        <f t="shared" si="57"/>
        <v>N/A</v>
      </c>
      <c r="HL29" s="633"/>
      <c r="HM29" s="634"/>
      <c r="HN29" s="632" t="str">
        <f t="shared" si="58"/>
        <v>N/A</v>
      </c>
      <c r="HO29" s="633"/>
      <c r="HP29" s="634"/>
      <c r="HQ29" s="632" t="str">
        <f t="shared" si="59"/>
        <v>N/A</v>
      </c>
      <c r="HR29" s="633"/>
      <c r="HS29" s="634"/>
    </row>
    <row r="30" spans="1:227">
      <c r="A30" s="24" t="str">
        <f>IF('Informations About Genes'!A30="","",'Informations About Genes'!A30)</f>
        <v>C4</v>
      </c>
      <c r="B30" s="25" t="str">
        <f>IF('Informations About Genes'!D30="","",'Informations About Genes'!D30)</f>
        <v/>
      </c>
      <c r="C30" s="632" t="str">
        <f>IF('Control Sample Data'!F31="","",'Control Sample Data'!F31)</f>
        <v/>
      </c>
      <c r="D30" s="633"/>
      <c r="E30" s="634"/>
      <c r="F30" s="632" t="str">
        <f>IF('Sample 1 Data'!F31="","",'Sample 1 Data'!F31)</f>
        <v/>
      </c>
      <c r="G30" s="633"/>
      <c r="H30" s="634"/>
      <c r="I30" s="632" t="str">
        <f>IF('Sample 2 Data'!F31="","",'Sample 2 Data'!F31)</f>
        <v/>
      </c>
      <c r="J30" s="633"/>
      <c r="K30" s="634"/>
      <c r="L30" s="632" t="str">
        <f>IF('Sample 3 Data'!F31="","",'Sample 3 Data'!F31)</f>
        <v/>
      </c>
      <c r="M30" s="633"/>
      <c r="N30" s="634"/>
      <c r="O30" s="632" t="str">
        <f>IF('Sample 4 Data'!F31="","",'Sample 4 Data'!F31)</f>
        <v/>
      </c>
      <c r="P30" s="633"/>
      <c r="Q30" s="634"/>
      <c r="R30" s="632" t="str">
        <f>IF('Sample 5 Data'!F31="","",'Sample 5 Data'!F31)</f>
        <v/>
      </c>
      <c r="S30" s="633"/>
      <c r="T30" s="634"/>
      <c r="U30" s="632" t="str">
        <f>IF('Sample 6 Data'!F31="","",'Sample 6 Data'!F31)</f>
        <v/>
      </c>
      <c r="V30" s="633"/>
      <c r="W30" s="634"/>
      <c r="X30" s="632" t="str">
        <f>IF('Sample 7 Data'!F31="","",'Sample 7 Data'!F31)</f>
        <v/>
      </c>
      <c r="Y30" s="633"/>
      <c r="Z30" s="634"/>
      <c r="AA30" s="632" t="str">
        <f>IF('Sample 8 Data'!F31="","",'Sample 8 Data'!F31)</f>
        <v/>
      </c>
      <c r="AB30" s="633"/>
      <c r="AC30" s="634"/>
      <c r="AD30" s="632" t="str">
        <f>IF('Sample 9 Data'!F31="","",'Sample 9 Data'!F31)</f>
        <v/>
      </c>
      <c r="AE30" s="633"/>
      <c r="AF30" s="634"/>
      <c r="AG30" s="632" t="str">
        <f>IF('Sample 10 Data'!F31="","",'Sample 10 Data'!F31)</f>
        <v/>
      </c>
      <c r="AH30" s="633"/>
      <c r="AI30" s="634"/>
      <c r="AJ30" s="635" t="str">
        <f>IF(C30="","",C30-'HKG selection'!$D$17)</f>
        <v/>
      </c>
      <c r="AK30" s="636"/>
      <c r="AL30" s="637"/>
      <c r="AM30" s="635" t="str">
        <f>IF(F30="","",F30-'HKG selection'!$D$18)</f>
        <v/>
      </c>
      <c r="AN30" s="636"/>
      <c r="AO30" s="637"/>
      <c r="AP30" s="635" t="str">
        <f>IF(I30="","",I30-'HKG selection'!$D$19)</f>
        <v/>
      </c>
      <c r="AQ30" s="636"/>
      <c r="AR30" s="637"/>
      <c r="AS30" s="635" t="str">
        <f>IF(L30="","",L30-'HKG selection'!$D$20)</f>
        <v/>
      </c>
      <c r="AT30" s="636"/>
      <c r="AU30" s="637"/>
      <c r="AV30" s="635" t="str">
        <f>IF(O30="","",O30-'HKG selection'!$D$21)</f>
        <v/>
      </c>
      <c r="AW30" s="636"/>
      <c r="AX30" s="637"/>
      <c r="AY30" s="635" t="str">
        <f>IF(R30="","",R30-'HKG selection'!$D$22)</f>
        <v/>
      </c>
      <c r="AZ30" s="636"/>
      <c r="BA30" s="637"/>
      <c r="BB30" s="635" t="str">
        <f>IF(U30="","",U30-'HKG selection'!$D$23)</f>
        <v/>
      </c>
      <c r="BC30" s="636"/>
      <c r="BD30" s="637"/>
      <c r="BE30" s="635" t="str">
        <f>IF(X30="","",X30-'HKG selection'!$D$24)</f>
        <v/>
      </c>
      <c r="BF30" s="636"/>
      <c r="BG30" s="637"/>
      <c r="BH30" s="635" t="str">
        <f>IF(AA30="","",AA30-'HKG selection'!$D$25)</f>
        <v/>
      </c>
      <c r="BI30" s="636"/>
      <c r="BJ30" s="637"/>
      <c r="BK30" s="635" t="str">
        <f>IF(AD30="","",AD30-'HKG selection'!$D$26)</f>
        <v/>
      </c>
      <c r="BL30" s="636"/>
      <c r="BM30" s="637"/>
      <c r="BN30" s="635" t="str">
        <f>IF(AG30="","",AG30-'HKG selection'!$D$27)</f>
        <v/>
      </c>
      <c r="BO30" s="636"/>
      <c r="BP30" s="637"/>
      <c r="BQ30" s="598"/>
      <c r="BR30" s="599"/>
      <c r="BS30" s="600"/>
      <c r="BT30" s="632" t="str">
        <f t="shared" si="9"/>
        <v/>
      </c>
      <c r="BU30" s="633"/>
      <c r="BV30" s="634"/>
      <c r="BW30" s="632" t="str">
        <f t="shared" si="10"/>
        <v/>
      </c>
      <c r="BX30" s="633"/>
      <c r="BY30" s="634"/>
      <c r="BZ30" s="632" t="str">
        <f t="shared" si="11"/>
        <v/>
      </c>
      <c r="CA30" s="633"/>
      <c r="CB30" s="634"/>
      <c r="CC30" s="632" t="str">
        <f t="shared" si="12"/>
        <v/>
      </c>
      <c r="CD30" s="633"/>
      <c r="CE30" s="634"/>
      <c r="CF30" s="632" t="str">
        <f t="shared" si="13"/>
        <v/>
      </c>
      <c r="CG30" s="633"/>
      <c r="CH30" s="634"/>
      <c r="CI30" s="632" t="str">
        <f t="shared" si="14"/>
        <v/>
      </c>
      <c r="CJ30" s="633"/>
      <c r="CK30" s="634"/>
      <c r="CL30" s="632" t="str">
        <f t="shared" si="15"/>
        <v/>
      </c>
      <c r="CM30" s="633"/>
      <c r="CN30" s="634"/>
      <c r="CO30" s="632" t="str">
        <f t="shared" si="16"/>
        <v/>
      </c>
      <c r="CP30" s="633"/>
      <c r="CQ30" s="634"/>
      <c r="CR30" s="632" t="str">
        <f t="shared" si="17"/>
        <v/>
      </c>
      <c r="CS30" s="633"/>
      <c r="CT30" s="634"/>
      <c r="CU30" s="632" t="str">
        <f t="shared" si="18"/>
        <v/>
      </c>
      <c r="CV30" s="633"/>
      <c r="CW30" s="634"/>
      <c r="CX30" s="598" t="str">
        <f t="shared" si="19"/>
        <v/>
      </c>
      <c r="CY30" s="599"/>
      <c r="CZ30" s="600"/>
      <c r="DA30" s="664" t="str">
        <f t="shared" si="20"/>
        <v/>
      </c>
      <c r="DB30" s="665"/>
      <c r="DC30" s="666"/>
      <c r="DD30" s="664" t="str">
        <f t="shared" si="21"/>
        <v/>
      </c>
      <c r="DE30" s="665"/>
      <c r="DF30" s="666"/>
      <c r="DG30" s="664" t="str">
        <f t="shared" si="22"/>
        <v/>
      </c>
      <c r="DH30" s="665"/>
      <c r="DI30" s="666"/>
      <c r="DJ30" s="664" t="str">
        <f t="shared" si="23"/>
        <v/>
      </c>
      <c r="DK30" s="665"/>
      <c r="DL30" s="666"/>
      <c r="DM30" s="664" t="str">
        <f t="shared" si="24"/>
        <v/>
      </c>
      <c r="DN30" s="665"/>
      <c r="DO30" s="666"/>
      <c r="DP30" s="664" t="str">
        <f t="shared" si="25"/>
        <v/>
      </c>
      <c r="DQ30" s="665"/>
      <c r="DR30" s="666"/>
      <c r="DS30" s="664" t="str">
        <f t="shared" si="26"/>
        <v/>
      </c>
      <c r="DT30" s="665"/>
      <c r="DU30" s="666"/>
      <c r="DV30" s="664" t="str">
        <f t="shared" si="27"/>
        <v/>
      </c>
      <c r="DW30" s="665"/>
      <c r="DX30" s="666"/>
      <c r="DY30" s="664" t="str">
        <f t="shared" si="28"/>
        <v/>
      </c>
      <c r="DZ30" s="665"/>
      <c r="EA30" s="666"/>
      <c r="EB30" s="664" t="str">
        <f t="shared" si="29"/>
        <v/>
      </c>
      <c r="EC30" s="665"/>
      <c r="ED30" s="666"/>
      <c r="EE30" s="598"/>
      <c r="EF30" s="599"/>
      <c r="EG30" s="600"/>
      <c r="EH30" s="646" t="str">
        <f t="shared" si="30"/>
        <v/>
      </c>
      <c r="EI30" s="647"/>
      <c r="EJ30" s="648"/>
      <c r="EK30" s="646" t="str">
        <f t="shared" si="31"/>
        <v/>
      </c>
      <c r="EL30" s="647"/>
      <c r="EM30" s="648"/>
      <c r="EN30" s="646" t="str">
        <f t="shared" si="32"/>
        <v/>
      </c>
      <c r="EO30" s="647"/>
      <c r="EP30" s="648"/>
      <c r="EQ30" s="646" t="str">
        <f t="shared" si="33"/>
        <v/>
      </c>
      <c r="ER30" s="647"/>
      <c r="ES30" s="648"/>
      <c r="ET30" s="646" t="str">
        <f t="shared" si="34"/>
        <v/>
      </c>
      <c r="EU30" s="647"/>
      <c r="EV30" s="648"/>
      <c r="EW30" s="646" t="str">
        <f t="shared" si="35"/>
        <v/>
      </c>
      <c r="EX30" s="647"/>
      <c r="EY30" s="648"/>
      <c r="EZ30" s="646" t="str">
        <f t="shared" si="36"/>
        <v/>
      </c>
      <c r="FA30" s="647"/>
      <c r="FB30" s="648"/>
      <c r="FC30" s="646" t="str">
        <f t="shared" si="37"/>
        <v/>
      </c>
      <c r="FD30" s="647"/>
      <c r="FE30" s="648"/>
      <c r="FF30" s="646" t="str">
        <f t="shared" si="38"/>
        <v/>
      </c>
      <c r="FG30" s="647"/>
      <c r="FH30" s="648"/>
      <c r="FI30" s="646" t="str">
        <f t="shared" si="39"/>
        <v/>
      </c>
      <c r="FJ30" s="647"/>
      <c r="FK30" s="648"/>
      <c r="FL30" s="632" t="str">
        <f t="shared" si="40"/>
        <v>N/A</v>
      </c>
      <c r="FM30" s="633"/>
      <c r="FN30" s="634"/>
      <c r="FO30" s="632" t="str">
        <f t="shared" si="41"/>
        <v>N/A</v>
      </c>
      <c r="FP30" s="633"/>
      <c r="FQ30" s="634"/>
      <c r="FR30" s="632" t="str">
        <f t="shared" si="42"/>
        <v>N/A</v>
      </c>
      <c r="FS30" s="633"/>
      <c r="FT30" s="634"/>
      <c r="FU30" s="632" t="str">
        <f t="shared" si="43"/>
        <v>N/A</v>
      </c>
      <c r="FV30" s="633"/>
      <c r="FW30" s="634"/>
      <c r="FX30" s="632" t="str">
        <f t="shared" si="44"/>
        <v>N/A</v>
      </c>
      <c r="FY30" s="633"/>
      <c r="FZ30" s="634"/>
      <c r="GA30" s="632" t="str">
        <f t="shared" si="45"/>
        <v>N/A</v>
      </c>
      <c r="GB30" s="633"/>
      <c r="GC30" s="634"/>
      <c r="GD30" s="632" t="str">
        <f t="shared" si="46"/>
        <v>N/A</v>
      </c>
      <c r="GE30" s="633"/>
      <c r="GF30" s="634"/>
      <c r="GG30" s="632" t="str">
        <f t="shared" si="47"/>
        <v>N/A</v>
      </c>
      <c r="GH30" s="633"/>
      <c r="GI30" s="634"/>
      <c r="GJ30" s="632" t="str">
        <f t="shared" si="48"/>
        <v>N/A</v>
      </c>
      <c r="GK30" s="633"/>
      <c r="GL30" s="634"/>
      <c r="GM30" s="632" t="str">
        <f t="shared" si="49"/>
        <v>N/A</v>
      </c>
      <c r="GN30" s="633"/>
      <c r="GO30" s="634"/>
      <c r="GP30" s="632" t="str">
        <f t="shared" si="50"/>
        <v>N/A</v>
      </c>
      <c r="GQ30" s="633"/>
      <c r="GR30" s="634"/>
      <c r="GS30" s="632" t="str">
        <f t="shared" si="51"/>
        <v>N/A</v>
      </c>
      <c r="GT30" s="633"/>
      <c r="GU30" s="634"/>
      <c r="GV30" s="632" t="str">
        <f t="shared" si="52"/>
        <v>N/A</v>
      </c>
      <c r="GW30" s="633"/>
      <c r="GX30" s="634"/>
      <c r="GY30" s="632" t="str">
        <f t="shared" si="53"/>
        <v>N/A</v>
      </c>
      <c r="GZ30" s="633"/>
      <c r="HA30" s="634"/>
      <c r="HB30" s="632" t="str">
        <f t="shared" si="54"/>
        <v>N/A</v>
      </c>
      <c r="HC30" s="633"/>
      <c r="HD30" s="634"/>
      <c r="HE30" s="632" t="str">
        <f t="shared" si="55"/>
        <v>N/A</v>
      </c>
      <c r="HF30" s="633"/>
      <c r="HG30" s="634"/>
      <c r="HH30" s="632" t="str">
        <f t="shared" si="56"/>
        <v>N/A</v>
      </c>
      <c r="HI30" s="633"/>
      <c r="HJ30" s="634"/>
      <c r="HK30" s="632" t="str">
        <f t="shared" si="57"/>
        <v>N/A</v>
      </c>
      <c r="HL30" s="633"/>
      <c r="HM30" s="634"/>
      <c r="HN30" s="632" t="str">
        <f t="shared" si="58"/>
        <v>N/A</v>
      </c>
      <c r="HO30" s="633"/>
      <c r="HP30" s="634"/>
      <c r="HQ30" s="632" t="str">
        <f t="shared" si="59"/>
        <v>N/A</v>
      </c>
      <c r="HR30" s="633"/>
      <c r="HS30" s="634"/>
    </row>
    <row r="31" spans="1:227">
      <c r="A31" s="24" t="str">
        <f>IF('Informations About Genes'!A31="","",'Informations About Genes'!A31)</f>
        <v>C5</v>
      </c>
      <c r="B31" s="25" t="str">
        <f>IF('Informations About Genes'!D31="","",'Informations About Genes'!D31)</f>
        <v/>
      </c>
      <c r="C31" s="632" t="str">
        <f>IF('Control Sample Data'!F32="","",'Control Sample Data'!F32)</f>
        <v/>
      </c>
      <c r="D31" s="633"/>
      <c r="E31" s="634"/>
      <c r="F31" s="632" t="str">
        <f>IF('Sample 1 Data'!F32="","",'Sample 1 Data'!F32)</f>
        <v/>
      </c>
      <c r="G31" s="633"/>
      <c r="H31" s="634"/>
      <c r="I31" s="632" t="str">
        <f>IF('Sample 2 Data'!F32="","",'Sample 2 Data'!F32)</f>
        <v/>
      </c>
      <c r="J31" s="633"/>
      <c r="K31" s="634"/>
      <c r="L31" s="632" t="str">
        <f>IF('Sample 3 Data'!F32="","",'Sample 3 Data'!F32)</f>
        <v/>
      </c>
      <c r="M31" s="633"/>
      <c r="N31" s="634"/>
      <c r="O31" s="632" t="str">
        <f>IF('Sample 4 Data'!F32="","",'Sample 4 Data'!F32)</f>
        <v/>
      </c>
      <c r="P31" s="633"/>
      <c r="Q31" s="634"/>
      <c r="R31" s="632" t="str">
        <f>IF('Sample 5 Data'!F32="","",'Sample 5 Data'!F32)</f>
        <v/>
      </c>
      <c r="S31" s="633"/>
      <c r="T31" s="634"/>
      <c r="U31" s="632" t="str">
        <f>IF('Sample 6 Data'!F32="","",'Sample 6 Data'!F32)</f>
        <v/>
      </c>
      <c r="V31" s="633"/>
      <c r="W31" s="634"/>
      <c r="X31" s="632" t="str">
        <f>IF('Sample 7 Data'!F32="","",'Sample 7 Data'!F32)</f>
        <v/>
      </c>
      <c r="Y31" s="633"/>
      <c r="Z31" s="634"/>
      <c r="AA31" s="632" t="str">
        <f>IF('Sample 8 Data'!F32="","",'Sample 8 Data'!F32)</f>
        <v/>
      </c>
      <c r="AB31" s="633"/>
      <c r="AC31" s="634"/>
      <c r="AD31" s="632" t="str">
        <f>IF('Sample 9 Data'!F32="","",'Sample 9 Data'!F32)</f>
        <v/>
      </c>
      <c r="AE31" s="633"/>
      <c r="AF31" s="634"/>
      <c r="AG31" s="632" t="str">
        <f>IF('Sample 10 Data'!F32="","",'Sample 10 Data'!F32)</f>
        <v/>
      </c>
      <c r="AH31" s="633"/>
      <c r="AI31" s="634"/>
      <c r="AJ31" s="635" t="str">
        <f>IF(C31="","",C31-'HKG selection'!$D$17)</f>
        <v/>
      </c>
      <c r="AK31" s="636"/>
      <c r="AL31" s="637"/>
      <c r="AM31" s="635" t="str">
        <f>IF(F31="","",F31-'HKG selection'!$D$18)</f>
        <v/>
      </c>
      <c r="AN31" s="636"/>
      <c r="AO31" s="637"/>
      <c r="AP31" s="635" t="str">
        <f>IF(I31="","",I31-'HKG selection'!$D$19)</f>
        <v/>
      </c>
      <c r="AQ31" s="636"/>
      <c r="AR31" s="637"/>
      <c r="AS31" s="635" t="str">
        <f>IF(L31="","",L31-'HKG selection'!$D$20)</f>
        <v/>
      </c>
      <c r="AT31" s="636"/>
      <c r="AU31" s="637"/>
      <c r="AV31" s="635" t="str">
        <f>IF(O31="","",O31-'HKG selection'!$D$21)</f>
        <v/>
      </c>
      <c r="AW31" s="636"/>
      <c r="AX31" s="637"/>
      <c r="AY31" s="635" t="str">
        <f>IF(R31="","",R31-'HKG selection'!$D$22)</f>
        <v/>
      </c>
      <c r="AZ31" s="636"/>
      <c r="BA31" s="637"/>
      <c r="BB31" s="635" t="str">
        <f>IF(U31="","",U31-'HKG selection'!$D$23)</f>
        <v/>
      </c>
      <c r="BC31" s="636"/>
      <c r="BD31" s="637"/>
      <c r="BE31" s="635" t="str">
        <f>IF(X31="","",X31-'HKG selection'!$D$24)</f>
        <v/>
      </c>
      <c r="BF31" s="636"/>
      <c r="BG31" s="637"/>
      <c r="BH31" s="635" t="str">
        <f>IF(AA31="","",AA31-'HKG selection'!$D$25)</f>
        <v/>
      </c>
      <c r="BI31" s="636"/>
      <c r="BJ31" s="637"/>
      <c r="BK31" s="635" t="str">
        <f>IF(AD31="","",AD31-'HKG selection'!$D$26)</f>
        <v/>
      </c>
      <c r="BL31" s="636"/>
      <c r="BM31" s="637"/>
      <c r="BN31" s="635" t="str">
        <f>IF(AG31="","",AG31-'HKG selection'!$D$27)</f>
        <v/>
      </c>
      <c r="BO31" s="636"/>
      <c r="BP31" s="637"/>
      <c r="BQ31" s="598"/>
      <c r="BR31" s="599"/>
      <c r="BS31" s="600"/>
      <c r="BT31" s="632" t="str">
        <f t="shared" si="9"/>
        <v/>
      </c>
      <c r="BU31" s="633"/>
      <c r="BV31" s="634"/>
      <c r="BW31" s="632" t="str">
        <f t="shared" si="10"/>
        <v/>
      </c>
      <c r="BX31" s="633"/>
      <c r="BY31" s="634"/>
      <c r="BZ31" s="632" t="str">
        <f t="shared" si="11"/>
        <v/>
      </c>
      <c r="CA31" s="633"/>
      <c r="CB31" s="634"/>
      <c r="CC31" s="632" t="str">
        <f t="shared" si="12"/>
        <v/>
      </c>
      <c r="CD31" s="633"/>
      <c r="CE31" s="634"/>
      <c r="CF31" s="632" t="str">
        <f t="shared" si="13"/>
        <v/>
      </c>
      <c r="CG31" s="633"/>
      <c r="CH31" s="634"/>
      <c r="CI31" s="632" t="str">
        <f t="shared" si="14"/>
        <v/>
      </c>
      <c r="CJ31" s="633"/>
      <c r="CK31" s="634"/>
      <c r="CL31" s="632" t="str">
        <f t="shared" si="15"/>
        <v/>
      </c>
      <c r="CM31" s="633"/>
      <c r="CN31" s="634"/>
      <c r="CO31" s="632" t="str">
        <f t="shared" si="16"/>
        <v/>
      </c>
      <c r="CP31" s="633"/>
      <c r="CQ31" s="634"/>
      <c r="CR31" s="632" t="str">
        <f t="shared" si="17"/>
        <v/>
      </c>
      <c r="CS31" s="633"/>
      <c r="CT31" s="634"/>
      <c r="CU31" s="632" t="str">
        <f t="shared" si="18"/>
        <v/>
      </c>
      <c r="CV31" s="633"/>
      <c r="CW31" s="634"/>
      <c r="CX31" s="598" t="str">
        <f t="shared" si="19"/>
        <v/>
      </c>
      <c r="CY31" s="599"/>
      <c r="CZ31" s="600"/>
      <c r="DA31" s="664" t="str">
        <f t="shared" si="20"/>
        <v/>
      </c>
      <c r="DB31" s="665"/>
      <c r="DC31" s="666"/>
      <c r="DD31" s="664" t="str">
        <f t="shared" si="21"/>
        <v/>
      </c>
      <c r="DE31" s="665"/>
      <c r="DF31" s="666"/>
      <c r="DG31" s="664" t="str">
        <f t="shared" si="22"/>
        <v/>
      </c>
      <c r="DH31" s="665"/>
      <c r="DI31" s="666"/>
      <c r="DJ31" s="664" t="str">
        <f t="shared" si="23"/>
        <v/>
      </c>
      <c r="DK31" s="665"/>
      <c r="DL31" s="666"/>
      <c r="DM31" s="664" t="str">
        <f t="shared" si="24"/>
        <v/>
      </c>
      <c r="DN31" s="665"/>
      <c r="DO31" s="666"/>
      <c r="DP31" s="664" t="str">
        <f t="shared" si="25"/>
        <v/>
      </c>
      <c r="DQ31" s="665"/>
      <c r="DR31" s="666"/>
      <c r="DS31" s="664" t="str">
        <f t="shared" si="26"/>
        <v/>
      </c>
      <c r="DT31" s="665"/>
      <c r="DU31" s="666"/>
      <c r="DV31" s="664" t="str">
        <f t="shared" si="27"/>
        <v/>
      </c>
      <c r="DW31" s="665"/>
      <c r="DX31" s="666"/>
      <c r="DY31" s="664" t="str">
        <f t="shared" si="28"/>
        <v/>
      </c>
      <c r="DZ31" s="665"/>
      <c r="EA31" s="666"/>
      <c r="EB31" s="664" t="str">
        <f t="shared" si="29"/>
        <v/>
      </c>
      <c r="EC31" s="665"/>
      <c r="ED31" s="666"/>
      <c r="EE31" s="598"/>
      <c r="EF31" s="599"/>
      <c r="EG31" s="600"/>
      <c r="EH31" s="646" t="str">
        <f t="shared" si="30"/>
        <v/>
      </c>
      <c r="EI31" s="647"/>
      <c r="EJ31" s="648"/>
      <c r="EK31" s="646" t="str">
        <f t="shared" si="31"/>
        <v/>
      </c>
      <c r="EL31" s="647"/>
      <c r="EM31" s="648"/>
      <c r="EN31" s="646" t="str">
        <f t="shared" si="32"/>
        <v/>
      </c>
      <c r="EO31" s="647"/>
      <c r="EP31" s="648"/>
      <c r="EQ31" s="646" t="str">
        <f t="shared" si="33"/>
        <v/>
      </c>
      <c r="ER31" s="647"/>
      <c r="ES31" s="648"/>
      <c r="ET31" s="646" t="str">
        <f t="shared" si="34"/>
        <v/>
      </c>
      <c r="EU31" s="647"/>
      <c r="EV31" s="648"/>
      <c r="EW31" s="646" t="str">
        <f t="shared" si="35"/>
        <v/>
      </c>
      <c r="EX31" s="647"/>
      <c r="EY31" s="648"/>
      <c r="EZ31" s="646" t="str">
        <f t="shared" si="36"/>
        <v/>
      </c>
      <c r="FA31" s="647"/>
      <c r="FB31" s="648"/>
      <c r="FC31" s="646" t="str">
        <f t="shared" si="37"/>
        <v/>
      </c>
      <c r="FD31" s="647"/>
      <c r="FE31" s="648"/>
      <c r="FF31" s="646" t="str">
        <f t="shared" si="38"/>
        <v/>
      </c>
      <c r="FG31" s="647"/>
      <c r="FH31" s="648"/>
      <c r="FI31" s="646" t="str">
        <f t="shared" si="39"/>
        <v/>
      </c>
      <c r="FJ31" s="647"/>
      <c r="FK31" s="648"/>
      <c r="FL31" s="632" t="str">
        <f t="shared" si="40"/>
        <v>N/A</v>
      </c>
      <c r="FM31" s="633"/>
      <c r="FN31" s="634"/>
      <c r="FO31" s="632" t="str">
        <f t="shared" si="41"/>
        <v>N/A</v>
      </c>
      <c r="FP31" s="633"/>
      <c r="FQ31" s="634"/>
      <c r="FR31" s="632" t="str">
        <f t="shared" si="42"/>
        <v>N/A</v>
      </c>
      <c r="FS31" s="633"/>
      <c r="FT31" s="634"/>
      <c r="FU31" s="632" t="str">
        <f t="shared" si="43"/>
        <v>N/A</v>
      </c>
      <c r="FV31" s="633"/>
      <c r="FW31" s="634"/>
      <c r="FX31" s="632" t="str">
        <f t="shared" si="44"/>
        <v>N/A</v>
      </c>
      <c r="FY31" s="633"/>
      <c r="FZ31" s="634"/>
      <c r="GA31" s="632" t="str">
        <f t="shared" si="45"/>
        <v>N/A</v>
      </c>
      <c r="GB31" s="633"/>
      <c r="GC31" s="634"/>
      <c r="GD31" s="632" t="str">
        <f t="shared" si="46"/>
        <v>N/A</v>
      </c>
      <c r="GE31" s="633"/>
      <c r="GF31" s="634"/>
      <c r="GG31" s="632" t="str">
        <f t="shared" si="47"/>
        <v>N/A</v>
      </c>
      <c r="GH31" s="633"/>
      <c r="GI31" s="634"/>
      <c r="GJ31" s="632" t="str">
        <f t="shared" si="48"/>
        <v>N/A</v>
      </c>
      <c r="GK31" s="633"/>
      <c r="GL31" s="634"/>
      <c r="GM31" s="632" t="str">
        <f t="shared" si="49"/>
        <v>N/A</v>
      </c>
      <c r="GN31" s="633"/>
      <c r="GO31" s="634"/>
      <c r="GP31" s="632" t="str">
        <f t="shared" si="50"/>
        <v>N/A</v>
      </c>
      <c r="GQ31" s="633"/>
      <c r="GR31" s="634"/>
      <c r="GS31" s="632" t="str">
        <f t="shared" si="51"/>
        <v>N/A</v>
      </c>
      <c r="GT31" s="633"/>
      <c r="GU31" s="634"/>
      <c r="GV31" s="632" t="str">
        <f t="shared" si="52"/>
        <v>N/A</v>
      </c>
      <c r="GW31" s="633"/>
      <c r="GX31" s="634"/>
      <c r="GY31" s="632" t="str">
        <f t="shared" si="53"/>
        <v>N/A</v>
      </c>
      <c r="GZ31" s="633"/>
      <c r="HA31" s="634"/>
      <c r="HB31" s="632" t="str">
        <f t="shared" si="54"/>
        <v>N/A</v>
      </c>
      <c r="HC31" s="633"/>
      <c r="HD31" s="634"/>
      <c r="HE31" s="632" t="str">
        <f t="shared" si="55"/>
        <v>N/A</v>
      </c>
      <c r="HF31" s="633"/>
      <c r="HG31" s="634"/>
      <c r="HH31" s="632" t="str">
        <f t="shared" si="56"/>
        <v>N/A</v>
      </c>
      <c r="HI31" s="633"/>
      <c r="HJ31" s="634"/>
      <c r="HK31" s="632" t="str">
        <f t="shared" si="57"/>
        <v>N/A</v>
      </c>
      <c r="HL31" s="633"/>
      <c r="HM31" s="634"/>
      <c r="HN31" s="632" t="str">
        <f t="shared" si="58"/>
        <v>N/A</v>
      </c>
      <c r="HO31" s="633"/>
      <c r="HP31" s="634"/>
      <c r="HQ31" s="632" t="str">
        <f t="shared" si="59"/>
        <v>N/A</v>
      </c>
      <c r="HR31" s="633"/>
      <c r="HS31" s="634"/>
    </row>
    <row r="32" spans="1:227">
      <c r="A32" s="24" t="str">
        <f>IF('Informations About Genes'!A32="","",'Informations About Genes'!A32)</f>
        <v>C6</v>
      </c>
      <c r="B32" s="25" t="str">
        <f>IF('Informations About Genes'!D32="","",'Informations About Genes'!D32)</f>
        <v/>
      </c>
      <c r="C32" s="632" t="str">
        <f>IF('Control Sample Data'!F33="","",'Control Sample Data'!F33)</f>
        <v/>
      </c>
      <c r="D32" s="633"/>
      <c r="E32" s="634"/>
      <c r="F32" s="632" t="str">
        <f>IF('Sample 1 Data'!F33="","",'Sample 1 Data'!F33)</f>
        <v/>
      </c>
      <c r="G32" s="633"/>
      <c r="H32" s="634"/>
      <c r="I32" s="632" t="str">
        <f>IF('Sample 2 Data'!F33="","",'Sample 2 Data'!F33)</f>
        <v/>
      </c>
      <c r="J32" s="633"/>
      <c r="K32" s="634"/>
      <c r="L32" s="632" t="str">
        <f>IF('Sample 3 Data'!F33="","",'Sample 3 Data'!F33)</f>
        <v/>
      </c>
      <c r="M32" s="633"/>
      <c r="N32" s="634"/>
      <c r="O32" s="632" t="str">
        <f>IF('Sample 4 Data'!F33="","",'Sample 4 Data'!F33)</f>
        <v/>
      </c>
      <c r="P32" s="633"/>
      <c r="Q32" s="634"/>
      <c r="R32" s="632" t="str">
        <f>IF('Sample 5 Data'!F33="","",'Sample 5 Data'!F33)</f>
        <v/>
      </c>
      <c r="S32" s="633"/>
      <c r="T32" s="634"/>
      <c r="U32" s="632" t="str">
        <f>IF('Sample 6 Data'!F33="","",'Sample 6 Data'!F33)</f>
        <v/>
      </c>
      <c r="V32" s="633"/>
      <c r="W32" s="634"/>
      <c r="X32" s="632" t="str">
        <f>IF('Sample 7 Data'!F33="","",'Sample 7 Data'!F33)</f>
        <v/>
      </c>
      <c r="Y32" s="633"/>
      <c r="Z32" s="634"/>
      <c r="AA32" s="632" t="str">
        <f>IF('Sample 8 Data'!F33="","",'Sample 8 Data'!F33)</f>
        <v/>
      </c>
      <c r="AB32" s="633"/>
      <c r="AC32" s="634"/>
      <c r="AD32" s="632" t="str">
        <f>IF('Sample 9 Data'!F33="","",'Sample 9 Data'!F33)</f>
        <v/>
      </c>
      <c r="AE32" s="633"/>
      <c r="AF32" s="634"/>
      <c r="AG32" s="632" t="str">
        <f>IF('Sample 10 Data'!F33="","",'Sample 10 Data'!F33)</f>
        <v/>
      </c>
      <c r="AH32" s="633"/>
      <c r="AI32" s="634"/>
      <c r="AJ32" s="635" t="str">
        <f>IF(C32="","",C32-'HKG selection'!$D$17)</f>
        <v/>
      </c>
      <c r="AK32" s="636"/>
      <c r="AL32" s="637"/>
      <c r="AM32" s="635" t="str">
        <f>IF(F32="","",F32-'HKG selection'!$D$18)</f>
        <v/>
      </c>
      <c r="AN32" s="636"/>
      <c r="AO32" s="637"/>
      <c r="AP32" s="635" t="str">
        <f>IF(I32="","",I32-'HKG selection'!$D$19)</f>
        <v/>
      </c>
      <c r="AQ32" s="636"/>
      <c r="AR32" s="637"/>
      <c r="AS32" s="635" t="str">
        <f>IF(L32="","",L32-'HKG selection'!$D$20)</f>
        <v/>
      </c>
      <c r="AT32" s="636"/>
      <c r="AU32" s="637"/>
      <c r="AV32" s="635" t="str">
        <f>IF(O32="","",O32-'HKG selection'!$D$21)</f>
        <v/>
      </c>
      <c r="AW32" s="636"/>
      <c r="AX32" s="637"/>
      <c r="AY32" s="635" t="str">
        <f>IF(R32="","",R32-'HKG selection'!$D$22)</f>
        <v/>
      </c>
      <c r="AZ32" s="636"/>
      <c r="BA32" s="637"/>
      <c r="BB32" s="635" t="str">
        <f>IF(U32="","",U32-'HKG selection'!$D$23)</f>
        <v/>
      </c>
      <c r="BC32" s="636"/>
      <c r="BD32" s="637"/>
      <c r="BE32" s="635" t="str">
        <f>IF(X32="","",X32-'HKG selection'!$D$24)</f>
        <v/>
      </c>
      <c r="BF32" s="636"/>
      <c r="BG32" s="637"/>
      <c r="BH32" s="635" t="str">
        <f>IF(AA32="","",AA32-'HKG selection'!$D$25)</f>
        <v/>
      </c>
      <c r="BI32" s="636"/>
      <c r="BJ32" s="637"/>
      <c r="BK32" s="635" t="str">
        <f>IF(AD32="","",AD32-'HKG selection'!$D$26)</f>
        <v/>
      </c>
      <c r="BL32" s="636"/>
      <c r="BM32" s="637"/>
      <c r="BN32" s="635" t="str">
        <f>IF(AG32="","",AG32-'HKG selection'!$D$27)</f>
        <v/>
      </c>
      <c r="BO32" s="636"/>
      <c r="BP32" s="637"/>
      <c r="BQ32" s="598"/>
      <c r="BR32" s="599"/>
      <c r="BS32" s="600"/>
      <c r="BT32" s="632" t="str">
        <f t="shared" si="9"/>
        <v/>
      </c>
      <c r="BU32" s="633"/>
      <c r="BV32" s="634"/>
      <c r="BW32" s="632" t="str">
        <f t="shared" si="10"/>
        <v/>
      </c>
      <c r="BX32" s="633"/>
      <c r="BY32" s="634"/>
      <c r="BZ32" s="632" t="str">
        <f t="shared" si="11"/>
        <v/>
      </c>
      <c r="CA32" s="633"/>
      <c r="CB32" s="634"/>
      <c r="CC32" s="632" t="str">
        <f t="shared" si="12"/>
        <v/>
      </c>
      <c r="CD32" s="633"/>
      <c r="CE32" s="634"/>
      <c r="CF32" s="632" t="str">
        <f t="shared" si="13"/>
        <v/>
      </c>
      <c r="CG32" s="633"/>
      <c r="CH32" s="634"/>
      <c r="CI32" s="632" t="str">
        <f t="shared" si="14"/>
        <v/>
      </c>
      <c r="CJ32" s="633"/>
      <c r="CK32" s="634"/>
      <c r="CL32" s="632" t="str">
        <f t="shared" si="15"/>
        <v/>
      </c>
      <c r="CM32" s="633"/>
      <c r="CN32" s="634"/>
      <c r="CO32" s="632" t="str">
        <f t="shared" si="16"/>
        <v/>
      </c>
      <c r="CP32" s="633"/>
      <c r="CQ32" s="634"/>
      <c r="CR32" s="632" t="str">
        <f t="shared" si="17"/>
        <v/>
      </c>
      <c r="CS32" s="633"/>
      <c r="CT32" s="634"/>
      <c r="CU32" s="632" t="str">
        <f t="shared" si="18"/>
        <v/>
      </c>
      <c r="CV32" s="633"/>
      <c r="CW32" s="634"/>
      <c r="CX32" s="598" t="str">
        <f t="shared" si="19"/>
        <v/>
      </c>
      <c r="CY32" s="599"/>
      <c r="CZ32" s="600"/>
      <c r="DA32" s="664" t="str">
        <f t="shared" si="20"/>
        <v/>
      </c>
      <c r="DB32" s="665"/>
      <c r="DC32" s="666"/>
      <c r="DD32" s="664" t="str">
        <f t="shared" si="21"/>
        <v/>
      </c>
      <c r="DE32" s="665"/>
      <c r="DF32" s="666"/>
      <c r="DG32" s="664" t="str">
        <f t="shared" si="22"/>
        <v/>
      </c>
      <c r="DH32" s="665"/>
      <c r="DI32" s="666"/>
      <c r="DJ32" s="664" t="str">
        <f t="shared" si="23"/>
        <v/>
      </c>
      <c r="DK32" s="665"/>
      <c r="DL32" s="666"/>
      <c r="DM32" s="664" t="str">
        <f t="shared" si="24"/>
        <v/>
      </c>
      <c r="DN32" s="665"/>
      <c r="DO32" s="666"/>
      <c r="DP32" s="664" t="str">
        <f t="shared" si="25"/>
        <v/>
      </c>
      <c r="DQ32" s="665"/>
      <c r="DR32" s="666"/>
      <c r="DS32" s="664" t="str">
        <f t="shared" si="26"/>
        <v/>
      </c>
      <c r="DT32" s="665"/>
      <c r="DU32" s="666"/>
      <c r="DV32" s="664" t="str">
        <f t="shared" si="27"/>
        <v/>
      </c>
      <c r="DW32" s="665"/>
      <c r="DX32" s="666"/>
      <c r="DY32" s="664" t="str">
        <f t="shared" si="28"/>
        <v/>
      </c>
      <c r="DZ32" s="665"/>
      <c r="EA32" s="666"/>
      <c r="EB32" s="664" t="str">
        <f t="shared" si="29"/>
        <v/>
      </c>
      <c r="EC32" s="665"/>
      <c r="ED32" s="666"/>
      <c r="EE32" s="598"/>
      <c r="EF32" s="599"/>
      <c r="EG32" s="600"/>
      <c r="EH32" s="646" t="str">
        <f t="shared" si="30"/>
        <v/>
      </c>
      <c r="EI32" s="647"/>
      <c r="EJ32" s="648"/>
      <c r="EK32" s="646" t="str">
        <f t="shared" si="31"/>
        <v/>
      </c>
      <c r="EL32" s="647"/>
      <c r="EM32" s="648"/>
      <c r="EN32" s="646" t="str">
        <f t="shared" si="32"/>
        <v/>
      </c>
      <c r="EO32" s="647"/>
      <c r="EP32" s="648"/>
      <c r="EQ32" s="646" t="str">
        <f t="shared" si="33"/>
        <v/>
      </c>
      <c r="ER32" s="647"/>
      <c r="ES32" s="648"/>
      <c r="ET32" s="646" t="str">
        <f t="shared" si="34"/>
        <v/>
      </c>
      <c r="EU32" s="647"/>
      <c r="EV32" s="648"/>
      <c r="EW32" s="646" t="str">
        <f t="shared" si="35"/>
        <v/>
      </c>
      <c r="EX32" s="647"/>
      <c r="EY32" s="648"/>
      <c r="EZ32" s="646" t="str">
        <f t="shared" si="36"/>
        <v/>
      </c>
      <c r="FA32" s="647"/>
      <c r="FB32" s="648"/>
      <c r="FC32" s="646" t="str">
        <f t="shared" si="37"/>
        <v/>
      </c>
      <c r="FD32" s="647"/>
      <c r="FE32" s="648"/>
      <c r="FF32" s="646" t="str">
        <f t="shared" si="38"/>
        <v/>
      </c>
      <c r="FG32" s="647"/>
      <c r="FH32" s="648"/>
      <c r="FI32" s="646" t="str">
        <f t="shared" si="39"/>
        <v/>
      </c>
      <c r="FJ32" s="647"/>
      <c r="FK32" s="648"/>
      <c r="FL32" s="632" t="str">
        <f t="shared" si="40"/>
        <v>N/A</v>
      </c>
      <c r="FM32" s="633"/>
      <c r="FN32" s="634"/>
      <c r="FO32" s="632" t="str">
        <f t="shared" si="41"/>
        <v>N/A</v>
      </c>
      <c r="FP32" s="633"/>
      <c r="FQ32" s="634"/>
      <c r="FR32" s="632" t="str">
        <f t="shared" si="42"/>
        <v>N/A</v>
      </c>
      <c r="FS32" s="633"/>
      <c r="FT32" s="634"/>
      <c r="FU32" s="632" t="str">
        <f t="shared" si="43"/>
        <v>N/A</v>
      </c>
      <c r="FV32" s="633"/>
      <c r="FW32" s="634"/>
      <c r="FX32" s="632" t="str">
        <f t="shared" si="44"/>
        <v>N/A</v>
      </c>
      <c r="FY32" s="633"/>
      <c r="FZ32" s="634"/>
      <c r="GA32" s="632" t="str">
        <f t="shared" si="45"/>
        <v>N/A</v>
      </c>
      <c r="GB32" s="633"/>
      <c r="GC32" s="634"/>
      <c r="GD32" s="632" t="str">
        <f t="shared" si="46"/>
        <v>N/A</v>
      </c>
      <c r="GE32" s="633"/>
      <c r="GF32" s="634"/>
      <c r="GG32" s="632" t="str">
        <f t="shared" si="47"/>
        <v>N/A</v>
      </c>
      <c r="GH32" s="633"/>
      <c r="GI32" s="634"/>
      <c r="GJ32" s="632" t="str">
        <f t="shared" si="48"/>
        <v>N/A</v>
      </c>
      <c r="GK32" s="633"/>
      <c r="GL32" s="634"/>
      <c r="GM32" s="632" t="str">
        <f t="shared" si="49"/>
        <v>N/A</v>
      </c>
      <c r="GN32" s="633"/>
      <c r="GO32" s="634"/>
      <c r="GP32" s="632" t="str">
        <f t="shared" si="50"/>
        <v>N/A</v>
      </c>
      <c r="GQ32" s="633"/>
      <c r="GR32" s="634"/>
      <c r="GS32" s="632" t="str">
        <f t="shared" si="51"/>
        <v>N/A</v>
      </c>
      <c r="GT32" s="633"/>
      <c r="GU32" s="634"/>
      <c r="GV32" s="632" t="str">
        <f t="shared" si="52"/>
        <v>N/A</v>
      </c>
      <c r="GW32" s="633"/>
      <c r="GX32" s="634"/>
      <c r="GY32" s="632" t="str">
        <f t="shared" si="53"/>
        <v>N/A</v>
      </c>
      <c r="GZ32" s="633"/>
      <c r="HA32" s="634"/>
      <c r="HB32" s="632" t="str">
        <f t="shared" si="54"/>
        <v>N/A</v>
      </c>
      <c r="HC32" s="633"/>
      <c r="HD32" s="634"/>
      <c r="HE32" s="632" t="str">
        <f t="shared" si="55"/>
        <v>N/A</v>
      </c>
      <c r="HF32" s="633"/>
      <c r="HG32" s="634"/>
      <c r="HH32" s="632" t="str">
        <f t="shared" si="56"/>
        <v>N/A</v>
      </c>
      <c r="HI32" s="633"/>
      <c r="HJ32" s="634"/>
      <c r="HK32" s="632" t="str">
        <f t="shared" si="57"/>
        <v>N/A</v>
      </c>
      <c r="HL32" s="633"/>
      <c r="HM32" s="634"/>
      <c r="HN32" s="632" t="str">
        <f t="shared" si="58"/>
        <v>N/A</v>
      </c>
      <c r="HO32" s="633"/>
      <c r="HP32" s="634"/>
      <c r="HQ32" s="632" t="str">
        <f t="shared" si="59"/>
        <v>N/A</v>
      </c>
      <c r="HR32" s="633"/>
      <c r="HS32" s="634"/>
    </row>
    <row r="33" spans="1:227">
      <c r="A33" s="24" t="str">
        <f>IF('Informations About Genes'!A33="","",'Informations About Genes'!A33)</f>
        <v>C7</v>
      </c>
      <c r="B33" s="25" t="str">
        <f>IF('Informations About Genes'!D33="","",'Informations About Genes'!D33)</f>
        <v/>
      </c>
      <c r="C33" s="632" t="str">
        <f>IF('Control Sample Data'!F34="","",'Control Sample Data'!F34)</f>
        <v/>
      </c>
      <c r="D33" s="633"/>
      <c r="E33" s="634"/>
      <c r="F33" s="632" t="str">
        <f>IF('Sample 1 Data'!F34="","",'Sample 1 Data'!F34)</f>
        <v/>
      </c>
      <c r="G33" s="633"/>
      <c r="H33" s="634"/>
      <c r="I33" s="632" t="str">
        <f>IF('Sample 2 Data'!F34="","",'Sample 2 Data'!F34)</f>
        <v/>
      </c>
      <c r="J33" s="633"/>
      <c r="K33" s="634"/>
      <c r="L33" s="632" t="str">
        <f>IF('Sample 3 Data'!F34="","",'Sample 3 Data'!F34)</f>
        <v/>
      </c>
      <c r="M33" s="633"/>
      <c r="N33" s="634"/>
      <c r="O33" s="632" t="str">
        <f>IF('Sample 4 Data'!F34="","",'Sample 4 Data'!F34)</f>
        <v/>
      </c>
      <c r="P33" s="633"/>
      <c r="Q33" s="634"/>
      <c r="R33" s="632" t="str">
        <f>IF('Sample 5 Data'!F34="","",'Sample 5 Data'!F34)</f>
        <v/>
      </c>
      <c r="S33" s="633"/>
      <c r="T33" s="634"/>
      <c r="U33" s="632" t="str">
        <f>IF('Sample 6 Data'!F34="","",'Sample 6 Data'!F34)</f>
        <v/>
      </c>
      <c r="V33" s="633"/>
      <c r="W33" s="634"/>
      <c r="X33" s="632" t="str">
        <f>IF('Sample 7 Data'!F34="","",'Sample 7 Data'!F34)</f>
        <v/>
      </c>
      <c r="Y33" s="633"/>
      <c r="Z33" s="634"/>
      <c r="AA33" s="632" t="str">
        <f>IF('Sample 8 Data'!F34="","",'Sample 8 Data'!F34)</f>
        <v/>
      </c>
      <c r="AB33" s="633"/>
      <c r="AC33" s="634"/>
      <c r="AD33" s="632" t="str">
        <f>IF('Sample 9 Data'!F34="","",'Sample 9 Data'!F34)</f>
        <v/>
      </c>
      <c r="AE33" s="633"/>
      <c r="AF33" s="634"/>
      <c r="AG33" s="632" t="str">
        <f>IF('Sample 10 Data'!F34="","",'Sample 10 Data'!F34)</f>
        <v/>
      </c>
      <c r="AH33" s="633"/>
      <c r="AI33" s="634"/>
      <c r="AJ33" s="635" t="str">
        <f>IF(C33="","",C33-'HKG selection'!$D$17)</f>
        <v/>
      </c>
      <c r="AK33" s="636"/>
      <c r="AL33" s="637"/>
      <c r="AM33" s="635" t="str">
        <f>IF(F33="","",F33-'HKG selection'!$D$18)</f>
        <v/>
      </c>
      <c r="AN33" s="636"/>
      <c r="AO33" s="637"/>
      <c r="AP33" s="635" t="str">
        <f>IF(I33="","",I33-'HKG selection'!$D$19)</f>
        <v/>
      </c>
      <c r="AQ33" s="636"/>
      <c r="AR33" s="637"/>
      <c r="AS33" s="635" t="str">
        <f>IF(L33="","",L33-'HKG selection'!$D$20)</f>
        <v/>
      </c>
      <c r="AT33" s="636"/>
      <c r="AU33" s="637"/>
      <c r="AV33" s="635" t="str">
        <f>IF(O33="","",O33-'HKG selection'!$D$21)</f>
        <v/>
      </c>
      <c r="AW33" s="636"/>
      <c r="AX33" s="637"/>
      <c r="AY33" s="635" t="str">
        <f>IF(R33="","",R33-'HKG selection'!$D$22)</f>
        <v/>
      </c>
      <c r="AZ33" s="636"/>
      <c r="BA33" s="637"/>
      <c r="BB33" s="635" t="str">
        <f>IF(U33="","",U33-'HKG selection'!$D$23)</f>
        <v/>
      </c>
      <c r="BC33" s="636"/>
      <c r="BD33" s="637"/>
      <c r="BE33" s="635" t="str">
        <f>IF(X33="","",X33-'HKG selection'!$D$24)</f>
        <v/>
      </c>
      <c r="BF33" s="636"/>
      <c r="BG33" s="637"/>
      <c r="BH33" s="635" t="str">
        <f>IF(AA33="","",AA33-'HKG selection'!$D$25)</f>
        <v/>
      </c>
      <c r="BI33" s="636"/>
      <c r="BJ33" s="637"/>
      <c r="BK33" s="635" t="str">
        <f>IF(AD33="","",AD33-'HKG selection'!$D$26)</f>
        <v/>
      </c>
      <c r="BL33" s="636"/>
      <c r="BM33" s="637"/>
      <c r="BN33" s="635" t="str">
        <f>IF(AG33="","",AG33-'HKG selection'!$D$27)</f>
        <v/>
      </c>
      <c r="BO33" s="636"/>
      <c r="BP33" s="637"/>
      <c r="BQ33" s="598"/>
      <c r="BR33" s="599"/>
      <c r="BS33" s="600"/>
      <c r="BT33" s="632" t="str">
        <f t="shared" si="9"/>
        <v/>
      </c>
      <c r="BU33" s="633"/>
      <c r="BV33" s="634"/>
      <c r="BW33" s="632" t="str">
        <f t="shared" si="10"/>
        <v/>
      </c>
      <c r="BX33" s="633"/>
      <c r="BY33" s="634"/>
      <c r="BZ33" s="632" t="str">
        <f t="shared" si="11"/>
        <v/>
      </c>
      <c r="CA33" s="633"/>
      <c r="CB33" s="634"/>
      <c r="CC33" s="632" t="str">
        <f t="shared" si="12"/>
        <v/>
      </c>
      <c r="CD33" s="633"/>
      <c r="CE33" s="634"/>
      <c r="CF33" s="632" t="str">
        <f t="shared" si="13"/>
        <v/>
      </c>
      <c r="CG33" s="633"/>
      <c r="CH33" s="634"/>
      <c r="CI33" s="632" t="str">
        <f t="shared" si="14"/>
        <v/>
      </c>
      <c r="CJ33" s="633"/>
      <c r="CK33" s="634"/>
      <c r="CL33" s="632" t="str">
        <f t="shared" si="15"/>
        <v/>
      </c>
      <c r="CM33" s="633"/>
      <c r="CN33" s="634"/>
      <c r="CO33" s="632" t="str">
        <f t="shared" si="16"/>
        <v/>
      </c>
      <c r="CP33" s="633"/>
      <c r="CQ33" s="634"/>
      <c r="CR33" s="632" t="str">
        <f t="shared" si="17"/>
        <v/>
      </c>
      <c r="CS33" s="633"/>
      <c r="CT33" s="634"/>
      <c r="CU33" s="632" t="str">
        <f t="shared" si="18"/>
        <v/>
      </c>
      <c r="CV33" s="633"/>
      <c r="CW33" s="634"/>
      <c r="CX33" s="598" t="str">
        <f t="shared" si="19"/>
        <v/>
      </c>
      <c r="CY33" s="599"/>
      <c r="CZ33" s="600"/>
      <c r="DA33" s="664" t="str">
        <f t="shared" si="20"/>
        <v/>
      </c>
      <c r="DB33" s="665"/>
      <c r="DC33" s="666"/>
      <c r="DD33" s="664" t="str">
        <f t="shared" si="21"/>
        <v/>
      </c>
      <c r="DE33" s="665"/>
      <c r="DF33" s="666"/>
      <c r="DG33" s="664" t="str">
        <f t="shared" si="22"/>
        <v/>
      </c>
      <c r="DH33" s="665"/>
      <c r="DI33" s="666"/>
      <c r="DJ33" s="664" t="str">
        <f t="shared" si="23"/>
        <v/>
      </c>
      <c r="DK33" s="665"/>
      <c r="DL33" s="666"/>
      <c r="DM33" s="664" t="str">
        <f t="shared" si="24"/>
        <v/>
      </c>
      <c r="DN33" s="665"/>
      <c r="DO33" s="666"/>
      <c r="DP33" s="664" t="str">
        <f t="shared" si="25"/>
        <v/>
      </c>
      <c r="DQ33" s="665"/>
      <c r="DR33" s="666"/>
      <c r="DS33" s="664" t="str">
        <f t="shared" si="26"/>
        <v/>
      </c>
      <c r="DT33" s="665"/>
      <c r="DU33" s="666"/>
      <c r="DV33" s="664" t="str">
        <f t="shared" si="27"/>
        <v/>
      </c>
      <c r="DW33" s="665"/>
      <c r="DX33" s="666"/>
      <c r="DY33" s="664" t="str">
        <f t="shared" si="28"/>
        <v/>
      </c>
      <c r="DZ33" s="665"/>
      <c r="EA33" s="666"/>
      <c r="EB33" s="664" t="str">
        <f t="shared" si="29"/>
        <v/>
      </c>
      <c r="EC33" s="665"/>
      <c r="ED33" s="666"/>
      <c r="EE33" s="598"/>
      <c r="EF33" s="599"/>
      <c r="EG33" s="600"/>
      <c r="EH33" s="646" t="str">
        <f t="shared" si="30"/>
        <v/>
      </c>
      <c r="EI33" s="647"/>
      <c r="EJ33" s="648"/>
      <c r="EK33" s="646" t="str">
        <f t="shared" si="31"/>
        <v/>
      </c>
      <c r="EL33" s="647"/>
      <c r="EM33" s="648"/>
      <c r="EN33" s="646" t="str">
        <f t="shared" si="32"/>
        <v/>
      </c>
      <c r="EO33" s="647"/>
      <c r="EP33" s="648"/>
      <c r="EQ33" s="646" t="str">
        <f t="shared" si="33"/>
        <v/>
      </c>
      <c r="ER33" s="647"/>
      <c r="ES33" s="648"/>
      <c r="ET33" s="646" t="str">
        <f t="shared" si="34"/>
        <v/>
      </c>
      <c r="EU33" s="647"/>
      <c r="EV33" s="648"/>
      <c r="EW33" s="646" t="str">
        <f t="shared" si="35"/>
        <v/>
      </c>
      <c r="EX33" s="647"/>
      <c r="EY33" s="648"/>
      <c r="EZ33" s="646" t="str">
        <f t="shared" si="36"/>
        <v/>
      </c>
      <c r="FA33" s="647"/>
      <c r="FB33" s="648"/>
      <c r="FC33" s="646" t="str">
        <f t="shared" si="37"/>
        <v/>
      </c>
      <c r="FD33" s="647"/>
      <c r="FE33" s="648"/>
      <c r="FF33" s="646" t="str">
        <f t="shared" si="38"/>
        <v/>
      </c>
      <c r="FG33" s="647"/>
      <c r="FH33" s="648"/>
      <c r="FI33" s="646" t="str">
        <f t="shared" si="39"/>
        <v/>
      </c>
      <c r="FJ33" s="647"/>
      <c r="FK33" s="648"/>
      <c r="FL33" s="632" t="str">
        <f t="shared" si="40"/>
        <v>N/A</v>
      </c>
      <c r="FM33" s="633"/>
      <c r="FN33" s="634"/>
      <c r="FO33" s="632" t="str">
        <f t="shared" si="41"/>
        <v>N/A</v>
      </c>
      <c r="FP33" s="633"/>
      <c r="FQ33" s="634"/>
      <c r="FR33" s="632" t="str">
        <f t="shared" si="42"/>
        <v>N/A</v>
      </c>
      <c r="FS33" s="633"/>
      <c r="FT33" s="634"/>
      <c r="FU33" s="632" t="str">
        <f t="shared" si="43"/>
        <v>N/A</v>
      </c>
      <c r="FV33" s="633"/>
      <c r="FW33" s="634"/>
      <c r="FX33" s="632" t="str">
        <f t="shared" si="44"/>
        <v>N/A</v>
      </c>
      <c r="FY33" s="633"/>
      <c r="FZ33" s="634"/>
      <c r="GA33" s="632" t="str">
        <f t="shared" si="45"/>
        <v>N/A</v>
      </c>
      <c r="GB33" s="633"/>
      <c r="GC33" s="634"/>
      <c r="GD33" s="632" t="str">
        <f t="shared" si="46"/>
        <v>N/A</v>
      </c>
      <c r="GE33" s="633"/>
      <c r="GF33" s="634"/>
      <c r="GG33" s="632" t="str">
        <f t="shared" si="47"/>
        <v>N/A</v>
      </c>
      <c r="GH33" s="633"/>
      <c r="GI33" s="634"/>
      <c r="GJ33" s="632" t="str">
        <f t="shared" si="48"/>
        <v>N/A</v>
      </c>
      <c r="GK33" s="633"/>
      <c r="GL33" s="634"/>
      <c r="GM33" s="632" t="str">
        <f t="shared" si="49"/>
        <v>N/A</v>
      </c>
      <c r="GN33" s="633"/>
      <c r="GO33" s="634"/>
      <c r="GP33" s="632" t="str">
        <f t="shared" si="50"/>
        <v>N/A</v>
      </c>
      <c r="GQ33" s="633"/>
      <c r="GR33" s="634"/>
      <c r="GS33" s="632" t="str">
        <f t="shared" si="51"/>
        <v>N/A</v>
      </c>
      <c r="GT33" s="633"/>
      <c r="GU33" s="634"/>
      <c r="GV33" s="632" t="str">
        <f t="shared" si="52"/>
        <v>N/A</v>
      </c>
      <c r="GW33" s="633"/>
      <c r="GX33" s="634"/>
      <c r="GY33" s="632" t="str">
        <f t="shared" si="53"/>
        <v>N/A</v>
      </c>
      <c r="GZ33" s="633"/>
      <c r="HA33" s="634"/>
      <c r="HB33" s="632" t="str">
        <f t="shared" si="54"/>
        <v>N/A</v>
      </c>
      <c r="HC33" s="633"/>
      <c r="HD33" s="634"/>
      <c r="HE33" s="632" t="str">
        <f t="shared" si="55"/>
        <v>N/A</v>
      </c>
      <c r="HF33" s="633"/>
      <c r="HG33" s="634"/>
      <c r="HH33" s="632" t="str">
        <f t="shared" si="56"/>
        <v>N/A</v>
      </c>
      <c r="HI33" s="633"/>
      <c r="HJ33" s="634"/>
      <c r="HK33" s="632" t="str">
        <f t="shared" si="57"/>
        <v>N/A</v>
      </c>
      <c r="HL33" s="633"/>
      <c r="HM33" s="634"/>
      <c r="HN33" s="632" t="str">
        <f t="shared" si="58"/>
        <v>N/A</v>
      </c>
      <c r="HO33" s="633"/>
      <c r="HP33" s="634"/>
      <c r="HQ33" s="632" t="str">
        <f t="shared" si="59"/>
        <v>N/A</v>
      </c>
      <c r="HR33" s="633"/>
      <c r="HS33" s="634"/>
    </row>
    <row r="34" spans="1:227">
      <c r="A34" s="24" t="str">
        <f>IF('Informations About Genes'!A34="","",'Informations About Genes'!A34)</f>
        <v>C8</v>
      </c>
      <c r="B34" s="25" t="str">
        <f>IF('Informations About Genes'!D34="","",'Informations About Genes'!D34)</f>
        <v/>
      </c>
      <c r="C34" s="632" t="str">
        <f>IF('Control Sample Data'!F35="","",'Control Sample Data'!F35)</f>
        <v/>
      </c>
      <c r="D34" s="633"/>
      <c r="E34" s="634"/>
      <c r="F34" s="632" t="str">
        <f>IF('Sample 1 Data'!F35="","",'Sample 1 Data'!F35)</f>
        <v/>
      </c>
      <c r="G34" s="633"/>
      <c r="H34" s="634"/>
      <c r="I34" s="632" t="str">
        <f>IF('Sample 2 Data'!F35="","",'Sample 2 Data'!F35)</f>
        <v/>
      </c>
      <c r="J34" s="633"/>
      <c r="K34" s="634"/>
      <c r="L34" s="632" t="str">
        <f>IF('Sample 3 Data'!F35="","",'Sample 3 Data'!F35)</f>
        <v/>
      </c>
      <c r="M34" s="633"/>
      <c r="N34" s="634"/>
      <c r="O34" s="632" t="str">
        <f>IF('Sample 4 Data'!F35="","",'Sample 4 Data'!F35)</f>
        <v/>
      </c>
      <c r="P34" s="633"/>
      <c r="Q34" s="634"/>
      <c r="R34" s="632" t="str">
        <f>IF('Sample 5 Data'!F35="","",'Sample 5 Data'!F35)</f>
        <v/>
      </c>
      <c r="S34" s="633"/>
      <c r="T34" s="634"/>
      <c r="U34" s="632" t="str">
        <f>IF('Sample 6 Data'!F35="","",'Sample 6 Data'!F35)</f>
        <v/>
      </c>
      <c r="V34" s="633"/>
      <c r="W34" s="634"/>
      <c r="X34" s="632" t="str">
        <f>IF('Sample 7 Data'!F35="","",'Sample 7 Data'!F35)</f>
        <v/>
      </c>
      <c r="Y34" s="633"/>
      <c r="Z34" s="634"/>
      <c r="AA34" s="632" t="str">
        <f>IF('Sample 8 Data'!F35="","",'Sample 8 Data'!F35)</f>
        <v/>
      </c>
      <c r="AB34" s="633"/>
      <c r="AC34" s="634"/>
      <c r="AD34" s="632" t="str">
        <f>IF('Sample 9 Data'!F35="","",'Sample 9 Data'!F35)</f>
        <v/>
      </c>
      <c r="AE34" s="633"/>
      <c r="AF34" s="634"/>
      <c r="AG34" s="632" t="str">
        <f>IF('Sample 10 Data'!F35="","",'Sample 10 Data'!F35)</f>
        <v/>
      </c>
      <c r="AH34" s="633"/>
      <c r="AI34" s="634"/>
      <c r="AJ34" s="635" t="str">
        <f>IF(C34="","",C34-'HKG selection'!$D$17)</f>
        <v/>
      </c>
      <c r="AK34" s="636"/>
      <c r="AL34" s="637"/>
      <c r="AM34" s="635" t="str">
        <f>IF(F34="","",F34-'HKG selection'!$D$18)</f>
        <v/>
      </c>
      <c r="AN34" s="636"/>
      <c r="AO34" s="637"/>
      <c r="AP34" s="635" t="str">
        <f>IF(I34="","",I34-'HKG selection'!$D$19)</f>
        <v/>
      </c>
      <c r="AQ34" s="636"/>
      <c r="AR34" s="637"/>
      <c r="AS34" s="635" t="str">
        <f>IF(L34="","",L34-'HKG selection'!$D$20)</f>
        <v/>
      </c>
      <c r="AT34" s="636"/>
      <c r="AU34" s="637"/>
      <c r="AV34" s="635" t="str">
        <f>IF(O34="","",O34-'HKG selection'!$D$21)</f>
        <v/>
      </c>
      <c r="AW34" s="636"/>
      <c r="AX34" s="637"/>
      <c r="AY34" s="635" t="str">
        <f>IF(R34="","",R34-'HKG selection'!$D$22)</f>
        <v/>
      </c>
      <c r="AZ34" s="636"/>
      <c r="BA34" s="637"/>
      <c r="BB34" s="635" t="str">
        <f>IF(U34="","",U34-'HKG selection'!$D$23)</f>
        <v/>
      </c>
      <c r="BC34" s="636"/>
      <c r="BD34" s="637"/>
      <c r="BE34" s="635" t="str">
        <f>IF(X34="","",X34-'HKG selection'!$D$24)</f>
        <v/>
      </c>
      <c r="BF34" s="636"/>
      <c r="BG34" s="637"/>
      <c r="BH34" s="635" t="str">
        <f>IF(AA34="","",AA34-'HKG selection'!$D$25)</f>
        <v/>
      </c>
      <c r="BI34" s="636"/>
      <c r="BJ34" s="637"/>
      <c r="BK34" s="635" t="str">
        <f>IF(AD34="","",AD34-'HKG selection'!$D$26)</f>
        <v/>
      </c>
      <c r="BL34" s="636"/>
      <c r="BM34" s="637"/>
      <c r="BN34" s="635" t="str">
        <f>IF(AG34="","",AG34-'HKG selection'!$D$27)</f>
        <v/>
      </c>
      <c r="BO34" s="636"/>
      <c r="BP34" s="637"/>
      <c r="BQ34" s="598"/>
      <c r="BR34" s="599"/>
      <c r="BS34" s="600"/>
      <c r="BT34" s="632" t="str">
        <f t="shared" si="9"/>
        <v/>
      </c>
      <c r="BU34" s="633"/>
      <c r="BV34" s="634"/>
      <c r="BW34" s="632" t="str">
        <f t="shared" si="10"/>
        <v/>
      </c>
      <c r="BX34" s="633"/>
      <c r="BY34" s="634"/>
      <c r="BZ34" s="632" t="str">
        <f t="shared" si="11"/>
        <v/>
      </c>
      <c r="CA34" s="633"/>
      <c r="CB34" s="634"/>
      <c r="CC34" s="632" t="str">
        <f t="shared" si="12"/>
        <v/>
      </c>
      <c r="CD34" s="633"/>
      <c r="CE34" s="634"/>
      <c r="CF34" s="632" t="str">
        <f t="shared" si="13"/>
        <v/>
      </c>
      <c r="CG34" s="633"/>
      <c r="CH34" s="634"/>
      <c r="CI34" s="632" t="str">
        <f t="shared" si="14"/>
        <v/>
      </c>
      <c r="CJ34" s="633"/>
      <c r="CK34" s="634"/>
      <c r="CL34" s="632" t="str">
        <f t="shared" si="15"/>
        <v/>
      </c>
      <c r="CM34" s="633"/>
      <c r="CN34" s="634"/>
      <c r="CO34" s="632" t="str">
        <f t="shared" si="16"/>
        <v/>
      </c>
      <c r="CP34" s="633"/>
      <c r="CQ34" s="634"/>
      <c r="CR34" s="632" t="str">
        <f t="shared" si="17"/>
        <v/>
      </c>
      <c r="CS34" s="633"/>
      <c r="CT34" s="634"/>
      <c r="CU34" s="632" t="str">
        <f t="shared" si="18"/>
        <v/>
      </c>
      <c r="CV34" s="633"/>
      <c r="CW34" s="634"/>
      <c r="CX34" s="598" t="str">
        <f t="shared" si="19"/>
        <v/>
      </c>
      <c r="CY34" s="599"/>
      <c r="CZ34" s="600"/>
      <c r="DA34" s="664" t="str">
        <f t="shared" si="20"/>
        <v/>
      </c>
      <c r="DB34" s="665"/>
      <c r="DC34" s="666"/>
      <c r="DD34" s="664" t="str">
        <f t="shared" si="21"/>
        <v/>
      </c>
      <c r="DE34" s="665"/>
      <c r="DF34" s="666"/>
      <c r="DG34" s="664" t="str">
        <f t="shared" si="22"/>
        <v/>
      </c>
      <c r="DH34" s="665"/>
      <c r="DI34" s="666"/>
      <c r="DJ34" s="664" t="str">
        <f t="shared" si="23"/>
        <v/>
      </c>
      <c r="DK34" s="665"/>
      <c r="DL34" s="666"/>
      <c r="DM34" s="664" t="str">
        <f t="shared" si="24"/>
        <v/>
      </c>
      <c r="DN34" s="665"/>
      <c r="DO34" s="666"/>
      <c r="DP34" s="664" t="str">
        <f t="shared" si="25"/>
        <v/>
      </c>
      <c r="DQ34" s="665"/>
      <c r="DR34" s="666"/>
      <c r="DS34" s="664" t="str">
        <f t="shared" si="26"/>
        <v/>
      </c>
      <c r="DT34" s="665"/>
      <c r="DU34" s="666"/>
      <c r="DV34" s="664" t="str">
        <f t="shared" si="27"/>
        <v/>
      </c>
      <c r="DW34" s="665"/>
      <c r="DX34" s="666"/>
      <c r="DY34" s="664" t="str">
        <f t="shared" si="28"/>
        <v/>
      </c>
      <c r="DZ34" s="665"/>
      <c r="EA34" s="666"/>
      <c r="EB34" s="664" t="str">
        <f t="shared" si="29"/>
        <v/>
      </c>
      <c r="EC34" s="665"/>
      <c r="ED34" s="666"/>
      <c r="EE34" s="598"/>
      <c r="EF34" s="599"/>
      <c r="EG34" s="600"/>
      <c r="EH34" s="646" t="str">
        <f t="shared" si="30"/>
        <v/>
      </c>
      <c r="EI34" s="647"/>
      <c r="EJ34" s="648"/>
      <c r="EK34" s="646" t="str">
        <f t="shared" si="31"/>
        <v/>
      </c>
      <c r="EL34" s="647"/>
      <c r="EM34" s="648"/>
      <c r="EN34" s="646" t="str">
        <f t="shared" si="32"/>
        <v/>
      </c>
      <c r="EO34" s="647"/>
      <c r="EP34" s="648"/>
      <c r="EQ34" s="646" t="str">
        <f t="shared" si="33"/>
        <v/>
      </c>
      <c r="ER34" s="647"/>
      <c r="ES34" s="648"/>
      <c r="ET34" s="646" t="str">
        <f t="shared" si="34"/>
        <v/>
      </c>
      <c r="EU34" s="647"/>
      <c r="EV34" s="648"/>
      <c r="EW34" s="646" t="str">
        <f t="shared" si="35"/>
        <v/>
      </c>
      <c r="EX34" s="647"/>
      <c r="EY34" s="648"/>
      <c r="EZ34" s="646" t="str">
        <f t="shared" si="36"/>
        <v/>
      </c>
      <c r="FA34" s="647"/>
      <c r="FB34" s="648"/>
      <c r="FC34" s="646" t="str">
        <f t="shared" si="37"/>
        <v/>
      </c>
      <c r="FD34" s="647"/>
      <c r="FE34" s="648"/>
      <c r="FF34" s="646" t="str">
        <f t="shared" si="38"/>
        <v/>
      </c>
      <c r="FG34" s="647"/>
      <c r="FH34" s="648"/>
      <c r="FI34" s="646" t="str">
        <f t="shared" si="39"/>
        <v/>
      </c>
      <c r="FJ34" s="647"/>
      <c r="FK34" s="648"/>
      <c r="FL34" s="632" t="str">
        <f t="shared" si="40"/>
        <v>N/A</v>
      </c>
      <c r="FM34" s="633"/>
      <c r="FN34" s="634"/>
      <c r="FO34" s="632" t="str">
        <f t="shared" si="41"/>
        <v>N/A</v>
      </c>
      <c r="FP34" s="633"/>
      <c r="FQ34" s="634"/>
      <c r="FR34" s="632" t="str">
        <f t="shared" si="42"/>
        <v>N/A</v>
      </c>
      <c r="FS34" s="633"/>
      <c r="FT34" s="634"/>
      <c r="FU34" s="632" t="str">
        <f t="shared" si="43"/>
        <v>N/A</v>
      </c>
      <c r="FV34" s="633"/>
      <c r="FW34" s="634"/>
      <c r="FX34" s="632" t="str">
        <f t="shared" si="44"/>
        <v>N/A</v>
      </c>
      <c r="FY34" s="633"/>
      <c r="FZ34" s="634"/>
      <c r="GA34" s="632" t="str">
        <f t="shared" si="45"/>
        <v>N/A</v>
      </c>
      <c r="GB34" s="633"/>
      <c r="GC34" s="634"/>
      <c r="GD34" s="632" t="str">
        <f t="shared" si="46"/>
        <v>N/A</v>
      </c>
      <c r="GE34" s="633"/>
      <c r="GF34" s="634"/>
      <c r="GG34" s="632" t="str">
        <f t="shared" si="47"/>
        <v>N/A</v>
      </c>
      <c r="GH34" s="633"/>
      <c r="GI34" s="634"/>
      <c r="GJ34" s="632" t="str">
        <f t="shared" si="48"/>
        <v>N/A</v>
      </c>
      <c r="GK34" s="633"/>
      <c r="GL34" s="634"/>
      <c r="GM34" s="632" t="str">
        <f t="shared" si="49"/>
        <v>N/A</v>
      </c>
      <c r="GN34" s="633"/>
      <c r="GO34" s="634"/>
      <c r="GP34" s="632" t="str">
        <f t="shared" si="50"/>
        <v>N/A</v>
      </c>
      <c r="GQ34" s="633"/>
      <c r="GR34" s="634"/>
      <c r="GS34" s="632" t="str">
        <f t="shared" si="51"/>
        <v>N/A</v>
      </c>
      <c r="GT34" s="633"/>
      <c r="GU34" s="634"/>
      <c r="GV34" s="632" t="str">
        <f t="shared" si="52"/>
        <v>N/A</v>
      </c>
      <c r="GW34" s="633"/>
      <c r="GX34" s="634"/>
      <c r="GY34" s="632" t="str">
        <f t="shared" si="53"/>
        <v>N/A</v>
      </c>
      <c r="GZ34" s="633"/>
      <c r="HA34" s="634"/>
      <c r="HB34" s="632" t="str">
        <f t="shared" si="54"/>
        <v>N/A</v>
      </c>
      <c r="HC34" s="633"/>
      <c r="HD34" s="634"/>
      <c r="HE34" s="632" t="str">
        <f t="shared" si="55"/>
        <v>N/A</v>
      </c>
      <c r="HF34" s="633"/>
      <c r="HG34" s="634"/>
      <c r="HH34" s="632" t="str">
        <f t="shared" si="56"/>
        <v>N/A</v>
      </c>
      <c r="HI34" s="633"/>
      <c r="HJ34" s="634"/>
      <c r="HK34" s="632" t="str">
        <f t="shared" si="57"/>
        <v>N/A</v>
      </c>
      <c r="HL34" s="633"/>
      <c r="HM34" s="634"/>
      <c r="HN34" s="632" t="str">
        <f t="shared" si="58"/>
        <v>N/A</v>
      </c>
      <c r="HO34" s="633"/>
      <c r="HP34" s="634"/>
      <c r="HQ34" s="632" t="str">
        <f t="shared" si="59"/>
        <v>N/A</v>
      </c>
      <c r="HR34" s="633"/>
      <c r="HS34" s="634"/>
    </row>
    <row r="35" spans="1:227">
      <c r="A35" s="24" t="str">
        <f>IF('Informations About Genes'!A35="","",'Informations About Genes'!A35)</f>
        <v>C9</v>
      </c>
      <c r="B35" s="25" t="str">
        <f>IF('Informations About Genes'!D35="","",'Informations About Genes'!D35)</f>
        <v/>
      </c>
      <c r="C35" s="632" t="str">
        <f>IF('Control Sample Data'!F36="","",'Control Sample Data'!F36)</f>
        <v/>
      </c>
      <c r="D35" s="633"/>
      <c r="E35" s="634"/>
      <c r="F35" s="632" t="str">
        <f>IF('Sample 1 Data'!F36="","",'Sample 1 Data'!F36)</f>
        <v/>
      </c>
      <c r="G35" s="633"/>
      <c r="H35" s="634"/>
      <c r="I35" s="632" t="str">
        <f>IF('Sample 2 Data'!F36="","",'Sample 2 Data'!F36)</f>
        <v/>
      </c>
      <c r="J35" s="633"/>
      <c r="K35" s="634"/>
      <c r="L35" s="632" t="str">
        <f>IF('Sample 3 Data'!F36="","",'Sample 3 Data'!F36)</f>
        <v/>
      </c>
      <c r="M35" s="633"/>
      <c r="N35" s="634"/>
      <c r="O35" s="632" t="str">
        <f>IF('Sample 4 Data'!F36="","",'Sample 4 Data'!F36)</f>
        <v/>
      </c>
      <c r="P35" s="633"/>
      <c r="Q35" s="634"/>
      <c r="R35" s="632" t="str">
        <f>IF('Sample 5 Data'!F36="","",'Sample 5 Data'!F36)</f>
        <v/>
      </c>
      <c r="S35" s="633"/>
      <c r="T35" s="634"/>
      <c r="U35" s="632" t="str">
        <f>IF('Sample 6 Data'!F36="","",'Sample 6 Data'!F36)</f>
        <v/>
      </c>
      <c r="V35" s="633"/>
      <c r="W35" s="634"/>
      <c r="X35" s="632" t="str">
        <f>IF('Sample 7 Data'!F36="","",'Sample 7 Data'!F36)</f>
        <v/>
      </c>
      <c r="Y35" s="633"/>
      <c r="Z35" s="634"/>
      <c r="AA35" s="632" t="str">
        <f>IF('Sample 8 Data'!F36="","",'Sample 8 Data'!F36)</f>
        <v/>
      </c>
      <c r="AB35" s="633"/>
      <c r="AC35" s="634"/>
      <c r="AD35" s="632" t="str">
        <f>IF('Sample 9 Data'!F36="","",'Sample 9 Data'!F36)</f>
        <v/>
      </c>
      <c r="AE35" s="633"/>
      <c r="AF35" s="634"/>
      <c r="AG35" s="632" t="str">
        <f>IF('Sample 10 Data'!F36="","",'Sample 10 Data'!F36)</f>
        <v/>
      </c>
      <c r="AH35" s="633"/>
      <c r="AI35" s="634"/>
      <c r="AJ35" s="635" t="str">
        <f>IF(C35="","",C35-'HKG selection'!$D$17)</f>
        <v/>
      </c>
      <c r="AK35" s="636"/>
      <c r="AL35" s="637"/>
      <c r="AM35" s="635" t="str">
        <f>IF(F35="","",F35-'HKG selection'!$D$18)</f>
        <v/>
      </c>
      <c r="AN35" s="636"/>
      <c r="AO35" s="637"/>
      <c r="AP35" s="635" t="str">
        <f>IF(I35="","",I35-'HKG selection'!$D$19)</f>
        <v/>
      </c>
      <c r="AQ35" s="636"/>
      <c r="AR35" s="637"/>
      <c r="AS35" s="635" t="str">
        <f>IF(L35="","",L35-'HKG selection'!$D$20)</f>
        <v/>
      </c>
      <c r="AT35" s="636"/>
      <c r="AU35" s="637"/>
      <c r="AV35" s="635" t="str">
        <f>IF(O35="","",O35-'HKG selection'!$D$21)</f>
        <v/>
      </c>
      <c r="AW35" s="636"/>
      <c r="AX35" s="637"/>
      <c r="AY35" s="635" t="str">
        <f>IF(R35="","",R35-'HKG selection'!$D$22)</f>
        <v/>
      </c>
      <c r="AZ35" s="636"/>
      <c r="BA35" s="637"/>
      <c r="BB35" s="635" t="str">
        <f>IF(U35="","",U35-'HKG selection'!$D$23)</f>
        <v/>
      </c>
      <c r="BC35" s="636"/>
      <c r="BD35" s="637"/>
      <c r="BE35" s="635" t="str">
        <f>IF(X35="","",X35-'HKG selection'!$D$24)</f>
        <v/>
      </c>
      <c r="BF35" s="636"/>
      <c r="BG35" s="637"/>
      <c r="BH35" s="635" t="str">
        <f>IF(AA35="","",AA35-'HKG selection'!$D$25)</f>
        <v/>
      </c>
      <c r="BI35" s="636"/>
      <c r="BJ35" s="637"/>
      <c r="BK35" s="635" t="str">
        <f>IF(AD35="","",AD35-'HKG selection'!$D$26)</f>
        <v/>
      </c>
      <c r="BL35" s="636"/>
      <c r="BM35" s="637"/>
      <c r="BN35" s="635" t="str">
        <f>IF(AG35="","",AG35-'HKG selection'!$D$27)</f>
        <v/>
      </c>
      <c r="BO35" s="636"/>
      <c r="BP35" s="637"/>
      <c r="BQ35" s="598"/>
      <c r="BR35" s="599"/>
      <c r="BS35" s="600"/>
      <c r="BT35" s="632" t="str">
        <f t="shared" si="9"/>
        <v/>
      </c>
      <c r="BU35" s="633"/>
      <c r="BV35" s="634"/>
      <c r="BW35" s="632" t="str">
        <f t="shared" si="10"/>
        <v/>
      </c>
      <c r="BX35" s="633"/>
      <c r="BY35" s="634"/>
      <c r="BZ35" s="632" t="str">
        <f t="shared" si="11"/>
        <v/>
      </c>
      <c r="CA35" s="633"/>
      <c r="CB35" s="634"/>
      <c r="CC35" s="632" t="str">
        <f t="shared" si="12"/>
        <v/>
      </c>
      <c r="CD35" s="633"/>
      <c r="CE35" s="634"/>
      <c r="CF35" s="632" t="str">
        <f t="shared" si="13"/>
        <v/>
      </c>
      <c r="CG35" s="633"/>
      <c r="CH35" s="634"/>
      <c r="CI35" s="632" t="str">
        <f t="shared" si="14"/>
        <v/>
      </c>
      <c r="CJ35" s="633"/>
      <c r="CK35" s="634"/>
      <c r="CL35" s="632" t="str">
        <f t="shared" si="15"/>
        <v/>
      </c>
      <c r="CM35" s="633"/>
      <c r="CN35" s="634"/>
      <c r="CO35" s="632" t="str">
        <f t="shared" si="16"/>
        <v/>
      </c>
      <c r="CP35" s="633"/>
      <c r="CQ35" s="634"/>
      <c r="CR35" s="632" t="str">
        <f t="shared" si="17"/>
        <v/>
      </c>
      <c r="CS35" s="633"/>
      <c r="CT35" s="634"/>
      <c r="CU35" s="632" t="str">
        <f t="shared" si="18"/>
        <v/>
      </c>
      <c r="CV35" s="633"/>
      <c r="CW35" s="634"/>
      <c r="CX35" s="598" t="str">
        <f t="shared" si="19"/>
        <v/>
      </c>
      <c r="CY35" s="599"/>
      <c r="CZ35" s="600"/>
      <c r="DA35" s="664" t="str">
        <f t="shared" si="20"/>
        <v/>
      </c>
      <c r="DB35" s="665"/>
      <c r="DC35" s="666"/>
      <c r="DD35" s="664" t="str">
        <f t="shared" si="21"/>
        <v/>
      </c>
      <c r="DE35" s="665"/>
      <c r="DF35" s="666"/>
      <c r="DG35" s="664" t="str">
        <f t="shared" si="22"/>
        <v/>
      </c>
      <c r="DH35" s="665"/>
      <c r="DI35" s="666"/>
      <c r="DJ35" s="664" t="str">
        <f t="shared" si="23"/>
        <v/>
      </c>
      <c r="DK35" s="665"/>
      <c r="DL35" s="666"/>
      <c r="DM35" s="664" t="str">
        <f t="shared" si="24"/>
        <v/>
      </c>
      <c r="DN35" s="665"/>
      <c r="DO35" s="666"/>
      <c r="DP35" s="664" t="str">
        <f t="shared" si="25"/>
        <v/>
      </c>
      <c r="DQ35" s="665"/>
      <c r="DR35" s="666"/>
      <c r="DS35" s="664" t="str">
        <f t="shared" si="26"/>
        <v/>
      </c>
      <c r="DT35" s="665"/>
      <c r="DU35" s="666"/>
      <c r="DV35" s="664" t="str">
        <f t="shared" si="27"/>
        <v/>
      </c>
      <c r="DW35" s="665"/>
      <c r="DX35" s="666"/>
      <c r="DY35" s="664" t="str">
        <f t="shared" si="28"/>
        <v/>
      </c>
      <c r="DZ35" s="665"/>
      <c r="EA35" s="666"/>
      <c r="EB35" s="664" t="str">
        <f t="shared" si="29"/>
        <v/>
      </c>
      <c r="EC35" s="665"/>
      <c r="ED35" s="666"/>
      <c r="EE35" s="598"/>
      <c r="EF35" s="599"/>
      <c r="EG35" s="600"/>
      <c r="EH35" s="646" t="str">
        <f t="shared" si="30"/>
        <v/>
      </c>
      <c r="EI35" s="647"/>
      <c r="EJ35" s="648"/>
      <c r="EK35" s="646" t="str">
        <f t="shared" si="31"/>
        <v/>
      </c>
      <c r="EL35" s="647"/>
      <c r="EM35" s="648"/>
      <c r="EN35" s="646" t="str">
        <f t="shared" si="32"/>
        <v/>
      </c>
      <c r="EO35" s="647"/>
      <c r="EP35" s="648"/>
      <c r="EQ35" s="646" t="str">
        <f t="shared" si="33"/>
        <v/>
      </c>
      <c r="ER35" s="647"/>
      <c r="ES35" s="648"/>
      <c r="ET35" s="646" t="str">
        <f t="shared" si="34"/>
        <v/>
      </c>
      <c r="EU35" s="647"/>
      <c r="EV35" s="648"/>
      <c r="EW35" s="646" t="str">
        <f t="shared" si="35"/>
        <v/>
      </c>
      <c r="EX35" s="647"/>
      <c r="EY35" s="648"/>
      <c r="EZ35" s="646" t="str">
        <f t="shared" si="36"/>
        <v/>
      </c>
      <c r="FA35" s="647"/>
      <c r="FB35" s="648"/>
      <c r="FC35" s="646" t="str">
        <f t="shared" si="37"/>
        <v/>
      </c>
      <c r="FD35" s="647"/>
      <c r="FE35" s="648"/>
      <c r="FF35" s="646" t="str">
        <f t="shared" si="38"/>
        <v/>
      </c>
      <c r="FG35" s="647"/>
      <c r="FH35" s="648"/>
      <c r="FI35" s="646" t="str">
        <f t="shared" si="39"/>
        <v/>
      </c>
      <c r="FJ35" s="647"/>
      <c r="FK35" s="648"/>
      <c r="FL35" s="632" t="str">
        <f t="shared" si="40"/>
        <v>N/A</v>
      </c>
      <c r="FM35" s="633"/>
      <c r="FN35" s="634"/>
      <c r="FO35" s="632" t="str">
        <f t="shared" si="41"/>
        <v>N/A</v>
      </c>
      <c r="FP35" s="633"/>
      <c r="FQ35" s="634"/>
      <c r="FR35" s="632" t="str">
        <f t="shared" si="42"/>
        <v>N/A</v>
      </c>
      <c r="FS35" s="633"/>
      <c r="FT35" s="634"/>
      <c r="FU35" s="632" t="str">
        <f t="shared" si="43"/>
        <v>N/A</v>
      </c>
      <c r="FV35" s="633"/>
      <c r="FW35" s="634"/>
      <c r="FX35" s="632" t="str">
        <f t="shared" si="44"/>
        <v>N/A</v>
      </c>
      <c r="FY35" s="633"/>
      <c r="FZ35" s="634"/>
      <c r="GA35" s="632" t="str">
        <f t="shared" si="45"/>
        <v>N/A</v>
      </c>
      <c r="GB35" s="633"/>
      <c r="GC35" s="634"/>
      <c r="GD35" s="632" t="str">
        <f t="shared" si="46"/>
        <v>N/A</v>
      </c>
      <c r="GE35" s="633"/>
      <c r="GF35" s="634"/>
      <c r="GG35" s="632" t="str">
        <f t="shared" si="47"/>
        <v>N/A</v>
      </c>
      <c r="GH35" s="633"/>
      <c r="GI35" s="634"/>
      <c r="GJ35" s="632" t="str">
        <f t="shared" si="48"/>
        <v>N/A</v>
      </c>
      <c r="GK35" s="633"/>
      <c r="GL35" s="634"/>
      <c r="GM35" s="632" t="str">
        <f t="shared" si="49"/>
        <v>N/A</v>
      </c>
      <c r="GN35" s="633"/>
      <c r="GO35" s="634"/>
      <c r="GP35" s="632" t="str">
        <f t="shared" si="50"/>
        <v>N/A</v>
      </c>
      <c r="GQ35" s="633"/>
      <c r="GR35" s="634"/>
      <c r="GS35" s="632" t="str">
        <f t="shared" si="51"/>
        <v>N/A</v>
      </c>
      <c r="GT35" s="633"/>
      <c r="GU35" s="634"/>
      <c r="GV35" s="632" t="str">
        <f t="shared" si="52"/>
        <v>N/A</v>
      </c>
      <c r="GW35" s="633"/>
      <c r="GX35" s="634"/>
      <c r="GY35" s="632" t="str">
        <f t="shared" si="53"/>
        <v>N/A</v>
      </c>
      <c r="GZ35" s="633"/>
      <c r="HA35" s="634"/>
      <c r="HB35" s="632" t="str">
        <f t="shared" si="54"/>
        <v>N/A</v>
      </c>
      <c r="HC35" s="633"/>
      <c r="HD35" s="634"/>
      <c r="HE35" s="632" t="str">
        <f t="shared" si="55"/>
        <v>N/A</v>
      </c>
      <c r="HF35" s="633"/>
      <c r="HG35" s="634"/>
      <c r="HH35" s="632" t="str">
        <f t="shared" si="56"/>
        <v>N/A</v>
      </c>
      <c r="HI35" s="633"/>
      <c r="HJ35" s="634"/>
      <c r="HK35" s="632" t="str">
        <f t="shared" si="57"/>
        <v>N/A</v>
      </c>
      <c r="HL35" s="633"/>
      <c r="HM35" s="634"/>
      <c r="HN35" s="632" t="str">
        <f t="shared" si="58"/>
        <v>N/A</v>
      </c>
      <c r="HO35" s="633"/>
      <c r="HP35" s="634"/>
      <c r="HQ35" s="632" t="str">
        <f t="shared" si="59"/>
        <v>N/A</v>
      </c>
      <c r="HR35" s="633"/>
      <c r="HS35" s="634"/>
    </row>
    <row r="36" spans="1:227">
      <c r="A36" s="24" t="str">
        <f>IF('Informations About Genes'!A36="","",'Informations About Genes'!A36)</f>
        <v>C10</v>
      </c>
      <c r="B36" s="25" t="str">
        <f>IF('Informations About Genes'!D36="","",'Informations About Genes'!D36)</f>
        <v/>
      </c>
      <c r="C36" s="632" t="str">
        <f>IF('Control Sample Data'!F37="","",'Control Sample Data'!F37)</f>
        <v/>
      </c>
      <c r="D36" s="633"/>
      <c r="E36" s="634"/>
      <c r="F36" s="632" t="str">
        <f>IF('Sample 1 Data'!F37="","",'Sample 1 Data'!F37)</f>
        <v/>
      </c>
      <c r="G36" s="633"/>
      <c r="H36" s="634"/>
      <c r="I36" s="632" t="str">
        <f>IF('Sample 2 Data'!F37="","",'Sample 2 Data'!F37)</f>
        <v/>
      </c>
      <c r="J36" s="633"/>
      <c r="K36" s="634"/>
      <c r="L36" s="632" t="str">
        <f>IF('Sample 3 Data'!F37="","",'Sample 3 Data'!F37)</f>
        <v/>
      </c>
      <c r="M36" s="633"/>
      <c r="N36" s="634"/>
      <c r="O36" s="632" t="str">
        <f>IF('Sample 4 Data'!F37="","",'Sample 4 Data'!F37)</f>
        <v/>
      </c>
      <c r="P36" s="633"/>
      <c r="Q36" s="634"/>
      <c r="R36" s="632" t="str">
        <f>IF('Sample 5 Data'!F37="","",'Sample 5 Data'!F37)</f>
        <v/>
      </c>
      <c r="S36" s="633"/>
      <c r="T36" s="634"/>
      <c r="U36" s="632" t="str">
        <f>IF('Sample 6 Data'!F37="","",'Sample 6 Data'!F37)</f>
        <v/>
      </c>
      <c r="V36" s="633"/>
      <c r="W36" s="634"/>
      <c r="X36" s="632" t="str">
        <f>IF('Sample 7 Data'!F37="","",'Sample 7 Data'!F37)</f>
        <v/>
      </c>
      <c r="Y36" s="633"/>
      <c r="Z36" s="634"/>
      <c r="AA36" s="632" t="str">
        <f>IF('Sample 8 Data'!F37="","",'Sample 8 Data'!F37)</f>
        <v/>
      </c>
      <c r="AB36" s="633"/>
      <c r="AC36" s="634"/>
      <c r="AD36" s="632" t="str">
        <f>IF('Sample 9 Data'!F37="","",'Sample 9 Data'!F37)</f>
        <v/>
      </c>
      <c r="AE36" s="633"/>
      <c r="AF36" s="634"/>
      <c r="AG36" s="632" t="str">
        <f>IF('Sample 10 Data'!F37="","",'Sample 10 Data'!F37)</f>
        <v/>
      </c>
      <c r="AH36" s="633"/>
      <c r="AI36" s="634"/>
      <c r="AJ36" s="635" t="str">
        <f>IF(C36="","",C36-'HKG selection'!$D$17)</f>
        <v/>
      </c>
      <c r="AK36" s="636"/>
      <c r="AL36" s="637"/>
      <c r="AM36" s="635" t="str">
        <f>IF(F36="","",F36-'HKG selection'!$D$18)</f>
        <v/>
      </c>
      <c r="AN36" s="636"/>
      <c r="AO36" s="637"/>
      <c r="AP36" s="635" t="str">
        <f>IF(I36="","",I36-'HKG selection'!$D$19)</f>
        <v/>
      </c>
      <c r="AQ36" s="636"/>
      <c r="AR36" s="637"/>
      <c r="AS36" s="635" t="str">
        <f>IF(L36="","",L36-'HKG selection'!$D$20)</f>
        <v/>
      </c>
      <c r="AT36" s="636"/>
      <c r="AU36" s="637"/>
      <c r="AV36" s="635" t="str">
        <f>IF(O36="","",O36-'HKG selection'!$D$21)</f>
        <v/>
      </c>
      <c r="AW36" s="636"/>
      <c r="AX36" s="637"/>
      <c r="AY36" s="635" t="str">
        <f>IF(R36="","",R36-'HKG selection'!$D$22)</f>
        <v/>
      </c>
      <c r="AZ36" s="636"/>
      <c r="BA36" s="637"/>
      <c r="BB36" s="635" t="str">
        <f>IF(U36="","",U36-'HKG selection'!$D$23)</f>
        <v/>
      </c>
      <c r="BC36" s="636"/>
      <c r="BD36" s="637"/>
      <c r="BE36" s="635" t="str">
        <f>IF(X36="","",X36-'HKG selection'!$D$24)</f>
        <v/>
      </c>
      <c r="BF36" s="636"/>
      <c r="BG36" s="637"/>
      <c r="BH36" s="635" t="str">
        <f>IF(AA36="","",AA36-'HKG selection'!$D$25)</f>
        <v/>
      </c>
      <c r="BI36" s="636"/>
      <c r="BJ36" s="637"/>
      <c r="BK36" s="635" t="str">
        <f>IF(AD36="","",AD36-'HKG selection'!$D$26)</f>
        <v/>
      </c>
      <c r="BL36" s="636"/>
      <c r="BM36" s="637"/>
      <c r="BN36" s="635" t="str">
        <f>IF(AG36="","",AG36-'HKG selection'!$D$27)</f>
        <v/>
      </c>
      <c r="BO36" s="636"/>
      <c r="BP36" s="637"/>
      <c r="BQ36" s="598"/>
      <c r="BR36" s="599"/>
      <c r="BS36" s="600"/>
      <c r="BT36" s="632" t="str">
        <f t="shared" si="9"/>
        <v/>
      </c>
      <c r="BU36" s="633"/>
      <c r="BV36" s="634"/>
      <c r="BW36" s="632" t="str">
        <f t="shared" si="10"/>
        <v/>
      </c>
      <c r="BX36" s="633"/>
      <c r="BY36" s="634"/>
      <c r="BZ36" s="632" t="str">
        <f t="shared" si="11"/>
        <v/>
      </c>
      <c r="CA36" s="633"/>
      <c r="CB36" s="634"/>
      <c r="CC36" s="632" t="str">
        <f t="shared" si="12"/>
        <v/>
      </c>
      <c r="CD36" s="633"/>
      <c r="CE36" s="634"/>
      <c r="CF36" s="632" t="str">
        <f t="shared" si="13"/>
        <v/>
      </c>
      <c r="CG36" s="633"/>
      <c r="CH36" s="634"/>
      <c r="CI36" s="632" t="str">
        <f t="shared" si="14"/>
        <v/>
      </c>
      <c r="CJ36" s="633"/>
      <c r="CK36" s="634"/>
      <c r="CL36" s="632" t="str">
        <f t="shared" si="15"/>
        <v/>
      </c>
      <c r="CM36" s="633"/>
      <c r="CN36" s="634"/>
      <c r="CO36" s="632" t="str">
        <f t="shared" si="16"/>
        <v/>
      </c>
      <c r="CP36" s="633"/>
      <c r="CQ36" s="634"/>
      <c r="CR36" s="632" t="str">
        <f t="shared" si="17"/>
        <v/>
      </c>
      <c r="CS36" s="633"/>
      <c r="CT36" s="634"/>
      <c r="CU36" s="632" t="str">
        <f t="shared" si="18"/>
        <v/>
      </c>
      <c r="CV36" s="633"/>
      <c r="CW36" s="634"/>
      <c r="CX36" s="598" t="str">
        <f t="shared" si="19"/>
        <v/>
      </c>
      <c r="CY36" s="599"/>
      <c r="CZ36" s="600"/>
      <c r="DA36" s="664" t="str">
        <f t="shared" si="20"/>
        <v/>
      </c>
      <c r="DB36" s="665"/>
      <c r="DC36" s="666"/>
      <c r="DD36" s="664" t="str">
        <f t="shared" si="21"/>
        <v/>
      </c>
      <c r="DE36" s="665"/>
      <c r="DF36" s="666"/>
      <c r="DG36" s="664" t="str">
        <f t="shared" si="22"/>
        <v/>
      </c>
      <c r="DH36" s="665"/>
      <c r="DI36" s="666"/>
      <c r="DJ36" s="664" t="str">
        <f t="shared" si="23"/>
        <v/>
      </c>
      <c r="DK36" s="665"/>
      <c r="DL36" s="666"/>
      <c r="DM36" s="664" t="str">
        <f t="shared" si="24"/>
        <v/>
      </c>
      <c r="DN36" s="665"/>
      <c r="DO36" s="666"/>
      <c r="DP36" s="664" t="str">
        <f t="shared" si="25"/>
        <v/>
      </c>
      <c r="DQ36" s="665"/>
      <c r="DR36" s="666"/>
      <c r="DS36" s="664" t="str">
        <f t="shared" si="26"/>
        <v/>
      </c>
      <c r="DT36" s="665"/>
      <c r="DU36" s="666"/>
      <c r="DV36" s="664" t="str">
        <f t="shared" si="27"/>
        <v/>
      </c>
      <c r="DW36" s="665"/>
      <c r="DX36" s="666"/>
      <c r="DY36" s="664" t="str">
        <f t="shared" si="28"/>
        <v/>
      </c>
      <c r="DZ36" s="665"/>
      <c r="EA36" s="666"/>
      <c r="EB36" s="664" t="str">
        <f t="shared" si="29"/>
        <v/>
      </c>
      <c r="EC36" s="665"/>
      <c r="ED36" s="666"/>
      <c r="EE36" s="598"/>
      <c r="EF36" s="599"/>
      <c r="EG36" s="600"/>
      <c r="EH36" s="646" t="str">
        <f t="shared" si="30"/>
        <v/>
      </c>
      <c r="EI36" s="647"/>
      <c r="EJ36" s="648"/>
      <c r="EK36" s="646" t="str">
        <f t="shared" si="31"/>
        <v/>
      </c>
      <c r="EL36" s="647"/>
      <c r="EM36" s="648"/>
      <c r="EN36" s="646" t="str">
        <f t="shared" si="32"/>
        <v/>
      </c>
      <c r="EO36" s="647"/>
      <c r="EP36" s="648"/>
      <c r="EQ36" s="646" t="str">
        <f t="shared" si="33"/>
        <v/>
      </c>
      <c r="ER36" s="647"/>
      <c r="ES36" s="648"/>
      <c r="ET36" s="646" t="str">
        <f t="shared" si="34"/>
        <v/>
      </c>
      <c r="EU36" s="647"/>
      <c r="EV36" s="648"/>
      <c r="EW36" s="646" t="str">
        <f t="shared" si="35"/>
        <v/>
      </c>
      <c r="EX36" s="647"/>
      <c r="EY36" s="648"/>
      <c r="EZ36" s="646" t="str">
        <f t="shared" si="36"/>
        <v/>
      </c>
      <c r="FA36" s="647"/>
      <c r="FB36" s="648"/>
      <c r="FC36" s="646" t="str">
        <f t="shared" si="37"/>
        <v/>
      </c>
      <c r="FD36" s="647"/>
      <c r="FE36" s="648"/>
      <c r="FF36" s="646" t="str">
        <f t="shared" si="38"/>
        <v/>
      </c>
      <c r="FG36" s="647"/>
      <c r="FH36" s="648"/>
      <c r="FI36" s="646" t="str">
        <f t="shared" si="39"/>
        <v/>
      </c>
      <c r="FJ36" s="647"/>
      <c r="FK36" s="648"/>
      <c r="FL36" s="632" t="str">
        <f t="shared" si="40"/>
        <v>N/A</v>
      </c>
      <c r="FM36" s="633"/>
      <c r="FN36" s="634"/>
      <c r="FO36" s="632" t="str">
        <f t="shared" si="41"/>
        <v>N/A</v>
      </c>
      <c r="FP36" s="633"/>
      <c r="FQ36" s="634"/>
      <c r="FR36" s="632" t="str">
        <f t="shared" si="42"/>
        <v>N/A</v>
      </c>
      <c r="FS36" s="633"/>
      <c r="FT36" s="634"/>
      <c r="FU36" s="632" t="str">
        <f t="shared" si="43"/>
        <v>N/A</v>
      </c>
      <c r="FV36" s="633"/>
      <c r="FW36" s="634"/>
      <c r="FX36" s="632" t="str">
        <f t="shared" si="44"/>
        <v>N/A</v>
      </c>
      <c r="FY36" s="633"/>
      <c r="FZ36" s="634"/>
      <c r="GA36" s="632" t="str">
        <f t="shared" si="45"/>
        <v>N/A</v>
      </c>
      <c r="GB36" s="633"/>
      <c r="GC36" s="634"/>
      <c r="GD36" s="632" t="str">
        <f t="shared" si="46"/>
        <v>N/A</v>
      </c>
      <c r="GE36" s="633"/>
      <c r="GF36" s="634"/>
      <c r="GG36" s="632" t="str">
        <f t="shared" si="47"/>
        <v>N/A</v>
      </c>
      <c r="GH36" s="633"/>
      <c r="GI36" s="634"/>
      <c r="GJ36" s="632" t="str">
        <f t="shared" si="48"/>
        <v>N/A</v>
      </c>
      <c r="GK36" s="633"/>
      <c r="GL36" s="634"/>
      <c r="GM36" s="632" t="str">
        <f t="shared" si="49"/>
        <v>N/A</v>
      </c>
      <c r="GN36" s="633"/>
      <c r="GO36" s="634"/>
      <c r="GP36" s="632" t="str">
        <f t="shared" si="50"/>
        <v>N/A</v>
      </c>
      <c r="GQ36" s="633"/>
      <c r="GR36" s="634"/>
      <c r="GS36" s="632" t="str">
        <f t="shared" si="51"/>
        <v>N/A</v>
      </c>
      <c r="GT36" s="633"/>
      <c r="GU36" s="634"/>
      <c r="GV36" s="632" t="str">
        <f t="shared" si="52"/>
        <v>N/A</v>
      </c>
      <c r="GW36" s="633"/>
      <c r="GX36" s="634"/>
      <c r="GY36" s="632" t="str">
        <f t="shared" si="53"/>
        <v>N/A</v>
      </c>
      <c r="GZ36" s="633"/>
      <c r="HA36" s="634"/>
      <c r="HB36" s="632" t="str">
        <f t="shared" si="54"/>
        <v>N/A</v>
      </c>
      <c r="HC36" s="633"/>
      <c r="HD36" s="634"/>
      <c r="HE36" s="632" t="str">
        <f t="shared" si="55"/>
        <v>N/A</v>
      </c>
      <c r="HF36" s="633"/>
      <c r="HG36" s="634"/>
      <c r="HH36" s="632" t="str">
        <f t="shared" si="56"/>
        <v>N/A</v>
      </c>
      <c r="HI36" s="633"/>
      <c r="HJ36" s="634"/>
      <c r="HK36" s="632" t="str">
        <f t="shared" si="57"/>
        <v>N/A</v>
      </c>
      <c r="HL36" s="633"/>
      <c r="HM36" s="634"/>
      <c r="HN36" s="632" t="str">
        <f t="shared" si="58"/>
        <v>N/A</v>
      </c>
      <c r="HO36" s="633"/>
      <c r="HP36" s="634"/>
      <c r="HQ36" s="632" t="str">
        <f t="shared" si="59"/>
        <v>N/A</v>
      </c>
      <c r="HR36" s="633"/>
      <c r="HS36" s="634"/>
    </row>
    <row r="37" spans="1:227">
      <c r="A37" s="24" t="str">
        <f>IF('Informations About Genes'!A37="","",'Informations About Genes'!A37)</f>
        <v>C11</v>
      </c>
      <c r="B37" s="25" t="str">
        <f>IF('Informations About Genes'!D37="","",'Informations About Genes'!D37)</f>
        <v/>
      </c>
      <c r="C37" s="632" t="str">
        <f>IF('Control Sample Data'!F38="","",'Control Sample Data'!F38)</f>
        <v/>
      </c>
      <c r="D37" s="633"/>
      <c r="E37" s="634"/>
      <c r="F37" s="632" t="str">
        <f>IF('Sample 1 Data'!F38="","",'Sample 1 Data'!F38)</f>
        <v/>
      </c>
      <c r="G37" s="633"/>
      <c r="H37" s="634"/>
      <c r="I37" s="632" t="str">
        <f>IF('Sample 2 Data'!F38="","",'Sample 2 Data'!F38)</f>
        <v/>
      </c>
      <c r="J37" s="633"/>
      <c r="K37" s="634"/>
      <c r="L37" s="632" t="str">
        <f>IF('Sample 3 Data'!F38="","",'Sample 3 Data'!F38)</f>
        <v/>
      </c>
      <c r="M37" s="633"/>
      <c r="N37" s="634"/>
      <c r="O37" s="632" t="str">
        <f>IF('Sample 4 Data'!F38="","",'Sample 4 Data'!F38)</f>
        <v/>
      </c>
      <c r="P37" s="633"/>
      <c r="Q37" s="634"/>
      <c r="R37" s="632" t="str">
        <f>IF('Sample 5 Data'!F38="","",'Sample 5 Data'!F38)</f>
        <v/>
      </c>
      <c r="S37" s="633"/>
      <c r="T37" s="634"/>
      <c r="U37" s="632" t="str">
        <f>IF('Sample 6 Data'!F38="","",'Sample 6 Data'!F38)</f>
        <v/>
      </c>
      <c r="V37" s="633"/>
      <c r="W37" s="634"/>
      <c r="X37" s="632" t="str">
        <f>IF('Sample 7 Data'!F38="","",'Sample 7 Data'!F38)</f>
        <v/>
      </c>
      <c r="Y37" s="633"/>
      <c r="Z37" s="634"/>
      <c r="AA37" s="632" t="str">
        <f>IF('Sample 8 Data'!F38="","",'Sample 8 Data'!F38)</f>
        <v/>
      </c>
      <c r="AB37" s="633"/>
      <c r="AC37" s="634"/>
      <c r="AD37" s="632" t="str">
        <f>IF('Sample 9 Data'!F38="","",'Sample 9 Data'!F38)</f>
        <v/>
      </c>
      <c r="AE37" s="633"/>
      <c r="AF37" s="634"/>
      <c r="AG37" s="632" t="str">
        <f>IF('Sample 10 Data'!F38="","",'Sample 10 Data'!F38)</f>
        <v/>
      </c>
      <c r="AH37" s="633"/>
      <c r="AI37" s="634"/>
      <c r="AJ37" s="635" t="str">
        <f>IF(C37="","",C37-'HKG selection'!$D$17)</f>
        <v/>
      </c>
      <c r="AK37" s="636"/>
      <c r="AL37" s="637"/>
      <c r="AM37" s="635" t="str">
        <f>IF(F37="","",F37-'HKG selection'!$D$18)</f>
        <v/>
      </c>
      <c r="AN37" s="636"/>
      <c r="AO37" s="637"/>
      <c r="AP37" s="635" t="str">
        <f>IF(I37="","",I37-'HKG selection'!$D$19)</f>
        <v/>
      </c>
      <c r="AQ37" s="636"/>
      <c r="AR37" s="637"/>
      <c r="AS37" s="635" t="str">
        <f>IF(L37="","",L37-'HKG selection'!$D$20)</f>
        <v/>
      </c>
      <c r="AT37" s="636"/>
      <c r="AU37" s="637"/>
      <c r="AV37" s="635" t="str">
        <f>IF(O37="","",O37-'HKG selection'!$D$21)</f>
        <v/>
      </c>
      <c r="AW37" s="636"/>
      <c r="AX37" s="637"/>
      <c r="AY37" s="635" t="str">
        <f>IF(R37="","",R37-'HKG selection'!$D$22)</f>
        <v/>
      </c>
      <c r="AZ37" s="636"/>
      <c r="BA37" s="637"/>
      <c r="BB37" s="635" t="str">
        <f>IF(U37="","",U37-'HKG selection'!$D$23)</f>
        <v/>
      </c>
      <c r="BC37" s="636"/>
      <c r="BD37" s="637"/>
      <c r="BE37" s="635" t="str">
        <f>IF(X37="","",X37-'HKG selection'!$D$24)</f>
        <v/>
      </c>
      <c r="BF37" s="636"/>
      <c r="BG37" s="637"/>
      <c r="BH37" s="635" t="str">
        <f>IF(AA37="","",AA37-'HKG selection'!$D$25)</f>
        <v/>
      </c>
      <c r="BI37" s="636"/>
      <c r="BJ37" s="637"/>
      <c r="BK37" s="635" t="str">
        <f>IF(AD37="","",AD37-'HKG selection'!$D$26)</f>
        <v/>
      </c>
      <c r="BL37" s="636"/>
      <c r="BM37" s="637"/>
      <c r="BN37" s="635" t="str">
        <f>IF(AG37="","",AG37-'HKG selection'!$D$27)</f>
        <v/>
      </c>
      <c r="BO37" s="636"/>
      <c r="BP37" s="637"/>
      <c r="BQ37" s="598"/>
      <c r="BR37" s="599"/>
      <c r="BS37" s="600"/>
      <c r="BT37" s="632" t="str">
        <f t="shared" si="9"/>
        <v/>
      </c>
      <c r="BU37" s="633"/>
      <c r="BV37" s="634"/>
      <c r="BW37" s="632" t="str">
        <f t="shared" si="10"/>
        <v/>
      </c>
      <c r="BX37" s="633"/>
      <c r="BY37" s="634"/>
      <c r="BZ37" s="632" t="str">
        <f t="shared" si="11"/>
        <v/>
      </c>
      <c r="CA37" s="633"/>
      <c r="CB37" s="634"/>
      <c r="CC37" s="632" t="str">
        <f t="shared" si="12"/>
        <v/>
      </c>
      <c r="CD37" s="633"/>
      <c r="CE37" s="634"/>
      <c r="CF37" s="632" t="str">
        <f t="shared" si="13"/>
        <v/>
      </c>
      <c r="CG37" s="633"/>
      <c r="CH37" s="634"/>
      <c r="CI37" s="632" t="str">
        <f t="shared" si="14"/>
        <v/>
      </c>
      <c r="CJ37" s="633"/>
      <c r="CK37" s="634"/>
      <c r="CL37" s="632" t="str">
        <f t="shared" si="15"/>
        <v/>
      </c>
      <c r="CM37" s="633"/>
      <c r="CN37" s="634"/>
      <c r="CO37" s="632" t="str">
        <f t="shared" si="16"/>
        <v/>
      </c>
      <c r="CP37" s="633"/>
      <c r="CQ37" s="634"/>
      <c r="CR37" s="632" t="str">
        <f t="shared" si="17"/>
        <v/>
      </c>
      <c r="CS37" s="633"/>
      <c r="CT37" s="634"/>
      <c r="CU37" s="632" t="str">
        <f t="shared" si="18"/>
        <v/>
      </c>
      <c r="CV37" s="633"/>
      <c r="CW37" s="634"/>
      <c r="CX37" s="598" t="str">
        <f t="shared" si="19"/>
        <v/>
      </c>
      <c r="CY37" s="599"/>
      <c r="CZ37" s="600"/>
      <c r="DA37" s="664" t="str">
        <f t="shared" si="20"/>
        <v/>
      </c>
      <c r="DB37" s="665"/>
      <c r="DC37" s="666"/>
      <c r="DD37" s="664" t="str">
        <f t="shared" si="21"/>
        <v/>
      </c>
      <c r="DE37" s="665"/>
      <c r="DF37" s="666"/>
      <c r="DG37" s="664" t="str">
        <f t="shared" si="22"/>
        <v/>
      </c>
      <c r="DH37" s="665"/>
      <c r="DI37" s="666"/>
      <c r="DJ37" s="664" t="str">
        <f t="shared" si="23"/>
        <v/>
      </c>
      <c r="DK37" s="665"/>
      <c r="DL37" s="666"/>
      <c r="DM37" s="664" t="str">
        <f t="shared" si="24"/>
        <v/>
      </c>
      <c r="DN37" s="665"/>
      <c r="DO37" s="666"/>
      <c r="DP37" s="664" t="str">
        <f t="shared" si="25"/>
        <v/>
      </c>
      <c r="DQ37" s="665"/>
      <c r="DR37" s="666"/>
      <c r="DS37" s="664" t="str">
        <f t="shared" si="26"/>
        <v/>
      </c>
      <c r="DT37" s="665"/>
      <c r="DU37" s="666"/>
      <c r="DV37" s="664" t="str">
        <f t="shared" si="27"/>
        <v/>
      </c>
      <c r="DW37" s="665"/>
      <c r="DX37" s="666"/>
      <c r="DY37" s="664" t="str">
        <f t="shared" si="28"/>
        <v/>
      </c>
      <c r="DZ37" s="665"/>
      <c r="EA37" s="666"/>
      <c r="EB37" s="664" t="str">
        <f t="shared" si="29"/>
        <v/>
      </c>
      <c r="EC37" s="665"/>
      <c r="ED37" s="666"/>
      <c r="EE37" s="598"/>
      <c r="EF37" s="599"/>
      <c r="EG37" s="600"/>
      <c r="EH37" s="646" t="str">
        <f t="shared" si="30"/>
        <v/>
      </c>
      <c r="EI37" s="647"/>
      <c r="EJ37" s="648"/>
      <c r="EK37" s="646" t="str">
        <f t="shared" si="31"/>
        <v/>
      </c>
      <c r="EL37" s="647"/>
      <c r="EM37" s="648"/>
      <c r="EN37" s="646" t="str">
        <f t="shared" si="32"/>
        <v/>
      </c>
      <c r="EO37" s="647"/>
      <c r="EP37" s="648"/>
      <c r="EQ37" s="646" t="str">
        <f t="shared" si="33"/>
        <v/>
      </c>
      <c r="ER37" s="647"/>
      <c r="ES37" s="648"/>
      <c r="ET37" s="646" t="str">
        <f t="shared" si="34"/>
        <v/>
      </c>
      <c r="EU37" s="647"/>
      <c r="EV37" s="648"/>
      <c r="EW37" s="646" t="str">
        <f t="shared" si="35"/>
        <v/>
      </c>
      <c r="EX37" s="647"/>
      <c r="EY37" s="648"/>
      <c r="EZ37" s="646" t="str">
        <f t="shared" si="36"/>
        <v/>
      </c>
      <c r="FA37" s="647"/>
      <c r="FB37" s="648"/>
      <c r="FC37" s="646" t="str">
        <f t="shared" si="37"/>
        <v/>
      </c>
      <c r="FD37" s="647"/>
      <c r="FE37" s="648"/>
      <c r="FF37" s="646" t="str">
        <f t="shared" si="38"/>
        <v/>
      </c>
      <c r="FG37" s="647"/>
      <c r="FH37" s="648"/>
      <c r="FI37" s="646" t="str">
        <f t="shared" si="39"/>
        <v/>
      </c>
      <c r="FJ37" s="647"/>
      <c r="FK37" s="648"/>
      <c r="FL37" s="632" t="str">
        <f t="shared" si="40"/>
        <v>N/A</v>
      </c>
      <c r="FM37" s="633"/>
      <c r="FN37" s="634"/>
      <c r="FO37" s="632" t="str">
        <f t="shared" si="41"/>
        <v>N/A</v>
      </c>
      <c r="FP37" s="633"/>
      <c r="FQ37" s="634"/>
      <c r="FR37" s="632" t="str">
        <f t="shared" si="42"/>
        <v>N/A</v>
      </c>
      <c r="FS37" s="633"/>
      <c r="FT37" s="634"/>
      <c r="FU37" s="632" t="str">
        <f t="shared" si="43"/>
        <v>N/A</v>
      </c>
      <c r="FV37" s="633"/>
      <c r="FW37" s="634"/>
      <c r="FX37" s="632" t="str">
        <f t="shared" si="44"/>
        <v>N/A</v>
      </c>
      <c r="FY37" s="633"/>
      <c r="FZ37" s="634"/>
      <c r="GA37" s="632" t="str">
        <f t="shared" si="45"/>
        <v>N/A</v>
      </c>
      <c r="GB37" s="633"/>
      <c r="GC37" s="634"/>
      <c r="GD37" s="632" t="str">
        <f t="shared" si="46"/>
        <v>N/A</v>
      </c>
      <c r="GE37" s="633"/>
      <c r="GF37" s="634"/>
      <c r="GG37" s="632" t="str">
        <f t="shared" si="47"/>
        <v>N/A</v>
      </c>
      <c r="GH37" s="633"/>
      <c r="GI37" s="634"/>
      <c r="GJ37" s="632" t="str">
        <f t="shared" si="48"/>
        <v>N/A</v>
      </c>
      <c r="GK37" s="633"/>
      <c r="GL37" s="634"/>
      <c r="GM37" s="632" t="str">
        <f t="shared" si="49"/>
        <v>N/A</v>
      </c>
      <c r="GN37" s="633"/>
      <c r="GO37" s="634"/>
      <c r="GP37" s="632" t="str">
        <f t="shared" si="50"/>
        <v>N/A</v>
      </c>
      <c r="GQ37" s="633"/>
      <c r="GR37" s="634"/>
      <c r="GS37" s="632" t="str">
        <f t="shared" si="51"/>
        <v>N/A</v>
      </c>
      <c r="GT37" s="633"/>
      <c r="GU37" s="634"/>
      <c r="GV37" s="632" t="str">
        <f t="shared" si="52"/>
        <v>N/A</v>
      </c>
      <c r="GW37" s="633"/>
      <c r="GX37" s="634"/>
      <c r="GY37" s="632" t="str">
        <f t="shared" si="53"/>
        <v>N/A</v>
      </c>
      <c r="GZ37" s="633"/>
      <c r="HA37" s="634"/>
      <c r="HB37" s="632" t="str">
        <f t="shared" si="54"/>
        <v>N/A</v>
      </c>
      <c r="HC37" s="633"/>
      <c r="HD37" s="634"/>
      <c r="HE37" s="632" t="str">
        <f t="shared" si="55"/>
        <v>N/A</v>
      </c>
      <c r="HF37" s="633"/>
      <c r="HG37" s="634"/>
      <c r="HH37" s="632" t="str">
        <f t="shared" si="56"/>
        <v>N/A</v>
      </c>
      <c r="HI37" s="633"/>
      <c r="HJ37" s="634"/>
      <c r="HK37" s="632" t="str">
        <f t="shared" si="57"/>
        <v>N/A</v>
      </c>
      <c r="HL37" s="633"/>
      <c r="HM37" s="634"/>
      <c r="HN37" s="632" t="str">
        <f t="shared" si="58"/>
        <v>N/A</v>
      </c>
      <c r="HO37" s="633"/>
      <c r="HP37" s="634"/>
      <c r="HQ37" s="632" t="str">
        <f t="shared" si="59"/>
        <v>N/A</v>
      </c>
      <c r="HR37" s="633"/>
      <c r="HS37" s="634"/>
    </row>
    <row r="38" spans="1:227">
      <c r="A38" s="24" t="str">
        <f>IF('Informations About Genes'!A38="","",'Informations About Genes'!A38)</f>
        <v>C12</v>
      </c>
      <c r="B38" s="25" t="str">
        <f>IF('Informations About Genes'!D38="","",'Informations About Genes'!D38)</f>
        <v/>
      </c>
      <c r="C38" s="632" t="str">
        <f>IF('Control Sample Data'!F39="","",'Control Sample Data'!F39)</f>
        <v/>
      </c>
      <c r="D38" s="633"/>
      <c r="E38" s="634"/>
      <c r="F38" s="632" t="str">
        <f>IF('Sample 1 Data'!F39="","",'Sample 1 Data'!F39)</f>
        <v/>
      </c>
      <c r="G38" s="633"/>
      <c r="H38" s="634"/>
      <c r="I38" s="632" t="str">
        <f>IF('Sample 2 Data'!F39="","",'Sample 2 Data'!F39)</f>
        <v/>
      </c>
      <c r="J38" s="633"/>
      <c r="K38" s="634"/>
      <c r="L38" s="632" t="str">
        <f>IF('Sample 3 Data'!F39="","",'Sample 3 Data'!F39)</f>
        <v/>
      </c>
      <c r="M38" s="633"/>
      <c r="N38" s="634"/>
      <c r="O38" s="632" t="str">
        <f>IF('Sample 4 Data'!F39="","",'Sample 4 Data'!F39)</f>
        <v/>
      </c>
      <c r="P38" s="633"/>
      <c r="Q38" s="634"/>
      <c r="R38" s="632" t="str">
        <f>IF('Sample 5 Data'!F39="","",'Sample 5 Data'!F39)</f>
        <v/>
      </c>
      <c r="S38" s="633"/>
      <c r="T38" s="634"/>
      <c r="U38" s="632" t="str">
        <f>IF('Sample 6 Data'!F39="","",'Sample 6 Data'!F39)</f>
        <v/>
      </c>
      <c r="V38" s="633"/>
      <c r="W38" s="634"/>
      <c r="X38" s="632" t="str">
        <f>IF('Sample 7 Data'!F39="","",'Sample 7 Data'!F39)</f>
        <v/>
      </c>
      <c r="Y38" s="633"/>
      <c r="Z38" s="634"/>
      <c r="AA38" s="632" t="str">
        <f>IF('Sample 8 Data'!F39="","",'Sample 8 Data'!F39)</f>
        <v/>
      </c>
      <c r="AB38" s="633"/>
      <c r="AC38" s="634"/>
      <c r="AD38" s="632" t="str">
        <f>IF('Sample 9 Data'!F39="","",'Sample 9 Data'!F39)</f>
        <v/>
      </c>
      <c r="AE38" s="633"/>
      <c r="AF38" s="634"/>
      <c r="AG38" s="632" t="str">
        <f>IF('Sample 10 Data'!F39="","",'Sample 10 Data'!F39)</f>
        <v/>
      </c>
      <c r="AH38" s="633"/>
      <c r="AI38" s="634"/>
      <c r="AJ38" s="635" t="str">
        <f>IF(C38="","",C38-'HKG selection'!$D$17)</f>
        <v/>
      </c>
      <c r="AK38" s="636"/>
      <c r="AL38" s="637"/>
      <c r="AM38" s="635" t="str">
        <f>IF(F38="","",F38-'HKG selection'!$D$18)</f>
        <v/>
      </c>
      <c r="AN38" s="636"/>
      <c r="AO38" s="637"/>
      <c r="AP38" s="635" t="str">
        <f>IF(I38="","",I38-'HKG selection'!$D$19)</f>
        <v/>
      </c>
      <c r="AQ38" s="636"/>
      <c r="AR38" s="637"/>
      <c r="AS38" s="635" t="str">
        <f>IF(L38="","",L38-'HKG selection'!$D$20)</f>
        <v/>
      </c>
      <c r="AT38" s="636"/>
      <c r="AU38" s="637"/>
      <c r="AV38" s="635" t="str">
        <f>IF(O38="","",O38-'HKG selection'!$D$21)</f>
        <v/>
      </c>
      <c r="AW38" s="636"/>
      <c r="AX38" s="637"/>
      <c r="AY38" s="635" t="str">
        <f>IF(R38="","",R38-'HKG selection'!$D$22)</f>
        <v/>
      </c>
      <c r="AZ38" s="636"/>
      <c r="BA38" s="637"/>
      <c r="BB38" s="635" t="str">
        <f>IF(U38="","",U38-'HKG selection'!$D$23)</f>
        <v/>
      </c>
      <c r="BC38" s="636"/>
      <c r="BD38" s="637"/>
      <c r="BE38" s="635" t="str">
        <f>IF(X38="","",X38-'HKG selection'!$D$24)</f>
        <v/>
      </c>
      <c r="BF38" s="636"/>
      <c r="BG38" s="637"/>
      <c r="BH38" s="635" t="str">
        <f>IF(AA38="","",AA38-'HKG selection'!$D$25)</f>
        <v/>
      </c>
      <c r="BI38" s="636"/>
      <c r="BJ38" s="637"/>
      <c r="BK38" s="635" t="str">
        <f>IF(AD38="","",AD38-'HKG selection'!$D$26)</f>
        <v/>
      </c>
      <c r="BL38" s="636"/>
      <c r="BM38" s="637"/>
      <c r="BN38" s="635" t="str">
        <f>IF(AG38="","",AG38-'HKG selection'!$D$27)</f>
        <v/>
      </c>
      <c r="BO38" s="636"/>
      <c r="BP38" s="637"/>
      <c r="BQ38" s="598"/>
      <c r="BR38" s="599"/>
      <c r="BS38" s="600"/>
      <c r="BT38" s="632" t="str">
        <f t="shared" si="9"/>
        <v/>
      </c>
      <c r="BU38" s="633"/>
      <c r="BV38" s="634"/>
      <c r="BW38" s="632" t="str">
        <f t="shared" si="10"/>
        <v/>
      </c>
      <c r="BX38" s="633"/>
      <c r="BY38" s="634"/>
      <c r="BZ38" s="632" t="str">
        <f t="shared" si="11"/>
        <v/>
      </c>
      <c r="CA38" s="633"/>
      <c r="CB38" s="634"/>
      <c r="CC38" s="632" t="str">
        <f t="shared" si="12"/>
        <v/>
      </c>
      <c r="CD38" s="633"/>
      <c r="CE38" s="634"/>
      <c r="CF38" s="632" t="str">
        <f t="shared" si="13"/>
        <v/>
      </c>
      <c r="CG38" s="633"/>
      <c r="CH38" s="634"/>
      <c r="CI38" s="632" t="str">
        <f t="shared" si="14"/>
        <v/>
      </c>
      <c r="CJ38" s="633"/>
      <c r="CK38" s="634"/>
      <c r="CL38" s="632" t="str">
        <f t="shared" si="15"/>
        <v/>
      </c>
      <c r="CM38" s="633"/>
      <c r="CN38" s="634"/>
      <c r="CO38" s="632" t="str">
        <f t="shared" si="16"/>
        <v/>
      </c>
      <c r="CP38" s="633"/>
      <c r="CQ38" s="634"/>
      <c r="CR38" s="632" t="str">
        <f t="shared" si="17"/>
        <v/>
      </c>
      <c r="CS38" s="633"/>
      <c r="CT38" s="634"/>
      <c r="CU38" s="632" t="str">
        <f t="shared" si="18"/>
        <v/>
      </c>
      <c r="CV38" s="633"/>
      <c r="CW38" s="634"/>
      <c r="CX38" s="598" t="str">
        <f t="shared" si="19"/>
        <v/>
      </c>
      <c r="CY38" s="599"/>
      <c r="CZ38" s="600"/>
      <c r="DA38" s="664" t="str">
        <f t="shared" si="20"/>
        <v/>
      </c>
      <c r="DB38" s="665"/>
      <c r="DC38" s="666"/>
      <c r="DD38" s="664" t="str">
        <f t="shared" si="21"/>
        <v/>
      </c>
      <c r="DE38" s="665"/>
      <c r="DF38" s="666"/>
      <c r="DG38" s="664" t="str">
        <f t="shared" si="22"/>
        <v/>
      </c>
      <c r="DH38" s="665"/>
      <c r="DI38" s="666"/>
      <c r="DJ38" s="664" t="str">
        <f t="shared" si="23"/>
        <v/>
      </c>
      <c r="DK38" s="665"/>
      <c r="DL38" s="666"/>
      <c r="DM38" s="664" t="str">
        <f t="shared" si="24"/>
        <v/>
      </c>
      <c r="DN38" s="665"/>
      <c r="DO38" s="666"/>
      <c r="DP38" s="664" t="str">
        <f t="shared" si="25"/>
        <v/>
      </c>
      <c r="DQ38" s="665"/>
      <c r="DR38" s="666"/>
      <c r="DS38" s="664" t="str">
        <f t="shared" si="26"/>
        <v/>
      </c>
      <c r="DT38" s="665"/>
      <c r="DU38" s="666"/>
      <c r="DV38" s="664" t="str">
        <f t="shared" si="27"/>
        <v/>
      </c>
      <c r="DW38" s="665"/>
      <c r="DX38" s="666"/>
      <c r="DY38" s="664" t="str">
        <f t="shared" si="28"/>
        <v/>
      </c>
      <c r="DZ38" s="665"/>
      <c r="EA38" s="666"/>
      <c r="EB38" s="664" t="str">
        <f t="shared" si="29"/>
        <v/>
      </c>
      <c r="EC38" s="665"/>
      <c r="ED38" s="666"/>
      <c r="EE38" s="598"/>
      <c r="EF38" s="599"/>
      <c r="EG38" s="600"/>
      <c r="EH38" s="646" t="str">
        <f t="shared" si="30"/>
        <v/>
      </c>
      <c r="EI38" s="647"/>
      <c r="EJ38" s="648"/>
      <c r="EK38" s="646" t="str">
        <f t="shared" si="31"/>
        <v/>
      </c>
      <c r="EL38" s="647"/>
      <c r="EM38" s="648"/>
      <c r="EN38" s="646" t="str">
        <f t="shared" si="32"/>
        <v/>
      </c>
      <c r="EO38" s="647"/>
      <c r="EP38" s="648"/>
      <c r="EQ38" s="646" t="str">
        <f t="shared" si="33"/>
        <v/>
      </c>
      <c r="ER38" s="647"/>
      <c r="ES38" s="648"/>
      <c r="ET38" s="646" t="str">
        <f t="shared" si="34"/>
        <v/>
      </c>
      <c r="EU38" s="647"/>
      <c r="EV38" s="648"/>
      <c r="EW38" s="646" t="str">
        <f t="shared" si="35"/>
        <v/>
      </c>
      <c r="EX38" s="647"/>
      <c r="EY38" s="648"/>
      <c r="EZ38" s="646" t="str">
        <f t="shared" si="36"/>
        <v/>
      </c>
      <c r="FA38" s="647"/>
      <c r="FB38" s="648"/>
      <c r="FC38" s="646" t="str">
        <f t="shared" si="37"/>
        <v/>
      </c>
      <c r="FD38" s="647"/>
      <c r="FE38" s="648"/>
      <c r="FF38" s="646" t="str">
        <f t="shared" si="38"/>
        <v/>
      </c>
      <c r="FG38" s="647"/>
      <c r="FH38" s="648"/>
      <c r="FI38" s="646" t="str">
        <f t="shared" si="39"/>
        <v/>
      </c>
      <c r="FJ38" s="647"/>
      <c r="FK38" s="648"/>
      <c r="FL38" s="632" t="str">
        <f t="shared" si="40"/>
        <v>N/A</v>
      </c>
      <c r="FM38" s="633"/>
      <c r="FN38" s="634"/>
      <c r="FO38" s="632" t="str">
        <f t="shared" si="41"/>
        <v>N/A</v>
      </c>
      <c r="FP38" s="633"/>
      <c r="FQ38" s="634"/>
      <c r="FR38" s="632" t="str">
        <f t="shared" si="42"/>
        <v>N/A</v>
      </c>
      <c r="FS38" s="633"/>
      <c r="FT38" s="634"/>
      <c r="FU38" s="632" t="str">
        <f t="shared" si="43"/>
        <v>N/A</v>
      </c>
      <c r="FV38" s="633"/>
      <c r="FW38" s="634"/>
      <c r="FX38" s="632" t="str">
        <f t="shared" si="44"/>
        <v>N/A</v>
      </c>
      <c r="FY38" s="633"/>
      <c r="FZ38" s="634"/>
      <c r="GA38" s="632" t="str">
        <f t="shared" si="45"/>
        <v>N/A</v>
      </c>
      <c r="GB38" s="633"/>
      <c r="GC38" s="634"/>
      <c r="GD38" s="632" t="str">
        <f t="shared" si="46"/>
        <v>N/A</v>
      </c>
      <c r="GE38" s="633"/>
      <c r="GF38" s="634"/>
      <c r="GG38" s="632" t="str">
        <f t="shared" si="47"/>
        <v>N/A</v>
      </c>
      <c r="GH38" s="633"/>
      <c r="GI38" s="634"/>
      <c r="GJ38" s="632" t="str">
        <f t="shared" si="48"/>
        <v>N/A</v>
      </c>
      <c r="GK38" s="633"/>
      <c r="GL38" s="634"/>
      <c r="GM38" s="632" t="str">
        <f t="shared" si="49"/>
        <v>N/A</v>
      </c>
      <c r="GN38" s="633"/>
      <c r="GO38" s="634"/>
      <c r="GP38" s="632" t="str">
        <f t="shared" si="50"/>
        <v>N/A</v>
      </c>
      <c r="GQ38" s="633"/>
      <c r="GR38" s="634"/>
      <c r="GS38" s="632" t="str">
        <f t="shared" si="51"/>
        <v>N/A</v>
      </c>
      <c r="GT38" s="633"/>
      <c r="GU38" s="634"/>
      <c r="GV38" s="632" t="str">
        <f t="shared" si="52"/>
        <v>N/A</v>
      </c>
      <c r="GW38" s="633"/>
      <c r="GX38" s="634"/>
      <c r="GY38" s="632" t="str">
        <f t="shared" si="53"/>
        <v>N/A</v>
      </c>
      <c r="GZ38" s="633"/>
      <c r="HA38" s="634"/>
      <c r="HB38" s="632" t="str">
        <f t="shared" si="54"/>
        <v>N/A</v>
      </c>
      <c r="HC38" s="633"/>
      <c r="HD38" s="634"/>
      <c r="HE38" s="632" t="str">
        <f t="shared" si="55"/>
        <v>N/A</v>
      </c>
      <c r="HF38" s="633"/>
      <c r="HG38" s="634"/>
      <c r="HH38" s="632" t="str">
        <f t="shared" si="56"/>
        <v>N/A</v>
      </c>
      <c r="HI38" s="633"/>
      <c r="HJ38" s="634"/>
      <c r="HK38" s="632" t="str">
        <f t="shared" si="57"/>
        <v>N/A</v>
      </c>
      <c r="HL38" s="633"/>
      <c r="HM38" s="634"/>
      <c r="HN38" s="632" t="str">
        <f t="shared" si="58"/>
        <v>N/A</v>
      </c>
      <c r="HO38" s="633"/>
      <c r="HP38" s="634"/>
      <c r="HQ38" s="632" t="str">
        <f t="shared" si="59"/>
        <v>N/A</v>
      </c>
      <c r="HR38" s="633"/>
      <c r="HS38" s="634"/>
    </row>
    <row r="39" spans="1:227">
      <c r="A39" s="24" t="str">
        <f>IF('Informations About Genes'!A39="","",'Informations About Genes'!A39)</f>
        <v>D1</v>
      </c>
      <c r="B39" s="25" t="str">
        <f>IF('Informations About Genes'!D39="","",'Informations About Genes'!D39)</f>
        <v/>
      </c>
      <c r="C39" s="632" t="str">
        <f>IF('Control Sample Data'!F40="","",'Control Sample Data'!F40)</f>
        <v/>
      </c>
      <c r="D39" s="633"/>
      <c r="E39" s="634"/>
      <c r="F39" s="632" t="str">
        <f>IF('Sample 1 Data'!F40="","",'Sample 1 Data'!F40)</f>
        <v/>
      </c>
      <c r="G39" s="633"/>
      <c r="H39" s="634"/>
      <c r="I39" s="632" t="str">
        <f>IF('Sample 2 Data'!F40="","",'Sample 2 Data'!F40)</f>
        <v/>
      </c>
      <c r="J39" s="633"/>
      <c r="K39" s="634"/>
      <c r="L39" s="632" t="str">
        <f>IF('Sample 3 Data'!F40="","",'Sample 3 Data'!F40)</f>
        <v/>
      </c>
      <c r="M39" s="633"/>
      <c r="N39" s="634"/>
      <c r="O39" s="632" t="str">
        <f>IF('Sample 4 Data'!F40="","",'Sample 4 Data'!F40)</f>
        <v/>
      </c>
      <c r="P39" s="633"/>
      <c r="Q39" s="634"/>
      <c r="R39" s="632" t="str">
        <f>IF('Sample 5 Data'!F40="","",'Sample 5 Data'!F40)</f>
        <v/>
      </c>
      <c r="S39" s="633"/>
      <c r="T39" s="634"/>
      <c r="U39" s="632" t="str">
        <f>IF('Sample 6 Data'!F40="","",'Sample 6 Data'!F40)</f>
        <v/>
      </c>
      <c r="V39" s="633"/>
      <c r="W39" s="634"/>
      <c r="X39" s="632" t="str">
        <f>IF('Sample 7 Data'!F40="","",'Sample 7 Data'!F40)</f>
        <v/>
      </c>
      <c r="Y39" s="633"/>
      <c r="Z39" s="634"/>
      <c r="AA39" s="632" t="str">
        <f>IF('Sample 8 Data'!F40="","",'Sample 8 Data'!F40)</f>
        <v/>
      </c>
      <c r="AB39" s="633"/>
      <c r="AC39" s="634"/>
      <c r="AD39" s="632" t="str">
        <f>IF('Sample 9 Data'!F40="","",'Sample 9 Data'!F40)</f>
        <v/>
      </c>
      <c r="AE39" s="633"/>
      <c r="AF39" s="634"/>
      <c r="AG39" s="632" t="str">
        <f>IF('Sample 10 Data'!F40="","",'Sample 10 Data'!F40)</f>
        <v/>
      </c>
      <c r="AH39" s="633"/>
      <c r="AI39" s="634"/>
      <c r="AJ39" s="635" t="str">
        <f>IF(C39="","",C39-'HKG selection'!$D$17)</f>
        <v/>
      </c>
      <c r="AK39" s="636"/>
      <c r="AL39" s="637"/>
      <c r="AM39" s="635" t="str">
        <f>IF(F39="","",F39-'HKG selection'!$D$18)</f>
        <v/>
      </c>
      <c r="AN39" s="636"/>
      <c r="AO39" s="637"/>
      <c r="AP39" s="635" t="str">
        <f>IF(I39="","",I39-'HKG selection'!$D$19)</f>
        <v/>
      </c>
      <c r="AQ39" s="636"/>
      <c r="AR39" s="637"/>
      <c r="AS39" s="635" t="str">
        <f>IF(L39="","",L39-'HKG selection'!$D$20)</f>
        <v/>
      </c>
      <c r="AT39" s="636"/>
      <c r="AU39" s="637"/>
      <c r="AV39" s="635" t="str">
        <f>IF(O39="","",O39-'HKG selection'!$D$21)</f>
        <v/>
      </c>
      <c r="AW39" s="636"/>
      <c r="AX39" s="637"/>
      <c r="AY39" s="635" t="str">
        <f>IF(R39="","",R39-'HKG selection'!$D$22)</f>
        <v/>
      </c>
      <c r="AZ39" s="636"/>
      <c r="BA39" s="637"/>
      <c r="BB39" s="635" t="str">
        <f>IF(U39="","",U39-'HKG selection'!$D$23)</f>
        <v/>
      </c>
      <c r="BC39" s="636"/>
      <c r="BD39" s="637"/>
      <c r="BE39" s="635" t="str">
        <f>IF(X39="","",X39-'HKG selection'!$D$24)</f>
        <v/>
      </c>
      <c r="BF39" s="636"/>
      <c r="BG39" s="637"/>
      <c r="BH39" s="635" t="str">
        <f>IF(AA39="","",AA39-'HKG selection'!$D$25)</f>
        <v/>
      </c>
      <c r="BI39" s="636"/>
      <c r="BJ39" s="637"/>
      <c r="BK39" s="635" t="str">
        <f>IF(AD39="","",AD39-'HKG selection'!$D$26)</f>
        <v/>
      </c>
      <c r="BL39" s="636"/>
      <c r="BM39" s="637"/>
      <c r="BN39" s="635" t="str">
        <f>IF(AG39="","",AG39-'HKG selection'!$D$27)</f>
        <v/>
      </c>
      <c r="BO39" s="636"/>
      <c r="BP39" s="637"/>
      <c r="BQ39" s="598"/>
      <c r="BR39" s="599"/>
      <c r="BS39" s="600"/>
      <c r="BT39" s="632" t="str">
        <f t="shared" si="9"/>
        <v/>
      </c>
      <c r="BU39" s="633"/>
      <c r="BV39" s="634"/>
      <c r="BW39" s="632" t="str">
        <f t="shared" si="10"/>
        <v/>
      </c>
      <c r="BX39" s="633"/>
      <c r="BY39" s="634"/>
      <c r="BZ39" s="632" t="str">
        <f t="shared" si="11"/>
        <v/>
      </c>
      <c r="CA39" s="633"/>
      <c r="CB39" s="634"/>
      <c r="CC39" s="632" t="str">
        <f t="shared" si="12"/>
        <v/>
      </c>
      <c r="CD39" s="633"/>
      <c r="CE39" s="634"/>
      <c r="CF39" s="632" t="str">
        <f t="shared" si="13"/>
        <v/>
      </c>
      <c r="CG39" s="633"/>
      <c r="CH39" s="634"/>
      <c r="CI39" s="632" t="str">
        <f t="shared" si="14"/>
        <v/>
      </c>
      <c r="CJ39" s="633"/>
      <c r="CK39" s="634"/>
      <c r="CL39" s="632" t="str">
        <f t="shared" si="15"/>
        <v/>
      </c>
      <c r="CM39" s="633"/>
      <c r="CN39" s="634"/>
      <c r="CO39" s="632" t="str">
        <f t="shared" si="16"/>
        <v/>
      </c>
      <c r="CP39" s="633"/>
      <c r="CQ39" s="634"/>
      <c r="CR39" s="632" t="str">
        <f t="shared" si="17"/>
        <v/>
      </c>
      <c r="CS39" s="633"/>
      <c r="CT39" s="634"/>
      <c r="CU39" s="632" t="str">
        <f t="shared" si="18"/>
        <v/>
      </c>
      <c r="CV39" s="633"/>
      <c r="CW39" s="634"/>
      <c r="CX39" s="598" t="str">
        <f t="shared" si="19"/>
        <v/>
      </c>
      <c r="CY39" s="599"/>
      <c r="CZ39" s="600"/>
      <c r="DA39" s="664" t="str">
        <f t="shared" si="20"/>
        <v/>
      </c>
      <c r="DB39" s="665"/>
      <c r="DC39" s="666"/>
      <c r="DD39" s="664" t="str">
        <f t="shared" si="21"/>
        <v/>
      </c>
      <c r="DE39" s="665"/>
      <c r="DF39" s="666"/>
      <c r="DG39" s="664" t="str">
        <f t="shared" si="22"/>
        <v/>
      </c>
      <c r="DH39" s="665"/>
      <c r="DI39" s="666"/>
      <c r="DJ39" s="664" t="str">
        <f t="shared" si="23"/>
        <v/>
      </c>
      <c r="DK39" s="665"/>
      <c r="DL39" s="666"/>
      <c r="DM39" s="664" t="str">
        <f t="shared" si="24"/>
        <v/>
      </c>
      <c r="DN39" s="665"/>
      <c r="DO39" s="666"/>
      <c r="DP39" s="664" t="str">
        <f t="shared" si="25"/>
        <v/>
      </c>
      <c r="DQ39" s="665"/>
      <c r="DR39" s="666"/>
      <c r="DS39" s="664" t="str">
        <f t="shared" si="26"/>
        <v/>
      </c>
      <c r="DT39" s="665"/>
      <c r="DU39" s="666"/>
      <c r="DV39" s="664" t="str">
        <f t="shared" si="27"/>
        <v/>
      </c>
      <c r="DW39" s="665"/>
      <c r="DX39" s="666"/>
      <c r="DY39" s="664" t="str">
        <f t="shared" si="28"/>
        <v/>
      </c>
      <c r="DZ39" s="665"/>
      <c r="EA39" s="666"/>
      <c r="EB39" s="664" t="str">
        <f t="shared" si="29"/>
        <v/>
      </c>
      <c r="EC39" s="665"/>
      <c r="ED39" s="666"/>
      <c r="EE39" s="598"/>
      <c r="EF39" s="599"/>
      <c r="EG39" s="600"/>
      <c r="EH39" s="646" t="str">
        <f t="shared" si="30"/>
        <v/>
      </c>
      <c r="EI39" s="647"/>
      <c r="EJ39" s="648"/>
      <c r="EK39" s="646" t="str">
        <f t="shared" si="31"/>
        <v/>
      </c>
      <c r="EL39" s="647"/>
      <c r="EM39" s="648"/>
      <c r="EN39" s="646" t="str">
        <f t="shared" si="32"/>
        <v/>
      </c>
      <c r="EO39" s="647"/>
      <c r="EP39" s="648"/>
      <c r="EQ39" s="646" t="str">
        <f t="shared" si="33"/>
        <v/>
      </c>
      <c r="ER39" s="647"/>
      <c r="ES39" s="648"/>
      <c r="ET39" s="646" t="str">
        <f t="shared" si="34"/>
        <v/>
      </c>
      <c r="EU39" s="647"/>
      <c r="EV39" s="648"/>
      <c r="EW39" s="646" t="str">
        <f t="shared" si="35"/>
        <v/>
      </c>
      <c r="EX39" s="647"/>
      <c r="EY39" s="648"/>
      <c r="EZ39" s="646" t="str">
        <f t="shared" si="36"/>
        <v/>
      </c>
      <c r="FA39" s="647"/>
      <c r="FB39" s="648"/>
      <c r="FC39" s="646" t="str">
        <f t="shared" si="37"/>
        <v/>
      </c>
      <c r="FD39" s="647"/>
      <c r="FE39" s="648"/>
      <c r="FF39" s="646" t="str">
        <f t="shared" si="38"/>
        <v/>
      </c>
      <c r="FG39" s="647"/>
      <c r="FH39" s="648"/>
      <c r="FI39" s="646" t="str">
        <f t="shared" si="39"/>
        <v/>
      </c>
      <c r="FJ39" s="647"/>
      <c r="FK39" s="648"/>
      <c r="FL39" s="632" t="str">
        <f t="shared" si="40"/>
        <v>N/A</v>
      </c>
      <c r="FM39" s="633"/>
      <c r="FN39" s="634"/>
      <c r="FO39" s="632" t="str">
        <f t="shared" si="41"/>
        <v>N/A</v>
      </c>
      <c r="FP39" s="633"/>
      <c r="FQ39" s="634"/>
      <c r="FR39" s="632" t="str">
        <f t="shared" si="42"/>
        <v>N/A</v>
      </c>
      <c r="FS39" s="633"/>
      <c r="FT39" s="634"/>
      <c r="FU39" s="632" t="str">
        <f t="shared" si="43"/>
        <v>N/A</v>
      </c>
      <c r="FV39" s="633"/>
      <c r="FW39" s="634"/>
      <c r="FX39" s="632" t="str">
        <f t="shared" si="44"/>
        <v>N/A</v>
      </c>
      <c r="FY39" s="633"/>
      <c r="FZ39" s="634"/>
      <c r="GA39" s="632" t="str">
        <f t="shared" si="45"/>
        <v>N/A</v>
      </c>
      <c r="GB39" s="633"/>
      <c r="GC39" s="634"/>
      <c r="GD39" s="632" t="str">
        <f t="shared" si="46"/>
        <v>N/A</v>
      </c>
      <c r="GE39" s="633"/>
      <c r="GF39" s="634"/>
      <c r="GG39" s="632" t="str">
        <f t="shared" si="47"/>
        <v>N/A</v>
      </c>
      <c r="GH39" s="633"/>
      <c r="GI39" s="634"/>
      <c r="GJ39" s="632" t="str">
        <f t="shared" si="48"/>
        <v>N/A</v>
      </c>
      <c r="GK39" s="633"/>
      <c r="GL39" s="634"/>
      <c r="GM39" s="632" t="str">
        <f t="shared" si="49"/>
        <v>N/A</v>
      </c>
      <c r="GN39" s="633"/>
      <c r="GO39" s="634"/>
      <c r="GP39" s="632" t="str">
        <f t="shared" si="50"/>
        <v>N/A</v>
      </c>
      <c r="GQ39" s="633"/>
      <c r="GR39" s="634"/>
      <c r="GS39" s="632" t="str">
        <f t="shared" si="51"/>
        <v>N/A</v>
      </c>
      <c r="GT39" s="633"/>
      <c r="GU39" s="634"/>
      <c r="GV39" s="632" t="str">
        <f t="shared" si="52"/>
        <v>N/A</v>
      </c>
      <c r="GW39" s="633"/>
      <c r="GX39" s="634"/>
      <c r="GY39" s="632" t="str">
        <f t="shared" si="53"/>
        <v>N/A</v>
      </c>
      <c r="GZ39" s="633"/>
      <c r="HA39" s="634"/>
      <c r="HB39" s="632" t="str">
        <f t="shared" si="54"/>
        <v>N/A</v>
      </c>
      <c r="HC39" s="633"/>
      <c r="HD39" s="634"/>
      <c r="HE39" s="632" t="str">
        <f t="shared" si="55"/>
        <v>N/A</v>
      </c>
      <c r="HF39" s="633"/>
      <c r="HG39" s="634"/>
      <c r="HH39" s="632" t="str">
        <f t="shared" si="56"/>
        <v>N/A</v>
      </c>
      <c r="HI39" s="633"/>
      <c r="HJ39" s="634"/>
      <c r="HK39" s="632" t="str">
        <f t="shared" si="57"/>
        <v>N/A</v>
      </c>
      <c r="HL39" s="633"/>
      <c r="HM39" s="634"/>
      <c r="HN39" s="632" t="str">
        <f t="shared" si="58"/>
        <v>N/A</v>
      </c>
      <c r="HO39" s="633"/>
      <c r="HP39" s="634"/>
      <c r="HQ39" s="632" t="str">
        <f t="shared" si="59"/>
        <v>N/A</v>
      </c>
      <c r="HR39" s="633"/>
      <c r="HS39" s="634"/>
    </row>
    <row r="40" spans="1:227">
      <c r="A40" s="24" t="str">
        <f>IF('Informations About Genes'!A40="","",'Informations About Genes'!A40)</f>
        <v>D2</v>
      </c>
      <c r="B40" s="25" t="str">
        <f>IF('Informations About Genes'!D40="","",'Informations About Genes'!D40)</f>
        <v/>
      </c>
      <c r="C40" s="632" t="str">
        <f>IF('Control Sample Data'!F41="","",'Control Sample Data'!F41)</f>
        <v/>
      </c>
      <c r="D40" s="633"/>
      <c r="E40" s="634"/>
      <c r="F40" s="632" t="str">
        <f>IF('Sample 1 Data'!F41="","",'Sample 1 Data'!F41)</f>
        <v/>
      </c>
      <c r="G40" s="633"/>
      <c r="H40" s="634"/>
      <c r="I40" s="632" t="str">
        <f>IF('Sample 2 Data'!F41="","",'Sample 2 Data'!F41)</f>
        <v/>
      </c>
      <c r="J40" s="633"/>
      <c r="K40" s="634"/>
      <c r="L40" s="632" t="str">
        <f>IF('Sample 3 Data'!F41="","",'Sample 3 Data'!F41)</f>
        <v/>
      </c>
      <c r="M40" s="633"/>
      <c r="N40" s="634"/>
      <c r="O40" s="632" t="str">
        <f>IF('Sample 4 Data'!F41="","",'Sample 4 Data'!F41)</f>
        <v/>
      </c>
      <c r="P40" s="633"/>
      <c r="Q40" s="634"/>
      <c r="R40" s="632" t="str">
        <f>IF('Sample 5 Data'!F41="","",'Sample 5 Data'!F41)</f>
        <v/>
      </c>
      <c r="S40" s="633"/>
      <c r="T40" s="634"/>
      <c r="U40" s="632" t="str">
        <f>IF('Sample 6 Data'!F41="","",'Sample 6 Data'!F41)</f>
        <v/>
      </c>
      <c r="V40" s="633"/>
      <c r="W40" s="634"/>
      <c r="X40" s="632" t="str">
        <f>IF('Sample 7 Data'!F41="","",'Sample 7 Data'!F41)</f>
        <v/>
      </c>
      <c r="Y40" s="633"/>
      <c r="Z40" s="634"/>
      <c r="AA40" s="632" t="str">
        <f>IF('Sample 8 Data'!F41="","",'Sample 8 Data'!F41)</f>
        <v/>
      </c>
      <c r="AB40" s="633"/>
      <c r="AC40" s="634"/>
      <c r="AD40" s="632" t="str">
        <f>IF('Sample 9 Data'!F41="","",'Sample 9 Data'!F41)</f>
        <v/>
      </c>
      <c r="AE40" s="633"/>
      <c r="AF40" s="634"/>
      <c r="AG40" s="632" t="str">
        <f>IF('Sample 10 Data'!F41="","",'Sample 10 Data'!F41)</f>
        <v/>
      </c>
      <c r="AH40" s="633"/>
      <c r="AI40" s="634"/>
      <c r="AJ40" s="635" t="str">
        <f>IF(C40="","",C40-'HKG selection'!$D$17)</f>
        <v/>
      </c>
      <c r="AK40" s="636"/>
      <c r="AL40" s="637"/>
      <c r="AM40" s="635" t="str">
        <f>IF(F40="","",F40-'HKG selection'!$D$18)</f>
        <v/>
      </c>
      <c r="AN40" s="636"/>
      <c r="AO40" s="637"/>
      <c r="AP40" s="635" t="str">
        <f>IF(I40="","",I40-'HKG selection'!$D$19)</f>
        <v/>
      </c>
      <c r="AQ40" s="636"/>
      <c r="AR40" s="637"/>
      <c r="AS40" s="635" t="str">
        <f>IF(L40="","",L40-'HKG selection'!$D$20)</f>
        <v/>
      </c>
      <c r="AT40" s="636"/>
      <c r="AU40" s="637"/>
      <c r="AV40" s="635" t="str">
        <f>IF(O40="","",O40-'HKG selection'!$D$21)</f>
        <v/>
      </c>
      <c r="AW40" s="636"/>
      <c r="AX40" s="637"/>
      <c r="AY40" s="635" t="str">
        <f>IF(R40="","",R40-'HKG selection'!$D$22)</f>
        <v/>
      </c>
      <c r="AZ40" s="636"/>
      <c r="BA40" s="637"/>
      <c r="BB40" s="635" t="str">
        <f>IF(U40="","",U40-'HKG selection'!$D$23)</f>
        <v/>
      </c>
      <c r="BC40" s="636"/>
      <c r="BD40" s="637"/>
      <c r="BE40" s="635" t="str">
        <f>IF(X40="","",X40-'HKG selection'!$D$24)</f>
        <v/>
      </c>
      <c r="BF40" s="636"/>
      <c r="BG40" s="637"/>
      <c r="BH40" s="635" t="str">
        <f>IF(AA40="","",AA40-'HKG selection'!$D$25)</f>
        <v/>
      </c>
      <c r="BI40" s="636"/>
      <c r="BJ40" s="637"/>
      <c r="BK40" s="635" t="str">
        <f>IF(AD40="","",AD40-'HKG selection'!$D$26)</f>
        <v/>
      </c>
      <c r="BL40" s="636"/>
      <c r="BM40" s="637"/>
      <c r="BN40" s="635" t="str">
        <f>IF(AG40="","",AG40-'HKG selection'!$D$27)</f>
        <v/>
      </c>
      <c r="BO40" s="636"/>
      <c r="BP40" s="637"/>
      <c r="BQ40" s="598"/>
      <c r="BR40" s="599"/>
      <c r="BS40" s="600"/>
      <c r="BT40" s="632" t="str">
        <f t="shared" si="9"/>
        <v/>
      </c>
      <c r="BU40" s="633"/>
      <c r="BV40" s="634"/>
      <c r="BW40" s="632" t="str">
        <f t="shared" si="10"/>
        <v/>
      </c>
      <c r="BX40" s="633"/>
      <c r="BY40" s="634"/>
      <c r="BZ40" s="632" t="str">
        <f t="shared" si="11"/>
        <v/>
      </c>
      <c r="CA40" s="633"/>
      <c r="CB40" s="634"/>
      <c r="CC40" s="632" t="str">
        <f t="shared" si="12"/>
        <v/>
      </c>
      <c r="CD40" s="633"/>
      <c r="CE40" s="634"/>
      <c r="CF40" s="632" t="str">
        <f t="shared" si="13"/>
        <v/>
      </c>
      <c r="CG40" s="633"/>
      <c r="CH40" s="634"/>
      <c r="CI40" s="632" t="str">
        <f t="shared" si="14"/>
        <v/>
      </c>
      <c r="CJ40" s="633"/>
      <c r="CK40" s="634"/>
      <c r="CL40" s="632" t="str">
        <f t="shared" si="15"/>
        <v/>
      </c>
      <c r="CM40" s="633"/>
      <c r="CN40" s="634"/>
      <c r="CO40" s="632" t="str">
        <f t="shared" si="16"/>
        <v/>
      </c>
      <c r="CP40" s="633"/>
      <c r="CQ40" s="634"/>
      <c r="CR40" s="632" t="str">
        <f t="shared" si="17"/>
        <v/>
      </c>
      <c r="CS40" s="633"/>
      <c r="CT40" s="634"/>
      <c r="CU40" s="632" t="str">
        <f t="shared" si="18"/>
        <v/>
      </c>
      <c r="CV40" s="633"/>
      <c r="CW40" s="634"/>
      <c r="CX40" s="598" t="str">
        <f t="shared" si="19"/>
        <v/>
      </c>
      <c r="CY40" s="599"/>
      <c r="CZ40" s="600"/>
      <c r="DA40" s="664" t="str">
        <f t="shared" si="20"/>
        <v/>
      </c>
      <c r="DB40" s="665"/>
      <c r="DC40" s="666"/>
      <c r="DD40" s="664" t="str">
        <f t="shared" si="21"/>
        <v/>
      </c>
      <c r="DE40" s="665"/>
      <c r="DF40" s="666"/>
      <c r="DG40" s="664" t="str">
        <f t="shared" si="22"/>
        <v/>
      </c>
      <c r="DH40" s="665"/>
      <c r="DI40" s="666"/>
      <c r="DJ40" s="664" t="str">
        <f t="shared" si="23"/>
        <v/>
      </c>
      <c r="DK40" s="665"/>
      <c r="DL40" s="666"/>
      <c r="DM40" s="664" t="str">
        <f t="shared" si="24"/>
        <v/>
      </c>
      <c r="DN40" s="665"/>
      <c r="DO40" s="666"/>
      <c r="DP40" s="664" t="str">
        <f t="shared" si="25"/>
        <v/>
      </c>
      <c r="DQ40" s="665"/>
      <c r="DR40" s="666"/>
      <c r="DS40" s="664" t="str">
        <f t="shared" si="26"/>
        <v/>
      </c>
      <c r="DT40" s="665"/>
      <c r="DU40" s="666"/>
      <c r="DV40" s="664" t="str">
        <f t="shared" si="27"/>
        <v/>
      </c>
      <c r="DW40" s="665"/>
      <c r="DX40" s="666"/>
      <c r="DY40" s="664" t="str">
        <f t="shared" si="28"/>
        <v/>
      </c>
      <c r="DZ40" s="665"/>
      <c r="EA40" s="666"/>
      <c r="EB40" s="664" t="str">
        <f t="shared" si="29"/>
        <v/>
      </c>
      <c r="EC40" s="665"/>
      <c r="ED40" s="666"/>
      <c r="EE40" s="598"/>
      <c r="EF40" s="599"/>
      <c r="EG40" s="600"/>
      <c r="EH40" s="646" t="str">
        <f t="shared" si="30"/>
        <v/>
      </c>
      <c r="EI40" s="647"/>
      <c r="EJ40" s="648"/>
      <c r="EK40" s="646" t="str">
        <f t="shared" si="31"/>
        <v/>
      </c>
      <c r="EL40" s="647"/>
      <c r="EM40" s="648"/>
      <c r="EN40" s="646" t="str">
        <f t="shared" si="32"/>
        <v/>
      </c>
      <c r="EO40" s="647"/>
      <c r="EP40" s="648"/>
      <c r="EQ40" s="646" t="str">
        <f t="shared" si="33"/>
        <v/>
      </c>
      <c r="ER40" s="647"/>
      <c r="ES40" s="648"/>
      <c r="ET40" s="646" t="str">
        <f t="shared" si="34"/>
        <v/>
      </c>
      <c r="EU40" s="647"/>
      <c r="EV40" s="648"/>
      <c r="EW40" s="646" t="str">
        <f t="shared" si="35"/>
        <v/>
      </c>
      <c r="EX40" s="647"/>
      <c r="EY40" s="648"/>
      <c r="EZ40" s="646" t="str">
        <f t="shared" si="36"/>
        <v/>
      </c>
      <c r="FA40" s="647"/>
      <c r="FB40" s="648"/>
      <c r="FC40" s="646" t="str">
        <f t="shared" si="37"/>
        <v/>
      </c>
      <c r="FD40" s="647"/>
      <c r="FE40" s="648"/>
      <c r="FF40" s="646" t="str">
        <f t="shared" si="38"/>
        <v/>
      </c>
      <c r="FG40" s="647"/>
      <c r="FH40" s="648"/>
      <c r="FI40" s="646" t="str">
        <f t="shared" si="39"/>
        <v/>
      </c>
      <c r="FJ40" s="647"/>
      <c r="FK40" s="648"/>
      <c r="FL40" s="632" t="str">
        <f t="shared" si="40"/>
        <v>N/A</v>
      </c>
      <c r="FM40" s="633"/>
      <c r="FN40" s="634"/>
      <c r="FO40" s="632" t="str">
        <f t="shared" si="41"/>
        <v>N/A</v>
      </c>
      <c r="FP40" s="633"/>
      <c r="FQ40" s="634"/>
      <c r="FR40" s="632" t="str">
        <f t="shared" si="42"/>
        <v>N/A</v>
      </c>
      <c r="FS40" s="633"/>
      <c r="FT40" s="634"/>
      <c r="FU40" s="632" t="str">
        <f t="shared" si="43"/>
        <v>N/A</v>
      </c>
      <c r="FV40" s="633"/>
      <c r="FW40" s="634"/>
      <c r="FX40" s="632" t="str">
        <f t="shared" si="44"/>
        <v>N/A</v>
      </c>
      <c r="FY40" s="633"/>
      <c r="FZ40" s="634"/>
      <c r="GA40" s="632" t="str">
        <f t="shared" si="45"/>
        <v>N/A</v>
      </c>
      <c r="GB40" s="633"/>
      <c r="GC40" s="634"/>
      <c r="GD40" s="632" t="str">
        <f t="shared" si="46"/>
        <v>N/A</v>
      </c>
      <c r="GE40" s="633"/>
      <c r="GF40" s="634"/>
      <c r="GG40" s="632" t="str">
        <f t="shared" si="47"/>
        <v>N/A</v>
      </c>
      <c r="GH40" s="633"/>
      <c r="GI40" s="634"/>
      <c r="GJ40" s="632" t="str">
        <f t="shared" si="48"/>
        <v>N/A</v>
      </c>
      <c r="GK40" s="633"/>
      <c r="GL40" s="634"/>
      <c r="GM40" s="632" t="str">
        <f t="shared" si="49"/>
        <v>N/A</v>
      </c>
      <c r="GN40" s="633"/>
      <c r="GO40" s="634"/>
      <c r="GP40" s="632" t="str">
        <f t="shared" si="50"/>
        <v>N/A</v>
      </c>
      <c r="GQ40" s="633"/>
      <c r="GR40" s="634"/>
      <c r="GS40" s="632" t="str">
        <f t="shared" si="51"/>
        <v>N/A</v>
      </c>
      <c r="GT40" s="633"/>
      <c r="GU40" s="634"/>
      <c r="GV40" s="632" t="str">
        <f t="shared" si="52"/>
        <v>N/A</v>
      </c>
      <c r="GW40" s="633"/>
      <c r="GX40" s="634"/>
      <c r="GY40" s="632" t="str">
        <f t="shared" si="53"/>
        <v>N/A</v>
      </c>
      <c r="GZ40" s="633"/>
      <c r="HA40" s="634"/>
      <c r="HB40" s="632" t="str">
        <f t="shared" si="54"/>
        <v>N/A</v>
      </c>
      <c r="HC40" s="633"/>
      <c r="HD40" s="634"/>
      <c r="HE40" s="632" t="str">
        <f t="shared" si="55"/>
        <v>N/A</v>
      </c>
      <c r="HF40" s="633"/>
      <c r="HG40" s="634"/>
      <c r="HH40" s="632" t="str">
        <f t="shared" si="56"/>
        <v>N/A</v>
      </c>
      <c r="HI40" s="633"/>
      <c r="HJ40" s="634"/>
      <c r="HK40" s="632" t="str">
        <f t="shared" si="57"/>
        <v>N/A</v>
      </c>
      <c r="HL40" s="633"/>
      <c r="HM40" s="634"/>
      <c r="HN40" s="632" t="str">
        <f t="shared" si="58"/>
        <v>N/A</v>
      </c>
      <c r="HO40" s="633"/>
      <c r="HP40" s="634"/>
      <c r="HQ40" s="632" t="str">
        <f t="shared" si="59"/>
        <v>N/A</v>
      </c>
      <c r="HR40" s="633"/>
      <c r="HS40" s="634"/>
    </row>
    <row r="41" spans="1:227">
      <c r="A41" s="24" t="str">
        <f>IF('Informations About Genes'!A41="","",'Informations About Genes'!A41)</f>
        <v>D3</v>
      </c>
      <c r="B41" s="25" t="str">
        <f>IF('Informations About Genes'!D41="","",'Informations About Genes'!D41)</f>
        <v/>
      </c>
      <c r="C41" s="632" t="str">
        <f>IF('Control Sample Data'!F42="","",'Control Sample Data'!F42)</f>
        <v/>
      </c>
      <c r="D41" s="633"/>
      <c r="E41" s="634"/>
      <c r="F41" s="632" t="str">
        <f>IF('Sample 1 Data'!F42="","",'Sample 1 Data'!F42)</f>
        <v/>
      </c>
      <c r="G41" s="633"/>
      <c r="H41" s="634"/>
      <c r="I41" s="632" t="str">
        <f>IF('Sample 2 Data'!F42="","",'Sample 2 Data'!F42)</f>
        <v/>
      </c>
      <c r="J41" s="633"/>
      <c r="K41" s="634"/>
      <c r="L41" s="632" t="str">
        <f>IF('Sample 3 Data'!F42="","",'Sample 3 Data'!F42)</f>
        <v/>
      </c>
      <c r="M41" s="633"/>
      <c r="N41" s="634"/>
      <c r="O41" s="632" t="str">
        <f>IF('Sample 4 Data'!F42="","",'Sample 4 Data'!F42)</f>
        <v/>
      </c>
      <c r="P41" s="633"/>
      <c r="Q41" s="634"/>
      <c r="R41" s="632" t="str">
        <f>IF('Sample 5 Data'!F42="","",'Sample 5 Data'!F42)</f>
        <v/>
      </c>
      <c r="S41" s="633"/>
      <c r="T41" s="634"/>
      <c r="U41" s="632" t="str">
        <f>IF('Sample 6 Data'!F42="","",'Sample 6 Data'!F42)</f>
        <v/>
      </c>
      <c r="V41" s="633"/>
      <c r="W41" s="634"/>
      <c r="X41" s="632" t="str">
        <f>IF('Sample 7 Data'!F42="","",'Sample 7 Data'!F42)</f>
        <v/>
      </c>
      <c r="Y41" s="633"/>
      <c r="Z41" s="634"/>
      <c r="AA41" s="632" t="str">
        <f>IF('Sample 8 Data'!F42="","",'Sample 8 Data'!F42)</f>
        <v/>
      </c>
      <c r="AB41" s="633"/>
      <c r="AC41" s="634"/>
      <c r="AD41" s="632" t="str">
        <f>IF('Sample 9 Data'!F42="","",'Sample 9 Data'!F42)</f>
        <v/>
      </c>
      <c r="AE41" s="633"/>
      <c r="AF41" s="634"/>
      <c r="AG41" s="632" t="str">
        <f>IF('Sample 10 Data'!F42="","",'Sample 10 Data'!F42)</f>
        <v/>
      </c>
      <c r="AH41" s="633"/>
      <c r="AI41" s="634"/>
      <c r="AJ41" s="635" t="str">
        <f>IF(C41="","",C41-'HKG selection'!$D$17)</f>
        <v/>
      </c>
      <c r="AK41" s="636"/>
      <c r="AL41" s="637"/>
      <c r="AM41" s="635" t="str">
        <f>IF(F41="","",F41-'HKG selection'!$D$18)</f>
        <v/>
      </c>
      <c r="AN41" s="636"/>
      <c r="AO41" s="637"/>
      <c r="AP41" s="635" t="str">
        <f>IF(I41="","",I41-'HKG selection'!$D$19)</f>
        <v/>
      </c>
      <c r="AQ41" s="636"/>
      <c r="AR41" s="637"/>
      <c r="AS41" s="635" t="str">
        <f>IF(L41="","",L41-'HKG selection'!$D$20)</f>
        <v/>
      </c>
      <c r="AT41" s="636"/>
      <c r="AU41" s="637"/>
      <c r="AV41" s="635" t="str">
        <f>IF(O41="","",O41-'HKG selection'!$D$21)</f>
        <v/>
      </c>
      <c r="AW41" s="636"/>
      <c r="AX41" s="637"/>
      <c r="AY41" s="635" t="str">
        <f>IF(R41="","",R41-'HKG selection'!$D$22)</f>
        <v/>
      </c>
      <c r="AZ41" s="636"/>
      <c r="BA41" s="637"/>
      <c r="BB41" s="635" t="str">
        <f>IF(U41="","",U41-'HKG selection'!$D$23)</f>
        <v/>
      </c>
      <c r="BC41" s="636"/>
      <c r="BD41" s="637"/>
      <c r="BE41" s="635" t="str">
        <f>IF(X41="","",X41-'HKG selection'!$D$24)</f>
        <v/>
      </c>
      <c r="BF41" s="636"/>
      <c r="BG41" s="637"/>
      <c r="BH41" s="635" t="str">
        <f>IF(AA41="","",AA41-'HKG selection'!$D$25)</f>
        <v/>
      </c>
      <c r="BI41" s="636"/>
      <c r="BJ41" s="637"/>
      <c r="BK41" s="635" t="str">
        <f>IF(AD41="","",AD41-'HKG selection'!$D$26)</f>
        <v/>
      </c>
      <c r="BL41" s="636"/>
      <c r="BM41" s="637"/>
      <c r="BN41" s="635" t="str">
        <f>IF(AG41="","",AG41-'HKG selection'!$D$27)</f>
        <v/>
      </c>
      <c r="BO41" s="636"/>
      <c r="BP41" s="637"/>
      <c r="BQ41" s="598"/>
      <c r="BR41" s="599"/>
      <c r="BS41" s="600"/>
      <c r="BT41" s="632" t="str">
        <f t="shared" si="9"/>
        <v/>
      </c>
      <c r="BU41" s="633"/>
      <c r="BV41" s="634"/>
      <c r="BW41" s="632" t="str">
        <f t="shared" si="10"/>
        <v/>
      </c>
      <c r="BX41" s="633"/>
      <c r="BY41" s="634"/>
      <c r="BZ41" s="632" t="str">
        <f t="shared" si="11"/>
        <v/>
      </c>
      <c r="CA41" s="633"/>
      <c r="CB41" s="634"/>
      <c r="CC41" s="632" t="str">
        <f t="shared" si="12"/>
        <v/>
      </c>
      <c r="CD41" s="633"/>
      <c r="CE41" s="634"/>
      <c r="CF41" s="632" t="str">
        <f t="shared" si="13"/>
        <v/>
      </c>
      <c r="CG41" s="633"/>
      <c r="CH41" s="634"/>
      <c r="CI41" s="632" t="str">
        <f t="shared" si="14"/>
        <v/>
      </c>
      <c r="CJ41" s="633"/>
      <c r="CK41" s="634"/>
      <c r="CL41" s="632" t="str">
        <f t="shared" si="15"/>
        <v/>
      </c>
      <c r="CM41" s="633"/>
      <c r="CN41" s="634"/>
      <c r="CO41" s="632" t="str">
        <f t="shared" si="16"/>
        <v/>
      </c>
      <c r="CP41" s="633"/>
      <c r="CQ41" s="634"/>
      <c r="CR41" s="632" t="str">
        <f t="shared" si="17"/>
        <v/>
      </c>
      <c r="CS41" s="633"/>
      <c r="CT41" s="634"/>
      <c r="CU41" s="632" t="str">
        <f t="shared" si="18"/>
        <v/>
      </c>
      <c r="CV41" s="633"/>
      <c r="CW41" s="634"/>
      <c r="CX41" s="598" t="str">
        <f t="shared" si="19"/>
        <v/>
      </c>
      <c r="CY41" s="599"/>
      <c r="CZ41" s="600"/>
      <c r="DA41" s="664" t="str">
        <f t="shared" si="20"/>
        <v/>
      </c>
      <c r="DB41" s="665"/>
      <c r="DC41" s="666"/>
      <c r="DD41" s="664" t="str">
        <f t="shared" si="21"/>
        <v/>
      </c>
      <c r="DE41" s="665"/>
      <c r="DF41" s="666"/>
      <c r="DG41" s="664" t="str">
        <f t="shared" si="22"/>
        <v/>
      </c>
      <c r="DH41" s="665"/>
      <c r="DI41" s="666"/>
      <c r="DJ41" s="664" t="str">
        <f t="shared" si="23"/>
        <v/>
      </c>
      <c r="DK41" s="665"/>
      <c r="DL41" s="666"/>
      <c r="DM41" s="664" t="str">
        <f t="shared" si="24"/>
        <v/>
      </c>
      <c r="DN41" s="665"/>
      <c r="DO41" s="666"/>
      <c r="DP41" s="664" t="str">
        <f t="shared" si="25"/>
        <v/>
      </c>
      <c r="DQ41" s="665"/>
      <c r="DR41" s="666"/>
      <c r="DS41" s="664" t="str">
        <f t="shared" si="26"/>
        <v/>
      </c>
      <c r="DT41" s="665"/>
      <c r="DU41" s="666"/>
      <c r="DV41" s="664" t="str">
        <f t="shared" si="27"/>
        <v/>
      </c>
      <c r="DW41" s="665"/>
      <c r="DX41" s="666"/>
      <c r="DY41" s="664" t="str">
        <f t="shared" si="28"/>
        <v/>
      </c>
      <c r="DZ41" s="665"/>
      <c r="EA41" s="666"/>
      <c r="EB41" s="664" t="str">
        <f t="shared" si="29"/>
        <v/>
      </c>
      <c r="EC41" s="665"/>
      <c r="ED41" s="666"/>
      <c r="EE41" s="598"/>
      <c r="EF41" s="599"/>
      <c r="EG41" s="600"/>
      <c r="EH41" s="646" t="str">
        <f t="shared" si="30"/>
        <v/>
      </c>
      <c r="EI41" s="647"/>
      <c r="EJ41" s="648"/>
      <c r="EK41" s="646" t="str">
        <f t="shared" si="31"/>
        <v/>
      </c>
      <c r="EL41" s="647"/>
      <c r="EM41" s="648"/>
      <c r="EN41" s="646" t="str">
        <f t="shared" si="32"/>
        <v/>
      </c>
      <c r="EO41" s="647"/>
      <c r="EP41" s="648"/>
      <c r="EQ41" s="646" t="str">
        <f t="shared" si="33"/>
        <v/>
      </c>
      <c r="ER41" s="647"/>
      <c r="ES41" s="648"/>
      <c r="ET41" s="646" t="str">
        <f t="shared" si="34"/>
        <v/>
      </c>
      <c r="EU41" s="647"/>
      <c r="EV41" s="648"/>
      <c r="EW41" s="646" t="str">
        <f t="shared" si="35"/>
        <v/>
      </c>
      <c r="EX41" s="647"/>
      <c r="EY41" s="648"/>
      <c r="EZ41" s="646" t="str">
        <f t="shared" si="36"/>
        <v/>
      </c>
      <c r="FA41" s="647"/>
      <c r="FB41" s="648"/>
      <c r="FC41" s="646" t="str">
        <f t="shared" si="37"/>
        <v/>
      </c>
      <c r="FD41" s="647"/>
      <c r="FE41" s="648"/>
      <c r="FF41" s="646" t="str">
        <f t="shared" si="38"/>
        <v/>
      </c>
      <c r="FG41" s="647"/>
      <c r="FH41" s="648"/>
      <c r="FI41" s="646" t="str">
        <f t="shared" si="39"/>
        <v/>
      </c>
      <c r="FJ41" s="647"/>
      <c r="FK41" s="648"/>
      <c r="FL41" s="632" t="str">
        <f t="shared" si="40"/>
        <v>N/A</v>
      </c>
      <c r="FM41" s="633"/>
      <c r="FN41" s="634"/>
      <c r="FO41" s="632" t="str">
        <f t="shared" si="41"/>
        <v>N/A</v>
      </c>
      <c r="FP41" s="633"/>
      <c r="FQ41" s="634"/>
      <c r="FR41" s="632" t="str">
        <f t="shared" si="42"/>
        <v>N/A</v>
      </c>
      <c r="FS41" s="633"/>
      <c r="FT41" s="634"/>
      <c r="FU41" s="632" t="str">
        <f t="shared" si="43"/>
        <v>N/A</v>
      </c>
      <c r="FV41" s="633"/>
      <c r="FW41" s="634"/>
      <c r="FX41" s="632" t="str">
        <f t="shared" si="44"/>
        <v>N/A</v>
      </c>
      <c r="FY41" s="633"/>
      <c r="FZ41" s="634"/>
      <c r="GA41" s="632" t="str">
        <f t="shared" si="45"/>
        <v>N/A</v>
      </c>
      <c r="GB41" s="633"/>
      <c r="GC41" s="634"/>
      <c r="GD41" s="632" t="str">
        <f t="shared" si="46"/>
        <v>N/A</v>
      </c>
      <c r="GE41" s="633"/>
      <c r="GF41" s="634"/>
      <c r="GG41" s="632" t="str">
        <f t="shared" si="47"/>
        <v>N/A</v>
      </c>
      <c r="GH41" s="633"/>
      <c r="GI41" s="634"/>
      <c r="GJ41" s="632" t="str">
        <f t="shared" si="48"/>
        <v>N/A</v>
      </c>
      <c r="GK41" s="633"/>
      <c r="GL41" s="634"/>
      <c r="GM41" s="632" t="str">
        <f t="shared" si="49"/>
        <v>N/A</v>
      </c>
      <c r="GN41" s="633"/>
      <c r="GO41" s="634"/>
      <c r="GP41" s="632" t="str">
        <f t="shared" si="50"/>
        <v>N/A</v>
      </c>
      <c r="GQ41" s="633"/>
      <c r="GR41" s="634"/>
      <c r="GS41" s="632" t="str">
        <f t="shared" si="51"/>
        <v>N/A</v>
      </c>
      <c r="GT41" s="633"/>
      <c r="GU41" s="634"/>
      <c r="GV41" s="632" t="str">
        <f t="shared" si="52"/>
        <v>N/A</v>
      </c>
      <c r="GW41" s="633"/>
      <c r="GX41" s="634"/>
      <c r="GY41" s="632" t="str">
        <f t="shared" si="53"/>
        <v>N/A</v>
      </c>
      <c r="GZ41" s="633"/>
      <c r="HA41" s="634"/>
      <c r="HB41" s="632" t="str">
        <f t="shared" si="54"/>
        <v>N/A</v>
      </c>
      <c r="HC41" s="633"/>
      <c r="HD41" s="634"/>
      <c r="HE41" s="632" t="str">
        <f t="shared" si="55"/>
        <v>N/A</v>
      </c>
      <c r="HF41" s="633"/>
      <c r="HG41" s="634"/>
      <c r="HH41" s="632" t="str">
        <f t="shared" si="56"/>
        <v>N/A</v>
      </c>
      <c r="HI41" s="633"/>
      <c r="HJ41" s="634"/>
      <c r="HK41" s="632" t="str">
        <f t="shared" si="57"/>
        <v>N/A</v>
      </c>
      <c r="HL41" s="633"/>
      <c r="HM41" s="634"/>
      <c r="HN41" s="632" t="str">
        <f t="shared" si="58"/>
        <v>N/A</v>
      </c>
      <c r="HO41" s="633"/>
      <c r="HP41" s="634"/>
      <c r="HQ41" s="632" t="str">
        <f t="shared" si="59"/>
        <v>N/A</v>
      </c>
      <c r="HR41" s="633"/>
      <c r="HS41" s="634"/>
    </row>
    <row r="42" spans="1:227">
      <c r="A42" s="24" t="str">
        <f>IF('Informations About Genes'!A42="","",'Informations About Genes'!A42)</f>
        <v>D4</v>
      </c>
      <c r="B42" s="25" t="str">
        <f>IF('Informations About Genes'!D42="","",'Informations About Genes'!D42)</f>
        <v/>
      </c>
      <c r="C42" s="632" t="str">
        <f>IF('Control Sample Data'!F43="","",'Control Sample Data'!F43)</f>
        <v/>
      </c>
      <c r="D42" s="633"/>
      <c r="E42" s="634"/>
      <c r="F42" s="632" t="str">
        <f>IF('Sample 1 Data'!F43="","",'Sample 1 Data'!F43)</f>
        <v/>
      </c>
      <c r="G42" s="633"/>
      <c r="H42" s="634"/>
      <c r="I42" s="632" t="str">
        <f>IF('Sample 2 Data'!F43="","",'Sample 2 Data'!F43)</f>
        <v/>
      </c>
      <c r="J42" s="633"/>
      <c r="K42" s="634"/>
      <c r="L42" s="632" t="str">
        <f>IF('Sample 3 Data'!F43="","",'Sample 3 Data'!F43)</f>
        <v/>
      </c>
      <c r="M42" s="633"/>
      <c r="N42" s="634"/>
      <c r="O42" s="632" t="str">
        <f>IF('Sample 4 Data'!F43="","",'Sample 4 Data'!F43)</f>
        <v/>
      </c>
      <c r="P42" s="633"/>
      <c r="Q42" s="634"/>
      <c r="R42" s="632" t="str">
        <f>IF('Sample 5 Data'!F43="","",'Sample 5 Data'!F43)</f>
        <v/>
      </c>
      <c r="S42" s="633"/>
      <c r="T42" s="634"/>
      <c r="U42" s="632" t="str">
        <f>IF('Sample 6 Data'!F43="","",'Sample 6 Data'!F43)</f>
        <v/>
      </c>
      <c r="V42" s="633"/>
      <c r="W42" s="634"/>
      <c r="X42" s="632" t="str">
        <f>IF('Sample 7 Data'!F43="","",'Sample 7 Data'!F43)</f>
        <v/>
      </c>
      <c r="Y42" s="633"/>
      <c r="Z42" s="634"/>
      <c r="AA42" s="632" t="str">
        <f>IF('Sample 8 Data'!F43="","",'Sample 8 Data'!F43)</f>
        <v/>
      </c>
      <c r="AB42" s="633"/>
      <c r="AC42" s="634"/>
      <c r="AD42" s="632" t="str">
        <f>IF('Sample 9 Data'!F43="","",'Sample 9 Data'!F43)</f>
        <v/>
      </c>
      <c r="AE42" s="633"/>
      <c r="AF42" s="634"/>
      <c r="AG42" s="632" t="str">
        <f>IF('Sample 10 Data'!F43="","",'Sample 10 Data'!F43)</f>
        <v/>
      </c>
      <c r="AH42" s="633"/>
      <c r="AI42" s="634"/>
      <c r="AJ42" s="635" t="str">
        <f>IF(C42="","",C42-'HKG selection'!$D$17)</f>
        <v/>
      </c>
      <c r="AK42" s="636"/>
      <c r="AL42" s="637"/>
      <c r="AM42" s="635" t="str">
        <f>IF(F42="","",F42-'HKG selection'!$D$18)</f>
        <v/>
      </c>
      <c r="AN42" s="636"/>
      <c r="AO42" s="637"/>
      <c r="AP42" s="635" t="str">
        <f>IF(I42="","",I42-'HKG selection'!$D$19)</f>
        <v/>
      </c>
      <c r="AQ42" s="636"/>
      <c r="AR42" s="637"/>
      <c r="AS42" s="635" t="str">
        <f>IF(L42="","",L42-'HKG selection'!$D$20)</f>
        <v/>
      </c>
      <c r="AT42" s="636"/>
      <c r="AU42" s="637"/>
      <c r="AV42" s="635" t="str">
        <f>IF(O42="","",O42-'HKG selection'!$D$21)</f>
        <v/>
      </c>
      <c r="AW42" s="636"/>
      <c r="AX42" s="637"/>
      <c r="AY42" s="635" t="str">
        <f>IF(R42="","",R42-'HKG selection'!$D$22)</f>
        <v/>
      </c>
      <c r="AZ42" s="636"/>
      <c r="BA42" s="637"/>
      <c r="BB42" s="635" t="str">
        <f>IF(U42="","",U42-'HKG selection'!$D$23)</f>
        <v/>
      </c>
      <c r="BC42" s="636"/>
      <c r="BD42" s="637"/>
      <c r="BE42" s="635" t="str">
        <f>IF(X42="","",X42-'HKG selection'!$D$24)</f>
        <v/>
      </c>
      <c r="BF42" s="636"/>
      <c r="BG42" s="637"/>
      <c r="BH42" s="635" t="str">
        <f>IF(AA42="","",AA42-'HKG selection'!$D$25)</f>
        <v/>
      </c>
      <c r="BI42" s="636"/>
      <c r="BJ42" s="637"/>
      <c r="BK42" s="635" t="str">
        <f>IF(AD42="","",AD42-'HKG selection'!$D$26)</f>
        <v/>
      </c>
      <c r="BL42" s="636"/>
      <c r="BM42" s="637"/>
      <c r="BN42" s="635" t="str">
        <f>IF(AG42="","",AG42-'HKG selection'!$D$27)</f>
        <v/>
      </c>
      <c r="BO42" s="636"/>
      <c r="BP42" s="637"/>
      <c r="BQ42" s="598"/>
      <c r="BR42" s="599"/>
      <c r="BS42" s="600"/>
      <c r="BT42" s="632" t="str">
        <f t="shared" si="9"/>
        <v/>
      </c>
      <c r="BU42" s="633"/>
      <c r="BV42" s="634"/>
      <c r="BW42" s="632" t="str">
        <f t="shared" si="10"/>
        <v/>
      </c>
      <c r="BX42" s="633"/>
      <c r="BY42" s="634"/>
      <c r="BZ42" s="632" t="str">
        <f t="shared" si="11"/>
        <v/>
      </c>
      <c r="CA42" s="633"/>
      <c r="CB42" s="634"/>
      <c r="CC42" s="632" t="str">
        <f t="shared" si="12"/>
        <v/>
      </c>
      <c r="CD42" s="633"/>
      <c r="CE42" s="634"/>
      <c r="CF42" s="632" t="str">
        <f t="shared" si="13"/>
        <v/>
      </c>
      <c r="CG42" s="633"/>
      <c r="CH42" s="634"/>
      <c r="CI42" s="632" t="str">
        <f t="shared" si="14"/>
        <v/>
      </c>
      <c r="CJ42" s="633"/>
      <c r="CK42" s="634"/>
      <c r="CL42" s="632" t="str">
        <f t="shared" si="15"/>
        <v/>
      </c>
      <c r="CM42" s="633"/>
      <c r="CN42" s="634"/>
      <c r="CO42" s="632" t="str">
        <f t="shared" si="16"/>
        <v/>
      </c>
      <c r="CP42" s="633"/>
      <c r="CQ42" s="634"/>
      <c r="CR42" s="632" t="str">
        <f t="shared" si="17"/>
        <v/>
      </c>
      <c r="CS42" s="633"/>
      <c r="CT42" s="634"/>
      <c r="CU42" s="632" t="str">
        <f t="shared" si="18"/>
        <v/>
      </c>
      <c r="CV42" s="633"/>
      <c r="CW42" s="634"/>
      <c r="CX42" s="598" t="str">
        <f t="shared" si="19"/>
        <v/>
      </c>
      <c r="CY42" s="599"/>
      <c r="CZ42" s="600"/>
      <c r="DA42" s="664" t="str">
        <f t="shared" si="20"/>
        <v/>
      </c>
      <c r="DB42" s="665"/>
      <c r="DC42" s="666"/>
      <c r="DD42" s="664" t="str">
        <f t="shared" si="21"/>
        <v/>
      </c>
      <c r="DE42" s="665"/>
      <c r="DF42" s="666"/>
      <c r="DG42" s="664" t="str">
        <f t="shared" si="22"/>
        <v/>
      </c>
      <c r="DH42" s="665"/>
      <c r="DI42" s="666"/>
      <c r="DJ42" s="664" t="str">
        <f t="shared" si="23"/>
        <v/>
      </c>
      <c r="DK42" s="665"/>
      <c r="DL42" s="666"/>
      <c r="DM42" s="664" t="str">
        <f t="shared" si="24"/>
        <v/>
      </c>
      <c r="DN42" s="665"/>
      <c r="DO42" s="666"/>
      <c r="DP42" s="664" t="str">
        <f t="shared" si="25"/>
        <v/>
      </c>
      <c r="DQ42" s="665"/>
      <c r="DR42" s="666"/>
      <c r="DS42" s="664" t="str">
        <f t="shared" si="26"/>
        <v/>
      </c>
      <c r="DT42" s="665"/>
      <c r="DU42" s="666"/>
      <c r="DV42" s="664" t="str">
        <f t="shared" si="27"/>
        <v/>
      </c>
      <c r="DW42" s="665"/>
      <c r="DX42" s="666"/>
      <c r="DY42" s="664" t="str">
        <f t="shared" si="28"/>
        <v/>
      </c>
      <c r="DZ42" s="665"/>
      <c r="EA42" s="666"/>
      <c r="EB42" s="664" t="str">
        <f t="shared" si="29"/>
        <v/>
      </c>
      <c r="EC42" s="665"/>
      <c r="ED42" s="666"/>
      <c r="EE42" s="598"/>
      <c r="EF42" s="599"/>
      <c r="EG42" s="600"/>
      <c r="EH42" s="646" t="str">
        <f t="shared" si="30"/>
        <v/>
      </c>
      <c r="EI42" s="647"/>
      <c r="EJ42" s="648"/>
      <c r="EK42" s="646" t="str">
        <f t="shared" si="31"/>
        <v/>
      </c>
      <c r="EL42" s="647"/>
      <c r="EM42" s="648"/>
      <c r="EN42" s="646" t="str">
        <f t="shared" si="32"/>
        <v/>
      </c>
      <c r="EO42" s="647"/>
      <c r="EP42" s="648"/>
      <c r="EQ42" s="646" t="str">
        <f t="shared" si="33"/>
        <v/>
      </c>
      <c r="ER42" s="647"/>
      <c r="ES42" s="648"/>
      <c r="ET42" s="646" t="str">
        <f t="shared" si="34"/>
        <v/>
      </c>
      <c r="EU42" s="647"/>
      <c r="EV42" s="648"/>
      <c r="EW42" s="646" t="str">
        <f t="shared" si="35"/>
        <v/>
      </c>
      <c r="EX42" s="647"/>
      <c r="EY42" s="648"/>
      <c r="EZ42" s="646" t="str">
        <f t="shared" si="36"/>
        <v/>
      </c>
      <c r="FA42" s="647"/>
      <c r="FB42" s="648"/>
      <c r="FC42" s="646" t="str">
        <f t="shared" si="37"/>
        <v/>
      </c>
      <c r="FD42" s="647"/>
      <c r="FE42" s="648"/>
      <c r="FF42" s="646" t="str">
        <f t="shared" si="38"/>
        <v/>
      </c>
      <c r="FG42" s="647"/>
      <c r="FH42" s="648"/>
      <c r="FI42" s="646" t="str">
        <f t="shared" si="39"/>
        <v/>
      </c>
      <c r="FJ42" s="647"/>
      <c r="FK42" s="648"/>
      <c r="FL42" s="632" t="str">
        <f t="shared" si="40"/>
        <v>N/A</v>
      </c>
      <c r="FM42" s="633"/>
      <c r="FN42" s="634"/>
      <c r="FO42" s="632" t="str">
        <f t="shared" si="41"/>
        <v>N/A</v>
      </c>
      <c r="FP42" s="633"/>
      <c r="FQ42" s="634"/>
      <c r="FR42" s="632" t="str">
        <f t="shared" si="42"/>
        <v>N/A</v>
      </c>
      <c r="FS42" s="633"/>
      <c r="FT42" s="634"/>
      <c r="FU42" s="632" t="str">
        <f t="shared" si="43"/>
        <v>N/A</v>
      </c>
      <c r="FV42" s="633"/>
      <c r="FW42" s="634"/>
      <c r="FX42" s="632" t="str">
        <f t="shared" si="44"/>
        <v>N/A</v>
      </c>
      <c r="FY42" s="633"/>
      <c r="FZ42" s="634"/>
      <c r="GA42" s="632" t="str">
        <f t="shared" si="45"/>
        <v>N/A</v>
      </c>
      <c r="GB42" s="633"/>
      <c r="GC42" s="634"/>
      <c r="GD42" s="632" t="str">
        <f t="shared" si="46"/>
        <v>N/A</v>
      </c>
      <c r="GE42" s="633"/>
      <c r="GF42" s="634"/>
      <c r="GG42" s="632" t="str">
        <f t="shared" si="47"/>
        <v>N/A</v>
      </c>
      <c r="GH42" s="633"/>
      <c r="GI42" s="634"/>
      <c r="GJ42" s="632" t="str">
        <f t="shared" si="48"/>
        <v>N/A</v>
      </c>
      <c r="GK42" s="633"/>
      <c r="GL42" s="634"/>
      <c r="GM42" s="632" t="str">
        <f t="shared" si="49"/>
        <v>N/A</v>
      </c>
      <c r="GN42" s="633"/>
      <c r="GO42" s="634"/>
      <c r="GP42" s="632" t="str">
        <f t="shared" si="50"/>
        <v>N/A</v>
      </c>
      <c r="GQ42" s="633"/>
      <c r="GR42" s="634"/>
      <c r="GS42" s="632" t="str">
        <f t="shared" si="51"/>
        <v>N/A</v>
      </c>
      <c r="GT42" s="633"/>
      <c r="GU42" s="634"/>
      <c r="GV42" s="632" t="str">
        <f t="shared" si="52"/>
        <v>N/A</v>
      </c>
      <c r="GW42" s="633"/>
      <c r="GX42" s="634"/>
      <c r="GY42" s="632" t="str">
        <f t="shared" si="53"/>
        <v>N/A</v>
      </c>
      <c r="GZ42" s="633"/>
      <c r="HA42" s="634"/>
      <c r="HB42" s="632" t="str">
        <f t="shared" si="54"/>
        <v>N/A</v>
      </c>
      <c r="HC42" s="633"/>
      <c r="HD42" s="634"/>
      <c r="HE42" s="632" t="str">
        <f t="shared" si="55"/>
        <v>N/A</v>
      </c>
      <c r="HF42" s="633"/>
      <c r="HG42" s="634"/>
      <c r="HH42" s="632" t="str">
        <f t="shared" si="56"/>
        <v>N/A</v>
      </c>
      <c r="HI42" s="633"/>
      <c r="HJ42" s="634"/>
      <c r="HK42" s="632" t="str">
        <f t="shared" si="57"/>
        <v>N/A</v>
      </c>
      <c r="HL42" s="633"/>
      <c r="HM42" s="634"/>
      <c r="HN42" s="632" t="str">
        <f t="shared" si="58"/>
        <v>N/A</v>
      </c>
      <c r="HO42" s="633"/>
      <c r="HP42" s="634"/>
      <c r="HQ42" s="632" t="str">
        <f t="shared" si="59"/>
        <v>N/A</v>
      </c>
      <c r="HR42" s="633"/>
      <c r="HS42" s="634"/>
    </row>
    <row r="43" spans="1:227">
      <c r="A43" s="24" t="str">
        <f>IF('Informations About Genes'!A43="","",'Informations About Genes'!A43)</f>
        <v>D5</v>
      </c>
      <c r="B43" s="25" t="str">
        <f>IF('Informations About Genes'!D43="","",'Informations About Genes'!D43)</f>
        <v/>
      </c>
      <c r="C43" s="632" t="str">
        <f>IF('Control Sample Data'!F44="","",'Control Sample Data'!F44)</f>
        <v/>
      </c>
      <c r="D43" s="633"/>
      <c r="E43" s="634"/>
      <c r="F43" s="632" t="str">
        <f>IF('Sample 1 Data'!F44="","",'Sample 1 Data'!F44)</f>
        <v/>
      </c>
      <c r="G43" s="633"/>
      <c r="H43" s="634"/>
      <c r="I43" s="632" t="str">
        <f>IF('Sample 2 Data'!F44="","",'Sample 2 Data'!F44)</f>
        <v/>
      </c>
      <c r="J43" s="633"/>
      <c r="K43" s="634"/>
      <c r="L43" s="632" t="str">
        <f>IF('Sample 3 Data'!F44="","",'Sample 3 Data'!F44)</f>
        <v/>
      </c>
      <c r="M43" s="633"/>
      <c r="N43" s="634"/>
      <c r="O43" s="632" t="str">
        <f>IF('Sample 4 Data'!F44="","",'Sample 4 Data'!F44)</f>
        <v/>
      </c>
      <c r="P43" s="633"/>
      <c r="Q43" s="634"/>
      <c r="R43" s="632" t="str">
        <f>IF('Sample 5 Data'!F44="","",'Sample 5 Data'!F44)</f>
        <v/>
      </c>
      <c r="S43" s="633"/>
      <c r="T43" s="634"/>
      <c r="U43" s="632" t="str">
        <f>IF('Sample 6 Data'!F44="","",'Sample 6 Data'!F44)</f>
        <v/>
      </c>
      <c r="V43" s="633"/>
      <c r="W43" s="634"/>
      <c r="X43" s="632" t="str">
        <f>IF('Sample 7 Data'!F44="","",'Sample 7 Data'!F44)</f>
        <v/>
      </c>
      <c r="Y43" s="633"/>
      <c r="Z43" s="634"/>
      <c r="AA43" s="632" t="str">
        <f>IF('Sample 8 Data'!F44="","",'Sample 8 Data'!F44)</f>
        <v/>
      </c>
      <c r="AB43" s="633"/>
      <c r="AC43" s="634"/>
      <c r="AD43" s="632" t="str">
        <f>IF('Sample 9 Data'!F44="","",'Sample 9 Data'!F44)</f>
        <v/>
      </c>
      <c r="AE43" s="633"/>
      <c r="AF43" s="634"/>
      <c r="AG43" s="632" t="str">
        <f>IF('Sample 10 Data'!F44="","",'Sample 10 Data'!F44)</f>
        <v/>
      </c>
      <c r="AH43" s="633"/>
      <c r="AI43" s="634"/>
      <c r="AJ43" s="635" t="str">
        <f>IF(C43="","",C43-'HKG selection'!$D$17)</f>
        <v/>
      </c>
      <c r="AK43" s="636"/>
      <c r="AL43" s="637"/>
      <c r="AM43" s="635" t="str">
        <f>IF(F43="","",F43-'HKG selection'!$D$18)</f>
        <v/>
      </c>
      <c r="AN43" s="636"/>
      <c r="AO43" s="637"/>
      <c r="AP43" s="635" t="str">
        <f>IF(I43="","",I43-'HKG selection'!$D$19)</f>
        <v/>
      </c>
      <c r="AQ43" s="636"/>
      <c r="AR43" s="637"/>
      <c r="AS43" s="635" t="str">
        <f>IF(L43="","",L43-'HKG selection'!$D$20)</f>
        <v/>
      </c>
      <c r="AT43" s="636"/>
      <c r="AU43" s="637"/>
      <c r="AV43" s="635" t="str">
        <f>IF(O43="","",O43-'HKG selection'!$D$21)</f>
        <v/>
      </c>
      <c r="AW43" s="636"/>
      <c r="AX43" s="637"/>
      <c r="AY43" s="635" t="str">
        <f>IF(R43="","",R43-'HKG selection'!$D$22)</f>
        <v/>
      </c>
      <c r="AZ43" s="636"/>
      <c r="BA43" s="637"/>
      <c r="BB43" s="635" t="str">
        <f>IF(U43="","",U43-'HKG selection'!$D$23)</f>
        <v/>
      </c>
      <c r="BC43" s="636"/>
      <c r="BD43" s="637"/>
      <c r="BE43" s="635" t="str">
        <f>IF(X43="","",X43-'HKG selection'!$D$24)</f>
        <v/>
      </c>
      <c r="BF43" s="636"/>
      <c r="BG43" s="637"/>
      <c r="BH43" s="635" t="str">
        <f>IF(AA43="","",AA43-'HKG selection'!$D$25)</f>
        <v/>
      </c>
      <c r="BI43" s="636"/>
      <c r="BJ43" s="637"/>
      <c r="BK43" s="635" t="str">
        <f>IF(AD43="","",AD43-'HKG selection'!$D$26)</f>
        <v/>
      </c>
      <c r="BL43" s="636"/>
      <c r="BM43" s="637"/>
      <c r="BN43" s="635" t="str">
        <f>IF(AG43="","",AG43-'HKG selection'!$D$27)</f>
        <v/>
      </c>
      <c r="BO43" s="636"/>
      <c r="BP43" s="637"/>
      <c r="BQ43" s="598"/>
      <c r="BR43" s="599"/>
      <c r="BS43" s="600"/>
      <c r="BT43" s="632" t="str">
        <f t="shared" si="9"/>
        <v/>
      </c>
      <c r="BU43" s="633"/>
      <c r="BV43" s="634"/>
      <c r="BW43" s="632" t="str">
        <f t="shared" si="10"/>
        <v/>
      </c>
      <c r="BX43" s="633"/>
      <c r="BY43" s="634"/>
      <c r="BZ43" s="632" t="str">
        <f t="shared" si="11"/>
        <v/>
      </c>
      <c r="CA43" s="633"/>
      <c r="CB43" s="634"/>
      <c r="CC43" s="632" t="str">
        <f t="shared" si="12"/>
        <v/>
      </c>
      <c r="CD43" s="633"/>
      <c r="CE43" s="634"/>
      <c r="CF43" s="632" t="str">
        <f t="shared" si="13"/>
        <v/>
      </c>
      <c r="CG43" s="633"/>
      <c r="CH43" s="634"/>
      <c r="CI43" s="632" t="str">
        <f t="shared" si="14"/>
        <v/>
      </c>
      <c r="CJ43" s="633"/>
      <c r="CK43" s="634"/>
      <c r="CL43" s="632" t="str">
        <f t="shared" si="15"/>
        <v/>
      </c>
      <c r="CM43" s="633"/>
      <c r="CN43" s="634"/>
      <c r="CO43" s="632" t="str">
        <f t="shared" si="16"/>
        <v/>
      </c>
      <c r="CP43" s="633"/>
      <c r="CQ43" s="634"/>
      <c r="CR43" s="632" t="str">
        <f t="shared" si="17"/>
        <v/>
      </c>
      <c r="CS43" s="633"/>
      <c r="CT43" s="634"/>
      <c r="CU43" s="632" t="str">
        <f t="shared" si="18"/>
        <v/>
      </c>
      <c r="CV43" s="633"/>
      <c r="CW43" s="634"/>
      <c r="CX43" s="598" t="str">
        <f t="shared" si="19"/>
        <v/>
      </c>
      <c r="CY43" s="599"/>
      <c r="CZ43" s="600"/>
      <c r="DA43" s="664" t="str">
        <f t="shared" si="20"/>
        <v/>
      </c>
      <c r="DB43" s="665"/>
      <c r="DC43" s="666"/>
      <c r="DD43" s="664" t="str">
        <f t="shared" si="21"/>
        <v/>
      </c>
      <c r="DE43" s="665"/>
      <c r="DF43" s="666"/>
      <c r="DG43" s="664" t="str">
        <f t="shared" si="22"/>
        <v/>
      </c>
      <c r="DH43" s="665"/>
      <c r="DI43" s="666"/>
      <c r="DJ43" s="664" t="str">
        <f t="shared" si="23"/>
        <v/>
      </c>
      <c r="DK43" s="665"/>
      <c r="DL43" s="666"/>
      <c r="DM43" s="664" t="str">
        <f t="shared" si="24"/>
        <v/>
      </c>
      <c r="DN43" s="665"/>
      <c r="DO43" s="666"/>
      <c r="DP43" s="664" t="str">
        <f t="shared" si="25"/>
        <v/>
      </c>
      <c r="DQ43" s="665"/>
      <c r="DR43" s="666"/>
      <c r="DS43" s="664" t="str">
        <f t="shared" si="26"/>
        <v/>
      </c>
      <c r="DT43" s="665"/>
      <c r="DU43" s="666"/>
      <c r="DV43" s="664" t="str">
        <f t="shared" si="27"/>
        <v/>
      </c>
      <c r="DW43" s="665"/>
      <c r="DX43" s="666"/>
      <c r="DY43" s="664" t="str">
        <f t="shared" si="28"/>
        <v/>
      </c>
      <c r="DZ43" s="665"/>
      <c r="EA43" s="666"/>
      <c r="EB43" s="664" t="str">
        <f t="shared" si="29"/>
        <v/>
      </c>
      <c r="EC43" s="665"/>
      <c r="ED43" s="666"/>
      <c r="EE43" s="598"/>
      <c r="EF43" s="599"/>
      <c r="EG43" s="600"/>
      <c r="EH43" s="646" t="str">
        <f t="shared" si="30"/>
        <v/>
      </c>
      <c r="EI43" s="647"/>
      <c r="EJ43" s="648"/>
      <c r="EK43" s="646" t="str">
        <f t="shared" si="31"/>
        <v/>
      </c>
      <c r="EL43" s="647"/>
      <c r="EM43" s="648"/>
      <c r="EN43" s="646" t="str">
        <f t="shared" si="32"/>
        <v/>
      </c>
      <c r="EO43" s="647"/>
      <c r="EP43" s="648"/>
      <c r="EQ43" s="646" t="str">
        <f t="shared" si="33"/>
        <v/>
      </c>
      <c r="ER43" s="647"/>
      <c r="ES43" s="648"/>
      <c r="ET43" s="646" t="str">
        <f t="shared" si="34"/>
        <v/>
      </c>
      <c r="EU43" s="647"/>
      <c r="EV43" s="648"/>
      <c r="EW43" s="646" t="str">
        <f t="shared" si="35"/>
        <v/>
      </c>
      <c r="EX43" s="647"/>
      <c r="EY43" s="648"/>
      <c r="EZ43" s="646" t="str">
        <f t="shared" si="36"/>
        <v/>
      </c>
      <c r="FA43" s="647"/>
      <c r="FB43" s="648"/>
      <c r="FC43" s="646" t="str">
        <f t="shared" si="37"/>
        <v/>
      </c>
      <c r="FD43" s="647"/>
      <c r="FE43" s="648"/>
      <c r="FF43" s="646" t="str">
        <f t="shared" si="38"/>
        <v/>
      </c>
      <c r="FG43" s="647"/>
      <c r="FH43" s="648"/>
      <c r="FI43" s="646" t="str">
        <f t="shared" si="39"/>
        <v/>
      </c>
      <c r="FJ43" s="647"/>
      <c r="FK43" s="648"/>
      <c r="FL43" s="632" t="str">
        <f t="shared" si="40"/>
        <v>N/A</v>
      </c>
      <c r="FM43" s="633"/>
      <c r="FN43" s="634"/>
      <c r="FO43" s="632" t="str">
        <f t="shared" si="41"/>
        <v>N/A</v>
      </c>
      <c r="FP43" s="633"/>
      <c r="FQ43" s="634"/>
      <c r="FR43" s="632" t="str">
        <f t="shared" si="42"/>
        <v>N/A</v>
      </c>
      <c r="FS43" s="633"/>
      <c r="FT43" s="634"/>
      <c r="FU43" s="632" t="str">
        <f t="shared" si="43"/>
        <v>N/A</v>
      </c>
      <c r="FV43" s="633"/>
      <c r="FW43" s="634"/>
      <c r="FX43" s="632" t="str">
        <f t="shared" si="44"/>
        <v>N/A</v>
      </c>
      <c r="FY43" s="633"/>
      <c r="FZ43" s="634"/>
      <c r="GA43" s="632" t="str">
        <f t="shared" si="45"/>
        <v>N/A</v>
      </c>
      <c r="GB43" s="633"/>
      <c r="GC43" s="634"/>
      <c r="GD43" s="632" t="str">
        <f t="shared" si="46"/>
        <v>N/A</v>
      </c>
      <c r="GE43" s="633"/>
      <c r="GF43" s="634"/>
      <c r="GG43" s="632" t="str">
        <f t="shared" si="47"/>
        <v>N/A</v>
      </c>
      <c r="GH43" s="633"/>
      <c r="GI43" s="634"/>
      <c r="GJ43" s="632" t="str">
        <f t="shared" si="48"/>
        <v>N/A</v>
      </c>
      <c r="GK43" s="633"/>
      <c r="GL43" s="634"/>
      <c r="GM43" s="632" t="str">
        <f t="shared" si="49"/>
        <v>N/A</v>
      </c>
      <c r="GN43" s="633"/>
      <c r="GO43" s="634"/>
      <c r="GP43" s="632" t="str">
        <f t="shared" si="50"/>
        <v>N/A</v>
      </c>
      <c r="GQ43" s="633"/>
      <c r="GR43" s="634"/>
      <c r="GS43" s="632" t="str">
        <f t="shared" si="51"/>
        <v>N/A</v>
      </c>
      <c r="GT43" s="633"/>
      <c r="GU43" s="634"/>
      <c r="GV43" s="632" t="str">
        <f t="shared" si="52"/>
        <v>N/A</v>
      </c>
      <c r="GW43" s="633"/>
      <c r="GX43" s="634"/>
      <c r="GY43" s="632" t="str">
        <f t="shared" si="53"/>
        <v>N/A</v>
      </c>
      <c r="GZ43" s="633"/>
      <c r="HA43" s="634"/>
      <c r="HB43" s="632" t="str">
        <f t="shared" si="54"/>
        <v>N/A</v>
      </c>
      <c r="HC43" s="633"/>
      <c r="HD43" s="634"/>
      <c r="HE43" s="632" t="str">
        <f t="shared" si="55"/>
        <v>N/A</v>
      </c>
      <c r="HF43" s="633"/>
      <c r="HG43" s="634"/>
      <c r="HH43" s="632" t="str">
        <f t="shared" si="56"/>
        <v>N/A</v>
      </c>
      <c r="HI43" s="633"/>
      <c r="HJ43" s="634"/>
      <c r="HK43" s="632" t="str">
        <f t="shared" si="57"/>
        <v>N/A</v>
      </c>
      <c r="HL43" s="633"/>
      <c r="HM43" s="634"/>
      <c r="HN43" s="632" t="str">
        <f t="shared" si="58"/>
        <v>N/A</v>
      </c>
      <c r="HO43" s="633"/>
      <c r="HP43" s="634"/>
      <c r="HQ43" s="632" t="str">
        <f t="shared" si="59"/>
        <v>N/A</v>
      </c>
      <c r="HR43" s="633"/>
      <c r="HS43" s="634"/>
    </row>
    <row r="44" spans="1:227">
      <c r="A44" s="24" t="str">
        <f>IF('Informations About Genes'!A44="","",'Informations About Genes'!A44)</f>
        <v>D6</v>
      </c>
      <c r="B44" s="25" t="str">
        <f>IF('Informations About Genes'!D44="","",'Informations About Genes'!D44)</f>
        <v/>
      </c>
      <c r="C44" s="632" t="str">
        <f>IF('Control Sample Data'!F45="","",'Control Sample Data'!F45)</f>
        <v/>
      </c>
      <c r="D44" s="633"/>
      <c r="E44" s="634"/>
      <c r="F44" s="632" t="str">
        <f>IF('Sample 1 Data'!F45="","",'Sample 1 Data'!F45)</f>
        <v/>
      </c>
      <c r="G44" s="633"/>
      <c r="H44" s="634"/>
      <c r="I44" s="632" t="str">
        <f>IF('Sample 2 Data'!F45="","",'Sample 2 Data'!F45)</f>
        <v/>
      </c>
      <c r="J44" s="633"/>
      <c r="K44" s="634"/>
      <c r="L44" s="632" t="str">
        <f>IF('Sample 3 Data'!F45="","",'Sample 3 Data'!F45)</f>
        <v/>
      </c>
      <c r="M44" s="633"/>
      <c r="N44" s="634"/>
      <c r="O44" s="632" t="str">
        <f>IF('Sample 4 Data'!F45="","",'Sample 4 Data'!F45)</f>
        <v/>
      </c>
      <c r="P44" s="633"/>
      <c r="Q44" s="634"/>
      <c r="R44" s="632" t="str">
        <f>IF('Sample 5 Data'!F45="","",'Sample 5 Data'!F45)</f>
        <v/>
      </c>
      <c r="S44" s="633"/>
      <c r="T44" s="634"/>
      <c r="U44" s="632" t="str">
        <f>IF('Sample 6 Data'!F45="","",'Sample 6 Data'!F45)</f>
        <v/>
      </c>
      <c r="V44" s="633"/>
      <c r="W44" s="634"/>
      <c r="X44" s="632" t="str">
        <f>IF('Sample 7 Data'!F45="","",'Sample 7 Data'!F45)</f>
        <v/>
      </c>
      <c r="Y44" s="633"/>
      <c r="Z44" s="634"/>
      <c r="AA44" s="632" t="str">
        <f>IF('Sample 8 Data'!F45="","",'Sample 8 Data'!F45)</f>
        <v/>
      </c>
      <c r="AB44" s="633"/>
      <c r="AC44" s="634"/>
      <c r="AD44" s="632" t="str">
        <f>IF('Sample 9 Data'!F45="","",'Sample 9 Data'!F45)</f>
        <v/>
      </c>
      <c r="AE44" s="633"/>
      <c r="AF44" s="634"/>
      <c r="AG44" s="632" t="str">
        <f>IF('Sample 10 Data'!F45="","",'Sample 10 Data'!F45)</f>
        <v/>
      </c>
      <c r="AH44" s="633"/>
      <c r="AI44" s="634"/>
      <c r="AJ44" s="635" t="str">
        <f>IF(C44="","",C44-'HKG selection'!$D$17)</f>
        <v/>
      </c>
      <c r="AK44" s="636"/>
      <c r="AL44" s="637"/>
      <c r="AM44" s="635" t="str">
        <f>IF(F44="","",F44-'HKG selection'!$D$18)</f>
        <v/>
      </c>
      <c r="AN44" s="636"/>
      <c r="AO44" s="637"/>
      <c r="AP44" s="635" t="str">
        <f>IF(I44="","",I44-'HKG selection'!$D$19)</f>
        <v/>
      </c>
      <c r="AQ44" s="636"/>
      <c r="AR44" s="637"/>
      <c r="AS44" s="635" t="str">
        <f>IF(L44="","",L44-'HKG selection'!$D$20)</f>
        <v/>
      </c>
      <c r="AT44" s="636"/>
      <c r="AU44" s="637"/>
      <c r="AV44" s="635" t="str">
        <f>IF(O44="","",O44-'HKG selection'!$D$21)</f>
        <v/>
      </c>
      <c r="AW44" s="636"/>
      <c r="AX44" s="637"/>
      <c r="AY44" s="635" t="str">
        <f>IF(R44="","",R44-'HKG selection'!$D$22)</f>
        <v/>
      </c>
      <c r="AZ44" s="636"/>
      <c r="BA44" s="637"/>
      <c r="BB44" s="635" t="str">
        <f>IF(U44="","",U44-'HKG selection'!$D$23)</f>
        <v/>
      </c>
      <c r="BC44" s="636"/>
      <c r="BD44" s="637"/>
      <c r="BE44" s="635" t="str">
        <f>IF(X44="","",X44-'HKG selection'!$D$24)</f>
        <v/>
      </c>
      <c r="BF44" s="636"/>
      <c r="BG44" s="637"/>
      <c r="BH44" s="635" t="str">
        <f>IF(AA44="","",AA44-'HKG selection'!$D$25)</f>
        <v/>
      </c>
      <c r="BI44" s="636"/>
      <c r="BJ44" s="637"/>
      <c r="BK44" s="635" t="str">
        <f>IF(AD44="","",AD44-'HKG selection'!$D$26)</f>
        <v/>
      </c>
      <c r="BL44" s="636"/>
      <c r="BM44" s="637"/>
      <c r="BN44" s="635" t="str">
        <f>IF(AG44="","",AG44-'HKG selection'!$D$27)</f>
        <v/>
      </c>
      <c r="BO44" s="636"/>
      <c r="BP44" s="637"/>
      <c r="BQ44" s="598"/>
      <c r="BR44" s="599"/>
      <c r="BS44" s="600"/>
      <c r="BT44" s="632" t="str">
        <f t="shared" si="9"/>
        <v/>
      </c>
      <c r="BU44" s="633"/>
      <c r="BV44" s="634"/>
      <c r="BW44" s="632" t="str">
        <f t="shared" si="10"/>
        <v/>
      </c>
      <c r="BX44" s="633"/>
      <c r="BY44" s="634"/>
      <c r="BZ44" s="632" t="str">
        <f t="shared" si="11"/>
        <v/>
      </c>
      <c r="CA44" s="633"/>
      <c r="CB44" s="634"/>
      <c r="CC44" s="632" t="str">
        <f t="shared" si="12"/>
        <v/>
      </c>
      <c r="CD44" s="633"/>
      <c r="CE44" s="634"/>
      <c r="CF44" s="632" t="str">
        <f t="shared" si="13"/>
        <v/>
      </c>
      <c r="CG44" s="633"/>
      <c r="CH44" s="634"/>
      <c r="CI44" s="632" t="str">
        <f t="shared" si="14"/>
        <v/>
      </c>
      <c r="CJ44" s="633"/>
      <c r="CK44" s="634"/>
      <c r="CL44" s="632" t="str">
        <f t="shared" si="15"/>
        <v/>
      </c>
      <c r="CM44" s="633"/>
      <c r="CN44" s="634"/>
      <c r="CO44" s="632" t="str">
        <f t="shared" si="16"/>
        <v/>
      </c>
      <c r="CP44" s="633"/>
      <c r="CQ44" s="634"/>
      <c r="CR44" s="632" t="str">
        <f t="shared" si="17"/>
        <v/>
      </c>
      <c r="CS44" s="633"/>
      <c r="CT44" s="634"/>
      <c r="CU44" s="632" t="str">
        <f t="shared" si="18"/>
        <v/>
      </c>
      <c r="CV44" s="633"/>
      <c r="CW44" s="634"/>
      <c r="CX44" s="598" t="str">
        <f t="shared" si="19"/>
        <v/>
      </c>
      <c r="CY44" s="599"/>
      <c r="CZ44" s="600"/>
      <c r="DA44" s="664" t="str">
        <f t="shared" si="20"/>
        <v/>
      </c>
      <c r="DB44" s="665"/>
      <c r="DC44" s="666"/>
      <c r="DD44" s="664" t="str">
        <f t="shared" si="21"/>
        <v/>
      </c>
      <c r="DE44" s="665"/>
      <c r="DF44" s="666"/>
      <c r="DG44" s="664" t="str">
        <f t="shared" si="22"/>
        <v/>
      </c>
      <c r="DH44" s="665"/>
      <c r="DI44" s="666"/>
      <c r="DJ44" s="664" t="str">
        <f t="shared" si="23"/>
        <v/>
      </c>
      <c r="DK44" s="665"/>
      <c r="DL44" s="666"/>
      <c r="DM44" s="664" t="str">
        <f t="shared" si="24"/>
        <v/>
      </c>
      <c r="DN44" s="665"/>
      <c r="DO44" s="666"/>
      <c r="DP44" s="664" t="str">
        <f t="shared" si="25"/>
        <v/>
      </c>
      <c r="DQ44" s="665"/>
      <c r="DR44" s="666"/>
      <c r="DS44" s="664" t="str">
        <f t="shared" si="26"/>
        <v/>
      </c>
      <c r="DT44" s="665"/>
      <c r="DU44" s="666"/>
      <c r="DV44" s="664" t="str">
        <f t="shared" si="27"/>
        <v/>
      </c>
      <c r="DW44" s="665"/>
      <c r="DX44" s="666"/>
      <c r="DY44" s="664" t="str">
        <f t="shared" si="28"/>
        <v/>
      </c>
      <c r="DZ44" s="665"/>
      <c r="EA44" s="666"/>
      <c r="EB44" s="664" t="str">
        <f t="shared" si="29"/>
        <v/>
      </c>
      <c r="EC44" s="665"/>
      <c r="ED44" s="666"/>
      <c r="EE44" s="598"/>
      <c r="EF44" s="599"/>
      <c r="EG44" s="600"/>
      <c r="EH44" s="646" t="str">
        <f t="shared" si="30"/>
        <v/>
      </c>
      <c r="EI44" s="647"/>
      <c r="EJ44" s="648"/>
      <c r="EK44" s="646" t="str">
        <f t="shared" si="31"/>
        <v/>
      </c>
      <c r="EL44" s="647"/>
      <c r="EM44" s="648"/>
      <c r="EN44" s="646" t="str">
        <f t="shared" si="32"/>
        <v/>
      </c>
      <c r="EO44" s="647"/>
      <c r="EP44" s="648"/>
      <c r="EQ44" s="646" t="str">
        <f t="shared" si="33"/>
        <v/>
      </c>
      <c r="ER44" s="647"/>
      <c r="ES44" s="648"/>
      <c r="ET44" s="646" t="str">
        <f t="shared" si="34"/>
        <v/>
      </c>
      <c r="EU44" s="647"/>
      <c r="EV44" s="648"/>
      <c r="EW44" s="646" t="str">
        <f t="shared" si="35"/>
        <v/>
      </c>
      <c r="EX44" s="647"/>
      <c r="EY44" s="648"/>
      <c r="EZ44" s="646" t="str">
        <f t="shared" si="36"/>
        <v/>
      </c>
      <c r="FA44" s="647"/>
      <c r="FB44" s="648"/>
      <c r="FC44" s="646" t="str">
        <f t="shared" si="37"/>
        <v/>
      </c>
      <c r="FD44" s="647"/>
      <c r="FE44" s="648"/>
      <c r="FF44" s="646" t="str">
        <f t="shared" si="38"/>
        <v/>
      </c>
      <c r="FG44" s="647"/>
      <c r="FH44" s="648"/>
      <c r="FI44" s="646" t="str">
        <f t="shared" si="39"/>
        <v/>
      </c>
      <c r="FJ44" s="647"/>
      <c r="FK44" s="648"/>
      <c r="FL44" s="632" t="str">
        <f t="shared" si="40"/>
        <v>N/A</v>
      </c>
      <c r="FM44" s="633"/>
      <c r="FN44" s="634"/>
      <c r="FO44" s="632" t="str">
        <f t="shared" si="41"/>
        <v>N/A</v>
      </c>
      <c r="FP44" s="633"/>
      <c r="FQ44" s="634"/>
      <c r="FR44" s="632" t="str">
        <f t="shared" si="42"/>
        <v>N/A</v>
      </c>
      <c r="FS44" s="633"/>
      <c r="FT44" s="634"/>
      <c r="FU44" s="632" t="str">
        <f t="shared" si="43"/>
        <v>N/A</v>
      </c>
      <c r="FV44" s="633"/>
      <c r="FW44" s="634"/>
      <c r="FX44" s="632" t="str">
        <f t="shared" si="44"/>
        <v>N/A</v>
      </c>
      <c r="FY44" s="633"/>
      <c r="FZ44" s="634"/>
      <c r="GA44" s="632" t="str">
        <f t="shared" si="45"/>
        <v>N/A</v>
      </c>
      <c r="GB44" s="633"/>
      <c r="GC44" s="634"/>
      <c r="GD44" s="632" t="str">
        <f t="shared" si="46"/>
        <v>N/A</v>
      </c>
      <c r="GE44" s="633"/>
      <c r="GF44" s="634"/>
      <c r="GG44" s="632" t="str">
        <f t="shared" si="47"/>
        <v>N/A</v>
      </c>
      <c r="GH44" s="633"/>
      <c r="GI44" s="634"/>
      <c r="GJ44" s="632" t="str">
        <f t="shared" si="48"/>
        <v>N/A</v>
      </c>
      <c r="GK44" s="633"/>
      <c r="GL44" s="634"/>
      <c r="GM44" s="632" t="str">
        <f t="shared" si="49"/>
        <v>N/A</v>
      </c>
      <c r="GN44" s="633"/>
      <c r="GO44" s="634"/>
      <c r="GP44" s="632" t="str">
        <f t="shared" si="50"/>
        <v>N/A</v>
      </c>
      <c r="GQ44" s="633"/>
      <c r="GR44" s="634"/>
      <c r="GS44" s="632" t="str">
        <f t="shared" si="51"/>
        <v>N/A</v>
      </c>
      <c r="GT44" s="633"/>
      <c r="GU44" s="634"/>
      <c r="GV44" s="632" t="str">
        <f t="shared" si="52"/>
        <v>N/A</v>
      </c>
      <c r="GW44" s="633"/>
      <c r="GX44" s="634"/>
      <c r="GY44" s="632" t="str">
        <f t="shared" si="53"/>
        <v>N/A</v>
      </c>
      <c r="GZ44" s="633"/>
      <c r="HA44" s="634"/>
      <c r="HB44" s="632" t="str">
        <f t="shared" si="54"/>
        <v>N/A</v>
      </c>
      <c r="HC44" s="633"/>
      <c r="HD44" s="634"/>
      <c r="HE44" s="632" t="str">
        <f t="shared" si="55"/>
        <v>N/A</v>
      </c>
      <c r="HF44" s="633"/>
      <c r="HG44" s="634"/>
      <c r="HH44" s="632" t="str">
        <f t="shared" si="56"/>
        <v>N/A</v>
      </c>
      <c r="HI44" s="633"/>
      <c r="HJ44" s="634"/>
      <c r="HK44" s="632" t="str">
        <f t="shared" si="57"/>
        <v>N/A</v>
      </c>
      <c r="HL44" s="633"/>
      <c r="HM44" s="634"/>
      <c r="HN44" s="632" t="str">
        <f t="shared" si="58"/>
        <v>N/A</v>
      </c>
      <c r="HO44" s="633"/>
      <c r="HP44" s="634"/>
      <c r="HQ44" s="632" t="str">
        <f t="shared" si="59"/>
        <v>N/A</v>
      </c>
      <c r="HR44" s="633"/>
      <c r="HS44" s="634"/>
    </row>
    <row r="45" spans="1:227">
      <c r="A45" s="24" t="str">
        <f>IF('Informations About Genes'!A45="","",'Informations About Genes'!A45)</f>
        <v>D7</v>
      </c>
      <c r="B45" s="25" t="str">
        <f>IF('Informations About Genes'!D45="","",'Informations About Genes'!D45)</f>
        <v/>
      </c>
      <c r="C45" s="632" t="str">
        <f>IF('Control Sample Data'!F46="","",'Control Sample Data'!F46)</f>
        <v/>
      </c>
      <c r="D45" s="633"/>
      <c r="E45" s="634"/>
      <c r="F45" s="632" t="str">
        <f>IF('Sample 1 Data'!F46="","",'Sample 1 Data'!F46)</f>
        <v/>
      </c>
      <c r="G45" s="633"/>
      <c r="H45" s="634"/>
      <c r="I45" s="632" t="str">
        <f>IF('Sample 2 Data'!F46="","",'Sample 2 Data'!F46)</f>
        <v/>
      </c>
      <c r="J45" s="633"/>
      <c r="K45" s="634"/>
      <c r="L45" s="632" t="str">
        <f>IF('Sample 3 Data'!F46="","",'Sample 3 Data'!F46)</f>
        <v/>
      </c>
      <c r="M45" s="633"/>
      <c r="N45" s="634"/>
      <c r="O45" s="632" t="str">
        <f>IF('Sample 4 Data'!F46="","",'Sample 4 Data'!F46)</f>
        <v/>
      </c>
      <c r="P45" s="633"/>
      <c r="Q45" s="634"/>
      <c r="R45" s="632" t="str">
        <f>IF('Sample 5 Data'!F46="","",'Sample 5 Data'!F46)</f>
        <v/>
      </c>
      <c r="S45" s="633"/>
      <c r="T45" s="634"/>
      <c r="U45" s="632" t="str">
        <f>IF('Sample 6 Data'!F46="","",'Sample 6 Data'!F46)</f>
        <v/>
      </c>
      <c r="V45" s="633"/>
      <c r="W45" s="634"/>
      <c r="X45" s="632" t="str">
        <f>IF('Sample 7 Data'!F46="","",'Sample 7 Data'!F46)</f>
        <v/>
      </c>
      <c r="Y45" s="633"/>
      <c r="Z45" s="634"/>
      <c r="AA45" s="632" t="str">
        <f>IF('Sample 8 Data'!F46="","",'Sample 8 Data'!F46)</f>
        <v/>
      </c>
      <c r="AB45" s="633"/>
      <c r="AC45" s="634"/>
      <c r="AD45" s="632" t="str">
        <f>IF('Sample 9 Data'!F46="","",'Sample 9 Data'!F46)</f>
        <v/>
      </c>
      <c r="AE45" s="633"/>
      <c r="AF45" s="634"/>
      <c r="AG45" s="632" t="str">
        <f>IF('Sample 10 Data'!F46="","",'Sample 10 Data'!F46)</f>
        <v/>
      </c>
      <c r="AH45" s="633"/>
      <c r="AI45" s="634"/>
      <c r="AJ45" s="635" t="str">
        <f>IF(C45="","",C45-'HKG selection'!$D$17)</f>
        <v/>
      </c>
      <c r="AK45" s="636"/>
      <c r="AL45" s="637"/>
      <c r="AM45" s="635" t="str">
        <f>IF(F45="","",F45-'HKG selection'!$D$18)</f>
        <v/>
      </c>
      <c r="AN45" s="636"/>
      <c r="AO45" s="637"/>
      <c r="AP45" s="635" t="str">
        <f>IF(I45="","",I45-'HKG selection'!$D$19)</f>
        <v/>
      </c>
      <c r="AQ45" s="636"/>
      <c r="AR45" s="637"/>
      <c r="AS45" s="635" t="str">
        <f>IF(L45="","",L45-'HKG selection'!$D$20)</f>
        <v/>
      </c>
      <c r="AT45" s="636"/>
      <c r="AU45" s="637"/>
      <c r="AV45" s="635" t="str">
        <f>IF(O45="","",O45-'HKG selection'!$D$21)</f>
        <v/>
      </c>
      <c r="AW45" s="636"/>
      <c r="AX45" s="637"/>
      <c r="AY45" s="635" t="str">
        <f>IF(R45="","",R45-'HKG selection'!$D$22)</f>
        <v/>
      </c>
      <c r="AZ45" s="636"/>
      <c r="BA45" s="637"/>
      <c r="BB45" s="635" t="str">
        <f>IF(U45="","",U45-'HKG selection'!$D$23)</f>
        <v/>
      </c>
      <c r="BC45" s="636"/>
      <c r="BD45" s="637"/>
      <c r="BE45" s="635" t="str">
        <f>IF(X45="","",X45-'HKG selection'!$D$24)</f>
        <v/>
      </c>
      <c r="BF45" s="636"/>
      <c r="BG45" s="637"/>
      <c r="BH45" s="635" t="str">
        <f>IF(AA45="","",AA45-'HKG selection'!$D$25)</f>
        <v/>
      </c>
      <c r="BI45" s="636"/>
      <c r="BJ45" s="637"/>
      <c r="BK45" s="635" t="str">
        <f>IF(AD45="","",AD45-'HKG selection'!$D$26)</f>
        <v/>
      </c>
      <c r="BL45" s="636"/>
      <c r="BM45" s="637"/>
      <c r="BN45" s="635" t="str">
        <f>IF(AG45="","",AG45-'HKG selection'!$D$27)</f>
        <v/>
      </c>
      <c r="BO45" s="636"/>
      <c r="BP45" s="637"/>
      <c r="BQ45" s="598"/>
      <c r="BR45" s="599"/>
      <c r="BS45" s="600"/>
      <c r="BT45" s="632" t="str">
        <f t="shared" si="9"/>
        <v/>
      </c>
      <c r="BU45" s="633"/>
      <c r="BV45" s="634"/>
      <c r="BW45" s="632" t="str">
        <f t="shared" si="10"/>
        <v/>
      </c>
      <c r="BX45" s="633"/>
      <c r="BY45" s="634"/>
      <c r="BZ45" s="632" t="str">
        <f t="shared" si="11"/>
        <v/>
      </c>
      <c r="CA45" s="633"/>
      <c r="CB45" s="634"/>
      <c r="CC45" s="632" t="str">
        <f t="shared" si="12"/>
        <v/>
      </c>
      <c r="CD45" s="633"/>
      <c r="CE45" s="634"/>
      <c r="CF45" s="632" t="str">
        <f t="shared" si="13"/>
        <v/>
      </c>
      <c r="CG45" s="633"/>
      <c r="CH45" s="634"/>
      <c r="CI45" s="632" t="str">
        <f t="shared" si="14"/>
        <v/>
      </c>
      <c r="CJ45" s="633"/>
      <c r="CK45" s="634"/>
      <c r="CL45" s="632" t="str">
        <f t="shared" si="15"/>
        <v/>
      </c>
      <c r="CM45" s="633"/>
      <c r="CN45" s="634"/>
      <c r="CO45" s="632" t="str">
        <f t="shared" si="16"/>
        <v/>
      </c>
      <c r="CP45" s="633"/>
      <c r="CQ45" s="634"/>
      <c r="CR45" s="632" t="str">
        <f t="shared" si="17"/>
        <v/>
      </c>
      <c r="CS45" s="633"/>
      <c r="CT45" s="634"/>
      <c r="CU45" s="632" t="str">
        <f t="shared" si="18"/>
        <v/>
      </c>
      <c r="CV45" s="633"/>
      <c r="CW45" s="634"/>
      <c r="CX45" s="598" t="str">
        <f t="shared" si="19"/>
        <v/>
      </c>
      <c r="CY45" s="599"/>
      <c r="CZ45" s="600"/>
      <c r="DA45" s="664" t="str">
        <f t="shared" si="20"/>
        <v/>
      </c>
      <c r="DB45" s="665"/>
      <c r="DC45" s="666"/>
      <c r="DD45" s="664" t="str">
        <f t="shared" si="21"/>
        <v/>
      </c>
      <c r="DE45" s="665"/>
      <c r="DF45" s="666"/>
      <c r="DG45" s="664" t="str">
        <f t="shared" si="22"/>
        <v/>
      </c>
      <c r="DH45" s="665"/>
      <c r="DI45" s="666"/>
      <c r="DJ45" s="664" t="str">
        <f t="shared" si="23"/>
        <v/>
      </c>
      <c r="DK45" s="665"/>
      <c r="DL45" s="666"/>
      <c r="DM45" s="664" t="str">
        <f t="shared" si="24"/>
        <v/>
      </c>
      <c r="DN45" s="665"/>
      <c r="DO45" s="666"/>
      <c r="DP45" s="664" t="str">
        <f t="shared" si="25"/>
        <v/>
      </c>
      <c r="DQ45" s="665"/>
      <c r="DR45" s="666"/>
      <c r="DS45" s="664" t="str">
        <f t="shared" si="26"/>
        <v/>
      </c>
      <c r="DT45" s="665"/>
      <c r="DU45" s="666"/>
      <c r="DV45" s="664" t="str">
        <f t="shared" si="27"/>
        <v/>
      </c>
      <c r="DW45" s="665"/>
      <c r="DX45" s="666"/>
      <c r="DY45" s="664" t="str">
        <f t="shared" si="28"/>
        <v/>
      </c>
      <c r="DZ45" s="665"/>
      <c r="EA45" s="666"/>
      <c r="EB45" s="664" t="str">
        <f t="shared" si="29"/>
        <v/>
      </c>
      <c r="EC45" s="665"/>
      <c r="ED45" s="666"/>
      <c r="EE45" s="598"/>
      <c r="EF45" s="599"/>
      <c r="EG45" s="600"/>
      <c r="EH45" s="646" t="str">
        <f t="shared" si="30"/>
        <v/>
      </c>
      <c r="EI45" s="647"/>
      <c r="EJ45" s="648"/>
      <c r="EK45" s="646" t="str">
        <f t="shared" si="31"/>
        <v/>
      </c>
      <c r="EL45" s="647"/>
      <c r="EM45" s="648"/>
      <c r="EN45" s="646" t="str">
        <f t="shared" si="32"/>
        <v/>
      </c>
      <c r="EO45" s="647"/>
      <c r="EP45" s="648"/>
      <c r="EQ45" s="646" t="str">
        <f t="shared" si="33"/>
        <v/>
      </c>
      <c r="ER45" s="647"/>
      <c r="ES45" s="648"/>
      <c r="ET45" s="646" t="str">
        <f t="shared" si="34"/>
        <v/>
      </c>
      <c r="EU45" s="647"/>
      <c r="EV45" s="648"/>
      <c r="EW45" s="646" t="str">
        <f t="shared" si="35"/>
        <v/>
      </c>
      <c r="EX45" s="647"/>
      <c r="EY45" s="648"/>
      <c r="EZ45" s="646" t="str">
        <f t="shared" si="36"/>
        <v/>
      </c>
      <c r="FA45" s="647"/>
      <c r="FB45" s="648"/>
      <c r="FC45" s="646" t="str">
        <f t="shared" si="37"/>
        <v/>
      </c>
      <c r="FD45" s="647"/>
      <c r="FE45" s="648"/>
      <c r="FF45" s="646" t="str">
        <f t="shared" si="38"/>
        <v/>
      </c>
      <c r="FG45" s="647"/>
      <c r="FH45" s="648"/>
      <c r="FI45" s="646" t="str">
        <f t="shared" si="39"/>
        <v/>
      </c>
      <c r="FJ45" s="647"/>
      <c r="FK45" s="648"/>
      <c r="FL45" s="632" t="str">
        <f t="shared" si="40"/>
        <v>N/A</v>
      </c>
      <c r="FM45" s="633"/>
      <c r="FN45" s="634"/>
      <c r="FO45" s="632" t="str">
        <f t="shared" si="41"/>
        <v>N/A</v>
      </c>
      <c r="FP45" s="633"/>
      <c r="FQ45" s="634"/>
      <c r="FR45" s="632" t="str">
        <f t="shared" si="42"/>
        <v>N/A</v>
      </c>
      <c r="FS45" s="633"/>
      <c r="FT45" s="634"/>
      <c r="FU45" s="632" t="str">
        <f t="shared" si="43"/>
        <v>N/A</v>
      </c>
      <c r="FV45" s="633"/>
      <c r="FW45" s="634"/>
      <c r="FX45" s="632" t="str">
        <f t="shared" si="44"/>
        <v>N/A</v>
      </c>
      <c r="FY45" s="633"/>
      <c r="FZ45" s="634"/>
      <c r="GA45" s="632" t="str">
        <f t="shared" si="45"/>
        <v>N/A</v>
      </c>
      <c r="GB45" s="633"/>
      <c r="GC45" s="634"/>
      <c r="GD45" s="632" t="str">
        <f t="shared" si="46"/>
        <v>N/A</v>
      </c>
      <c r="GE45" s="633"/>
      <c r="GF45" s="634"/>
      <c r="GG45" s="632" t="str">
        <f t="shared" si="47"/>
        <v>N/A</v>
      </c>
      <c r="GH45" s="633"/>
      <c r="GI45" s="634"/>
      <c r="GJ45" s="632" t="str">
        <f t="shared" si="48"/>
        <v>N/A</v>
      </c>
      <c r="GK45" s="633"/>
      <c r="GL45" s="634"/>
      <c r="GM45" s="632" t="str">
        <f t="shared" si="49"/>
        <v>N/A</v>
      </c>
      <c r="GN45" s="633"/>
      <c r="GO45" s="634"/>
      <c r="GP45" s="632" t="str">
        <f t="shared" si="50"/>
        <v>N/A</v>
      </c>
      <c r="GQ45" s="633"/>
      <c r="GR45" s="634"/>
      <c r="GS45" s="632" t="str">
        <f t="shared" si="51"/>
        <v>N/A</v>
      </c>
      <c r="GT45" s="633"/>
      <c r="GU45" s="634"/>
      <c r="GV45" s="632" t="str">
        <f t="shared" si="52"/>
        <v>N/A</v>
      </c>
      <c r="GW45" s="633"/>
      <c r="GX45" s="634"/>
      <c r="GY45" s="632" t="str">
        <f t="shared" si="53"/>
        <v>N/A</v>
      </c>
      <c r="GZ45" s="633"/>
      <c r="HA45" s="634"/>
      <c r="HB45" s="632" t="str">
        <f t="shared" si="54"/>
        <v>N/A</v>
      </c>
      <c r="HC45" s="633"/>
      <c r="HD45" s="634"/>
      <c r="HE45" s="632" t="str">
        <f t="shared" si="55"/>
        <v>N/A</v>
      </c>
      <c r="HF45" s="633"/>
      <c r="HG45" s="634"/>
      <c r="HH45" s="632" t="str">
        <f t="shared" si="56"/>
        <v>N/A</v>
      </c>
      <c r="HI45" s="633"/>
      <c r="HJ45" s="634"/>
      <c r="HK45" s="632" t="str">
        <f t="shared" si="57"/>
        <v>N/A</v>
      </c>
      <c r="HL45" s="633"/>
      <c r="HM45" s="634"/>
      <c r="HN45" s="632" t="str">
        <f t="shared" si="58"/>
        <v>N/A</v>
      </c>
      <c r="HO45" s="633"/>
      <c r="HP45" s="634"/>
      <c r="HQ45" s="632" t="str">
        <f t="shared" si="59"/>
        <v>N/A</v>
      </c>
      <c r="HR45" s="633"/>
      <c r="HS45" s="634"/>
    </row>
    <row r="46" spans="1:227">
      <c r="A46" s="24" t="str">
        <f>IF('Informations About Genes'!A46="","",'Informations About Genes'!A46)</f>
        <v>D8</v>
      </c>
      <c r="B46" s="25" t="str">
        <f>IF('Informations About Genes'!D46="","",'Informations About Genes'!D46)</f>
        <v/>
      </c>
      <c r="C46" s="632" t="str">
        <f>IF('Control Sample Data'!F47="","",'Control Sample Data'!F47)</f>
        <v/>
      </c>
      <c r="D46" s="633"/>
      <c r="E46" s="634"/>
      <c r="F46" s="632" t="str">
        <f>IF('Sample 1 Data'!F47="","",'Sample 1 Data'!F47)</f>
        <v/>
      </c>
      <c r="G46" s="633"/>
      <c r="H46" s="634"/>
      <c r="I46" s="632" t="str">
        <f>IF('Sample 2 Data'!F47="","",'Sample 2 Data'!F47)</f>
        <v/>
      </c>
      <c r="J46" s="633"/>
      <c r="K46" s="634"/>
      <c r="L46" s="632" t="str">
        <f>IF('Sample 3 Data'!F47="","",'Sample 3 Data'!F47)</f>
        <v/>
      </c>
      <c r="M46" s="633"/>
      <c r="N46" s="634"/>
      <c r="O46" s="632" t="str">
        <f>IF('Sample 4 Data'!F47="","",'Sample 4 Data'!F47)</f>
        <v/>
      </c>
      <c r="P46" s="633"/>
      <c r="Q46" s="634"/>
      <c r="R46" s="632" t="str">
        <f>IF('Sample 5 Data'!F47="","",'Sample 5 Data'!F47)</f>
        <v/>
      </c>
      <c r="S46" s="633"/>
      <c r="T46" s="634"/>
      <c r="U46" s="632" t="str">
        <f>IF('Sample 6 Data'!F47="","",'Sample 6 Data'!F47)</f>
        <v/>
      </c>
      <c r="V46" s="633"/>
      <c r="W46" s="634"/>
      <c r="X46" s="632" t="str">
        <f>IF('Sample 7 Data'!F47="","",'Sample 7 Data'!F47)</f>
        <v/>
      </c>
      <c r="Y46" s="633"/>
      <c r="Z46" s="634"/>
      <c r="AA46" s="632" t="str">
        <f>IF('Sample 8 Data'!F47="","",'Sample 8 Data'!F47)</f>
        <v/>
      </c>
      <c r="AB46" s="633"/>
      <c r="AC46" s="634"/>
      <c r="AD46" s="632" t="str">
        <f>IF('Sample 9 Data'!F47="","",'Sample 9 Data'!F47)</f>
        <v/>
      </c>
      <c r="AE46" s="633"/>
      <c r="AF46" s="634"/>
      <c r="AG46" s="632" t="str">
        <f>IF('Sample 10 Data'!F47="","",'Sample 10 Data'!F47)</f>
        <v/>
      </c>
      <c r="AH46" s="633"/>
      <c r="AI46" s="634"/>
      <c r="AJ46" s="635" t="str">
        <f>IF(C46="","",C46-'HKG selection'!$D$17)</f>
        <v/>
      </c>
      <c r="AK46" s="636"/>
      <c r="AL46" s="637"/>
      <c r="AM46" s="635" t="str">
        <f>IF(F46="","",F46-'HKG selection'!$D$18)</f>
        <v/>
      </c>
      <c r="AN46" s="636"/>
      <c r="AO46" s="637"/>
      <c r="AP46" s="635" t="str">
        <f>IF(I46="","",I46-'HKG selection'!$D$19)</f>
        <v/>
      </c>
      <c r="AQ46" s="636"/>
      <c r="AR46" s="637"/>
      <c r="AS46" s="635" t="str">
        <f>IF(L46="","",L46-'HKG selection'!$D$20)</f>
        <v/>
      </c>
      <c r="AT46" s="636"/>
      <c r="AU46" s="637"/>
      <c r="AV46" s="635" t="str">
        <f>IF(O46="","",O46-'HKG selection'!$D$21)</f>
        <v/>
      </c>
      <c r="AW46" s="636"/>
      <c r="AX46" s="637"/>
      <c r="AY46" s="635" t="str">
        <f>IF(R46="","",R46-'HKG selection'!$D$22)</f>
        <v/>
      </c>
      <c r="AZ46" s="636"/>
      <c r="BA46" s="637"/>
      <c r="BB46" s="635" t="str">
        <f>IF(U46="","",U46-'HKG selection'!$D$23)</f>
        <v/>
      </c>
      <c r="BC46" s="636"/>
      <c r="BD46" s="637"/>
      <c r="BE46" s="635" t="str">
        <f>IF(X46="","",X46-'HKG selection'!$D$24)</f>
        <v/>
      </c>
      <c r="BF46" s="636"/>
      <c r="BG46" s="637"/>
      <c r="BH46" s="635" t="str">
        <f>IF(AA46="","",AA46-'HKG selection'!$D$25)</f>
        <v/>
      </c>
      <c r="BI46" s="636"/>
      <c r="BJ46" s="637"/>
      <c r="BK46" s="635" t="str">
        <f>IF(AD46="","",AD46-'HKG selection'!$D$26)</f>
        <v/>
      </c>
      <c r="BL46" s="636"/>
      <c r="BM46" s="637"/>
      <c r="BN46" s="635" t="str">
        <f>IF(AG46="","",AG46-'HKG selection'!$D$27)</f>
        <v/>
      </c>
      <c r="BO46" s="636"/>
      <c r="BP46" s="637"/>
      <c r="BQ46" s="598"/>
      <c r="BR46" s="599"/>
      <c r="BS46" s="600"/>
      <c r="BT46" s="632" t="str">
        <f t="shared" si="9"/>
        <v/>
      </c>
      <c r="BU46" s="633"/>
      <c r="BV46" s="634"/>
      <c r="BW46" s="632" t="str">
        <f t="shared" si="10"/>
        <v/>
      </c>
      <c r="BX46" s="633"/>
      <c r="BY46" s="634"/>
      <c r="BZ46" s="632" t="str">
        <f t="shared" si="11"/>
        <v/>
      </c>
      <c r="CA46" s="633"/>
      <c r="CB46" s="634"/>
      <c r="CC46" s="632" t="str">
        <f t="shared" si="12"/>
        <v/>
      </c>
      <c r="CD46" s="633"/>
      <c r="CE46" s="634"/>
      <c r="CF46" s="632" t="str">
        <f t="shared" si="13"/>
        <v/>
      </c>
      <c r="CG46" s="633"/>
      <c r="CH46" s="634"/>
      <c r="CI46" s="632" t="str">
        <f t="shared" si="14"/>
        <v/>
      </c>
      <c r="CJ46" s="633"/>
      <c r="CK46" s="634"/>
      <c r="CL46" s="632" t="str">
        <f t="shared" si="15"/>
        <v/>
      </c>
      <c r="CM46" s="633"/>
      <c r="CN46" s="634"/>
      <c r="CO46" s="632" t="str">
        <f t="shared" si="16"/>
        <v/>
      </c>
      <c r="CP46" s="633"/>
      <c r="CQ46" s="634"/>
      <c r="CR46" s="632" t="str">
        <f t="shared" si="17"/>
        <v/>
      </c>
      <c r="CS46" s="633"/>
      <c r="CT46" s="634"/>
      <c r="CU46" s="632" t="str">
        <f t="shared" si="18"/>
        <v/>
      </c>
      <c r="CV46" s="633"/>
      <c r="CW46" s="634"/>
      <c r="CX46" s="598" t="str">
        <f t="shared" si="19"/>
        <v/>
      </c>
      <c r="CY46" s="599"/>
      <c r="CZ46" s="600"/>
      <c r="DA46" s="664" t="str">
        <f t="shared" si="20"/>
        <v/>
      </c>
      <c r="DB46" s="665"/>
      <c r="DC46" s="666"/>
      <c r="DD46" s="664" t="str">
        <f t="shared" si="21"/>
        <v/>
      </c>
      <c r="DE46" s="665"/>
      <c r="DF46" s="666"/>
      <c r="DG46" s="664" t="str">
        <f t="shared" si="22"/>
        <v/>
      </c>
      <c r="DH46" s="665"/>
      <c r="DI46" s="666"/>
      <c r="DJ46" s="664" t="str">
        <f t="shared" si="23"/>
        <v/>
      </c>
      <c r="DK46" s="665"/>
      <c r="DL46" s="666"/>
      <c r="DM46" s="664" t="str">
        <f t="shared" si="24"/>
        <v/>
      </c>
      <c r="DN46" s="665"/>
      <c r="DO46" s="666"/>
      <c r="DP46" s="664" t="str">
        <f t="shared" si="25"/>
        <v/>
      </c>
      <c r="DQ46" s="665"/>
      <c r="DR46" s="666"/>
      <c r="DS46" s="664" t="str">
        <f t="shared" si="26"/>
        <v/>
      </c>
      <c r="DT46" s="665"/>
      <c r="DU46" s="666"/>
      <c r="DV46" s="664" t="str">
        <f t="shared" si="27"/>
        <v/>
      </c>
      <c r="DW46" s="665"/>
      <c r="DX46" s="666"/>
      <c r="DY46" s="664" t="str">
        <f t="shared" si="28"/>
        <v/>
      </c>
      <c r="DZ46" s="665"/>
      <c r="EA46" s="666"/>
      <c r="EB46" s="664" t="str">
        <f t="shared" si="29"/>
        <v/>
      </c>
      <c r="EC46" s="665"/>
      <c r="ED46" s="666"/>
      <c r="EE46" s="598"/>
      <c r="EF46" s="599"/>
      <c r="EG46" s="600"/>
      <c r="EH46" s="646" t="str">
        <f t="shared" si="30"/>
        <v/>
      </c>
      <c r="EI46" s="647"/>
      <c r="EJ46" s="648"/>
      <c r="EK46" s="646" t="str">
        <f t="shared" si="31"/>
        <v/>
      </c>
      <c r="EL46" s="647"/>
      <c r="EM46" s="648"/>
      <c r="EN46" s="646" t="str">
        <f t="shared" si="32"/>
        <v/>
      </c>
      <c r="EO46" s="647"/>
      <c r="EP46" s="648"/>
      <c r="EQ46" s="646" t="str">
        <f t="shared" si="33"/>
        <v/>
      </c>
      <c r="ER46" s="647"/>
      <c r="ES46" s="648"/>
      <c r="ET46" s="646" t="str">
        <f t="shared" si="34"/>
        <v/>
      </c>
      <c r="EU46" s="647"/>
      <c r="EV46" s="648"/>
      <c r="EW46" s="646" t="str">
        <f t="shared" si="35"/>
        <v/>
      </c>
      <c r="EX46" s="647"/>
      <c r="EY46" s="648"/>
      <c r="EZ46" s="646" t="str">
        <f t="shared" si="36"/>
        <v/>
      </c>
      <c r="FA46" s="647"/>
      <c r="FB46" s="648"/>
      <c r="FC46" s="646" t="str">
        <f t="shared" si="37"/>
        <v/>
      </c>
      <c r="FD46" s="647"/>
      <c r="FE46" s="648"/>
      <c r="FF46" s="646" t="str">
        <f t="shared" si="38"/>
        <v/>
      </c>
      <c r="FG46" s="647"/>
      <c r="FH46" s="648"/>
      <c r="FI46" s="646" t="str">
        <f t="shared" si="39"/>
        <v/>
      </c>
      <c r="FJ46" s="647"/>
      <c r="FK46" s="648"/>
      <c r="FL46" s="632" t="str">
        <f t="shared" si="40"/>
        <v>N/A</v>
      </c>
      <c r="FM46" s="633"/>
      <c r="FN46" s="634"/>
      <c r="FO46" s="632" t="str">
        <f t="shared" si="41"/>
        <v>N/A</v>
      </c>
      <c r="FP46" s="633"/>
      <c r="FQ46" s="634"/>
      <c r="FR46" s="632" t="str">
        <f t="shared" si="42"/>
        <v>N/A</v>
      </c>
      <c r="FS46" s="633"/>
      <c r="FT46" s="634"/>
      <c r="FU46" s="632" t="str">
        <f t="shared" si="43"/>
        <v>N/A</v>
      </c>
      <c r="FV46" s="633"/>
      <c r="FW46" s="634"/>
      <c r="FX46" s="632" t="str">
        <f t="shared" si="44"/>
        <v>N/A</v>
      </c>
      <c r="FY46" s="633"/>
      <c r="FZ46" s="634"/>
      <c r="GA46" s="632" t="str">
        <f t="shared" si="45"/>
        <v>N/A</v>
      </c>
      <c r="GB46" s="633"/>
      <c r="GC46" s="634"/>
      <c r="GD46" s="632" t="str">
        <f t="shared" si="46"/>
        <v>N/A</v>
      </c>
      <c r="GE46" s="633"/>
      <c r="GF46" s="634"/>
      <c r="GG46" s="632" t="str">
        <f t="shared" si="47"/>
        <v>N/A</v>
      </c>
      <c r="GH46" s="633"/>
      <c r="GI46" s="634"/>
      <c r="GJ46" s="632" t="str">
        <f t="shared" si="48"/>
        <v>N/A</v>
      </c>
      <c r="GK46" s="633"/>
      <c r="GL46" s="634"/>
      <c r="GM46" s="632" t="str">
        <f t="shared" si="49"/>
        <v>N/A</v>
      </c>
      <c r="GN46" s="633"/>
      <c r="GO46" s="634"/>
      <c r="GP46" s="632" t="str">
        <f t="shared" si="50"/>
        <v>N/A</v>
      </c>
      <c r="GQ46" s="633"/>
      <c r="GR46" s="634"/>
      <c r="GS46" s="632" t="str">
        <f t="shared" si="51"/>
        <v>N/A</v>
      </c>
      <c r="GT46" s="633"/>
      <c r="GU46" s="634"/>
      <c r="GV46" s="632" t="str">
        <f t="shared" si="52"/>
        <v>N/A</v>
      </c>
      <c r="GW46" s="633"/>
      <c r="GX46" s="634"/>
      <c r="GY46" s="632" t="str">
        <f t="shared" si="53"/>
        <v>N/A</v>
      </c>
      <c r="GZ46" s="633"/>
      <c r="HA46" s="634"/>
      <c r="HB46" s="632" t="str">
        <f t="shared" si="54"/>
        <v>N/A</v>
      </c>
      <c r="HC46" s="633"/>
      <c r="HD46" s="634"/>
      <c r="HE46" s="632" t="str">
        <f t="shared" si="55"/>
        <v>N/A</v>
      </c>
      <c r="HF46" s="633"/>
      <c r="HG46" s="634"/>
      <c r="HH46" s="632" t="str">
        <f t="shared" si="56"/>
        <v>N/A</v>
      </c>
      <c r="HI46" s="633"/>
      <c r="HJ46" s="634"/>
      <c r="HK46" s="632" t="str">
        <f t="shared" si="57"/>
        <v>N/A</v>
      </c>
      <c r="HL46" s="633"/>
      <c r="HM46" s="634"/>
      <c r="HN46" s="632" t="str">
        <f t="shared" si="58"/>
        <v>N/A</v>
      </c>
      <c r="HO46" s="633"/>
      <c r="HP46" s="634"/>
      <c r="HQ46" s="632" t="str">
        <f t="shared" si="59"/>
        <v>N/A</v>
      </c>
      <c r="HR46" s="633"/>
      <c r="HS46" s="634"/>
    </row>
    <row r="47" spans="1:227">
      <c r="A47" s="24" t="str">
        <f>IF('Informations About Genes'!A47="","",'Informations About Genes'!A47)</f>
        <v>D9</v>
      </c>
      <c r="B47" s="25" t="str">
        <f>IF('Informations About Genes'!D47="","",'Informations About Genes'!D47)</f>
        <v/>
      </c>
      <c r="C47" s="632" t="str">
        <f>IF('Control Sample Data'!F48="","",'Control Sample Data'!F48)</f>
        <v/>
      </c>
      <c r="D47" s="633"/>
      <c r="E47" s="634"/>
      <c r="F47" s="632" t="str">
        <f>IF('Sample 1 Data'!F48="","",'Sample 1 Data'!F48)</f>
        <v/>
      </c>
      <c r="G47" s="633"/>
      <c r="H47" s="634"/>
      <c r="I47" s="632" t="str">
        <f>IF('Sample 2 Data'!F48="","",'Sample 2 Data'!F48)</f>
        <v/>
      </c>
      <c r="J47" s="633"/>
      <c r="K47" s="634"/>
      <c r="L47" s="632" t="str">
        <f>IF('Sample 3 Data'!F48="","",'Sample 3 Data'!F48)</f>
        <v/>
      </c>
      <c r="M47" s="633"/>
      <c r="N47" s="634"/>
      <c r="O47" s="632" t="str">
        <f>IF('Sample 4 Data'!F48="","",'Sample 4 Data'!F48)</f>
        <v/>
      </c>
      <c r="P47" s="633"/>
      <c r="Q47" s="634"/>
      <c r="R47" s="632" t="str">
        <f>IF('Sample 5 Data'!F48="","",'Sample 5 Data'!F48)</f>
        <v/>
      </c>
      <c r="S47" s="633"/>
      <c r="T47" s="634"/>
      <c r="U47" s="632" t="str">
        <f>IF('Sample 6 Data'!F48="","",'Sample 6 Data'!F48)</f>
        <v/>
      </c>
      <c r="V47" s="633"/>
      <c r="W47" s="634"/>
      <c r="X47" s="632" t="str">
        <f>IF('Sample 7 Data'!F48="","",'Sample 7 Data'!F48)</f>
        <v/>
      </c>
      <c r="Y47" s="633"/>
      <c r="Z47" s="634"/>
      <c r="AA47" s="632" t="str">
        <f>IF('Sample 8 Data'!F48="","",'Sample 8 Data'!F48)</f>
        <v/>
      </c>
      <c r="AB47" s="633"/>
      <c r="AC47" s="634"/>
      <c r="AD47" s="632" t="str">
        <f>IF('Sample 9 Data'!F48="","",'Sample 9 Data'!F48)</f>
        <v/>
      </c>
      <c r="AE47" s="633"/>
      <c r="AF47" s="634"/>
      <c r="AG47" s="632" t="str">
        <f>IF('Sample 10 Data'!F48="","",'Sample 10 Data'!F48)</f>
        <v/>
      </c>
      <c r="AH47" s="633"/>
      <c r="AI47" s="634"/>
      <c r="AJ47" s="635" t="str">
        <f>IF(C47="","",C47-'HKG selection'!$D$17)</f>
        <v/>
      </c>
      <c r="AK47" s="636"/>
      <c r="AL47" s="637"/>
      <c r="AM47" s="635" t="str">
        <f>IF(F47="","",F47-'HKG selection'!$D$18)</f>
        <v/>
      </c>
      <c r="AN47" s="636"/>
      <c r="AO47" s="637"/>
      <c r="AP47" s="635" t="str">
        <f>IF(I47="","",I47-'HKG selection'!$D$19)</f>
        <v/>
      </c>
      <c r="AQ47" s="636"/>
      <c r="AR47" s="637"/>
      <c r="AS47" s="635" t="str">
        <f>IF(L47="","",L47-'HKG selection'!$D$20)</f>
        <v/>
      </c>
      <c r="AT47" s="636"/>
      <c r="AU47" s="637"/>
      <c r="AV47" s="635" t="str">
        <f>IF(O47="","",O47-'HKG selection'!$D$21)</f>
        <v/>
      </c>
      <c r="AW47" s="636"/>
      <c r="AX47" s="637"/>
      <c r="AY47" s="635" t="str">
        <f>IF(R47="","",R47-'HKG selection'!$D$22)</f>
        <v/>
      </c>
      <c r="AZ47" s="636"/>
      <c r="BA47" s="637"/>
      <c r="BB47" s="635" t="str">
        <f>IF(U47="","",U47-'HKG selection'!$D$23)</f>
        <v/>
      </c>
      <c r="BC47" s="636"/>
      <c r="BD47" s="637"/>
      <c r="BE47" s="635" t="str">
        <f>IF(X47="","",X47-'HKG selection'!$D$24)</f>
        <v/>
      </c>
      <c r="BF47" s="636"/>
      <c r="BG47" s="637"/>
      <c r="BH47" s="635" t="str">
        <f>IF(AA47="","",AA47-'HKG selection'!$D$25)</f>
        <v/>
      </c>
      <c r="BI47" s="636"/>
      <c r="BJ47" s="637"/>
      <c r="BK47" s="635" t="str">
        <f>IF(AD47="","",AD47-'HKG selection'!$D$26)</f>
        <v/>
      </c>
      <c r="BL47" s="636"/>
      <c r="BM47" s="637"/>
      <c r="BN47" s="635" t="str">
        <f>IF(AG47="","",AG47-'HKG selection'!$D$27)</f>
        <v/>
      </c>
      <c r="BO47" s="636"/>
      <c r="BP47" s="637"/>
      <c r="BQ47" s="598"/>
      <c r="BR47" s="599"/>
      <c r="BS47" s="600"/>
      <c r="BT47" s="632" t="str">
        <f t="shared" si="9"/>
        <v/>
      </c>
      <c r="BU47" s="633"/>
      <c r="BV47" s="634"/>
      <c r="BW47" s="632" t="str">
        <f t="shared" si="10"/>
        <v/>
      </c>
      <c r="BX47" s="633"/>
      <c r="BY47" s="634"/>
      <c r="BZ47" s="632" t="str">
        <f t="shared" si="11"/>
        <v/>
      </c>
      <c r="CA47" s="633"/>
      <c r="CB47" s="634"/>
      <c r="CC47" s="632" t="str">
        <f t="shared" si="12"/>
        <v/>
      </c>
      <c r="CD47" s="633"/>
      <c r="CE47" s="634"/>
      <c r="CF47" s="632" t="str">
        <f t="shared" si="13"/>
        <v/>
      </c>
      <c r="CG47" s="633"/>
      <c r="CH47" s="634"/>
      <c r="CI47" s="632" t="str">
        <f t="shared" si="14"/>
        <v/>
      </c>
      <c r="CJ47" s="633"/>
      <c r="CK47" s="634"/>
      <c r="CL47" s="632" t="str">
        <f t="shared" si="15"/>
        <v/>
      </c>
      <c r="CM47" s="633"/>
      <c r="CN47" s="634"/>
      <c r="CO47" s="632" t="str">
        <f t="shared" si="16"/>
        <v/>
      </c>
      <c r="CP47" s="633"/>
      <c r="CQ47" s="634"/>
      <c r="CR47" s="632" t="str">
        <f t="shared" si="17"/>
        <v/>
      </c>
      <c r="CS47" s="633"/>
      <c r="CT47" s="634"/>
      <c r="CU47" s="632" t="str">
        <f t="shared" si="18"/>
        <v/>
      </c>
      <c r="CV47" s="633"/>
      <c r="CW47" s="634"/>
      <c r="CX47" s="598" t="str">
        <f t="shared" si="19"/>
        <v/>
      </c>
      <c r="CY47" s="599"/>
      <c r="CZ47" s="600"/>
      <c r="DA47" s="664" t="str">
        <f t="shared" si="20"/>
        <v/>
      </c>
      <c r="DB47" s="665"/>
      <c r="DC47" s="666"/>
      <c r="DD47" s="664" t="str">
        <f t="shared" si="21"/>
        <v/>
      </c>
      <c r="DE47" s="665"/>
      <c r="DF47" s="666"/>
      <c r="DG47" s="664" t="str">
        <f t="shared" si="22"/>
        <v/>
      </c>
      <c r="DH47" s="665"/>
      <c r="DI47" s="666"/>
      <c r="DJ47" s="664" t="str">
        <f t="shared" si="23"/>
        <v/>
      </c>
      <c r="DK47" s="665"/>
      <c r="DL47" s="666"/>
      <c r="DM47" s="664" t="str">
        <f t="shared" si="24"/>
        <v/>
      </c>
      <c r="DN47" s="665"/>
      <c r="DO47" s="666"/>
      <c r="DP47" s="664" t="str">
        <f t="shared" si="25"/>
        <v/>
      </c>
      <c r="DQ47" s="665"/>
      <c r="DR47" s="666"/>
      <c r="DS47" s="664" t="str">
        <f t="shared" si="26"/>
        <v/>
      </c>
      <c r="DT47" s="665"/>
      <c r="DU47" s="666"/>
      <c r="DV47" s="664" t="str">
        <f t="shared" si="27"/>
        <v/>
      </c>
      <c r="DW47" s="665"/>
      <c r="DX47" s="666"/>
      <c r="DY47" s="664" t="str">
        <f t="shared" si="28"/>
        <v/>
      </c>
      <c r="DZ47" s="665"/>
      <c r="EA47" s="666"/>
      <c r="EB47" s="664" t="str">
        <f t="shared" si="29"/>
        <v/>
      </c>
      <c r="EC47" s="665"/>
      <c r="ED47" s="666"/>
      <c r="EE47" s="598"/>
      <c r="EF47" s="599"/>
      <c r="EG47" s="600"/>
      <c r="EH47" s="646" t="str">
        <f t="shared" si="30"/>
        <v/>
      </c>
      <c r="EI47" s="647"/>
      <c r="EJ47" s="648"/>
      <c r="EK47" s="646" t="str">
        <f t="shared" si="31"/>
        <v/>
      </c>
      <c r="EL47" s="647"/>
      <c r="EM47" s="648"/>
      <c r="EN47" s="646" t="str">
        <f t="shared" si="32"/>
        <v/>
      </c>
      <c r="EO47" s="647"/>
      <c r="EP47" s="648"/>
      <c r="EQ47" s="646" t="str">
        <f t="shared" si="33"/>
        <v/>
      </c>
      <c r="ER47" s="647"/>
      <c r="ES47" s="648"/>
      <c r="ET47" s="646" t="str">
        <f t="shared" si="34"/>
        <v/>
      </c>
      <c r="EU47" s="647"/>
      <c r="EV47" s="648"/>
      <c r="EW47" s="646" t="str">
        <f t="shared" si="35"/>
        <v/>
      </c>
      <c r="EX47" s="647"/>
      <c r="EY47" s="648"/>
      <c r="EZ47" s="646" t="str">
        <f t="shared" si="36"/>
        <v/>
      </c>
      <c r="FA47" s="647"/>
      <c r="FB47" s="648"/>
      <c r="FC47" s="646" t="str">
        <f t="shared" si="37"/>
        <v/>
      </c>
      <c r="FD47" s="647"/>
      <c r="FE47" s="648"/>
      <c r="FF47" s="646" t="str">
        <f t="shared" si="38"/>
        <v/>
      </c>
      <c r="FG47" s="647"/>
      <c r="FH47" s="648"/>
      <c r="FI47" s="646" t="str">
        <f t="shared" si="39"/>
        <v/>
      </c>
      <c r="FJ47" s="647"/>
      <c r="FK47" s="648"/>
      <c r="FL47" s="632" t="str">
        <f t="shared" si="40"/>
        <v>N/A</v>
      </c>
      <c r="FM47" s="633"/>
      <c r="FN47" s="634"/>
      <c r="FO47" s="632" t="str">
        <f t="shared" si="41"/>
        <v>N/A</v>
      </c>
      <c r="FP47" s="633"/>
      <c r="FQ47" s="634"/>
      <c r="FR47" s="632" t="str">
        <f t="shared" si="42"/>
        <v>N/A</v>
      </c>
      <c r="FS47" s="633"/>
      <c r="FT47" s="634"/>
      <c r="FU47" s="632" t="str">
        <f t="shared" si="43"/>
        <v>N/A</v>
      </c>
      <c r="FV47" s="633"/>
      <c r="FW47" s="634"/>
      <c r="FX47" s="632" t="str">
        <f t="shared" si="44"/>
        <v>N/A</v>
      </c>
      <c r="FY47" s="633"/>
      <c r="FZ47" s="634"/>
      <c r="GA47" s="632" t="str">
        <f t="shared" si="45"/>
        <v>N/A</v>
      </c>
      <c r="GB47" s="633"/>
      <c r="GC47" s="634"/>
      <c r="GD47" s="632" t="str">
        <f t="shared" si="46"/>
        <v>N/A</v>
      </c>
      <c r="GE47" s="633"/>
      <c r="GF47" s="634"/>
      <c r="GG47" s="632" t="str">
        <f t="shared" si="47"/>
        <v>N/A</v>
      </c>
      <c r="GH47" s="633"/>
      <c r="GI47" s="634"/>
      <c r="GJ47" s="632" t="str">
        <f t="shared" si="48"/>
        <v>N/A</v>
      </c>
      <c r="GK47" s="633"/>
      <c r="GL47" s="634"/>
      <c r="GM47" s="632" t="str">
        <f t="shared" si="49"/>
        <v>N/A</v>
      </c>
      <c r="GN47" s="633"/>
      <c r="GO47" s="634"/>
      <c r="GP47" s="632" t="str">
        <f t="shared" si="50"/>
        <v>N/A</v>
      </c>
      <c r="GQ47" s="633"/>
      <c r="GR47" s="634"/>
      <c r="GS47" s="632" t="str">
        <f t="shared" si="51"/>
        <v>N/A</v>
      </c>
      <c r="GT47" s="633"/>
      <c r="GU47" s="634"/>
      <c r="GV47" s="632" t="str">
        <f t="shared" si="52"/>
        <v>N/A</v>
      </c>
      <c r="GW47" s="633"/>
      <c r="GX47" s="634"/>
      <c r="GY47" s="632" t="str">
        <f t="shared" si="53"/>
        <v>N/A</v>
      </c>
      <c r="GZ47" s="633"/>
      <c r="HA47" s="634"/>
      <c r="HB47" s="632" t="str">
        <f t="shared" si="54"/>
        <v>N/A</v>
      </c>
      <c r="HC47" s="633"/>
      <c r="HD47" s="634"/>
      <c r="HE47" s="632" t="str">
        <f t="shared" si="55"/>
        <v>N/A</v>
      </c>
      <c r="HF47" s="633"/>
      <c r="HG47" s="634"/>
      <c r="HH47" s="632" t="str">
        <f t="shared" si="56"/>
        <v>N/A</v>
      </c>
      <c r="HI47" s="633"/>
      <c r="HJ47" s="634"/>
      <c r="HK47" s="632" t="str">
        <f t="shared" si="57"/>
        <v>N/A</v>
      </c>
      <c r="HL47" s="633"/>
      <c r="HM47" s="634"/>
      <c r="HN47" s="632" t="str">
        <f t="shared" si="58"/>
        <v>N/A</v>
      </c>
      <c r="HO47" s="633"/>
      <c r="HP47" s="634"/>
      <c r="HQ47" s="632" t="str">
        <f t="shared" si="59"/>
        <v>N/A</v>
      </c>
      <c r="HR47" s="633"/>
      <c r="HS47" s="634"/>
    </row>
    <row r="48" spans="1:227">
      <c r="A48" s="24" t="str">
        <f>IF('Informations About Genes'!A48="","",'Informations About Genes'!A48)</f>
        <v>D10</v>
      </c>
      <c r="B48" s="25" t="str">
        <f>IF('Informations About Genes'!D48="","",'Informations About Genes'!D48)</f>
        <v/>
      </c>
      <c r="C48" s="632" t="str">
        <f>IF('Control Sample Data'!F49="","",'Control Sample Data'!F49)</f>
        <v/>
      </c>
      <c r="D48" s="633"/>
      <c r="E48" s="634"/>
      <c r="F48" s="632" t="str">
        <f>IF('Sample 1 Data'!F49="","",'Sample 1 Data'!F49)</f>
        <v/>
      </c>
      <c r="G48" s="633"/>
      <c r="H48" s="634"/>
      <c r="I48" s="632" t="str">
        <f>IF('Sample 2 Data'!F49="","",'Sample 2 Data'!F49)</f>
        <v/>
      </c>
      <c r="J48" s="633"/>
      <c r="K48" s="634"/>
      <c r="L48" s="632" t="str">
        <f>IF('Sample 3 Data'!F49="","",'Sample 3 Data'!F49)</f>
        <v/>
      </c>
      <c r="M48" s="633"/>
      <c r="N48" s="634"/>
      <c r="O48" s="632" t="str">
        <f>IF('Sample 4 Data'!F49="","",'Sample 4 Data'!F49)</f>
        <v/>
      </c>
      <c r="P48" s="633"/>
      <c r="Q48" s="634"/>
      <c r="R48" s="632" t="str">
        <f>IF('Sample 5 Data'!F49="","",'Sample 5 Data'!F49)</f>
        <v/>
      </c>
      <c r="S48" s="633"/>
      <c r="T48" s="634"/>
      <c r="U48" s="632" t="str">
        <f>IF('Sample 6 Data'!F49="","",'Sample 6 Data'!F49)</f>
        <v/>
      </c>
      <c r="V48" s="633"/>
      <c r="W48" s="634"/>
      <c r="X48" s="632" t="str">
        <f>IF('Sample 7 Data'!F49="","",'Sample 7 Data'!F49)</f>
        <v/>
      </c>
      <c r="Y48" s="633"/>
      <c r="Z48" s="634"/>
      <c r="AA48" s="632" t="str">
        <f>IF('Sample 8 Data'!F49="","",'Sample 8 Data'!F49)</f>
        <v/>
      </c>
      <c r="AB48" s="633"/>
      <c r="AC48" s="634"/>
      <c r="AD48" s="632" t="str">
        <f>IF('Sample 9 Data'!F49="","",'Sample 9 Data'!F49)</f>
        <v/>
      </c>
      <c r="AE48" s="633"/>
      <c r="AF48" s="634"/>
      <c r="AG48" s="632" t="str">
        <f>IF('Sample 10 Data'!F49="","",'Sample 10 Data'!F49)</f>
        <v/>
      </c>
      <c r="AH48" s="633"/>
      <c r="AI48" s="634"/>
      <c r="AJ48" s="635" t="str">
        <f>IF(C48="","",C48-'HKG selection'!$D$17)</f>
        <v/>
      </c>
      <c r="AK48" s="636"/>
      <c r="AL48" s="637"/>
      <c r="AM48" s="635" t="str">
        <f>IF(F48="","",F48-'HKG selection'!$D$18)</f>
        <v/>
      </c>
      <c r="AN48" s="636"/>
      <c r="AO48" s="637"/>
      <c r="AP48" s="635" t="str">
        <f>IF(I48="","",I48-'HKG selection'!$D$19)</f>
        <v/>
      </c>
      <c r="AQ48" s="636"/>
      <c r="AR48" s="637"/>
      <c r="AS48" s="635" t="str">
        <f>IF(L48="","",L48-'HKG selection'!$D$20)</f>
        <v/>
      </c>
      <c r="AT48" s="636"/>
      <c r="AU48" s="637"/>
      <c r="AV48" s="635" t="str">
        <f>IF(O48="","",O48-'HKG selection'!$D$21)</f>
        <v/>
      </c>
      <c r="AW48" s="636"/>
      <c r="AX48" s="637"/>
      <c r="AY48" s="635" t="str">
        <f>IF(R48="","",R48-'HKG selection'!$D$22)</f>
        <v/>
      </c>
      <c r="AZ48" s="636"/>
      <c r="BA48" s="637"/>
      <c r="BB48" s="635" t="str">
        <f>IF(U48="","",U48-'HKG selection'!$D$23)</f>
        <v/>
      </c>
      <c r="BC48" s="636"/>
      <c r="BD48" s="637"/>
      <c r="BE48" s="635" t="str">
        <f>IF(X48="","",X48-'HKG selection'!$D$24)</f>
        <v/>
      </c>
      <c r="BF48" s="636"/>
      <c r="BG48" s="637"/>
      <c r="BH48" s="635" t="str">
        <f>IF(AA48="","",AA48-'HKG selection'!$D$25)</f>
        <v/>
      </c>
      <c r="BI48" s="636"/>
      <c r="BJ48" s="637"/>
      <c r="BK48" s="635" t="str">
        <f>IF(AD48="","",AD48-'HKG selection'!$D$26)</f>
        <v/>
      </c>
      <c r="BL48" s="636"/>
      <c r="BM48" s="637"/>
      <c r="BN48" s="635" t="str">
        <f>IF(AG48="","",AG48-'HKG selection'!$D$27)</f>
        <v/>
      </c>
      <c r="BO48" s="636"/>
      <c r="BP48" s="637"/>
      <c r="BQ48" s="598"/>
      <c r="BR48" s="599"/>
      <c r="BS48" s="600"/>
      <c r="BT48" s="632" t="str">
        <f t="shared" si="9"/>
        <v/>
      </c>
      <c r="BU48" s="633"/>
      <c r="BV48" s="634"/>
      <c r="BW48" s="632" t="str">
        <f t="shared" si="10"/>
        <v/>
      </c>
      <c r="BX48" s="633"/>
      <c r="BY48" s="634"/>
      <c r="BZ48" s="632" t="str">
        <f t="shared" si="11"/>
        <v/>
      </c>
      <c r="CA48" s="633"/>
      <c r="CB48" s="634"/>
      <c r="CC48" s="632" t="str">
        <f t="shared" si="12"/>
        <v/>
      </c>
      <c r="CD48" s="633"/>
      <c r="CE48" s="634"/>
      <c r="CF48" s="632" t="str">
        <f t="shared" si="13"/>
        <v/>
      </c>
      <c r="CG48" s="633"/>
      <c r="CH48" s="634"/>
      <c r="CI48" s="632" t="str">
        <f t="shared" si="14"/>
        <v/>
      </c>
      <c r="CJ48" s="633"/>
      <c r="CK48" s="634"/>
      <c r="CL48" s="632" t="str">
        <f t="shared" si="15"/>
        <v/>
      </c>
      <c r="CM48" s="633"/>
      <c r="CN48" s="634"/>
      <c r="CO48" s="632" t="str">
        <f t="shared" si="16"/>
        <v/>
      </c>
      <c r="CP48" s="633"/>
      <c r="CQ48" s="634"/>
      <c r="CR48" s="632" t="str">
        <f t="shared" si="17"/>
        <v/>
      </c>
      <c r="CS48" s="633"/>
      <c r="CT48" s="634"/>
      <c r="CU48" s="632" t="str">
        <f t="shared" si="18"/>
        <v/>
      </c>
      <c r="CV48" s="633"/>
      <c r="CW48" s="634"/>
      <c r="CX48" s="598" t="str">
        <f t="shared" si="19"/>
        <v/>
      </c>
      <c r="CY48" s="599"/>
      <c r="CZ48" s="600"/>
      <c r="DA48" s="664" t="str">
        <f t="shared" si="20"/>
        <v/>
      </c>
      <c r="DB48" s="665"/>
      <c r="DC48" s="666"/>
      <c r="DD48" s="664" t="str">
        <f t="shared" si="21"/>
        <v/>
      </c>
      <c r="DE48" s="665"/>
      <c r="DF48" s="666"/>
      <c r="DG48" s="664" t="str">
        <f t="shared" si="22"/>
        <v/>
      </c>
      <c r="DH48" s="665"/>
      <c r="DI48" s="666"/>
      <c r="DJ48" s="664" t="str">
        <f t="shared" si="23"/>
        <v/>
      </c>
      <c r="DK48" s="665"/>
      <c r="DL48" s="666"/>
      <c r="DM48" s="664" t="str">
        <f t="shared" si="24"/>
        <v/>
      </c>
      <c r="DN48" s="665"/>
      <c r="DO48" s="666"/>
      <c r="DP48" s="664" t="str">
        <f t="shared" si="25"/>
        <v/>
      </c>
      <c r="DQ48" s="665"/>
      <c r="DR48" s="666"/>
      <c r="DS48" s="664" t="str">
        <f t="shared" si="26"/>
        <v/>
      </c>
      <c r="DT48" s="665"/>
      <c r="DU48" s="666"/>
      <c r="DV48" s="664" t="str">
        <f t="shared" si="27"/>
        <v/>
      </c>
      <c r="DW48" s="665"/>
      <c r="DX48" s="666"/>
      <c r="DY48" s="664" t="str">
        <f t="shared" si="28"/>
        <v/>
      </c>
      <c r="DZ48" s="665"/>
      <c r="EA48" s="666"/>
      <c r="EB48" s="664" t="str">
        <f t="shared" si="29"/>
        <v/>
      </c>
      <c r="EC48" s="665"/>
      <c r="ED48" s="666"/>
      <c r="EE48" s="598"/>
      <c r="EF48" s="599"/>
      <c r="EG48" s="600"/>
      <c r="EH48" s="646" t="str">
        <f t="shared" si="30"/>
        <v/>
      </c>
      <c r="EI48" s="647"/>
      <c r="EJ48" s="648"/>
      <c r="EK48" s="646" t="str">
        <f t="shared" si="31"/>
        <v/>
      </c>
      <c r="EL48" s="647"/>
      <c r="EM48" s="648"/>
      <c r="EN48" s="646" t="str">
        <f t="shared" si="32"/>
        <v/>
      </c>
      <c r="EO48" s="647"/>
      <c r="EP48" s="648"/>
      <c r="EQ48" s="646" t="str">
        <f t="shared" si="33"/>
        <v/>
      </c>
      <c r="ER48" s="647"/>
      <c r="ES48" s="648"/>
      <c r="ET48" s="646" t="str">
        <f t="shared" si="34"/>
        <v/>
      </c>
      <c r="EU48" s="647"/>
      <c r="EV48" s="648"/>
      <c r="EW48" s="646" t="str">
        <f t="shared" si="35"/>
        <v/>
      </c>
      <c r="EX48" s="647"/>
      <c r="EY48" s="648"/>
      <c r="EZ48" s="646" t="str">
        <f t="shared" si="36"/>
        <v/>
      </c>
      <c r="FA48" s="647"/>
      <c r="FB48" s="648"/>
      <c r="FC48" s="646" t="str">
        <f t="shared" si="37"/>
        <v/>
      </c>
      <c r="FD48" s="647"/>
      <c r="FE48" s="648"/>
      <c r="FF48" s="646" t="str">
        <f t="shared" si="38"/>
        <v/>
      </c>
      <c r="FG48" s="647"/>
      <c r="FH48" s="648"/>
      <c r="FI48" s="646" t="str">
        <f t="shared" si="39"/>
        <v/>
      </c>
      <c r="FJ48" s="647"/>
      <c r="FK48" s="648"/>
      <c r="FL48" s="632" t="str">
        <f t="shared" si="40"/>
        <v>N/A</v>
      </c>
      <c r="FM48" s="633"/>
      <c r="FN48" s="634"/>
      <c r="FO48" s="632" t="str">
        <f t="shared" si="41"/>
        <v>N/A</v>
      </c>
      <c r="FP48" s="633"/>
      <c r="FQ48" s="634"/>
      <c r="FR48" s="632" t="str">
        <f t="shared" si="42"/>
        <v>N/A</v>
      </c>
      <c r="FS48" s="633"/>
      <c r="FT48" s="634"/>
      <c r="FU48" s="632" t="str">
        <f t="shared" si="43"/>
        <v>N/A</v>
      </c>
      <c r="FV48" s="633"/>
      <c r="FW48" s="634"/>
      <c r="FX48" s="632" t="str">
        <f t="shared" si="44"/>
        <v>N/A</v>
      </c>
      <c r="FY48" s="633"/>
      <c r="FZ48" s="634"/>
      <c r="GA48" s="632" t="str">
        <f t="shared" si="45"/>
        <v>N/A</v>
      </c>
      <c r="GB48" s="633"/>
      <c r="GC48" s="634"/>
      <c r="GD48" s="632" t="str">
        <f t="shared" si="46"/>
        <v>N/A</v>
      </c>
      <c r="GE48" s="633"/>
      <c r="GF48" s="634"/>
      <c r="GG48" s="632" t="str">
        <f t="shared" si="47"/>
        <v>N/A</v>
      </c>
      <c r="GH48" s="633"/>
      <c r="GI48" s="634"/>
      <c r="GJ48" s="632" t="str">
        <f t="shared" si="48"/>
        <v>N/A</v>
      </c>
      <c r="GK48" s="633"/>
      <c r="GL48" s="634"/>
      <c r="GM48" s="632" t="str">
        <f t="shared" si="49"/>
        <v>N/A</v>
      </c>
      <c r="GN48" s="633"/>
      <c r="GO48" s="634"/>
      <c r="GP48" s="632" t="str">
        <f t="shared" si="50"/>
        <v>N/A</v>
      </c>
      <c r="GQ48" s="633"/>
      <c r="GR48" s="634"/>
      <c r="GS48" s="632" t="str">
        <f t="shared" si="51"/>
        <v>N/A</v>
      </c>
      <c r="GT48" s="633"/>
      <c r="GU48" s="634"/>
      <c r="GV48" s="632" t="str">
        <f t="shared" si="52"/>
        <v>N/A</v>
      </c>
      <c r="GW48" s="633"/>
      <c r="GX48" s="634"/>
      <c r="GY48" s="632" t="str">
        <f t="shared" si="53"/>
        <v>N/A</v>
      </c>
      <c r="GZ48" s="633"/>
      <c r="HA48" s="634"/>
      <c r="HB48" s="632" t="str">
        <f t="shared" si="54"/>
        <v>N/A</v>
      </c>
      <c r="HC48" s="633"/>
      <c r="HD48" s="634"/>
      <c r="HE48" s="632" t="str">
        <f t="shared" si="55"/>
        <v>N/A</v>
      </c>
      <c r="HF48" s="633"/>
      <c r="HG48" s="634"/>
      <c r="HH48" s="632" t="str">
        <f t="shared" si="56"/>
        <v>N/A</v>
      </c>
      <c r="HI48" s="633"/>
      <c r="HJ48" s="634"/>
      <c r="HK48" s="632" t="str">
        <f t="shared" si="57"/>
        <v>N/A</v>
      </c>
      <c r="HL48" s="633"/>
      <c r="HM48" s="634"/>
      <c r="HN48" s="632" t="str">
        <f t="shared" si="58"/>
        <v>N/A</v>
      </c>
      <c r="HO48" s="633"/>
      <c r="HP48" s="634"/>
      <c r="HQ48" s="632" t="str">
        <f t="shared" si="59"/>
        <v>N/A</v>
      </c>
      <c r="HR48" s="633"/>
      <c r="HS48" s="634"/>
    </row>
    <row r="49" spans="1:227">
      <c r="A49" s="24" t="str">
        <f>IF('Informations About Genes'!A49="","",'Informations About Genes'!A49)</f>
        <v>D11</v>
      </c>
      <c r="B49" s="25" t="str">
        <f>IF('Informations About Genes'!D49="","",'Informations About Genes'!D49)</f>
        <v/>
      </c>
      <c r="C49" s="632" t="str">
        <f>IF('Control Sample Data'!F50="","",'Control Sample Data'!F50)</f>
        <v/>
      </c>
      <c r="D49" s="633"/>
      <c r="E49" s="634"/>
      <c r="F49" s="632" t="str">
        <f>IF('Sample 1 Data'!F50="","",'Sample 1 Data'!F50)</f>
        <v/>
      </c>
      <c r="G49" s="633"/>
      <c r="H49" s="634"/>
      <c r="I49" s="632" t="str">
        <f>IF('Sample 2 Data'!F50="","",'Sample 2 Data'!F50)</f>
        <v/>
      </c>
      <c r="J49" s="633"/>
      <c r="K49" s="634"/>
      <c r="L49" s="632" t="str">
        <f>IF('Sample 3 Data'!F50="","",'Sample 3 Data'!F50)</f>
        <v/>
      </c>
      <c r="M49" s="633"/>
      <c r="N49" s="634"/>
      <c r="O49" s="632" t="str">
        <f>IF('Sample 4 Data'!F50="","",'Sample 4 Data'!F50)</f>
        <v/>
      </c>
      <c r="P49" s="633"/>
      <c r="Q49" s="634"/>
      <c r="R49" s="632" t="str">
        <f>IF('Sample 5 Data'!F50="","",'Sample 5 Data'!F50)</f>
        <v/>
      </c>
      <c r="S49" s="633"/>
      <c r="T49" s="634"/>
      <c r="U49" s="632" t="str">
        <f>IF('Sample 6 Data'!F50="","",'Sample 6 Data'!F50)</f>
        <v/>
      </c>
      <c r="V49" s="633"/>
      <c r="W49" s="634"/>
      <c r="X49" s="632" t="str">
        <f>IF('Sample 7 Data'!F50="","",'Sample 7 Data'!F50)</f>
        <v/>
      </c>
      <c r="Y49" s="633"/>
      <c r="Z49" s="634"/>
      <c r="AA49" s="632" t="str">
        <f>IF('Sample 8 Data'!F50="","",'Sample 8 Data'!F50)</f>
        <v/>
      </c>
      <c r="AB49" s="633"/>
      <c r="AC49" s="634"/>
      <c r="AD49" s="632" t="str">
        <f>IF('Sample 9 Data'!F50="","",'Sample 9 Data'!F50)</f>
        <v/>
      </c>
      <c r="AE49" s="633"/>
      <c r="AF49" s="634"/>
      <c r="AG49" s="632" t="str">
        <f>IF('Sample 10 Data'!F50="","",'Sample 10 Data'!F50)</f>
        <v/>
      </c>
      <c r="AH49" s="633"/>
      <c r="AI49" s="634"/>
      <c r="AJ49" s="635" t="str">
        <f>IF(C49="","",C49-'HKG selection'!$D$17)</f>
        <v/>
      </c>
      <c r="AK49" s="636"/>
      <c r="AL49" s="637"/>
      <c r="AM49" s="635" t="str">
        <f>IF(F49="","",F49-'HKG selection'!$D$18)</f>
        <v/>
      </c>
      <c r="AN49" s="636"/>
      <c r="AO49" s="637"/>
      <c r="AP49" s="635" t="str">
        <f>IF(I49="","",I49-'HKG selection'!$D$19)</f>
        <v/>
      </c>
      <c r="AQ49" s="636"/>
      <c r="AR49" s="637"/>
      <c r="AS49" s="635" t="str">
        <f>IF(L49="","",L49-'HKG selection'!$D$20)</f>
        <v/>
      </c>
      <c r="AT49" s="636"/>
      <c r="AU49" s="637"/>
      <c r="AV49" s="635" t="str">
        <f>IF(O49="","",O49-'HKG selection'!$D$21)</f>
        <v/>
      </c>
      <c r="AW49" s="636"/>
      <c r="AX49" s="637"/>
      <c r="AY49" s="635" t="str">
        <f>IF(R49="","",R49-'HKG selection'!$D$22)</f>
        <v/>
      </c>
      <c r="AZ49" s="636"/>
      <c r="BA49" s="637"/>
      <c r="BB49" s="635" t="str">
        <f>IF(U49="","",U49-'HKG selection'!$D$23)</f>
        <v/>
      </c>
      <c r="BC49" s="636"/>
      <c r="BD49" s="637"/>
      <c r="BE49" s="635" t="str">
        <f>IF(X49="","",X49-'HKG selection'!$D$24)</f>
        <v/>
      </c>
      <c r="BF49" s="636"/>
      <c r="BG49" s="637"/>
      <c r="BH49" s="635" t="str">
        <f>IF(AA49="","",AA49-'HKG selection'!$D$25)</f>
        <v/>
      </c>
      <c r="BI49" s="636"/>
      <c r="BJ49" s="637"/>
      <c r="BK49" s="635" t="str">
        <f>IF(AD49="","",AD49-'HKG selection'!$D$26)</f>
        <v/>
      </c>
      <c r="BL49" s="636"/>
      <c r="BM49" s="637"/>
      <c r="BN49" s="635" t="str">
        <f>IF(AG49="","",AG49-'HKG selection'!$D$27)</f>
        <v/>
      </c>
      <c r="BO49" s="636"/>
      <c r="BP49" s="637"/>
      <c r="BQ49" s="598"/>
      <c r="BR49" s="599"/>
      <c r="BS49" s="600"/>
      <c r="BT49" s="632" t="str">
        <f t="shared" si="9"/>
        <v/>
      </c>
      <c r="BU49" s="633"/>
      <c r="BV49" s="634"/>
      <c r="BW49" s="632" t="str">
        <f t="shared" si="10"/>
        <v/>
      </c>
      <c r="BX49" s="633"/>
      <c r="BY49" s="634"/>
      <c r="BZ49" s="632" t="str">
        <f t="shared" si="11"/>
        <v/>
      </c>
      <c r="CA49" s="633"/>
      <c r="CB49" s="634"/>
      <c r="CC49" s="632" t="str">
        <f t="shared" si="12"/>
        <v/>
      </c>
      <c r="CD49" s="633"/>
      <c r="CE49" s="634"/>
      <c r="CF49" s="632" t="str">
        <f t="shared" si="13"/>
        <v/>
      </c>
      <c r="CG49" s="633"/>
      <c r="CH49" s="634"/>
      <c r="CI49" s="632" t="str">
        <f t="shared" si="14"/>
        <v/>
      </c>
      <c r="CJ49" s="633"/>
      <c r="CK49" s="634"/>
      <c r="CL49" s="632" t="str">
        <f t="shared" si="15"/>
        <v/>
      </c>
      <c r="CM49" s="633"/>
      <c r="CN49" s="634"/>
      <c r="CO49" s="632" t="str">
        <f t="shared" si="16"/>
        <v/>
      </c>
      <c r="CP49" s="633"/>
      <c r="CQ49" s="634"/>
      <c r="CR49" s="632" t="str">
        <f t="shared" si="17"/>
        <v/>
      </c>
      <c r="CS49" s="633"/>
      <c r="CT49" s="634"/>
      <c r="CU49" s="632" t="str">
        <f t="shared" si="18"/>
        <v/>
      </c>
      <c r="CV49" s="633"/>
      <c r="CW49" s="634"/>
      <c r="CX49" s="598" t="str">
        <f t="shared" si="19"/>
        <v/>
      </c>
      <c r="CY49" s="599"/>
      <c r="CZ49" s="600"/>
      <c r="DA49" s="664" t="str">
        <f t="shared" si="20"/>
        <v/>
      </c>
      <c r="DB49" s="665"/>
      <c r="DC49" s="666"/>
      <c r="DD49" s="664" t="str">
        <f t="shared" si="21"/>
        <v/>
      </c>
      <c r="DE49" s="665"/>
      <c r="DF49" s="666"/>
      <c r="DG49" s="664" t="str">
        <f t="shared" si="22"/>
        <v/>
      </c>
      <c r="DH49" s="665"/>
      <c r="DI49" s="666"/>
      <c r="DJ49" s="664" t="str">
        <f t="shared" si="23"/>
        <v/>
      </c>
      <c r="DK49" s="665"/>
      <c r="DL49" s="666"/>
      <c r="DM49" s="664" t="str">
        <f t="shared" si="24"/>
        <v/>
      </c>
      <c r="DN49" s="665"/>
      <c r="DO49" s="666"/>
      <c r="DP49" s="664" t="str">
        <f t="shared" si="25"/>
        <v/>
      </c>
      <c r="DQ49" s="665"/>
      <c r="DR49" s="666"/>
      <c r="DS49" s="664" t="str">
        <f t="shared" si="26"/>
        <v/>
      </c>
      <c r="DT49" s="665"/>
      <c r="DU49" s="666"/>
      <c r="DV49" s="664" t="str">
        <f t="shared" si="27"/>
        <v/>
      </c>
      <c r="DW49" s="665"/>
      <c r="DX49" s="666"/>
      <c r="DY49" s="664" t="str">
        <f t="shared" si="28"/>
        <v/>
      </c>
      <c r="DZ49" s="665"/>
      <c r="EA49" s="666"/>
      <c r="EB49" s="664" t="str">
        <f t="shared" si="29"/>
        <v/>
      </c>
      <c r="EC49" s="665"/>
      <c r="ED49" s="666"/>
      <c r="EE49" s="598"/>
      <c r="EF49" s="599"/>
      <c r="EG49" s="600"/>
      <c r="EH49" s="646" t="str">
        <f t="shared" si="30"/>
        <v/>
      </c>
      <c r="EI49" s="647"/>
      <c r="EJ49" s="648"/>
      <c r="EK49" s="646" t="str">
        <f t="shared" si="31"/>
        <v/>
      </c>
      <c r="EL49" s="647"/>
      <c r="EM49" s="648"/>
      <c r="EN49" s="646" t="str">
        <f t="shared" si="32"/>
        <v/>
      </c>
      <c r="EO49" s="647"/>
      <c r="EP49" s="648"/>
      <c r="EQ49" s="646" t="str">
        <f t="shared" si="33"/>
        <v/>
      </c>
      <c r="ER49" s="647"/>
      <c r="ES49" s="648"/>
      <c r="ET49" s="646" t="str">
        <f t="shared" si="34"/>
        <v/>
      </c>
      <c r="EU49" s="647"/>
      <c r="EV49" s="648"/>
      <c r="EW49" s="646" t="str">
        <f t="shared" si="35"/>
        <v/>
      </c>
      <c r="EX49" s="647"/>
      <c r="EY49" s="648"/>
      <c r="EZ49" s="646" t="str">
        <f t="shared" si="36"/>
        <v/>
      </c>
      <c r="FA49" s="647"/>
      <c r="FB49" s="648"/>
      <c r="FC49" s="646" t="str">
        <f t="shared" si="37"/>
        <v/>
      </c>
      <c r="FD49" s="647"/>
      <c r="FE49" s="648"/>
      <c r="FF49" s="646" t="str">
        <f t="shared" si="38"/>
        <v/>
      </c>
      <c r="FG49" s="647"/>
      <c r="FH49" s="648"/>
      <c r="FI49" s="646" t="str">
        <f t="shared" si="39"/>
        <v/>
      </c>
      <c r="FJ49" s="647"/>
      <c r="FK49" s="648"/>
      <c r="FL49" s="632" t="str">
        <f t="shared" si="40"/>
        <v>N/A</v>
      </c>
      <c r="FM49" s="633"/>
      <c r="FN49" s="634"/>
      <c r="FO49" s="632" t="str">
        <f t="shared" si="41"/>
        <v>N/A</v>
      </c>
      <c r="FP49" s="633"/>
      <c r="FQ49" s="634"/>
      <c r="FR49" s="632" t="str">
        <f t="shared" si="42"/>
        <v>N/A</v>
      </c>
      <c r="FS49" s="633"/>
      <c r="FT49" s="634"/>
      <c r="FU49" s="632" t="str">
        <f t="shared" si="43"/>
        <v>N/A</v>
      </c>
      <c r="FV49" s="633"/>
      <c r="FW49" s="634"/>
      <c r="FX49" s="632" t="str">
        <f t="shared" si="44"/>
        <v>N/A</v>
      </c>
      <c r="FY49" s="633"/>
      <c r="FZ49" s="634"/>
      <c r="GA49" s="632" t="str">
        <f t="shared" si="45"/>
        <v>N/A</v>
      </c>
      <c r="GB49" s="633"/>
      <c r="GC49" s="634"/>
      <c r="GD49" s="632" t="str">
        <f t="shared" si="46"/>
        <v>N/A</v>
      </c>
      <c r="GE49" s="633"/>
      <c r="GF49" s="634"/>
      <c r="GG49" s="632" t="str">
        <f t="shared" si="47"/>
        <v>N/A</v>
      </c>
      <c r="GH49" s="633"/>
      <c r="GI49" s="634"/>
      <c r="GJ49" s="632" t="str">
        <f t="shared" si="48"/>
        <v>N/A</v>
      </c>
      <c r="GK49" s="633"/>
      <c r="GL49" s="634"/>
      <c r="GM49" s="632" t="str">
        <f t="shared" si="49"/>
        <v>N/A</v>
      </c>
      <c r="GN49" s="633"/>
      <c r="GO49" s="634"/>
      <c r="GP49" s="632" t="str">
        <f t="shared" si="50"/>
        <v>N/A</v>
      </c>
      <c r="GQ49" s="633"/>
      <c r="GR49" s="634"/>
      <c r="GS49" s="632" t="str">
        <f t="shared" si="51"/>
        <v>N/A</v>
      </c>
      <c r="GT49" s="633"/>
      <c r="GU49" s="634"/>
      <c r="GV49" s="632" t="str">
        <f t="shared" si="52"/>
        <v>N/A</v>
      </c>
      <c r="GW49" s="633"/>
      <c r="GX49" s="634"/>
      <c r="GY49" s="632" t="str">
        <f t="shared" si="53"/>
        <v>N/A</v>
      </c>
      <c r="GZ49" s="633"/>
      <c r="HA49" s="634"/>
      <c r="HB49" s="632" t="str">
        <f t="shared" si="54"/>
        <v>N/A</v>
      </c>
      <c r="HC49" s="633"/>
      <c r="HD49" s="634"/>
      <c r="HE49" s="632" t="str">
        <f t="shared" si="55"/>
        <v>N/A</v>
      </c>
      <c r="HF49" s="633"/>
      <c r="HG49" s="634"/>
      <c r="HH49" s="632" t="str">
        <f t="shared" si="56"/>
        <v>N/A</v>
      </c>
      <c r="HI49" s="633"/>
      <c r="HJ49" s="634"/>
      <c r="HK49" s="632" t="str">
        <f t="shared" si="57"/>
        <v>N/A</v>
      </c>
      <c r="HL49" s="633"/>
      <c r="HM49" s="634"/>
      <c r="HN49" s="632" t="str">
        <f t="shared" si="58"/>
        <v>N/A</v>
      </c>
      <c r="HO49" s="633"/>
      <c r="HP49" s="634"/>
      <c r="HQ49" s="632" t="str">
        <f t="shared" si="59"/>
        <v>N/A</v>
      </c>
      <c r="HR49" s="633"/>
      <c r="HS49" s="634"/>
    </row>
    <row r="50" spans="1:227">
      <c r="A50" s="24" t="str">
        <f>IF('Informations About Genes'!A50="","",'Informations About Genes'!A50)</f>
        <v>D12</v>
      </c>
      <c r="B50" s="25" t="str">
        <f>IF('Informations About Genes'!D50="","",'Informations About Genes'!D50)</f>
        <v/>
      </c>
      <c r="C50" s="632" t="str">
        <f>IF('Control Sample Data'!F51="","",'Control Sample Data'!F51)</f>
        <v/>
      </c>
      <c r="D50" s="633"/>
      <c r="E50" s="634"/>
      <c r="F50" s="632" t="str">
        <f>IF('Sample 1 Data'!F51="","",'Sample 1 Data'!F51)</f>
        <v/>
      </c>
      <c r="G50" s="633"/>
      <c r="H50" s="634"/>
      <c r="I50" s="632" t="str">
        <f>IF('Sample 2 Data'!F51="","",'Sample 2 Data'!F51)</f>
        <v/>
      </c>
      <c r="J50" s="633"/>
      <c r="K50" s="634"/>
      <c r="L50" s="632" t="str">
        <f>IF('Sample 3 Data'!F51="","",'Sample 3 Data'!F51)</f>
        <v/>
      </c>
      <c r="M50" s="633"/>
      <c r="N50" s="634"/>
      <c r="O50" s="632" t="str">
        <f>IF('Sample 4 Data'!F51="","",'Sample 4 Data'!F51)</f>
        <v/>
      </c>
      <c r="P50" s="633"/>
      <c r="Q50" s="634"/>
      <c r="R50" s="632" t="str">
        <f>IF('Sample 5 Data'!F51="","",'Sample 5 Data'!F51)</f>
        <v/>
      </c>
      <c r="S50" s="633"/>
      <c r="T50" s="634"/>
      <c r="U50" s="632" t="str">
        <f>IF('Sample 6 Data'!F51="","",'Sample 6 Data'!F51)</f>
        <v/>
      </c>
      <c r="V50" s="633"/>
      <c r="W50" s="634"/>
      <c r="X50" s="632" t="str">
        <f>IF('Sample 7 Data'!F51="","",'Sample 7 Data'!F51)</f>
        <v/>
      </c>
      <c r="Y50" s="633"/>
      <c r="Z50" s="634"/>
      <c r="AA50" s="632" t="str">
        <f>IF('Sample 8 Data'!F51="","",'Sample 8 Data'!F51)</f>
        <v/>
      </c>
      <c r="AB50" s="633"/>
      <c r="AC50" s="634"/>
      <c r="AD50" s="632" t="str">
        <f>IF('Sample 9 Data'!F51="","",'Sample 9 Data'!F51)</f>
        <v/>
      </c>
      <c r="AE50" s="633"/>
      <c r="AF50" s="634"/>
      <c r="AG50" s="632" t="str">
        <f>IF('Sample 10 Data'!F51="","",'Sample 10 Data'!F51)</f>
        <v/>
      </c>
      <c r="AH50" s="633"/>
      <c r="AI50" s="634"/>
      <c r="AJ50" s="635" t="str">
        <f>IF(C50="","",C50-'HKG selection'!$D$17)</f>
        <v/>
      </c>
      <c r="AK50" s="636"/>
      <c r="AL50" s="637"/>
      <c r="AM50" s="635" t="str">
        <f>IF(F50="","",F50-'HKG selection'!$D$18)</f>
        <v/>
      </c>
      <c r="AN50" s="636"/>
      <c r="AO50" s="637"/>
      <c r="AP50" s="635" t="str">
        <f>IF(I50="","",I50-'HKG selection'!$D$19)</f>
        <v/>
      </c>
      <c r="AQ50" s="636"/>
      <c r="AR50" s="637"/>
      <c r="AS50" s="635" t="str">
        <f>IF(L50="","",L50-'HKG selection'!$D$20)</f>
        <v/>
      </c>
      <c r="AT50" s="636"/>
      <c r="AU50" s="637"/>
      <c r="AV50" s="635" t="str">
        <f>IF(O50="","",O50-'HKG selection'!$D$21)</f>
        <v/>
      </c>
      <c r="AW50" s="636"/>
      <c r="AX50" s="637"/>
      <c r="AY50" s="635" t="str">
        <f>IF(R50="","",R50-'HKG selection'!$D$22)</f>
        <v/>
      </c>
      <c r="AZ50" s="636"/>
      <c r="BA50" s="637"/>
      <c r="BB50" s="635" t="str">
        <f>IF(U50="","",U50-'HKG selection'!$D$23)</f>
        <v/>
      </c>
      <c r="BC50" s="636"/>
      <c r="BD50" s="637"/>
      <c r="BE50" s="635" t="str">
        <f>IF(X50="","",X50-'HKG selection'!$D$24)</f>
        <v/>
      </c>
      <c r="BF50" s="636"/>
      <c r="BG50" s="637"/>
      <c r="BH50" s="635" t="str">
        <f>IF(AA50="","",AA50-'HKG selection'!$D$25)</f>
        <v/>
      </c>
      <c r="BI50" s="636"/>
      <c r="BJ50" s="637"/>
      <c r="BK50" s="635" t="str">
        <f>IF(AD50="","",AD50-'HKG selection'!$D$26)</f>
        <v/>
      </c>
      <c r="BL50" s="636"/>
      <c r="BM50" s="637"/>
      <c r="BN50" s="635" t="str">
        <f>IF(AG50="","",AG50-'HKG selection'!$D$27)</f>
        <v/>
      </c>
      <c r="BO50" s="636"/>
      <c r="BP50" s="637"/>
      <c r="BQ50" s="598"/>
      <c r="BR50" s="599"/>
      <c r="BS50" s="600"/>
      <c r="BT50" s="632" t="str">
        <f t="shared" si="9"/>
        <v/>
      </c>
      <c r="BU50" s="633"/>
      <c r="BV50" s="634"/>
      <c r="BW50" s="632" t="str">
        <f t="shared" si="10"/>
        <v/>
      </c>
      <c r="BX50" s="633"/>
      <c r="BY50" s="634"/>
      <c r="BZ50" s="632" t="str">
        <f t="shared" si="11"/>
        <v/>
      </c>
      <c r="CA50" s="633"/>
      <c r="CB50" s="634"/>
      <c r="CC50" s="632" t="str">
        <f t="shared" si="12"/>
        <v/>
      </c>
      <c r="CD50" s="633"/>
      <c r="CE50" s="634"/>
      <c r="CF50" s="632" t="str">
        <f t="shared" si="13"/>
        <v/>
      </c>
      <c r="CG50" s="633"/>
      <c r="CH50" s="634"/>
      <c r="CI50" s="632" t="str">
        <f t="shared" si="14"/>
        <v/>
      </c>
      <c r="CJ50" s="633"/>
      <c r="CK50" s="634"/>
      <c r="CL50" s="632" t="str">
        <f t="shared" si="15"/>
        <v/>
      </c>
      <c r="CM50" s="633"/>
      <c r="CN50" s="634"/>
      <c r="CO50" s="632" t="str">
        <f t="shared" si="16"/>
        <v/>
      </c>
      <c r="CP50" s="633"/>
      <c r="CQ50" s="634"/>
      <c r="CR50" s="632" t="str">
        <f t="shared" si="17"/>
        <v/>
      </c>
      <c r="CS50" s="633"/>
      <c r="CT50" s="634"/>
      <c r="CU50" s="632" t="str">
        <f t="shared" si="18"/>
        <v/>
      </c>
      <c r="CV50" s="633"/>
      <c r="CW50" s="634"/>
      <c r="CX50" s="598" t="str">
        <f t="shared" si="19"/>
        <v/>
      </c>
      <c r="CY50" s="599"/>
      <c r="CZ50" s="600"/>
      <c r="DA50" s="664" t="str">
        <f t="shared" si="20"/>
        <v/>
      </c>
      <c r="DB50" s="665"/>
      <c r="DC50" s="666"/>
      <c r="DD50" s="664" t="str">
        <f t="shared" si="21"/>
        <v/>
      </c>
      <c r="DE50" s="665"/>
      <c r="DF50" s="666"/>
      <c r="DG50" s="664" t="str">
        <f t="shared" si="22"/>
        <v/>
      </c>
      <c r="DH50" s="665"/>
      <c r="DI50" s="666"/>
      <c r="DJ50" s="664" t="str">
        <f t="shared" si="23"/>
        <v/>
      </c>
      <c r="DK50" s="665"/>
      <c r="DL50" s="666"/>
      <c r="DM50" s="664" t="str">
        <f t="shared" si="24"/>
        <v/>
      </c>
      <c r="DN50" s="665"/>
      <c r="DO50" s="666"/>
      <c r="DP50" s="664" t="str">
        <f t="shared" si="25"/>
        <v/>
      </c>
      <c r="DQ50" s="665"/>
      <c r="DR50" s="666"/>
      <c r="DS50" s="664" t="str">
        <f t="shared" si="26"/>
        <v/>
      </c>
      <c r="DT50" s="665"/>
      <c r="DU50" s="666"/>
      <c r="DV50" s="664" t="str">
        <f t="shared" si="27"/>
        <v/>
      </c>
      <c r="DW50" s="665"/>
      <c r="DX50" s="666"/>
      <c r="DY50" s="664" t="str">
        <f t="shared" si="28"/>
        <v/>
      </c>
      <c r="DZ50" s="665"/>
      <c r="EA50" s="666"/>
      <c r="EB50" s="664" t="str">
        <f t="shared" si="29"/>
        <v/>
      </c>
      <c r="EC50" s="665"/>
      <c r="ED50" s="666"/>
      <c r="EE50" s="598"/>
      <c r="EF50" s="599"/>
      <c r="EG50" s="600"/>
      <c r="EH50" s="646" t="str">
        <f t="shared" si="30"/>
        <v/>
      </c>
      <c r="EI50" s="647"/>
      <c r="EJ50" s="648"/>
      <c r="EK50" s="646" t="str">
        <f t="shared" si="31"/>
        <v/>
      </c>
      <c r="EL50" s="647"/>
      <c r="EM50" s="648"/>
      <c r="EN50" s="646" t="str">
        <f t="shared" si="32"/>
        <v/>
      </c>
      <c r="EO50" s="647"/>
      <c r="EP50" s="648"/>
      <c r="EQ50" s="646" t="str">
        <f t="shared" si="33"/>
        <v/>
      </c>
      <c r="ER50" s="647"/>
      <c r="ES50" s="648"/>
      <c r="ET50" s="646" t="str">
        <f t="shared" si="34"/>
        <v/>
      </c>
      <c r="EU50" s="647"/>
      <c r="EV50" s="648"/>
      <c r="EW50" s="646" t="str">
        <f t="shared" si="35"/>
        <v/>
      </c>
      <c r="EX50" s="647"/>
      <c r="EY50" s="648"/>
      <c r="EZ50" s="646" t="str">
        <f t="shared" si="36"/>
        <v/>
      </c>
      <c r="FA50" s="647"/>
      <c r="FB50" s="648"/>
      <c r="FC50" s="646" t="str">
        <f t="shared" si="37"/>
        <v/>
      </c>
      <c r="FD50" s="647"/>
      <c r="FE50" s="648"/>
      <c r="FF50" s="646" t="str">
        <f t="shared" si="38"/>
        <v/>
      </c>
      <c r="FG50" s="647"/>
      <c r="FH50" s="648"/>
      <c r="FI50" s="646" t="str">
        <f t="shared" si="39"/>
        <v/>
      </c>
      <c r="FJ50" s="647"/>
      <c r="FK50" s="648"/>
      <c r="FL50" s="632" t="str">
        <f t="shared" si="40"/>
        <v>N/A</v>
      </c>
      <c r="FM50" s="633"/>
      <c r="FN50" s="634"/>
      <c r="FO50" s="632" t="str">
        <f t="shared" si="41"/>
        <v>N/A</v>
      </c>
      <c r="FP50" s="633"/>
      <c r="FQ50" s="634"/>
      <c r="FR50" s="632" t="str">
        <f t="shared" si="42"/>
        <v>N/A</v>
      </c>
      <c r="FS50" s="633"/>
      <c r="FT50" s="634"/>
      <c r="FU50" s="632" t="str">
        <f t="shared" si="43"/>
        <v>N/A</v>
      </c>
      <c r="FV50" s="633"/>
      <c r="FW50" s="634"/>
      <c r="FX50" s="632" t="str">
        <f t="shared" si="44"/>
        <v>N/A</v>
      </c>
      <c r="FY50" s="633"/>
      <c r="FZ50" s="634"/>
      <c r="GA50" s="632" t="str">
        <f t="shared" si="45"/>
        <v>N/A</v>
      </c>
      <c r="GB50" s="633"/>
      <c r="GC50" s="634"/>
      <c r="GD50" s="632" t="str">
        <f t="shared" si="46"/>
        <v>N/A</v>
      </c>
      <c r="GE50" s="633"/>
      <c r="GF50" s="634"/>
      <c r="GG50" s="632" t="str">
        <f t="shared" si="47"/>
        <v>N/A</v>
      </c>
      <c r="GH50" s="633"/>
      <c r="GI50" s="634"/>
      <c r="GJ50" s="632" t="str">
        <f t="shared" si="48"/>
        <v>N/A</v>
      </c>
      <c r="GK50" s="633"/>
      <c r="GL50" s="634"/>
      <c r="GM50" s="632" t="str">
        <f t="shared" si="49"/>
        <v>N/A</v>
      </c>
      <c r="GN50" s="633"/>
      <c r="GO50" s="634"/>
      <c r="GP50" s="632" t="str">
        <f t="shared" si="50"/>
        <v>N/A</v>
      </c>
      <c r="GQ50" s="633"/>
      <c r="GR50" s="634"/>
      <c r="GS50" s="632" t="str">
        <f t="shared" si="51"/>
        <v>N/A</v>
      </c>
      <c r="GT50" s="633"/>
      <c r="GU50" s="634"/>
      <c r="GV50" s="632" t="str">
        <f t="shared" si="52"/>
        <v>N/A</v>
      </c>
      <c r="GW50" s="633"/>
      <c r="GX50" s="634"/>
      <c r="GY50" s="632" t="str">
        <f t="shared" si="53"/>
        <v>N/A</v>
      </c>
      <c r="GZ50" s="633"/>
      <c r="HA50" s="634"/>
      <c r="HB50" s="632" t="str">
        <f t="shared" si="54"/>
        <v>N/A</v>
      </c>
      <c r="HC50" s="633"/>
      <c r="HD50" s="634"/>
      <c r="HE50" s="632" t="str">
        <f t="shared" si="55"/>
        <v>N/A</v>
      </c>
      <c r="HF50" s="633"/>
      <c r="HG50" s="634"/>
      <c r="HH50" s="632" t="str">
        <f t="shared" si="56"/>
        <v>N/A</v>
      </c>
      <c r="HI50" s="633"/>
      <c r="HJ50" s="634"/>
      <c r="HK50" s="632" t="str">
        <f t="shared" si="57"/>
        <v>N/A</v>
      </c>
      <c r="HL50" s="633"/>
      <c r="HM50" s="634"/>
      <c r="HN50" s="632" t="str">
        <f t="shared" si="58"/>
        <v>N/A</v>
      </c>
      <c r="HO50" s="633"/>
      <c r="HP50" s="634"/>
      <c r="HQ50" s="632" t="str">
        <f t="shared" si="59"/>
        <v>N/A</v>
      </c>
      <c r="HR50" s="633"/>
      <c r="HS50" s="634"/>
    </row>
    <row r="51" spans="1:227">
      <c r="A51" s="24" t="str">
        <f>IF('Informations About Genes'!A51="","",'Informations About Genes'!A51)</f>
        <v>E1</v>
      </c>
      <c r="B51" s="25" t="str">
        <f>IF('Informations About Genes'!D51="","",'Informations About Genes'!D51)</f>
        <v/>
      </c>
      <c r="C51" s="632" t="str">
        <f>IF('Control Sample Data'!F52="","",'Control Sample Data'!F52)</f>
        <v/>
      </c>
      <c r="D51" s="633"/>
      <c r="E51" s="634"/>
      <c r="F51" s="632" t="str">
        <f>IF('Sample 1 Data'!F52="","",'Sample 1 Data'!F52)</f>
        <v/>
      </c>
      <c r="G51" s="633"/>
      <c r="H51" s="634"/>
      <c r="I51" s="632" t="str">
        <f>IF('Sample 2 Data'!F52="","",'Sample 2 Data'!F52)</f>
        <v/>
      </c>
      <c r="J51" s="633"/>
      <c r="K51" s="634"/>
      <c r="L51" s="632" t="str">
        <f>IF('Sample 3 Data'!F52="","",'Sample 3 Data'!F52)</f>
        <v/>
      </c>
      <c r="M51" s="633"/>
      <c r="N51" s="634"/>
      <c r="O51" s="632" t="str">
        <f>IF('Sample 4 Data'!F52="","",'Sample 4 Data'!F52)</f>
        <v/>
      </c>
      <c r="P51" s="633"/>
      <c r="Q51" s="634"/>
      <c r="R51" s="632" t="str">
        <f>IF('Sample 5 Data'!F52="","",'Sample 5 Data'!F52)</f>
        <v/>
      </c>
      <c r="S51" s="633"/>
      <c r="T51" s="634"/>
      <c r="U51" s="632" t="str">
        <f>IF('Sample 6 Data'!F52="","",'Sample 6 Data'!F52)</f>
        <v/>
      </c>
      <c r="V51" s="633"/>
      <c r="W51" s="634"/>
      <c r="X51" s="632" t="str">
        <f>IF('Sample 7 Data'!F52="","",'Sample 7 Data'!F52)</f>
        <v/>
      </c>
      <c r="Y51" s="633"/>
      <c r="Z51" s="634"/>
      <c r="AA51" s="632" t="str">
        <f>IF('Sample 8 Data'!F52="","",'Sample 8 Data'!F52)</f>
        <v/>
      </c>
      <c r="AB51" s="633"/>
      <c r="AC51" s="634"/>
      <c r="AD51" s="632" t="str">
        <f>IF('Sample 9 Data'!F52="","",'Sample 9 Data'!F52)</f>
        <v/>
      </c>
      <c r="AE51" s="633"/>
      <c r="AF51" s="634"/>
      <c r="AG51" s="632" t="str">
        <f>IF('Sample 10 Data'!F52="","",'Sample 10 Data'!F52)</f>
        <v/>
      </c>
      <c r="AH51" s="633"/>
      <c r="AI51" s="634"/>
      <c r="AJ51" s="635" t="str">
        <f>IF(C51="","",C51-'HKG selection'!$D$17)</f>
        <v/>
      </c>
      <c r="AK51" s="636"/>
      <c r="AL51" s="637"/>
      <c r="AM51" s="635" t="str">
        <f>IF(F51="","",F51-'HKG selection'!$D$18)</f>
        <v/>
      </c>
      <c r="AN51" s="636"/>
      <c r="AO51" s="637"/>
      <c r="AP51" s="635" t="str">
        <f>IF(I51="","",I51-'HKG selection'!$D$19)</f>
        <v/>
      </c>
      <c r="AQ51" s="636"/>
      <c r="AR51" s="637"/>
      <c r="AS51" s="635" t="str">
        <f>IF(L51="","",L51-'HKG selection'!$D$20)</f>
        <v/>
      </c>
      <c r="AT51" s="636"/>
      <c r="AU51" s="637"/>
      <c r="AV51" s="635" t="str">
        <f>IF(O51="","",O51-'HKG selection'!$D$21)</f>
        <v/>
      </c>
      <c r="AW51" s="636"/>
      <c r="AX51" s="637"/>
      <c r="AY51" s="635" t="str">
        <f>IF(R51="","",R51-'HKG selection'!$D$22)</f>
        <v/>
      </c>
      <c r="AZ51" s="636"/>
      <c r="BA51" s="637"/>
      <c r="BB51" s="635" t="str">
        <f>IF(U51="","",U51-'HKG selection'!$D$23)</f>
        <v/>
      </c>
      <c r="BC51" s="636"/>
      <c r="BD51" s="637"/>
      <c r="BE51" s="635" t="str">
        <f>IF(X51="","",X51-'HKG selection'!$D$24)</f>
        <v/>
      </c>
      <c r="BF51" s="636"/>
      <c r="BG51" s="637"/>
      <c r="BH51" s="635" t="str">
        <f>IF(AA51="","",AA51-'HKG selection'!$D$25)</f>
        <v/>
      </c>
      <c r="BI51" s="636"/>
      <c r="BJ51" s="637"/>
      <c r="BK51" s="635" t="str">
        <f>IF(AD51="","",AD51-'HKG selection'!$D$26)</f>
        <v/>
      </c>
      <c r="BL51" s="636"/>
      <c r="BM51" s="637"/>
      <c r="BN51" s="635" t="str">
        <f>IF(AG51="","",AG51-'HKG selection'!$D$27)</f>
        <v/>
      </c>
      <c r="BO51" s="636"/>
      <c r="BP51" s="637"/>
      <c r="BQ51" s="598"/>
      <c r="BR51" s="599"/>
      <c r="BS51" s="600"/>
      <c r="BT51" s="632" t="str">
        <f t="shared" si="9"/>
        <v/>
      </c>
      <c r="BU51" s="633"/>
      <c r="BV51" s="634"/>
      <c r="BW51" s="632" t="str">
        <f t="shared" si="10"/>
        <v/>
      </c>
      <c r="BX51" s="633"/>
      <c r="BY51" s="634"/>
      <c r="BZ51" s="632" t="str">
        <f t="shared" si="11"/>
        <v/>
      </c>
      <c r="CA51" s="633"/>
      <c r="CB51" s="634"/>
      <c r="CC51" s="632" t="str">
        <f t="shared" si="12"/>
        <v/>
      </c>
      <c r="CD51" s="633"/>
      <c r="CE51" s="634"/>
      <c r="CF51" s="632" t="str">
        <f t="shared" si="13"/>
        <v/>
      </c>
      <c r="CG51" s="633"/>
      <c r="CH51" s="634"/>
      <c r="CI51" s="632" t="str">
        <f t="shared" si="14"/>
        <v/>
      </c>
      <c r="CJ51" s="633"/>
      <c r="CK51" s="634"/>
      <c r="CL51" s="632" t="str">
        <f t="shared" si="15"/>
        <v/>
      </c>
      <c r="CM51" s="633"/>
      <c r="CN51" s="634"/>
      <c r="CO51" s="632" t="str">
        <f t="shared" si="16"/>
        <v/>
      </c>
      <c r="CP51" s="633"/>
      <c r="CQ51" s="634"/>
      <c r="CR51" s="632" t="str">
        <f t="shared" si="17"/>
        <v/>
      </c>
      <c r="CS51" s="633"/>
      <c r="CT51" s="634"/>
      <c r="CU51" s="632" t="str">
        <f t="shared" si="18"/>
        <v/>
      </c>
      <c r="CV51" s="633"/>
      <c r="CW51" s="634"/>
      <c r="CX51" s="598" t="str">
        <f t="shared" si="19"/>
        <v/>
      </c>
      <c r="CY51" s="599"/>
      <c r="CZ51" s="600"/>
      <c r="DA51" s="664" t="str">
        <f t="shared" si="20"/>
        <v/>
      </c>
      <c r="DB51" s="665"/>
      <c r="DC51" s="666"/>
      <c r="DD51" s="664" t="str">
        <f t="shared" si="21"/>
        <v/>
      </c>
      <c r="DE51" s="665"/>
      <c r="DF51" s="666"/>
      <c r="DG51" s="664" t="str">
        <f t="shared" si="22"/>
        <v/>
      </c>
      <c r="DH51" s="665"/>
      <c r="DI51" s="666"/>
      <c r="DJ51" s="664" t="str">
        <f t="shared" si="23"/>
        <v/>
      </c>
      <c r="DK51" s="665"/>
      <c r="DL51" s="666"/>
      <c r="DM51" s="664" t="str">
        <f t="shared" si="24"/>
        <v/>
      </c>
      <c r="DN51" s="665"/>
      <c r="DO51" s="666"/>
      <c r="DP51" s="664" t="str">
        <f t="shared" si="25"/>
        <v/>
      </c>
      <c r="DQ51" s="665"/>
      <c r="DR51" s="666"/>
      <c r="DS51" s="664" t="str">
        <f t="shared" si="26"/>
        <v/>
      </c>
      <c r="DT51" s="665"/>
      <c r="DU51" s="666"/>
      <c r="DV51" s="664" t="str">
        <f t="shared" si="27"/>
        <v/>
      </c>
      <c r="DW51" s="665"/>
      <c r="DX51" s="666"/>
      <c r="DY51" s="664" t="str">
        <f t="shared" si="28"/>
        <v/>
      </c>
      <c r="DZ51" s="665"/>
      <c r="EA51" s="666"/>
      <c r="EB51" s="664" t="str">
        <f t="shared" si="29"/>
        <v/>
      </c>
      <c r="EC51" s="665"/>
      <c r="ED51" s="666"/>
      <c r="EE51" s="598"/>
      <c r="EF51" s="599"/>
      <c r="EG51" s="600"/>
      <c r="EH51" s="646" t="str">
        <f t="shared" si="30"/>
        <v/>
      </c>
      <c r="EI51" s="647"/>
      <c r="EJ51" s="648"/>
      <c r="EK51" s="646" t="str">
        <f t="shared" si="31"/>
        <v/>
      </c>
      <c r="EL51" s="647"/>
      <c r="EM51" s="648"/>
      <c r="EN51" s="646" t="str">
        <f t="shared" si="32"/>
        <v/>
      </c>
      <c r="EO51" s="647"/>
      <c r="EP51" s="648"/>
      <c r="EQ51" s="646" t="str">
        <f t="shared" si="33"/>
        <v/>
      </c>
      <c r="ER51" s="647"/>
      <c r="ES51" s="648"/>
      <c r="ET51" s="646" t="str">
        <f t="shared" si="34"/>
        <v/>
      </c>
      <c r="EU51" s="647"/>
      <c r="EV51" s="648"/>
      <c r="EW51" s="646" t="str">
        <f t="shared" si="35"/>
        <v/>
      </c>
      <c r="EX51" s="647"/>
      <c r="EY51" s="648"/>
      <c r="EZ51" s="646" t="str">
        <f t="shared" si="36"/>
        <v/>
      </c>
      <c r="FA51" s="647"/>
      <c r="FB51" s="648"/>
      <c r="FC51" s="646" t="str">
        <f t="shared" si="37"/>
        <v/>
      </c>
      <c r="FD51" s="647"/>
      <c r="FE51" s="648"/>
      <c r="FF51" s="646" t="str">
        <f t="shared" si="38"/>
        <v/>
      </c>
      <c r="FG51" s="647"/>
      <c r="FH51" s="648"/>
      <c r="FI51" s="646" t="str">
        <f t="shared" si="39"/>
        <v/>
      </c>
      <c r="FJ51" s="647"/>
      <c r="FK51" s="648"/>
      <c r="FL51" s="632" t="str">
        <f t="shared" si="40"/>
        <v>N/A</v>
      </c>
      <c r="FM51" s="633"/>
      <c r="FN51" s="634"/>
      <c r="FO51" s="632" t="str">
        <f t="shared" si="41"/>
        <v>N/A</v>
      </c>
      <c r="FP51" s="633"/>
      <c r="FQ51" s="634"/>
      <c r="FR51" s="632" t="str">
        <f t="shared" si="42"/>
        <v>N/A</v>
      </c>
      <c r="FS51" s="633"/>
      <c r="FT51" s="634"/>
      <c r="FU51" s="632" t="str">
        <f t="shared" si="43"/>
        <v>N/A</v>
      </c>
      <c r="FV51" s="633"/>
      <c r="FW51" s="634"/>
      <c r="FX51" s="632" t="str">
        <f t="shared" si="44"/>
        <v>N/A</v>
      </c>
      <c r="FY51" s="633"/>
      <c r="FZ51" s="634"/>
      <c r="GA51" s="632" t="str">
        <f t="shared" si="45"/>
        <v>N/A</v>
      </c>
      <c r="GB51" s="633"/>
      <c r="GC51" s="634"/>
      <c r="GD51" s="632" t="str">
        <f t="shared" si="46"/>
        <v>N/A</v>
      </c>
      <c r="GE51" s="633"/>
      <c r="GF51" s="634"/>
      <c r="GG51" s="632" t="str">
        <f t="shared" si="47"/>
        <v>N/A</v>
      </c>
      <c r="GH51" s="633"/>
      <c r="GI51" s="634"/>
      <c r="GJ51" s="632" t="str">
        <f t="shared" si="48"/>
        <v>N/A</v>
      </c>
      <c r="GK51" s="633"/>
      <c r="GL51" s="634"/>
      <c r="GM51" s="632" t="str">
        <f t="shared" si="49"/>
        <v>N/A</v>
      </c>
      <c r="GN51" s="633"/>
      <c r="GO51" s="634"/>
      <c r="GP51" s="632" t="str">
        <f t="shared" si="50"/>
        <v>N/A</v>
      </c>
      <c r="GQ51" s="633"/>
      <c r="GR51" s="634"/>
      <c r="GS51" s="632" t="str">
        <f t="shared" si="51"/>
        <v>N/A</v>
      </c>
      <c r="GT51" s="633"/>
      <c r="GU51" s="634"/>
      <c r="GV51" s="632" t="str">
        <f t="shared" si="52"/>
        <v>N/A</v>
      </c>
      <c r="GW51" s="633"/>
      <c r="GX51" s="634"/>
      <c r="GY51" s="632" t="str">
        <f t="shared" si="53"/>
        <v>N/A</v>
      </c>
      <c r="GZ51" s="633"/>
      <c r="HA51" s="634"/>
      <c r="HB51" s="632" t="str">
        <f t="shared" si="54"/>
        <v>N/A</v>
      </c>
      <c r="HC51" s="633"/>
      <c r="HD51" s="634"/>
      <c r="HE51" s="632" t="str">
        <f t="shared" si="55"/>
        <v>N/A</v>
      </c>
      <c r="HF51" s="633"/>
      <c r="HG51" s="634"/>
      <c r="HH51" s="632" t="str">
        <f t="shared" si="56"/>
        <v>N/A</v>
      </c>
      <c r="HI51" s="633"/>
      <c r="HJ51" s="634"/>
      <c r="HK51" s="632" t="str">
        <f t="shared" si="57"/>
        <v>N/A</v>
      </c>
      <c r="HL51" s="633"/>
      <c r="HM51" s="634"/>
      <c r="HN51" s="632" t="str">
        <f t="shared" si="58"/>
        <v>N/A</v>
      </c>
      <c r="HO51" s="633"/>
      <c r="HP51" s="634"/>
      <c r="HQ51" s="632" t="str">
        <f t="shared" si="59"/>
        <v>N/A</v>
      </c>
      <c r="HR51" s="633"/>
      <c r="HS51" s="634"/>
    </row>
    <row r="52" spans="1:227">
      <c r="A52" s="24" t="str">
        <f>IF('Informations About Genes'!A52="","",'Informations About Genes'!A52)</f>
        <v>E2</v>
      </c>
      <c r="B52" s="25" t="str">
        <f>IF('Informations About Genes'!D52="","",'Informations About Genes'!D52)</f>
        <v/>
      </c>
      <c r="C52" s="632" t="str">
        <f>IF('Control Sample Data'!F53="","",'Control Sample Data'!F53)</f>
        <v/>
      </c>
      <c r="D52" s="633"/>
      <c r="E52" s="634"/>
      <c r="F52" s="632" t="str">
        <f>IF('Sample 1 Data'!F53="","",'Sample 1 Data'!F53)</f>
        <v/>
      </c>
      <c r="G52" s="633"/>
      <c r="H52" s="634"/>
      <c r="I52" s="632" t="str">
        <f>IF('Sample 2 Data'!F53="","",'Sample 2 Data'!F53)</f>
        <v/>
      </c>
      <c r="J52" s="633"/>
      <c r="K52" s="634"/>
      <c r="L52" s="632" t="str">
        <f>IF('Sample 3 Data'!F53="","",'Sample 3 Data'!F53)</f>
        <v/>
      </c>
      <c r="M52" s="633"/>
      <c r="N52" s="634"/>
      <c r="O52" s="632" t="str">
        <f>IF('Sample 4 Data'!F53="","",'Sample 4 Data'!F53)</f>
        <v/>
      </c>
      <c r="P52" s="633"/>
      <c r="Q52" s="634"/>
      <c r="R52" s="632" t="str">
        <f>IF('Sample 5 Data'!F53="","",'Sample 5 Data'!F53)</f>
        <v/>
      </c>
      <c r="S52" s="633"/>
      <c r="T52" s="634"/>
      <c r="U52" s="632" t="str">
        <f>IF('Sample 6 Data'!F53="","",'Sample 6 Data'!F53)</f>
        <v/>
      </c>
      <c r="V52" s="633"/>
      <c r="W52" s="634"/>
      <c r="X52" s="632" t="str">
        <f>IF('Sample 7 Data'!F53="","",'Sample 7 Data'!F53)</f>
        <v/>
      </c>
      <c r="Y52" s="633"/>
      <c r="Z52" s="634"/>
      <c r="AA52" s="632" t="str">
        <f>IF('Sample 8 Data'!F53="","",'Sample 8 Data'!F53)</f>
        <v/>
      </c>
      <c r="AB52" s="633"/>
      <c r="AC52" s="634"/>
      <c r="AD52" s="632" t="str">
        <f>IF('Sample 9 Data'!F53="","",'Sample 9 Data'!F53)</f>
        <v/>
      </c>
      <c r="AE52" s="633"/>
      <c r="AF52" s="634"/>
      <c r="AG52" s="632" t="str">
        <f>IF('Sample 10 Data'!F53="","",'Sample 10 Data'!F53)</f>
        <v/>
      </c>
      <c r="AH52" s="633"/>
      <c r="AI52" s="634"/>
      <c r="AJ52" s="635" t="str">
        <f>IF(C52="","",C52-'HKG selection'!$D$17)</f>
        <v/>
      </c>
      <c r="AK52" s="636"/>
      <c r="AL52" s="637"/>
      <c r="AM52" s="635" t="str">
        <f>IF(F52="","",F52-'HKG selection'!$D$18)</f>
        <v/>
      </c>
      <c r="AN52" s="636"/>
      <c r="AO52" s="637"/>
      <c r="AP52" s="635" t="str">
        <f>IF(I52="","",I52-'HKG selection'!$D$19)</f>
        <v/>
      </c>
      <c r="AQ52" s="636"/>
      <c r="AR52" s="637"/>
      <c r="AS52" s="635" t="str">
        <f>IF(L52="","",L52-'HKG selection'!$D$20)</f>
        <v/>
      </c>
      <c r="AT52" s="636"/>
      <c r="AU52" s="637"/>
      <c r="AV52" s="635" t="str">
        <f>IF(O52="","",O52-'HKG selection'!$D$21)</f>
        <v/>
      </c>
      <c r="AW52" s="636"/>
      <c r="AX52" s="637"/>
      <c r="AY52" s="635" t="str">
        <f>IF(R52="","",R52-'HKG selection'!$D$22)</f>
        <v/>
      </c>
      <c r="AZ52" s="636"/>
      <c r="BA52" s="637"/>
      <c r="BB52" s="635" t="str">
        <f>IF(U52="","",U52-'HKG selection'!$D$23)</f>
        <v/>
      </c>
      <c r="BC52" s="636"/>
      <c r="BD52" s="637"/>
      <c r="BE52" s="635" t="str">
        <f>IF(X52="","",X52-'HKG selection'!$D$24)</f>
        <v/>
      </c>
      <c r="BF52" s="636"/>
      <c r="BG52" s="637"/>
      <c r="BH52" s="635" t="str">
        <f>IF(AA52="","",AA52-'HKG selection'!$D$25)</f>
        <v/>
      </c>
      <c r="BI52" s="636"/>
      <c r="BJ52" s="637"/>
      <c r="BK52" s="635" t="str">
        <f>IF(AD52="","",AD52-'HKG selection'!$D$26)</f>
        <v/>
      </c>
      <c r="BL52" s="636"/>
      <c r="BM52" s="637"/>
      <c r="BN52" s="635" t="str">
        <f>IF(AG52="","",AG52-'HKG selection'!$D$27)</f>
        <v/>
      </c>
      <c r="BO52" s="636"/>
      <c r="BP52" s="637"/>
      <c r="BQ52" s="598"/>
      <c r="BR52" s="599"/>
      <c r="BS52" s="600"/>
      <c r="BT52" s="632" t="str">
        <f t="shared" si="9"/>
        <v/>
      </c>
      <c r="BU52" s="633"/>
      <c r="BV52" s="634"/>
      <c r="BW52" s="632" t="str">
        <f t="shared" si="10"/>
        <v/>
      </c>
      <c r="BX52" s="633"/>
      <c r="BY52" s="634"/>
      <c r="BZ52" s="632" t="str">
        <f t="shared" si="11"/>
        <v/>
      </c>
      <c r="CA52" s="633"/>
      <c r="CB52" s="634"/>
      <c r="CC52" s="632" t="str">
        <f t="shared" si="12"/>
        <v/>
      </c>
      <c r="CD52" s="633"/>
      <c r="CE52" s="634"/>
      <c r="CF52" s="632" t="str">
        <f t="shared" si="13"/>
        <v/>
      </c>
      <c r="CG52" s="633"/>
      <c r="CH52" s="634"/>
      <c r="CI52" s="632" t="str">
        <f t="shared" si="14"/>
        <v/>
      </c>
      <c r="CJ52" s="633"/>
      <c r="CK52" s="634"/>
      <c r="CL52" s="632" t="str">
        <f t="shared" si="15"/>
        <v/>
      </c>
      <c r="CM52" s="633"/>
      <c r="CN52" s="634"/>
      <c r="CO52" s="632" t="str">
        <f t="shared" si="16"/>
        <v/>
      </c>
      <c r="CP52" s="633"/>
      <c r="CQ52" s="634"/>
      <c r="CR52" s="632" t="str">
        <f t="shared" si="17"/>
        <v/>
      </c>
      <c r="CS52" s="633"/>
      <c r="CT52" s="634"/>
      <c r="CU52" s="632" t="str">
        <f t="shared" si="18"/>
        <v/>
      </c>
      <c r="CV52" s="633"/>
      <c r="CW52" s="634"/>
      <c r="CX52" s="598" t="str">
        <f t="shared" si="19"/>
        <v/>
      </c>
      <c r="CY52" s="599"/>
      <c r="CZ52" s="600"/>
      <c r="DA52" s="664" t="str">
        <f t="shared" si="20"/>
        <v/>
      </c>
      <c r="DB52" s="665"/>
      <c r="DC52" s="666"/>
      <c r="DD52" s="664" t="str">
        <f t="shared" si="21"/>
        <v/>
      </c>
      <c r="DE52" s="665"/>
      <c r="DF52" s="666"/>
      <c r="DG52" s="664" t="str">
        <f t="shared" si="22"/>
        <v/>
      </c>
      <c r="DH52" s="665"/>
      <c r="DI52" s="666"/>
      <c r="DJ52" s="664" t="str">
        <f t="shared" si="23"/>
        <v/>
      </c>
      <c r="DK52" s="665"/>
      <c r="DL52" s="666"/>
      <c r="DM52" s="664" t="str">
        <f t="shared" si="24"/>
        <v/>
      </c>
      <c r="DN52" s="665"/>
      <c r="DO52" s="666"/>
      <c r="DP52" s="664" t="str">
        <f t="shared" si="25"/>
        <v/>
      </c>
      <c r="DQ52" s="665"/>
      <c r="DR52" s="666"/>
      <c r="DS52" s="664" t="str">
        <f t="shared" si="26"/>
        <v/>
      </c>
      <c r="DT52" s="665"/>
      <c r="DU52" s="666"/>
      <c r="DV52" s="664" t="str">
        <f t="shared" si="27"/>
        <v/>
      </c>
      <c r="DW52" s="665"/>
      <c r="DX52" s="666"/>
      <c r="DY52" s="664" t="str">
        <f t="shared" si="28"/>
        <v/>
      </c>
      <c r="DZ52" s="665"/>
      <c r="EA52" s="666"/>
      <c r="EB52" s="664" t="str">
        <f t="shared" si="29"/>
        <v/>
      </c>
      <c r="EC52" s="665"/>
      <c r="ED52" s="666"/>
      <c r="EE52" s="598"/>
      <c r="EF52" s="599"/>
      <c r="EG52" s="600"/>
      <c r="EH52" s="646" t="str">
        <f t="shared" si="30"/>
        <v/>
      </c>
      <c r="EI52" s="647"/>
      <c r="EJ52" s="648"/>
      <c r="EK52" s="646" t="str">
        <f t="shared" si="31"/>
        <v/>
      </c>
      <c r="EL52" s="647"/>
      <c r="EM52" s="648"/>
      <c r="EN52" s="646" t="str">
        <f t="shared" si="32"/>
        <v/>
      </c>
      <c r="EO52" s="647"/>
      <c r="EP52" s="648"/>
      <c r="EQ52" s="646" t="str">
        <f t="shared" si="33"/>
        <v/>
      </c>
      <c r="ER52" s="647"/>
      <c r="ES52" s="648"/>
      <c r="ET52" s="646" t="str">
        <f t="shared" si="34"/>
        <v/>
      </c>
      <c r="EU52" s="647"/>
      <c r="EV52" s="648"/>
      <c r="EW52" s="646" t="str">
        <f t="shared" si="35"/>
        <v/>
      </c>
      <c r="EX52" s="647"/>
      <c r="EY52" s="648"/>
      <c r="EZ52" s="646" t="str">
        <f t="shared" si="36"/>
        <v/>
      </c>
      <c r="FA52" s="647"/>
      <c r="FB52" s="648"/>
      <c r="FC52" s="646" t="str">
        <f t="shared" si="37"/>
        <v/>
      </c>
      <c r="FD52" s="647"/>
      <c r="FE52" s="648"/>
      <c r="FF52" s="646" t="str">
        <f t="shared" si="38"/>
        <v/>
      </c>
      <c r="FG52" s="647"/>
      <c r="FH52" s="648"/>
      <c r="FI52" s="646" t="str">
        <f t="shared" si="39"/>
        <v/>
      </c>
      <c r="FJ52" s="647"/>
      <c r="FK52" s="648"/>
      <c r="FL52" s="632" t="str">
        <f t="shared" si="40"/>
        <v>N/A</v>
      </c>
      <c r="FM52" s="633"/>
      <c r="FN52" s="634"/>
      <c r="FO52" s="632" t="str">
        <f t="shared" si="41"/>
        <v>N/A</v>
      </c>
      <c r="FP52" s="633"/>
      <c r="FQ52" s="634"/>
      <c r="FR52" s="632" t="str">
        <f t="shared" si="42"/>
        <v>N/A</v>
      </c>
      <c r="FS52" s="633"/>
      <c r="FT52" s="634"/>
      <c r="FU52" s="632" t="str">
        <f t="shared" si="43"/>
        <v>N/A</v>
      </c>
      <c r="FV52" s="633"/>
      <c r="FW52" s="634"/>
      <c r="FX52" s="632" t="str">
        <f t="shared" si="44"/>
        <v>N/A</v>
      </c>
      <c r="FY52" s="633"/>
      <c r="FZ52" s="634"/>
      <c r="GA52" s="632" t="str">
        <f t="shared" si="45"/>
        <v>N/A</v>
      </c>
      <c r="GB52" s="633"/>
      <c r="GC52" s="634"/>
      <c r="GD52" s="632" t="str">
        <f t="shared" si="46"/>
        <v>N/A</v>
      </c>
      <c r="GE52" s="633"/>
      <c r="GF52" s="634"/>
      <c r="GG52" s="632" t="str">
        <f t="shared" si="47"/>
        <v>N/A</v>
      </c>
      <c r="GH52" s="633"/>
      <c r="GI52" s="634"/>
      <c r="GJ52" s="632" t="str">
        <f t="shared" si="48"/>
        <v>N/A</v>
      </c>
      <c r="GK52" s="633"/>
      <c r="GL52" s="634"/>
      <c r="GM52" s="632" t="str">
        <f t="shared" si="49"/>
        <v>N/A</v>
      </c>
      <c r="GN52" s="633"/>
      <c r="GO52" s="634"/>
      <c r="GP52" s="632" t="str">
        <f t="shared" si="50"/>
        <v>N/A</v>
      </c>
      <c r="GQ52" s="633"/>
      <c r="GR52" s="634"/>
      <c r="GS52" s="632" t="str">
        <f t="shared" si="51"/>
        <v>N/A</v>
      </c>
      <c r="GT52" s="633"/>
      <c r="GU52" s="634"/>
      <c r="GV52" s="632" t="str">
        <f t="shared" si="52"/>
        <v>N/A</v>
      </c>
      <c r="GW52" s="633"/>
      <c r="GX52" s="634"/>
      <c r="GY52" s="632" t="str">
        <f t="shared" si="53"/>
        <v>N/A</v>
      </c>
      <c r="GZ52" s="633"/>
      <c r="HA52" s="634"/>
      <c r="HB52" s="632" t="str">
        <f t="shared" si="54"/>
        <v>N/A</v>
      </c>
      <c r="HC52" s="633"/>
      <c r="HD52" s="634"/>
      <c r="HE52" s="632" t="str">
        <f t="shared" si="55"/>
        <v>N/A</v>
      </c>
      <c r="HF52" s="633"/>
      <c r="HG52" s="634"/>
      <c r="HH52" s="632" t="str">
        <f t="shared" si="56"/>
        <v>N/A</v>
      </c>
      <c r="HI52" s="633"/>
      <c r="HJ52" s="634"/>
      <c r="HK52" s="632" t="str">
        <f t="shared" si="57"/>
        <v>N/A</v>
      </c>
      <c r="HL52" s="633"/>
      <c r="HM52" s="634"/>
      <c r="HN52" s="632" t="str">
        <f t="shared" si="58"/>
        <v>N/A</v>
      </c>
      <c r="HO52" s="633"/>
      <c r="HP52" s="634"/>
      <c r="HQ52" s="632" t="str">
        <f t="shared" si="59"/>
        <v>N/A</v>
      </c>
      <c r="HR52" s="633"/>
      <c r="HS52" s="634"/>
    </row>
    <row r="53" spans="1:227">
      <c r="A53" s="24" t="str">
        <f>IF('Informations About Genes'!A53="","",'Informations About Genes'!A53)</f>
        <v>E3</v>
      </c>
      <c r="B53" s="25" t="str">
        <f>IF('Informations About Genes'!D53="","",'Informations About Genes'!D53)</f>
        <v/>
      </c>
      <c r="C53" s="632" t="str">
        <f>IF('Control Sample Data'!F54="","",'Control Sample Data'!F54)</f>
        <v/>
      </c>
      <c r="D53" s="633"/>
      <c r="E53" s="634"/>
      <c r="F53" s="632" t="str">
        <f>IF('Sample 1 Data'!F54="","",'Sample 1 Data'!F54)</f>
        <v/>
      </c>
      <c r="G53" s="633"/>
      <c r="H53" s="634"/>
      <c r="I53" s="632" t="str">
        <f>IF('Sample 2 Data'!F54="","",'Sample 2 Data'!F54)</f>
        <v/>
      </c>
      <c r="J53" s="633"/>
      <c r="K53" s="634"/>
      <c r="L53" s="632" t="str">
        <f>IF('Sample 3 Data'!F54="","",'Sample 3 Data'!F54)</f>
        <v/>
      </c>
      <c r="M53" s="633"/>
      <c r="N53" s="634"/>
      <c r="O53" s="632" t="str">
        <f>IF('Sample 4 Data'!F54="","",'Sample 4 Data'!F54)</f>
        <v/>
      </c>
      <c r="P53" s="633"/>
      <c r="Q53" s="634"/>
      <c r="R53" s="632" t="str">
        <f>IF('Sample 5 Data'!F54="","",'Sample 5 Data'!F54)</f>
        <v/>
      </c>
      <c r="S53" s="633"/>
      <c r="T53" s="634"/>
      <c r="U53" s="632" t="str">
        <f>IF('Sample 6 Data'!F54="","",'Sample 6 Data'!F54)</f>
        <v/>
      </c>
      <c r="V53" s="633"/>
      <c r="W53" s="634"/>
      <c r="X53" s="632" t="str">
        <f>IF('Sample 7 Data'!F54="","",'Sample 7 Data'!F54)</f>
        <v/>
      </c>
      <c r="Y53" s="633"/>
      <c r="Z53" s="634"/>
      <c r="AA53" s="632" t="str">
        <f>IF('Sample 8 Data'!F54="","",'Sample 8 Data'!F54)</f>
        <v/>
      </c>
      <c r="AB53" s="633"/>
      <c r="AC53" s="634"/>
      <c r="AD53" s="632" t="str">
        <f>IF('Sample 9 Data'!F54="","",'Sample 9 Data'!F54)</f>
        <v/>
      </c>
      <c r="AE53" s="633"/>
      <c r="AF53" s="634"/>
      <c r="AG53" s="632" t="str">
        <f>IF('Sample 10 Data'!F54="","",'Sample 10 Data'!F54)</f>
        <v/>
      </c>
      <c r="AH53" s="633"/>
      <c r="AI53" s="634"/>
      <c r="AJ53" s="635" t="str">
        <f>IF(C53="","",C53-'HKG selection'!$D$17)</f>
        <v/>
      </c>
      <c r="AK53" s="636"/>
      <c r="AL53" s="637"/>
      <c r="AM53" s="635" t="str">
        <f>IF(F53="","",F53-'HKG selection'!$D$18)</f>
        <v/>
      </c>
      <c r="AN53" s="636"/>
      <c r="AO53" s="637"/>
      <c r="AP53" s="635" t="str">
        <f>IF(I53="","",I53-'HKG selection'!$D$19)</f>
        <v/>
      </c>
      <c r="AQ53" s="636"/>
      <c r="AR53" s="637"/>
      <c r="AS53" s="635" t="str">
        <f>IF(L53="","",L53-'HKG selection'!$D$20)</f>
        <v/>
      </c>
      <c r="AT53" s="636"/>
      <c r="AU53" s="637"/>
      <c r="AV53" s="635" t="str">
        <f>IF(O53="","",O53-'HKG selection'!$D$21)</f>
        <v/>
      </c>
      <c r="AW53" s="636"/>
      <c r="AX53" s="637"/>
      <c r="AY53" s="635" t="str">
        <f>IF(R53="","",R53-'HKG selection'!$D$22)</f>
        <v/>
      </c>
      <c r="AZ53" s="636"/>
      <c r="BA53" s="637"/>
      <c r="BB53" s="635" t="str">
        <f>IF(U53="","",U53-'HKG selection'!$D$23)</f>
        <v/>
      </c>
      <c r="BC53" s="636"/>
      <c r="BD53" s="637"/>
      <c r="BE53" s="635" t="str">
        <f>IF(X53="","",X53-'HKG selection'!$D$24)</f>
        <v/>
      </c>
      <c r="BF53" s="636"/>
      <c r="BG53" s="637"/>
      <c r="BH53" s="635" t="str">
        <f>IF(AA53="","",AA53-'HKG selection'!$D$25)</f>
        <v/>
      </c>
      <c r="BI53" s="636"/>
      <c r="BJ53" s="637"/>
      <c r="BK53" s="635" t="str">
        <f>IF(AD53="","",AD53-'HKG selection'!$D$26)</f>
        <v/>
      </c>
      <c r="BL53" s="636"/>
      <c r="BM53" s="637"/>
      <c r="BN53" s="635" t="str">
        <f>IF(AG53="","",AG53-'HKG selection'!$D$27)</f>
        <v/>
      </c>
      <c r="BO53" s="636"/>
      <c r="BP53" s="637"/>
      <c r="BQ53" s="598"/>
      <c r="BR53" s="599"/>
      <c r="BS53" s="600"/>
      <c r="BT53" s="632" t="str">
        <f t="shared" si="9"/>
        <v/>
      </c>
      <c r="BU53" s="633"/>
      <c r="BV53" s="634"/>
      <c r="BW53" s="632" t="str">
        <f t="shared" si="10"/>
        <v/>
      </c>
      <c r="BX53" s="633"/>
      <c r="BY53" s="634"/>
      <c r="BZ53" s="632" t="str">
        <f t="shared" si="11"/>
        <v/>
      </c>
      <c r="CA53" s="633"/>
      <c r="CB53" s="634"/>
      <c r="CC53" s="632" t="str">
        <f t="shared" si="12"/>
        <v/>
      </c>
      <c r="CD53" s="633"/>
      <c r="CE53" s="634"/>
      <c r="CF53" s="632" t="str">
        <f t="shared" si="13"/>
        <v/>
      </c>
      <c r="CG53" s="633"/>
      <c r="CH53" s="634"/>
      <c r="CI53" s="632" t="str">
        <f t="shared" si="14"/>
        <v/>
      </c>
      <c r="CJ53" s="633"/>
      <c r="CK53" s="634"/>
      <c r="CL53" s="632" t="str">
        <f t="shared" si="15"/>
        <v/>
      </c>
      <c r="CM53" s="633"/>
      <c r="CN53" s="634"/>
      <c r="CO53" s="632" t="str">
        <f t="shared" si="16"/>
        <v/>
      </c>
      <c r="CP53" s="633"/>
      <c r="CQ53" s="634"/>
      <c r="CR53" s="632" t="str">
        <f t="shared" si="17"/>
        <v/>
      </c>
      <c r="CS53" s="633"/>
      <c r="CT53" s="634"/>
      <c r="CU53" s="632" t="str">
        <f t="shared" si="18"/>
        <v/>
      </c>
      <c r="CV53" s="633"/>
      <c r="CW53" s="634"/>
      <c r="CX53" s="598" t="str">
        <f t="shared" si="19"/>
        <v/>
      </c>
      <c r="CY53" s="599"/>
      <c r="CZ53" s="600"/>
      <c r="DA53" s="664" t="str">
        <f t="shared" si="20"/>
        <v/>
      </c>
      <c r="DB53" s="665"/>
      <c r="DC53" s="666"/>
      <c r="DD53" s="664" t="str">
        <f t="shared" si="21"/>
        <v/>
      </c>
      <c r="DE53" s="665"/>
      <c r="DF53" s="666"/>
      <c r="DG53" s="664" t="str">
        <f t="shared" si="22"/>
        <v/>
      </c>
      <c r="DH53" s="665"/>
      <c r="DI53" s="666"/>
      <c r="DJ53" s="664" t="str">
        <f t="shared" si="23"/>
        <v/>
      </c>
      <c r="DK53" s="665"/>
      <c r="DL53" s="666"/>
      <c r="DM53" s="664" t="str">
        <f t="shared" si="24"/>
        <v/>
      </c>
      <c r="DN53" s="665"/>
      <c r="DO53" s="666"/>
      <c r="DP53" s="664" t="str">
        <f t="shared" si="25"/>
        <v/>
      </c>
      <c r="DQ53" s="665"/>
      <c r="DR53" s="666"/>
      <c r="DS53" s="664" t="str">
        <f t="shared" si="26"/>
        <v/>
      </c>
      <c r="DT53" s="665"/>
      <c r="DU53" s="666"/>
      <c r="DV53" s="664" t="str">
        <f t="shared" si="27"/>
        <v/>
      </c>
      <c r="DW53" s="665"/>
      <c r="DX53" s="666"/>
      <c r="DY53" s="664" t="str">
        <f t="shared" si="28"/>
        <v/>
      </c>
      <c r="DZ53" s="665"/>
      <c r="EA53" s="666"/>
      <c r="EB53" s="664" t="str">
        <f t="shared" si="29"/>
        <v/>
      </c>
      <c r="EC53" s="665"/>
      <c r="ED53" s="666"/>
      <c r="EE53" s="598"/>
      <c r="EF53" s="599"/>
      <c r="EG53" s="600"/>
      <c r="EH53" s="646" t="str">
        <f t="shared" si="30"/>
        <v/>
      </c>
      <c r="EI53" s="647"/>
      <c r="EJ53" s="648"/>
      <c r="EK53" s="646" t="str">
        <f t="shared" si="31"/>
        <v/>
      </c>
      <c r="EL53" s="647"/>
      <c r="EM53" s="648"/>
      <c r="EN53" s="646" t="str">
        <f t="shared" si="32"/>
        <v/>
      </c>
      <c r="EO53" s="647"/>
      <c r="EP53" s="648"/>
      <c r="EQ53" s="646" t="str">
        <f t="shared" si="33"/>
        <v/>
      </c>
      <c r="ER53" s="647"/>
      <c r="ES53" s="648"/>
      <c r="ET53" s="646" t="str">
        <f t="shared" si="34"/>
        <v/>
      </c>
      <c r="EU53" s="647"/>
      <c r="EV53" s="648"/>
      <c r="EW53" s="646" t="str">
        <f t="shared" si="35"/>
        <v/>
      </c>
      <c r="EX53" s="647"/>
      <c r="EY53" s="648"/>
      <c r="EZ53" s="646" t="str">
        <f t="shared" si="36"/>
        <v/>
      </c>
      <c r="FA53" s="647"/>
      <c r="FB53" s="648"/>
      <c r="FC53" s="646" t="str">
        <f t="shared" si="37"/>
        <v/>
      </c>
      <c r="FD53" s="647"/>
      <c r="FE53" s="648"/>
      <c r="FF53" s="646" t="str">
        <f t="shared" si="38"/>
        <v/>
      </c>
      <c r="FG53" s="647"/>
      <c r="FH53" s="648"/>
      <c r="FI53" s="646" t="str">
        <f t="shared" si="39"/>
        <v/>
      </c>
      <c r="FJ53" s="647"/>
      <c r="FK53" s="648"/>
      <c r="FL53" s="632" t="str">
        <f t="shared" si="40"/>
        <v>N/A</v>
      </c>
      <c r="FM53" s="633"/>
      <c r="FN53" s="634"/>
      <c r="FO53" s="632" t="str">
        <f t="shared" si="41"/>
        <v>N/A</v>
      </c>
      <c r="FP53" s="633"/>
      <c r="FQ53" s="634"/>
      <c r="FR53" s="632" t="str">
        <f t="shared" si="42"/>
        <v>N/A</v>
      </c>
      <c r="FS53" s="633"/>
      <c r="FT53" s="634"/>
      <c r="FU53" s="632" t="str">
        <f t="shared" si="43"/>
        <v>N/A</v>
      </c>
      <c r="FV53" s="633"/>
      <c r="FW53" s="634"/>
      <c r="FX53" s="632" t="str">
        <f t="shared" si="44"/>
        <v>N/A</v>
      </c>
      <c r="FY53" s="633"/>
      <c r="FZ53" s="634"/>
      <c r="GA53" s="632" t="str">
        <f t="shared" si="45"/>
        <v>N/A</v>
      </c>
      <c r="GB53" s="633"/>
      <c r="GC53" s="634"/>
      <c r="GD53" s="632" t="str">
        <f t="shared" si="46"/>
        <v>N/A</v>
      </c>
      <c r="GE53" s="633"/>
      <c r="GF53" s="634"/>
      <c r="GG53" s="632" t="str">
        <f t="shared" si="47"/>
        <v>N/A</v>
      </c>
      <c r="GH53" s="633"/>
      <c r="GI53" s="634"/>
      <c r="GJ53" s="632" t="str">
        <f t="shared" si="48"/>
        <v>N/A</v>
      </c>
      <c r="GK53" s="633"/>
      <c r="GL53" s="634"/>
      <c r="GM53" s="632" t="str">
        <f t="shared" si="49"/>
        <v>N/A</v>
      </c>
      <c r="GN53" s="633"/>
      <c r="GO53" s="634"/>
      <c r="GP53" s="632" t="str">
        <f t="shared" si="50"/>
        <v>N/A</v>
      </c>
      <c r="GQ53" s="633"/>
      <c r="GR53" s="634"/>
      <c r="GS53" s="632" t="str">
        <f t="shared" si="51"/>
        <v>N/A</v>
      </c>
      <c r="GT53" s="633"/>
      <c r="GU53" s="634"/>
      <c r="GV53" s="632" t="str">
        <f t="shared" si="52"/>
        <v>N/A</v>
      </c>
      <c r="GW53" s="633"/>
      <c r="GX53" s="634"/>
      <c r="GY53" s="632" t="str">
        <f t="shared" si="53"/>
        <v>N/A</v>
      </c>
      <c r="GZ53" s="633"/>
      <c r="HA53" s="634"/>
      <c r="HB53" s="632" t="str">
        <f t="shared" si="54"/>
        <v>N/A</v>
      </c>
      <c r="HC53" s="633"/>
      <c r="HD53" s="634"/>
      <c r="HE53" s="632" t="str">
        <f t="shared" si="55"/>
        <v>N/A</v>
      </c>
      <c r="HF53" s="633"/>
      <c r="HG53" s="634"/>
      <c r="HH53" s="632" t="str">
        <f t="shared" si="56"/>
        <v>N/A</v>
      </c>
      <c r="HI53" s="633"/>
      <c r="HJ53" s="634"/>
      <c r="HK53" s="632" t="str">
        <f t="shared" si="57"/>
        <v>N/A</v>
      </c>
      <c r="HL53" s="633"/>
      <c r="HM53" s="634"/>
      <c r="HN53" s="632" t="str">
        <f t="shared" si="58"/>
        <v>N/A</v>
      </c>
      <c r="HO53" s="633"/>
      <c r="HP53" s="634"/>
      <c r="HQ53" s="632" t="str">
        <f t="shared" si="59"/>
        <v>N/A</v>
      </c>
      <c r="HR53" s="633"/>
      <c r="HS53" s="634"/>
    </row>
    <row r="54" spans="1:227">
      <c r="A54" s="24" t="str">
        <f>IF('Informations About Genes'!A54="","",'Informations About Genes'!A54)</f>
        <v>E4</v>
      </c>
      <c r="B54" s="25" t="str">
        <f>IF('Informations About Genes'!D54="","",'Informations About Genes'!D54)</f>
        <v/>
      </c>
      <c r="C54" s="632" t="str">
        <f>IF('Control Sample Data'!F55="","",'Control Sample Data'!F55)</f>
        <v/>
      </c>
      <c r="D54" s="633"/>
      <c r="E54" s="634"/>
      <c r="F54" s="632" t="str">
        <f>IF('Sample 1 Data'!F55="","",'Sample 1 Data'!F55)</f>
        <v/>
      </c>
      <c r="G54" s="633"/>
      <c r="H54" s="634"/>
      <c r="I54" s="632" t="str">
        <f>IF('Sample 2 Data'!F55="","",'Sample 2 Data'!F55)</f>
        <v/>
      </c>
      <c r="J54" s="633"/>
      <c r="K54" s="634"/>
      <c r="L54" s="632" t="str">
        <f>IF('Sample 3 Data'!F55="","",'Sample 3 Data'!F55)</f>
        <v/>
      </c>
      <c r="M54" s="633"/>
      <c r="N54" s="634"/>
      <c r="O54" s="632" t="str">
        <f>IF('Sample 4 Data'!F55="","",'Sample 4 Data'!F55)</f>
        <v/>
      </c>
      <c r="P54" s="633"/>
      <c r="Q54" s="634"/>
      <c r="R54" s="632" t="str">
        <f>IF('Sample 5 Data'!F55="","",'Sample 5 Data'!F55)</f>
        <v/>
      </c>
      <c r="S54" s="633"/>
      <c r="T54" s="634"/>
      <c r="U54" s="632" t="str">
        <f>IF('Sample 6 Data'!F55="","",'Sample 6 Data'!F55)</f>
        <v/>
      </c>
      <c r="V54" s="633"/>
      <c r="W54" s="634"/>
      <c r="X54" s="632" t="str">
        <f>IF('Sample 7 Data'!F55="","",'Sample 7 Data'!F55)</f>
        <v/>
      </c>
      <c r="Y54" s="633"/>
      <c r="Z54" s="634"/>
      <c r="AA54" s="632" t="str">
        <f>IF('Sample 8 Data'!F55="","",'Sample 8 Data'!F55)</f>
        <v/>
      </c>
      <c r="AB54" s="633"/>
      <c r="AC54" s="634"/>
      <c r="AD54" s="632" t="str">
        <f>IF('Sample 9 Data'!F55="","",'Sample 9 Data'!F55)</f>
        <v/>
      </c>
      <c r="AE54" s="633"/>
      <c r="AF54" s="634"/>
      <c r="AG54" s="632" t="str">
        <f>IF('Sample 10 Data'!F55="","",'Sample 10 Data'!F55)</f>
        <v/>
      </c>
      <c r="AH54" s="633"/>
      <c r="AI54" s="634"/>
      <c r="AJ54" s="635" t="str">
        <f>IF(C54="","",C54-'HKG selection'!$D$17)</f>
        <v/>
      </c>
      <c r="AK54" s="636"/>
      <c r="AL54" s="637"/>
      <c r="AM54" s="635" t="str">
        <f>IF(F54="","",F54-'HKG selection'!$D$18)</f>
        <v/>
      </c>
      <c r="AN54" s="636"/>
      <c r="AO54" s="637"/>
      <c r="AP54" s="635" t="str">
        <f>IF(I54="","",I54-'HKG selection'!$D$19)</f>
        <v/>
      </c>
      <c r="AQ54" s="636"/>
      <c r="AR54" s="637"/>
      <c r="AS54" s="635" t="str">
        <f>IF(L54="","",L54-'HKG selection'!$D$20)</f>
        <v/>
      </c>
      <c r="AT54" s="636"/>
      <c r="AU54" s="637"/>
      <c r="AV54" s="635" t="str">
        <f>IF(O54="","",O54-'HKG selection'!$D$21)</f>
        <v/>
      </c>
      <c r="AW54" s="636"/>
      <c r="AX54" s="637"/>
      <c r="AY54" s="635" t="str">
        <f>IF(R54="","",R54-'HKG selection'!$D$22)</f>
        <v/>
      </c>
      <c r="AZ54" s="636"/>
      <c r="BA54" s="637"/>
      <c r="BB54" s="635" t="str">
        <f>IF(U54="","",U54-'HKG selection'!$D$23)</f>
        <v/>
      </c>
      <c r="BC54" s="636"/>
      <c r="BD54" s="637"/>
      <c r="BE54" s="635" t="str">
        <f>IF(X54="","",X54-'HKG selection'!$D$24)</f>
        <v/>
      </c>
      <c r="BF54" s="636"/>
      <c r="BG54" s="637"/>
      <c r="BH54" s="635" t="str">
        <f>IF(AA54="","",AA54-'HKG selection'!$D$25)</f>
        <v/>
      </c>
      <c r="BI54" s="636"/>
      <c r="BJ54" s="637"/>
      <c r="BK54" s="635" t="str">
        <f>IF(AD54="","",AD54-'HKG selection'!$D$26)</f>
        <v/>
      </c>
      <c r="BL54" s="636"/>
      <c r="BM54" s="637"/>
      <c r="BN54" s="635" t="str">
        <f>IF(AG54="","",AG54-'HKG selection'!$D$27)</f>
        <v/>
      </c>
      <c r="BO54" s="636"/>
      <c r="BP54" s="637"/>
      <c r="BQ54" s="598"/>
      <c r="BR54" s="599"/>
      <c r="BS54" s="600"/>
      <c r="BT54" s="632" t="str">
        <f t="shared" si="9"/>
        <v/>
      </c>
      <c r="BU54" s="633"/>
      <c r="BV54" s="634"/>
      <c r="BW54" s="632" t="str">
        <f t="shared" si="10"/>
        <v/>
      </c>
      <c r="BX54" s="633"/>
      <c r="BY54" s="634"/>
      <c r="BZ54" s="632" t="str">
        <f t="shared" si="11"/>
        <v/>
      </c>
      <c r="CA54" s="633"/>
      <c r="CB54" s="634"/>
      <c r="CC54" s="632" t="str">
        <f t="shared" si="12"/>
        <v/>
      </c>
      <c r="CD54" s="633"/>
      <c r="CE54" s="634"/>
      <c r="CF54" s="632" t="str">
        <f t="shared" si="13"/>
        <v/>
      </c>
      <c r="CG54" s="633"/>
      <c r="CH54" s="634"/>
      <c r="CI54" s="632" t="str">
        <f t="shared" si="14"/>
        <v/>
      </c>
      <c r="CJ54" s="633"/>
      <c r="CK54" s="634"/>
      <c r="CL54" s="632" t="str">
        <f t="shared" si="15"/>
        <v/>
      </c>
      <c r="CM54" s="633"/>
      <c r="CN54" s="634"/>
      <c r="CO54" s="632" t="str">
        <f t="shared" si="16"/>
        <v/>
      </c>
      <c r="CP54" s="633"/>
      <c r="CQ54" s="634"/>
      <c r="CR54" s="632" t="str">
        <f t="shared" si="17"/>
        <v/>
      </c>
      <c r="CS54" s="633"/>
      <c r="CT54" s="634"/>
      <c r="CU54" s="632" t="str">
        <f t="shared" si="18"/>
        <v/>
      </c>
      <c r="CV54" s="633"/>
      <c r="CW54" s="634"/>
      <c r="CX54" s="598" t="str">
        <f t="shared" si="19"/>
        <v/>
      </c>
      <c r="CY54" s="599"/>
      <c r="CZ54" s="600"/>
      <c r="DA54" s="664" t="str">
        <f t="shared" si="20"/>
        <v/>
      </c>
      <c r="DB54" s="665"/>
      <c r="DC54" s="666"/>
      <c r="DD54" s="664" t="str">
        <f t="shared" si="21"/>
        <v/>
      </c>
      <c r="DE54" s="665"/>
      <c r="DF54" s="666"/>
      <c r="DG54" s="664" t="str">
        <f t="shared" si="22"/>
        <v/>
      </c>
      <c r="DH54" s="665"/>
      <c r="DI54" s="666"/>
      <c r="DJ54" s="664" t="str">
        <f t="shared" si="23"/>
        <v/>
      </c>
      <c r="DK54" s="665"/>
      <c r="DL54" s="666"/>
      <c r="DM54" s="664" t="str">
        <f t="shared" si="24"/>
        <v/>
      </c>
      <c r="DN54" s="665"/>
      <c r="DO54" s="666"/>
      <c r="DP54" s="664" t="str">
        <f t="shared" si="25"/>
        <v/>
      </c>
      <c r="DQ54" s="665"/>
      <c r="DR54" s="666"/>
      <c r="DS54" s="664" t="str">
        <f t="shared" si="26"/>
        <v/>
      </c>
      <c r="DT54" s="665"/>
      <c r="DU54" s="666"/>
      <c r="DV54" s="664" t="str">
        <f t="shared" si="27"/>
        <v/>
      </c>
      <c r="DW54" s="665"/>
      <c r="DX54" s="666"/>
      <c r="DY54" s="664" t="str">
        <f t="shared" si="28"/>
        <v/>
      </c>
      <c r="DZ54" s="665"/>
      <c r="EA54" s="666"/>
      <c r="EB54" s="664" t="str">
        <f t="shared" si="29"/>
        <v/>
      </c>
      <c r="EC54" s="665"/>
      <c r="ED54" s="666"/>
      <c r="EE54" s="598"/>
      <c r="EF54" s="599"/>
      <c r="EG54" s="600"/>
      <c r="EH54" s="646" t="str">
        <f t="shared" si="30"/>
        <v/>
      </c>
      <c r="EI54" s="647"/>
      <c r="EJ54" s="648"/>
      <c r="EK54" s="646" t="str">
        <f t="shared" si="31"/>
        <v/>
      </c>
      <c r="EL54" s="647"/>
      <c r="EM54" s="648"/>
      <c r="EN54" s="646" t="str">
        <f t="shared" si="32"/>
        <v/>
      </c>
      <c r="EO54" s="647"/>
      <c r="EP54" s="648"/>
      <c r="EQ54" s="646" t="str">
        <f t="shared" si="33"/>
        <v/>
      </c>
      <c r="ER54" s="647"/>
      <c r="ES54" s="648"/>
      <c r="ET54" s="646" t="str">
        <f t="shared" si="34"/>
        <v/>
      </c>
      <c r="EU54" s="647"/>
      <c r="EV54" s="648"/>
      <c r="EW54" s="646" t="str">
        <f t="shared" si="35"/>
        <v/>
      </c>
      <c r="EX54" s="647"/>
      <c r="EY54" s="648"/>
      <c r="EZ54" s="646" t="str">
        <f t="shared" si="36"/>
        <v/>
      </c>
      <c r="FA54" s="647"/>
      <c r="FB54" s="648"/>
      <c r="FC54" s="646" t="str">
        <f t="shared" si="37"/>
        <v/>
      </c>
      <c r="FD54" s="647"/>
      <c r="FE54" s="648"/>
      <c r="FF54" s="646" t="str">
        <f t="shared" si="38"/>
        <v/>
      </c>
      <c r="FG54" s="647"/>
      <c r="FH54" s="648"/>
      <c r="FI54" s="646" t="str">
        <f t="shared" si="39"/>
        <v/>
      </c>
      <c r="FJ54" s="647"/>
      <c r="FK54" s="648"/>
      <c r="FL54" s="632" t="str">
        <f t="shared" si="40"/>
        <v>N/A</v>
      </c>
      <c r="FM54" s="633"/>
      <c r="FN54" s="634"/>
      <c r="FO54" s="632" t="str">
        <f t="shared" si="41"/>
        <v>N/A</v>
      </c>
      <c r="FP54" s="633"/>
      <c r="FQ54" s="634"/>
      <c r="FR54" s="632" t="str">
        <f t="shared" si="42"/>
        <v>N/A</v>
      </c>
      <c r="FS54" s="633"/>
      <c r="FT54" s="634"/>
      <c r="FU54" s="632" t="str">
        <f t="shared" si="43"/>
        <v>N/A</v>
      </c>
      <c r="FV54" s="633"/>
      <c r="FW54" s="634"/>
      <c r="FX54" s="632" t="str">
        <f t="shared" si="44"/>
        <v>N/A</v>
      </c>
      <c r="FY54" s="633"/>
      <c r="FZ54" s="634"/>
      <c r="GA54" s="632" t="str">
        <f t="shared" si="45"/>
        <v>N/A</v>
      </c>
      <c r="GB54" s="633"/>
      <c r="GC54" s="634"/>
      <c r="GD54" s="632" t="str">
        <f t="shared" si="46"/>
        <v>N/A</v>
      </c>
      <c r="GE54" s="633"/>
      <c r="GF54" s="634"/>
      <c r="GG54" s="632" t="str">
        <f t="shared" si="47"/>
        <v>N/A</v>
      </c>
      <c r="GH54" s="633"/>
      <c r="GI54" s="634"/>
      <c r="GJ54" s="632" t="str">
        <f t="shared" si="48"/>
        <v>N/A</v>
      </c>
      <c r="GK54" s="633"/>
      <c r="GL54" s="634"/>
      <c r="GM54" s="632" t="str">
        <f t="shared" si="49"/>
        <v>N/A</v>
      </c>
      <c r="GN54" s="633"/>
      <c r="GO54" s="634"/>
      <c r="GP54" s="632" t="str">
        <f t="shared" si="50"/>
        <v>N/A</v>
      </c>
      <c r="GQ54" s="633"/>
      <c r="GR54" s="634"/>
      <c r="GS54" s="632" t="str">
        <f t="shared" si="51"/>
        <v>N/A</v>
      </c>
      <c r="GT54" s="633"/>
      <c r="GU54" s="634"/>
      <c r="GV54" s="632" t="str">
        <f t="shared" si="52"/>
        <v>N/A</v>
      </c>
      <c r="GW54" s="633"/>
      <c r="GX54" s="634"/>
      <c r="GY54" s="632" t="str">
        <f t="shared" si="53"/>
        <v>N/A</v>
      </c>
      <c r="GZ54" s="633"/>
      <c r="HA54" s="634"/>
      <c r="HB54" s="632" t="str">
        <f t="shared" si="54"/>
        <v>N/A</v>
      </c>
      <c r="HC54" s="633"/>
      <c r="HD54" s="634"/>
      <c r="HE54" s="632" t="str">
        <f t="shared" si="55"/>
        <v>N/A</v>
      </c>
      <c r="HF54" s="633"/>
      <c r="HG54" s="634"/>
      <c r="HH54" s="632" t="str">
        <f t="shared" si="56"/>
        <v>N/A</v>
      </c>
      <c r="HI54" s="633"/>
      <c r="HJ54" s="634"/>
      <c r="HK54" s="632" t="str">
        <f t="shared" si="57"/>
        <v>N/A</v>
      </c>
      <c r="HL54" s="633"/>
      <c r="HM54" s="634"/>
      <c r="HN54" s="632" t="str">
        <f t="shared" si="58"/>
        <v>N/A</v>
      </c>
      <c r="HO54" s="633"/>
      <c r="HP54" s="634"/>
      <c r="HQ54" s="632" t="str">
        <f t="shared" si="59"/>
        <v>N/A</v>
      </c>
      <c r="HR54" s="633"/>
      <c r="HS54" s="634"/>
    </row>
    <row r="55" spans="1:227">
      <c r="A55" s="24" t="str">
        <f>IF('Informations About Genes'!A55="","",'Informations About Genes'!A55)</f>
        <v>E5</v>
      </c>
      <c r="B55" s="25" t="str">
        <f>IF('Informations About Genes'!D55="","",'Informations About Genes'!D55)</f>
        <v/>
      </c>
      <c r="C55" s="632" t="str">
        <f>IF('Control Sample Data'!F56="","",'Control Sample Data'!F56)</f>
        <v/>
      </c>
      <c r="D55" s="633"/>
      <c r="E55" s="634"/>
      <c r="F55" s="632" t="str">
        <f>IF('Sample 1 Data'!F56="","",'Sample 1 Data'!F56)</f>
        <v/>
      </c>
      <c r="G55" s="633"/>
      <c r="H55" s="634"/>
      <c r="I55" s="632" t="str">
        <f>IF('Sample 2 Data'!F56="","",'Sample 2 Data'!F56)</f>
        <v/>
      </c>
      <c r="J55" s="633"/>
      <c r="K55" s="634"/>
      <c r="L55" s="632" t="str">
        <f>IF('Sample 3 Data'!F56="","",'Sample 3 Data'!F56)</f>
        <v/>
      </c>
      <c r="M55" s="633"/>
      <c r="N55" s="634"/>
      <c r="O55" s="632" t="str">
        <f>IF('Sample 4 Data'!F56="","",'Sample 4 Data'!F56)</f>
        <v/>
      </c>
      <c r="P55" s="633"/>
      <c r="Q55" s="634"/>
      <c r="R55" s="632" t="str">
        <f>IF('Sample 5 Data'!F56="","",'Sample 5 Data'!F56)</f>
        <v/>
      </c>
      <c r="S55" s="633"/>
      <c r="T55" s="634"/>
      <c r="U55" s="632" t="str">
        <f>IF('Sample 6 Data'!F56="","",'Sample 6 Data'!F56)</f>
        <v/>
      </c>
      <c r="V55" s="633"/>
      <c r="W55" s="634"/>
      <c r="X55" s="632" t="str">
        <f>IF('Sample 7 Data'!F56="","",'Sample 7 Data'!F56)</f>
        <v/>
      </c>
      <c r="Y55" s="633"/>
      <c r="Z55" s="634"/>
      <c r="AA55" s="632" t="str">
        <f>IF('Sample 8 Data'!F56="","",'Sample 8 Data'!F56)</f>
        <v/>
      </c>
      <c r="AB55" s="633"/>
      <c r="AC55" s="634"/>
      <c r="AD55" s="632" t="str">
        <f>IF('Sample 9 Data'!F56="","",'Sample 9 Data'!F56)</f>
        <v/>
      </c>
      <c r="AE55" s="633"/>
      <c r="AF55" s="634"/>
      <c r="AG55" s="632" t="str">
        <f>IF('Sample 10 Data'!F56="","",'Sample 10 Data'!F56)</f>
        <v/>
      </c>
      <c r="AH55" s="633"/>
      <c r="AI55" s="634"/>
      <c r="AJ55" s="635" t="str">
        <f>IF(C55="","",C55-'HKG selection'!$D$17)</f>
        <v/>
      </c>
      <c r="AK55" s="636"/>
      <c r="AL55" s="637"/>
      <c r="AM55" s="635" t="str">
        <f>IF(F55="","",F55-'HKG selection'!$D$18)</f>
        <v/>
      </c>
      <c r="AN55" s="636"/>
      <c r="AO55" s="637"/>
      <c r="AP55" s="635" t="str">
        <f>IF(I55="","",I55-'HKG selection'!$D$19)</f>
        <v/>
      </c>
      <c r="AQ55" s="636"/>
      <c r="AR55" s="637"/>
      <c r="AS55" s="635" t="str">
        <f>IF(L55="","",L55-'HKG selection'!$D$20)</f>
        <v/>
      </c>
      <c r="AT55" s="636"/>
      <c r="AU55" s="637"/>
      <c r="AV55" s="635" t="str">
        <f>IF(O55="","",O55-'HKG selection'!$D$21)</f>
        <v/>
      </c>
      <c r="AW55" s="636"/>
      <c r="AX55" s="637"/>
      <c r="AY55" s="635" t="str">
        <f>IF(R55="","",R55-'HKG selection'!$D$22)</f>
        <v/>
      </c>
      <c r="AZ55" s="636"/>
      <c r="BA55" s="637"/>
      <c r="BB55" s="635" t="str">
        <f>IF(U55="","",U55-'HKG selection'!$D$23)</f>
        <v/>
      </c>
      <c r="BC55" s="636"/>
      <c r="BD55" s="637"/>
      <c r="BE55" s="635" t="str">
        <f>IF(X55="","",X55-'HKG selection'!$D$24)</f>
        <v/>
      </c>
      <c r="BF55" s="636"/>
      <c r="BG55" s="637"/>
      <c r="BH55" s="635" t="str">
        <f>IF(AA55="","",AA55-'HKG selection'!$D$25)</f>
        <v/>
      </c>
      <c r="BI55" s="636"/>
      <c r="BJ55" s="637"/>
      <c r="BK55" s="635" t="str">
        <f>IF(AD55="","",AD55-'HKG selection'!$D$26)</f>
        <v/>
      </c>
      <c r="BL55" s="636"/>
      <c r="BM55" s="637"/>
      <c r="BN55" s="635" t="str">
        <f>IF(AG55="","",AG55-'HKG selection'!$D$27)</f>
        <v/>
      </c>
      <c r="BO55" s="636"/>
      <c r="BP55" s="637"/>
      <c r="BQ55" s="598"/>
      <c r="BR55" s="599"/>
      <c r="BS55" s="600"/>
      <c r="BT55" s="632" t="str">
        <f t="shared" si="9"/>
        <v/>
      </c>
      <c r="BU55" s="633"/>
      <c r="BV55" s="634"/>
      <c r="BW55" s="632" t="str">
        <f t="shared" si="10"/>
        <v/>
      </c>
      <c r="BX55" s="633"/>
      <c r="BY55" s="634"/>
      <c r="BZ55" s="632" t="str">
        <f t="shared" si="11"/>
        <v/>
      </c>
      <c r="CA55" s="633"/>
      <c r="CB55" s="634"/>
      <c r="CC55" s="632" t="str">
        <f t="shared" si="12"/>
        <v/>
      </c>
      <c r="CD55" s="633"/>
      <c r="CE55" s="634"/>
      <c r="CF55" s="632" t="str">
        <f t="shared" si="13"/>
        <v/>
      </c>
      <c r="CG55" s="633"/>
      <c r="CH55" s="634"/>
      <c r="CI55" s="632" t="str">
        <f t="shared" si="14"/>
        <v/>
      </c>
      <c r="CJ55" s="633"/>
      <c r="CK55" s="634"/>
      <c r="CL55" s="632" t="str">
        <f t="shared" si="15"/>
        <v/>
      </c>
      <c r="CM55" s="633"/>
      <c r="CN55" s="634"/>
      <c r="CO55" s="632" t="str">
        <f t="shared" si="16"/>
        <v/>
      </c>
      <c r="CP55" s="633"/>
      <c r="CQ55" s="634"/>
      <c r="CR55" s="632" t="str">
        <f t="shared" si="17"/>
        <v/>
      </c>
      <c r="CS55" s="633"/>
      <c r="CT55" s="634"/>
      <c r="CU55" s="632" t="str">
        <f t="shared" si="18"/>
        <v/>
      </c>
      <c r="CV55" s="633"/>
      <c r="CW55" s="634"/>
      <c r="CX55" s="598" t="str">
        <f t="shared" si="19"/>
        <v/>
      </c>
      <c r="CY55" s="599"/>
      <c r="CZ55" s="600"/>
      <c r="DA55" s="664" t="str">
        <f t="shared" si="20"/>
        <v/>
      </c>
      <c r="DB55" s="665"/>
      <c r="DC55" s="666"/>
      <c r="DD55" s="664" t="str">
        <f t="shared" si="21"/>
        <v/>
      </c>
      <c r="DE55" s="665"/>
      <c r="DF55" s="666"/>
      <c r="DG55" s="664" t="str">
        <f t="shared" si="22"/>
        <v/>
      </c>
      <c r="DH55" s="665"/>
      <c r="DI55" s="666"/>
      <c r="DJ55" s="664" t="str">
        <f t="shared" si="23"/>
        <v/>
      </c>
      <c r="DK55" s="665"/>
      <c r="DL55" s="666"/>
      <c r="DM55" s="664" t="str">
        <f t="shared" si="24"/>
        <v/>
      </c>
      <c r="DN55" s="665"/>
      <c r="DO55" s="666"/>
      <c r="DP55" s="664" t="str">
        <f t="shared" si="25"/>
        <v/>
      </c>
      <c r="DQ55" s="665"/>
      <c r="DR55" s="666"/>
      <c r="DS55" s="664" t="str">
        <f t="shared" si="26"/>
        <v/>
      </c>
      <c r="DT55" s="665"/>
      <c r="DU55" s="666"/>
      <c r="DV55" s="664" t="str">
        <f t="shared" si="27"/>
        <v/>
      </c>
      <c r="DW55" s="665"/>
      <c r="DX55" s="666"/>
      <c r="DY55" s="664" t="str">
        <f t="shared" si="28"/>
        <v/>
      </c>
      <c r="DZ55" s="665"/>
      <c r="EA55" s="666"/>
      <c r="EB55" s="664" t="str">
        <f t="shared" si="29"/>
        <v/>
      </c>
      <c r="EC55" s="665"/>
      <c r="ED55" s="666"/>
      <c r="EE55" s="598"/>
      <c r="EF55" s="599"/>
      <c r="EG55" s="600"/>
      <c r="EH55" s="646" t="str">
        <f t="shared" si="30"/>
        <v/>
      </c>
      <c r="EI55" s="647"/>
      <c r="EJ55" s="648"/>
      <c r="EK55" s="646" t="str">
        <f t="shared" si="31"/>
        <v/>
      </c>
      <c r="EL55" s="647"/>
      <c r="EM55" s="648"/>
      <c r="EN55" s="646" t="str">
        <f t="shared" si="32"/>
        <v/>
      </c>
      <c r="EO55" s="647"/>
      <c r="EP55" s="648"/>
      <c r="EQ55" s="646" t="str">
        <f t="shared" si="33"/>
        <v/>
      </c>
      <c r="ER55" s="647"/>
      <c r="ES55" s="648"/>
      <c r="ET55" s="646" t="str">
        <f t="shared" si="34"/>
        <v/>
      </c>
      <c r="EU55" s="647"/>
      <c r="EV55" s="648"/>
      <c r="EW55" s="646" t="str">
        <f t="shared" si="35"/>
        <v/>
      </c>
      <c r="EX55" s="647"/>
      <c r="EY55" s="648"/>
      <c r="EZ55" s="646" t="str">
        <f t="shared" si="36"/>
        <v/>
      </c>
      <c r="FA55" s="647"/>
      <c r="FB55" s="648"/>
      <c r="FC55" s="646" t="str">
        <f t="shared" si="37"/>
        <v/>
      </c>
      <c r="FD55" s="647"/>
      <c r="FE55" s="648"/>
      <c r="FF55" s="646" t="str">
        <f t="shared" si="38"/>
        <v/>
      </c>
      <c r="FG55" s="647"/>
      <c r="FH55" s="648"/>
      <c r="FI55" s="646" t="str">
        <f t="shared" si="39"/>
        <v/>
      </c>
      <c r="FJ55" s="647"/>
      <c r="FK55" s="648"/>
      <c r="FL55" s="632" t="str">
        <f t="shared" si="40"/>
        <v>N/A</v>
      </c>
      <c r="FM55" s="633"/>
      <c r="FN55" s="634"/>
      <c r="FO55" s="632" t="str">
        <f t="shared" si="41"/>
        <v>N/A</v>
      </c>
      <c r="FP55" s="633"/>
      <c r="FQ55" s="634"/>
      <c r="FR55" s="632" t="str">
        <f t="shared" si="42"/>
        <v>N/A</v>
      </c>
      <c r="FS55" s="633"/>
      <c r="FT55" s="634"/>
      <c r="FU55" s="632" t="str">
        <f t="shared" si="43"/>
        <v>N/A</v>
      </c>
      <c r="FV55" s="633"/>
      <c r="FW55" s="634"/>
      <c r="FX55" s="632" t="str">
        <f t="shared" si="44"/>
        <v>N/A</v>
      </c>
      <c r="FY55" s="633"/>
      <c r="FZ55" s="634"/>
      <c r="GA55" s="632" t="str">
        <f t="shared" si="45"/>
        <v>N/A</v>
      </c>
      <c r="GB55" s="633"/>
      <c r="GC55" s="634"/>
      <c r="GD55" s="632" t="str">
        <f t="shared" si="46"/>
        <v>N/A</v>
      </c>
      <c r="GE55" s="633"/>
      <c r="GF55" s="634"/>
      <c r="GG55" s="632" t="str">
        <f t="shared" si="47"/>
        <v>N/A</v>
      </c>
      <c r="GH55" s="633"/>
      <c r="GI55" s="634"/>
      <c r="GJ55" s="632" t="str">
        <f t="shared" si="48"/>
        <v>N/A</v>
      </c>
      <c r="GK55" s="633"/>
      <c r="GL55" s="634"/>
      <c r="GM55" s="632" t="str">
        <f t="shared" si="49"/>
        <v>N/A</v>
      </c>
      <c r="GN55" s="633"/>
      <c r="GO55" s="634"/>
      <c r="GP55" s="632" t="str">
        <f t="shared" si="50"/>
        <v>N/A</v>
      </c>
      <c r="GQ55" s="633"/>
      <c r="GR55" s="634"/>
      <c r="GS55" s="632" t="str">
        <f t="shared" si="51"/>
        <v>N/A</v>
      </c>
      <c r="GT55" s="633"/>
      <c r="GU55" s="634"/>
      <c r="GV55" s="632" t="str">
        <f t="shared" si="52"/>
        <v>N/A</v>
      </c>
      <c r="GW55" s="633"/>
      <c r="GX55" s="634"/>
      <c r="GY55" s="632" t="str">
        <f t="shared" si="53"/>
        <v>N/A</v>
      </c>
      <c r="GZ55" s="633"/>
      <c r="HA55" s="634"/>
      <c r="HB55" s="632" t="str">
        <f t="shared" si="54"/>
        <v>N/A</v>
      </c>
      <c r="HC55" s="633"/>
      <c r="HD55" s="634"/>
      <c r="HE55" s="632" t="str">
        <f t="shared" si="55"/>
        <v>N/A</v>
      </c>
      <c r="HF55" s="633"/>
      <c r="HG55" s="634"/>
      <c r="HH55" s="632" t="str">
        <f t="shared" si="56"/>
        <v>N/A</v>
      </c>
      <c r="HI55" s="633"/>
      <c r="HJ55" s="634"/>
      <c r="HK55" s="632" t="str">
        <f t="shared" si="57"/>
        <v>N/A</v>
      </c>
      <c r="HL55" s="633"/>
      <c r="HM55" s="634"/>
      <c r="HN55" s="632" t="str">
        <f t="shared" si="58"/>
        <v>N/A</v>
      </c>
      <c r="HO55" s="633"/>
      <c r="HP55" s="634"/>
      <c r="HQ55" s="632" t="str">
        <f t="shared" si="59"/>
        <v>N/A</v>
      </c>
      <c r="HR55" s="633"/>
      <c r="HS55" s="634"/>
    </row>
    <row r="56" spans="1:227">
      <c r="A56" s="24" t="str">
        <f>IF('Informations About Genes'!A56="","",'Informations About Genes'!A56)</f>
        <v>E6</v>
      </c>
      <c r="B56" s="25" t="str">
        <f>IF('Informations About Genes'!D56="","",'Informations About Genes'!D56)</f>
        <v/>
      </c>
      <c r="C56" s="632" t="str">
        <f>IF('Control Sample Data'!F57="","",'Control Sample Data'!F57)</f>
        <v/>
      </c>
      <c r="D56" s="633"/>
      <c r="E56" s="634"/>
      <c r="F56" s="632" t="str">
        <f>IF('Sample 1 Data'!F57="","",'Sample 1 Data'!F57)</f>
        <v/>
      </c>
      <c r="G56" s="633"/>
      <c r="H56" s="634"/>
      <c r="I56" s="632" t="str">
        <f>IF('Sample 2 Data'!F57="","",'Sample 2 Data'!F57)</f>
        <v/>
      </c>
      <c r="J56" s="633"/>
      <c r="K56" s="634"/>
      <c r="L56" s="632" t="str">
        <f>IF('Sample 3 Data'!F57="","",'Sample 3 Data'!F57)</f>
        <v/>
      </c>
      <c r="M56" s="633"/>
      <c r="N56" s="634"/>
      <c r="O56" s="632" t="str">
        <f>IF('Sample 4 Data'!F57="","",'Sample 4 Data'!F57)</f>
        <v/>
      </c>
      <c r="P56" s="633"/>
      <c r="Q56" s="634"/>
      <c r="R56" s="632" t="str">
        <f>IF('Sample 5 Data'!F57="","",'Sample 5 Data'!F57)</f>
        <v/>
      </c>
      <c r="S56" s="633"/>
      <c r="T56" s="634"/>
      <c r="U56" s="632" t="str">
        <f>IF('Sample 6 Data'!F57="","",'Sample 6 Data'!F57)</f>
        <v/>
      </c>
      <c r="V56" s="633"/>
      <c r="W56" s="634"/>
      <c r="X56" s="632" t="str">
        <f>IF('Sample 7 Data'!F57="","",'Sample 7 Data'!F57)</f>
        <v/>
      </c>
      <c r="Y56" s="633"/>
      <c r="Z56" s="634"/>
      <c r="AA56" s="632" t="str">
        <f>IF('Sample 8 Data'!F57="","",'Sample 8 Data'!F57)</f>
        <v/>
      </c>
      <c r="AB56" s="633"/>
      <c r="AC56" s="634"/>
      <c r="AD56" s="632" t="str">
        <f>IF('Sample 9 Data'!F57="","",'Sample 9 Data'!F57)</f>
        <v/>
      </c>
      <c r="AE56" s="633"/>
      <c r="AF56" s="634"/>
      <c r="AG56" s="632" t="str">
        <f>IF('Sample 10 Data'!F57="","",'Sample 10 Data'!F57)</f>
        <v/>
      </c>
      <c r="AH56" s="633"/>
      <c r="AI56" s="634"/>
      <c r="AJ56" s="635" t="str">
        <f>IF(C56="","",C56-'HKG selection'!$D$17)</f>
        <v/>
      </c>
      <c r="AK56" s="636"/>
      <c r="AL56" s="637"/>
      <c r="AM56" s="635" t="str">
        <f>IF(F56="","",F56-'HKG selection'!$D$18)</f>
        <v/>
      </c>
      <c r="AN56" s="636"/>
      <c r="AO56" s="637"/>
      <c r="AP56" s="635" t="str">
        <f>IF(I56="","",I56-'HKG selection'!$D$19)</f>
        <v/>
      </c>
      <c r="AQ56" s="636"/>
      <c r="AR56" s="637"/>
      <c r="AS56" s="635" t="str">
        <f>IF(L56="","",L56-'HKG selection'!$D$20)</f>
        <v/>
      </c>
      <c r="AT56" s="636"/>
      <c r="AU56" s="637"/>
      <c r="AV56" s="635" t="str">
        <f>IF(O56="","",O56-'HKG selection'!$D$21)</f>
        <v/>
      </c>
      <c r="AW56" s="636"/>
      <c r="AX56" s="637"/>
      <c r="AY56" s="635" t="str">
        <f>IF(R56="","",R56-'HKG selection'!$D$22)</f>
        <v/>
      </c>
      <c r="AZ56" s="636"/>
      <c r="BA56" s="637"/>
      <c r="BB56" s="635" t="str">
        <f>IF(U56="","",U56-'HKG selection'!$D$23)</f>
        <v/>
      </c>
      <c r="BC56" s="636"/>
      <c r="BD56" s="637"/>
      <c r="BE56" s="635" t="str">
        <f>IF(X56="","",X56-'HKG selection'!$D$24)</f>
        <v/>
      </c>
      <c r="BF56" s="636"/>
      <c r="BG56" s="637"/>
      <c r="BH56" s="635" t="str">
        <f>IF(AA56="","",AA56-'HKG selection'!$D$25)</f>
        <v/>
      </c>
      <c r="BI56" s="636"/>
      <c r="BJ56" s="637"/>
      <c r="BK56" s="635" t="str">
        <f>IF(AD56="","",AD56-'HKG selection'!$D$26)</f>
        <v/>
      </c>
      <c r="BL56" s="636"/>
      <c r="BM56" s="637"/>
      <c r="BN56" s="635" t="str">
        <f>IF(AG56="","",AG56-'HKG selection'!$D$27)</f>
        <v/>
      </c>
      <c r="BO56" s="636"/>
      <c r="BP56" s="637"/>
      <c r="BQ56" s="598"/>
      <c r="BR56" s="599"/>
      <c r="BS56" s="600"/>
      <c r="BT56" s="632" t="str">
        <f t="shared" si="9"/>
        <v/>
      </c>
      <c r="BU56" s="633"/>
      <c r="BV56" s="634"/>
      <c r="BW56" s="632" t="str">
        <f t="shared" si="10"/>
        <v/>
      </c>
      <c r="BX56" s="633"/>
      <c r="BY56" s="634"/>
      <c r="BZ56" s="632" t="str">
        <f t="shared" si="11"/>
        <v/>
      </c>
      <c r="CA56" s="633"/>
      <c r="CB56" s="634"/>
      <c r="CC56" s="632" t="str">
        <f t="shared" si="12"/>
        <v/>
      </c>
      <c r="CD56" s="633"/>
      <c r="CE56" s="634"/>
      <c r="CF56" s="632" t="str">
        <f t="shared" si="13"/>
        <v/>
      </c>
      <c r="CG56" s="633"/>
      <c r="CH56" s="634"/>
      <c r="CI56" s="632" t="str">
        <f t="shared" si="14"/>
        <v/>
      </c>
      <c r="CJ56" s="633"/>
      <c r="CK56" s="634"/>
      <c r="CL56" s="632" t="str">
        <f t="shared" si="15"/>
        <v/>
      </c>
      <c r="CM56" s="633"/>
      <c r="CN56" s="634"/>
      <c r="CO56" s="632" t="str">
        <f t="shared" si="16"/>
        <v/>
      </c>
      <c r="CP56" s="633"/>
      <c r="CQ56" s="634"/>
      <c r="CR56" s="632" t="str">
        <f t="shared" si="17"/>
        <v/>
      </c>
      <c r="CS56" s="633"/>
      <c r="CT56" s="634"/>
      <c r="CU56" s="632" t="str">
        <f t="shared" si="18"/>
        <v/>
      </c>
      <c r="CV56" s="633"/>
      <c r="CW56" s="634"/>
      <c r="CX56" s="598" t="str">
        <f t="shared" si="19"/>
        <v/>
      </c>
      <c r="CY56" s="599"/>
      <c r="CZ56" s="600"/>
      <c r="DA56" s="664" t="str">
        <f t="shared" si="20"/>
        <v/>
      </c>
      <c r="DB56" s="665"/>
      <c r="DC56" s="666"/>
      <c r="DD56" s="664" t="str">
        <f t="shared" si="21"/>
        <v/>
      </c>
      <c r="DE56" s="665"/>
      <c r="DF56" s="666"/>
      <c r="DG56" s="664" t="str">
        <f t="shared" si="22"/>
        <v/>
      </c>
      <c r="DH56" s="665"/>
      <c r="DI56" s="666"/>
      <c r="DJ56" s="664" t="str">
        <f t="shared" si="23"/>
        <v/>
      </c>
      <c r="DK56" s="665"/>
      <c r="DL56" s="666"/>
      <c r="DM56" s="664" t="str">
        <f t="shared" si="24"/>
        <v/>
      </c>
      <c r="DN56" s="665"/>
      <c r="DO56" s="666"/>
      <c r="DP56" s="664" t="str">
        <f t="shared" si="25"/>
        <v/>
      </c>
      <c r="DQ56" s="665"/>
      <c r="DR56" s="666"/>
      <c r="DS56" s="664" t="str">
        <f t="shared" si="26"/>
        <v/>
      </c>
      <c r="DT56" s="665"/>
      <c r="DU56" s="666"/>
      <c r="DV56" s="664" t="str">
        <f t="shared" si="27"/>
        <v/>
      </c>
      <c r="DW56" s="665"/>
      <c r="DX56" s="666"/>
      <c r="DY56" s="664" t="str">
        <f t="shared" si="28"/>
        <v/>
      </c>
      <c r="DZ56" s="665"/>
      <c r="EA56" s="666"/>
      <c r="EB56" s="664" t="str">
        <f t="shared" si="29"/>
        <v/>
      </c>
      <c r="EC56" s="665"/>
      <c r="ED56" s="666"/>
      <c r="EE56" s="598"/>
      <c r="EF56" s="599"/>
      <c r="EG56" s="600"/>
      <c r="EH56" s="646" t="str">
        <f t="shared" si="30"/>
        <v/>
      </c>
      <c r="EI56" s="647"/>
      <c r="EJ56" s="648"/>
      <c r="EK56" s="646" t="str">
        <f t="shared" si="31"/>
        <v/>
      </c>
      <c r="EL56" s="647"/>
      <c r="EM56" s="648"/>
      <c r="EN56" s="646" t="str">
        <f t="shared" si="32"/>
        <v/>
      </c>
      <c r="EO56" s="647"/>
      <c r="EP56" s="648"/>
      <c r="EQ56" s="646" t="str">
        <f t="shared" si="33"/>
        <v/>
      </c>
      <c r="ER56" s="647"/>
      <c r="ES56" s="648"/>
      <c r="ET56" s="646" t="str">
        <f t="shared" si="34"/>
        <v/>
      </c>
      <c r="EU56" s="647"/>
      <c r="EV56" s="648"/>
      <c r="EW56" s="646" t="str">
        <f t="shared" si="35"/>
        <v/>
      </c>
      <c r="EX56" s="647"/>
      <c r="EY56" s="648"/>
      <c r="EZ56" s="646" t="str">
        <f t="shared" si="36"/>
        <v/>
      </c>
      <c r="FA56" s="647"/>
      <c r="FB56" s="648"/>
      <c r="FC56" s="646" t="str">
        <f t="shared" si="37"/>
        <v/>
      </c>
      <c r="FD56" s="647"/>
      <c r="FE56" s="648"/>
      <c r="FF56" s="646" t="str">
        <f t="shared" si="38"/>
        <v/>
      </c>
      <c r="FG56" s="647"/>
      <c r="FH56" s="648"/>
      <c r="FI56" s="646" t="str">
        <f t="shared" si="39"/>
        <v/>
      </c>
      <c r="FJ56" s="647"/>
      <c r="FK56" s="648"/>
      <c r="FL56" s="632" t="str">
        <f t="shared" si="40"/>
        <v>N/A</v>
      </c>
      <c r="FM56" s="633"/>
      <c r="FN56" s="634"/>
      <c r="FO56" s="632" t="str">
        <f t="shared" si="41"/>
        <v>N/A</v>
      </c>
      <c r="FP56" s="633"/>
      <c r="FQ56" s="634"/>
      <c r="FR56" s="632" t="str">
        <f t="shared" si="42"/>
        <v>N/A</v>
      </c>
      <c r="FS56" s="633"/>
      <c r="FT56" s="634"/>
      <c r="FU56" s="632" t="str">
        <f t="shared" si="43"/>
        <v>N/A</v>
      </c>
      <c r="FV56" s="633"/>
      <c r="FW56" s="634"/>
      <c r="FX56" s="632" t="str">
        <f t="shared" si="44"/>
        <v>N/A</v>
      </c>
      <c r="FY56" s="633"/>
      <c r="FZ56" s="634"/>
      <c r="GA56" s="632" t="str">
        <f t="shared" si="45"/>
        <v>N/A</v>
      </c>
      <c r="GB56" s="633"/>
      <c r="GC56" s="634"/>
      <c r="GD56" s="632" t="str">
        <f t="shared" si="46"/>
        <v>N/A</v>
      </c>
      <c r="GE56" s="633"/>
      <c r="GF56" s="634"/>
      <c r="GG56" s="632" t="str">
        <f t="shared" si="47"/>
        <v>N/A</v>
      </c>
      <c r="GH56" s="633"/>
      <c r="GI56" s="634"/>
      <c r="GJ56" s="632" t="str">
        <f t="shared" si="48"/>
        <v>N/A</v>
      </c>
      <c r="GK56" s="633"/>
      <c r="GL56" s="634"/>
      <c r="GM56" s="632" t="str">
        <f t="shared" si="49"/>
        <v>N/A</v>
      </c>
      <c r="GN56" s="633"/>
      <c r="GO56" s="634"/>
      <c r="GP56" s="632" t="str">
        <f t="shared" si="50"/>
        <v>N/A</v>
      </c>
      <c r="GQ56" s="633"/>
      <c r="GR56" s="634"/>
      <c r="GS56" s="632" t="str">
        <f t="shared" si="51"/>
        <v>N/A</v>
      </c>
      <c r="GT56" s="633"/>
      <c r="GU56" s="634"/>
      <c r="GV56" s="632" t="str">
        <f t="shared" si="52"/>
        <v>N/A</v>
      </c>
      <c r="GW56" s="633"/>
      <c r="GX56" s="634"/>
      <c r="GY56" s="632" t="str">
        <f t="shared" si="53"/>
        <v>N/A</v>
      </c>
      <c r="GZ56" s="633"/>
      <c r="HA56" s="634"/>
      <c r="HB56" s="632" t="str">
        <f t="shared" si="54"/>
        <v>N/A</v>
      </c>
      <c r="HC56" s="633"/>
      <c r="HD56" s="634"/>
      <c r="HE56" s="632" t="str">
        <f t="shared" si="55"/>
        <v>N/A</v>
      </c>
      <c r="HF56" s="633"/>
      <c r="HG56" s="634"/>
      <c r="HH56" s="632" t="str">
        <f t="shared" si="56"/>
        <v>N/A</v>
      </c>
      <c r="HI56" s="633"/>
      <c r="HJ56" s="634"/>
      <c r="HK56" s="632" t="str">
        <f t="shared" si="57"/>
        <v>N/A</v>
      </c>
      <c r="HL56" s="633"/>
      <c r="HM56" s="634"/>
      <c r="HN56" s="632" t="str">
        <f t="shared" si="58"/>
        <v>N/A</v>
      </c>
      <c r="HO56" s="633"/>
      <c r="HP56" s="634"/>
      <c r="HQ56" s="632" t="str">
        <f t="shared" si="59"/>
        <v>N/A</v>
      </c>
      <c r="HR56" s="633"/>
      <c r="HS56" s="634"/>
    </row>
    <row r="57" spans="1:227">
      <c r="A57" s="24" t="str">
        <f>IF('Informations About Genes'!A57="","",'Informations About Genes'!A57)</f>
        <v>E7</v>
      </c>
      <c r="B57" s="25" t="str">
        <f>IF('Informations About Genes'!D57="","",'Informations About Genes'!D57)</f>
        <v/>
      </c>
      <c r="C57" s="632" t="str">
        <f>IF('Control Sample Data'!F58="","",'Control Sample Data'!F58)</f>
        <v/>
      </c>
      <c r="D57" s="633"/>
      <c r="E57" s="634"/>
      <c r="F57" s="632" t="str">
        <f>IF('Sample 1 Data'!F58="","",'Sample 1 Data'!F58)</f>
        <v/>
      </c>
      <c r="G57" s="633"/>
      <c r="H57" s="634"/>
      <c r="I57" s="632" t="str">
        <f>IF('Sample 2 Data'!F58="","",'Sample 2 Data'!F58)</f>
        <v/>
      </c>
      <c r="J57" s="633"/>
      <c r="K57" s="634"/>
      <c r="L57" s="632" t="str">
        <f>IF('Sample 3 Data'!F58="","",'Sample 3 Data'!F58)</f>
        <v/>
      </c>
      <c r="M57" s="633"/>
      <c r="N57" s="634"/>
      <c r="O57" s="632" t="str">
        <f>IF('Sample 4 Data'!F58="","",'Sample 4 Data'!F58)</f>
        <v/>
      </c>
      <c r="P57" s="633"/>
      <c r="Q57" s="634"/>
      <c r="R57" s="632" t="str">
        <f>IF('Sample 5 Data'!F58="","",'Sample 5 Data'!F58)</f>
        <v/>
      </c>
      <c r="S57" s="633"/>
      <c r="T57" s="634"/>
      <c r="U57" s="632" t="str">
        <f>IF('Sample 6 Data'!F58="","",'Sample 6 Data'!F58)</f>
        <v/>
      </c>
      <c r="V57" s="633"/>
      <c r="W57" s="634"/>
      <c r="X57" s="632" t="str">
        <f>IF('Sample 7 Data'!F58="","",'Sample 7 Data'!F58)</f>
        <v/>
      </c>
      <c r="Y57" s="633"/>
      <c r="Z57" s="634"/>
      <c r="AA57" s="632" t="str">
        <f>IF('Sample 8 Data'!F58="","",'Sample 8 Data'!F58)</f>
        <v/>
      </c>
      <c r="AB57" s="633"/>
      <c r="AC57" s="634"/>
      <c r="AD57" s="632" t="str">
        <f>IF('Sample 9 Data'!F58="","",'Sample 9 Data'!F58)</f>
        <v/>
      </c>
      <c r="AE57" s="633"/>
      <c r="AF57" s="634"/>
      <c r="AG57" s="632" t="str">
        <f>IF('Sample 10 Data'!F58="","",'Sample 10 Data'!F58)</f>
        <v/>
      </c>
      <c r="AH57" s="633"/>
      <c r="AI57" s="634"/>
      <c r="AJ57" s="635" t="str">
        <f>IF(C57="","",C57-'HKG selection'!$D$17)</f>
        <v/>
      </c>
      <c r="AK57" s="636"/>
      <c r="AL57" s="637"/>
      <c r="AM57" s="635" t="str">
        <f>IF(F57="","",F57-'HKG selection'!$D$18)</f>
        <v/>
      </c>
      <c r="AN57" s="636"/>
      <c r="AO57" s="637"/>
      <c r="AP57" s="635" t="str">
        <f>IF(I57="","",I57-'HKG selection'!$D$19)</f>
        <v/>
      </c>
      <c r="AQ57" s="636"/>
      <c r="AR57" s="637"/>
      <c r="AS57" s="635" t="str">
        <f>IF(L57="","",L57-'HKG selection'!$D$20)</f>
        <v/>
      </c>
      <c r="AT57" s="636"/>
      <c r="AU57" s="637"/>
      <c r="AV57" s="635" t="str">
        <f>IF(O57="","",O57-'HKG selection'!$D$21)</f>
        <v/>
      </c>
      <c r="AW57" s="636"/>
      <c r="AX57" s="637"/>
      <c r="AY57" s="635" t="str">
        <f>IF(R57="","",R57-'HKG selection'!$D$22)</f>
        <v/>
      </c>
      <c r="AZ57" s="636"/>
      <c r="BA57" s="637"/>
      <c r="BB57" s="635" t="str">
        <f>IF(U57="","",U57-'HKG selection'!$D$23)</f>
        <v/>
      </c>
      <c r="BC57" s="636"/>
      <c r="BD57" s="637"/>
      <c r="BE57" s="635" t="str">
        <f>IF(X57="","",X57-'HKG selection'!$D$24)</f>
        <v/>
      </c>
      <c r="BF57" s="636"/>
      <c r="BG57" s="637"/>
      <c r="BH57" s="635" t="str">
        <f>IF(AA57="","",AA57-'HKG selection'!$D$25)</f>
        <v/>
      </c>
      <c r="BI57" s="636"/>
      <c r="BJ57" s="637"/>
      <c r="BK57" s="635" t="str">
        <f>IF(AD57="","",AD57-'HKG selection'!$D$26)</f>
        <v/>
      </c>
      <c r="BL57" s="636"/>
      <c r="BM57" s="637"/>
      <c r="BN57" s="635" t="str">
        <f>IF(AG57="","",AG57-'HKG selection'!$D$27)</f>
        <v/>
      </c>
      <c r="BO57" s="636"/>
      <c r="BP57" s="637"/>
      <c r="BQ57" s="598"/>
      <c r="BR57" s="599"/>
      <c r="BS57" s="600"/>
      <c r="BT57" s="632" t="str">
        <f t="shared" si="9"/>
        <v/>
      </c>
      <c r="BU57" s="633"/>
      <c r="BV57" s="634"/>
      <c r="BW57" s="632" t="str">
        <f t="shared" si="10"/>
        <v/>
      </c>
      <c r="BX57" s="633"/>
      <c r="BY57" s="634"/>
      <c r="BZ57" s="632" t="str">
        <f t="shared" si="11"/>
        <v/>
      </c>
      <c r="CA57" s="633"/>
      <c r="CB57" s="634"/>
      <c r="CC57" s="632" t="str">
        <f t="shared" si="12"/>
        <v/>
      </c>
      <c r="CD57" s="633"/>
      <c r="CE57" s="634"/>
      <c r="CF57" s="632" t="str">
        <f t="shared" si="13"/>
        <v/>
      </c>
      <c r="CG57" s="633"/>
      <c r="CH57" s="634"/>
      <c r="CI57" s="632" t="str">
        <f t="shared" si="14"/>
        <v/>
      </c>
      <c r="CJ57" s="633"/>
      <c r="CK57" s="634"/>
      <c r="CL57" s="632" t="str">
        <f t="shared" si="15"/>
        <v/>
      </c>
      <c r="CM57" s="633"/>
      <c r="CN57" s="634"/>
      <c r="CO57" s="632" t="str">
        <f t="shared" si="16"/>
        <v/>
      </c>
      <c r="CP57" s="633"/>
      <c r="CQ57" s="634"/>
      <c r="CR57" s="632" t="str">
        <f t="shared" si="17"/>
        <v/>
      </c>
      <c r="CS57" s="633"/>
      <c r="CT57" s="634"/>
      <c r="CU57" s="632" t="str">
        <f t="shared" si="18"/>
        <v/>
      </c>
      <c r="CV57" s="633"/>
      <c r="CW57" s="634"/>
      <c r="CX57" s="598" t="str">
        <f t="shared" si="19"/>
        <v/>
      </c>
      <c r="CY57" s="599"/>
      <c r="CZ57" s="600"/>
      <c r="DA57" s="664" t="str">
        <f t="shared" si="20"/>
        <v/>
      </c>
      <c r="DB57" s="665"/>
      <c r="DC57" s="666"/>
      <c r="DD57" s="664" t="str">
        <f t="shared" si="21"/>
        <v/>
      </c>
      <c r="DE57" s="665"/>
      <c r="DF57" s="666"/>
      <c r="DG57" s="664" t="str">
        <f t="shared" si="22"/>
        <v/>
      </c>
      <c r="DH57" s="665"/>
      <c r="DI57" s="666"/>
      <c r="DJ57" s="664" t="str">
        <f t="shared" si="23"/>
        <v/>
      </c>
      <c r="DK57" s="665"/>
      <c r="DL57" s="666"/>
      <c r="DM57" s="664" t="str">
        <f t="shared" si="24"/>
        <v/>
      </c>
      <c r="DN57" s="665"/>
      <c r="DO57" s="666"/>
      <c r="DP57" s="664" t="str">
        <f t="shared" si="25"/>
        <v/>
      </c>
      <c r="DQ57" s="665"/>
      <c r="DR57" s="666"/>
      <c r="DS57" s="664" t="str">
        <f t="shared" si="26"/>
        <v/>
      </c>
      <c r="DT57" s="665"/>
      <c r="DU57" s="666"/>
      <c r="DV57" s="664" t="str">
        <f t="shared" si="27"/>
        <v/>
      </c>
      <c r="DW57" s="665"/>
      <c r="DX57" s="666"/>
      <c r="DY57" s="664" t="str">
        <f t="shared" si="28"/>
        <v/>
      </c>
      <c r="DZ57" s="665"/>
      <c r="EA57" s="666"/>
      <c r="EB57" s="664" t="str">
        <f t="shared" si="29"/>
        <v/>
      </c>
      <c r="EC57" s="665"/>
      <c r="ED57" s="666"/>
      <c r="EE57" s="598"/>
      <c r="EF57" s="599"/>
      <c r="EG57" s="600"/>
      <c r="EH57" s="646" t="str">
        <f t="shared" si="30"/>
        <v/>
      </c>
      <c r="EI57" s="647"/>
      <c r="EJ57" s="648"/>
      <c r="EK57" s="646" t="str">
        <f t="shared" si="31"/>
        <v/>
      </c>
      <c r="EL57" s="647"/>
      <c r="EM57" s="648"/>
      <c r="EN57" s="646" t="str">
        <f t="shared" si="32"/>
        <v/>
      </c>
      <c r="EO57" s="647"/>
      <c r="EP57" s="648"/>
      <c r="EQ57" s="646" t="str">
        <f t="shared" si="33"/>
        <v/>
      </c>
      <c r="ER57" s="647"/>
      <c r="ES57" s="648"/>
      <c r="ET57" s="646" t="str">
        <f t="shared" si="34"/>
        <v/>
      </c>
      <c r="EU57" s="647"/>
      <c r="EV57" s="648"/>
      <c r="EW57" s="646" t="str">
        <f t="shared" si="35"/>
        <v/>
      </c>
      <c r="EX57" s="647"/>
      <c r="EY57" s="648"/>
      <c r="EZ57" s="646" t="str">
        <f t="shared" si="36"/>
        <v/>
      </c>
      <c r="FA57" s="647"/>
      <c r="FB57" s="648"/>
      <c r="FC57" s="646" t="str">
        <f t="shared" si="37"/>
        <v/>
      </c>
      <c r="FD57" s="647"/>
      <c r="FE57" s="648"/>
      <c r="FF57" s="646" t="str">
        <f t="shared" si="38"/>
        <v/>
      </c>
      <c r="FG57" s="647"/>
      <c r="FH57" s="648"/>
      <c r="FI57" s="646" t="str">
        <f t="shared" si="39"/>
        <v/>
      </c>
      <c r="FJ57" s="647"/>
      <c r="FK57" s="648"/>
      <c r="FL57" s="632" t="str">
        <f t="shared" si="40"/>
        <v>N/A</v>
      </c>
      <c r="FM57" s="633"/>
      <c r="FN57" s="634"/>
      <c r="FO57" s="632" t="str">
        <f t="shared" si="41"/>
        <v>N/A</v>
      </c>
      <c r="FP57" s="633"/>
      <c r="FQ57" s="634"/>
      <c r="FR57" s="632" t="str">
        <f t="shared" si="42"/>
        <v>N/A</v>
      </c>
      <c r="FS57" s="633"/>
      <c r="FT57" s="634"/>
      <c r="FU57" s="632" t="str">
        <f t="shared" si="43"/>
        <v>N/A</v>
      </c>
      <c r="FV57" s="633"/>
      <c r="FW57" s="634"/>
      <c r="FX57" s="632" t="str">
        <f t="shared" si="44"/>
        <v>N/A</v>
      </c>
      <c r="FY57" s="633"/>
      <c r="FZ57" s="634"/>
      <c r="GA57" s="632" t="str">
        <f t="shared" si="45"/>
        <v>N/A</v>
      </c>
      <c r="GB57" s="633"/>
      <c r="GC57" s="634"/>
      <c r="GD57" s="632" t="str">
        <f t="shared" si="46"/>
        <v>N/A</v>
      </c>
      <c r="GE57" s="633"/>
      <c r="GF57" s="634"/>
      <c r="GG57" s="632" t="str">
        <f t="shared" si="47"/>
        <v>N/A</v>
      </c>
      <c r="GH57" s="633"/>
      <c r="GI57" s="634"/>
      <c r="GJ57" s="632" t="str">
        <f t="shared" si="48"/>
        <v>N/A</v>
      </c>
      <c r="GK57" s="633"/>
      <c r="GL57" s="634"/>
      <c r="GM57" s="632" t="str">
        <f t="shared" si="49"/>
        <v>N/A</v>
      </c>
      <c r="GN57" s="633"/>
      <c r="GO57" s="634"/>
      <c r="GP57" s="632" t="str">
        <f t="shared" si="50"/>
        <v>N/A</v>
      </c>
      <c r="GQ57" s="633"/>
      <c r="GR57" s="634"/>
      <c r="GS57" s="632" t="str">
        <f t="shared" si="51"/>
        <v>N/A</v>
      </c>
      <c r="GT57" s="633"/>
      <c r="GU57" s="634"/>
      <c r="GV57" s="632" t="str">
        <f t="shared" si="52"/>
        <v>N/A</v>
      </c>
      <c r="GW57" s="633"/>
      <c r="GX57" s="634"/>
      <c r="GY57" s="632" t="str">
        <f t="shared" si="53"/>
        <v>N/A</v>
      </c>
      <c r="GZ57" s="633"/>
      <c r="HA57" s="634"/>
      <c r="HB57" s="632" t="str">
        <f t="shared" si="54"/>
        <v>N/A</v>
      </c>
      <c r="HC57" s="633"/>
      <c r="HD57" s="634"/>
      <c r="HE57" s="632" t="str">
        <f t="shared" si="55"/>
        <v>N/A</v>
      </c>
      <c r="HF57" s="633"/>
      <c r="HG57" s="634"/>
      <c r="HH57" s="632" t="str">
        <f t="shared" si="56"/>
        <v>N/A</v>
      </c>
      <c r="HI57" s="633"/>
      <c r="HJ57" s="634"/>
      <c r="HK57" s="632" t="str">
        <f t="shared" si="57"/>
        <v>N/A</v>
      </c>
      <c r="HL57" s="633"/>
      <c r="HM57" s="634"/>
      <c r="HN57" s="632" t="str">
        <f t="shared" si="58"/>
        <v>N/A</v>
      </c>
      <c r="HO57" s="633"/>
      <c r="HP57" s="634"/>
      <c r="HQ57" s="632" t="str">
        <f t="shared" si="59"/>
        <v>N/A</v>
      </c>
      <c r="HR57" s="633"/>
      <c r="HS57" s="634"/>
    </row>
    <row r="58" spans="1:227">
      <c r="A58" s="24" t="str">
        <f>IF('Informations About Genes'!A58="","",'Informations About Genes'!A58)</f>
        <v>E8</v>
      </c>
      <c r="B58" s="25" t="str">
        <f>IF('Informations About Genes'!D58="","",'Informations About Genes'!D58)</f>
        <v/>
      </c>
      <c r="C58" s="632" t="str">
        <f>IF('Control Sample Data'!F59="","",'Control Sample Data'!F59)</f>
        <v/>
      </c>
      <c r="D58" s="633"/>
      <c r="E58" s="634"/>
      <c r="F58" s="632" t="str">
        <f>IF('Sample 1 Data'!F59="","",'Sample 1 Data'!F59)</f>
        <v/>
      </c>
      <c r="G58" s="633"/>
      <c r="H58" s="634"/>
      <c r="I58" s="632" t="str">
        <f>IF('Sample 2 Data'!F59="","",'Sample 2 Data'!F59)</f>
        <v/>
      </c>
      <c r="J58" s="633"/>
      <c r="K58" s="634"/>
      <c r="L58" s="632" t="str">
        <f>IF('Sample 3 Data'!F59="","",'Sample 3 Data'!F59)</f>
        <v/>
      </c>
      <c r="M58" s="633"/>
      <c r="N58" s="634"/>
      <c r="O58" s="632" t="str">
        <f>IF('Sample 4 Data'!F59="","",'Sample 4 Data'!F59)</f>
        <v/>
      </c>
      <c r="P58" s="633"/>
      <c r="Q58" s="634"/>
      <c r="R58" s="632" t="str">
        <f>IF('Sample 5 Data'!F59="","",'Sample 5 Data'!F59)</f>
        <v/>
      </c>
      <c r="S58" s="633"/>
      <c r="T58" s="634"/>
      <c r="U58" s="632" t="str">
        <f>IF('Sample 6 Data'!F59="","",'Sample 6 Data'!F59)</f>
        <v/>
      </c>
      <c r="V58" s="633"/>
      <c r="W58" s="634"/>
      <c r="X58" s="632" t="str">
        <f>IF('Sample 7 Data'!F59="","",'Sample 7 Data'!F59)</f>
        <v/>
      </c>
      <c r="Y58" s="633"/>
      <c r="Z58" s="634"/>
      <c r="AA58" s="632" t="str">
        <f>IF('Sample 8 Data'!F59="","",'Sample 8 Data'!F59)</f>
        <v/>
      </c>
      <c r="AB58" s="633"/>
      <c r="AC58" s="634"/>
      <c r="AD58" s="632" t="str">
        <f>IF('Sample 9 Data'!F59="","",'Sample 9 Data'!F59)</f>
        <v/>
      </c>
      <c r="AE58" s="633"/>
      <c r="AF58" s="634"/>
      <c r="AG58" s="632" t="str">
        <f>IF('Sample 10 Data'!F59="","",'Sample 10 Data'!F59)</f>
        <v/>
      </c>
      <c r="AH58" s="633"/>
      <c r="AI58" s="634"/>
      <c r="AJ58" s="635" t="str">
        <f>IF(C58="","",C58-'HKG selection'!$D$17)</f>
        <v/>
      </c>
      <c r="AK58" s="636"/>
      <c r="AL58" s="637"/>
      <c r="AM58" s="635" t="str">
        <f>IF(F58="","",F58-'HKG selection'!$D$18)</f>
        <v/>
      </c>
      <c r="AN58" s="636"/>
      <c r="AO58" s="637"/>
      <c r="AP58" s="635" t="str">
        <f>IF(I58="","",I58-'HKG selection'!$D$19)</f>
        <v/>
      </c>
      <c r="AQ58" s="636"/>
      <c r="AR58" s="637"/>
      <c r="AS58" s="635" t="str">
        <f>IF(L58="","",L58-'HKG selection'!$D$20)</f>
        <v/>
      </c>
      <c r="AT58" s="636"/>
      <c r="AU58" s="637"/>
      <c r="AV58" s="635" t="str">
        <f>IF(O58="","",O58-'HKG selection'!$D$21)</f>
        <v/>
      </c>
      <c r="AW58" s="636"/>
      <c r="AX58" s="637"/>
      <c r="AY58" s="635" t="str">
        <f>IF(R58="","",R58-'HKG selection'!$D$22)</f>
        <v/>
      </c>
      <c r="AZ58" s="636"/>
      <c r="BA58" s="637"/>
      <c r="BB58" s="635" t="str">
        <f>IF(U58="","",U58-'HKG selection'!$D$23)</f>
        <v/>
      </c>
      <c r="BC58" s="636"/>
      <c r="BD58" s="637"/>
      <c r="BE58" s="635" t="str">
        <f>IF(X58="","",X58-'HKG selection'!$D$24)</f>
        <v/>
      </c>
      <c r="BF58" s="636"/>
      <c r="BG58" s="637"/>
      <c r="BH58" s="635" t="str">
        <f>IF(AA58="","",AA58-'HKG selection'!$D$25)</f>
        <v/>
      </c>
      <c r="BI58" s="636"/>
      <c r="BJ58" s="637"/>
      <c r="BK58" s="635" t="str">
        <f>IF(AD58="","",AD58-'HKG selection'!$D$26)</f>
        <v/>
      </c>
      <c r="BL58" s="636"/>
      <c r="BM58" s="637"/>
      <c r="BN58" s="635" t="str">
        <f>IF(AG58="","",AG58-'HKG selection'!$D$27)</f>
        <v/>
      </c>
      <c r="BO58" s="636"/>
      <c r="BP58" s="637"/>
      <c r="BQ58" s="598"/>
      <c r="BR58" s="599"/>
      <c r="BS58" s="600"/>
      <c r="BT58" s="632" t="str">
        <f t="shared" si="9"/>
        <v/>
      </c>
      <c r="BU58" s="633"/>
      <c r="BV58" s="634"/>
      <c r="BW58" s="632" t="str">
        <f t="shared" si="10"/>
        <v/>
      </c>
      <c r="BX58" s="633"/>
      <c r="BY58" s="634"/>
      <c r="BZ58" s="632" t="str">
        <f t="shared" si="11"/>
        <v/>
      </c>
      <c r="CA58" s="633"/>
      <c r="CB58" s="634"/>
      <c r="CC58" s="632" t="str">
        <f t="shared" si="12"/>
        <v/>
      </c>
      <c r="CD58" s="633"/>
      <c r="CE58" s="634"/>
      <c r="CF58" s="632" t="str">
        <f t="shared" si="13"/>
        <v/>
      </c>
      <c r="CG58" s="633"/>
      <c r="CH58" s="634"/>
      <c r="CI58" s="632" t="str">
        <f t="shared" si="14"/>
        <v/>
      </c>
      <c r="CJ58" s="633"/>
      <c r="CK58" s="634"/>
      <c r="CL58" s="632" t="str">
        <f t="shared" si="15"/>
        <v/>
      </c>
      <c r="CM58" s="633"/>
      <c r="CN58" s="634"/>
      <c r="CO58" s="632" t="str">
        <f t="shared" si="16"/>
        <v/>
      </c>
      <c r="CP58" s="633"/>
      <c r="CQ58" s="634"/>
      <c r="CR58" s="632" t="str">
        <f t="shared" si="17"/>
        <v/>
      </c>
      <c r="CS58" s="633"/>
      <c r="CT58" s="634"/>
      <c r="CU58" s="632" t="str">
        <f t="shared" si="18"/>
        <v/>
      </c>
      <c r="CV58" s="633"/>
      <c r="CW58" s="634"/>
      <c r="CX58" s="598" t="str">
        <f t="shared" si="19"/>
        <v/>
      </c>
      <c r="CY58" s="599"/>
      <c r="CZ58" s="600"/>
      <c r="DA58" s="664" t="str">
        <f t="shared" si="20"/>
        <v/>
      </c>
      <c r="DB58" s="665"/>
      <c r="DC58" s="666"/>
      <c r="DD58" s="664" t="str">
        <f t="shared" si="21"/>
        <v/>
      </c>
      <c r="DE58" s="665"/>
      <c r="DF58" s="666"/>
      <c r="DG58" s="664" t="str">
        <f t="shared" si="22"/>
        <v/>
      </c>
      <c r="DH58" s="665"/>
      <c r="DI58" s="666"/>
      <c r="DJ58" s="664" t="str">
        <f t="shared" si="23"/>
        <v/>
      </c>
      <c r="DK58" s="665"/>
      <c r="DL58" s="666"/>
      <c r="DM58" s="664" t="str">
        <f t="shared" si="24"/>
        <v/>
      </c>
      <c r="DN58" s="665"/>
      <c r="DO58" s="666"/>
      <c r="DP58" s="664" t="str">
        <f t="shared" si="25"/>
        <v/>
      </c>
      <c r="DQ58" s="665"/>
      <c r="DR58" s="666"/>
      <c r="DS58" s="664" t="str">
        <f t="shared" si="26"/>
        <v/>
      </c>
      <c r="DT58" s="665"/>
      <c r="DU58" s="666"/>
      <c r="DV58" s="664" t="str">
        <f t="shared" si="27"/>
        <v/>
      </c>
      <c r="DW58" s="665"/>
      <c r="DX58" s="666"/>
      <c r="DY58" s="664" t="str">
        <f t="shared" si="28"/>
        <v/>
      </c>
      <c r="DZ58" s="665"/>
      <c r="EA58" s="666"/>
      <c r="EB58" s="664" t="str">
        <f t="shared" si="29"/>
        <v/>
      </c>
      <c r="EC58" s="665"/>
      <c r="ED58" s="666"/>
      <c r="EE58" s="598"/>
      <c r="EF58" s="599"/>
      <c r="EG58" s="600"/>
      <c r="EH58" s="646" t="str">
        <f t="shared" si="30"/>
        <v/>
      </c>
      <c r="EI58" s="647"/>
      <c r="EJ58" s="648"/>
      <c r="EK58" s="646" t="str">
        <f t="shared" si="31"/>
        <v/>
      </c>
      <c r="EL58" s="647"/>
      <c r="EM58" s="648"/>
      <c r="EN58" s="646" t="str">
        <f t="shared" si="32"/>
        <v/>
      </c>
      <c r="EO58" s="647"/>
      <c r="EP58" s="648"/>
      <c r="EQ58" s="646" t="str">
        <f t="shared" si="33"/>
        <v/>
      </c>
      <c r="ER58" s="647"/>
      <c r="ES58" s="648"/>
      <c r="ET58" s="646" t="str">
        <f t="shared" si="34"/>
        <v/>
      </c>
      <c r="EU58" s="647"/>
      <c r="EV58" s="648"/>
      <c r="EW58" s="646" t="str">
        <f t="shared" si="35"/>
        <v/>
      </c>
      <c r="EX58" s="647"/>
      <c r="EY58" s="648"/>
      <c r="EZ58" s="646" t="str">
        <f t="shared" si="36"/>
        <v/>
      </c>
      <c r="FA58" s="647"/>
      <c r="FB58" s="648"/>
      <c r="FC58" s="646" t="str">
        <f t="shared" si="37"/>
        <v/>
      </c>
      <c r="FD58" s="647"/>
      <c r="FE58" s="648"/>
      <c r="FF58" s="646" t="str">
        <f t="shared" si="38"/>
        <v/>
      </c>
      <c r="FG58" s="647"/>
      <c r="FH58" s="648"/>
      <c r="FI58" s="646" t="str">
        <f t="shared" si="39"/>
        <v/>
      </c>
      <c r="FJ58" s="647"/>
      <c r="FK58" s="648"/>
      <c r="FL58" s="632" t="str">
        <f t="shared" si="40"/>
        <v>N/A</v>
      </c>
      <c r="FM58" s="633"/>
      <c r="FN58" s="634"/>
      <c r="FO58" s="632" t="str">
        <f t="shared" si="41"/>
        <v>N/A</v>
      </c>
      <c r="FP58" s="633"/>
      <c r="FQ58" s="634"/>
      <c r="FR58" s="632" t="str">
        <f t="shared" si="42"/>
        <v>N/A</v>
      </c>
      <c r="FS58" s="633"/>
      <c r="FT58" s="634"/>
      <c r="FU58" s="632" t="str">
        <f t="shared" si="43"/>
        <v>N/A</v>
      </c>
      <c r="FV58" s="633"/>
      <c r="FW58" s="634"/>
      <c r="FX58" s="632" t="str">
        <f t="shared" si="44"/>
        <v>N/A</v>
      </c>
      <c r="FY58" s="633"/>
      <c r="FZ58" s="634"/>
      <c r="GA58" s="632" t="str">
        <f t="shared" si="45"/>
        <v>N/A</v>
      </c>
      <c r="GB58" s="633"/>
      <c r="GC58" s="634"/>
      <c r="GD58" s="632" t="str">
        <f t="shared" si="46"/>
        <v>N/A</v>
      </c>
      <c r="GE58" s="633"/>
      <c r="GF58" s="634"/>
      <c r="GG58" s="632" t="str">
        <f t="shared" si="47"/>
        <v>N/A</v>
      </c>
      <c r="GH58" s="633"/>
      <c r="GI58" s="634"/>
      <c r="GJ58" s="632" t="str">
        <f t="shared" si="48"/>
        <v>N/A</v>
      </c>
      <c r="GK58" s="633"/>
      <c r="GL58" s="634"/>
      <c r="GM58" s="632" t="str">
        <f t="shared" si="49"/>
        <v>N/A</v>
      </c>
      <c r="GN58" s="633"/>
      <c r="GO58" s="634"/>
      <c r="GP58" s="632" t="str">
        <f t="shared" si="50"/>
        <v>N/A</v>
      </c>
      <c r="GQ58" s="633"/>
      <c r="GR58" s="634"/>
      <c r="GS58" s="632" t="str">
        <f t="shared" si="51"/>
        <v>N/A</v>
      </c>
      <c r="GT58" s="633"/>
      <c r="GU58" s="634"/>
      <c r="GV58" s="632" t="str">
        <f t="shared" si="52"/>
        <v>N/A</v>
      </c>
      <c r="GW58" s="633"/>
      <c r="GX58" s="634"/>
      <c r="GY58" s="632" t="str">
        <f t="shared" si="53"/>
        <v>N/A</v>
      </c>
      <c r="GZ58" s="633"/>
      <c r="HA58" s="634"/>
      <c r="HB58" s="632" t="str">
        <f t="shared" si="54"/>
        <v>N/A</v>
      </c>
      <c r="HC58" s="633"/>
      <c r="HD58" s="634"/>
      <c r="HE58" s="632" t="str">
        <f t="shared" si="55"/>
        <v>N/A</v>
      </c>
      <c r="HF58" s="633"/>
      <c r="HG58" s="634"/>
      <c r="HH58" s="632" t="str">
        <f t="shared" si="56"/>
        <v>N/A</v>
      </c>
      <c r="HI58" s="633"/>
      <c r="HJ58" s="634"/>
      <c r="HK58" s="632" t="str">
        <f t="shared" si="57"/>
        <v>N/A</v>
      </c>
      <c r="HL58" s="633"/>
      <c r="HM58" s="634"/>
      <c r="HN58" s="632" t="str">
        <f t="shared" si="58"/>
        <v>N/A</v>
      </c>
      <c r="HO58" s="633"/>
      <c r="HP58" s="634"/>
      <c r="HQ58" s="632" t="str">
        <f t="shared" si="59"/>
        <v>N/A</v>
      </c>
      <c r="HR58" s="633"/>
      <c r="HS58" s="634"/>
    </row>
    <row r="59" spans="1:227">
      <c r="A59" s="24" t="str">
        <f>IF('Informations About Genes'!A59="","",'Informations About Genes'!A59)</f>
        <v>E9</v>
      </c>
      <c r="B59" s="25" t="str">
        <f>IF('Informations About Genes'!D59="","",'Informations About Genes'!D59)</f>
        <v/>
      </c>
      <c r="C59" s="632" t="str">
        <f>IF('Control Sample Data'!F60="","",'Control Sample Data'!F60)</f>
        <v/>
      </c>
      <c r="D59" s="633"/>
      <c r="E59" s="634"/>
      <c r="F59" s="632" t="str">
        <f>IF('Sample 1 Data'!F60="","",'Sample 1 Data'!F60)</f>
        <v/>
      </c>
      <c r="G59" s="633"/>
      <c r="H59" s="634"/>
      <c r="I59" s="632" t="str">
        <f>IF('Sample 2 Data'!F60="","",'Sample 2 Data'!F60)</f>
        <v/>
      </c>
      <c r="J59" s="633"/>
      <c r="K59" s="634"/>
      <c r="L59" s="632" t="str">
        <f>IF('Sample 3 Data'!F60="","",'Sample 3 Data'!F60)</f>
        <v/>
      </c>
      <c r="M59" s="633"/>
      <c r="N59" s="634"/>
      <c r="O59" s="632" t="str">
        <f>IF('Sample 4 Data'!F60="","",'Sample 4 Data'!F60)</f>
        <v/>
      </c>
      <c r="P59" s="633"/>
      <c r="Q59" s="634"/>
      <c r="R59" s="632" t="str">
        <f>IF('Sample 5 Data'!F60="","",'Sample 5 Data'!F60)</f>
        <v/>
      </c>
      <c r="S59" s="633"/>
      <c r="T59" s="634"/>
      <c r="U59" s="632" t="str">
        <f>IF('Sample 6 Data'!F60="","",'Sample 6 Data'!F60)</f>
        <v/>
      </c>
      <c r="V59" s="633"/>
      <c r="W59" s="634"/>
      <c r="X59" s="632" t="str">
        <f>IF('Sample 7 Data'!F60="","",'Sample 7 Data'!F60)</f>
        <v/>
      </c>
      <c r="Y59" s="633"/>
      <c r="Z59" s="634"/>
      <c r="AA59" s="632" t="str">
        <f>IF('Sample 8 Data'!F60="","",'Sample 8 Data'!F60)</f>
        <v/>
      </c>
      <c r="AB59" s="633"/>
      <c r="AC59" s="634"/>
      <c r="AD59" s="632" t="str">
        <f>IF('Sample 9 Data'!F60="","",'Sample 9 Data'!F60)</f>
        <v/>
      </c>
      <c r="AE59" s="633"/>
      <c r="AF59" s="634"/>
      <c r="AG59" s="632" t="str">
        <f>IF('Sample 10 Data'!F60="","",'Sample 10 Data'!F60)</f>
        <v/>
      </c>
      <c r="AH59" s="633"/>
      <c r="AI59" s="634"/>
      <c r="AJ59" s="635" t="str">
        <f>IF(C59="","",C59-'HKG selection'!$D$17)</f>
        <v/>
      </c>
      <c r="AK59" s="636"/>
      <c r="AL59" s="637"/>
      <c r="AM59" s="635" t="str">
        <f>IF(F59="","",F59-'HKG selection'!$D$18)</f>
        <v/>
      </c>
      <c r="AN59" s="636"/>
      <c r="AO59" s="637"/>
      <c r="AP59" s="635" t="str">
        <f>IF(I59="","",I59-'HKG selection'!$D$19)</f>
        <v/>
      </c>
      <c r="AQ59" s="636"/>
      <c r="AR59" s="637"/>
      <c r="AS59" s="635" t="str">
        <f>IF(L59="","",L59-'HKG selection'!$D$20)</f>
        <v/>
      </c>
      <c r="AT59" s="636"/>
      <c r="AU59" s="637"/>
      <c r="AV59" s="635" t="str">
        <f>IF(O59="","",O59-'HKG selection'!$D$21)</f>
        <v/>
      </c>
      <c r="AW59" s="636"/>
      <c r="AX59" s="637"/>
      <c r="AY59" s="635" t="str">
        <f>IF(R59="","",R59-'HKG selection'!$D$22)</f>
        <v/>
      </c>
      <c r="AZ59" s="636"/>
      <c r="BA59" s="637"/>
      <c r="BB59" s="635" t="str">
        <f>IF(U59="","",U59-'HKG selection'!$D$23)</f>
        <v/>
      </c>
      <c r="BC59" s="636"/>
      <c r="BD59" s="637"/>
      <c r="BE59" s="635" t="str">
        <f>IF(X59="","",X59-'HKG selection'!$D$24)</f>
        <v/>
      </c>
      <c r="BF59" s="636"/>
      <c r="BG59" s="637"/>
      <c r="BH59" s="635" t="str">
        <f>IF(AA59="","",AA59-'HKG selection'!$D$25)</f>
        <v/>
      </c>
      <c r="BI59" s="636"/>
      <c r="BJ59" s="637"/>
      <c r="BK59" s="635" t="str">
        <f>IF(AD59="","",AD59-'HKG selection'!$D$26)</f>
        <v/>
      </c>
      <c r="BL59" s="636"/>
      <c r="BM59" s="637"/>
      <c r="BN59" s="635" t="str">
        <f>IF(AG59="","",AG59-'HKG selection'!$D$27)</f>
        <v/>
      </c>
      <c r="BO59" s="636"/>
      <c r="BP59" s="637"/>
      <c r="BQ59" s="598"/>
      <c r="BR59" s="599"/>
      <c r="BS59" s="600"/>
      <c r="BT59" s="632" t="str">
        <f t="shared" si="9"/>
        <v/>
      </c>
      <c r="BU59" s="633"/>
      <c r="BV59" s="634"/>
      <c r="BW59" s="632" t="str">
        <f t="shared" si="10"/>
        <v/>
      </c>
      <c r="BX59" s="633"/>
      <c r="BY59" s="634"/>
      <c r="BZ59" s="632" t="str">
        <f t="shared" si="11"/>
        <v/>
      </c>
      <c r="CA59" s="633"/>
      <c r="CB59" s="634"/>
      <c r="CC59" s="632" t="str">
        <f t="shared" si="12"/>
        <v/>
      </c>
      <c r="CD59" s="633"/>
      <c r="CE59" s="634"/>
      <c r="CF59" s="632" t="str">
        <f t="shared" si="13"/>
        <v/>
      </c>
      <c r="CG59" s="633"/>
      <c r="CH59" s="634"/>
      <c r="CI59" s="632" t="str">
        <f t="shared" si="14"/>
        <v/>
      </c>
      <c r="CJ59" s="633"/>
      <c r="CK59" s="634"/>
      <c r="CL59" s="632" t="str">
        <f t="shared" si="15"/>
        <v/>
      </c>
      <c r="CM59" s="633"/>
      <c r="CN59" s="634"/>
      <c r="CO59" s="632" t="str">
        <f t="shared" si="16"/>
        <v/>
      </c>
      <c r="CP59" s="633"/>
      <c r="CQ59" s="634"/>
      <c r="CR59" s="632" t="str">
        <f t="shared" si="17"/>
        <v/>
      </c>
      <c r="CS59" s="633"/>
      <c r="CT59" s="634"/>
      <c r="CU59" s="632" t="str">
        <f t="shared" si="18"/>
        <v/>
      </c>
      <c r="CV59" s="633"/>
      <c r="CW59" s="634"/>
      <c r="CX59" s="598" t="str">
        <f t="shared" si="19"/>
        <v/>
      </c>
      <c r="CY59" s="599"/>
      <c r="CZ59" s="600"/>
      <c r="DA59" s="664" t="str">
        <f t="shared" si="20"/>
        <v/>
      </c>
      <c r="DB59" s="665"/>
      <c r="DC59" s="666"/>
      <c r="DD59" s="664" t="str">
        <f t="shared" si="21"/>
        <v/>
      </c>
      <c r="DE59" s="665"/>
      <c r="DF59" s="666"/>
      <c r="DG59" s="664" t="str">
        <f t="shared" si="22"/>
        <v/>
      </c>
      <c r="DH59" s="665"/>
      <c r="DI59" s="666"/>
      <c r="DJ59" s="664" t="str">
        <f t="shared" si="23"/>
        <v/>
      </c>
      <c r="DK59" s="665"/>
      <c r="DL59" s="666"/>
      <c r="DM59" s="664" t="str">
        <f t="shared" si="24"/>
        <v/>
      </c>
      <c r="DN59" s="665"/>
      <c r="DO59" s="666"/>
      <c r="DP59" s="664" t="str">
        <f t="shared" si="25"/>
        <v/>
      </c>
      <c r="DQ59" s="665"/>
      <c r="DR59" s="666"/>
      <c r="DS59" s="664" t="str">
        <f t="shared" si="26"/>
        <v/>
      </c>
      <c r="DT59" s="665"/>
      <c r="DU59" s="666"/>
      <c r="DV59" s="664" t="str">
        <f t="shared" si="27"/>
        <v/>
      </c>
      <c r="DW59" s="665"/>
      <c r="DX59" s="666"/>
      <c r="DY59" s="664" t="str">
        <f t="shared" si="28"/>
        <v/>
      </c>
      <c r="DZ59" s="665"/>
      <c r="EA59" s="666"/>
      <c r="EB59" s="664" t="str">
        <f t="shared" si="29"/>
        <v/>
      </c>
      <c r="EC59" s="665"/>
      <c r="ED59" s="666"/>
      <c r="EE59" s="598"/>
      <c r="EF59" s="599"/>
      <c r="EG59" s="600"/>
      <c r="EH59" s="646" t="str">
        <f t="shared" si="30"/>
        <v/>
      </c>
      <c r="EI59" s="647"/>
      <c r="EJ59" s="648"/>
      <c r="EK59" s="646" t="str">
        <f t="shared" si="31"/>
        <v/>
      </c>
      <c r="EL59" s="647"/>
      <c r="EM59" s="648"/>
      <c r="EN59" s="646" t="str">
        <f t="shared" si="32"/>
        <v/>
      </c>
      <c r="EO59" s="647"/>
      <c r="EP59" s="648"/>
      <c r="EQ59" s="646" t="str">
        <f t="shared" si="33"/>
        <v/>
      </c>
      <c r="ER59" s="647"/>
      <c r="ES59" s="648"/>
      <c r="ET59" s="646" t="str">
        <f t="shared" si="34"/>
        <v/>
      </c>
      <c r="EU59" s="647"/>
      <c r="EV59" s="648"/>
      <c r="EW59" s="646" t="str">
        <f t="shared" si="35"/>
        <v/>
      </c>
      <c r="EX59" s="647"/>
      <c r="EY59" s="648"/>
      <c r="EZ59" s="646" t="str">
        <f t="shared" si="36"/>
        <v/>
      </c>
      <c r="FA59" s="647"/>
      <c r="FB59" s="648"/>
      <c r="FC59" s="646" t="str">
        <f t="shared" si="37"/>
        <v/>
      </c>
      <c r="FD59" s="647"/>
      <c r="FE59" s="648"/>
      <c r="FF59" s="646" t="str">
        <f t="shared" si="38"/>
        <v/>
      </c>
      <c r="FG59" s="647"/>
      <c r="FH59" s="648"/>
      <c r="FI59" s="646" t="str">
        <f t="shared" si="39"/>
        <v/>
      </c>
      <c r="FJ59" s="647"/>
      <c r="FK59" s="648"/>
      <c r="FL59" s="632" t="str">
        <f t="shared" si="40"/>
        <v>N/A</v>
      </c>
      <c r="FM59" s="633"/>
      <c r="FN59" s="634"/>
      <c r="FO59" s="632" t="str">
        <f t="shared" si="41"/>
        <v>N/A</v>
      </c>
      <c r="FP59" s="633"/>
      <c r="FQ59" s="634"/>
      <c r="FR59" s="632" t="str">
        <f t="shared" si="42"/>
        <v>N/A</v>
      </c>
      <c r="FS59" s="633"/>
      <c r="FT59" s="634"/>
      <c r="FU59" s="632" t="str">
        <f t="shared" si="43"/>
        <v>N/A</v>
      </c>
      <c r="FV59" s="633"/>
      <c r="FW59" s="634"/>
      <c r="FX59" s="632" t="str">
        <f t="shared" si="44"/>
        <v>N/A</v>
      </c>
      <c r="FY59" s="633"/>
      <c r="FZ59" s="634"/>
      <c r="GA59" s="632" t="str">
        <f t="shared" si="45"/>
        <v>N/A</v>
      </c>
      <c r="GB59" s="633"/>
      <c r="GC59" s="634"/>
      <c r="GD59" s="632" t="str">
        <f t="shared" si="46"/>
        <v>N/A</v>
      </c>
      <c r="GE59" s="633"/>
      <c r="GF59" s="634"/>
      <c r="GG59" s="632" t="str">
        <f t="shared" si="47"/>
        <v>N/A</v>
      </c>
      <c r="GH59" s="633"/>
      <c r="GI59" s="634"/>
      <c r="GJ59" s="632" t="str">
        <f t="shared" si="48"/>
        <v>N/A</v>
      </c>
      <c r="GK59" s="633"/>
      <c r="GL59" s="634"/>
      <c r="GM59" s="632" t="str">
        <f t="shared" si="49"/>
        <v>N/A</v>
      </c>
      <c r="GN59" s="633"/>
      <c r="GO59" s="634"/>
      <c r="GP59" s="632" t="str">
        <f t="shared" si="50"/>
        <v>N/A</v>
      </c>
      <c r="GQ59" s="633"/>
      <c r="GR59" s="634"/>
      <c r="GS59" s="632" t="str">
        <f t="shared" si="51"/>
        <v>N/A</v>
      </c>
      <c r="GT59" s="633"/>
      <c r="GU59" s="634"/>
      <c r="GV59" s="632" t="str">
        <f t="shared" si="52"/>
        <v>N/A</v>
      </c>
      <c r="GW59" s="633"/>
      <c r="GX59" s="634"/>
      <c r="GY59" s="632" t="str">
        <f t="shared" si="53"/>
        <v>N/A</v>
      </c>
      <c r="GZ59" s="633"/>
      <c r="HA59" s="634"/>
      <c r="HB59" s="632" t="str">
        <f t="shared" si="54"/>
        <v>N/A</v>
      </c>
      <c r="HC59" s="633"/>
      <c r="HD59" s="634"/>
      <c r="HE59" s="632" t="str">
        <f t="shared" si="55"/>
        <v>N/A</v>
      </c>
      <c r="HF59" s="633"/>
      <c r="HG59" s="634"/>
      <c r="HH59" s="632" t="str">
        <f t="shared" si="56"/>
        <v>N/A</v>
      </c>
      <c r="HI59" s="633"/>
      <c r="HJ59" s="634"/>
      <c r="HK59" s="632" t="str">
        <f t="shared" si="57"/>
        <v>N/A</v>
      </c>
      <c r="HL59" s="633"/>
      <c r="HM59" s="634"/>
      <c r="HN59" s="632" t="str">
        <f t="shared" si="58"/>
        <v>N/A</v>
      </c>
      <c r="HO59" s="633"/>
      <c r="HP59" s="634"/>
      <c r="HQ59" s="632" t="str">
        <f t="shared" si="59"/>
        <v>N/A</v>
      </c>
      <c r="HR59" s="633"/>
      <c r="HS59" s="634"/>
    </row>
    <row r="60" spans="1:227">
      <c r="A60" s="24" t="str">
        <f>IF('Informations About Genes'!A60="","",'Informations About Genes'!A60)</f>
        <v>E10</v>
      </c>
      <c r="B60" s="25" t="str">
        <f>IF('Informations About Genes'!D60="","",'Informations About Genes'!D60)</f>
        <v/>
      </c>
      <c r="C60" s="632" t="str">
        <f>IF('Control Sample Data'!F61="","",'Control Sample Data'!F61)</f>
        <v/>
      </c>
      <c r="D60" s="633"/>
      <c r="E60" s="634"/>
      <c r="F60" s="632" t="str">
        <f>IF('Sample 1 Data'!F61="","",'Sample 1 Data'!F61)</f>
        <v/>
      </c>
      <c r="G60" s="633"/>
      <c r="H60" s="634"/>
      <c r="I60" s="632" t="str">
        <f>IF('Sample 2 Data'!F61="","",'Sample 2 Data'!F61)</f>
        <v/>
      </c>
      <c r="J60" s="633"/>
      <c r="K60" s="634"/>
      <c r="L60" s="632" t="str">
        <f>IF('Sample 3 Data'!F61="","",'Sample 3 Data'!F61)</f>
        <v/>
      </c>
      <c r="M60" s="633"/>
      <c r="N60" s="634"/>
      <c r="O60" s="632" t="str">
        <f>IF('Sample 4 Data'!F61="","",'Sample 4 Data'!F61)</f>
        <v/>
      </c>
      <c r="P60" s="633"/>
      <c r="Q60" s="634"/>
      <c r="R60" s="632" t="str">
        <f>IF('Sample 5 Data'!F61="","",'Sample 5 Data'!F61)</f>
        <v/>
      </c>
      <c r="S60" s="633"/>
      <c r="T60" s="634"/>
      <c r="U60" s="632" t="str">
        <f>IF('Sample 6 Data'!F61="","",'Sample 6 Data'!F61)</f>
        <v/>
      </c>
      <c r="V60" s="633"/>
      <c r="W60" s="634"/>
      <c r="X60" s="632" t="str">
        <f>IF('Sample 7 Data'!F61="","",'Sample 7 Data'!F61)</f>
        <v/>
      </c>
      <c r="Y60" s="633"/>
      <c r="Z60" s="634"/>
      <c r="AA60" s="632" t="str">
        <f>IF('Sample 8 Data'!F61="","",'Sample 8 Data'!F61)</f>
        <v/>
      </c>
      <c r="AB60" s="633"/>
      <c r="AC60" s="634"/>
      <c r="AD60" s="632" t="str">
        <f>IF('Sample 9 Data'!F61="","",'Sample 9 Data'!F61)</f>
        <v/>
      </c>
      <c r="AE60" s="633"/>
      <c r="AF60" s="634"/>
      <c r="AG60" s="632" t="str">
        <f>IF('Sample 10 Data'!F61="","",'Sample 10 Data'!F61)</f>
        <v/>
      </c>
      <c r="AH60" s="633"/>
      <c r="AI60" s="634"/>
      <c r="AJ60" s="635" t="str">
        <f>IF(C60="","",C60-'HKG selection'!$D$17)</f>
        <v/>
      </c>
      <c r="AK60" s="636"/>
      <c r="AL60" s="637"/>
      <c r="AM60" s="635" t="str">
        <f>IF(F60="","",F60-'HKG selection'!$D$18)</f>
        <v/>
      </c>
      <c r="AN60" s="636"/>
      <c r="AO60" s="637"/>
      <c r="AP60" s="635" t="str">
        <f>IF(I60="","",I60-'HKG selection'!$D$19)</f>
        <v/>
      </c>
      <c r="AQ60" s="636"/>
      <c r="AR60" s="637"/>
      <c r="AS60" s="635" t="str">
        <f>IF(L60="","",L60-'HKG selection'!$D$20)</f>
        <v/>
      </c>
      <c r="AT60" s="636"/>
      <c r="AU60" s="637"/>
      <c r="AV60" s="635" t="str">
        <f>IF(O60="","",O60-'HKG selection'!$D$21)</f>
        <v/>
      </c>
      <c r="AW60" s="636"/>
      <c r="AX60" s="637"/>
      <c r="AY60" s="635" t="str">
        <f>IF(R60="","",R60-'HKG selection'!$D$22)</f>
        <v/>
      </c>
      <c r="AZ60" s="636"/>
      <c r="BA60" s="637"/>
      <c r="BB60" s="635" t="str">
        <f>IF(U60="","",U60-'HKG selection'!$D$23)</f>
        <v/>
      </c>
      <c r="BC60" s="636"/>
      <c r="BD60" s="637"/>
      <c r="BE60" s="635" t="str">
        <f>IF(X60="","",X60-'HKG selection'!$D$24)</f>
        <v/>
      </c>
      <c r="BF60" s="636"/>
      <c r="BG60" s="637"/>
      <c r="BH60" s="635" t="str">
        <f>IF(AA60="","",AA60-'HKG selection'!$D$25)</f>
        <v/>
      </c>
      <c r="BI60" s="636"/>
      <c r="BJ60" s="637"/>
      <c r="BK60" s="635" t="str">
        <f>IF(AD60="","",AD60-'HKG selection'!$D$26)</f>
        <v/>
      </c>
      <c r="BL60" s="636"/>
      <c r="BM60" s="637"/>
      <c r="BN60" s="635" t="str">
        <f>IF(AG60="","",AG60-'HKG selection'!$D$27)</f>
        <v/>
      </c>
      <c r="BO60" s="636"/>
      <c r="BP60" s="637"/>
      <c r="BQ60" s="598"/>
      <c r="BR60" s="599"/>
      <c r="BS60" s="600"/>
      <c r="BT60" s="632" t="str">
        <f t="shared" si="9"/>
        <v/>
      </c>
      <c r="BU60" s="633"/>
      <c r="BV60" s="634"/>
      <c r="BW60" s="632" t="str">
        <f t="shared" si="10"/>
        <v/>
      </c>
      <c r="BX60" s="633"/>
      <c r="BY60" s="634"/>
      <c r="BZ60" s="632" t="str">
        <f t="shared" si="11"/>
        <v/>
      </c>
      <c r="CA60" s="633"/>
      <c r="CB60" s="634"/>
      <c r="CC60" s="632" t="str">
        <f t="shared" si="12"/>
        <v/>
      </c>
      <c r="CD60" s="633"/>
      <c r="CE60" s="634"/>
      <c r="CF60" s="632" t="str">
        <f t="shared" si="13"/>
        <v/>
      </c>
      <c r="CG60" s="633"/>
      <c r="CH60" s="634"/>
      <c r="CI60" s="632" t="str">
        <f t="shared" si="14"/>
        <v/>
      </c>
      <c r="CJ60" s="633"/>
      <c r="CK60" s="634"/>
      <c r="CL60" s="632" t="str">
        <f t="shared" si="15"/>
        <v/>
      </c>
      <c r="CM60" s="633"/>
      <c r="CN60" s="634"/>
      <c r="CO60" s="632" t="str">
        <f t="shared" si="16"/>
        <v/>
      </c>
      <c r="CP60" s="633"/>
      <c r="CQ60" s="634"/>
      <c r="CR60" s="632" t="str">
        <f t="shared" si="17"/>
        <v/>
      </c>
      <c r="CS60" s="633"/>
      <c r="CT60" s="634"/>
      <c r="CU60" s="632" t="str">
        <f t="shared" si="18"/>
        <v/>
      </c>
      <c r="CV60" s="633"/>
      <c r="CW60" s="634"/>
      <c r="CX60" s="598" t="str">
        <f t="shared" si="19"/>
        <v/>
      </c>
      <c r="CY60" s="599"/>
      <c r="CZ60" s="600"/>
      <c r="DA60" s="664" t="str">
        <f t="shared" si="20"/>
        <v/>
      </c>
      <c r="DB60" s="665"/>
      <c r="DC60" s="666"/>
      <c r="DD60" s="664" t="str">
        <f t="shared" si="21"/>
        <v/>
      </c>
      <c r="DE60" s="665"/>
      <c r="DF60" s="666"/>
      <c r="DG60" s="664" t="str">
        <f t="shared" si="22"/>
        <v/>
      </c>
      <c r="DH60" s="665"/>
      <c r="DI60" s="666"/>
      <c r="DJ60" s="664" t="str">
        <f t="shared" si="23"/>
        <v/>
      </c>
      <c r="DK60" s="665"/>
      <c r="DL60" s="666"/>
      <c r="DM60" s="664" t="str">
        <f t="shared" si="24"/>
        <v/>
      </c>
      <c r="DN60" s="665"/>
      <c r="DO60" s="666"/>
      <c r="DP60" s="664" t="str">
        <f t="shared" si="25"/>
        <v/>
      </c>
      <c r="DQ60" s="665"/>
      <c r="DR60" s="666"/>
      <c r="DS60" s="664" t="str">
        <f t="shared" si="26"/>
        <v/>
      </c>
      <c r="DT60" s="665"/>
      <c r="DU60" s="666"/>
      <c r="DV60" s="664" t="str">
        <f t="shared" si="27"/>
        <v/>
      </c>
      <c r="DW60" s="665"/>
      <c r="DX60" s="666"/>
      <c r="DY60" s="664" t="str">
        <f t="shared" si="28"/>
        <v/>
      </c>
      <c r="DZ60" s="665"/>
      <c r="EA60" s="666"/>
      <c r="EB60" s="664" t="str">
        <f t="shared" si="29"/>
        <v/>
      </c>
      <c r="EC60" s="665"/>
      <c r="ED60" s="666"/>
      <c r="EE60" s="598"/>
      <c r="EF60" s="599"/>
      <c r="EG60" s="600"/>
      <c r="EH60" s="646" t="str">
        <f t="shared" si="30"/>
        <v/>
      </c>
      <c r="EI60" s="647"/>
      <c r="EJ60" s="648"/>
      <c r="EK60" s="646" t="str">
        <f t="shared" si="31"/>
        <v/>
      </c>
      <c r="EL60" s="647"/>
      <c r="EM60" s="648"/>
      <c r="EN60" s="646" t="str">
        <f t="shared" si="32"/>
        <v/>
      </c>
      <c r="EO60" s="647"/>
      <c r="EP60" s="648"/>
      <c r="EQ60" s="646" t="str">
        <f t="shared" si="33"/>
        <v/>
      </c>
      <c r="ER60" s="647"/>
      <c r="ES60" s="648"/>
      <c r="ET60" s="646" t="str">
        <f t="shared" si="34"/>
        <v/>
      </c>
      <c r="EU60" s="647"/>
      <c r="EV60" s="648"/>
      <c r="EW60" s="646" t="str">
        <f t="shared" si="35"/>
        <v/>
      </c>
      <c r="EX60" s="647"/>
      <c r="EY60" s="648"/>
      <c r="EZ60" s="646" t="str">
        <f t="shared" si="36"/>
        <v/>
      </c>
      <c r="FA60" s="647"/>
      <c r="FB60" s="648"/>
      <c r="FC60" s="646" t="str">
        <f t="shared" si="37"/>
        <v/>
      </c>
      <c r="FD60" s="647"/>
      <c r="FE60" s="648"/>
      <c r="FF60" s="646" t="str">
        <f t="shared" si="38"/>
        <v/>
      </c>
      <c r="FG60" s="647"/>
      <c r="FH60" s="648"/>
      <c r="FI60" s="646" t="str">
        <f t="shared" si="39"/>
        <v/>
      </c>
      <c r="FJ60" s="647"/>
      <c r="FK60" s="648"/>
      <c r="FL60" s="632" t="str">
        <f t="shared" si="40"/>
        <v>N/A</v>
      </c>
      <c r="FM60" s="633"/>
      <c r="FN60" s="634"/>
      <c r="FO60" s="632" t="str">
        <f t="shared" si="41"/>
        <v>N/A</v>
      </c>
      <c r="FP60" s="633"/>
      <c r="FQ60" s="634"/>
      <c r="FR60" s="632" t="str">
        <f t="shared" si="42"/>
        <v>N/A</v>
      </c>
      <c r="FS60" s="633"/>
      <c r="FT60" s="634"/>
      <c r="FU60" s="632" t="str">
        <f t="shared" si="43"/>
        <v>N/A</v>
      </c>
      <c r="FV60" s="633"/>
      <c r="FW60" s="634"/>
      <c r="FX60" s="632" t="str">
        <f t="shared" si="44"/>
        <v>N/A</v>
      </c>
      <c r="FY60" s="633"/>
      <c r="FZ60" s="634"/>
      <c r="GA60" s="632" t="str">
        <f t="shared" si="45"/>
        <v>N/A</v>
      </c>
      <c r="GB60" s="633"/>
      <c r="GC60" s="634"/>
      <c r="GD60" s="632" t="str">
        <f t="shared" si="46"/>
        <v>N/A</v>
      </c>
      <c r="GE60" s="633"/>
      <c r="GF60" s="634"/>
      <c r="GG60" s="632" t="str">
        <f t="shared" si="47"/>
        <v>N/A</v>
      </c>
      <c r="GH60" s="633"/>
      <c r="GI60" s="634"/>
      <c r="GJ60" s="632" t="str">
        <f t="shared" si="48"/>
        <v>N/A</v>
      </c>
      <c r="GK60" s="633"/>
      <c r="GL60" s="634"/>
      <c r="GM60" s="632" t="str">
        <f t="shared" si="49"/>
        <v>N/A</v>
      </c>
      <c r="GN60" s="633"/>
      <c r="GO60" s="634"/>
      <c r="GP60" s="632" t="str">
        <f t="shared" si="50"/>
        <v>N/A</v>
      </c>
      <c r="GQ60" s="633"/>
      <c r="GR60" s="634"/>
      <c r="GS60" s="632" t="str">
        <f t="shared" si="51"/>
        <v>N/A</v>
      </c>
      <c r="GT60" s="633"/>
      <c r="GU60" s="634"/>
      <c r="GV60" s="632" t="str">
        <f t="shared" si="52"/>
        <v>N/A</v>
      </c>
      <c r="GW60" s="633"/>
      <c r="GX60" s="634"/>
      <c r="GY60" s="632" t="str">
        <f t="shared" si="53"/>
        <v>N/A</v>
      </c>
      <c r="GZ60" s="633"/>
      <c r="HA60" s="634"/>
      <c r="HB60" s="632" t="str">
        <f t="shared" si="54"/>
        <v>N/A</v>
      </c>
      <c r="HC60" s="633"/>
      <c r="HD60" s="634"/>
      <c r="HE60" s="632" t="str">
        <f t="shared" si="55"/>
        <v>N/A</v>
      </c>
      <c r="HF60" s="633"/>
      <c r="HG60" s="634"/>
      <c r="HH60" s="632" t="str">
        <f t="shared" si="56"/>
        <v>N/A</v>
      </c>
      <c r="HI60" s="633"/>
      <c r="HJ60" s="634"/>
      <c r="HK60" s="632" t="str">
        <f t="shared" si="57"/>
        <v>N/A</v>
      </c>
      <c r="HL60" s="633"/>
      <c r="HM60" s="634"/>
      <c r="HN60" s="632" t="str">
        <f t="shared" si="58"/>
        <v>N/A</v>
      </c>
      <c r="HO60" s="633"/>
      <c r="HP60" s="634"/>
      <c r="HQ60" s="632" t="str">
        <f t="shared" si="59"/>
        <v>N/A</v>
      </c>
      <c r="HR60" s="633"/>
      <c r="HS60" s="634"/>
    </row>
    <row r="61" spans="1:227">
      <c r="A61" s="24" t="str">
        <f>IF('Informations About Genes'!A61="","",'Informations About Genes'!A61)</f>
        <v>E11</v>
      </c>
      <c r="B61" s="25" t="str">
        <f>IF('Informations About Genes'!D61="","",'Informations About Genes'!D61)</f>
        <v/>
      </c>
      <c r="C61" s="632" t="str">
        <f>IF('Control Sample Data'!F62="","",'Control Sample Data'!F62)</f>
        <v/>
      </c>
      <c r="D61" s="633"/>
      <c r="E61" s="634"/>
      <c r="F61" s="632" t="str">
        <f>IF('Sample 1 Data'!F62="","",'Sample 1 Data'!F62)</f>
        <v/>
      </c>
      <c r="G61" s="633"/>
      <c r="H61" s="634"/>
      <c r="I61" s="632" t="str">
        <f>IF('Sample 2 Data'!F62="","",'Sample 2 Data'!F62)</f>
        <v/>
      </c>
      <c r="J61" s="633"/>
      <c r="K61" s="634"/>
      <c r="L61" s="632" t="str">
        <f>IF('Sample 3 Data'!F62="","",'Sample 3 Data'!F62)</f>
        <v/>
      </c>
      <c r="M61" s="633"/>
      <c r="N61" s="634"/>
      <c r="O61" s="632" t="str">
        <f>IF('Sample 4 Data'!F62="","",'Sample 4 Data'!F62)</f>
        <v/>
      </c>
      <c r="P61" s="633"/>
      <c r="Q61" s="634"/>
      <c r="R61" s="632" t="str">
        <f>IF('Sample 5 Data'!F62="","",'Sample 5 Data'!F62)</f>
        <v/>
      </c>
      <c r="S61" s="633"/>
      <c r="T61" s="634"/>
      <c r="U61" s="632" t="str">
        <f>IF('Sample 6 Data'!F62="","",'Sample 6 Data'!F62)</f>
        <v/>
      </c>
      <c r="V61" s="633"/>
      <c r="W61" s="634"/>
      <c r="X61" s="632" t="str">
        <f>IF('Sample 7 Data'!F62="","",'Sample 7 Data'!F62)</f>
        <v/>
      </c>
      <c r="Y61" s="633"/>
      <c r="Z61" s="634"/>
      <c r="AA61" s="632" t="str">
        <f>IF('Sample 8 Data'!F62="","",'Sample 8 Data'!F62)</f>
        <v/>
      </c>
      <c r="AB61" s="633"/>
      <c r="AC61" s="634"/>
      <c r="AD61" s="632" t="str">
        <f>IF('Sample 9 Data'!F62="","",'Sample 9 Data'!F62)</f>
        <v/>
      </c>
      <c r="AE61" s="633"/>
      <c r="AF61" s="634"/>
      <c r="AG61" s="632" t="str">
        <f>IF('Sample 10 Data'!F62="","",'Sample 10 Data'!F62)</f>
        <v/>
      </c>
      <c r="AH61" s="633"/>
      <c r="AI61" s="634"/>
      <c r="AJ61" s="635" t="str">
        <f>IF(C61="","",C61-'HKG selection'!$D$17)</f>
        <v/>
      </c>
      <c r="AK61" s="636"/>
      <c r="AL61" s="637"/>
      <c r="AM61" s="635" t="str">
        <f>IF(F61="","",F61-'HKG selection'!$D$18)</f>
        <v/>
      </c>
      <c r="AN61" s="636"/>
      <c r="AO61" s="637"/>
      <c r="AP61" s="635" t="str">
        <f>IF(I61="","",I61-'HKG selection'!$D$19)</f>
        <v/>
      </c>
      <c r="AQ61" s="636"/>
      <c r="AR61" s="637"/>
      <c r="AS61" s="635" t="str">
        <f>IF(L61="","",L61-'HKG selection'!$D$20)</f>
        <v/>
      </c>
      <c r="AT61" s="636"/>
      <c r="AU61" s="637"/>
      <c r="AV61" s="635" t="str">
        <f>IF(O61="","",O61-'HKG selection'!$D$21)</f>
        <v/>
      </c>
      <c r="AW61" s="636"/>
      <c r="AX61" s="637"/>
      <c r="AY61" s="635" t="str">
        <f>IF(R61="","",R61-'HKG selection'!$D$22)</f>
        <v/>
      </c>
      <c r="AZ61" s="636"/>
      <c r="BA61" s="637"/>
      <c r="BB61" s="635" t="str">
        <f>IF(U61="","",U61-'HKG selection'!$D$23)</f>
        <v/>
      </c>
      <c r="BC61" s="636"/>
      <c r="BD61" s="637"/>
      <c r="BE61" s="635" t="str">
        <f>IF(X61="","",X61-'HKG selection'!$D$24)</f>
        <v/>
      </c>
      <c r="BF61" s="636"/>
      <c r="BG61" s="637"/>
      <c r="BH61" s="635" t="str">
        <f>IF(AA61="","",AA61-'HKG selection'!$D$25)</f>
        <v/>
      </c>
      <c r="BI61" s="636"/>
      <c r="BJ61" s="637"/>
      <c r="BK61" s="635" t="str">
        <f>IF(AD61="","",AD61-'HKG selection'!$D$26)</f>
        <v/>
      </c>
      <c r="BL61" s="636"/>
      <c r="BM61" s="637"/>
      <c r="BN61" s="635" t="str">
        <f>IF(AG61="","",AG61-'HKG selection'!$D$27)</f>
        <v/>
      </c>
      <c r="BO61" s="636"/>
      <c r="BP61" s="637"/>
      <c r="BQ61" s="598"/>
      <c r="BR61" s="599"/>
      <c r="BS61" s="600"/>
      <c r="BT61" s="632" t="str">
        <f t="shared" si="9"/>
        <v/>
      </c>
      <c r="BU61" s="633"/>
      <c r="BV61" s="634"/>
      <c r="BW61" s="632" t="str">
        <f t="shared" si="10"/>
        <v/>
      </c>
      <c r="BX61" s="633"/>
      <c r="BY61" s="634"/>
      <c r="BZ61" s="632" t="str">
        <f t="shared" si="11"/>
        <v/>
      </c>
      <c r="CA61" s="633"/>
      <c r="CB61" s="634"/>
      <c r="CC61" s="632" t="str">
        <f t="shared" si="12"/>
        <v/>
      </c>
      <c r="CD61" s="633"/>
      <c r="CE61" s="634"/>
      <c r="CF61" s="632" t="str">
        <f t="shared" si="13"/>
        <v/>
      </c>
      <c r="CG61" s="633"/>
      <c r="CH61" s="634"/>
      <c r="CI61" s="632" t="str">
        <f t="shared" si="14"/>
        <v/>
      </c>
      <c r="CJ61" s="633"/>
      <c r="CK61" s="634"/>
      <c r="CL61" s="632" t="str">
        <f t="shared" si="15"/>
        <v/>
      </c>
      <c r="CM61" s="633"/>
      <c r="CN61" s="634"/>
      <c r="CO61" s="632" t="str">
        <f t="shared" si="16"/>
        <v/>
      </c>
      <c r="CP61" s="633"/>
      <c r="CQ61" s="634"/>
      <c r="CR61" s="632" t="str">
        <f t="shared" si="17"/>
        <v/>
      </c>
      <c r="CS61" s="633"/>
      <c r="CT61" s="634"/>
      <c r="CU61" s="632" t="str">
        <f t="shared" si="18"/>
        <v/>
      </c>
      <c r="CV61" s="633"/>
      <c r="CW61" s="634"/>
      <c r="CX61" s="598" t="str">
        <f t="shared" si="19"/>
        <v/>
      </c>
      <c r="CY61" s="599"/>
      <c r="CZ61" s="600"/>
      <c r="DA61" s="664" t="str">
        <f t="shared" si="20"/>
        <v/>
      </c>
      <c r="DB61" s="665"/>
      <c r="DC61" s="666"/>
      <c r="DD61" s="664" t="str">
        <f t="shared" si="21"/>
        <v/>
      </c>
      <c r="DE61" s="665"/>
      <c r="DF61" s="666"/>
      <c r="DG61" s="664" t="str">
        <f t="shared" si="22"/>
        <v/>
      </c>
      <c r="DH61" s="665"/>
      <c r="DI61" s="666"/>
      <c r="DJ61" s="664" t="str">
        <f t="shared" si="23"/>
        <v/>
      </c>
      <c r="DK61" s="665"/>
      <c r="DL61" s="666"/>
      <c r="DM61" s="664" t="str">
        <f t="shared" si="24"/>
        <v/>
      </c>
      <c r="DN61" s="665"/>
      <c r="DO61" s="666"/>
      <c r="DP61" s="664" t="str">
        <f t="shared" si="25"/>
        <v/>
      </c>
      <c r="DQ61" s="665"/>
      <c r="DR61" s="666"/>
      <c r="DS61" s="664" t="str">
        <f t="shared" si="26"/>
        <v/>
      </c>
      <c r="DT61" s="665"/>
      <c r="DU61" s="666"/>
      <c r="DV61" s="664" t="str">
        <f t="shared" si="27"/>
        <v/>
      </c>
      <c r="DW61" s="665"/>
      <c r="DX61" s="666"/>
      <c r="DY61" s="664" t="str">
        <f t="shared" si="28"/>
        <v/>
      </c>
      <c r="DZ61" s="665"/>
      <c r="EA61" s="666"/>
      <c r="EB61" s="664" t="str">
        <f t="shared" si="29"/>
        <v/>
      </c>
      <c r="EC61" s="665"/>
      <c r="ED61" s="666"/>
      <c r="EE61" s="598"/>
      <c r="EF61" s="599"/>
      <c r="EG61" s="600"/>
      <c r="EH61" s="646" t="str">
        <f t="shared" si="30"/>
        <v/>
      </c>
      <c r="EI61" s="647"/>
      <c r="EJ61" s="648"/>
      <c r="EK61" s="646" t="str">
        <f t="shared" si="31"/>
        <v/>
      </c>
      <c r="EL61" s="647"/>
      <c r="EM61" s="648"/>
      <c r="EN61" s="646" t="str">
        <f t="shared" si="32"/>
        <v/>
      </c>
      <c r="EO61" s="647"/>
      <c r="EP61" s="648"/>
      <c r="EQ61" s="646" t="str">
        <f t="shared" si="33"/>
        <v/>
      </c>
      <c r="ER61" s="647"/>
      <c r="ES61" s="648"/>
      <c r="ET61" s="646" t="str">
        <f t="shared" si="34"/>
        <v/>
      </c>
      <c r="EU61" s="647"/>
      <c r="EV61" s="648"/>
      <c r="EW61" s="646" t="str">
        <f t="shared" si="35"/>
        <v/>
      </c>
      <c r="EX61" s="647"/>
      <c r="EY61" s="648"/>
      <c r="EZ61" s="646" t="str">
        <f t="shared" si="36"/>
        <v/>
      </c>
      <c r="FA61" s="647"/>
      <c r="FB61" s="648"/>
      <c r="FC61" s="646" t="str">
        <f t="shared" si="37"/>
        <v/>
      </c>
      <c r="FD61" s="647"/>
      <c r="FE61" s="648"/>
      <c r="FF61" s="646" t="str">
        <f t="shared" si="38"/>
        <v/>
      </c>
      <c r="FG61" s="647"/>
      <c r="FH61" s="648"/>
      <c r="FI61" s="646" t="str">
        <f t="shared" si="39"/>
        <v/>
      </c>
      <c r="FJ61" s="647"/>
      <c r="FK61" s="648"/>
      <c r="FL61" s="632" t="str">
        <f t="shared" si="40"/>
        <v>N/A</v>
      </c>
      <c r="FM61" s="633"/>
      <c r="FN61" s="634"/>
      <c r="FO61" s="632" t="str">
        <f t="shared" si="41"/>
        <v>N/A</v>
      </c>
      <c r="FP61" s="633"/>
      <c r="FQ61" s="634"/>
      <c r="FR61" s="632" t="str">
        <f t="shared" si="42"/>
        <v>N/A</v>
      </c>
      <c r="FS61" s="633"/>
      <c r="FT61" s="634"/>
      <c r="FU61" s="632" t="str">
        <f t="shared" si="43"/>
        <v>N/A</v>
      </c>
      <c r="FV61" s="633"/>
      <c r="FW61" s="634"/>
      <c r="FX61" s="632" t="str">
        <f t="shared" si="44"/>
        <v>N/A</v>
      </c>
      <c r="FY61" s="633"/>
      <c r="FZ61" s="634"/>
      <c r="GA61" s="632" t="str">
        <f t="shared" si="45"/>
        <v>N/A</v>
      </c>
      <c r="GB61" s="633"/>
      <c r="GC61" s="634"/>
      <c r="GD61" s="632" t="str">
        <f t="shared" si="46"/>
        <v>N/A</v>
      </c>
      <c r="GE61" s="633"/>
      <c r="GF61" s="634"/>
      <c r="GG61" s="632" t="str">
        <f t="shared" si="47"/>
        <v>N/A</v>
      </c>
      <c r="GH61" s="633"/>
      <c r="GI61" s="634"/>
      <c r="GJ61" s="632" t="str">
        <f t="shared" si="48"/>
        <v>N/A</v>
      </c>
      <c r="GK61" s="633"/>
      <c r="GL61" s="634"/>
      <c r="GM61" s="632" t="str">
        <f t="shared" si="49"/>
        <v>N/A</v>
      </c>
      <c r="GN61" s="633"/>
      <c r="GO61" s="634"/>
      <c r="GP61" s="632" t="str">
        <f t="shared" si="50"/>
        <v>N/A</v>
      </c>
      <c r="GQ61" s="633"/>
      <c r="GR61" s="634"/>
      <c r="GS61" s="632" t="str">
        <f t="shared" si="51"/>
        <v>N/A</v>
      </c>
      <c r="GT61" s="633"/>
      <c r="GU61" s="634"/>
      <c r="GV61" s="632" t="str">
        <f t="shared" si="52"/>
        <v>N/A</v>
      </c>
      <c r="GW61" s="633"/>
      <c r="GX61" s="634"/>
      <c r="GY61" s="632" t="str">
        <f t="shared" si="53"/>
        <v>N/A</v>
      </c>
      <c r="GZ61" s="633"/>
      <c r="HA61" s="634"/>
      <c r="HB61" s="632" t="str">
        <f t="shared" si="54"/>
        <v>N/A</v>
      </c>
      <c r="HC61" s="633"/>
      <c r="HD61" s="634"/>
      <c r="HE61" s="632" t="str">
        <f t="shared" si="55"/>
        <v>N/A</v>
      </c>
      <c r="HF61" s="633"/>
      <c r="HG61" s="634"/>
      <c r="HH61" s="632" t="str">
        <f t="shared" si="56"/>
        <v>N/A</v>
      </c>
      <c r="HI61" s="633"/>
      <c r="HJ61" s="634"/>
      <c r="HK61" s="632" t="str">
        <f t="shared" si="57"/>
        <v>N/A</v>
      </c>
      <c r="HL61" s="633"/>
      <c r="HM61" s="634"/>
      <c r="HN61" s="632" t="str">
        <f t="shared" si="58"/>
        <v>N/A</v>
      </c>
      <c r="HO61" s="633"/>
      <c r="HP61" s="634"/>
      <c r="HQ61" s="632" t="str">
        <f t="shared" si="59"/>
        <v>N/A</v>
      </c>
      <c r="HR61" s="633"/>
      <c r="HS61" s="634"/>
    </row>
    <row r="62" spans="1:227">
      <c r="A62" s="24" t="str">
        <f>IF('Informations About Genes'!A62="","",'Informations About Genes'!A62)</f>
        <v>E12</v>
      </c>
      <c r="B62" s="25" t="str">
        <f>IF('Informations About Genes'!D62="","",'Informations About Genes'!D62)</f>
        <v/>
      </c>
      <c r="C62" s="632" t="str">
        <f>IF('Control Sample Data'!F63="","",'Control Sample Data'!F63)</f>
        <v/>
      </c>
      <c r="D62" s="633"/>
      <c r="E62" s="634"/>
      <c r="F62" s="632" t="str">
        <f>IF('Sample 1 Data'!F63="","",'Sample 1 Data'!F63)</f>
        <v/>
      </c>
      <c r="G62" s="633"/>
      <c r="H62" s="634"/>
      <c r="I62" s="632" t="str">
        <f>IF('Sample 2 Data'!F63="","",'Sample 2 Data'!F63)</f>
        <v/>
      </c>
      <c r="J62" s="633"/>
      <c r="K62" s="634"/>
      <c r="L62" s="632" t="str">
        <f>IF('Sample 3 Data'!F63="","",'Sample 3 Data'!F63)</f>
        <v/>
      </c>
      <c r="M62" s="633"/>
      <c r="N62" s="634"/>
      <c r="O62" s="632" t="str">
        <f>IF('Sample 4 Data'!F63="","",'Sample 4 Data'!F63)</f>
        <v/>
      </c>
      <c r="P62" s="633"/>
      <c r="Q62" s="634"/>
      <c r="R62" s="632" t="str">
        <f>IF('Sample 5 Data'!F63="","",'Sample 5 Data'!F63)</f>
        <v/>
      </c>
      <c r="S62" s="633"/>
      <c r="T62" s="634"/>
      <c r="U62" s="632" t="str">
        <f>IF('Sample 6 Data'!F63="","",'Sample 6 Data'!F63)</f>
        <v/>
      </c>
      <c r="V62" s="633"/>
      <c r="W62" s="634"/>
      <c r="X62" s="632" t="str">
        <f>IF('Sample 7 Data'!F63="","",'Sample 7 Data'!F63)</f>
        <v/>
      </c>
      <c r="Y62" s="633"/>
      <c r="Z62" s="634"/>
      <c r="AA62" s="632" t="str">
        <f>IF('Sample 8 Data'!F63="","",'Sample 8 Data'!F63)</f>
        <v/>
      </c>
      <c r="AB62" s="633"/>
      <c r="AC62" s="634"/>
      <c r="AD62" s="632" t="str">
        <f>IF('Sample 9 Data'!F63="","",'Sample 9 Data'!F63)</f>
        <v/>
      </c>
      <c r="AE62" s="633"/>
      <c r="AF62" s="634"/>
      <c r="AG62" s="632" t="str">
        <f>IF('Sample 10 Data'!F63="","",'Sample 10 Data'!F63)</f>
        <v/>
      </c>
      <c r="AH62" s="633"/>
      <c r="AI62" s="634"/>
      <c r="AJ62" s="635" t="str">
        <f>IF(C62="","",C62-'HKG selection'!$D$17)</f>
        <v/>
      </c>
      <c r="AK62" s="636"/>
      <c r="AL62" s="637"/>
      <c r="AM62" s="635" t="str">
        <f>IF(F62="","",F62-'HKG selection'!$D$18)</f>
        <v/>
      </c>
      <c r="AN62" s="636"/>
      <c r="AO62" s="637"/>
      <c r="AP62" s="635" t="str">
        <f>IF(I62="","",I62-'HKG selection'!$D$19)</f>
        <v/>
      </c>
      <c r="AQ62" s="636"/>
      <c r="AR62" s="637"/>
      <c r="AS62" s="635" t="str">
        <f>IF(L62="","",L62-'HKG selection'!$D$20)</f>
        <v/>
      </c>
      <c r="AT62" s="636"/>
      <c r="AU62" s="637"/>
      <c r="AV62" s="635" t="str">
        <f>IF(O62="","",O62-'HKG selection'!$D$21)</f>
        <v/>
      </c>
      <c r="AW62" s="636"/>
      <c r="AX62" s="637"/>
      <c r="AY62" s="635" t="str">
        <f>IF(R62="","",R62-'HKG selection'!$D$22)</f>
        <v/>
      </c>
      <c r="AZ62" s="636"/>
      <c r="BA62" s="637"/>
      <c r="BB62" s="635" t="str">
        <f>IF(U62="","",U62-'HKG selection'!$D$23)</f>
        <v/>
      </c>
      <c r="BC62" s="636"/>
      <c r="BD62" s="637"/>
      <c r="BE62" s="635" t="str">
        <f>IF(X62="","",X62-'HKG selection'!$D$24)</f>
        <v/>
      </c>
      <c r="BF62" s="636"/>
      <c r="BG62" s="637"/>
      <c r="BH62" s="635" t="str">
        <f>IF(AA62="","",AA62-'HKG selection'!$D$25)</f>
        <v/>
      </c>
      <c r="BI62" s="636"/>
      <c r="BJ62" s="637"/>
      <c r="BK62" s="635" t="str">
        <f>IF(AD62="","",AD62-'HKG selection'!$D$26)</f>
        <v/>
      </c>
      <c r="BL62" s="636"/>
      <c r="BM62" s="637"/>
      <c r="BN62" s="635" t="str">
        <f>IF(AG62="","",AG62-'HKG selection'!$D$27)</f>
        <v/>
      </c>
      <c r="BO62" s="636"/>
      <c r="BP62" s="637"/>
      <c r="BQ62" s="598"/>
      <c r="BR62" s="599"/>
      <c r="BS62" s="600"/>
      <c r="BT62" s="632" t="str">
        <f t="shared" si="9"/>
        <v/>
      </c>
      <c r="BU62" s="633"/>
      <c r="BV62" s="634"/>
      <c r="BW62" s="632" t="str">
        <f t="shared" si="10"/>
        <v/>
      </c>
      <c r="BX62" s="633"/>
      <c r="BY62" s="634"/>
      <c r="BZ62" s="632" t="str">
        <f t="shared" si="11"/>
        <v/>
      </c>
      <c r="CA62" s="633"/>
      <c r="CB62" s="634"/>
      <c r="CC62" s="632" t="str">
        <f t="shared" si="12"/>
        <v/>
      </c>
      <c r="CD62" s="633"/>
      <c r="CE62" s="634"/>
      <c r="CF62" s="632" t="str">
        <f t="shared" si="13"/>
        <v/>
      </c>
      <c r="CG62" s="633"/>
      <c r="CH62" s="634"/>
      <c r="CI62" s="632" t="str">
        <f t="shared" si="14"/>
        <v/>
      </c>
      <c r="CJ62" s="633"/>
      <c r="CK62" s="634"/>
      <c r="CL62" s="632" t="str">
        <f t="shared" si="15"/>
        <v/>
      </c>
      <c r="CM62" s="633"/>
      <c r="CN62" s="634"/>
      <c r="CO62" s="632" t="str">
        <f t="shared" si="16"/>
        <v/>
      </c>
      <c r="CP62" s="633"/>
      <c r="CQ62" s="634"/>
      <c r="CR62" s="632" t="str">
        <f t="shared" si="17"/>
        <v/>
      </c>
      <c r="CS62" s="633"/>
      <c r="CT62" s="634"/>
      <c r="CU62" s="632" t="str">
        <f t="shared" si="18"/>
        <v/>
      </c>
      <c r="CV62" s="633"/>
      <c r="CW62" s="634"/>
      <c r="CX62" s="598" t="str">
        <f t="shared" si="19"/>
        <v/>
      </c>
      <c r="CY62" s="599"/>
      <c r="CZ62" s="600"/>
      <c r="DA62" s="664" t="str">
        <f t="shared" si="20"/>
        <v/>
      </c>
      <c r="DB62" s="665"/>
      <c r="DC62" s="666"/>
      <c r="DD62" s="664" t="str">
        <f t="shared" si="21"/>
        <v/>
      </c>
      <c r="DE62" s="665"/>
      <c r="DF62" s="666"/>
      <c r="DG62" s="664" t="str">
        <f t="shared" si="22"/>
        <v/>
      </c>
      <c r="DH62" s="665"/>
      <c r="DI62" s="666"/>
      <c r="DJ62" s="664" t="str">
        <f t="shared" si="23"/>
        <v/>
      </c>
      <c r="DK62" s="665"/>
      <c r="DL62" s="666"/>
      <c r="DM62" s="664" t="str">
        <f t="shared" si="24"/>
        <v/>
      </c>
      <c r="DN62" s="665"/>
      <c r="DO62" s="666"/>
      <c r="DP62" s="664" t="str">
        <f t="shared" si="25"/>
        <v/>
      </c>
      <c r="DQ62" s="665"/>
      <c r="DR62" s="666"/>
      <c r="DS62" s="664" t="str">
        <f t="shared" si="26"/>
        <v/>
      </c>
      <c r="DT62" s="665"/>
      <c r="DU62" s="666"/>
      <c r="DV62" s="664" t="str">
        <f t="shared" si="27"/>
        <v/>
      </c>
      <c r="DW62" s="665"/>
      <c r="DX62" s="666"/>
      <c r="DY62" s="664" t="str">
        <f t="shared" si="28"/>
        <v/>
      </c>
      <c r="DZ62" s="665"/>
      <c r="EA62" s="666"/>
      <c r="EB62" s="664" t="str">
        <f t="shared" si="29"/>
        <v/>
      </c>
      <c r="EC62" s="665"/>
      <c r="ED62" s="666"/>
      <c r="EE62" s="598"/>
      <c r="EF62" s="599"/>
      <c r="EG62" s="600"/>
      <c r="EH62" s="646" t="str">
        <f t="shared" si="30"/>
        <v/>
      </c>
      <c r="EI62" s="647"/>
      <c r="EJ62" s="648"/>
      <c r="EK62" s="646" t="str">
        <f t="shared" si="31"/>
        <v/>
      </c>
      <c r="EL62" s="647"/>
      <c r="EM62" s="648"/>
      <c r="EN62" s="646" t="str">
        <f t="shared" si="32"/>
        <v/>
      </c>
      <c r="EO62" s="647"/>
      <c r="EP62" s="648"/>
      <c r="EQ62" s="646" t="str">
        <f t="shared" si="33"/>
        <v/>
      </c>
      <c r="ER62" s="647"/>
      <c r="ES62" s="648"/>
      <c r="ET62" s="646" t="str">
        <f t="shared" si="34"/>
        <v/>
      </c>
      <c r="EU62" s="647"/>
      <c r="EV62" s="648"/>
      <c r="EW62" s="646" t="str">
        <f t="shared" si="35"/>
        <v/>
      </c>
      <c r="EX62" s="647"/>
      <c r="EY62" s="648"/>
      <c r="EZ62" s="646" t="str">
        <f t="shared" si="36"/>
        <v/>
      </c>
      <c r="FA62" s="647"/>
      <c r="FB62" s="648"/>
      <c r="FC62" s="646" t="str">
        <f t="shared" si="37"/>
        <v/>
      </c>
      <c r="FD62" s="647"/>
      <c r="FE62" s="648"/>
      <c r="FF62" s="646" t="str">
        <f t="shared" si="38"/>
        <v/>
      </c>
      <c r="FG62" s="647"/>
      <c r="FH62" s="648"/>
      <c r="FI62" s="646" t="str">
        <f t="shared" si="39"/>
        <v/>
      </c>
      <c r="FJ62" s="647"/>
      <c r="FK62" s="648"/>
      <c r="FL62" s="632" t="str">
        <f t="shared" si="40"/>
        <v>N/A</v>
      </c>
      <c r="FM62" s="633"/>
      <c r="FN62" s="634"/>
      <c r="FO62" s="632" t="str">
        <f t="shared" si="41"/>
        <v>N/A</v>
      </c>
      <c r="FP62" s="633"/>
      <c r="FQ62" s="634"/>
      <c r="FR62" s="632" t="str">
        <f t="shared" si="42"/>
        <v>N/A</v>
      </c>
      <c r="FS62" s="633"/>
      <c r="FT62" s="634"/>
      <c r="FU62" s="632" t="str">
        <f t="shared" si="43"/>
        <v>N/A</v>
      </c>
      <c r="FV62" s="633"/>
      <c r="FW62" s="634"/>
      <c r="FX62" s="632" t="str">
        <f t="shared" si="44"/>
        <v>N/A</v>
      </c>
      <c r="FY62" s="633"/>
      <c r="FZ62" s="634"/>
      <c r="GA62" s="632" t="str">
        <f t="shared" si="45"/>
        <v>N/A</v>
      </c>
      <c r="GB62" s="633"/>
      <c r="GC62" s="634"/>
      <c r="GD62" s="632" t="str">
        <f t="shared" si="46"/>
        <v>N/A</v>
      </c>
      <c r="GE62" s="633"/>
      <c r="GF62" s="634"/>
      <c r="GG62" s="632" t="str">
        <f t="shared" si="47"/>
        <v>N/A</v>
      </c>
      <c r="GH62" s="633"/>
      <c r="GI62" s="634"/>
      <c r="GJ62" s="632" t="str">
        <f t="shared" si="48"/>
        <v>N/A</v>
      </c>
      <c r="GK62" s="633"/>
      <c r="GL62" s="634"/>
      <c r="GM62" s="632" t="str">
        <f t="shared" si="49"/>
        <v>N/A</v>
      </c>
      <c r="GN62" s="633"/>
      <c r="GO62" s="634"/>
      <c r="GP62" s="632" t="str">
        <f t="shared" si="50"/>
        <v>N/A</v>
      </c>
      <c r="GQ62" s="633"/>
      <c r="GR62" s="634"/>
      <c r="GS62" s="632" t="str">
        <f t="shared" si="51"/>
        <v>N/A</v>
      </c>
      <c r="GT62" s="633"/>
      <c r="GU62" s="634"/>
      <c r="GV62" s="632" t="str">
        <f t="shared" si="52"/>
        <v>N/A</v>
      </c>
      <c r="GW62" s="633"/>
      <c r="GX62" s="634"/>
      <c r="GY62" s="632" t="str">
        <f t="shared" si="53"/>
        <v>N/A</v>
      </c>
      <c r="GZ62" s="633"/>
      <c r="HA62" s="634"/>
      <c r="HB62" s="632" t="str">
        <f t="shared" si="54"/>
        <v>N/A</v>
      </c>
      <c r="HC62" s="633"/>
      <c r="HD62" s="634"/>
      <c r="HE62" s="632" t="str">
        <f t="shared" si="55"/>
        <v>N/A</v>
      </c>
      <c r="HF62" s="633"/>
      <c r="HG62" s="634"/>
      <c r="HH62" s="632" t="str">
        <f t="shared" si="56"/>
        <v>N/A</v>
      </c>
      <c r="HI62" s="633"/>
      <c r="HJ62" s="634"/>
      <c r="HK62" s="632" t="str">
        <f t="shared" si="57"/>
        <v>N/A</v>
      </c>
      <c r="HL62" s="633"/>
      <c r="HM62" s="634"/>
      <c r="HN62" s="632" t="str">
        <f t="shared" si="58"/>
        <v>N/A</v>
      </c>
      <c r="HO62" s="633"/>
      <c r="HP62" s="634"/>
      <c r="HQ62" s="632" t="str">
        <f t="shared" si="59"/>
        <v>N/A</v>
      </c>
      <c r="HR62" s="633"/>
      <c r="HS62" s="634"/>
    </row>
    <row r="63" spans="1:227">
      <c r="A63" s="24" t="str">
        <f>IF('Informations About Genes'!A63="","",'Informations About Genes'!A63)</f>
        <v>F1</v>
      </c>
      <c r="B63" s="25" t="str">
        <f>IF('Informations About Genes'!D63="","",'Informations About Genes'!D63)</f>
        <v/>
      </c>
      <c r="C63" s="632" t="str">
        <f>IF('Control Sample Data'!F64="","",'Control Sample Data'!F64)</f>
        <v/>
      </c>
      <c r="D63" s="633"/>
      <c r="E63" s="634"/>
      <c r="F63" s="632" t="str">
        <f>IF('Sample 1 Data'!F64="","",'Sample 1 Data'!F64)</f>
        <v/>
      </c>
      <c r="G63" s="633"/>
      <c r="H63" s="634"/>
      <c r="I63" s="632" t="str">
        <f>IF('Sample 2 Data'!F64="","",'Sample 2 Data'!F64)</f>
        <v/>
      </c>
      <c r="J63" s="633"/>
      <c r="K63" s="634"/>
      <c r="L63" s="632" t="str">
        <f>IF('Sample 3 Data'!F64="","",'Sample 3 Data'!F64)</f>
        <v/>
      </c>
      <c r="M63" s="633"/>
      <c r="N63" s="634"/>
      <c r="O63" s="632" t="str">
        <f>IF('Sample 4 Data'!F64="","",'Sample 4 Data'!F64)</f>
        <v/>
      </c>
      <c r="P63" s="633"/>
      <c r="Q63" s="634"/>
      <c r="R63" s="632" t="str">
        <f>IF('Sample 5 Data'!F64="","",'Sample 5 Data'!F64)</f>
        <v/>
      </c>
      <c r="S63" s="633"/>
      <c r="T63" s="634"/>
      <c r="U63" s="632" t="str">
        <f>IF('Sample 6 Data'!F64="","",'Sample 6 Data'!F64)</f>
        <v/>
      </c>
      <c r="V63" s="633"/>
      <c r="W63" s="634"/>
      <c r="X63" s="632" t="str">
        <f>IF('Sample 7 Data'!F64="","",'Sample 7 Data'!F64)</f>
        <v/>
      </c>
      <c r="Y63" s="633"/>
      <c r="Z63" s="634"/>
      <c r="AA63" s="632" t="str">
        <f>IF('Sample 8 Data'!F64="","",'Sample 8 Data'!F64)</f>
        <v/>
      </c>
      <c r="AB63" s="633"/>
      <c r="AC63" s="634"/>
      <c r="AD63" s="632" t="str">
        <f>IF('Sample 9 Data'!F64="","",'Sample 9 Data'!F64)</f>
        <v/>
      </c>
      <c r="AE63" s="633"/>
      <c r="AF63" s="634"/>
      <c r="AG63" s="632" t="str">
        <f>IF('Sample 10 Data'!F64="","",'Sample 10 Data'!F64)</f>
        <v/>
      </c>
      <c r="AH63" s="633"/>
      <c r="AI63" s="634"/>
      <c r="AJ63" s="635" t="str">
        <f>IF(C63="","",C63-'HKG selection'!$D$17)</f>
        <v/>
      </c>
      <c r="AK63" s="636"/>
      <c r="AL63" s="637"/>
      <c r="AM63" s="635" t="str">
        <f>IF(F63="","",F63-'HKG selection'!$D$18)</f>
        <v/>
      </c>
      <c r="AN63" s="636"/>
      <c r="AO63" s="637"/>
      <c r="AP63" s="635" t="str">
        <f>IF(I63="","",I63-'HKG selection'!$D$19)</f>
        <v/>
      </c>
      <c r="AQ63" s="636"/>
      <c r="AR63" s="637"/>
      <c r="AS63" s="635" t="str">
        <f>IF(L63="","",L63-'HKG selection'!$D$20)</f>
        <v/>
      </c>
      <c r="AT63" s="636"/>
      <c r="AU63" s="637"/>
      <c r="AV63" s="635" t="str">
        <f>IF(O63="","",O63-'HKG selection'!$D$21)</f>
        <v/>
      </c>
      <c r="AW63" s="636"/>
      <c r="AX63" s="637"/>
      <c r="AY63" s="635" t="str">
        <f>IF(R63="","",R63-'HKG selection'!$D$22)</f>
        <v/>
      </c>
      <c r="AZ63" s="636"/>
      <c r="BA63" s="637"/>
      <c r="BB63" s="635" t="str">
        <f>IF(U63="","",U63-'HKG selection'!$D$23)</f>
        <v/>
      </c>
      <c r="BC63" s="636"/>
      <c r="BD63" s="637"/>
      <c r="BE63" s="635" t="str">
        <f>IF(X63="","",X63-'HKG selection'!$D$24)</f>
        <v/>
      </c>
      <c r="BF63" s="636"/>
      <c r="BG63" s="637"/>
      <c r="BH63" s="635" t="str">
        <f>IF(AA63="","",AA63-'HKG selection'!$D$25)</f>
        <v/>
      </c>
      <c r="BI63" s="636"/>
      <c r="BJ63" s="637"/>
      <c r="BK63" s="635" t="str">
        <f>IF(AD63="","",AD63-'HKG selection'!$D$26)</f>
        <v/>
      </c>
      <c r="BL63" s="636"/>
      <c r="BM63" s="637"/>
      <c r="BN63" s="635" t="str">
        <f>IF(AG63="","",AG63-'HKG selection'!$D$27)</f>
        <v/>
      </c>
      <c r="BO63" s="636"/>
      <c r="BP63" s="637"/>
      <c r="BQ63" s="598"/>
      <c r="BR63" s="599"/>
      <c r="BS63" s="600"/>
      <c r="BT63" s="632" t="str">
        <f t="shared" si="9"/>
        <v/>
      </c>
      <c r="BU63" s="633"/>
      <c r="BV63" s="634"/>
      <c r="BW63" s="632" t="str">
        <f t="shared" si="10"/>
        <v/>
      </c>
      <c r="BX63" s="633"/>
      <c r="BY63" s="634"/>
      <c r="BZ63" s="632" t="str">
        <f t="shared" si="11"/>
        <v/>
      </c>
      <c r="CA63" s="633"/>
      <c r="CB63" s="634"/>
      <c r="CC63" s="632" t="str">
        <f t="shared" si="12"/>
        <v/>
      </c>
      <c r="CD63" s="633"/>
      <c r="CE63" s="634"/>
      <c r="CF63" s="632" t="str">
        <f t="shared" si="13"/>
        <v/>
      </c>
      <c r="CG63" s="633"/>
      <c r="CH63" s="634"/>
      <c r="CI63" s="632" t="str">
        <f t="shared" si="14"/>
        <v/>
      </c>
      <c r="CJ63" s="633"/>
      <c r="CK63" s="634"/>
      <c r="CL63" s="632" t="str">
        <f t="shared" si="15"/>
        <v/>
      </c>
      <c r="CM63" s="633"/>
      <c r="CN63" s="634"/>
      <c r="CO63" s="632" t="str">
        <f t="shared" si="16"/>
        <v/>
      </c>
      <c r="CP63" s="633"/>
      <c r="CQ63" s="634"/>
      <c r="CR63" s="632" t="str">
        <f t="shared" si="17"/>
        <v/>
      </c>
      <c r="CS63" s="633"/>
      <c r="CT63" s="634"/>
      <c r="CU63" s="632" t="str">
        <f t="shared" si="18"/>
        <v/>
      </c>
      <c r="CV63" s="633"/>
      <c r="CW63" s="634"/>
      <c r="CX63" s="598" t="str">
        <f t="shared" si="19"/>
        <v/>
      </c>
      <c r="CY63" s="599"/>
      <c r="CZ63" s="600"/>
      <c r="DA63" s="664" t="str">
        <f t="shared" si="20"/>
        <v/>
      </c>
      <c r="DB63" s="665"/>
      <c r="DC63" s="666"/>
      <c r="DD63" s="664" t="str">
        <f t="shared" si="21"/>
        <v/>
      </c>
      <c r="DE63" s="665"/>
      <c r="DF63" s="666"/>
      <c r="DG63" s="664" t="str">
        <f t="shared" si="22"/>
        <v/>
      </c>
      <c r="DH63" s="665"/>
      <c r="DI63" s="666"/>
      <c r="DJ63" s="664" t="str">
        <f t="shared" si="23"/>
        <v/>
      </c>
      <c r="DK63" s="665"/>
      <c r="DL63" s="666"/>
      <c r="DM63" s="664" t="str">
        <f t="shared" si="24"/>
        <v/>
      </c>
      <c r="DN63" s="665"/>
      <c r="DO63" s="666"/>
      <c r="DP63" s="664" t="str">
        <f t="shared" si="25"/>
        <v/>
      </c>
      <c r="DQ63" s="665"/>
      <c r="DR63" s="666"/>
      <c r="DS63" s="664" t="str">
        <f t="shared" si="26"/>
        <v/>
      </c>
      <c r="DT63" s="665"/>
      <c r="DU63" s="666"/>
      <c r="DV63" s="664" t="str">
        <f t="shared" si="27"/>
        <v/>
      </c>
      <c r="DW63" s="665"/>
      <c r="DX63" s="666"/>
      <c r="DY63" s="664" t="str">
        <f t="shared" si="28"/>
        <v/>
      </c>
      <c r="DZ63" s="665"/>
      <c r="EA63" s="666"/>
      <c r="EB63" s="664" t="str">
        <f t="shared" si="29"/>
        <v/>
      </c>
      <c r="EC63" s="665"/>
      <c r="ED63" s="666"/>
      <c r="EE63" s="598"/>
      <c r="EF63" s="599"/>
      <c r="EG63" s="600"/>
      <c r="EH63" s="646" t="str">
        <f t="shared" si="30"/>
        <v/>
      </c>
      <c r="EI63" s="647"/>
      <c r="EJ63" s="648"/>
      <c r="EK63" s="646" t="str">
        <f t="shared" si="31"/>
        <v/>
      </c>
      <c r="EL63" s="647"/>
      <c r="EM63" s="648"/>
      <c r="EN63" s="646" t="str">
        <f t="shared" si="32"/>
        <v/>
      </c>
      <c r="EO63" s="647"/>
      <c r="EP63" s="648"/>
      <c r="EQ63" s="646" t="str">
        <f t="shared" si="33"/>
        <v/>
      </c>
      <c r="ER63" s="647"/>
      <c r="ES63" s="648"/>
      <c r="ET63" s="646" t="str">
        <f t="shared" si="34"/>
        <v/>
      </c>
      <c r="EU63" s="647"/>
      <c r="EV63" s="648"/>
      <c r="EW63" s="646" t="str">
        <f t="shared" si="35"/>
        <v/>
      </c>
      <c r="EX63" s="647"/>
      <c r="EY63" s="648"/>
      <c r="EZ63" s="646" t="str">
        <f t="shared" si="36"/>
        <v/>
      </c>
      <c r="FA63" s="647"/>
      <c r="FB63" s="648"/>
      <c r="FC63" s="646" t="str">
        <f t="shared" si="37"/>
        <v/>
      </c>
      <c r="FD63" s="647"/>
      <c r="FE63" s="648"/>
      <c r="FF63" s="646" t="str">
        <f t="shared" si="38"/>
        <v/>
      </c>
      <c r="FG63" s="647"/>
      <c r="FH63" s="648"/>
      <c r="FI63" s="646" t="str">
        <f t="shared" si="39"/>
        <v/>
      </c>
      <c r="FJ63" s="647"/>
      <c r="FK63" s="648"/>
      <c r="FL63" s="632" t="str">
        <f t="shared" si="40"/>
        <v>N/A</v>
      </c>
      <c r="FM63" s="633"/>
      <c r="FN63" s="634"/>
      <c r="FO63" s="632" t="str">
        <f t="shared" si="41"/>
        <v>N/A</v>
      </c>
      <c r="FP63" s="633"/>
      <c r="FQ63" s="634"/>
      <c r="FR63" s="632" t="str">
        <f t="shared" si="42"/>
        <v>N/A</v>
      </c>
      <c r="FS63" s="633"/>
      <c r="FT63" s="634"/>
      <c r="FU63" s="632" t="str">
        <f t="shared" si="43"/>
        <v>N/A</v>
      </c>
      <c r="FV63" s="633"/>
      <c r="FW63" s="634"/>
      <c r="FX63" s="632" t="str">
        <f t="shared" si="44"/>
        <v>N/A</v>
      </c>
      <c r="FY63" s="633"/>
      <c r="FZ63" s="634"/>
      <c r="GA63" s="632" t="str">
        <f t="shared" si="45"/>
        <v>N/A</v>
      </c>
      <c r="GB63" s="633"/>
      <c r="GC63" s="634"/>
      <c r="GD63" s="632" t="str">
        <f t="shared" si="46"/>
        <v>N/A</v>
      </c>
      <c r="GE63" s="633"/>
      <c r="GF63" s="634"/>
      <c r="GG63" s="632" t="str">
        <f t="shared" si="47"/>
        <v>N/A</v>
      </c>
      <c r="GH63" s="633"/>
      <c r="GI63" s="634"/>
      <c r="GJ63" s="632" t="str">
        <f t="shared" si="48"/>
        <v>N/A</v>
      </c>
      <c r="GK63" s="633"/>
      <c r="GL63" s="634"/>
      <c r="GM63" s="632" t="str">
        <f t="shared" si="49"/>
        <v>N/A</v>
      </c>
      <c r="GN63" s="633"/>
      <c r="GO63" s="634"/>
      <c r="GP63" s="632" t="str">
        <f t="shared" si="50"/>
        <v>N/A</v>
      </c>
      <c r="GQ63" s="633"/>
      <c r="GR63" s="634"/>
      <c r="GS63" s="632" t="str">
        <f t="shared" si="51"/>
        <v>N/A</v>
      </c>
      <c r="GT63" s="633"/>
      <c r="GU63" s="634"/>
      <c r="GV63" s="632" t="str">
        <f t="shared" si="52"/>
        <v>N/A</v>
      </c>
      <c r="GW63" s="633"/>
      <c r="GX63" s="634"/>
      <c r="GY63" s="632" t="str">
        <f t="shared" si="53"/>
        <v>N/A</v>
      </c>
      <c r="GZ63" s="633"/>
      <c r="HA63" s="634"/>
      <c r="HB63" s="632" t="str">
        <f t="shared" si="54"/>
        <v>N/A</v>
      </c>
      <c r="HC63" s="633"/>
      <c r="HD63" s="634"/>
      <c r="HE63" s="632" t="str">
        <f t="shared" si="55"/>
        <v>N/A</v>
      </c>
      <c r="HF63" s="633"/>
      <c r="HG63" s="634"/>
      <c r="HH63" s="632" t="str">
        <f t="shared" si="56"/>
        <v>N/A</v>
      </c>
      <c r="HI63" s="633"/>
      <c r="HJ63" s="634"/>
      <c r="HK63" s="632" t="str">
        <f t="shared" si="57"/>
        <v>N/A</v>
      </c>
      <c r="HL63" s="633"/>
      <c r="HM63" s="634"/>
      <c r="HN63" s="632" t="str">
        <f t="shared" si="58"/>
        <v>N/A</v>
      </c>
      <c r="HO63" s="633"/>
      <c r="HP63" s="634"/>
      <c r="HQ63" s="632" t="str">
        <f t="shared" si="59"/>
        <v>N/A</v>
      </c>
      <c r="HR63" s="633"/>
      <c r="HS63" s="634"/>
    </row>
    <row r="64" spans="1:227">
      <c r="A64" s="24" t="str">
        <f>IF('Informations About Genes'!A64="","",'Informations About Genes'!A64)</f>
        <v>F2</v>
      </c>
      <c r="B64" s="25" t="str">
        <f>IF('Informations About Genes'!D64="","",'Informations About Genes'!D64)</f>
        <v/>
      </c>
      <c r="C64" s="632" t="str">
        <f>IF('Control Sample Data'!F65="","",'Control Sample Data'!F65)</f>
        <v/>
      </c>
      <c r="D64" s="633"/>
      <c r="E64" s="634"/>
      <c r="F64" s="632" t="str">
        <f>IF('Sample 1 Data'!F65="","",'Sample 1 Data'!F65)</f>
        <v/>
      </c>
      <c r="G64" s="633"/>
      <c r="H64" s="634"/>
      <c r="I64" s="632" t="str">
        <f>IF('Sample 2 Data'!F65="","",'Sample 2 Data'!F65)</f>
        <v/>
      </c>
      <c r="J64" s="633"/>
      <c r="K64" s="634"/>
      <c r="L64" s="632" t="str">
        <f>IF('Sample 3 Data'!F65="","",'Sample 3 Data'!F65)</f>
        <v/>
      </c>
      <c r="M64" s="633"/>
      <c r="N64" s="634"/>
      <c r="O64" s="632" t="str">
        <f>IF('Sample 4 Data'!F65="","",'Sample 4 Data'!F65)</f>
        <v/>
      </c>
      <c r="P64" s="633"/>
      <c r="Q64" s="634"/>
      <c r="R64" s="632" t="str">
        <f>IF('Sample 5 Data'!F65="","",'Sample 5 Data'!F65)</f>
        <v/>
      </c>
      <c r="S64" s="633"/>
      <c r="T64" s="634"/>
      <c r="U64" s="632" t="str">
        <f>IF('Sample 6 Data'!F65="","",'Sample 6 Data'!F65)</f>
        <v/>
      </c>
      <c r="V64" s="633"/>
      <c r="W64" s="634"/>
      <c r="X64" s="632" t="str">
        <f>IF('Sample 7 Data'!F65="","",'Sample 7 Data'!F65)</f>
        <v/>
      </c>
      <c r="Y64" s="633"/>
      <c r="Z64" s="634"/>
      <c r="AA64" s="632" t="str">
        <f>IF('Sample 8 Data'!F65="","",'Sample 8 Data'!F65)</f>
        <v/>
      </c>
      <c r="AB64" s="633"/>
      <c r="AC64" s="634"/>
      <c r="AD64" s="632" t="str">
        <f>IF('Sample 9 Data'!F65="","",'Sample 9 Data'!F65)</f>
        <v/>
      </c>
      <c r="AE64" s="633"/>
      <c r="AF64" s="634"/>
      <c r="AG64" s="632" t="str">
        <f>IF('Sample 10 Data'!F65="","",'Sample 10 Data'!F65)</f>
        <v/>
      </c>
      <c r="AH64" s="633"/>
      <c r="AI64" s="634"/>
      <c r="AJ64" s="635" t="str">
        <f>IF(C64="","",C64-'HKG selection'!$D$17)</f>
        <v/>
      </c>
      <c r="AK64" s="636"/>
      <c r="AL64" s="637"/>
      <c r="AM64" s="635" t="str">
        <f>IF(F64="","",F64-'HKG selection'!$D$18)</f>
        <v/>
      </c>
      <c r="AN64" s="636"/>
      <c r="AO64" s="637"/>
      <c r="AP64" s="635" t="str">
        <f>IF(I64="","",I64-'HKG selection'!$D$19)</f>
        <v/>
      </c>
      <c r="AQ64" s="636"/>
      <c r="AR64" s="637"/>
      <c r="AS64" s="635" t="str">
        <f>IF(L64="","",L64-'HKG selection'!$D$20)</f>
        <v/>
      </c>
      <c r="AT64" s="636"/>
      <c r="AU64" s="637"/>
      <c r="AV64" s="635" t="str">
        <f>IF(O64="","",O64-'HKG selection'!$D$21)</f>
        <v/>
      </c>
      <c r="AW64" s="636"/>
      <c r="AX64" s="637"/>
      <c r="AY64" s="635" t="str">
        <f>IF(R64="","",R64-'HKG selection'!$D$22)</f>
        <v/>
      </c>
      <c r="AZ64" s="636"/>
      <c r="BA64" s="637"/>
      <c r="BB64" s="635" t="str">
        <f>IF(U64="","",U64-'HKG selection'!$D$23)</f>
        <v/>
      </c>
      <c r="BC64" s="636"/>
      <c r="BD64" s="637"/>
      <c r="BE64" s="635" t="str">
        <f>IF(X64="","",X64-'HKG selection'!$D$24)</f>
        <v/>
      </c>
      <c r="BF64" s="636"/>
      <c r="BG64" s="637"/>
      <c r="BH64" s="635" t="str">
        <f>IF(AA64="","",AA64-'HKG selection'!$D$25)</f>
        <v/>
      </c>
      <c r="BI64" s="636"/>
      <c r="BJ64" s="637"/>
      <c r="BK64" s="635" t="str">
        <f>IF(AD64="","",AD64-'HKG selection'!$D$26)</f>
        <v/>
      </c>
      <c r="BL64" s="636"/>
      <c r="BM64" s="637"/>
      <c r="BN64" s="635" t="str">
        <f>IF(AG64="","",AG64-'HKG selection'!$D$27)</f>
        <v/>
      </c>
      <c r="BO64" s="636"/>
      <c r="BP64" s="637"/>
      <c r="BQ64" s="598"/>
      <c r="BR64" s="599"/>
      <c r="BS64" s="600"/>
      <c r="BT64" s="632" t="str">
        <f t="shared" si="9"/>
        <v/>
      </c>
      <c r="BU64" s="633"/>
      <c r="BV64" s="634"/>
      <c r="BW64" s="632" t="str">
        <f t="shared" si="10"/>
        <v/>
      </c>
      <c r="BX64" s="633"/>
      <c r="BY64" s="634"/>
      <c r="BZ64" s="632" t="str">
        <f t="shared" si="11"/>
        <v/>
      </c>
      <c r="CA64" s="633"/>
      <c r="CB64" s="634"/>
      <c r="CC64" s="632" t="str">
        <f t="shared" si="12"/>
        <v/>
      </c>
      <c r="CD64" s="633"/>
      <c r="CE64" s="634"/>
      <c r="CF64" s="632" t="str">
        <f t="shared" si="13"/>
        <v/>
      </c>
      <c r="CG64" s="633"/>
      <c r="CH64" s="634"/>
      <c r="CI64" s="632" t="str">
        <f t="shared" si="14"/>
        <v/>
      </c>
      <c r="CJ64" s="633"/>
      <c r="CK64" s="634"/>
      <c r="CL64" s="632" t="str">
        <f t="shared" si="15"/>
        <v/>
      </c>
      <c r="CM64" s="633"/>
      <c r="CN64" s="634"/>
      <c r="CO64" s="632" t="str">
        <f t="shared" si="16"/>
        <v/>
      </c>
      <c r="CP64" s="633"/>
      <c r="CQ64" s="634"/>
      <c r="CR64" s="632" t="str">
        <f t="shared" si="17"/>
        <v/>
      </c>
      <c r="CS64" s="633"/>
      <c r="CT64" s="634"/>
      <c r="CU64" s="632" t="str">
        <f t="shared" si="18"/>
        <v/>
      </c>
      <c r="CV64" s="633"/>
      <c r="CW64" s="634"/>
      <c r="CX64" s="598" t="str">
        <f t="shared" si="19"/>
        <v/>
      </c>
      <c r="CY64" s="599"/>
      <c r="CZ64" s="600"/>
      <c r="DA64" s="664" t="str">
        <f t="shared" si="20"/>
        <v/>
      </c>
      <c r="DB64" s="665"/>
      <c r="DC64" s="666"/>
      <c r="DD64" s="664" t="str">
        <f t="shared" si="21"/>
        <v/>
      </c>
      <c r="DE64" s="665"/>
      <c r="DF64" s="666"/>
      <c r="DG64" s="664" t="str">
        <f t="shared" si="22"/>
        <v/>
      </c>
      <c r="DH64" s="665"/>
      <c r="DI64" s="666"/>
      <c r="DJ64" s="664" t="str">
        <f t="shared" si="23"/>
        <v/>
      </c>
      <c r="DK64" s="665"/>
      <c r="DL64" s="666"/>
      <c r="DM64" s="664" t="str">
        <f t="shared" si="24"/>
        <v/>
      </c>
      <c r="DN64" s="665"/>
      <c r="DO64" s="666"/>
      <c r="DP64" s="664" t="str">
        <f t="shared" si="25"/>
        <v/>
      </c>
      <c r="DQ64" s="665"/>
      <c r="DR64" s="666"/>
      <c r="DS64" s="664" t="str">
        <f t="shared" si="26"/>
        <v/>
      </c>
      <c r="DT64" s="665"/>
      <c r="DU64" s="666"/>
      <c r="DV64" s="664" t="str">
        <f t="shared" si="27"/>
        <v/>
      </c>
      <c r="DW64" s="665"/>
      <c r="DX64" s="666"/>
      <c r="DY64" s="664" t="str">
        <f t="shared" si="28"/>
        <v/>
      </c>
      <c r="DZ64" s="665"/>
      <c r="EA64" s="666"/>
      <c r="EB64" s="664" t="str">
        <f t="shared" si="29"/>
        <v/>
      </c>
      <c r="EC64" s="665"/>
      <c r="ED64" s="666"/>
      <c r="EE64" s="598"/>
      <c r="EF64" s="599"/>
      <c r="EG64" s="600"/>
      <c r="EH64" s="646" t="str">
        <f t="shared" si="30"/>
        <v/>
      </c>
      <c r="EI64" s="647"/>
      <c r="EJ64" s="648"/>
      <c r="EK64" s="646" t="str">
        <f t="shared" si="31"/>
        <v/>
      </c>
      <c r="EL64" s="647"/>
      <c r="EM64" s="648"/>
      <c r="EN64" s="646" t="str">
        <f t="shared" si="32"/>
        <v/>
      </c>
      <c r="EO64" s="647"/>
      <c r="EP64" s="648"/>
      <c r="EQ64" s="646" t="str">
        <f t="shared" si="33"/>
        <v/>
      </c>
      <c r="ER64" s="647"/>
      <c r="ES64" s="648"/>
      <c r="ET64" s="646" t="str">
        <f t="shared" si="34"/>
        <v/>
      </c>
      <c r="EU64" s="647"/>
      <c r="EV64" s="648"/>
      <c r="EW64" s="646" t="str">
        <f t="shared" si="35"/>
        <v/>
      </c>
      <c r="EX64" s="647"/>
      <c r="EY64" s="648"/>
      <c r="EZ64" s="646" t="str">
        <f t="shared" si="36"/>
        <v/>
      </c>
      <c r="FA64" s="647"/>
      <c r="FB64" s="648"/>
      <c r="FC64" s="646" t="str">
        <f t="shared" si="37"/>
        <v/>
      </c>
      <c r="FD64" s="647"/>
      <c r="FE64" s="648"/>
      <c r="FF64" s="646" t="str">
        <f t="shared" si="38"/>
        <v/>
      </c>
      <c r="FG64" s="647"/>
      <c r="FH64" s="648"/>
      <c r="FI64" s="646" t="str">
        <f t="shared" si="39"/>
        <v/>
      </c>
      <c r="FJ64" s="647"/>
      <c r="FK64" s="648"/>
      <c r="FL64" s="632" t="str">
        <f t="shared" si="40"/>
        <v>N/A</v>
      </c>
      <c r="FM64" s="633"/>
      <c r="FN64" s="634"/>
      <c r="FO64" s="632" t="str">
        <f t="shared" si="41"/>
        <v>N/A</v>
      </c>
      <c r="FP64" s="633"/>
      <c r="FQ64" s="634"/>
      <c r="FR64" s="632" t="str">
        <f t="shared" si="42"/>
        <v>N/A</v>
      </c>
      <c r="FS64" s="633"/>
      <c r="FT64" s="634"/>
      <c r="FU64" s="632" t="str">
        <f t="shared" si="43"/>
        <v>N/A</v>
      </c>
      <c r="FV64" s="633"/>
      <c r="FW64" s="634"/>
      <c r="FX64" s="632" t="str">
        <f t="shared" si="44"/>
        <v>N/A</v>
      </c>
      <c r="FY64" s="633"/>
      <c r="FZ64" s="634"/>
      <c r="GA64" s="632" t="str">
        <f t="shared" si="45"/>
        <v>N/A</v>
      </c>
      <c r="GB64" s="633"/>
      <c r="GC64" s="634"/>
      <c r="GD64" s="632" t="str">
        <f t="shared" si="46"/>
        <v>N/A</v>
      </c>
      <c r="GE64" s="633"/>
      <c r="GF64" s="634"/>
      <c r="GG64" s="632" t="str">
        <f t="shared" si="47"/>
        <v>N/A</v>
      </c>
      <c r="GH64" s="633"/>
      <c r="GI64" s="634"/>
      <c r="GJ64" s="632" t="str">
        <f t="shared" si="48"/>
        <v>N/A</v>
      </c>
      <c r="GK64" s="633"/>
      <c r="GL64" s="634"/>
      <c r="GM64" s="632" t="str">
        <f t="shared" si="49"/>
        <v>N/A</v>
      </c>
      <c r="GN64" s="633"/>
      <c r="GO64" s="634"/>
      <c r="GP64" s="632" t="str">
        <f t="shared" si="50"/>
        <v>N/A</v>
      </c>
      <c r="GQ64" s="633"/>
      <c r="GR64" s="634"/>
      <c r="GS64" s="632" t="str">
        <f t="shared" si="51"/>
        <v>N/A</v>
      </c>
      <c r="GT64" s="633"/>
      <c r="GU64" s="634"/>
      <c r="GV64" s="632" t="str">
        <f t="shared" si="52"/>
        <v>N/A</v>
      </c>
      <c r="GW64" s="633"/>
      <c r="GX64" s="634"/>
      <c r="GY64" s="632" t="str">
        <f t="shared" si="53"/>
        <v>N/A</v>
      </c>
      <c r="GZ64" s="633"/>
      <c r="HA64" s="634"/>
      <c r="HB64" s="632" t="str">
        <f t="shared" si="54"/>
        <v>N/A</v>
      </c>
      <c r="HC64" s="633"/>
      <c r="HD64" s="634"/>
      <c r="HE64" s="632" t="str">
        <f t="shared" si="55"/>
        <v>N/A</v>
      </c>
      <c r="HF64" s="633"/>
      <c r="HG64" s="634"/>
      <c r="HH64" s="632" t="str">
        <f t="shared" si="56"/>
        <v>N/A</v>
      </c>
      <c r="HI64" s="633"/>
      <c r="HJ64" s="634"/>
      <c r="HK64" s="632" t="str">
        <f t="shared" si="57"/>
        <v>N/A</v>
      </c>
      <c r="HL64" s="633"/>
      <c r="HM64" s="634"/>
      <c r="HN64" s="632" t="str">
        <f t="shared" si="58"/>
        <v>N/A</v>
      </c>
      <c r="HO64" s="633"/>
      <c r="HP64" s="634"/>
      <c r="HQ64" s="632" t="str">
        <f t="shared" si="59"/>
        <v>N/A</v>
      </c>
      <c r="HR64" s="633"/>
      <c r="HS64" s="634"/>
    </row>
    <row r="65" spans="1:227">
      <c r="A65" s="24" t="str">
        <f>IF('Informations About Genes'!A65="","",'Informations About Genes'!A65)</f>
        <v>F3</v>
      </c>
      <c r="B65" s="25" t="str">
        <f>IF('Informations About Genes'!D65="","",'Informations About Genes'!D65)</f>
        <v/>
      </c>
      <c r="C65" s="632" t="str">
        <f>IF('Control Sample Data'!F66="","",'Control Sample Data'!F66)</f>
        <v/>
      </c>
      <c r="D65" s="633"/>
      <c r="E65" s="634"/>
      <c r="F65" s="632" t="str">
        <f>IF('Sample 1 Data'!F66="","",'Sample 1 Data'!F66)</f>
        <v/>
      </c>
      <c r="G65" s="633"/>
      <c r="H65" s="634"/>
      <c r="I65" s="632" t="str">
        <f>IF('Sample 2 Data'!F66="","",'Sample 2 Data'!F66)</f>
        <v/>
      </c>
      <c r="J65" s="633"/>
      <c r="K65" s="634"/>
      <c r="L65" s="632" t="str">
        <f>IF('Sample 3 Data'!F66="","",'Sample 3 Data'!F66)</f>
        <v/>
      </c>
      <c r="M65" s="633"/>
      <c r="N65" s="634"/>
      <c r="O65" s="632" t="str">
        <f>IF('Sample 4 Data'!F66="","",'Sample 4 Data'!F66)</f>
        <v/>
      </c>
      <c r="P65" s="633"/>
      <c r="Q65" s="634"/>
      <c r="R65" s="632" t="str">
        <f>IF('Sample 5 Data'!F66="","",'Sample 5 Data'!F66)</f>
        <v/>
      </c>
      <c r="S65" s="633"/>
      <c r="T65" s="634"/>
      <c r="U65" s="632" t="str">
        <f>IF('Sample 6 Data'!F66="","",'Sample 6 Data'!F66)</f>
        <v/>
      </c>
      <c r="V65" s="633"/>
      <c r="W65" s="634"/>
      <c r="X65" s="632" t="str">
        <f>IF('Sample 7 Data'!F66="","",'Sample 7 Data'!F66)</f>
        <v/>
      </c>
      <c r="Y65" s="633"/>
      <c r="Z65" s="634"/>
      <c r="AA65" s="632" t="str">
        <f>IF('Sample 8 Data'!F66="","",'Sample 8 Data'!F66)</f>
        <v/>
      </c>
      <c r="AB65" s="633"/>
      <c r="AC65" s="634"/>
      <c r="AD65" s="632" t="str">
        <f>IF('Sample 9 Data'!F66="","",'Sample 9 Data'!F66)</f>
        <v/>
      </c>
      <c r="AE65" s="633"/>
      <c r="AF65" s="634"/>
      <c r="AG65" s="632" t="str">
        <f>IF('Sample 10 Data'!F66="","",'Sample 10 Data'!F66)</f>
        <v/>
      </c>
      <c r="AH65" s="633"/>
      <c r="AI65" s="634"/>
      <c r="AJ65" s="635" t="str">
        <f>IF(C65="","",C65-'HKG selection'!$D$17)</f>
        <v/>
      </c>
      <c r="AK65" s="636"/>
      <c r="AL65" s="637"/>
      <c r="AM65" s="635" t="str">
        <f>IF(F65="","",F65-'HKG selection'!$D$18)</f>
        <v/>
      </c>
      <c r="AN65" s="636"/>
      <c r="AO65" s="637"/>
      <c r="AP65" s="635" t="str">
        <f>IF(I65="","",I65-'HKG selection'!$D$19)</f>
        <v/>
      </c>
      <c r="AQ65" s="636"/>
      <c r="AR65" s="637"/>
      <c r="AS65" s="635" t="str">
        <f>IF(L65="","",L65-'HKG selection'!$D$20)</f>
        <v/>
      </c>
      <c r="AT65" s="636"/>
      <c r="AU65" s="637"/>
      <c r="AV65" s="635" t="str">
        <f>IF(O65="","",O65-'HKG selection'!$D$21)</f>
        <v/>
      </c>
      <c r="AW65" s="636"/>
      <c r="AX65" s="637"/>
      <c r="AY65" s="635" t="str">
        <f>IF(R65="","",R65-'HKG selection'!$D$22)</f>
        <v/>
      </c>
      <c r="AZ65" s="636"/>
      <c r="BA65" s="637"/>
      <c r="BB65" s="635" t="str">
        <f>IF(U65="","",U65-'HKG selection'!$D$23)</f>
        <v/>
      </c>
      <c r="BC65" s="636"/>
      <c r="BD65" s="637"/>
      <c r="BE65" s="635" t="str">
        <f>IF(X65="","",X65-'HKG selection'!$D$24)</f>
        <v/>
      </c>
      <c r="BF65" s="636"/>
      <c r="BG65" s="637"/>
      <c r="BH65" s="635" t="str">
        <f>IF(AA65="","",AA65-'HKG selection'!$D$25)</f>
        <v/>
      </c>
      <c r="BI65" s="636"/>
      <c r="BJ65" s="637"/>
      <c r="BK65" s="635" t="str">
        <f>IF(AD65="","",AD65-'HKG selection'!$D$26)</f>
        <v/>
      </c>
      <c r="BL65" s="636"/>
      <c r="BM65" s="637"/>
      <c r="BN65" s="635" t="str">
        <f>IF(AG65="","",AG65-'HKG selection'!$D$27)</f>
        <v/>
      </c>
      <c r="BO65" s="636"/>
      <c r="BP65" s="637"/>
      <c r="BQ65" s="598"/>
      <c r="BR65" s="599"/>
      <c r="BS65" s="600"/>
      <c r="BT65" s="632" t="str">
        <f t="shared" si="9"/>
        <v/>
      </c>
      <c r="BU65" s="633"/>
      <c r="BV65" s="634"/>
      <c r="BW65" s="632" t="str">
        <f t="shared" si="10"/>
        <v/>
      </c>
      <c r="BX65" s="633"/>
      <c r="BY65" s="634"/>
      <c r="BZ65" s="632" t="str">
        <f t="shared" si="11"/>
        <v/>
      </c>
      <c r="CA65" s="633"/>
      <c r="CB65" s="634"/>
      <c r="CC65" s="632" t="str">
        <f t="shared" si="12"/>
        <v/>
      </c>
      <c r="CD65" s="633"/>
      <c r="CE65" s="634"/>
      <c r="CF65" s="632" t="str">
        <f t="shared" si="13"/>
        <v/>
      </c>
      <c r="CG65" s="633"/>
      <c r="CH65" s="634"/>
      <c r="CI65" s="632" t="str">
        <f t="shared" si="14"/>
        <v/>
      </c>
      <c r="CJ65" s="633"/>
      <c r="CK65" s="634"/>
      <c r="CL65" s="632" t="str">
        <f t="shared" si="15"/>
        <v/>
      </c>
      <c r="CM65" s="633"/>
      <c r="CN65" s="634"/>
      <c r="CO65" s="632" t="str">
        <f t="shared" si="16"/>
        <v/>
      </c>
      <c r="CP65" s="633"/>
      <c r="CQ65" s="634"/>
      <c r="CR65" s="632" t="str">
        <f t="shared" si="17"/>
        <v/>
      </c>
      <c r="CS65" s="633"/>
      <c r="CT65" s="634"/>
      <c r="CU65" s="632" t="str">
        <f t="shared" si="18"/>
        <v/>
      </c>
      <c r="CV65" s="633"/>
      <c r="CW65" s="634"/>
      <c r="CX65" s="598" t="str">
        <f t="shared" si="19"/>
        <v/>
      </c>
      <c r="CY65" s="599"/>
      <c r="CZ65" s="600"/>
      <c r="DA65" s="664" t="str">
        <f t="shared" si="20"/>
        <v/>
      </c>
      <c r="DB65" s="665"/>
      <c r="DC65" s="666"/>
      <c r="DD65" s="664" t="str">
        <f t="shared" si="21"/>
        <v/>
      </c>
      <c r="DE65" s="665"/>
      <c r="DF65" s="666"/>
      <c r="DG65" s="664" t="str">
        <f t="shared" si="22"/>
        <v/>
      </c>
      <c r="DH65" s="665"/>
      <c r="DI65" s="666"/>
      <c r="DJ65" s="664" t="str">
        <f t="shared" si="23"/>
        <v/>
      </c>
      <c r="DK65" s="665"/>
      <c r="DL65" s="666"/>
      <c r="DM65" s="664" t="str">
        <f t="shared" si="24"/>
        <v/>
      </c>
      <c r="DN65" s="665"/>
      <c r="DO65" s="666"/>
      <c r="DP65" s="664" t="str">
        <f t="shared" si="25"/>
        <v/>
      </c>
      <c r="DQ65" s="665"/>
      <c r="DR65" s="666"/>
      <c r="DS65" s="664" t="str">
        <f t="shared" si="26"/>
        <v/>
      </c>
      <c r="DT65" s="665"/>
      <c r="DU65" s="666"/>
      <c r="DV65" s="664" t="str">
        <f t="shared" si="27"/>
        <v/>
      </c>
      <c r="DW65" s="665"/>
      <c r="DX65" s="666"/>
      <c r="DY65" s="664" t="str">
        <f t="shared" si="28"/>
        <v/>
      </c>
      <c r="DZ65" s="665"/>
      <c r="EA65" s="666"/>
      <c r="EB65" s="664" t="str">
        <f t="shared" si="29"/>
        <v/>
      </c>
      <c r="EC65" s="665"/>
      <c r="ED65" s="666"/>
      <c r="EE65" s="598"/>
      <c r="EF65" s="599"/>
      <c r="EG65" s="600"/>
      <c r="EH65" s="646" t="str">
        <f t="shared" si="30"/>
        <v/>
      </c>
      <c r="EI65" s="647"/>
      <c r="EJ65" s="648"/>
      <c r="EK65" s="646" t="str">
        <f t="shared" si="31"/>
        <v/>
      </c>
      <c r="EL65" s="647"/>
      <c r="EM65" s="648"/>
      <c r="EN65" s="646" t="str">
        <f t="shared" si="32"/>
        <v/>
      </c>
      <c r="EO65" s="647"/>
      <c r="EP65" s="648"/>
      <c r="EQ65" s="646" t="str">
        <f t="shared" si="33"/>
        <v/>
      </c>
      <c r="ER65" s="647"/>
      <c r="ES65" s="648"/>
      <c r="ET65" s="646" t="str">
        <f t="shared" si="34"/>
        <v/>
      </c>
      <c r="EU65" s="647"/>
      <c r="EV65" s="648"/>
      <c r="EW65" s="646" t="str">
        <f t="shared" si="35"/>
        <v/>
      </c>
      <c r="EX65" s="647"/>
      <c r="EY65" s="648"/>
      <c r="EZ65" s="646" t="str">
        <f t="shared" si="36"/>
        <v/>
      </c>
      <c r="FA65" s="647"/>
      <c r="FB65" s="648"/>
      <c r="FC65" s="646" t="str">
        <f t="shared" si="37"/>
        <v/>
      </c>
      <c r="FD65" s="647"/>
      <c r="FE65" s="648"/>
      <c r="FF65" s="646" t="str">
        <f t="shared" si="38"/>
        <v/>
      </c>
      <c r="FG65" s="647"/>
      <c r="FH65" s="648"/>
      <c r="FI65" s="646" t="str">
        <f t="shared" si="39"/>
        <v/>
      </c>
      <c r="FJ65" s="647"/>
      <c r="FK65" s="648"/>
      <c r="FL65" s="632" t="str">
        <f t="shared" si="40"/>
        <v>N/A</v>
      </c>
      <c r="FM65" s="633"/>
      <c r="FN65" s="634"/>
      <c r="FO65" s="632" t="str">
        <f t="shared" si="41"/>
        <v>N/A</v>
      </c>
      <c r="FP65" s="633"/>
      <c r="FQ65" s="634"/>
      <c r="FR65" s="632" t="str">
        <f t="shared" si="42"/>
        <v>N/A</v>
      </c>
      <c r="FS65" s="633"/>
      <c r="FT65" s="634"/>
      <c r="FU65" s="632" t="str">
        <f t="shared" si="43"/>
        <v>N/A</v>
      </c>
      <c r="FV65" s="633"/>
      <c r="FW65" s="634"/>
      <c r="FX65" s="632" t="str">
        <f t="shared" si="44"/>
        <v>N/A</v>
      </c>
      <c r="FY65" s="633"/>
      <c r="FZ65" s="634"/>
      <c r="GA65" s="632" t="str">
        <f t="shared" si="45"/>
        <v>N/A</v>
      </c>
      <c r="GB65" s="633"/>
      <c r="GC65" s="634"/>
      <c r="GD65" s="632" t="str">
        <f t="shared" si="46"/>
        <v>N/A</v>
      </c>
      <c r="GE65" s="633"/>
      <c r="GF65" s="634"/>
      <c r="GG65" s="632" t="str">
        <f t="shared" si="47"/>
        <v>N/A</v>
      </c>
      <c r="GH65" s="633"/>
      <c r="GI65" s="634"/>
      <c r="GJ65" s="632" t="str">
        <f t="shared" si="48"/>
        <v>N/A</v>
      </c>
      <c r="GK65" s="633"/>
      <c r="GL65" s="634"/>
      <c r="GM65" s="632" t="str">
        <f t="shared" si="49"/>
        <v>N/A</v>
      </c>
      <c r="GN65" s="633"/>
      <c r="GO65" s="634"/>
      <c r="GP65" s="632" t="str">
        <f t="shared" si="50"/>
        <v>N/A</v>
      </c>
      <c r="GQ65" s="633"/>
      <c r="GR65" s="634"/>
      <c r="GS65" s="632" t="str">
        <f t="shared" si="51"/>
        <v>N/A</v>
      </c>
      <c r="GT65" s="633"/>
      <c r="GU65" s="634"/>
      <c r="GV65" s="632" t="str">
        <f t="shared" si="52"/>
        <v>N/A</v>
      </c>
      <c r="GW65" s="633"/>
      <c r="GX65" s="634"/>
      <c r="GY65" s="632" t="str">
        <f t="shared" si="53"/>
        <v>N/A</v>
      </c>
      <c r="GZ65" s="633"/>
      <c r="HA65" s="634"/>
      <c r="HB65" s="632" t="str">
        <f t="shared" si="54"/>
        <v>N/A</v>
      </c>
      <c r="HC65" s="633"/>
      <c r="HD65" s="634"/>
      <c r="HE65" s="632" t="str">
        <f t="shared" si="55"/>
        <v>N/A</v>
      </c>
      <c r="HF65" s="633"/>
      <c r="HG65" s="634"/>
      <c r="HH65" s="632" t="str">
        <f t="shared" si="56"/>
        <v>N/A</v>
      </c>
      <c r="HI65" s="633"/>
      <c r="HJ65" s="634"/>
      <c r="HK65" s="632" t="str">
        <f t="shared" si="57"/>
        <v>N/A</v>
      </c>
      <c r="HL65" s="633"/>
      <c r="HM65" s="634"/>
      <c r="HN65" s="632" t="str">
        <f t="shared" si="58"/>
        <v>N/A</v>
      </c>
      <c r="HO65" s="633"/>
      <c r="HP65" s="634"/>
      <c r="HQ65" s="632" t="str">
        <f t="shared" si="59"/>
        <v>N/A</v>
      </c>
      <c r="HR65" s="633"/>
      <c r="HS65" s="634"/>
    </row>
    <row r="66" spans="1:227">
      <c r="A66" s="24" t="str">
        <f>IF('Informations About Genes'!A66="","",'Informations About Genes'!A66)</f>
        <v>F4</v>
      </c>
      <c r="B66" s="25" t="str">
        <f>IF('Informations About Genes'!D66="","",'Informations About Genes'!D66)</f>
        <v/>
      </c>
      <c r="C66" s="632" t="str">
        <f>IF('Control Sample Data'!F67="","",'Control Sample Data'!F67)</f>
        <v/>
      </c>
      <c r="D66" s="633"/>
      <c r="E66" s="634"/>
      <c r="F66" s="632" t="str">
        <f>IF('Sample 1 Data'!F67="","",'Sample 1 Data'!F67)</f>
        <v/>
      </c>
      <c r="G66" s="633"/>
      <c r="H66" s="634"/>
      <c r="I66" s="632" t="str">
        <f>IF('Sample 2 Data'!F67="","",'Sample 2 Data'!F67)</f>
        <v/>
      </c>
      <c r="J66" s="633"/>
      <c r="K66" s="634"/>
      <c r="L66" s="632" t="str">
        <f>IF('Sample 3 Data'!F67="","",'Sample 3 Data'!F67)</f>
        <v/>
      </c>
      <c r="M66" s="633"/>
      <c r="N66" s="634"/>
      <c r="O66" s="632" t="str">
        <f>IF('Sample 4 Data'!F67="","",'Sample 4 Data'!F67)</f>
        <v/>
      </c>
      <c r="P66" s="633"/>
      <c r="Q66" s="634"/>
      <c r="R66" s="632" t="str">
        <f>IF('Sample 5 Data'!F67="","",'Sample 5 Data'!F67)</f>
        <v/>
      </c>
      <c r="S66" s="633"/>
      <c r="T66" s="634"/>
      <c r="U66" s="632" t="str">
        <f>IF('Sample 6 Data'!F67="","",'Sample 6 Data'!F67)</f>
        <v/>
      </c>
      <c r="V66" s="633"/>
      <c r="W66" s="634"/>
      <c r="X66" s="632" t="str">
        <f>IF('Sample 7 Data'!F67="","",'Sample 7 Data'!F67)</f>
        <v/>
      </c>
      <c r="Y66" s="633"/>
      <c r="Z66" s="634"/>
      <c r="AA66" s="632" t="str">
        <f>IF('Sample 8 Data'!F67="","",'Sample 8 Data'!F67)</f>
        <v/>
      </c>
      <c r="AB66" s="633"/>
      <c r="AC66" s="634"/>
      <c r="AD66" s="632" t="str">
        <f>IF('Sample 9 Data'!F67="","",'Sample 9 Data'!F67)</f>
        <v/>
      </c>
      <c r="AE66" s="633"/>
      <c r="AF66" s="634"/>
      <c r="AG66" s="632" t="str">
        <f>IF('Sample 10 Data'!F67="","",'Sample 10 Data'!F67)</f>
        <v/>
      </c>
      <c r="AH66" s="633"/>
      <c r="AI66" s="634"/>
      <c r="AJ66" s="635" t="str">
        <f>IF(C66="","",C66-'HKG selection'!$D$17)</f>
        <v/>
      </c>
      <c r="AK66" s="636"/>
      <c r="AL66" s="637"/>
      <c r="AM66" s="635" t="str">
        <f>IF(F66="","",F66-'HKG selection'!$D$18)</f>
        <v/>
      </c>
      <c r="AN66" s="636"/>
      <c r="AO66" s="637"/>
      <c r="AP66" s="635" t="str">
        <f>IF(I66="","",I66-'HKG selection'!$D$19)</f>
        <v/>
      </c>
      <c r="AQ66" s="636"/>
      <c r="AR66" s="637"/>
      <c r="AS66" s="635" t="str">
        <f>IF(L66="","",L66-'HKG selection'!$D$20)</f>
        <v/>
      </c>
      <c r="AT66" s="636"/>
      <c r="AU66" s="637"/>
      <c r="AV66" s="635" t="str">
        <f>IF(O66="","",O66-'HKG selection'!$D$21)</f>
        <v/>
      </c>
      <c r="AW66" s="636"/>
      <c r="AX66" s="637"/>
      <c r="AY66" s="635" t="str">
        <f>IF(R66="","",R66-'HKG selection'!$D$22)</f>
        <v/>
      </c>
      <c r="AZ66" s="636"/>
      <c r="BA66" s="637"/>
      <c r="BB66" s="635" t="str">
        <f>IF(U66="","",U66-'HKG selection'!$D$23)</f>
        <v/>
      </c>
      <c r="BC66" s="636"/>
      <c r="BD66" s="637"/>
      <c r="BE66" s="635" t="str">
        <f>IF(X66="","",X66-'HKG selection'!$D$24)</f>
        <v/>
      </c>
      <c r="BF66" s="636"/>
      <c r="BG66" s="637"/>
      <c r="BH66" s="635" t="str">
        <f>IF(AA66="","",AA66-'HKG selection'!$D$25)</f>
        <v/>
      </c>
      <c r="BI66" s="636"/>
      <c r="BJ66" s="637"/>
      <c r="BK66" s="635" t="str">
        <f>IF(AD66="","",AD66-'HKG selection'!$D$26)</f>
        <v/>
      </c>
      <c r="BL66" s="636"/>
      <c r="BM66" s="637"/>
      <c r="BN66" s="635" t="str">
        <f>IF(AG66="","",AG66-'HKG selection'!$D$27)</f>
        <v/>
      </c>
      <c r="BO66" s="636"/>
      <c r="BP66" s="637"/>
      <c r="BQ66" s="598"/>
      <c r="BR66" s="599"/>
      <c r="BS66" s="600"/>
      <c r="BT66" s="632" t="str">
        <f t="shared" si="9"/>
        <v/>
      </c>
      <c r="BU66" s="633"/>
      <c r="BV66" s="634"/>
      <c r="BW66" s="632" t="str">
        <f t="shared" si="10"/>
        <v/>
      </c>
      <c r="BX66" s="633"/>
      <c r="BY66" s="634"/>
      <c r="BZ66" s="632" t="str">
        <f t="shared" si="11"/>
        <v/>
      </c>
      <c r="CA66" s="633"/>
      <c r="CB66" s="634"/>
      <c r="CC66" s="632" t="str">
        <f t="shared" si="12"/>
        <v/>
      </c>
      <c r="CD66" s="633"/>
      <c r="CE66" s="634"/>
      <c r="CF66" s="632" t="str">
        <f t="shared" si="13"/>
        <v/>
      </c>
      <c r="CG66" s="633"/>
      <c r="CH66" s="634"/>
      <c r="CI66" s="632" t="str">
        <f t="shared" si="14"/>
        <v/>
      </c>
      <c r="CJ66" s="633"/>
      <c r="CK66" s="634"/>
      <c r="CL66" s="632" t="str">
        <f t="shared" si="15"/>
        <v/>
      </c>
      <c r="CM66" s="633"/>
      <c r="CN66" s="634"/>
      <c r="CO66" s="632" t="str">
        <f t="shared" si="16"/>
        <v/>
      </c>
      <c r="CP66" s="633"/>
      <c r="CQ66" s="634"/>
      <c r="CR66" s="632" t="str">
        <f t="shared" si="17"/>
        <v/>
      </c>
      <c r="CS66" s="633"/>
      <c r="CT66" s="634"/>
      <c r="CU66" s="632" t="str">
        <f t="shared" si="18"/>
        <v/>
      </c>
      <c r="CV66" s="633"/>
      <c r="CW66" s="634"/>
      <c r="CX66" s="598" t="str">
        <f t="shared" si="19"/>
        <v/>
      </c>
      <c r="CY66" s="599"/>
      <c r="CZ66" s="600"/>
      <c r="DA66" s="664" t="str">
        <f t="shared" si="20"/>
        <v/>
      </c>
      <c r="DB66" s="665"/>
      <c r="DC66" s="666"/>
      <c r="DD66" s="664" t="str">
        <f t="shared" si="21"/>
        <v/>
      </c>
      <c r="DE66" s="665"/>
      <c r="DF66" s="666"/>
      <c r="DG66" s="664" t="str">
        <f t="shared" si="22"/>
        <v/>
      </c>
      <c r="DH66" s="665"/>
      <c r="DI66" s="666"/>
      <c r="DJ66" s="664" t="str">
        <f t="shared" si="23"/>
        <v/>
      </c>
      <c r="DK66" s="665"/>
      <c r="DL66" s="666"/>
      <c r="DM66" s="664" t="str">
        <f t="shared" si="24"/>
        <v/>
      </c>
      <c r="DN66" s="665"/>
      <c r="DO66" s="666"/>
      <c r="DP66" s="664" t="str">
        <f t="shared" si="25"/>
        <v/>
      </c>
      <c r="DQ66" s="665"/>
      <c r="DR66" s="666"/>
      <c r="DS66" s="664" t="str">
        <f t="shared" si="26"/>
        <v/>
      </c>
      <c r="DT66" s="665"/>
      <c r="DU66" s="666"/>
      <c r="DV66" s="664" t="str">
        <f t="shared" si="27"/>
        <v/>
      </c>
      <c r="DW66" s="665"/>
      <c r="DX66" s="666"/>
      <c r="DY66" s="664" t="str">
        <f t="shared" si="28"/>
        <v/>
      </c>
      <c r="DZ66" s="665"/>
      <c r="EA66" s="666"/>
      <c r="EB66" s="664" t="str">
        <f t="shared" si="29"/>
        <v/>
      </c>
      <c r="EC66" s="665"/>
      <c r="ED66" s="666"/>
      <c r="EE66" s="598"/>
      <c r="EF66" s="599"/>
      <c r="EG66" s="600"/>
      <c r="EH66" s="646" t="str">
        <f t="shared" si="30"/>
        <v/>
      </c>
      <c r="EI66" s="647"/>
      <c r="EJ66" s="648"/>
      <c r="EK66" s="646" t="str">
        <f t="shared" si="31"/>
        <v/>
      </c>
      <c r="EL66" s="647"/>
      <c r="EM66" s="648"/>
      <c r="EN66" s="646" t="str">
        <f t="shared" si="32"/>
        <v/>
      </c>
      <c r="EO66" s="647"/>
      <c r="EP66" s="648"/>
      <c r="EQ66" s="646" t="str">
        <f t="shared" si="33"/>
        <v/>
      </c>
      <c r="ER66" s="647"/>
      <c r="ES66" s="648"/>
      <c r="ET66" s="646" t="str">
        <f t="shared" si="34"/>
        <v/>
      </c>
      <c r="EU66" s="647"/>
      <c r="EV66" s="648"/>
      <c r="EW66" s="646" t="str">
        <f t="shared" si="35"/>
        <v/>
      </c>
      <c r="EX66" s="647"/>
      <c r="EY66" s="648"/>
      <c r="EZ66" s="646" t="str">
        <f t="shared" si="36"/>
        <v/>
      </c>
      <c r="FA66" s="647"/>
      <c r="FB66" s="648"/>
      <c r="FC66" s="646" t="str">
        <f t="shared" si="37"/>
        <v/>
      </c>
      <c r="FD66" s="647"/>
      <c r="FE66" s="648"/>
      <c r="FF66" s="646" t="str">
        <f t="shared" si="38"/>
        <v/>
      </c>
      <c r="FG66" s="647"/>
      <c r="FH66" s="648"/>
      <c r="FI66" s="646" t="str">
        <f t="shared" si="39"/>
        <v/>
      </c>
      <c r="FJ66" s="647"/>
      <c r="FK66" s="648"/>
      <c r="FL66" s="632" t="str">
        <f t="shared" si="40"/>
        <v>N/A</v>
      </c>
      <c r="FM66" s="633"/>
      <c r="FN66" s="634"/>
      <c r="FO66" s="632" t="str">
        <f t="shared" si="41"/>
        <v>N/A</v>
      </c>
      <c r="FP66" s="633"/>
      <c r="FQ66" s="634"/>
      <c r="FR66" s="632" t="str">
        <f t="shared" si="42"/>
        <v>N/A</v>
      </c>
      <c r="FS66" s="633"/>
      <c r="FT66" s="634"/>
      <c r="FU66" s="632" t="str">
        <f t="shared" si="43"/>
        <v>N/A</v>
      </c>
      <c r="FV66" s="633"/>
      <c r="FW66" s="634"/>
      <c r="FX66" s="632" t="str">
        <f t="shared" si="44"/>
        <v>N/A</v>
      </c>
      <c r="FY66" s="633"/>
      <c r="FZ66" s="634"/>
      <c r="GA66" s="632" t="str">
        <f t="shared" si="45"/>
        <v>N/A</v>
      </c>
      <c r="GB66" s="633"/>
      <c r="GC66" s="634"/>
      <c r="GD66" s="632" t="str">
        <f t="shared" si="46"/>
        <v>N/A</v>
      </c>
      <c r="GE66" s="633"/>
      <c r="GF66" s="634"/>
      <c r="GG66" s="632" t="str">
        <f t="shared" si="47"/>
        <v>N/A</v>
      </c>
      <c r="GH66" s="633"/>
      <c r="GI66" s="634"/>
      <c r="GJ66" s="632" t="str">
        <f t="shared" si="48"/>
        <v>N/A</v>
      </c>
      <c r="GK66" s="633"/>
      <c r="GL66" s="634"/>
      <c r="GM66" s="632" t="str">
        <f t="shared" si="49"/>
        <v>N/A</v>
      </c>
      <c r="GN66" s="633"/>
      <c r="GO66" s="634"/>
      <c r="GP66" s="632" t="str">
        <f t="shared" si="50"/>
        <v>N/A</v>
      </c>
      <c r="GQ66" s="633"/>
      <c r="GR66" s="634"/>
      <c r="GS66" s="632" t="str">
        <f t="shared" si="51"/>
        <v>N/A</v>
      </c>
      <c r="GT66" s="633"/>
      <c r="GU66" s="634"/>
      <c r="GV66" s="632" t="str">
        <f t="shared" si="52"/>
        <v>N/A</v>
      </c>
      <c r="GW66" s="633"/>
      <c r="GX66" s="634"/>
      <c r="GY66" s="632" t="str">
        <f t="shared" si="53"/>
        <v>N/A</v>
      </c>
      <c r="GZ66" s="633"/>
      <c r="HA66" s="634"/>
      <c r="HB66" s="632" t="str">
        <f t="shared" si="54"/>
        <v>N/A</v>
      </c>
      <c r="HC66" s="633"/>
      <c r="HD66" s="634"/>
      <c r="HE66" s="632" t="str">
        <f t="shared" si="55"/>
        <v>N/A</v>
      </c>
      <c r="HF66" s="633"/>
      <c r="HG66" s="634"/>
      <c r="HH66" s="632" t="str">
        <f t="shared" si="56"/>
        <v>N/A</v>
      </c>
      <c r="HI66" s="633"/>
      <c r="HJ66" s="634"/>
      <c r="HK66" s="632" t="str">
        <f t="shared" si="57"/>
        <v>N/A</v>
      </c>
      <c r="HL66" s="633"/>
      <c r="HM66" s="634"/>
      <c r="HN66" s="632" t="str">
        <f t="shared" si="58"/>
        <v>N/A</v>
      </c>
      <c r="HO66" s="633"/>
      <c r="HP66" s="634"/>
      <c r="HQ66" s="632" t="str">
        <f t="shared" si="59"/>
        <v>N/A</v>
      </c>
      <c r="HR66" s="633"/>
      <c r="HS66" s="634"/>
    </row>
    <row r="67" spans="1:227">
      <c r="A67" s="24" t="str">
        <f>IF('Informations About Genes'!A67="","",'Informations About Genes'!A67)</f>
        <v>F5</v>
      </c>
      <c r="B67" s="25" t="str">
        <f>IF('Informations About Genes'!D67="","",'Informations About Genes'!D67)</f>
        <v/>
      </c>
      <c r="C67" s="632" t="str">
        <f>IF('Control Sample Data'!F68="","",'Control Sample Data'!F68)</f>
        <v/>
      </c>
      <c r="D67" s="633"/>
      <c r="E67" s="634"/>
      <c r="F67" s="632" t="str">
        <f>IF('Sample 1 Data'!F68="","",'Sample 1 Data'!F68)</f>
        <v/>
      </c>
      <c r="G67" s="633"/>
      <c r="H67" s="634"/>
      <c r="I67" s="632" t="str">
        <f>IF('Sample 2 Data'!F68="","",'Sample 2 Data'!F68)</f>
        <v/>
      </c>
      <c r="J67" s="633"/>
      <c r="K67" s="634"/>
      <c r="L67" s="632" t="str">
        <f>IF('Sample 3 Data'!F68="","",'Sample 3 Data'!F68)</f>
        <v/>
      </c>
      <c r="M67" s="633"/>
      <c r="N67" s="634"/>
      <c r="O67" s="632" t="str">
        <f>IF('Sample 4 Data'!F68="","",'Sample 4 Data'!F68)</f>
        <v/>
      </c>
      <c r="P67" s="633"/>
      <c r="Q67" s="634"/>
      <c r="R67" s="632" t="str">
        <f>IF('Sample 5 Data'!F68="","",'Sample 5 Data'!F68)</f>
        <v/>
      </c>
      <c r="S67" s="633"/>
      <c r="T67" s="634"/>
      <c r="U67" s="632" t="str">
        <f>IF('Sample 6 Data'!F68="","",'Sample 6 Data'!F68)</f>
        <v/>
      </c>
      <c r="V67" s="633"/>
      <c r="W67" s="634"/>
      <c r="X67" s="632" t="str">
        <f>IF('Sample 7 Data'!F68="","",'Sample 7 Data'!F68)</f>
        <v/>
      </c>
      <c r="Y67" s="633"/>
      <c r="Z67" s="634"/>
      <c r="AA67" s="632" t="str">
        <f>IF('Sample 8 Data'!F68="","",'Sample 8 Data'!F68)</f>
        <v/>
      </c>
      <c r="AB67" s="633"/>
      <c r="AC67" s="634"/>
      <c r="AD67" s="632" t="str">
        <f>IF('Sample 9 Data'!F68="","",'Sample 9 Data'!F68)</f>
        <v/>
      </c>
      <c r="AE67" s="633"/>
      <c r="AF67" s="634"/>
      <c r="AG67" s="632" t="str">
        <f>IF('Sample 10 Data'!F68="","",'Sample 10 Data'!F68)</f>
        <v/>
      </c>
      <c r="AH67" s="633"/>
      <c r="AI67" s="634"/>
      <c r="AJ67" s="635" t="str">
        <f>IF(C67="","",C67-'HKG selection'!$D$17)</f>
        <v/>
      </c>
      <c r="AK67" s="636"/>
      <c r="AL67" s="637"/>
      <c r="AM67" s="635" t="str">
        <f>IF(F67="","",F67-'HKG selection'!$D$18)</f>
        <v/>
      </c>
      <c r="AN67" s="636"/>
      <c r="AO67" s="637"/>
      <c r="AP67" s="635" t="str">
        <f>IF(I67="","",I67-'HKG selection'!$D$19)</f>
        <v/>
      </c>
      <c r="AQ67" s="636"/>
      <c r="AR67" s="637"/>
      <c r="AS67" s="635" t="str">
        <f>IF(L67="","",L67-'HKG selection'!$D$20)</f>
        <v/>
      </c>
      <c r="AT67" s="636"/>
      <c r="AU67" s="637"/>
      <c r="AV67" s="635" t="str">
        <f>IF(O67="","",O67-'HKG selection'!$D$21)</f>
        <v/>
      </c>
      <c r="AW67" s="636"/>
      <c r="AX67" s="637"/>
      <c r="AY67" s="635" t="str">
        <f>IF(R67="","",R67-'HKG selection'!$D$22)</f>
        <v/>
      </c>
      <c r="AZ67" s="636"/>
      <c r="BA67" s="637"/>
      <c r="BB67" s="635" t="str">
        <f>IF(U67="","",U67-'HKG selection'!$D$23)</f>
        <v/>
      </c>
      <c r="BC67" s="636"/>
      <c r="BD67" s="637"/>
      <c r="BE67" s="635" t="str">
        <f>IF(X67="","",X67-'HKG selection'!$D$24)</f>
        <v/>
      </c>
      <c r="BF67" s="636"/>
      <c r="BG67" s="637"/>
      <c r="BH67" s="635" t="str">
        <f>IF(AA67="","",AA67-'HKG selection'!$D$25)</f>
        <v/>
      </c>
      <c r="BI67" s="636"/>
      <c r="BJ67" s="637"/>
      <c r="BK67" s="635" t="str">
        <f>IF(AD67="","",AD67-'HKG selection'!$D$26)</f>
        <v/>
      </c>
      <c r="BL67" s="636"/>
      <c r="BM67" s="637"/>
      <c r="BN67" s="635" t="str">
        <f>IF(AG67="","",AG67-'HKG selection'!$D$27)</f>
        <v/>
      </c>
      <c r="BO67" s="636"/>
      <c r="BP67" s="637"/>
      <c r="BQ67" s="598"/>
      <c r="BR67" s="599"/>
      <c r="BS67" s="600"/>
      <c r="BT67" s="632" t="str">
        <f t="shared" si="9"/>
        <v/>
      </c>
      <c r="BU67" s="633"/>
      <c r="BV67" s="634"/>
      <c r="BW67" s="632" t="str">
        <f t="shared" si="10"/>
        <v/>
      </c>
      <c r="BX67" s="633"/>
      <c r="BY67" s="634"/>
      <c r="BZ67" s="632" t="str">
        <f t="shared" si="11"/>
        <v/>
      </c>
      <c r="CA67" s="633"/>
      <c r="CB67" s="634"/>
      <c r="CC67" s="632" t="str">
        <f t="shared" si="12"/>
        <v/>
      </c>
      <c r="CD67" s="633"/>
      <c r="CE67" s="634"/>
      <c r="CF67" s="632" t="str">
        <f t="shared" si="13"/>
        <v/>
      </c>
      <c r="CG67" s="633"/>
      <c r="CH67" s="634"/>
      <c r="CI67" s="632" t="str">
        <f t="shared" si="14"/>
        <v/>
      </c>
      <c r="CJ67" s="633"/>
      <c r="CK67" s="634"/>
      <c r="CL67" s="632" t="str">
        <f t="shared" si="15"/>
        <v/>
      </c>
      <c r="CM67" s="633"/>
      <c r="CN67" s="634"/>
      <c r="CO67" s="632" t="str">
        <f t="shared" si="16"/>
        <v/>
      </c>
      <c r="CP67" s="633"/>
      <c r="CQ67" s="634"/>
      <c r="CR67" s="632" t="str">
        <f t="shared" si="17"/>
        <v/>
      </c>
      <c r="CS67" s="633"/>
      <c r="CT67" s="634"/>
      <c r="CU67" s="632" t="str">
        <f t="shared" si="18"/>
        <v/>
      </c>
      <c r="CV67" s="633"/>
      <c r="CW67" s="634"/>
      <c r="CX67" s="598" t="str">
        <f t="shared" si="19"/>
        <v/>
      </c>
      <c r="CY67" s="599"/>
      <c r="CZ67" s="600"/>
      <c r="DA67" s="664" t="str">
        <f t="shared" si="20"/>
        <v/>
      </c>
      <c r="DB67" s="665"/>
      <c r="DC67" s="666"/>
      <c r="DD67" s="664" t="str">
        <f t="shared" si="21"/>
        <v/>
      </c>
      <c r="DE67" s="665"/>
      <c r="DF67" s="666"/>
      <c r="DG67" s="664" t="str">
        <f t="shared" si="22"/>
        <v/>
      </c>
      <c r="DH67" s="665"/>
      <c r="DI67" s="666"/>
      <c r="DJ67" s="664" t="str">
        <f t="shared" si="23"/>
        <v/>
      </c>
      <c r="DK67" s="665"/>
      <c r="DL67" s="666"/>
      <c r="DM67" s="664" t="str">
        <f t="shared" si="24"/>
        <v/>
      </c>
      <c r="DN67" s="665"/>
      <c r="DO67" s="666"/>
      <c r="DP67" s="664" t="str">
        <f t="shared" si="25"/>
        <v/>
      </c>
      <c r="DQ67" s="665"/>
      <c r="DR67" s="666"/>
      <c r="DS67" s="664" t="str">
        <f t="shared" si="26"/>
        <v/>
      </c>
      <c r="DT67" s="665"/>
      <c r="DU67" s="666"/>
      <c r="DV67" s="664" t="str">
        <f t="shared" si="27"/>
        <v/>
      </c>
      <c r="DW67" s="665"/>
      <c r="DX67" s="666"/>
      <c r="DY67" s="664" t="str">
        <f t="shared" si="28"/>
        <v/>
      </c>
      <c r="DZ67" s="665"/>
      <c r="EA67" s="666"/>
      <c r="EB67" s="664" t="str">
        <f t="shared" si="29"/>
        <v/>
      </c>
      <c r="EC67" s="665"/>
      <c r="ED67" s="666"/>
      <c r="EE67" s="598"/>
      <c r="EF67" s="599"/>
      <c r="EG67" s="600"/>
      <c r="EH67" s="646" t="str">
        <f t="shared" si="30"/>
        <v/>
      </c>
      <c r="EI67" s="647"/>
      <c r="EJ67" s="648"/>
      <c r="EK67" s="646" t="str">
        <f t="shared" si="31"/>
        <v/>
      </c>
      <c r="EL67" s="647"/>
      <c r="EM67" s="648"/>
      <c r="EN67" s="646" t="str">
        <f t="shared" si="32"/>
        <v/>
      </c>
      <c r="EO67" s="647"/>
      <c r="EP67" s="648"/>
      <c r="EQ67" s="646" t="str">
        <f t="shared" si="33"/>
        <v/>
      </c>
      <c r="ER67" s="647"/>
      <c r="ES67" s="648"/>
      <c r="ET67" s="646" t="str">
        <f t="shared" si="34"/>
        <v/>
      </c>
      <c r="EU67" s="647"/>
      <c r="EV67" s="648"/>
      <c r="EW67" s="646" t="str">
        <f t="shared" si="35"/>
        <v/>
      </c>
      <c r="EX67" s="647"/>
      <c r="EY67" s="648"/>
      <c r="EZ67" s="646" t="str">
        <f t="shared" si="36"/>
        <v/>
      </c>
      <c r="FA67" s="647"/>
      <c r="FB67" s="648"/>
      <c r="FC67" s="646" t="str">
        <f t="shared" si="37"/>
        <v/>
      </c>
      <c r="FD67" s="647"/>
      <c r="FE67" s="648"/>
      <c r="FF67" s="646" t="str">
        <f t="shared" si="38"/>
        <v/>
      </c>
      <c r="FG67" s="647"/>
      <c r="FH67" s="648"/>
      <c r="FI67" s="646" t="str">
        <f t="shared" si="39"/>
        <v/>
      </c>
      <c r="FJ67" s="647"/>
      <c r="FK67" s="648"/>
      <c r="FL67" s="632" t="str">
        <f t="shared" si="40"/>
        <v>N/A</v>
      </c>
      <c r="FM67" s="633"/>
      <c r="FN67" s="634"/>
      <c r="FO67" s="632" t="str">
        <f t="shared" si="41"/>
        <v>N/A</v>
      </c>
      <c r="FP67" s="633"/>
      <c r="FQ67" s="634"/>
      <c r="FR67" s="632" t="str">
        <f t="shared" si="42"/>
        <v>N/A</v>
      </c>
      <c r="FS67" s="633"/>
      <c r="FT67" s="634"/>
      <c r="FU67" s="632" t="str">
        <f t="shared" si="43"/>
        <v>N/A</v>
      </c>
      <c r="FV67" s="633"/>
      <c r="FW67" s="634"/>
      <c r="FX67" s="632" t="str">
        <f t="shared" si="44"/>
        <v>N/A</v>
      </c>
      <c r="FY67" s="633"/>
      <c r="FZ67" s="634"/>
      <c r="GA67" s="632" t="str">
        <f t="shared" si="45"/>
        <v>N/A</v>
      </c>
      <c r="GB67" s="633"/>
      <c r="GC67" s="634"/>
      <c r="GD67" s="632" t="str">
        <f t="shared" si="46"/>
        <v>N/A</v>
      </c>
      <c r="GE67" s="633"/>
      <c r="GF67" s="634"/>
      <c r="GG67" s="632" t="str">
        <f t="shared" si="47"/>
        <v>N/A</v>
      </c>
      <c r="GH67" s="633"/>
      <c r="GI67" s="634"/>
      <c r="GJ67" s="632" t="str">
        <f t="shared" si="48"/>
        <v>N/A</v>
      </c>
      <c r="GK67" s="633"/>
      <c r="GL67" s="634"/>
      <c r="GM67" s="632" t="str">
        <f t="shared" si="49"/>
        <v>N/A</v>
      </c>
      <c r="GN67" s="633"/>
      <c r="GO67" s="634"/>
      <c r="GP67" s="632" t="str">
        <f t="shared" si="50"/>
        <v>N/A</v>
      </c>
      <c r="GQ67" s="633"/>
      <c r="GR67" s="634"/>
      <c r="GS67" s="632" t="str">
        <f t="shared" si="51"/>
        <v>N/A</v>
      </c>
      <c r="GT67" s="633"/>
      <c r="GU67" s="634"/>
      <c r="GV67" s="632" t="str">
        <f t="shared" si="52"/>
        <v>N/A</v>
      </c>
      <c r="GW67" s="633"/>
      <c r="GX67" s="634"/>
      <c r="GY67" s="632" t="str">
        <f t="shared" si="53"/>
        <v>N/A</v>
      </c>
      <c r="GZ67" s="633"/>
      <c r="HA67" s="634"/>
      <c r="HB67" s="632" t="str">
        <f t="shared" si="54"/>
        <v>N/A</v>
      </c>
      <c r="HC67" s="633"/>
      <c r="HD67" s="634"/>
      <c r="HE67" s="632" t="str">
        <f t="shared" si="55"/>
        <v>N/A</v>
      </c>
      <c r="HF67" s="633"/>
      <c r="HG67" s="634"/>
      <c r="HH67" s="632" t="str">
        <f t="shared" si="56"/>
        <v>N/A</v>
      </c>
      <c r="HI67" s="633"/>
      <c r="HJ67" s="634"/>
      <c r="HK67" s="632" t="str">
        <f t="shared" si="57"/>
        <v>N/A</v>
      </c>
      <c r="HL67" s="633"/>
      <c r="HM67" s="634"/>
      <c r="HN67" s="632" t="str">
        <f t="shared" si="58"/>
        <v>N/A</v>
      </c>
      <c r="HO67" s="633"/>
      <c r="HP67" s="634"/>
      <c r="HQ67" s="632" t="str">
        <f t="shared" si="59"/>
        <v>N/A</v>
      </c>
      <c r="HR67" s="633"/>
      <c r="HS67" s="634"/>
    </row>
    <row r="68" spans="1:227">
      <c r="A68" s="24" t="str">
        <f>IF('Informations About Genes'!A68="","",'Informations About Genes'!A68)</f>
        <v>F6</v>
      </c>
      <c r="B68" s="25" t="str">
        <f>IF('Informations About Genes'!D68="","",'Informations About Genes'!D68)</f>
        <v/>
      </c>
      <c r="C68" s="632" t="str">
        <f>IF('Control Sample Data'!F69="","",'Control Sample Data'!F69)</f>
        <v/>
      </c>
      <c r="D68" s="633"/>
      <c r="E68" s="634"/>
      <c r="F68" s="632" t="str">
        <f>IF('Sample 1 Data'!F69="","",'Sample 1 Data'!F69)</f>
        <v/>
      </c>
      <c r="G68" s="633"/>
      <c r="H68" s="634"/>
      <c r="I68" s="632" t="str">
        <f>IF('Sample 2 Data'!F69="","",'Sample 2 Data'!F69)</f>
        <v/>
      </c>
      <c r="J68" s="633"/>
      <c r="K68" s="634"/>
      <c r="L68" s="632" t="str">
        <f>IF('Sample 3 Data'!F69="","",'Sample 3 Data'!F69)</f>
        <v/>
      </c>
      <c r="M68" s="633"/>
      <c r="N68" s="634"/>
      <c r="O68" s="632" t="str">
        <f>IF('Sample 4 Data'!F69="","",'Sample 4 Data'!F69)</f>
        <v/>
      </c>
      <c r="P68" s="633"/>
      <c r="Q68" s="634"/>
      <c r="R68" s="632" t="str">
        <f>IF('Sample 5 Data'!F69="","",'Sample 5 Data'!F69)</f>
        <v/>
      </c>
      <c r="S68" s="633"/>
      <c r="T68" s="634"/>
      <c r="U68" s="632" t="str">
        <f>IF('Sample 6 Data'!F69="","",'Sample 6 Data'!F69)</f>
        <v/>
      </c>
      <c r="V68" s="633"/>
      <c r="W68" s="634"/>
      <c r="X68" s="632" t="str">
        <f>IF('Sample 7 Data'!F69="","",'Sample 7 Data'!F69)</f>
        <v/>
      </c>
      <c r="Y68" s="633"/>
      <c r="Z68" s="634"/>
      <c r="AA68" s="632" t="str">
        <f>IF('Sample 8 Data'!F69="","",'Sample 8 Data'!F69)</f>
        <v/>
      </c>
      <c r="AB68" s="633"/>
      <c r="AC68" s="634"/>
      <c r="AD68" s="632" t="str">
        <f>IF('Sample 9 Data'!F69="","",'Sample 9 Data'!F69)</f>
        <v/>
      </c>
      <c r="AE68" s="633"/>
      <c r="AF68" s="634"/>
      <c r="AG68" s="632" t="str">
        <f>IF('Sample 10 Data'!F69="","",'Sample 10 Data'!F69)</f>
        <v/>
      </c>
      <c r="AH68" s="633"/>
      <c r="AI68" s="634"/>
      <c r="AJ68" s="635" t="str">
        <f>IF(C68="","",C68-'HKG selection'!$D$17)</f>
        <v/>
      </c>
      <c r="AK68" s="636"/>
      <c r="AL68" s="637"/>
      <c r="AM68" s="635" t="str">
        <f>IF(F68="","",F68-'HKG selection'!$D$18)</f>
        <v/>
      </c>
      <c r="AN68" s="636"/>
      <c r="AO68" s="637"/>
      <c r="AP68" s="635" t="str">
        <f>IF(I68="","",I68-'HKG selection'!$D$19)</f>
        <v/>
      </c>
      <c r="AQ68" s="636"/>
      <c r="AR68" s="637"/>
      <c r="AS68" s="635" t="str">
        <f>IF(L68="","",L68-'HKG selection'!$D$20)</f>
        <v/>
      </c>
      <c r="AT68" s="636"/>
      <c r="AU68" s="637"/>
      <c r="AV68" s="635" t="str">
        <f>IF(O68="","",O68-'HKG selection'!$D$21)</f>
        <v/>
      </c>
      <c r="AW68" s="636"/>
      <c r="AX68" s="637"/>
      <c r="AY68" s="635" t="str">
        <f>IF(R68="","",R68-'HKG selection'!$D$22)</f>
        <v/>
      </c>
      <c r="AZ68" s="636"/>
      <c r="BA68" s="637"/>
      <c r="BB68" s="635" t="str">
        <f>IF(U68="","",U68-'HKG selection'!$D$23)</f>
        <v/>
      </c>
      <c r="BC68" s="636"/>
      <c r="BD68" s="637"/>
      <c r="BE68" s="635" t="str">
        <f>IF(X68="","",X68-'HKG selection'!$D$24)</f>
        <v/>
      </c>
      <c r="BF68" s="636"/>
      <c r="BG68" s="637"/>
      <c r="BH68" s="635" t="str">
        <f>IF(AA68="","",AA68-'HKG selection'!$D$25)</f>
        <v/>
      </c>
      <c r="BI68" s="636"/>
      <c r="BJ68" s="637"/>
      <c r="BK68" s="635" t="str">
        <f>IF(AD68="","",AD68-'HKG selection'!$D$26)</f>
        <v/>
      </c>
      <c r="BL68" s="636"/>
      <c r="BM68" s="637"/>
      <c r="BN68" s="635" t="str">
        <f>IF(AG68="","",AG68-'HKG selection'!$D$27)</f>
        <v/>
      </c>
      <c r="BO68" s="636"/>
      <c r="BP68" s="637"/>
      <c r="BQ68" s="598"/>
      <c r="BR68" s="599"/>
      <c r="BS68" s="600"/>
      <c r="BT68" s="632" t="str">
        <f t="shared" ref="BT68:BT86" si="60">IF(OR(AM68="",$AJ68=""),"",AM68-$AJ68)</f>
        <v/>
      </c>
      <c r="BU68" s="633"/>
      <c r="BV68" s="634"/>
      <c r="BW68" s="632" t="str">
        <f t="shared" ref="BW68:BW86" si="61">IF(OR(AP68="",$AJ68=""),"",AP68-$AJ68)</f>
        <v/>
      </c>
      <c r="BX68" s="633"/>
      <c r="BY68" s="634"/>
      <c r="BZ68" s="632" t="str">
        <f t="shared" ref="BZ68:BZ86" si="62">IF(OR(AS68="",$AJ68=""),"",AS68-$AJ68)</f>
        <v/>
      </c>
      <c r="CA68" s="633"/>
      <c r="CB68" s="634"/>
      <c r="CC68" s="632" t="str">
        <f t="shared" ref="CC68:CC86" si="63">IF(OR(AV68="",$AJ68=""),"",AV68-$AJ68)</f>
        <v/>
      </c>
      <c r="CD68" s="633"/>
      <c r="CE68" s="634"/>
      <c r="CF68" s="632" t="str">
        <f t="shared" ref="CF68:CF86" si="64">IF(OR(AY68="",$AJ68=""),"",AY68-$AJ68)</f>
        <v/>
      </c>
      <c r="CG68" s="633"/>
      <c r="CH68" s="634"/>
      <c r="CI68" s="632" t="str">
        <f t="shared" ref="CI68:CI86" si="65">IF(OR(BB68="",$AJ68=""),"",BB68-$AJ68)</f>
        <v/>
      </c>
      <c r="CJ68" s="633"/>
      <c r="CK68" s="634"/>
      <c r="CL68" s="632" t="str">
        <f t="shared" ref="CL68:CL86" si="66">IF(OR(BE68="",$AJ68=""),"",BE68-$AJ68)</f>
        <v/>
      </c>
      <c r="CM68" s="633"/>
      <c r="CN68" s="634"/>
      <c r="CO68" s="632" t="str">
        <f t="shared" ref="CO68:CO86" si="67">IF(OR(BH68="",$AJ68=""),"",BH68-$AJ68)</f>
        <v/>
      </c>
      <c r="CP68" s="633"/>
      <c r="CQ68" s="634"/>
      <c r="CR68" s="632" t="str">
        <f t="shared" ref="CR68:CR86" si="68">IF(OR(BK68="",$AJ68=""),"",BK68-$AJ68)</f>
        <v/>
      </c>
      <c r="CS68" s="633"/>
      <c r="CT68" s="634"/>
      <c r="CU68" s="632" t="str">
        <f t="shared" ref="CU68:CU86" si="69">IF(OR(BN68="",$AJ68=""),"",BN68-$AJ68)</f>
        <v/>
      </c>
      <c r="CV68" s="633"/>
      <c r="CW68" s="634"/>
      <c r="CX68" s="598" t="str">
        <f t="shared" ref="CX68:CX86" si="70">IF(BQ68="","",2^-BQ68)</f>
        <v/>
      </c>
      <c r="CY68" s="599"/>
      <c r="CZ68" s="600"/>
      <c r="DA68" s="664" t="str">
        <f t="shared" ref="DA68:DA86" si="71">IF(BT68="","",2^-BT68)</f>
        <v/>
      </c>
      <c r="DB68" s="665"/>
      <c r="DC68" s="666"/>
      <c r="DD68" s="664" t="str">
        <f t="shared" ref="DD68:DD86" si="72">IF(BW68="","",2^-BW68)</f>
        <v/>
      </c>
      <c r="DE68" s="665"/>
      <c r="DF68" s="666"/>
      <c r="DG68" s="664" t="str">
        <f t="shared" ref="DG68:DG86" si="73">IF(BZ68="","",2^-BZ68)</f>
        <v/>
      </c>
      <c r="DH68" s="665"/>
      <c r="DI68" s="666"/>
      <c r="DJ68" s="664" t="str">
        <f t="shared" ref="DJ68:DJ86" si="74">IF(CC68="","",2^-CC68)</f>
        <v/>
      </c>
      <c r="DK68" s="665"/>
      <c r="DL68" s="666"/>
      <c r="DM68" s="664" t="str">
        <f t="shared" ref="DM68:DM86" si="75">IF(CF68="","",2^-CF68)</f>
        <v/>
      </c>
      <c r="DN68" s="665"/>
      <c r="DO68" s="666"/>
      <c r="DP68" s="664" t="str">
        <f t="shared" ref="DP68:DP86" si="76">IF(CI68="","",2^-CI68)</f>
        <v/>
      </c>
      <c r="DQ68" s="665"/>
      <c r="DR68" s="666"/>
      <c r="DS68" s="664" t="str">
        <f t="shared" ref="DS68:DS86" si="77">IF(CL68="","",2^-CL68)</f>
        <v/>
      </c>
      <c r="DT68" s="665"/>
      <c r="DU68" s="666"/>
      <c r="DV68" s="664" t="str">
        <f t="shared" ref="DV68:DV86" si="78">IF(CO68="","",2^-CO68)</f>
        <v/>
      </c>
      <c r="DW68" s="665"/>
      <c r="DX68" s="666"/>
      <c r="DY68" s="664" t="str">
        <f t="shared" ref="DY68:DY86" si="79">IF(CR68="","",2^-CR68)</f>
        <v/>
      </c>
      <c r="DZ68" s="665"/>
      <c r="EA68" s="666"/>
      <c r="EB68" s="664" t="str">
        <f t="shared" ref="EB68:EB86" si="80">IF(CU68="","",2^-CU68)</f>
        <v/>
      </c>
      <c r="EC68" s="665"/>
      <c r="ED68" s="666"/>
      <c r="EE68" s="598"/>
      <c r="EF68" s="599"/>
      <c r="EG68" s="600"/>
      <c r="EH68" s="646" t="str">
        <f t="shared" ref="EH68:EH86" si="81">IF(DA68&gt;1,DA68,-1/DA68)</f>
        <v/>
      </c>
      <c r="EI68" s="647"/>
      <c r="EJ68" s="648"/>
      <c r="EK68" s="646" t="str">
        <f t="shared" ref="EK68:EK86" si="82">IF(DD68&gt;1,DD68,-1/DD68)</f>
        <v/>
      </c>
      <c r="EL68" s="647"/>
      <c r="EM68" s="648"/>
      <c r="EN68" s="646" t="str">
        <f t="shared" ref="EN68:EN86" si="83">IF(DG68&gt;1,DG68,-1/DG68)</f>
        <v/>
      </c>
      <c r="EO68" s="647"/>
      <c r="EP68" s="648"/>
      <c r="EQ68" s="646" t="str">
        <f t="shared" ref="EQ68:EQ86" si="84">IF(DJ68&gt;1,DJ68,-1/DJ68)</f>
        <v/>
      </c>
      <c r="ER68" s="647"/>
      <c r="ES68" s="648"/>
      <c r="ET68" s="646" t="str">
        <f t="shared" ref="ET68:ET86" si="85">IF(DM68&gt;1,DM68,-1/DM68)</f>
        <v/>
      </c>
      <c r="EU68" s="647"/>
      <c r="EV68" s="648"/>
      <c r="EW68" s="646" t="str">
        <f t="shared" ref="EW68:EW86" si="86">IF(DP68&gt;1,DP68,-1/DP68)</f>
        <v/>
      </c>
      <c r="EX68" s="647"/>
      <c r="EY68" s="648"/>
      <c r="EZ68" s="646" t="str">
        <f t="shared" ref="EZ68:EZ86" si="87">IF(DS68&gt;1,DS68,-1/DS68)</f>
        <v/>
      </c>
      <c r="FA68" s="647"/>
      <c r="FB68" s="648"/>
      <c r="FC68" s="646" t="str">
        <f t="shared" ref="FC68:FC86" si="88">IF(DV68&gt;1,DV68,-1/DV68)</f>
        <v/>
      </c>
      <c r="FD68" s="647"/>
      <c r="FE68" s="648"/>
      <c r="FF68" s="646" t="str">
        <f t="shared" ref="FF68:FF86" si="89">IF(DY68&gt;1,DY68,-1/DY68)</f>
        <v/>
      </c>
      <c r="FG68" s="647"/>
      <c r="FH68" s="648"/>
      <c r="FI68" s="646" t="str">
        <f t="shared" ref="FI68:FI86" si="90">IF(EB68&gt;1,EB68,-1/EB68)</f>
        <v/>
      </c>
      <c r="FJ68" s="647"/>
      <c r="FK68" s="648"/>
      <c r="FL68" s="632" t="str">
        <f t="shared" ref="FL68:FL86" si="91">IF(OR(COUNT(C166:E166)&lt;3,COUNT(F166:H166)&lt;3),"N/A",IF(ISERROR(TTEST(C166:E166,F166:H166,2,2)),"N/A",TTEST(C166:E166,F166:H166,2,2)))</f>
        <v>N/A</v>
      </c>
      <c r="FM68" s="633"/>
      <c r="FN68" s="634"/>
      <c r="FO68" s="632" t="str">
        <f t="shared" ref="FO68:FO86" si="92">IF(OR(COUNT(C166:E166)&lt;3,COUNT(I166:K166)&lt;3),"N/A",IF(ISERROR(TTEST(C166:E166,I166:K166,2,2)),"N/A",TTEST(C166:E166,I166:K166,2,2)))</f>
        <v>N/A</v>
      </c>
      <c r="FP68" s="633"/>
      <c r="FQ68" s="634"/>
      <c r="FR68" s="632" t="str">
        <f t="shared" ref="FR68:FR86" si="93">IF(OR(COUNT(C166:E166)&lt;3,COUNT(L166:N166)&lt;3),"N/A",IF(ISERROR(TTEST(C166:E166,L166:N166,2,2)),"N/A",TTEST(C166:E166,L166:N166,2,2)))</f>
        <v>N/A</v>
      </c>
      <c r="FS68" s="633"/>
      <c r="FT68" s="634"/>
      <c r="FU68" s="632" t="str">
        <f t="shared" ref="FU68:FU86" si="94">IF(OR(COUNT(C166:E166)&lt;3,COUNT(O166:Q166)&lt;3),"N/A",IF(ISERROR(TTEST(C166:E166,O166:Q166,2,2)),"N/A",TTEST(C166:E166,O166:Q166,2,2)))</f>
        <v>N/A</v>
      </c>
      <c r="FV68" s="633"/>
      <c r="FW68" s="634"/>
      <c r="FX68" s="632" t="str">
        <f t="shared" ref="FX68:FX86" si="95">IF(OR(COUNT(O166:Q166)&lt;3,COUNT(R166:T166)&lt;3),"N/A",IF(ISERROR(TTEST(O166:Q166,R166:T166,2,2)),"N/A",TTEST(C166:E166,R166:T166,2,2)))</f>
        <v>N/A</v>
      </c>
      <c r="FY68" s="633"/>
      <c r="FZ68" s="634"/>
      <c r="GA68" s="632" t="str">
        <f t="shared" ref="GA68:GA86" si="96">IF(OR(COUNT(R166:T166)&lt;3,COUNT(U166:W166)&lt;3),"N/A",IF(ISERROR(TTEST(R166:T166,U166:W166,2,2)),"N/A",TTEST(C166:E166,U166:W166,2,2)))</f>
        <v>N/A</v>
      </c>
      <c r="GB68" s="633"/>
      <c r="GC68" s="634"/>
      <c r="GD68" s="632" t="str">
        <f t="shared" ref="GD68:GD86" si="97">IF(OR(COUNT(U166:W166)&lt;3,COUNT(X166:Z166)&lt;3),"N/A",IF(ISERROR(TTEST(U166:W166,X166:Z166,2,2)),"N/A",TTEST(C166:E166,X166:Z166,2,2)))</f>
        <v>N/A</v>
      </c>
      <c r="GE68" s="633"/>
      <c r="GF68" s="634"/>
      <c r="GG68" s="632" t="str">
        <f t="shared" ref="GG68:GG86" si="98">IF(OR(COUNT(X166:Z166)&lt;3,COUNT(AA166:AC166)&lt;3),"N/A",IF(ISERROR(TTEST(X166:Z166,AA166:AC166,2,2)),"N/A",TTEST(C166:E166,AA166:AC166,2,2)))</f>
        <v>N/A</v>
      </c>
      <c r="GH68" s="633"/>
      <c r="GI68" s="634"/>
      <c r="GJ68" s="632" t="str">
        <f t="shared" ref="GJ68:GJ86" si="99">IF(OR(COUNT(AA166:AC166)&lt;3,COUNT(AD166:AF166)&lt;3),"N/A",IF(ISERROR(TTEST(AA166:AC166,AD166:AF166,2,2)),"N/A",TTEST(C166:E166,AD166:AF166,2,2)))</f>
        <v>N/A</v>
      </c>
      <c r="GK68" s="633"/>
      <c r="GL68" s="634"/>
      <c r="GM68" s="632" t="str">
        <f t="shared" ref="GM68:GM86" si="100">IF(OR(COUNT(AD166:AF166)&lt;3,COUNT(AG166:AI166)&lt;3),"N/A",IF(ISERROR(TTEST(AD166:AF166,AG166:AI166,2,2)),"N/A",TTEST(C166:E166,AG166:AI166,2,2)))</f>
        <v>N/A</v>
      </c>
      <c r="GN68" s="633"/>
      <c r="GO68" s="634"/>
      <c r="GP68" s="632" t="str">
        <f t="shared" ref="GP68:GP86" si="101">IF(OR($C68="N/A",EH68=""),"N/A",IF(AND($C68&gt;=35,F68&gt;=35),"No Expressed",IF(AND($C68&lt;35,F68&lt;35),"OK",IF(OR(AND($C68&lt;35,F68&gt;=35),$C68&gt;=35,F68&lt;35),"With Precaution",))))</f>
        <v>N/A</v>
      </c>
      <c r="GQ68" s="633"/>
      <c r="GR68" s="634"/>
      <c r="GS68" s="632" t="str">
        <f t="shared" ref="GS68:GS86" si="102">IF(OR($C68="N/A",EK68=""),"N/A",IF(AND($C68&gt;=35,I68&gt;=35),"No Expressed",IF(AND($C68&lt;35,I68&lt;35),"OK",IF(OR(AND($C68&lt;35,I68&gt;=35),$C68&gt;=35,I68&lt;35),"With Precaution",))))</f>
        <v>N/A</v>
      </c>
      <c r="GT68" s="633"/>
      <c r="GU68" s="634"/>
      <c r="GV68" s="632" t="str">
        <f t="shared" ref="GV68:GV86" si="103">IF(OR($C68="N/A",EN68=""),"N/A",IF(AND($C68&gt;=35,L68&gt;=35),"No Expressed",IF(AND($C68&lt;35,L68&lt;35),"OK",IF(OR(AND($C68&lt;35,L68&gt;=35),$C68&gt;=35,L68&lt;35),"With Precaution",))))</f>
        <v>N/A</v>
      </c>
      <c r="GW68" s="633"/>
      <c r="GX68" s="634"/>
      <c r="GY68" s="632" t="str">
        <f t="shared" ref="GY68:GY86" si="104">IF(OR($C68="N/A",EQ68=""),"N/A",IF(AND($C68&gt;=35,O68&gt;=35),"No Expressed",IF(AND($C68&lt;35,O68&lt;35),"OK",IF(OR(AND($C68&lt;35,O68&gt;=35),$C68&gt;=35,O68&lt;35),"With Precaution",))))</f>
        <v>N/A</v>
      </c>
      <c r="GZ68" s="633"/>
      <c r="HA68" s="634"/>
      <c r="HB68" s="632" t="str">
        <f t="shared" ref="HB68:HB86" si="105">IF(OR($C68="N/A",ET68=""),"N/A",IF(AND($C68&gt;=35,R68&gt;=35),"No Expressed",IF(AND($C68&lt;35,R68&lt;35),"OK",IF(OR(AND($C68&lt;35,R68&gt;=35),$C68&gt;=35,R68&lt;35),"With Precaution",))))</f>
        <v>N/A</v>
      </c>
      <c r="HC68" s="633"/>
      <c r="HD68" s="634"/>
      <c r="HE68" s="632" t="str">
        <f t="shared" ref="HE68:HE86" si="106">IF(OR($C68="N/A",EW68=""),"N/A",IF(AND($C68&gt;=35,U68&gt;=35),"No Expressed",IF(AND($C68&lt;35,U68&lt;35),"OK",IF(OR(AND($C68&lt;35,U68&gt;=35),$C68&gt;=35,U68&lt;35),"With Precaution",))))</f>
        <v>N/A</v>
      </c>
      <c r="HF68" s="633"/>
      <c r="HG68" s="634"/>
      <c r="HH68" s="632" t="str">
        <f t="shared" ref="HH68:HH86" si="107">IF(OR($C68="N/A",EZ68=""),"N/A",IF(AND($C68&gt;=35,X68&gt;=35),"No Expressed",IF(AND($C68&lt;35,X68&lt;35),"OK",IF(OR(AND($C68&lt;35,X68&gt;=35),$C68&gt;=35,X68&lt;35),"With Precaution",))))</f>
        <v>N/A</v>
      </c>
      <c r="HI68" s="633"/>
      <c r="HJ68" s="634"/>
      <c r="HK68" s="632" t="str">
        <f t="shared" ref="HK68:HK86" si="108">IF(OR($C68="N/A",FC68=""),"N/A",IF(AND($C68&gt;=35,AA68&gt;=35),"No Expressed",IF(AND($C68&lt;35,AA68&lt;35),"OK",IF(OR(AND($C68&lt;35,AA68&gt;=35),$C68&gt;=35,AA68&lt;35),"With Precaution",))))</f>
        <v>N/A</v>
      </c>
      <c r="HL68" s="633"/>
      <c r="HM68" s="634"/>
      <c r="HN68" s="632" t="str">
        <f t="shared" ref="HN68:HN86" si="109">IF(OR($C68="N/A",FF68=""),"N/A",IF(AND($C68&gt;=35,AD68&gt;=35),"No Expressed",IF(AND($C68&lt;35,AD68&lt;35),"OK",IF(OR(AND($C68&lt;35,AD68&gt;=35),$C68&gt;=35,AD68&lt;35),"With Precaution",))))</f>
        <v>N/A</v>
      </c>
      <c r="HO68" s="633"/>
      <c r="HP68" s="634"/>
      <c r="HQ68" s="632" t="str">
        <f t="shared" ref="HQ68:HQ86" si="110">IF(OR($C68="N/A",FI68=""),"N/A",IF(AND($C68&gt;=35,AG68&gt;=35),"No Expressed",IF(AND($C68&lt;35,AG68&lt;35),"OK",IF(OR(AND($C68&lt;35,AG68&gt;=35),$C68&gt;=35,AG68&lt;35),"With Precaution",))))</f>
        <v>N/A</v>
      </c>
      <c r="HR68" s="633"/>
      <c r="HS68" s="634"/>
    </row>
    <row r="69" spans="1:227">
      <c r="A69" s="24" t="str">
        <f>IF('Informations About Genes'!A69="","",'Informations About Genes'!A69)</f>
        <v>F7</v>
      </c>
      <c r="B69" s="25" t="str">
        <f>IF('Informations About Genes'!D69="","",'Informations About Genes'!D69)</f>
        <v/>
      </c>
      <c r="C69" s="632" t="str">
        <f>IF('Control Sample Data'!F70="","",'Control Sample Data'!F70)</f>
        <v/>
      </c>
      <c r="D69" s="633"/>
      <c r="E69" s="634"/>
      <c r="F69" s="632" t="str">
        <f>IF('Sample 1 Data'!F70="","",'Sample 1 Data'!F70)</f>
        <v/>
      </c>
      <c r="G69" s="633"/>
      <c r="H69" s="634"/>
      <c r="I69" s="632" t="str">
        <f>IF('Sample 2 Data'!F70="","",'Sample 2 Data'!F70)</f>
        <v/>
      </c>
      <c r="J69" s="633"/>
      <c r="K69" s="634"/>
      <c r="L69" s="632" t="str">
        <f>IF('Sample 3 Data'!F70="","",'Sample 3 Data'!F70)</f>
        <v/>
      </c>
      <c r="M69" s="633"/>
      <c r="N69" s="634"/>
      <c r="O69" s="632" t="str">
        <f>IF('Sample 4 Data'!F70="","",'Sample 4 Data'!F70)</f>
        <v/>
      </c>
      <c r="P69" s="633"/>
      <c r="Q69" s="634"/>
      <c r="R69" s="632" t="str">
        <f>IF('Sample 5 Data'!F70="","",'Sample 5 Data'!F70)</f>
        <v/>
      </c>
      <c r="S69" s="633"/>
      <c r="T69" s="634"/>
      <c r="U69" s="632" t="str">
        <f>IF('Sample 6 Data'!F70="","",'Sample 6 Data'!F70)</f>
        <v/>
      </c>
      <c r="V69" s="633"/>
      <c r="W69" s="634"/>
      <c r="X69" s="632" t="str">
        <f>IF('Sample 7 Data'!F70="","",'Sample 7 Data'!F70)</f>
        <v/>
      </c>
      <c r="Y69" s="633"/>
      <c r="Z69" s="634"/>
      <c r="AA69" s="632" t="str">
        <f>IF('Sample 8 Data'!F70="","",'Sample 8 Data'!F70)</f>
        <v/>
      </c>
      <c r="AB69" s="633"/>
      <c r="AC69" s="634"/>
      <c r="AD69" s="632" t="str">
        <f>IF('Sample 9 Data'!F70="","",'Sample 9 Data'!F70)</f>
        <v/>
      </c>
      <c r="AE69" s="633"/>
      <c r="AF69" s="634"/>
      <c r="AG69" s="632" t="str">
        <f>IF('Sample 10 Data'!F70="","",'Sample 10 Data'!F70)</f>
        <v/>
      </c>
      <c r="AH69" s="633"/>
      <c r="AI69" s="634"/>
      <c r="AJ69" s="635" t="str">
        <f>IF(C69="","",C69-'HKG selection'!$D$17)</f>
        <v/>
      </c>
      <c r="AK69" s="636"/>
      <c r="AL69" s="637"/>
      <c r="AM69" s="635" t="str">
        <f>IF(F69="","",F69-'HKG selection'!$D$18)</f>
        <v/>
      </c>
      <c r="AN69" s="636"/>
      <c r="AO69" s="637"/>
      <c r="AP69" s="635" t="str">
        <f>IF(I69="","",I69-'HKG selection'!$D$19)</f>
        <v/>
      </c>
      <c r="AQ69" s="636"/>
      <c r="AR69" s="637"/>
      <c r="AS69" s="635" t="str">
        <f>IF(L69="","",L69-'HKG selection'!$D$20)</f>
        <v/>
      </c>
      <c r="AT69" s="636"/>
      <c r="AU69" s="637"/>
      <c r="AV69" s="635" t="str">
        <f>IF(O69="","",O69-'HKG selection'!$D$21)</f>
        <v/>
      </c>
      <c r="AW69" s="636"/>
      <c r="AX69" s="637"/>
      <c r="AY69" s="635" t="str">
        <f>IF(R69="","",R69-'HKG selection'!$D$22)</f>
        <v/>
      </c>
      <c r="AZ69" s="636"/>
      <c r="BA69" s="637"/>
      <c r="BB69" s="635" t="str">
        <f>IF(U69="","",U69-'HKG selection'!$D$23)</f>
        <v/>
      </c>
      <c r="BC69" s="636"/>
      <c r="BD69" s="637"/>
      <c r="BE69" s="635" t="str">
        <f>IF(X69="","",X69-'HKG selection'!$D$24)</f>
        <v/>
      </c>
      <c r="BF69" s="636"/>
      <c r="BG69" s="637"/>
      <c r="BH69" s="635" t="str">
        <f>IF(AA69="","",AA69-'HKG selection'!$D$25)</f>
        <v/>
      </c>
      <c r="BI69" s="636"/>
      <c r="BJ69" s="637"/>
      <c r="BK69" s="635" t="str">
        <f>IF(AD69="","",AD69-'HKG selection'!$D$26)</f>
        <v/>
      </c>
      <c r="BL69" s="636"/>
      <c r="BM69" s="637"/>
      <c r="BN69" s="635" t="str">
        <f>IF(AG69="","",AG69-'HKG selection'!$D$27)</f>
        <v/>
      </c>
      <c r="BO69" s="636"/>
      <c r="BP69" s="637"/>
      <c r="BQ69" s="598"/>
      <c r="BR69" s="599"/>
      <c r="BS69" s="600"/>
      <c r="BT69" s="632" t="str">
        <f t="shared" si="60"/>
        <v/>
      </c>
      <c r="BU69" s="633"/>
      <c r="BV69" s="634"/>
      <c r="BW69" s="632" t="str">
        <f t="shared" si="61"/>
        <v/>
      </c>
      <c r="BX69" s="633"/>
      <c r="BY69" s="634"/>
      <c r="BZ69" s="632" t="str">
        <f t="shared" si="62"/>
        <v/>
      </c>
      <c r="CA69" s="633"/>
      <c r="CB69" s="634"/>
      <c r="CC69" s="632" t="str">
        <f t="shared" si="63"/>
        <v/>
      </c>
      <c r="CD69" s="633"/>
      <c r="CE69" s="634"/>
      <c r="CF69" s="632" t="str">
        <f t="shared" si="64"/>
        <v/>
      </c>
      <c r="CG69" s="633"/>
      <c r="CH69" s="634"/>
      <c r="CI69" s="632" t="str">
        <f t="shared" si="65"/>
        <v/>
      </c>
      <c r="CJ69" s="633"/>
      <c r="CK69" s="634"/>
      <c r="CL69" s="632" t="str">
        <f t="shared" si="66"/>
        <v/>
      </c>
      <c r="CM69" s="633"/>
      <c r="CN69" s="634"/>
      <c r="CO69" s="632" t="str">
        <f t="shared" si="67"/>
        <v/>
      </c>
      <c r="CP69" s="633"/>
      <c r="CQ69" s="634"/>
      <c r="CR69" s="632" t="str">
        <f t="shared" si="68"/>
        <v/>
      </c>
      <c r="CS69" s="633"/>
      <c r="CT69" s="634"/>
      <c r="CU69" s="632" t="str">
        <f t="shared" si="69"/>
        <v/>
      </c>
      <c r="CV69" s="633"/>
      <c r="CW69" s="634"/>
      <c r="CX69" s="598" t="str">
        <f t="shared" si="70"/>
        <v/>
      </c>
      <c r="CY69" s="599"/>
      <c r="CZ69" s="600"/>
      <c r="DA69" s="664" t="str">
        <f t="shared" si="71"/>
        <v/>
      </c>
      <c r="DB69" s="665"/>
      <c r="DC69" s="666"/>
      <c r="DD69" s="664" t="str">
        <f t="shared" si="72"/>
        <v/>
      </c>
      <c r="DE69" s="665"/>
      <c r="DF69" s="666"/>
      <c r="DG69" s="664" t="str">
        <f t="shared" si="73"/>
        <v/>
      </c>
      <c r="DH69" s="665"/>
      <c r="DI69" s="666"/>
      <c r="DJ69" s="664" t="str">
        <f t="shared" si="74"/>
        <v/>
      </c>
      <c r="DK69" s="665"/>
      <c r="DL69" s="666"/>
      <c r="DM69" s="664" t="str">
        <f t="shared" si="75"/>
        <v/>
      </c>
      <c r="DN69" s="665"/>
      <c r="DO69" s="666"/>
      <c r="DP69" s="664" t="str">
        <f t="shared" si="76"/>
        <v/>
      </c>
      <c r="DQ69" s="665"/>
      <c r="DR69" s="666"/>
      <c r="DS69" s="664" t="str">
        <f t="shared" si="77"/>
        <v/>
      </c>
      <c r="DT69" s="665"/>
      <c r="DU69" s="666"/>
      <c r="DV69" s="664" t="str">
        <f t="shared" si="78"/>
        <v/>
      </c>
      <c r="DW69" s="665"/>
      <c r="DX69" s="666"/>
      <c r="DY69" s="664" t="str">
        <f t="shared" si="79"/>
        <v/>
      </c>
      <c r="DZ69" s="665"/>
      <c r="EA69" s="666"/>
      <c r="EB69" s="664" t="str">
        <f t="shared" si="80"/>
        <v/>
      </c>
      <c r="EC69" s="665"/>
      <c r="ED69" s="666"/>
      <c r="EE69" s="598"/>
      <c r="EF69" s="599"/>
      <c r="EG69" s="600"/>
      <c r="EH69" s="646" t="str">
        <f t="shared" si="81"/>
        <v/>
      </c>
      <c r="EI69" s="647"/>
      <c r="EJ69" s="648"/>
      <c r="EK69" s="646" t="str">
        <f t="shared" si="82"/>
        <v/>
      </c>
      <c r="EL69" s="647"/>
      <c r="EM69" s="648"/>
      <c r="EN69" s="646" t="str">
        <f t="shared" si="83"/>
        <v/>
      </c>
      <c r="EO69" s="647"/>
      <c r="EP69" s="648"/>
      <c r="EQ69" s="646" t="str">
        <f t="shared" si="84"/>
        <v/>
      </c>
      <c r="ER69" s="647"/>
      <c r="ES69" s="648"/>
      <c r="ET69" s="646" t="str">
        <f t="shared" si="85"/>
        <v/>
      </c>
      <c r="EU69" s="647"/>
      <c r="EV69" s="648"/>
      <c r="EW69" s="646" t="str">
        <f t="shared" si="86"/>
        <v/>
      </c>
      <c r="EX69" s="647"/>
      <c r="EY69" s="648"/>
      <c r="EZ69" s="646" t="str">
        <f t="shared" si="87"/>
        <v/>
      </c>
      <c r="FA69" s="647"/>
      <c r="FB69" s="648"/>
      <c r="FC69" s="646" t="str">
        <f t="shared" si="88"/>
        <v/>
      </c>
      <c r="FD69" s="647"/>
      <c r="FE69" s="648"/>
      <c r="FF69" s="646" t="str">
        <f t="shared" si="89"/>
        <v/>
      </c>
      <c r="FG69" s="647"/>
      <c r="FH69" s="648"/>
      <c r="FI69" s="646" t="str">
        <f t="shared" si="90"/>
        <v/>
      </c>
      <c r="FJ69" s="647"/>
      <c r="FK69" s="648"/>
      <c r="FL69" s="632" t="str">
        <f t="shared" si="91"/>
        <v>N/A</v>
      </c>
      <c r="FM69" s="633"/>
      <c r="FN69" s="634"/>
      <c r="FO69" s="632" t="str">
        <f t="shared" si="92"/>
        <v>N/A</v>
      </c>
      <c r="FP69" s="633"/>
      <c r="FQ69" s="634"/>
      <c r="FR69" s="632" t="str">
        <f t="shared" si="93"/>
        <v>N/A</v>
      </c>
      <c r="FS69" s="633"/>
      <c r="FT69" s="634"/>
      <c r="FU69" s="632" t="str">
        <f t="shared" si="94"/>
        <v>N/A</v>
      </c>
      <c r="FV69" s="633"/>
      <c r="FW69" s="634"/>
      <c r="FX69" s="632" t="str">
        <f t="shared" si="95"/>
        <v>N/A</v>
      </c>
      <c r="FY69" s="633"/>
      <c r="FZ69" s="634"/>
      <c r="GA69" s="632" t="str">
        <f t="shared" si="96"/>
        <v>N/A</v>
      </c>
      <c r="GB69" s="633"/>
      <c r="GC69" s="634"/>
      <c r="GD69" s="632" t="str">
        <f t="shared" si="97"/>
        <v>N/A</v>
      </c>
      <c r="GE69" s="633"/>
      <c r="GF69" s="634"/>
      <c r="GG69" s="632" t="str">
        <f t="shared" si="98"/>
        <v>N/A</v>
      </c>
      <c r="GH69" s="633"/>
      <c r="GI69" s="634"/>
      <c r="GJ69" s="632" t="str">
        <f t="shared" si="99"/>
        <v>N/A</v>
      </c>
      <c r="GK69" s="633"/>
      <c r="GL69" s="634"/>
      <c r="GM69" s="632" t="str">
        <f t="shared" si="100"/>
        <v>N/A</v>
      </c>
      <c r="GN69" s="633"/>
      <c r="GO69" s="634"/>
      <c r="GP69" s="632" t="str">
        <f t="shared" si="101"/>
        <v>N/A</v>
      </c>
      <c r="GQ69" s="633"/>
      <c r="GR69" s="634"/>
      <c r="GS69" s="632" t="str">
        <f t="shared" si="102"/>
        <v>N/A</v>
      </c>
      <c r="GT69" s="633"/>
      <c r="GU69" s="634"/>
      <c r="GV69" s="632" t="str">
        <f t="shared" si="103"/>
        <v>N/A</v>
      </c>
      <c r="GW69" s="633"/>
      <c r="GX69" s="634"/>
      <c r="GY69" s="632" t="str">
        <f t="shared" si="104"/>
        <v>N/A</v>
      </c>
      <c r="GZ69" s="633"/>
      <c r="HA69" s="634"/>
      <c r="HB69" s="632" t="str">
        <f t="shared" si="105"/>
        <v>N/A</v>
      </c>
      <c r="HC69" s="633"/>
      <c r="HD69" s="634"/>
      <c r="HE69" s="632" t="str">
        <f t="shared" si="106"/>
        <v>N/A</v>
      </c>
      <c r="HF69" s="633"/>
      <c r="HG69" s="634"/>
      <c r="HH69" s="632" t="str">
        <f t="shared" si="107"/>
        <v>N/A</v>
      </c>
      <c r="HI69" s="633"/>
      <c r="HJ69" s="634"/>
      <c r="HK69" s="632" t="str">
        <f t="shared" si="108"/>
        <v>N/A</v>
      </c>
      <c r="HL69" s="633"/>
      <c r="HM69" s="634"/>
      <c r="HN69" s="632" t="str">
        <f t="shared" si="109"/>
        <v>N/A</v>
      </c>
      <c r="HO69" s="633"/>
      <c r="HP69" s="634"/>
      <c r="HQ69" s="632" t="str">
        <f t="shared" si="110"/>
        <v>N/A</v>
      </c>
      <c r="HR69" s="633"/>
      <c r="HS69" s="634"/>
    </row>
    <row r="70" spans="1:227">
      <c r="A70" s="24" t="str">
        <f>IF('Informations About Genes'!A70="","",'Informations About Genes'!A70)</f>
        <v>F8</v>
      </c>
      <c r="B70" s="25" t="str">
        <f>IF('Informations About Genes'!D70="","",'Informations About Genes'!D70)</f>
        <v/>
      </c>
      <c r="C70" s="632" t="str">
        <f>IF('Control Sample Data'!F71="","",'Control Sample Data'!F71)</f>
        <v/>
      </c>
      <c r="D70" s="633"/>
      <c r="E70" s="634"/>
      <c r="F70" s="632" t="str">
        <f>IF('Sample 1 Data'!F71="","",'Sample 1 Data'!F71)</f>
        <v/>
      </c>
      <c r="G70" s="633"/>
      <c r="H70" s="634"/>
      <c r="I70" s="632" t="str">
        <f>IF('Sample 2 Data'!F71="","",'Sample 2 Data'!F71)</f>
        <v/>
      </c>
      <c r="J70" s="633"/>
      <c r="K70" s="634"/>
      <c r="L70" s="632" t="str">
        <f>IF('Sample 3 Data'!F71="","",'Sample 3 Data'!F71)</f>
        <v/>
      </c>
      <c r="M70" s="633"/>
      <c r="N70" s="634"/>
      <c r="O70" s="632" t="str">
        <f>IF('Sample 4 Data'!F71="","",'Sample 4 Data'!F71)</f>
        <v/>
      </c>
      <c r="P70" s="633"/>
      <c r="Q70" s="634"/>
      <c r="R70" s="632" t="str">
        <f>IF('Sample 5 Data'!F71="","",'Sample 5 Data'!F71)</f>
        <v/>
      </c>
      <c r="S70" s="633"/>
      <c r="T70" s="634"/>
      <c r="U70" s="632" t="str">
        <f>IF('Sample 6 Data'!F71="","",'Sample 6 Data'!F71)</f>
        <v/>
      </c>
      <c r="V70" s="633"/>
      <c r="W70" s="634"/>
      <c r="X70" s="632" t="str">
        <f>IF('Sample 7 Data'!F71="","",'Sample 7 Data'!F71)</f>
        <v/>
      </c>
      <c r="Y70" s="633"/>
      <c r="Z70" s="634"/>
      <c r="AA70" s="632" t="str">
        <f>IF('Sample 8 Data'!F71="","",'Sample 8 Data'!F71)</f>
        <v/>
      </c>
      <c r="AB70" s="633"/>
      <c r="AC70" s="634"/>
      <c r="AD70" s="632" t="str">
        <f>IF('Sample 9 Data'!F71="","",'Sample 9 Data'!F71)</f>
        <v/>
      </c>
      <c r="AE70" s="633"/>
      <c r="AF70" s="634"/>
      <c r="AG70" s="632" t="str">
        <f>IF('Sample 10 Data'!F71="","",'Sample 10 Data'!F71)</f>
        <v/>
      </c>
      <c r="AH70" s="633"/>
      <c r="AI70" s="634"/>
      <c r="AJ70" s="635" t="str">
        <f>IF(C70="","",C70-'HKG selection'!$D$17)</f>
        <v/>
      </c>
      <c r="AK70" s="636"/>
      <c r="AL70" s="637"/>
      <c r="AM70" s="635" t="str">
        <f>IF(F70="","",F70-'HKG selection'!$D$18)</f>
        <v/>
      </c>
      <c r="AN70" s="636"/>
      <c r="AO70" s="637"/>
      <c r="AP70" s="635" t="str">
        <f>IF(I70="","",I70-'HKG selection'!$D$19)</f>
        <v/>
      </c>
      <c r="AQ70" s="636"/>
      <c r="AR70" s="637"/>
      <c r="AS70" s="635" t="str">
        <f>IF(L70="","",L70-'HKG selection'!$D$20)</f>
        <v/>
      </c>
      <c r="AT70" s="636"/>
      <c r="AU70" s="637"/>
      <c r="AV70" s="635" t="str">
        <f>IF(O70="","",O70-'HKG selection'!$D$21)</f>
        <v/>
      </c>
      <c r="AW70" s="636"/>
      <c r="AX70" s="637"/>
      <c r="AY70" s="635" t="str">
        <f>IF(R70="","",R70-'HKG selection'!$D$22)</f>
        <v/>
      </c>
      <c r="AZ70" s="636"/>
      <c r="BA70" s="637"/>
      <c r="BB70" s="635" t="str">
        <f>IF(U70="","",U70-'HKG selection'!$D$23)</f>
        <v/>
      </c>
      <c r="BC70" s="636"/>
      <c r="BD70" s="637"/>
      <c r="BE70" s="635" t="str">
        <f>IF(X70="","",X70-'HKG selection'!$D$24)</f>
        <v/>
      </c>
      <c r="BF70" s="636"/>
      <c r="BG70" s="637"/>
      <c r="BH70" s="635" t="str">
        <f>IF(AA70="","",AA70-'HKG selection'!$D$25)</f>
        <v/>
      </c>
      <c r="BI70" s="636"/>
      <c r="BJ70" s="637"/>
      <c r="BK70" s="635" t="str">
        <f>IF(AD70="","",AD70-'HKG selection'!$D$26)</f>
        <v/>
      </c>
      <c r="BL70" s="636"/>
      <c r="BM70" s="637"/>
      <c r="BN70" s="635" t="str">
        <f>IF(AG70="","",AG70-'HKG selection'!$D$27)</f>
        <v/>
      </c>
      <c r="BO70" s="636"/>
      <c r="BP70" s="637"/>
      <c r="BQ70" s="598"/>
      <c r="BR70" s="599"/>
      <c r="BS70" s="600"/>
      <c r="BT70" s="632" t="str">
        <f t="shared" si="60"/>
        <v/>
      </c>
      <c r="BU70" s="633"/>
      <c r="BV70" s="634"/>
      <c r="BW70" s="632" t="str">
        <f t="shared" si="61"/>
        <v/>
      </c>
      <c r="BX70" s="633"/>
      <c r="BY70" s="634"/>
      <c r="BZ70" s="632" t="str">
        <f t="shared" si="62"/>
        <v/>
      </c>
      <c r="CA70" s="633"/>
      <c r="CB70" s="634"/>
      <c r="CC70" s="632" t="str">
        <f t="shared" si="63"/>
        <v/>
      </c>
      <c r="CD70" s="633"/>
      <c r="CE70" s="634"/>
      <c r="CF70" s="632" t="str">
        <f t="shared" si="64"/>
        <v/>
      </c>
      <c r="CG70" s="633"/>
      <c r="CH70" s="634"/>
      <c r="CI70" s="632" t="str">
        <f t="shared" si="65"/>
        <v/>
      </c>
      <c r="CJ70" s="633"/>
      <c r="CK70" s="634"/>
      <c r="CL70" s="632" t="str">
        <f t="shared" si="66"/>
        <v/>
      </c>
      <c r="CM70" s="633"/>
      <c r="CN70" s="634"/>
      <c r="CO70" s="632" t="str">
        <f t="shared" si="67"/>
        <v/>
      </c>
      <c r="CP70" s="633"/>
      <c r="CQ70" s="634"/>
      <c r="CR70" s="632" t="str">
        <f t="shared" si="68"/>
        <v/>
      </c>
      <c r="CS70" s="633"/>
      <c r="CT70" s="634"/>
      <c r="CU70" s="632" t="str">
        <f t="shared" si="69"/>
        <v/>
      </c>
      <c r="CV70" s="633"/>
      <c r="CW70" s="634"/>
      <c r="CX70" s="598" t="str">
        <f t="shared" si="70"/>
        <v/>
      </c>
      <c r="CY70" s="599"/>
      <c r="CZ70" s="600"/>
      <c r="DA70" s="664" t="str">
        <f t="shared" si="71"/>
        <v/>
      </c>
      <c r="DB70" s="665"/>
      <c r="DC70" s="666"/>
      <c r="DD70" s="664" t="str">
        <f t="shared" si="72"/>
        <v/>
      </c>
      <c r="DE70" s="665"/>
      <c r="DF70" s="666"/>
      <c r="DG70" s="664" t="str">
        <f t="shared" si="73"/>
        <v/>
      </c>
      <c r="DH70" s="665"/>
      <c r="DI70" s="666"/>
      <c r="DJ70" s="664" t="str">
        <f t="shared" si="74"/>
        <v/>
      </c>
      <c r="DK70" s="665"/>
      <c r="DL70" s="666"/>
      <c r="DM70" s="664" t="str">
        <f t="shared" si="75"/>
        <v/>
      </c>
      <c r="DN70" s="665"/>
      <c r="DO70" s="666"/>
      <c r="DP70" s="664" t="str">
        <f t="shared" si="76"/>
        <v/>
      </c>
      <c r="DQ70" s="665"/>
      <c r="DR70" s="666"/>
      <c r="DS70" s="664" t="str">
        <f t="shared" si="77"/>
        <v/>
      </c>
      <c r="DT70" s="665"/>
      <c r="DU70" s="666"/>
      <c r="DV70" s="664" t="str">
        <f t="shared" si="78"/>
        <v/>
      </c>
      <c r="DW70" s="665"/>
      <c r="DX70" s="666"/>
      <c r="DY70" s="664" t="str">
        <f t="shared" si="79"/>
        <v/>
      </c>
      <c r="DZ70" s="665"/>
      <c r="EA70" s="666"/>
      <c r="EB70" s="664" t="str">
        <f t="shared" si="80"/>
        <v/>
      </c>
      <c r="EC70" s="665"/>
      <c r="ED70" s="666"/>
      <c r="EE70" s="598"/>
      <c r="EF70" s="599"/>
      <c r="EG70" s="600"/>
      <c r="EH70" s="646" t="str">
        <f t="shared" si="81"/>
        <v/>
      </c>
      <c r="EI70" s="647"/>
      <c r="EJ70" s="648"/>
      <c r="EK70" s="646" t="str">
        <f t="shared" si="82"/>
        <v/>
      </c>
      <c r="EL70" s="647"/>
      <c r="EM70" s="648"/>
      <c r="EN70" s="646" t="str">
        <f t="shared" si="83"/>
        <v/>
      </c>
      <c r="EO70" s="647"/>
      <c r="EP70" s="648"/>
      <c r="EQ70" s="646" t="str">
        <f t="shared" si="84"/>
        <v/>
      </c>
      <c r="ER70" s="647"/>
      <c r="ES70" s="648"/>
      <c r="ET70" s="646" t="str">
        <f t="shared" si="85"/>
        <v/>
      </c>
      <c r="EU70" s="647"/>
      <c r="EV70" s="648"/>
      <c r="EW70" s="646" t="str">
        <f t="shared" si="86"/>
        <v/>
      </c>
      <c r="EX70" s="647"/>
      <c r="EY70" s="648"/>
      <c r="EZ70" s="646" t="str">
        <f t="shared" si="87"/>
        <v/>
      </c>
      <c r="FA70" s="647"/>
      <c r="FB70" s="648"/>
      <c r="FC70" s="646" t="str">
        <f t="shared" si="88"/>
        <v/>
      </c>
      <c r="FD70" s="647"/>
      <c r="FE70" s="648"/>
      <c r="FF70" s="646" t="str">
        <f t="shared" si="89"/>
        <v/>
      </c>
      <c r="FG70" s="647"/>
      <c r="FH70" s="648"/>
      <c r="FI70" s="646" t="str">
        <f t="shared" si="90"/>
        <v/>
      </c>
      <c r="FJ70" s="647"/>
      <c r="FK70" s="648"/>
      <c r="FL70" s="632" t="str">
        <f t="shared" si="91"/>
        <v>N/A</v>
      </c>
      <c r="FM70" s="633"/>
      <c r="FN70" s="634"/>
      <c r="FO70" s="632" t="str">
        <f t="shared" si="92"/>
        <v>N/A</v>
      </c>
      <c r="FP70" s="633"/>
      <c r="FQ70" s="634"/>
      <c r="FR70" s="632" t="str">
        <f t="shared" si="93"/>
        <v>N/A</v>
      </c>
      <c r="FS70" s="633"/>
      <c r="FT70" s="634"/>
      <c r="FU70" s="632" t="str">
        <f t="shared" si="94"/>
        <v>N/A</v>
      </c>
      <c r="FV70" s="633"/>
      <c r="FW70" s="634"/>
      <c r="FX70" s="632" t="str">
        <f t="shared" si="95"/>
        <v>N/A</v>
      </c>
      <c r="FY70" s="633"/>
      <c r="FZ70" s="634"/>
      <c r="GA70" s="632" t="str">
        <f t="shared" si="96"/>
        <v>N/A</v>
      </c>
      <c r="GB70" s="633"/>
      <c r="GC70" s="634"/>
      <c r="GD70" s="632" t="str">
        <f t="shared" si="97"/>
        <v>N/A</v>
      </c>
      <c r="GE70" s="633"/>
      <c r="GF70" s="634"/>
      <c r="GG70" s="632" t="str">
        <f t="shared" si="98"/>
        <v>N/A</v>
      </c>
      <c r="GH70" s="633"/>
      <c r="GI70" s="634"/>
      <c r="GJ70" s="632" t="str">
        <f t="shared" si="99"/>
        <v>N/A</v>
      </c>
      <c r="GK70" s="633"/>
      <c r="GL70" s="634"/>
      <c r="GM70" s="632" t="str">
        <f t="shared" si="100"/>
        <v>N/A</v>
      </c>
      <c r="GN70" s="633"/>
      <c r="GO70" s="634"/>
      <c r="GP70" s="632" t="str">
        <f t="shared" si="101"/>
        <v>N/A</v>
      </c>
      <c r="GQ70" s="633"/>
      <c r="GR70" s="634"/>
      <c r="GS70" s="632" t="str">
        <f t="shared" si="102"/>
        <v>N/A</v>
      </c>
      <c r="GT70" s="633"/>
      <c r="GU70" s="634"/>
      <c r="GV70" s="632" t="str">
        <f t="shared" si="103"/>
        <v>N/A</v>
      </c>
      <c r="GW70" s="633"/>
      <c r="GX70" s="634"/>
      <c r="GY70" s="632" t="str">
        <f t="shared" si="104"/>
        <v>N/A</v>
      </c>
      <c r="GZ70" s="633"/>
      <c r="HA70" s="634"/>
      <c r="HB70" s="632" t="str">
        <f t="shared" si="105"/>
        <v>N/A</v>
      </c>
      <c r="HC70" s="633"/>
      <c r="HD70" s="634"/>
      <c r="HE70" s="632" t="str">
        <f t="shared" si="106"/>
        <v>N/A</v>
      </c>
      <c r="HF70" s="633"/>
      <c r="HG70" s="634"/>
      <c r="HH70" s="632" t="str">
        <f t="shared" si="107"/>
        <v>N/A</v>
      </c>
      <c r="HI70" s="633"/>
      <c r="HJ70" s="634"/>
      <c r="HK70" s="632" t="str">
        <f t="shared" si="108"/>
        <v>N/A</v>
      </c>
      <c r="HL70" s="633"/>
      <c r="HM70" s="634"/>
      <c r="HN70" s="632" t="str">
        <f t="shared" si="109"/>
        <v>N/A</v>
      </c>
      <c r="HO70" s="633"/>
      <c r="HP70" s="634"/>
      <c r="HQ70" s="632" t="str">
        <f t="shared" si="110"/>
        <v>N/A</v>
      </c>
      <c r="HR70" s="633"/>
      <c r="HS70" s="634"/>
    </row>
    <row r="71" spans="1:227">
      <c r="A71" s="24" t="str">
        <f>IF('Informations About Genes'!A71="","",'Informations About Genes'!A71)</f>
        <v>F9</v>
      </c>
      <c r="B71" s="25" t="str">
        <f>IF('Informations About Genes'!D71="","",'Informations About Genes'!D71)</f>
        <v/>
      </c>
      <c r="C71" s="632" t="str">
        <f>IF('Control Sample Data'!F72="","",'Control Sample Data'!F72)</f>
        <v/>
      </c>
      <c r="D71" s="633"/>
      <c r="E71" s="634"/>
      <c r="F71" s="632" t="str">
        <f>IF('Sample 1 Data'!F72="","",'Sample 1 Data'!F72)</f>
        <v/>
      </c>
      <c r="G71" s="633"/>
      <c r="H71" s="634"/>
      <c r="I71" s="632" t="str">
        <f>IF('Sample 2 Data'!F72="","",'Sample 2 Data'!F72)</f>
        <v/>
      </c>
      <c r="J71" s="633"/>
      <c r="K71" s="634"/>
      <c r="L71" s="632" t="str">
        <f>IF('Sample 3 Data'!F72="","",'Sample 3 Data'!F72)</f>
        <v/>
      </c>
      <c r="M71" s="633"/>
      <c r="N71" s="634"/>
      <c r="O71" s="632" t="str">
        <f>IF('Sample 4 Data'!F72="","",'Sample 4 Data'!F72)</f>
        <v/>
      </c>
      <c r="P71" s="633"/>
      <c r="Q71" s="634"/>
      <c r="R71" s="632" t="str">
        <f>IF('Sample 5 Data'!F72="","",'Sample 5 Data'!F72)</f>
        <v/>
      </c>
      <c r="S71" s="633"/>
      <c r="T71" s="634"/>
      <c r="U71" s="632" t="str">
        <f>IF('Sample 6 Data'!F72="","",'Sample 6 Data'!F72)</f>
        <v/>
      </c>
      <c r="V71" s="633"/>
      <c r="W71" s="634"/>
      <c r="X71" s="632" t="str">
        <f>IF('Sample 7 Data'!F72="","",'Sample 7 Data'!F72)</f>
        <v/>
      </c>
      <c r="Y71" s="633"/>
      <c r="Z71" s="634"/>
      <c r="AA71" s="632" t="str">
        <f>IF('Sample 8 Data'!F72="","",'Sample 8 Data'!F72)</f>
        <v/>
      </c>
      <c r="AB71" s="633"/>
      <c r="AC71" s="634"/>
      <c r="AD71" s="632" t="str">
        <f>IF('Sample 9 Data'!F72="","",'Sample 9 Data'!F72)</f>
        <v/>
      </c>
      <c r="AE71" s="633"/>
      <c r="AF71" s="634"/>
      <c r="AG71" s="632" t="str">
        <f>IF('Sample 10 Data'!F72="","",'Sample 10 Data'!F72)</f>
        <v/>
      </c>
      <c r="AH71" s="633"/>
      <c r="AI71" s="634"/>
      <c r="AJ71" s="635" t="str">
        <f>IF(C71="","",C71-'HKG selection'!$D$17)</f>
        <v/>
      </c>
      <c r="AK71" s="636"/>
      <c r="AL71" s="637"/>
      <c r="AM71" s="635" t="str">
        <f>IF(F71="","",F71-'HKG selection'!$D$18)</f>
        <v/>
      </c>
      <c r="AN71" s="636"/>
      <c r="AO71" s="637"/>
      <c r="AP71" s="635" t="str">
        <f>IF(I71="","",I71-'HKG selection'!$D$19)</f>
        <v/>
      </c>
      <c r="AQ71" s="636"/>
      <c r="AR71" s="637"/>
      <c r="AS71" s="635" t="str">
        <f>IF(L71="","",L71-'HKG selection'!$D$20)</f>
        <v/>
      </c>
      <c r="AT71" s="636"/>
      <c r="AU71" s="637"/>
      <c r="AV71" s="635" t="str">
        <f>IF(O71="","",O71-'HKG selection'!$D$21)</f>
        <v/>
      </c>
      <c r="AW71" s="636"/>
      <c r="AX71" s="637"/>
      <c r="AY71" s="635" t="str">
        <f>IF(R71="","",R71-'HKG selection'!$D$22)</f>
        <v/>
      </c>
      <c r="AZ71" s="636"/>
      <c r="BA71" s="637"/>
      <c r="BB71" s="635" t="str">
        <f>IF(U71="","",U71-'HKG selection'!$D$23)</f>
        <v/>
      </c>
      <c r="BC71" s="636"/>
      <c r="BD71" s="637"/>
      <c r="BE71" s="635" t="str">
        <f>IF(X71="","",X71-'HKG selection'!$D$24)</f>
        <v/>
      </c>
      <c r="BF71" s="636"/>
      <c r="BG71" s="637"/>
      <c r="BH71" s="635" t="str">
        <f>IF(AA71="","",AA71-'HKG selection'!$D$25)</f>
        <v/>
      </c>
      <c r="BI71" s="636"/>
      <c r="BJ71" s="637"/>
      <c r="BK71" s="635" t="str">
        <f>IF(AD71="","",AD71-'HKG selection'!$D$26)</f>
        <v/>
      </c>
      <c r="BL71" s="636"/>
      <c r="BM71" s="637"/>
      <c r="BN71" s="635" t="str">
        <f>IF(AG71="","",AG71-'HKG selection'!$D$27)</f>
        <v/>
      </c>
      <c r="BO71" s="636"/>
      <c r="BP71" s="637"/>
      <c r="BQ71" s="598"/>
      <c r="BR71" s="599"/>
      <c r="BS71" s="600"/>
      <c r="BT71" s="632" t="str">
        <f t="shared" si="60"/>
        <v/>
      </c>
      <c r="BU71" s="633"/>
      <c r="BV71" s="634"/>
      <c r="BW71" s="632" t="str">
        <f t="shared" si="61"/>
        <v/>
      </c>
      <c r="BX71" s="633"/>
      <c r="BY71" s="634"/>
      <c r="BZ71" s="632" t="str">
        <f t="shared" si="62"/>
        <v/>
      </c>
      <c r="CA71" s="633"/>
      <c r="CB71" s="634"/>
      <c r="CC71" s="632" t="str">
        <f t="shared" si="63"/>
        <v/>
      </c>
      <c r="CD71" s="633"/>
      <c r="CE71" s="634"/>
      <c r="CF71" s="632" t="str">
        <f t="shared" si="64"/>
        <v/>
      </c>
      <c r="CG71" s="633"/>
      <c r="CH71" s="634"/>
      <c r="CI71" s="632" t="str">
        <f t="shared" si="65"/>
        <v/>
      </c>
      <c r="CJ71" s="633"/>
      <c r="CK71" s="634"/>
      <c r="CL71" s="632" t="str">
        <f t="shared" si="66"/>
        <v/>
      </c>
      <c r="CM71" s="633"/>
      <c r="CN71" s="634"/>
      <c r="CO71" s="632" t="str">
        <f t="shared" si="67"/>
        <v/>
      </c>
      <c r="CP71" s="633"/>
      <c r="CQ71" s="634"/>
      <c r="CR71" s="632" t="str">
        <f t="shared" si="68"/>
        <v/>
      </c>
      <c r="CS71" s="633"/>
      <c r="CT71" s="634"/>
      <c r="CU71" s="632" t="str">
        <f t="shared" si="69"/>
        <v/>
      </c>
      <c r="CV71" s="633"/>
      <c r="CW71" s="634"/>
      <c r="CX71" s="598" t="str">
        <f t="shared" si="70"/>
        <v/>
      </c>
      <c r="CY71" s="599"/>
      <c r="CZ71" s="600"/>
      <c r="DA71" s="664" t="str">
        <f t="shared" si="71"/>
        <v/>
      </c>
      <c r="DB71" s="665"/>
      <c r="DC71" s="666"/>
      <c r="DD71" s="664" t="str">
        <f t="shared" si="72"/>
        <v/>
      </c>
      <c r="DE71" s="665"/>
      <c r="DF71" s="666"/>
      <c r="DG71" s="664" t="str">
        <f t="shared" si="73"/>
        <v/>
      </c>
      <c r="DH71" s="665"/>
      <c r="DI71" s="666"/>
      <c r="DJ71" s="664" t="str">
        <f t="shared" si="74"/>
        <v/>
      </c>
      <c r="DK71" s="665"/>
      <c r="DL71" s="666"/>
      <c r="DM71" s="664" t="str">
        <f t="shared" si="75"/>
        <v/>
      </c>
      <c r="DN71" s="665"/>
      <c r="DO71" s="666"/>
      <c r="DP71" s="664" t="str">
        <f t="shared" si="76"/>
        <v/>
      </c>
      <c r="DQ71" s="665"/>
      <c r="DR71" s="666"/>
      <c r="DS71" s="664" t="str">
        <f t="shared" si="77"/>
        <v/>
      </c>
      <c r="DT71" s="665"/>
      <c r="DU71" s="666"/>
      <c r="DV71" s="664" t="str">
        <f t="shared" si="78"/>
        <v/>
      </c>
      <c r="DW71" s="665"/>
      <c r="DX71" s="666"/>
      <c r="DY71" s="664" t="str">
        <f t="shared" si="79"/>
        <v/>
      </c>
      <c r="DZ71" s="665"/>
      <c r="EA71" s="666"/>
      <c r="EB71" s="664" t="str">
        <f t="shared" si="80"/>
        <v/>
      </c>
      <c r="EC71" s="665"/>
      <c r="ED71" s="666"/>
      <c r="EE71" s="598"/>
      <c r="EF71" s="599"/>
      <c r="EG71" s="600"/>
      <c r="EH71" s="646" t="str">
        <f t="shared" si="81"/>
        <v/>
      </c>
      <c r="EI71" s="647"/>
      <c r="EJ71" s="648"/>
      <c r="EK71" s="646" t="str">
        <f t="shared" si="82"/>
        <v/>
      </c>
      <c r="EL71" s="647"/>
      <c r="EM71" s="648"/>
      <c r="EN71" s="646" t="str">
        <f t="shared" si="83"/>
        <v/>
      </c>
      <c r="EO71" s="647"/>
      <c r="EP71" s="648"/>
      <c r="EQ71" s="646" t="str">
        <f t="shared" si="84"/>
        <v/>
      </c>
      <c r="ER71" s="647"/>
      <c r="ES71" s="648"/>
      <c r="ET71" s="646" t="str">
        <f t="shared" si="85"/>
        <v/>
      </c>
      <c r="EU71" s="647"/>
      <c r="EV71" s="648"/>
      <c r="EW71" s="646" t="str">
        <f t="shared" si="86"/>
        <v/>
      </c>
      <c r="EX71" s="647"/>
      <c r="EY71" s="648"/>
      <c r="EZ71" s="646" t="str">
        <f t="shared" si="87"/>
        <v/>
      </c>
      <c r="FA71" s="647"/>
      <c r="FB71" s="648"/>
      <c r="FC71" s="646" t="str">
        <f t="shared" si="88"/>
        <v/>
      </c>
      <c r="FD71" s="647"/>
      <c r="FE71" s="648"/>
      <c r="FF71" s="646" t="str">
        <f t="shared" si="89"/>
        <v/>
      </c>
      <c r="FG71" s="647"/>
      <c r="FH71" s="648"/>
      <c r="FI71" s="646" t="str">
        <f t="shared" si="90"/>
        <v/>
      </c>
      <c r="FJ71" s="647"/>
      <c r="FK71" s="648"/>
      <c r="FL71" s="632" t="str">
        <f t="shared" si="91"/>
        <v>N/A</v>
      </c>
      <c r="FM71" s="633"/>
      <c r="FN71" s="634"/>
      <c r="FO71" s="632" t="str">
        <f t="shared" si="92"/>
        <v>N/A</v>
      </c>
      <c r="FP71" s="633"/>
      <c r="FQ71" s="634"/>
      <c r="FR71" s="632" t="str">
        <f t="shared" si="93"/>
        <v>N/A</v>
      </c>
      <c r="FS71" s="633"/>
      <c r="FT71" s="634"/>
      <c r="FU71" s="632" t="str">
        <f t="shared" si="94"/>
        <v>N/A</v>
      </c>
      <c r="FV71" s="633"/>
      <c r="FW71" s="634"/>
      <c r="FX71" s="632" t="str">
        <f t="shared" si="95"/>
        <v>N/A</v>
      </c>
      <c r="FY71" s="633"/>
      <c r="FZ71" s="634"/>
      <c r="GA71" s="632" t="str">
        <f t="shared" si="96"/>
        <v>N/A</v>
      </c>
      <c r="GB71" s="633"/>
      <c r="GC71" s="634"/>
      <c r="GD71" s="632" t="str">
        <f t="shared" si="97"/>
        <v>N/A</v>
      </c>
      <c r="GE71" s="633"/>
      <c r="GF71" s="634"/>
      <c r="GG71" s="632" t="str">
        <f t="shared" si="98"/>
        <v>N/A</v>
      </c>
      <c r="GH71" s="633"/>
      <c r="GI71" s="634"/>
      <c r="GJ71" s="632" t="str">
        <f t="shared" si="99"/>
        <v>N/A</v>
      </c>
      <c r="GK71" s="633"/>
      <c r="GL71" s="634"/>
      <c r="GM71" s="632" t="str">
        <f t="shared" si="100"/>
        <v>N/A</v>
      </c>
      <c r="GN71" s="633"/>
      <c r="GO71" s="634"/>
      <c r="GP71" s="632" t="str">
        <f t="shared" si="101"/>
        <v>N/A</v>
      </c>
      <c r="GQ71" s="633"/>
      <c r="GR71" s="634"/>
      <c r="GS71" s="632" t="str">
        <f t="shared" si="102"/>
        <v>N/A</v>
      </c>
      <c r="GT71" s="633"/>
      <c r="GU71" s="634"/>
      <c r="GV71" s="632" t="str">
        <f t="shared" si="103"/>
        <v>N/A</v>
      </c>
      <c r="GW71" s="633"/>
      <c r="GX71" s="634"/>
      <c r="GY71" s="632" t="str">
        <f t="shared" si="104"/>
        <v>N/A</v>
      </c>
      <c r="GZ71" s="633"/>
      <c r="HA71" s="634"/>
      <c r="HB71" s="632" t="str">
        <f t="shared" si="105"/>
        <v>N/A</v>
      </c>
      <c r="HC71" s="633"/>
      <c r="HD71" s="634"/>
      <c r="HE71" s="632" t="str">
        <f t="shared" si="106"/>
        <v>N/A</v>
      </c>
      <c r="HF71" s="633"/>
      <c r="HG71" s="634"/>
      <c r="HH71" s="632" t="str">
        <f t="shared" si="107"/>
        <v>N/A</v>
      </c>
      <c r="HI71" s="633"/>
      <c r="HJ71" s="634"/>
      <c r="HK71" s="632" t="str">
        <f t="shared" si="108"/>
        <v>N/A</v>
      </c>
      <c r="HL71" s="633"/>
      <c r="HM71" s="634"/>
      <c r="HN71" s="632" t="str">
        <f t="shared" si="109"/>
        <v>N/A</v>
      </c>
      <c r="HO71" s="633"/>
      <c r="HP71" s="634"/>
      <c r="HQ71" s="632" t="str">
        <f t="shared" si="110"/>
        <v>N/A</v>
      </c>
      <c r="HR71" s="633"/>
      <c r="HS71" s="634"/>
    </row>
    <row r="72" spans="1:227">
      <c r="A72" s="24" t="str">
        <f>IF('Informations About Genes'!A72="","",'Informations About Genes'!A72)</f>
        <v>F10</v>
      </c>
      <c r="B72" s="25" t="str">
        <f>IF('Informations About Genes'!D72="","",'Informations About Genes'!D72)</f>
        <v/>
      </c>
      <c r="C72" s="632" t="str">
        <f>IF('Control Sample Data'!F73="","",'Control Sample Data'!F73)</f>
        <v/>
      </c>
      <c r="D72" s="633"/>
      <c r="E72" s="634"/>
      <c r="F72" s="632" t="str">
        <f>IF('Sample 1 Data'!F73="","",'Sample 1 Data'!F73)</f>
        <v/>
      </c>
      <c r="G72" s="633"/>
      <c r="H72" s="634"/>
      <c r="I72" s="632" t="str">
        <f>IF('Sample 2 Data'!F73="","",'Sample 2 Data'!F73)</f>
        <v/>
      </c>
      <c r="J72" s="633"/>
      <c r="K72" s="634"/>
      <c r="L72" s="632" t="str">
        <f>IF('Sample 3 Data'!F73="","",'Sample 3 Data'!F73)</f>
        <v/>
      </c>
      <c r="M72" s="633"/>
      <c r="N72" s="634"/>
      <c r="O72" s="632" t="str">
        <f>IF('Sample 4 Data'!F73="","",'Sample 4 Data'!F73)</f>
        <v/>
      </c>
      <c r="P72" s="633"/>
      <c r="Q72" s="634"/>
      <c r="R72" s="632" t="str">
        <f>IF('Sample 5 Data'!F73="","",'Sample 5 Data'!F73)</f>
        <v/>
      </c>
      <c r="S72" s="633"/>
      <c r="T72" s="634"/>
      <c r="U72" s="632" t="str">
        <f>IF('Sample 6 Data'!F73="","",'Sample 6 Data'!F73)</f>
        <v/>
      </c>
      <c r="V72" s="633"/>
      <c r="W72" s="634"/>
      <c r="X72" s="632" t="str">
        <f>IF('Sample 7 Data'!F73="","",'Sample 7 Data'!F73)</f>
        <v/>
      </c>
      <c r="Y72" s="633"/>
      <c r="Z72" s="634"/>
      <c r="AA72" s="632" t="str">
        <f>IF('Sample 8 Data'!F73="","",'Sample 8 Data'!F73)</f>
        <v/>
      </c>
      <c r="AB72" s="633"/>
      <c r="AC72" s="634"/>
      <c r="AD72" s="632" t="str">
        <f>IF('Sample 9 Data'!F73="","",'Sample 9 Data'!F73)</f>
        <v/>
      </c>
      <c r="AE72" s="633"/>
      <c r="AF72" s="634"/>
      <c r="AG72" s="632" t="str">
        <f>IF('Sample 10 Data'!F73="","",'Sample 10 Data'!F73)</f>
        <v/>
      </c>
      <c r="AH72" s="633"/>
      <c r="AI72" s="634"/>
      <c r="AJ72" s="635" t="str">
        <f>IF(C72="","",C72-'HKG selection'!$D$17)</f>
        <v/>
      </c>
      <c r="AK72" s="636"/>
      <c r="AL72" s="637"/>
      <c r="AM72" s="635" t="str">
        <f>IF(F72="","",F72-'HKG selection'!$D$18)</f>
        <v/>
      </c>
      <c r="AN72" s="636"/>
      <c r="AO72" s="637"/>
      <c r="AP72" s="635" t="str">
        <f>IF(I72="","",I72-'HKG selection'!$D$19)</f>
        <v/>
      </c>
      <c r="AQ72" s="636"/>
      <c r="AR72" s="637"/>
      <c r="AS72" s="635" t="str">
        <f>IF(L72="","",L72-'HKG selection'!$D$20)</f>
        <v/>
      </c>
      <c r="AT72" s="636"/>
      <c r="AU72" s="637"/>
      <c r="AV72" s="635" t="str">
        <f>IF(O72="","",O72-'HKG selection'!$D$21)</f>
        <v/>
      </c>
      <c r="AW72" s="636"/>
      <c r="AX72" s="637"/>
      <c r="AY72" s="635" t="str">
        <f>IF(R72="","",R72-'HKG selection'!$D$22)</f>
        <v/>
      </c>
      <c r="AZ72" s="636"/>
      <c r="BA72" s="637"/>
      <c r="BB72" s="635" t="str">
        <f>IF(U72="","",U72-'HKG selection'!$D$23)</f>
        <v/>
      </c>
      <c r="BC72" s="636"/>
      <c r="BD72" s="637"/>
      <c r="BE72" s="635" t="str">
        <f>IF(X72="","",X72-'HKG selection'!$D$24)</f>
        <v/>
      </c>
      <c r="BF72" s="636"/>
      <c r="BG72" s="637"/>
      <c r="BH72" s="635" t="str">
        <f>IF(AA72="","",AA72-'HKG selection'!$D$25)</f>
        <v/>
      </c>
      <c r="BI72" s="636"/>
      <c r="BJ72" s="637"/>
      <c r="BK72" s="635" t="str">
        <f>IF(AD72="","",AD72-'HKG selection'!$D$26)</f>
        <v/>
      </c>
      <c r="BL72" s="636"/>
      <c r="BM72" s="637"/>
      <c r="BN72" s="635" t="str">
        <f>IF(AG72="","",AG72-'HKG selection'!$D$27)</f>
        <v/>
      </c>
      <c r="BO72" s="636"/>
      <c r="BP72" s="637"/>
      <c r="BQ72" s="598"/>
      <c r="BR72" s="599"/>
      <c r="BS72" s="600"/>
      <c r="BT72" s="632" t="str">
        <f t="shared" si="60"/>
        <v/>
      </c>
      <c r="BU72" s="633"/>
      <c r="BV72" s="634"/>
      <c r="BW72" s="632" t="str">
        <f t="shared" si="61"/>
        <v/>
      </c>
      <c r="BX72" s="633"/>
      <c r="BY72" s="634"/>
      <c r="BZ72" s="632" t="str">
        <f t="shared" si="62"/>
        <v/>
      </c>
      <c r="CA72" s="633"/>
      <c r="CB72" s="634"/>
      <c r="CC72" s="632" t="str">
        <f t="shared" si="63"/>
        <v/>
      </c>
      <c r="CD72" s="633"/>
      <c r="CE72" s="634"/>
      <c r="CF72" s="632" t="str">
        <f t="shared" si="64"/>
        <v/>
      </c>
      <c r="CG72" s="633"/>
      <c r="CH72" s="634"/>
      <c r="CI72" s="632" t="str">
        <f t="shared" si="65"/>
        <v/>
      </c>
      <c r="CJ72" s="633"/>
      <c r="CK72" s="634"/>
      <c r="CL72" s="632" t="str">
        <f t="shared" si="66"/>
        <v/>
      </c>
      <c r="CM72" s="633"/>
      <c r="CN72" s="634"/>
      <c r="CO72" s="632" t="str">
        <f t="shared" si="67"/>
        <v/>
      </c>
      <c r="CP72" s="633"/>
      <c r="CQ72" s="634"/>
      <c r="CR72" s="632" t="str">
        <f t="shared" si="68"/>
        <v/>
      </c>
      <c r="CS72" s="633"/>
      <c r="CT72" s="634"/>
      <c r="CU72" s="632" t="str">
        <f t="shared" si="69"/>
        <v/>
      </c>
      <c r="CV72" s="633"/>
      <c r="CW72" s="634"/>
      <c r="CX72" s="598" t="str">
        <f t="shared" si="70"/>
        <v/>
      </c>
      <c r="CY72" s="599"/>
      <c r="CZ72" s="600"/>
      <c r="DA72" s="664" t="str">
        <f t="shared" si="71"/>
        <v/>
      </c>
      <c r="DB72" s="665"/>
      <c r="DC72" s="666"/>
      <c r="DD72" s="664" t="str">
        <f t="shared" si="72"/>
        <v/>
      </c>
      <c r="DE72" s="665"/>
      <c r="DF72" s="666"/>
      <c r="DG72" s="664" t="str">
        <f t="shared" si="73"/>
        <v/>
      </c>
      <c r="DH72" s="665"/>
      <c r="DI72" s="666"/>
      <c r="DJ72" s="664" t="str">
        <f t="shared" si="74"/>
        <v/>
      </c>
      <c r="DK72" s="665"/>
      <c r="DL72" s="666"/>
      <c r="DM72" s="664" t="str">
        <f t="shared" si="75"/>
        <v/>
      </c>
      <c r="DN72" s="665"/>
      <c r="DO72" s="666"/>
      <c r="DP72" s="664" t="str">
        <f t="shared" si="76"/>
        <v/>
      </c>
      <c r="DQ72" s="665"/>
      <c r="DR72" s="666"/>
      <c r="DS72" s="664" t="str">
        <f t="shared" si="77"/>
        <v/>
      </c>
      <c r="DT72" s="665"/>
      <c r="DU72" s="666"/>
      <c r="DV72" s="664" t="str">
        <f t="shared" si="78"/>
        <v/>
      </c>
      <c r="DW72" s="665"/>
      <c r="DX72" s="666"/>
      <c r="DY72" s="664" t="str">
        <f t="shared" si="79"/>
        <v/>
      </c>
      <c r="DZ72" s="665"/>
      <c r="EA72" s="666"/>
      <c r="EB72" s="664" t="str">
        <f t="shared" si="80"/>
        <v/>
      </c>
      <c r="EC72" s="665"/>
      <c r="ED72" s="666"/>
      <c r="EE72" s="598"/>
      <c r="EF72" s="599"/>
      <c r="EG72" s="600"/>
      <c r="EH72" s="646" t="str">
        <f t="shared" si="81"/>
        <v/>
      </c>
      <c r="EI72" s="647"/>
      <c r="EJ72" s="648"/>
      <c r="EK72" s="646" t="str">
        <f t="shared" si="82"/>
        <v/>
      </c>
      <c r="EL72" s="647"/>
      <c r="EM72" s="648"/>
      <c r="EN72" s="646" t="str">
        <f t="shared" si="83"/>
        <v/>
      </c>
      <c r="EO72" s="647"/>
      <c r="EP72" s="648"/>
      <c r="EQ72" s="646" t="str">
        <f t="shared" si="84"/>
        <v/>
      </c>
      <c r="ER72" s="647"/>
      <c r="ES72" s="648"/>
      <c r="ET72" s="646" t="str">
        <f t="shared" si="85"/>
        <v/>
      </c>
      <c r="EU72" s="647"/>
      <c r="EV72" s="648"/>
      <c r="EW72" s="646" t="str">
        <f t="shared" si="86"/>
        <v/>
      </c>
      <c r="EX72" s="647"/>
      <c r="EY72" s="648"/>
      <c r="EZ72" s="646" t="str">
        <f t="shared" si="87"/>
        <v/>
      </c>
      <c r="FA72" s="647"/>
      <c r="FB72" s="648"/>
      <c r="FC72" s="646" t="str">
        <f t="shared" si="88"/>
        <v/>
      </c>
      <c r="FD72" s="647"/>
      <c r="FE72" s="648"/>
      <c r="FF72" s="646" t="str">
        <f t="shared" si="89"/>
        <v/>
      </c>
      <c r="FG72" s="647"/>
      <c r="FH72" s="648"/>
      <c r="FI72" s="646" t="str">
        <f t="shared" si="90"/>
        <v/>
      </c>
      <c r="FJ72" s="647"/>
      <c r="FK72" s="648"/>
      <c r="FL72" s="632" t="str">
        <f t="shared" si="91"/>
        <v>N/A</v>
      </c>
      <c r="FM72" s="633"/>
      <c r="FN72" s="634"/>
      <c r="FO72" s="632" t="str">
        <f t="shared" si="92"/>
        <v>N/A</v>
      </c>
      <c r="FP72" s="633"/>
      <c r="FQ72" s="634"/>
      <c r="FR72" s="632" t="str">
        <f t="shared" si="93"/>
        <v>N/A</v>
      </c>
      <c r="FS72" s="633"/>
      <c r="FT72" s="634"/>
      <c r="FU72" s="632" t="str">
        <f t="shared" si="94"/>
        <v>N/A</v>
      </c>
      <c r="FV72" s="633"/>
      <c r="FW72" s="634"/>
      <c r="FX72" s="632" t="str">
        <f t="shared" si="95"/>
        <v>N/A</v>
      </c>
      <c r="FY72" s="633"/>
      <c r="FZ72" s="634"/>
      <c r="GA72" s="632" t="str">
        <f t="shared" si="96"/>
        <v>N/A</v>
      </c>
      <c r="GB72" s="633"/>
      <c r="GC72" s="634"/>
      <c r="GD72" s="632" t="str">
        <f t="shared" si="97"/>
        <v>N/A</v>
      </c>
      <c r="GE72" s="633"/>
      <c r="GF72" s="634"/>
      <c r="GG72" s="632" t="str">
        <f t="shared" si="98"/>
        <v>N/A</v>
      </c>
      <c r="GH72" s="633"/>
      <c r="GI72" s="634"/>
      <c r="GJ72" s="632" t="str">
        <f t="shared" si="99"/>
        <v>N/A</v>
      </c>
      <c r="GK72" s="633"/>
      <c r="GL72" s="634"/>
      <c r="GM72" s="632" t="str">
        <f t="shared" si="100"/>
        <v>N/A</v>
      </c>
      <c r="GN72" s="633"/>
      <c r="GO72" s="634"/>
      <c r="GP72" s="632" t="str">
        <f t="shared" si="101"/>
        <v>N/A</v>
      </c>
      <c r="GQ72" s="633"/>
      <c r="GR72" s="634"/>
      <c r="GS72" s="632" t="str">
        <f t="shared" si="102"/>
        <v>N/A</v>
      </c>
      <c r="GT72" s="633"/>
      <c r="GU72" s="634"/>
      <c r="GV72" s="632" t="str">
        <f t="shared" si="103"/>
        <v>N/A</v>
      </c>
      <c r="GW72" s="633"/>
      <c r="GX72" s="634"/>
      <c r="GY72" s="632" t="str">
        <f t="shared" si="104"/>
        <v>N/A</v>
      </c>
      <c r="GZ72" s="633"/>
      <c r="HA72" s="634"/>
      <c r="HB72" s="632" t="str">
        <f t="shared" si="105"/>
        <v>N/A</v>
      </c>
      <c r="HC72" s="633"/>
      <c r="HD72" s="634"/>
      <c r="HE72" s="632" t="str">
        <f t="shared" si="106"/>
        <v>N/A</v>
      </c>
      <c r="HF72" s="633"/>
      <c r="HG72" s="634"/>
      <c r="HH72" s="632" t="str">
        <f t="shared" si="107"/>
        <v>N/A</v>
      </c>
      <c r="HI72" s="633"/>
      <c r="HJ72" s="634"/>
      <c r="HK72" s="632" t="str">
        <f t="shared" si="108"/>
        <v>N/A</v>
      </c>
      <c r="HL72" s="633"/>
      <c r="HM72" s="634"/>
      <c r="HN72" s="632" t="str">
        <f t="shared" si="109"/>
        <v>N/A</v>
      </c>
      <c r="HO72" s="633"/>
      <c r="HP72" s="634"/>
      <c r="HQ72" s="632" t="str">
        <f t="shared" si="110"/>
        <v>N/A</v>
      </c>
      <c r="HR72" s="633"/>
      <c r="HS72" s="634"/>
    </row>
    <row r="73" spans="1:227">
      <c r="A73" s="24" t="str">
        <f>IF('Informations About Genes'!A73="","",'Informations About Genes'!A73)</f>
        <v>F11</v>
      </c>
      <c r="B73" s="25" t="str">
        <f>IF('Informations About Genes'!D73="","",'Informations About Genes'!D73)</f>
        <v/>
      </c>
      <c r="C73" s="632" t="str">
        <f>IF('Control Sample Data'!F74="","",'Control Sample Data'!F74)</f>
        <v/>
      </c>
      <c r="D73" s="633"/>
      <c r="E73" s="634"/>
      <c r="F73" s="632" t="str">
        <f>IF('Sample 1 Data'!F74="","",'Sample 1 Data'!F74)</f>
        <v/>
      </c>
      <c r="G73" s="633"/>
      <c r="H73" s="634"/>
      <c r="I73" s="632" t="str">
        <f>IF('Sample 2 Data'!F74="","",'Sample 2 Data'!F74)</f>
        <v/>
      </c>
      <c r="J73" s="633"/>
      <c r="K73" s="634"/>
      <c r="L73" s="632" t="str">
        <f>IF('Sample 3 Data'!F74="","",'Sample 3 Data'!F74)</f>
        <v/>
      </c>
      <c r="M73" s="633"/>
      <c r="N73" s="634"/>
      <c r="O73" s="632" t="str">
        <f>IF('Sample 4 Data'!F74="","",'Sample 4 Data'!F74)</f>
        <v/>
      </c>
      <c r="P73" s="633"/>
      <c r="Q73" s="634"/>
      <c r="R73" s="632" t="str">
        <f>IF('Sample 5 Data'!F74="","",'Sample 5 Data'!F74)</f>
        <v/>
      </c>
      <c r="S73" s="633"/>
      <c r="T73" s="634"/>
      <c r="U73" s="632" t="str">
        <f>IF('Sample 6 Data'!F74="","",'Sample 6 Data'!F74)</f>
        <v/>
      </c>
      <c r="V73" s="633"/>
      <c r="W73" s="634"/>
      <c r="X73" s="632" t="str">
        <f>IF('Sample 7 Data'!F74="","",'Sample 7 Data'!F74)</f>
        <v/>
      </c>
      <c r="Y73" s="633"/>
      <c r="Z73" s="634"/>
      <c r="AA73" s="632" t="str">
        <f>IF('Sample 8 Data'!F74="","",'Sample 8 Data'!F74)</f>
        <v/>
      </c>
      <c r="AB73" s="633"/>
      <c r="AC73" s="634"/>
      <c r="AD73" s="632" t="str">
        <f>IF('Sample 9 Data'!F74="","",'Sample 9 Data'!F74)</f>
        <v/>
      </c>
      <c r="AE73" s="633"/>
      <c r="AF73" s="634"/>
      <c r="AG73" s="632" t="str">
        <f>IF('Sample 10 Data'!F74="","",'Sample 10 Data'!F74)</f>
        <v/>
      </c>
      <c r="AH73" s="633"/>
      <c r="AI73" s="634"/>
      <c r="AJ73" s="635" t="str">
        <f>IF(C73="","",C73-'HKG selection'!$D$17)</f>
        <v/>
      </c>
      <c r="AK73" s="636"/>
      <c r="AL73" s="637"/>
      <c r="AM73" s="635" t="str">
        <f>IF(F73="","",F73-'HKG selection'!$D$18)</f>
        <v/>
      </c>
      <c r="AN73" s="636"/>
      <c r="AO73" s="637"/>
      <c r="AP73" s="635" t="str">
        <f>IF(I73="","",I73-'HKG selection'!$D$19)</f>
        <v/>
      </c>
      <c r="AQ73" s="636"/>
      <c r="AR73" s="637"/>
      <c r="AS73" s="635" t="str">
        <f>IF(L73="","",L73-'HKG selection'!$D$20)</f>
        <v/>
      </c>
      <c r="AT73" s="636"/>
      <c r="AU73" s="637"/>
      <c r="AV73" s="635" t="str">
        <f>IF(O73="","",O73-'HKG selection'!$D$21)</f>
        <v/>
      </c>
      <c r="AW73" s="636"/>
      <c r="AX73" s="637"/>
      <c r="AY73" s="635" t="str">
        <f>IF(R73="","",R73-'HKG selection'!$D$22)</f>
        <v/>
      </c>
      <c r="AZ73" s="636"/>
      <c r="BA73" s="637"/>
      <c r="BB73" s="635" t="str">
        <f>IF(U73="","",U73-'HKG selection'!$D$23)</f>
        <v/>
      </c>
      <c r="BC73" s="636"/>
      <c r="BD73" s="637"/>
      <c r="BE73" s="635" t="str">
        <f>IF(X73="","",X73-'HKG selection'!$D$24)</f>
        <v/>
      </c>
      <c r="BF73" s="636"/>
      <c r="BG73" s="637"/>
      <c r="BH73" s="635" t="str">
        <f>IF(AA73="","",AA73-'HKG selection'!$D$25)</f>
        <v/>
      </c>
      <c r="BI73" s="636"/>
      <c r="BJ73" s="637"/>
      <c r="BK73" s="635" t="str">
        <f>IF(AD73="","",AD73-'HKG selection'!$D$26)</f>
        <v/>
      </c>
      <c r="BL73" s="636"/>
      <c r="BM73" s="637"/>
      <c r="BN73" s="635" t="str">
        <f>IF(AG73="","",AG73-'HKG selection'!$D$27)</f>
        <v/>
      </c>
      <c r="BO73" s="636"/>
      <c r="BP73" s="637"/>
      <c r="BQ73" s="598"/>
      <c r="BR73" s="599"/>
      <c r="BS73" s="600"/>
      <c r="BT73" s="632" t="str">
        <f t="shared" si="60"/>
        <v/>
      </c>
      <c r="BU73" s="633"/>
      <c r="BV73" s="634"/>
      <c r="BW73" s="632" t="str">
        <f t="shared" si="61"/>
        <v/>
      </c>
      <c r="BX73" s="633"/>
      <c r="BY73" s="634"/>
      <c r="BZ73" s="632" t="str">
        <f t="shared" si="62"/>
        <v/>
      </c>
      <c r="CA73" s="633"/>
      <c r="CB73" s="634"/>
      <c r="CC73" s="632" t="str">
        <f t="shared" si="63"/>
        <v/>
      </c>
      <c r="CD73" s="633"/>
      <c r="CE73" s="634"/>
      <c r="CF73" s="632" t="str">
        <f t="shared" si="64"/>
        <v/>
      </c>
      <c r="CG73" s="633"/>
      <c r="CH73" s="634"/>
      <c r="CI73" s="632" t="str">
        <f t="shared" si="65"/>
        <v/>
      </c>
      <c r="CJ73" s="633"/>
      <c r="CK73" s="634"/>
      <c r="CL73" s="632" t="str">
        <f t="shared" si="66"/>
        <v/>
      </c>
      <c r="CM73" s="633"/>
      <c r="CN73" s="634"/>
      <c r="CO73" s="632" t="str">
        <f t="shared" si="67"/>
        <v/>
      </c>
      <c r="CP73" s="633"/>
      <c r="CQ73" s="634"/>
      <c r="CR73" s="632" t="str">
        <f t="shared" si="68"/>
        <v/>
      </c>
      <c r="CS73" s="633"/>
      <c r="CT73" s="634"/>
      <c r="CU73" s="632" t="str">
        <f t="shared" si="69"/>
        <v/>
      </c>
      <c r="CV73" s="633"/>
      <c r="CW73" s="634"/>
      <c r="CX73" s="598" t="str">
        <f t="shared" si="70"/>
        <v/>
      </c>
      <c r="CY73" s="599"/>
      <c r="CZ73" s="600"/>
      <c r="DA73" s="664" t="str">
        <f t="shared" si="71"/>
        <v/>
      </c>
      <c r="DB73" s="665"/>
      <c r="DC73" s="666"/>
      <c r="DD73" s="664" t="str">
        <f t="shared" si="72"/>
        <v/>
      </c>
      <c r="DE73" s="665"/>
      <c r="DF73" s="666"/>
      <c r="DG73" s="664" t="str">
        <f t="shared" si="73"/>
        <v/>
      </c>
      <c r="DH73" s="665"/>
      <c r="DI73" s="666"/>
      <c r="DJ73" s="664" t="str">
        <f t="shared" si="74"/>
        <v/>
      </c>
      <c r="DK73" s="665"/>
      <c r="DL73" s="666"/>
      <c r="DM73" s="664" t="str">
        <f t="shared" si="75"/>
        <v/>
      </c>
      <c r="DN73" s="665"/>
      <c r="DO73" s="666"/>
      <c r="DP73" s="664" t="str">
        <f t="shared" si="76"/>
        <v/>
      </c>
      <c r="DQ73" s="665"/>
      <c r="DR73" s="666"/>
      <c r="DS73" s="664" t="str">
        <f t="shared" si="77"/>
        <v/>
      </c>
      <c r="DT73" s="665"/>
      <c r="DU73" s="666"/>
      <c r="DV73" s="664" t="str">
        <f t="shared" si="78"/>
        <v/>
      </c>
      <c r="DW73" s="665"/>
      <c r="DX73" s="666"/>
      <c r="DY73" s="664" t="str">
        <f t="shared" si="79"/>
        <v/>
      </c>
      <c r="DZ73" s="665"/>
      <c r="EA73" s="666"/>
      <c r="EB73" s="664" t="str">
        <f t="shared" si="80"/>
        <v/>
      </c>
      <c r="EC73" s="665"/>
      <c r="ED73" s="666"/>
      <c r="EE73" s="598"/>
      <c r="EF73" s="599"/>
      <c r="EG73" s="600"/>
      <c r="EH73" s="646" t="str">
        <f t="shared" si="81"/>
        <v/>
      </c>
      <c r="EI73" s="647"/>
      <c r="EJ73" s="648"/>
      <c r="EK73" s="646" t="str">
        <f t="shared" si="82"/>
        <v/>
      </c>
      <c r="EL73" s="647"/>
      <c r="EM73" s="648"/>
      <c r="EN73" s="646" t="str">
        <f t="shared" si="83"/>
        <v/>
      </c>
      <c r="EO73" s="647"/>
      <c r="EP73" s="648"/>
      <c r="EQ73" s="646" t="str">
        <f t="shared" si="84"/>
        <v/>
      </c>
      <c r="ER73" s="647"/>
      <c r="ES73" s="648"/>
      <c r="ET73" s="646" t="str">
        <f t="shared" si="85"/>
        <v/>
      </c>
      <c r="EU73" s="647"/>
      <c r="EV73" s="648"/>
      <c r="EW73" s="646" t="str">
        <f t="shared" si="86"/>
        <v/>
      </c>
      <c r="EX73" s="647"/>
      <c r="EY73" s="648"/>
      <c r="EZ73" s="646" t="str">
        <f t="shared" si="87"/>
        <v/>
      </c>
      <c r="FA73" s="647"/>
      <c r="FB73" s="648"/>
      <c r="FC73" s="646" t="str">
        <f t="shared" si="88"/>
        <v/>
      </c>
      <c r="FD73" s="647"/>
      <c r="FE73" s="648"/>
      <c r="FF73" s="646" t="str">
        <f t="shared" si="89"/>
        <v/>
      </c>
      <c r="FG73" s="647"/>
      <c r="FH73" s="648"/>
      <c r="FI73" s="646" t="str">
        <f t="shared" si="90"/>
        <v/>
      </c>
      <c r="FJ73" s="647"/>
      <c r="FK73" s="648"/>
      <c r="FL73" s="632" t="str">
        <f t="shared" si="91"/>
        <v>N/A</v>
      </c>
      <c r="FM73" s="633"/>
      <c r="FN73" s="634"/>
      <c r="FO73" s="632" t="str">
        <f t="shared" si="92"/>
        <v>N/A</v>
      </c>
      <c r="FP73" s="633"/>
      <c r="FQ73" s="634"/>
      <c r="FR73" s="632" t="str">
        <f t="shared" si="93"/>
        <v>N/A</v>
      </c>
      <c r="FS73" s="633"/>
      <c r="FT73" s="634"/>
      <c r="FU73" s="632" t="str">
        <f t="shared" si="94"/>
        <v>N/A</v>
      </c>
      <c r="FV73" s="633"/>
      <c r="FW73" s="634"/>
      <c r="FX73" s="632" t="str">
        <f t="shared" si="95"/>
        <v>N/A</v>
      </c>
      <c r="FY73" s="633"/>
      <c r="FZ73" s="634"/>
      <c r="GA73" s="632" t="str">
        <f t="shared" si="96"/>
        <v>N/A</v>
      </c>
      <c r="GB73" s="633"/>
      <c r="GC73" s="634"/>
      <c r="GD73" s="632" t="str">
        <f t="shared" si="97"/>
        <v>N/A</v>
      </c>
      <c r="GE73" s="633"/>
      <c r="GF73" s="634"/>
      <c r="GG73" s="632" t="str">
        <f t="shared" si="98"/>
        <v>N/A</v>
      </c>
      <c r="GH73" s="633"/>
      <c r="GI73" s="634"/>
      <c r="GJ73" s="632" t="str">
        <f t="shared" si="99"/>
        <v>N/A</v>
      </c>
      <c r="GK73" s="633"/>
      <c r="GL73" s="634"/>
      <c r="GM73" s="632" t="str">
        <f t="shared" si="100"/>
        <v>N/A</v>
      </c>
      <c r="GN73" s="633"/>
      <c r="GO73" s="634"/>
      <c r="GP73" s="632" t="str">
        <f t="shared" si="101"/>
        <v>N/A</v>
      </c>
      <c r="GQ73" s="633"/>
      <c r="GR73" s="634"/>
      <c r="GS73" s="632" t="str">
        <f t="shared" si="102"/>
        <v>N/A</v>
      </c>
      <c r="GT73" s="633"/>
      <c r="GU73" s="634"/>
      <c r="GV73" s="632" t="str">
        <f t="shared" si="103"/>
        <v>N/A</v>
      </c>
      <c r="GW73" s="633"/>
      <c r="GX73" s="634"/>
      <c r="GY73" s="632" t="str">
        <f t="shared" si="104"/>
        <v>N/A</v>
      </c>
      <c r="GZ73" s="633"/>
      <c r="HA73" s="634"/>
      <c r="HB73" s="632" t="str">
        <f t="shared" si="105"/>
        <v>N/A</v>
      </c>
      <c r="HC73" s="633"/>
      <c r="HD73" s="634"/>
      <c r="HE73" s="632" t="str">
        <f t="shared" si="106"/>
        <v>N/A</v>
      </c>
      <c r="HF73" s="633"/>
      <c r="HG73" s="634"/>
      <c r="HH73" s="632" t="str">
        <f t="shared" si="107"/>
        <v>N/A</v>
      </c>
      <c r="HI73" s="633"/>
      <c r="HJ73" s="634"/>
      <c r="HK73" s="632" t="str">
        <f t="shared" si="108"/>
        <v>N/A</v>
      </c>
      <c r="HL73" s="633"/>
      <c r="HM73" s="634"/>
      <c r="HN73" s="632" t="str">
        <f t="shared" si="109"/>
        <v>N/A</v>
      </c>
      <c r="HO73" s="633"/>
      <c r="HP73" s="634"/>
      <c r="HQ73" s="632" t="str">
        <f t="shared" si="110"/>
        <v>N/A</v>
      </c>
      <c r="HR73" s="633"/>
      <c r="HS73" s="634"/>
    </row>
    <row r="74" spans="1:227">
      <c r="A74" s="24" t="str">
        <f>IF('Informations About Genes'!A74="","",'Informations About Genes'!A74)</f>
        <v>F12</v>
      </c>
      <c r="B74" s="25" t="str">
        <f>IF('Informations About Genes'!D74="","",'Informations About Genes'!D74)</f>
        <v/>
      </c>
      <c r="C74" s="632" t="str">
        <f>IF('Control Sample Data'!F75="","",'Control Sample Data'!F75)</f>
        <v/>
      </c>
      <c r="D74" s="633"/>
      <c r="E74" s="634"/>
      <c r="F74" s="632" t="str">
        <f>IF('Sample 1 Data'!F75="","",'Sample 1 Data'!F75)</f>
        <v/>
      </c>
      <c r="G74" s="633"/>
      <c r="H74" s="634"/>
      <c r="I74" s="632" t="str">
        <f>IF('Sample 2 Data'!F75="","",'Sample 2 Data'!F75)</f>
        <v/>
      </c>
      <c r="J74" s="633"/>
      <c r="K74" s="634"/>
      <c r="L74" s="632" t="str">
        <f>IF('Sample 3 Data'!F75="","",'Sample 3 Data'!F75)</f>
        <v/>
      </c>
      <c r="M74" s="633"/>
      <c r="N74" s="634"/>
      <c r="O74" s="632" t="str">
        <f>IF('Sample 4 Data'!F75="","",'Sample 4 Data'!F75)</f>
        <v/>
      </c>
      <c r="P74" s="633"/>
      <c r="Q74" s="634"/>
      <c r="R74" s="632" t="str">
        <f>IF('Sample 5 Data'!F75="","",'Sample 5 Data'!F75)</f>
        <v/>
      </c>
      <c r="S74" s="633"/>
      <c r="T74" s="634"/>
      <c r="U74" s="632" t="str">
        <f>IF('Sample 6 Data'!F75="","",'Sample 6 Data'!F75)</f>
        <v/>
      </c>
      <c r="V74" s="633"/>
      <c r="W74" s="634"/>
      <c r="X74" s="632" t="str">
        <f>IF('Sample 7 Data'!F75="","",'Sample 7 Data'!F75)</f>
        <v/>
      </c>
      <c r="Y74" s="633"/>
      <c r="Z74" s="634"/>
      <c r="AA74" s="632" t="str">
        <f>IF('Sample 8 Data'!F75="","",'Sample 8 Data'!F75)</f>
        <v/>
      </c>
      <c r="AB74" s="633"/>
      <c r="AC74" s="634"/>
      <c r="AD74" s="632" t="str">
        <f>IF('Sample 9 Data'!F75="","",'Sample 9 Data'!F75)</f>
        <v/>
      </c>
      <c r="AE74" s="633"/>
      <c r="AF74" s="634"/>
      <c r="AG74" s="632" t="str">
        <f>IF('Sample 10 Data'!F75="","",'Sample 10 Data'!F75)</f>
        <v/>
      </c>
      <c r="AH74" s="633"/>
      <c r="AI74" s="634"/>
      <c r="AJ74" s="635" t="str">
        <f>IF(C74="","",C74-'HKG selection'!$D$17)</f>
        <v/>
      </c>
      <c r="AK74" s="636"/>
      <c r="AL74" s="637"/>
      <c r="AM74" s="635" t="str">
        <f>IF(F74="","",F74-'HKG selection'!$D$18)</f>
        <v/>
      </c>
      <c r="AN74" s="636"/>
      <c r="AO74" s="637"/>
      <c r="AP74" s="635" t="str">
        <f>IF(I74="","",I74-'HKG selection'!$D$19)</f>
        <v/>
      </c>
      <c r="AQ74" s="636"/>
      <c r="AR74" s="637"/>
      <c r="AS74" s="635" t="str">
        <f>IF(L74="","",L74-'HKG selection'!$D$20)</f>
        <v/>
      </c>
      <c r="AT74" s="636"/>
      <c r="AU74" s="637"/>
      <c r="AV74" s="635" t="str">
        <f>IF(O74="","",O74-'HKG selection'!$D$21)</f>
        <v/>
      </c>
      <c r="AW74" s="636"/>
      <c r="AX74" s="637"/>
      <c r="AY74" s="635" t="str">
        <f>IF(R74="","",R74-'HKG selection'!$D$22)</f>
        <v/>
      </c>
      <c r="AZ74" s="636"/>
      <c r="BA74" s="637"/>
      <c r="BB74" s="635" t="str">
        <f>IF(U74="","",U74-'HKG selection'!$D$23)</f>
        <v/>
      </c>
      <c r="BC74" s="636"/>
      <c r="BD74" s="637"/>
      <c r="BE74" s="635" t="str">
        <f>IF(X74="","",X74-'HKG selection'!$D$24)</f>
        <v/>
      </c>
      <c r="BF74" s="636"/>
      <c r="BG74" s="637"/>
      <c r="BH74" s="635" t="str">
        <f>IF(AA74="","",AA74-'HKG selection'!$D$25)</f>
        <v/>
      </c>
      <c r="BI74" s="636"/>
      <c r="BJ74" s="637"/>
      <c r="BK74" s="635" t="str">
        <f>IF(AD74="","",AD74-'HKG selection'!$D$26)</f>
        <v/>
      </c>
      <c r="BL74" s="636"/>
      <c r="BM74" s="637"/>
      <c r="BN74" s="635" t="str">
        <f>IF(AG74="","",AG74-'HKG selection'!$D$27)</f>
        <v/>
      </c>
      <c r="BO74" s="636"/>
      <c r="BP74" s="637"/>
      <c r="BQ74" s="598"/>
      <c r="BR74" s="599"/>
      <c r="BS74" s="600"/>
      <c r="BT74" s="632" t="str">
        <f t="shared" si="60"/>
        <v/>
      </c>
      <c r="BU74" s="633"/>
      <c r="BV74" s="634"/>
      <c r="BW74" s="632" t="str">
        <f t="shared" si="61"/>
        <v/>
      </c>
      <c r="BX74" s="633"/>
      <c r="BY74" s="634"/>
      <c r="BZ74" s="632" t="str">
        <f t="shared" si="62"/>
        <v/>
      </c>
      <c r="CA74" s="633"/>
      <c r="CB74" s="634"/>
      <c r="CC74" s="632" t="str">
        <f t="shared" si="63"/>
        <v/>
      </c>
      <c r="CD74" s="633"/>
      <c r="CE74" s="634"/>
      <c r="CF74" s="632" t="str">
        <f t="shared" si="64"/>
        <v/>
      </c>
      <c r="CG74" s="633"/>
      <c r="CH74" s="634"/>
      <c r="CI74" s="632" t="str">
        <f t="shared" si="65"/>
        <v/>
      </c>
      <c r="CJ74" s="633"/>
      <c r="CK74" s="634"/>
      <c r="CL74" s="632" t="str">
        <f t="shared" si="66"/>
        <v/>
      </c>
      <c r="CM74" s="633"/>
      <c r="CN74" s="634"/>
      <c r="CO74" s="632" t="str">
        <f t="shared" si="67"/>
        <v/>
      </c>
      <c r="CP74" s="633"/>
      <c r="CQ74" s="634"/>
      <c r="CR74" s="632" t="str">
        <f t="shared" si="68"/>
        <v/>
      </c>
      <c r="CS74" s="633"/>
      <c r="CT74" s="634"/>
      <c r="CU74" s="632" t="str">
        <f t="shared" si="69"/>
        <v/>
      </c>
      <c r="CV74" s="633"/>
      <c r="CW74" s="634"/>
      <c r="CX74" s="598" t="str">
        <f t="shared" si="70"/>
        <v/>
      </c>
      <c r="CY74" s="599"/>
      <c r="CZ74" s="600"/>
      <c r="DA74" s="664" t="str">
        <f t="shared" si="71"/>
        <v/>
      </c>
      <c r="DB74" s="665"/>
      <c r="DC74" s="666"/>
      <c r="DD74" s="664" t="str">
        <f t="shared" si="72"/>
        <v/>
      </c>
      <c r="DE74" s="665"/>
      <c r="DF74" s="666"/>
      <c r="DG74" s="664" t="str">
        <f t="shared" si="73"/>
        <v/>
      </c>
      <c r="DH74" s="665"/>
      <c r="DI74" s="666"/>
      <c r="DJ74" s="664" t="str">
        <f t="shared" si="74"/>
        <v/>
      </c>
      <c r="DK74" s="665"/>
      <c r="DL74" s="666"/>
      <c r="DM74" s="664" t="str">
        <f t="shared" si="75"/>
        <v/>
      </c>
      <c r="DN74" s="665"/>
      <c r="DO74" s="666"/>
      <c r="DP74" s="664" t="str">
        <f t="shared" si="76"/>
        <v/>
      </c>
      <c r="DQ74" s="665"/>
      <c r="DR74" s="666"/>
      <c r="DS74" s="664" t="str">
        <f t="shared" si="77"/>
        <v/>
      </c>
      <c r="DT74" s="665"/>
      <c r="DU74" s="666"/>
      <c r="DV74" s="664" t="str">
        <f t="shared" si="78"/>
        <v/>
      </c>
      <c r="DW74" s="665"/>
      <c r="DX74" s="666"/>
      <c r="DY74" s="664" t="str">
        <f t="shared" si="79"/>
        <v/>
      </c>
      <c r="DZ74" s="665"/>
      <c r="EA74" s="666"/>
      <c r="EB74" s="664" t="str">
        <f t="shared" si="80"/>
        <v/>
      </c>
      <c r="EC74" s="665"/>
      <c r="ED74" s="666"/>
      <c r="EE74" s="598"/>
      <c r="EF74" s="599"/>
      <c r="EG74" s="600"/>
      <c r="EH74" s="646" t="str">
        <f t="shared" si="81"/>
        <v/>
      </c>
      <c r="EI74" s="647"/>
      <c r="EJ74" s="648"/>
      <c r="EK74" s="646" t="str">
        <f t="shared" si="82"/>
        <v/>
      </c>
      <c r="EL74" s="647"/>
      <c r="EM74" s="648"/>
      <c r="EN74" s="646" t="str">
        <f t="shared" si="83"/>
        <v/>
      </c>
      <c r="EO74" s="647"/>
      <c r="EP74" s="648"/>
      <c r="EQ74" s="646" t="str">
        <f t="shared" si="84"/>
        <v/>
      </c>
      <c r="ER74" s="647"/>
      <c r="ES74" s="648"/>
      <c r="ET74" s="646" t="str">
        <f t="shared" si="85"/>
        <v/>
      </c>
      <c r="EU74" s="647"/>
      <c r="EV74" s="648"/>
      <c r="EW74" s="646" t="str">
        <f t="shared" si="86"/>
        <v/>
      </c>
      <c r="EX74" s="647"/>
      <c r="EY74" s="648"/>
      <c r="EZ74" s="646" t="str">
        <f t="shared" si="87"/>
        <v/>
      </c>
      <c r="FA74" s="647"/>
      <c r="FB74" s="648"/>
      <c r="FC74" s="646" t="str">
        <f t="shared" si="88"/>
        <v/>
      </c>
      <c r="FD74" s="647"/>
      <c r="FE74" s="648"/>
      <c r="FF74" s="646" t="str">
        <f t="shared" si="89"/>
        <v/>
      </c>
      <c r="FG74" s="647"/>
      <c r="FH74" s="648"/>
      <c r="FI74" s="646" t="str">
        <f t="shared" si="90"/>
        <v/>
      </c>
      <c r="FJ74" s="647"/>
      <c r="FK74" s="648"/>
      <c r="FL74" s="632" t="str">
        <f t="shared" si="91"/>
        <v>N/A</v>
      </c>
      <c r="FM74" s="633"/>
      <c r="FN74" s="634"/>
      <c r="FO74" s="632" t="str">
        <f t="shared" si="92"/>
        <v>N/A</v>
      </c>
      <c r="FP74" s="633"/>
      <c r="FQ74" s="634"/>
      <c r="FR74" s="632" t="str">
        <f t="shared" si="93"/>
        <v>N/A</v>
      </c>
      <c r="FS74" s="633"/>
      <c r="FT74" s="634"/>
      <c r="FU74" s="632" t="str">
        <f t="shared" si="94"/>
        <v>N/A</v>
      </c>
      <c r="FV74" s="633"/>
      <c r="FW74" s="634"/>
      <c r="FX74" s="632" t="str">
        <f t="shared" si="95"/>
        <v>N/A</v>
      </c>
      <c r="FY74" s="633"/>
      <c r="FZ74" s="634"/>
      <c r="GA74" s="632" t="str">
        <f t="shared" si="96"/>
        <v>N/A</v>
      </c>
      <c r="GB74" s="633"/>
      <c r="GC74" s="634"/>
      <c r="GD74" s="632" t="str">
        <f t="shared" si="97"/>
        <v>N/A</v>
      </c>
      <c r="GE74" s="633"/>
      <c r="GF74" s="634"/>
      <c r="GG74" s="632" t="str">
        <f t="shared" si="98"/>
        <v>N/A</v>
      </c>
      <c r="GH74" s="633"/>
      <c r="GI74" s="634"/>
      <c r="GJ74" s="632" t="str">
        <f t="shared" si="99"/>
        <v>N/A</v>
      </c>
      <c r="GK74" s="633"/>
      <c r="GL74" s="634"/>
      <c r="GM74" s="632" t="str">
        <f t="shared" si="100"/>
        <v>N/A</v>
      </c>
      <c r="GN74" s="633"/>
      <c r="GO74" s="634"/>
      <c r="GP74" s="632" t="str">
        <f t="shared" si="101"/>
        <v>N/A</v>
      </c>
      <c r="GQ74" s="633"/>
      <c r="GR74" s="634"/>
      <c r="GS74" s="632" t="str">
        <f t="shared" si="102"/>
        <v>N/A</v>
      </c>
      <c r="GT74" s="633"/>
      <c r="GU74" s="634"/>
      <c r="GV74" s="632" t="str">
        <f t="shared" si="103"/>
        <v>N/A</v>
      </c>
      <c r="GW74" s="633"/>
      <c r="GX74" s="634"/>
      <c r="GY74" s="632" t="str">
        <f t="shared" si="104"/>
        <v>N/A</v>
      </c>
      <c r="GZ74" s="633"/>
      <c r="HA74" s="634"/>
      <c r="HB74" s="632" t="str">
        <f t="shared" si="105"/>
        <v>N/A</v>
      </c>
      <c r="HC74" s="633"/>
      <c r="HD74" s="634"/>
      <c r="HE74" s="632" t="str">
        <f t="shared" si="106"/>
        <v>N/A</v>
      </c>
      <c r="HF74" s="633"/>
      <c r="HG74" s="634"/>
      <c r="HH74" s="632" t="str">
        <f t="shared" si="107"/>
        <v>N/A</v>
      </c>
      <c r="HI74" s="633"/>
      <c r="HJ74" s="634"/>
      <c r="HK74" s="632" t="str">
        <f t="shared" si="108"/>
        <v>N/A</v>
      </c>
      <c r="HL74" s="633"/>
      <c r="HM74" s="634"/>
      <c r="HN74" s="632" t="str">
        <f t="shared" si="109"/>
        <v>N/A</v>
      </c>
      <c r="HO74" s="633"/>
      <c r="HP74" s="634"/>
      <c r="HQ74" s="632" t="str">
        <f t="shared" si="110"/>
        <v>N/A</v>
      </c>
      <c r="HR74" s="633"/>
      <c r="HS74" s="634"/>
    </row>
    <row r="75" spans="1:227">
      <c r="A75" s="24" t="str">
        <f>IF('Informations About Genes'!A75="","",'Informations About Genes'!A75)</f>
        <v>G1</v>
      </c>
      <c r="B75" s="25" t="str">
        <f>IF('Informations About Genes'!D75="","",'Informations About Genes'!D75)</f>
        <v/>
      </c>
      <c r="C75" s="632" t="str">
        <f>IF('Control Sample Data'!F76="","",'Control Sample Data'!F76)</f>
        <v/>
      </c>
      <c r="D75" s="633"/>
      <c r="E75" s="634"/>
      <c r="F75" s="632" t="str">
        <f>IF('Sample 1 Data'!F76="","",'Sample 1 Data'!F76)</f>
        <v/>
      </c>
      <c r="G75" s="633"/>
      <c r="H75" s="634"/>
      <c r="I75" s="632" t="str">
        <f>IF('Sample 2 Data'!F76="","",'Sample 2 Data'!F76)</f>
        <v/>
      </c>
      <c r="J75" s="633"/>
      <c r="K75" s="634"/>
      <c r="L75" s="632" t="str">
        <f>IF('Sample 3 Data'!F76="","",'Sample 3 Data'!F76)</f>
        <v/>
      </c>
      <c r="M75" s="633"/>
      <c r="N75" s="634"/>
      <c r="O75" s="632" t="str">
        <f>IF('Sample 4 Data'!F76="","",'Sample 4 Data'!F76)</f>
        <v/>
      </c>
      <c r="P75" s="633"/>
      <c r="Q75" s="634"/>
      <c r="R75" s="632" t="str">
        <f>IF('Sample 5 Data'!F76="","",'Sample 5 Data'!F76)</f>
        <v/>
      </c>
      <c r="S75" s="633"/>
      <c r="T75" s="634"/>
      <c r="U75" s="632" t="str">
        <f>IF('Sample 6 Data'!F76="","",'Sample 6 Data'!F76)</f>
        <v/>
      </c>
      <c r="V75" s="633"/>
      <c r="W75" s="634"/>
      <c r="X75" s="632" t="str">
        <f>IF('Sample 7 Data'!F76="","",'Sample 7 Data'!F76)</f>
        <v/>
      </c>
      <c r="Y75" s="633"/>
      <c r="Z75" s="634"/>
      <c r="AA75" s="632" t="str">
        <f>IF('Sample 8 Data'!F76="","",'Sample 8 Data'!F76)</f>
        <v/>
      </c>
      <c r="AB75" s="633"/>
      <c r="AC75" s="634"/>
      <c r="AD75" s="632" t="str">
        <f>IF('Sample 9 Data'!F76="","",'Sample 9 Data'!F76)</f>
        <v/>
      </c>
      <c r="AE75" s="633"/>
      <c r="AF75" s="634"/>
      <c r="AG75" s="632" t="str">
        <f>IF('Sample 10 Data'!F76="","",'Sample 10 Data'!F76)</f>
        <v/>
      </c>
      <c r="AH75" s="633"/>
      <c r="AI75" s="634"/>
      <c r="AJ75" s="635" t="str">
        <f>IF(C75="","",C75-'HKG selection'!$D$17)</f>
        <v/>
      </c>
      <c r="AK75" s="636"/>
      <c r="AL75" s="637"/>
      <c r="AM75" s="635" t="str">
        <f>IF(F75="","",F75-'HKG selection'!$D$18)</f>
        <v/>
      </c>
      <c r="AN75" s="636"/>
      <c r="AO75" s="637"/>
      <c r="AP75" s="635" t="str">
        <f>IF(I75="","",I75-'HKG selection'!$D$19)</f>
        <v/>
      </c>
      <c r="AQ75" s="636"/>
      <c r="AR75" s="637"/>
      <c r="AS75" s="635" t="str">
        <f>IF(L75="","",L75-'HKG selection'!$D$20)</f>
        <v/>
      </c>
      <c r="AT75" s="636"/>
      <c r="AU75" s="637"/>
      <c r="AV75" s="635" t="str">
        <f>IF(O75="","",O75-'HKG selection'!$D$21)</f>
        <v/>
      </c>
      <c r="AW75" s="636"/>
      <c r="AX75" s="637"/>
      <c r="AY75" s="635" t="str">
        <f>IF(R75="","",R75-'HKG selection'!$D$22)</f>
        <v/>
      </c>
      <c r="AZ75" s="636"/>
      <c r="BA75" s="637"/>
      <c r="BB75" s="635" t="str">
        <f>IF(U75="","",U75-'HKG selection'!$D$23)</f>
        <v/>
      </c>
      <c r="BC75" s="636"/>
      <c r="BD75" s="637"/>
      <c r="BE75" s="635" t="str">
        <f>IF(X75="","",X75-'HKG selection'!$D$24)</f>
        <v/>
      </c>
      <c r="BF75" s="636"/>
      <c r="BG75" s="637"/>
      <c r="BH75" s="635" t="str">
        <f>IF(AA75="","",AA75-'HKG selection'!$D$25)</f>
        <v/>
      </c>
      <c r="BI75" s="636"/>
      <c r="BJ75" s="637"/>
      <c r="BK75" s="635" t="str">
        <f>IF(AD75="","",AD75-'HKG selection'!$D$26)</f>
        <v/>
      </c>
      <c r="BL75" s="636"/>
      <c r="BM75" s="637"/>
      <c r="BN75" s="635" t="str">
        <f>IF(AG75="","",AG75-'HKG selection'!$D$27)</f>
        <v/>
      </c>
      <c r="BO75" s="636"/>
      <c r="BP75" s="637"/>
      <c r="BQ75" s="598"/>
      <c r="BR75" s="599"/>
      <c r="BS75" s="600"/>
      <c r="BT75" s="632" t="str">
        <f t="shared" si="60"/>
        <v/>
      </c>
      <c r="BU75" s="633"/>
      <c r="BV75" s="634"/>
      <c r="BW75" s="632" t="str">
        <f t="shared" si="61"/>
        <v/>
      </c>
      <c r="BX75" s="633"/>
      <c r="BY75" s="634"/>
      <c r="BZ75" s="632" t="str">
        <f t="shared" si="62"/>
        <v/>
      </c>
      <c r="CA75" s="633"/>
      <c r="CB75" s="634"/>
      <c r="CC75" s="632" t="str">
        <f t="shared" si="63"/>
        <v/>
      </c>
      <c r="CD75" s="633"/>
      <c r="CE75" s="634"/>
      <c r="CF75" s="632" t="str">
        <f t="shared" si="64"/>
        <v/>
      </c>
      <c r="CG75" s="633"/>
      <c r="CH75" s="634"/>
      <c r="CI75" s="632" t="str">
        <f t="shared" si="65"/>
        <v/>
      </c>
      <c r="CJ75" s="633"/>
      <c r="CK75" s="634"/>
      <c r="CL75" s="632" t="str">
        <f t="shared" si="66"/>
        <v/>
      </c>
      <c r="CM75" s="633"/>
      <c r="CN75" s="634"/>
      <c r="CO75" s="632" t="str">
        <f t="shared" si="67"/>
        <v/>
      </c>
      <c r="CP75" s="633"/>
      <c r="CQ75" s="634"/>
      <c r="CR75" s="632" t="str">
        <f t="shared" si="68"/>
        <v/>
      </c>
      <c r="CS75" s="633"/>
      <c r="CT75" s="634"/>
      <c r="CU75" s="632" t="str">
        <f t="shared" si="69"/>
        <v/>
      </c>
      <c r="CV75" s="633"/>
      <c r="CW75" s="634"/>
      <c r="CX75" s="598" t="str">
        <f t="shared" si="70"/>
        <v/>
      </c>
      <c r="CY75" s="599"/>
      <c r="CZ75" s="600"/>
      <c r="DA75" s="664" t="str">
        <f t="shared" si="71"/>
        <v/>
      </c>
      <c r="DB75" s="665"/>
      <c r="DC75" s="666"/>
      <c r="DD75" s="664" t="str">
        <f t="shared" si="72"/>
        <v/>
      </c>
      <c r="DE75" s="665"/>
      <c r="DF75" s="666"/>
      <c r="DG75" s="664" t="str">
        <f t="shared" si="73"/>
        <v/>
      </c>
      <c r="DH75" s="665"/>
      <c r="DI75" s="666"/>
      <c r="DJ75" s="664" t="str">
        <f t="shared" si="74"/>
        <v/>
      </c>
      <c r="DK75" s="665"/>
      <c r="DL75" s="666"/>
      <c r="DM75" s="664" t="str">
        <f t="shared" si="75"/>
        <v/>
      </c>
      <c r="DN75" s="665"/>
      <c r="DO75" s="666"/>
      <c r="DP75" s="664" t="str">
        <f t="shared" si="76"/>
        <v/>
      </c>
      <c r="DQ75" s="665"/>
      <c r="DR75" s="666"/>
      <c r="DS75" s="664" t="str">
        <f t="shared" si="77"/>
        <v/>
      </c>
      <c r="DT75" s="665"/>
      <c r="DU75" s="666"/>
      <c r="DV75" s="664" t="str">
        <f t="shared" si="78"/>
        <v/>
      </c>
      <c r="DW75" s="665"/>
      <c r="DX75" s="666"/>
      <c r="DY75" s="664" t="str">
        <f t="shared" si="79"/>
        <v/>
      </c>
      <c r="DZ75" s="665"/>
      <c r="EA75" s="666"/>
      <c r="EB75" s="664" t="str">
        <f t="shared" si="80"/>
        <v/>
      </c>
      <c r="EC75" s="665"/>
      <c r="ED75" s="666"/>
      <c r="EE75" s="598"/>
      <c r="EF75" s="599"/>
      <c r="EG75" s="600"/>
      <c r="EH75" s="646" t="str">
        <f t="shared" si="81"/>
        <v/>
      </c>
      <c r="EI75" s="647"/>
      <c r="EJ75" s="648"/>
      <c r="EK75" s="646" t="str">
        <f t="shared" si="82"/>
        <v/>
      </c>
      <c r="EL75" s="647"/>
      <c r="EM75" s="648"/>
      <c r="EN75" s="646" t="str">
        <f t="shared" si="83"/>
        <v/>
      </c>
      <c r="EO75" s="647"/>
      <c r="EP75" s="648"/>
      <c r="EQ75" s="646" t="str">
        <f t="shared" si="84"/>
        <v/>
      </c>
      <c r="ER75" s="647"/>
      <c r="ES75" s="648"/>
      <c r="ET75" s="646" t="str">
        <f t="shared" si="85"/>
        <v/>
      </c>
      <c r="EU75" s="647"/>
      <c r="EV75" s="648"/>
      <c r="EW75" s="646" t="str">
        <f t="shared" si="86"/>
        <v/>
      </c>
      <c r="EX75" s="647"/>
      <c r="EY75" s="648"/>
      <c r="EZ75" s="646" t="str">
        <f t="shared" si="87"/>
        <v/>
      </c>
      <c r="FA75" s="647"/>
      <c r="FB75" s="648"/>
      <c r="FC75" s="646" t="str">
        <f t="shared" si="88"/>
        <v/>
      </c>
      <c r="FD75" s="647"/>
      <c r="FE75" s="648"/>
      <c r="FF75" s="646" t="str">
        <f t="shared" si="89"/>
        <v/>
      </c>
      <c r="FG75" s="647"/>
      <c r="FH75" s="648"/>
      <c r="FI75" s="646" t="str">
        <f t="shared" si="90"/>
        <v/>
      </c>
      <c r="FJ75" s="647"/>
      <c r="FK75" s="648"/>
      <c r="FL75" s="632" t="str">
        <f t="shared" si="91"/>
        <v>N/A</v>
      </c>
      <c r="FM75" s="633"/>
      <c r="FN75" s="634"/>
      <c r="FO75" s="632" t="str">
        <f t="shared" si="92"/>
        <v>N/A</v>
      </c>
      <c r="FP75" s="633"/>
      <c r="FQ75" s="634"/>
      <c r="FR75" s="632" t="str">
        <f t="shared" si="93"/>
        <v>N/A</v>
      </c>
      <c r="FS75" s="633"/>
      <c r="FT75" s="634"/>
      <c r="FU75" s="632" t="str">
        <f t="shared" si="94"/>
        <v>N/A</v>
      </c>
      <c r="FV75" s="633"/>
      <c r="FW75" s="634"/>
      <c r="FX75" s="632" t="str">
        <f t="shared" si="95"/>
        <v>N/A</v>
      </c>
      <c r="FY75" s="633"/>
      <c r="FZ75" s="634"/>
      <c r="GA75" s="632" t="str">
        <f t="shared" si="96"/>
        <v>N/A</v>
      </c>
      <c r="GB75" s="633"/>
      <c r="GC75" s="634"/>
      <c r="GD75" s="632" t="str">
        <f t="shared" si="97"/>
        <v>N/A</v>
      </c>
      <c r="GE75" s="633"/>
      <c r="GF75" s="634"/>
      <c r="GG75" s="632" t="str">
        <f t="shared" si="98"/>
        <v>N/A</v>
      </c>
      <c r="GH75" s="633"/>
      <c r="GI75" s="634"/>
      <c r="GJ75" s="632" t="str">
        <f t="shared" si="99"/>
        <v>N/A</v>
      </c>
      <c r="GK75" s="633"/>
      <c r="GL75" s="634"/>
      <c r="GM75" s="632" t="str">
        <f t="shared" si="100"/>
        <v>N/A</v>
      </c>
      <c r="GN75" s="633"/>
      <c r="GO75" s="634"/>
      <c r="GP75" s="632" t="str">
        <f t="shared" si="101"/>
        <v>N/A</v>
      </c>
      <c r="GQ75" s="633"/>
      <c r="GR75" s="634"/>
      <c r="GS75" s="632" t="str">
        <f t="shared" si="102"/>
        <v>N/A</v>
      </c>
      <c r="GT75" s="633"/>
      <c r="GU75" s="634"/>
      <c r="GV75" s="632" t="str">
        <f t="shared" si="103"/>
        <v>N/A</v>
      </c>
      <c r="GW75" s="633"/>
      <c r="GX75" s="634"/>
      <c r="GY75" s="632" t="str">
        <f t="shared" si="104"/>
        <v>N/A</v>
      </c>
      <c r="GZ75" s="633"/>
      <c r="HA75" s="634"/>
      <c r="HB75" s="632" t="str">
        <f t="shared" si="105"/>
        <v>N/A</v>
      </c>
      <c r="HC75" s="633"/>
      <c r="HD75" s="634"/>
      <c r="HE75" s="632" t="str">
        <f t="shared" si="106"/>
        <v>N/A</v>
      </c>
      <c r="HF75" s="633"/>
      <c r="HG75" s="634"/>
      <c r="HH75" s="632" t="str">
        <f t="shared" si="107"/>
        <v>N/A</v>
      </c>
      <c r="HI75" s="633"/>
      <c r="HJ75" s="634"/>
      <c r="HK75" s="632" t="str">
        <f t="shared" si="108"/>
        <v>N/A</v>
      </c>
      <c r="HL75" s="633"/>
      <c r="HM75" s="634"/>
      <c r="HN75" s="632" t="str">
        <f t="shared" si="109"/>
        <v>N/A</v>
      </c>
      <c r="HO75" s="633"/>
      <c r="HP75" s="634"/>
      <c r="HQ75" s="632" t="str">
        <f t="shared" si="110"/>
        <v>N/A</v>
      </c>
      <c r="HR75" s="633"/>
      <c r="HS75" s="634"/>
    </row>
    <row r="76" spans="1:227">
      <c r="A76" s="24" t="str">
        <f>IF('Informations About Genes'!A76="","",'Informations About Genes'!A76)</f>
        <v>G2</v>
      </c>
      <c r="B76" s="25" t="str">
        <f>IF('Informations About Genes'!D76="","",'Informations About Genes'!D76)</f>
        <v/>
      </c>
      <c r="C76" s="632" t="str">
        <f>IF('Control Sample Data'!F77="","",'Control Sample Data'!F77)</f>
        <v/>
      </c>
      <c r="D76" s="633"/>
      <c r="E76" s="634"/>
      <c r="F76" s="632" t="str">
        <f>IF('Sample 1 Data'!F77="","",'Sample 1 Data'!F77)</f>
        <v/>
      </c>
      <c r="G76" s="633"/>
      <c r="H76" s="634"/>
      <c r="I76" s="632" t="str">
        <f>IF('Sample 2 Data'!F77="","",'Sample 2 Data'!F77)</f>
        <v/>
      </c>
      <c r="J76" s="633"/>
      <c r="K76" s="634"/>
      <c r="L76" s="632" t="str">
        <f>IF('Sample 3 Data'!F77="","",'Sample 3 Data'!F77)</f>
        <v/>
      </c>
      <c r="M76" s="633"/>
      <c r="N76" s="634"/>
      <c r="O76" s="632" t="str">
        <f>IF('Sample 4 Data'!F77="","",'Sample 4 Data'!F77)</f>
        <v/>
      </c>
      <c r="P76" s="633"/>
      <c r="Q76" s="634"/>
      <c r="R76" s="632" t="str">
        <f>IF('Sample 5 Data'!F77="","",'Sample 5 Data'!F77)</f>
        <v/>
      </c>
      <c r="S76" s="633"/>
      <c r="T76" s="634"/>
      <c r="U76" s="632" t="str">
        <f>IF('Sample 6 Data'!F77="","",'Sample 6 Data'!F77)</f>
        <v/>
      </c>
      <c r="V76" s="633"/>
      <c r="W76" s="634"/>
      <c r="X76" s="632" t="str">
        <f>IF('Sample 7 Data'!F77="","",'Sample 7 Data'!F77)</f>
        <v/>
      </c>
      <c r="Y76" s="633"/>
      <c r="Z76" s="634"/>
      <c r="AA76" s="632" t="str">
        <f>IF('Sample 8 Data'!F77="","",'Sample 8 Data'!F77)</f>
        <v/>
      </c>
      <c r="AB76" s="633"/>
      <c r="AC76" s="634"/>
      <c r="AD76" s="632" t="str">
        <f>IF('Sample 9 Data'!F77="","",'Sample 9 Data'!F77)</f>
        <v/>
      </c>
      <c r="AE76" s="633"/>
      <c r="AF76" s="634"/>
      <c r="AG76" s="632" t="str">
        <f>IF('Sample 10 Data'!F77="","",'Sample 10 Data'!F77)</f>
        <v/>
      </c>
      <c r="AH76" s="633"/>
      <c r="AI76" s="634"/>
      <c r="AJ76" s="635" t="str">
        <f>IF(C76="","",C76-'HKG selection'!$D$17)</f>
        <v/>
      </c>
      <c r="AK76" s="636"/>
      <c r="AL76" s="637"/>
      <c r="AM76" s="635" t="str">
        <f>IF(F76="","",F76-'HKG selection'!$D$18)</f>
        <v/>
      </c>
      <c r="AN76" s="636"/>
      <c r="AO76" s="637"/>
      <c r="AP76" s="635" t="str">
        <f>IF(I76="","",I76-'HKG selection'!$D$19)</f>
        <v/>
      </c>
      <c r="AQ76" s="636"/>
      <c r="AR76" s="637"/>
      <c r="AS76" s="635" t="str">
        <f>IF(L76="","",L76-'HKG selection'!$D$20)</f>
        <v/>
      </c>
      <c r="AT76" s="636"/>
      <c r="AU76" s="637"/>
      <c r="AV76" s="635" t="str">
        <f>IF(O76="","",O76-'HKG selection'!$D$21)</f>
        <v/>
      </c>
      <c r="AW76" s="636"/>
      <c r="AX76" s="637"/>
      <c r="AY76" s="635" t="str">
        <f>IF(R76="","",R76-'HKG selection'!$D$22)</f>
        <v/>
      </c>
      <c r="AZ76" s="636"/>
      <c r="BA76" s="637"/>
      <c r="BB76" s="635" t="str">
        <f>IF(U76="","",U76-'HKG selection'!$D$23)</f>
        <v/>
      </c>
      <c r="BC76" s="636"/>
      <c r="BD76" s="637"/>
      <c r="BE76" s="635" t="str">
        <f>IF(X76="","",X76-'HKG selection'!$D$24)</f>
        <v/>
      </c>
      <c r="BF76" s="636"/>
      <c r="BG76" s="637"/>
      <c r="BH76" s="635" t="str">
        <f>IF(AA76="","",AA76-'HKG selection'!$D$25)</f>
        <v/>
      </c>
      <c r="BI76" s="636"/>
      <c r="BJ76" s="637"/>
      <c r="BK76" s="635" t="str">
        <f>IF(AD76="","",AD76-'HKG selection'!$D$26)</f>
        <v/>
      </c>
      <c r="BL76" s="636"/>
      <c r="BM76" s="637"/>
      <c r="BN76" s="635" t="str">
        <f>IF(AG76="","",AG76-'HKG selection'!$D$27)</f>
        <v/>
      </c>
      <c r="BO76" s="636"/>
      <c r="BP76" s="637"/>
      <c r="BQ76" s="598"/>
      <c r="BR76" s="599"/>
      <c r="BS76" s="600"/>
      <c r="BT76" s="632" t="str">
        <f t="shared" si="60"/>
        <v/>
      </c>
      <c r="BU76" s="633"/>
      <c r="BV76" s="634"/>
      <c r="BW76" s="632" t="str">
        <f t="shared" si="61"/>
        <v/>
      </c>
      <c r="BX76" s="633"/>
      <c r="BY76" s="634"/>
      <c r="BZ76" s="632" t="str">
        <f t="shared" si="62"/>
        <v/>
      </c>
      <c r="CA76" s="633"/>
      <c r="CB76" s="634"/>
      <c r="CC76" s="632" t="str">
        <f t="shared" si="63"/>
        <v/>
      </c>
      <c r="CD76" s="633"/>
      <c r="CE76" s="634"/>
      <c r="CF76" s="632" t="str">
        <f t="shared" si="64"/>
        <v/>
      </c>
      <c r="CG76" s="633"/>
      <c r="CH76" s="634"/>
      <c r="CI76" s="632" t="str">
        <f t="shared" si="65"/>
        <v/>
      </c>
      <c r="CJ76" s="633"/>
      <c r="CK76" s="634"/>
      <c r="CL76" s="632" t="str">
        <f t="shared" si="66"/>
        <v/>
      </c>
      <c r="CM76" s="633"/>
      <c r="CN76" s="634"/>
      <c r="CO76" s="632" t="str">
        <f t="shared" si="67"/>
        <v/>
      </c>
      <c r="CP76" s="633"/>
      <c r="CQ76" s="634"/>
      <c r="CR76" s="632" t="str">
        <f t="shared" si="68"/>
        <v/>
      </c>
      <c r="CS76" s="633"/>
      <c r="CT76" s="634"/>
      <c r="CU76" s="632" t="str">
        <f t="shared" si="69"/>
        <v/>
      </c>
      <c r="CV76" s="633"/>
      <c r="CW76" s="634"/>
      <c r="CX76" s="598" t="str">
        <f t="shared" si="70"/>
        <v/>
      </c>
      <c r="CY76" s="599"/>
      <c r="CZ76" s="600"/>
      <c r="DA76" s="664" t="str">
        <f t="shared" si="71"/>
        <v/>
      </c>
      <c r="DB76" s="665"/>
      <c r="DC76" s="666"/>
      <c r="DD76" s="664" t="str">
        <f t="shared" si="72"/>
        <v/>
      </c>
      <c r="DE76" s="665"/>
      <c r="DF76" s="666"/>
      <c r="DG76" s="664" t="str">
        <f t="shared" si="73"/>
        <v/>
      </c>
      <c r="DH76" s="665"/>
      <c r="DI76" s="666"/>
      <c r="DJ76" s="664" t="str">
        <f t="shared" si="74"/>
        <v/>
      </c>
      <c r="DK76" s="665"/>
      <c r="DL76" s="666"/>
      <c r="DM76" s="664" t="str">
        <f t="shared" si="75"/>
        <v/>
      </c>
      <c r="DN76" s="665"/>
      <c r="DO76" s="666"/>
      <c r="DP76" s="664" t="str">
        <f t="shared" si="76"/>
        <v/>
      </c>
      <c r="DQ76" s="665"/>
      <c r="DR76" s="666"/>
      <c r="DS76" s="664" t="str">
        <f t="shared" si="77"/>
        <v/>
      </c>
      <c r="DT76" s="665"/>
      <c r="DU76" s="666"/>
      <c r="DV76" s="664" t="str">
        <f t="shared" si="78"/>
        <v/>
      </c>
      <c r="DW76" s="665"/>
      <c r="DX76" s="666"/>
      <c r="DY76" s="664" t="str">
        <f t="shared" si="79"/>
        <v/>
      </c>
      <c r="DZ76" s="665"/>
      <c r="EA76" s="666"/>
      <c r="EB76" s="664" t="str">
        <f t="shared" si="80"/>
        <v/>
      </c>
      <c r="EC76" s="665"/>
      <c r="ED76" s="666"/>
      <c r="EE76" s="598"/>
      <c r="EF76" s="599"/>
      <c r="EG76" s="600"/>
      <c r="EH76" s="646" t="str">
        <f t="shared" si="81"/>
        <v/>
      </c>
      <c r="EI76" s="647"/>
      <c r="EJ76" s="648"/>
      <c r="EK76" s="646" t="str">
        <f t="shared" si="82"/>
        <v/>
      </c>
      <c r="EL76" s="647"/>
      <c r="EM76" s="648"/>
      <c r="EN76" s="646" t="str">
        <f t="shared" si="83"/>
        <v/>
      </c>
      <c r="EO76" s="647"/>
      <c r="EP76" s="648"/>
      <c r="EQ76" s="646" t="str">
        <f t="shared" si="84"/>
        <v/>
      </c>
      <c r="ER76" s="647"/>
      <c r="ES76" s="648"/>
      <c r="ET76" s="646" t="str">
        <f t="shared" si="85"/>
        <v/>
      </c>
      <c r="EU76" s="647"/>
      <c r="EV76" s="648"/>
      <c r="EW76" s="646" t="str">
        <f t="shared" si="86"/>
        <v/>
      </c>
      <c r="EX76" s="647"/>
      <c r="EY76" s="648"/>
      <c r="EZ76" s="646" t="str">
        <f t="shared" si="87"/>
        <v/>
      </c>
      <c r="FA76" s="647"/>
      <c r="FB76" s="648"/>
      <c r="FC76" s="646" t="str">
        <f t="shared" si="88"/>
        <v/>
      </c>
      <c r="FD76" s="647"/>
      <c r="FE76" s="648"/>
      <c r="FF76" s="646" t="str">
        <f t="shared" si="89"/>
        <v/>
      </c>
      <c r="FG76" s="647"/>
      <c r="FH76" s="648"/>
      <c r="FI76" s="646" t="str">
        <f t="shared" si="90"/>
        <v/>
      </c>
      <c r="FJ76" s="647"/>
      <c r="FK76" s="648"/>
      <c r="FL76" s="632" t="str">
        <f t="shared" si="91"/>
        <v>N/A</v>
      </c>
      <c r="FM76" s="633"/>
      <c r="FN76" s="634"/>
      <c r="FO76" s="632" t="str">
        <f t="shared" si="92"/>
        <v>N/A</v>
      </c>
      <c r="FP76" s="633"/>
      <c r="FQ76" s="634"/>
      <c r="FR76" s="632" t="str">
        <f t="shared" si="93"/>
        <v>N/A</v>
      </c>
      <c r="FS76" s="633"/>
      <c r="FT76" s="634"/>
      <c r="FU76" s="632" t="str">
        <f t="shared" si="94"/>
        <v>N/A</v>
      </c>
      <c r="FV76" s="633"/>
      <c r="FW76" s="634"/>
      <c r="FX76" s="632" t="str">
        <f t="shared" si="95"/>
        <v>N/A</v>
      </c>
      <c r="FY76" s="633"/>
      <c r="FZ76" s="634"/>
      <c r="GA76" s="632" t="str">
        <f t="shared" si="96"/>
        <v>N/A</v>
      </c>
      <c r="GB76" s="633"/>
      <c r="GC76" s="634"/>
      <c r="GD76" s="632" t="str">
        <f t="shared" si="97"/>
        <v>N/A</v>
      </c>
      <c r="GE76" s="633"/>
      <c r="GF76" s="634"/>
      <c r="GG76" s="632" t="str">
        <f t="shared" si="98"/>
        <v>N/A</v>
      </c>
      <c r="GH76" s="633"/>
      <c r="GI76" s="634"/>
      <c r="GJ76" s="632" t="str">
        <f t="shared" si="99"/>
        <v>N/A</v>
      </c>
      <c r="GK76" s="633"/>
      <c r="GL76" s="634"/>
      <c r="GM76" s="632" t="str">
        <f t="shared" si="100"/>
        <v>N/A</v>
      </c>
      <c r="GN76" s="633"/>
      <c r="GO76" s="634"/>
      <c r="GP76" s="632" t="str">
        <f t="shared" si="101"/>
        <v>N/A</v>
      </c>
      <c r="GQ76" s="633"/>
      <c r="GR76" s="634"/>
      <c r="GS76" s="632" t="str">
        <f t="shared" si="102"/>
        <v>N/A</v>
      </c>
      <c r="GT76" s="633"/>
      <c r="GU76" s="634"/>
      <c r="GV76" s="632" t="str">
        <f t="shared" si="103"/>
        <v>N/A</v>
      </c>
      <c r="GW76" s="633"/>
      <c r="GX76" s="634"/>
      <c r="GY76" s="632" t="str">
        <f t="shared" si="104"/>
        <v>N/A</v>
      </c>
      <c r="GZ76" s="633"/>
      <c r="HA76" s="634"/>
      <c r="HB76" s="632" t="str">
        <f t="shared" si="105"/>
        <v>N/A</v>
      </c>
      <c r="HC76" s="633"/>
      <c r="HD76" s="634"/>
      <c r="HE76" s="632" t="str">
        <f t="shared" si="106"/>
        <v>N/A</v>
      </c>
      <c r="HF76" s="633"/>
      <c r="HG76" s="634"/>
      <c r="HH76" s="632" t="str">
        <f t="shared" si="107"/>
        <v>N/A</v>
      </c>
      <c r="HI76" s="633"/>
      <c r="HJ76" s="634"/>
      <c r="HK76" s="632" t="str">
        <f t="shared" si="108"/>
        <v>N/A</v>
      </c>
      <c r="HL76" s="633"/>
      <c r="HM76" s="634"/>
      <c r="HN76" s="632" t="str">
        <f t="shared" si="109"/>
        <v>N/A</v>
      </c>
      <c r="HO76" s="633"/>
      <c r="HP76" s="634"/>
      <c r="HQ76" s="632" t="str">
        <f t="shared" si="110"/>
        <v>N/A</v>
      </c>
      <c r="HR76" s="633"/>
      <c r="HS76" s="634"/>
    </row>
    <row r="77" spans="1:227">
      <c r="A77" s="24" t="str">
        <f>IF('Informations About Genes'!A77="","",'Informations About Genes'!A77)</f>
        <v>G3</v>
      </c>
      <c r="B77" s="25" t="str">
        <f>IF('Informations About Genes'!D77="","",'Informations About Genes'!D77)</f>
        <v/>
      </c>
      <c r="C77" s="632" t="str">
        <f>IF('Control Sample Data'!F78="","",'Control Sample Data'!F78)</f>
        <v/>
      </c>
      <c r="D77" s="633"/>
      <c r="E77" s="634"/>
      <c r="F77" s="632" t="str">
        <f>IF('Sample 1 Data'!F78="","",'Sample 1 Data'!F78)</f>
        <v/>
      </c>
      <c r="G77" s="633"/>
      <c r="H77" s="634"/>
      <c r="I77" s="632" t="str">
        <f>IF('Sample 2 Data'!F78="","",'Sample 2 Data'!F78)</f>
        <v/>
      </c>
      <c r="J77" s="633"/>
      <c r="K77" s="634"/>
      <c r="L77" s="632" t="str">
        <f>IF('Sample 3 Data'!F78="","",'Sample 3 Data'!F78)</f>
        <v/>
      </c>
      <c r="M77" s="633"/>
      <c r="N77" s="634"/>
      <c r="O77" s="632" t="str">
        <f>IF('Sample 4 Data'!F78="","",'Sample 4 Data'!F78)</f>
        <v/>
      </c>
      <c r="P77" s="633"/>
      <c r="Q77" s="634"/>
      <c r="R77" s="632" t="str">
        <f>IF('Sample 5 Data'!F78="","",'Sample 5 Data'!F78)</f>
        <v/>
      </c>
      <c r="S77" s="633"/>
      <c r="T77" s="634"/>
      <c r="U77" s="632" t="str">
        <f>IF('Sample 6 Data'!F78="","",'Sample 6 Data'!F78)</f>
        <v/>
      </c>
      <c r="V77" s="633"/>
      <c r="W77" s="634"/>
      <c r="X77" s="632" t="str">
        <f>IF('Sample 7 Data'!F78="","",'Sample 7 Data'!F78)</f>
        <v/>
      </c>
      <c r="Y77" s="633"/>
      <c r="Z77" s="634"/>
      <c r="AA77" s="632" t="str">
        <f>IF('Sample 8 Data'!F78="","",'Sample 8 Data'!F78)</f>
        <v/>
      </c>
      <c r="AB77" s="633"/>
      <c r="AC77" s="634"/>
      <c r="AD77" s="632" t="str">
        <f>IF('Sample 9 Data'!F78="","",'Sample 9 Data'!F78)</f>
        <v/>
      </c>
      <c r="AE77" s="633"/>
      <c r="AF77" s="634"/>
      <c r="AG77" s="632" t="str">
        <f>IF('Sample 10 Data'!F78="","",'Sample 10 Data'!F78)</f>
        <v/>
      </c>
      <c r="AH77" s="633"/>
      <c r="AI77" s="634"/>
      <c r="AJ77" s="635" t="str">
        <f>IF(C77="","",C77-'HKG selection'!$D$17)</f>
        <v/>
      </c>
      <c r="AK77" s="636"/>
      <c r="AL77" s="637"/>
      <c r="AM77" s="635" t="str">
        <f>IF(F77="","",F77-'HKG selection'!$D$18)</f>
        <v/>
      </c>
      <c r="AN77" s="636"/>
      <c r="AO77" s="637"/>
      <c r="AP77" s="635" t="str">
        <f>IF(I77="","",I77-'HKG selection'!$D$19)</f>
        <v/>
      </c>
      <c r="AQ77" s="636"/>
      <c r="AR77" s="637"/>
      <c r="AS77" s="635" t="str">
        <f>IF(L77="","",L77-'HKG selection'!$D$20)</f>
        <v/>
      </c>
      <c r="AT77" s="636"/>
      <c r="AU77" s="637"/>
      <c r="AV77" s="635" t="str">
        <f>IF(O77="","",O77-'HKG selection'!$D$21)</f>
        <v/>
      </c>
      <c r="AW77" s="636"/>
      <c r="AX77" s="637"/>
      <c r="AY77" s="635" t="str">
        <f>IF(R77="","",R77-'HKG selection'!$D$22)</f>
        <v/>
      </c>
      <c r="AZ77" s="636"/>
      <c r="BA77" s="637"/>
      <c r="BB77" s="635" t="str">
        <f>IF(U77="","",U77-'HKG selection'!$D$23)</f>
        <v/>
      </c>
      <c r="BC77" s="636"/>
      <c r="BD77" s="637"/>
      <c r="BE77" s="635" t="str">
        <f>IF(X77="","",X77-'HKG selection'!$D$24)</f>
        <v/>
      </c>
      <c r="BF77" s="636"/>
      <c r="BG77" s="637"/>
      <c r="BH77" s="635" t="str">
        <f>IF(AA77="","",AA77-'HKG selection'!$D$25)</f>
        <v/>
      </c>
      <c r="BI77" s="636"/>
      <c r="BJ77" s="637"/>
      <c r="BK77" s="635" t="str">
        <f>IF(AD77="","",AD77-'HKG selection'!$D$26)</f>
        <v/>
      </c>
      <c r="BL77" s="636"/>
      <c r="BM77" s="637"/>
      <c r="BN77" s="635" t="str">
        <f>IF(AG77="","",AG77-'HKG selection'!$D$27)</f>
        <v/>
      </c>
      <c r="BO77" s="636"/>
      <c r="BP77" s="637"/>
      <c r="BQ77" s="598"/>
      <c r="BR77" s="599"/>
      <c r="BS77" s="600"/>
      <c r="BT77" s="632" t="str">
        <f t="shared" si="60"/>
        <v/>
      </c>
      <c r="BU77" s="633"/>
      <c r="BV77" s="634"/>
      <c r="BW77" s="632" t="str">
        <f t="shared" si="61"/>
        <v/>
      </c>
      <c r="BX77" s="633"/>
      <c r="BY77" s="634"/>
      <c r="BZ77" s="632" t="str">
        <f t="shared" si="62"/>
        <v/>
      </c>
      <c r="CA77" s="633"/>
      <c r="CB77" s="634"/>
      <c r="CC77" s="632" t="str">
        <f t="shared" si="63"/>
        <v/>
      </c>
      <c r="CD77" s="633"/>
      <c r="CE77" s="634"/>
      <c r="CF77" s="632" t="str">
        <f t="shared" si="64"/>
        <v/>
      </c>
      <c r="CG77" s="633"/>
      <c r="CH77" s="634"/>
      <c r="CI77" s="632" t="str">
        <f t="shared" si="65"/>
        <v/>
      </c>
      <c r="CJ77" s="633"/>
      <c r="CK77" s="634"/>
      <c r="CL77" s="632" t="str">
        <f t="shared" si="66"/>
        <v/>
      </c>
      <c r="CM77" s="633"/>
      <c r="CN77" s="634"/>
      <c r="CO77" s="632" t="str">
        <f t="shared" si="67"/>
        <v/>
      </c>
      <c r="CP77" s="633"/>
      <c r="CQ77" s="634"/>
      <c r="CR77" s="632" t="str">
        <f t="shared" si="68"/>
        <v/>
      </c>
      <c r="CS77" s="633"/>
      <c r="CT77" s="634"/>
      <c r="CU77" s="632" t="str">
        <f t="shared" si="69"/>
        <v/>
      </c>
      <c r="CV77" s="633"/>
      <c r="CW77" s="634"/>
      <c r="CX77" s="598" t="str">
        <f t="shared" si="70"/>
        <v/>
      </c>
      <c r="CY77" s="599"/>
      <c r="CZ77" s="600"/>
      <c r="DA77" s="664" t="str">
        <f t="shared" si="71"/>
        <v/>
      </c>
      <c r="DB77" s="665"/>
      <c r="DC77" s="666"/>
      <c r="DD77" s="664" t="str">
        <f t="shared" si="72"/>
        <v/>
      </c>
      <c r="DE77" s="665"/>
      <c r="DF77" s="666"/>
      <c r="DG77" s="664" t="str">
        <f t="shared" si="73"/>
        <v/>
      </c>
      <c r="DH77" s="665"/>
      <c r="DI77" s="666"/>
      <c r="DJ77" s="664" t="str">
        <f t="shared" si="74"/>
        <v/>
      </c>
      <c r="DK77" s="665"/>
      <c r="DL77" s="666"/>
      <c r="DM77" s="664" t="str">
        <f t="shared" si="75"/>
        <v/>
      </c>
      <c r="DN77" s="665"/>
      <c r="DO77" s="666"/>
      <c r="DP77" s="664" t="str">
        <f t="shared" si="76"/>
        <v/>
      </c>
      <c r="DQ77" s="665"/>
      <c r="DR77" s="666"/>
      <c r="DS77" s="664" t="str">
        <f t="shared" si="77"/>
        <v/>
      </c>
      <c r="DT77" s="665"/>
      <c r="DU77" s="666"/>
      <c r="DV77" s="664" t="str">
        <f t="shared" si="78"/>
        <v/>
      </c>
      <c r="DW77" s="665"/>
      <c r="DX77" s="666"/>
      <c r="DY77" s="664" t="str">
        <f t="shared" si="79"/>
        <v/>
      </c>
      <c r="DZ77" s="665"/>
      <c r="EA77" s="666"/>
      <c r="EB77" s="664" t="str">
        <f t="shared" si="80"/>
        <v/>
      </c>
      <c r="EC77" s="665"/>
      <c r="ED77" s="666"/>
      <c r="EE77" s="598"/>
      <c r="EF77" s="599"/>
      <c r="EG77" s="600"/>
      <c r="EH77" s="646" t="str">
        <f t="shared" si="81"/>
        <v/>
      </c>
      <c r="EI77" s="647"/>
      <c r="EJ77" s="648"/>
      <c r="EK77" s="646" t="str">
        <f t="shared" si="82"/>
        <v/>
      </c>
      <c r="EL77" s="647"/>
      <c r="EM77" s="648"/>
      <c r="EN77" s="646" t="str">
        <f t="shared" si="83"/>
        <v/>
      </c>
      <c r="EO77" s="647"/>
      <c r="EP77" s="648"/>
      <c r="EQ77" s="646" t="str">
        <f t="shared" si="84"/>
        <v/>
      </c>
      <c r="ER77" s="647"/>
      <c r="ES77" s="648"/>
      <c r="ET77" s="646" t="str">
        <f t="shared" si="85"/>
        <v/>
      </c>
      <c r="EU77" s="647"/>
      <c r="EV77" s="648"/>
      <c r="EW77" s="646" t="str">
        <f t="shared" si="86"/>
        <v/>
      </c>
      <c r="EX77" s="647"/>
      <c r="EY77" s="648"/>
      <c r="EZ77" s="646" t="str">
        <f t="shared" si="87"/>
        <v/>
      </c>
      <c r="FA77" s="647"/>
      <c r="FB77" s="648"/>
      <c r="FC77" s="646" t="str">
        <f t="shared" si="88"/>
        <v/>
      </c>
      <c r="FD77" s="647"/>
      <c r="FE77" s="648"/>
      <c r="FF77" s="646" t="str">
        <f t="shared" si="89"/>
        <v/>
      </c>
      <c r="FG77" s="647"/>
      <c r="FH77" s="648"/>
      <c r="FI77" s="646" t="str">
        <f t="shared" si="90"/>
        <v/>
      </c>
      <c r="FJ77" s="647"/>
      <c r="FK77" s="648"/>
      <c r="FL77" s="632" t="str">
        <f t="shared" si="91"/>
        <v>N/A</v>
      </c>
      <c r="FM77" s="633"/>
      <c r="FN77" s="634"/>
      <c r="FO77" s="632" t="str">
        <f t="shared" si="92"/>
        <v>N/A</v>
      </c>
      <c r="FP77" s="633"/>
      <c r="FQ77" s="634"/>
      <c r="FR77" s="632" t="str">
        <f t="shared" si="93"/>
        <v>N/A</v>
      </c>
      <c r="FS77" s="633"/>
      <c r="FT77" s="634"/>
      <c r="FU77" s="632" t="str">
        <f t="shared" si="94"/>
        <v>N/A</v>
      </c>
      <c r="FV77" s="633"/>
      <c r="FW77" s="634"/>
      <c r="FX77" s="632" t="str">
        <f t="shared" si="95"/>
        <v>N/A</v>
      </c>
      <c r="FY77" s="633"/>
      <c r="FZ77" s="634"/>
      <c r="GA77" s="632" t="str">
        <f t="shared" si="96"/>
        <v>N/A</v>
      </c>
      <c r="GB77" s="633"/>
      <c r="GC77" s="634"/>
      <c r="GD77" s="632" t="str">
        <f t="shared" si="97"/>
        <v>N/A</v>
      </c>
      <c r="GE77" s="633"/>
      <c r="GF77" s="634"/>
      <c r="GG77" s="632" t="str">
        <f t="shared" si="98"/>
        <v>N/A</v>
      </c>
      <c r="GH77" s="633"/>
      <c r="GI77" s="634"/>
      <c r="GJ77" s="632" t="str">
        <f t="shared" si="99"/>
        <v>N/A</v>
      </c>
      <c r="GK77" s="633"/>
      <c r="GL77" s="634"/>
      <c r="GM77" s="632" t="str">
        <f t="shared" si="100"/>
        <v>N/A</v>
      </c>
      <c r="GN77" s="633"/>
      <c r="GO77" s="634"/>
      <c r="GP77" s="632" t="str">
        <f t="shared" si="101"/>
        <v>N/A</v>
      </c>
      <c r="GQ77" s="633"/>
      <c r="GR77" s="634"/>
      <c r="GS77" s="632" t="str">
        <f t="shared" si="102"/>
        <v>N/A</v>
      </c>
      <c r="GT77" s="633"/>
      <c r="GU77" s="634"/>
      <c r="GV77" s="632" t="str">
        <f t="shared" si="103"/>
        <v>N/A</v>
      </c>
      <c r="GW77" s="633"/>
      <c r="GX77" s="634"/>
      <c r="GY77" s="632" t="str">
        <f t="shared" si="104"/>
        <v>N/A</v>
      </c>
      <c r="GZ77" s="633"/>
      <c r="HA77" s="634"/>
      <c r="HB77" s="632" t="str">
        <f t="shared" si="105"/>
        <v>N/A</v>
      </c>
      <c r="HC77" s="633"/>
      <c r="HD77" s="634"/>
      <c r="HE77" s="632" t="str">
        <f t="shared" si="106"/>
        <v>N/A</v>
      </c>
      <c r="HF77" s="633"/>
      <c r="HG77" s="634"/>
      <c r="HH77" s="632" t="str">
        <f t="shared" si="107"/>
        <v>N/A</v>
      </c>
      <c r="HI77" s="633"/>
      <c r="HJ77" s="634"/>
      <c r="HK77" s="632" t="str">
        <f t="shared" si="108"/>
        <v>N/A</v>
      </c>
      <c r="HL77" s="633"/>
      <c r="HM77" s="634"/>
      <c r="HN77" s="632" t="str">
        <f t="shared" si="109"/>
        <v>N/A</v>
      </c>
      <c r="HO77" s="633"/>
      <c r="HP77" s="634"/>
      <c r="HQ77" s="632" t="str">
        <f t="shared" si="110"/>
        <v>N/A</v>
      </c>
      <c r="HR77" s="633"/>
      <c r="HS77" s="634"/>
    </row>
    <row r="78" spans="1:227">
      <c r="A78" s="24" t="str">
        <f>IF('Informations About Genes'!A78="","",'Informations About Genes'!A78)</f>
        <v>G4</v>
      </c>
      <c r="B78" s="25" t="str">
        <f>IF('Informations About Genes'!D78="","",'Informations About Genes'!D78)</f>
        <v/>
      </c>
      <c r="C78" s="632" t="str">
        <f>IF('Control Sample Data'!F79="","",'Control Sample Data'!F79)</f>
        <v/>
      </c>
      <c r="D78" s="633"/>
      <c r="E78" s="634"/>
      <c r="F78" s="632" t="str">
        <f>IF('Sample 1 Data'!F79="","",'Sample 1 Data'!F79)</f>
        <v/>
      </c>
      <c r="G78" s="633"/>
      <c r="H78" s="634"/>
      <c r="I78" s="632" t="str">
        <f>IF('Sample 2 Data'!F79="","",'Sample 2 Data'!F79)</f>
        <v/>
      </c>
      <c r="J78" s="633"/>
      <c r="K78" s="634"/>
      <c r="L78" s="632" t="str">
        <f>IF('Sample 3 Data'!F79="","",'Sample 3 Data'!F79)</f>
        <v/>
      </c>
      <c r="M78" s="633"/>
      <c r="N78" s="634"/>
      <c r="O78" s="632" t="str">
        <f>IF('Sample 4 Data'!F79="","",'Sample 4 Data'!F79)</f>
        <v/>
      </c>
      <c r="P78" s="633"/>
      <c r="Q78" s="634"/>
      <c r="R78" s="632" t="str">
        <f>IF('Sample 5 Data'!F79="","",'Sample 5 Data'!F79)</f>
        <v/>
      </c>
      <c r="S78" s="633"/>
      <c r="T78" s="634"/>
      <c r="U78" s="632" t="str">
        <f>IF('Sample 6 Data'!F79="","",'Sample 6 Data'!F79)</f>
        <v/>
      </c>
      <c r="V78" s="633"/>
      <c r="W78" s="634"/>
      <c r="X78" s="632" t="str">
        <f>IF('Sample 7 Data'!F79="","",'Sample 7 Data'!F79)</f>
        <v/>
      </c>
      <c r="Y78" s="633"/>
      <c r="Z78" s="634"/>
      <c r="AA78" s="632" t="str">
        <f>IF('Sample 8 Data'!F79="","",'Sample 8 Data'!F79)</f>
        <v/>
      </c>
      <c r="AB78" s="633"/>
      <c r="AC78" s="634"/>
      <c r="AD78" s="632" t="str">
        <f>IF('Sample 9 Data'!F79="","",'Sample 9 Data'!F79)</f>
        <v/>
      </c>
      <c r="AE78" s="633"/>
      <c r="AF78" s="634"/>
      <c r="AG78" s="632" t="str">
        <f>IF('Sample 10 Data'!F79="","",'Sample 10 Data'!F79)</f>
        <v/>
      </c>
      <c r="AH78" s="633"/>
      <c r="AI78" s="634"/>
      <c r="AJ78" s="635" t="str">
        <f>IF(C78="","",C78-'HKG selection'!$D$17)</f>
        <v/>
      </c>
      <c r="AK78" s="636"/>
      <c r="AL78" s="637"/>
      <c r="AM78" s="635" t="str">
        <f>IF(F78="","",F78-'HKG selection'!$D$18)</f>
        <v/>
      </c>
      <c r="AN78" s="636"/>
      <c r="AO78" s="637"/>
      <c r="AP78" s="635" t="str">
        <f>IF(I78="","",I78-'HKG selection'!$D$19)</f>
        <v/>
      </c>
      <c r="AQ78" s="636"/>
      <c r="AR78" s="637"/>
      <c r="AS78" s="635" t="str">
        <f>IF(L78="","",L78-'HKG selection'!$D$20)</f>
        <v/>
      </c>
      <c r="AT78" s="636"/>
      <c r="AU78" s="637"/>
      <c r="AV78" s="635" t="str">
        <f>IF(O78="","",O78-'HKG selection'!$D$21)</f>
        <v/>
      </c>
      <c r="AW78" s="636"/>
      <c r="AX78" s="637"/>
      <c r="AY78" s="635" t="str">
        <f>IF(R78="","",R78-'HKG selection'!$D$22)</f>
        <v/>
      </c>
      <c r="AZ78" s="636"/>
      <c r="BA78" s="637"/>
      <c r="BB78" s="635" t="str">
        <f>IF(U78="","",U78-'HKG selection'!$D$23)</f>
        <v/>
      </c>
      <c r="BC78" s="636"/>
      <c r="BD78" s="637"/>
      <c r="BE78" s="635" t="str">
        <f>IF(X78="","",X78-'HKG selection'!$D$24)</f>
        <v/>
      </c>
      <c r="BF78" s="636"/>
      <c r="BG78" s="637"/>
      <c r="BH78" s="635" t="str">
        <f>IF(AA78="","",AA78-'HKG selection'!$D$25)</f>
        <v/>
      </c>
      <c r="BI78" s="636"/>
      <c r="BJ78" s="637"/>
      <c r="BK78" s="635" t="str">
        <f>IF(AD78="","",AD78-'HKG selection'!$D$26)</f>
        <v/>
      </c>
      <c r="BL78" s="636"/>
      <c r="BM78" s="637"/>
      <c r="BN78" s="635" t="str">
        <f>IF(AG78="","",AG78-'HKG selection'!$D$27)</f>
        <v/>
      </c>
      <c r="BO78" s="636"/>
      <c r="BP78" s="637"/>
      <c r="BQ78" s="598"/>
      <c r="BR78" s="599"/>
      <c r="BS78" s="600"/>
      <c r="BT78" s="632" t="str">
        <f t="shared" si="60"/>
        <v/>
      </c>
      <c r="BU78" s="633"/>
      <c r="BV78" s="634"/>
      <c r="BW78" s="632" t="str">
        <f t="shared" si="61"/>
        <v/>
      </c>
      <c r="BX78" s="633"/>
      <c r="BY78" s="634"/>
      <c r="BZ78" s="632" t="str">
        <f t="shared" si="62"/>
        <v/>
      </c>
      <c r="CA78" s="633"/>
      <c r="CB78" s="634"/>
      <c r="CC78" s="632" t="str">
        <f t="shared" si="63"/>
        <v/>
      </c>
      <c r="CD78" s="633"/>
      <c r="CE78" s="634"/>
      <c r="CF78" s="632" t="str">
        <f t="shared" si="64"/>
        <v/>
      </c>
      <c r="CG78" s="633"/>
      <c r="CH78" s="634"/>
      <c r="CI78" s="632" t="str">
        <f t="shared" si="65"/>
        <v/>
      </c>
      <c r="CJ78" s="633"/>
      <c r="CK78" s="634"/>
      <c r="CL78" s="632" t="str">
        <f t="shared" si="66"/>
        <v/>
      </c>
      <c r="CM78" s="633"/>
      <c r="CN78" s="634"/>
      <c r="CO78" s="632" t="str">
        <f t="shared" si="67"/>
        <v/>
      </c>
      <c r="CP78" s="633"/>
      <c r="CQ78" s="634"/>
      <c r="CR78" s="632" t="str">
        <f t="shared" si="68"/>
        <v/>
      </c>
      <c r="CS78" s="633"/>
      <c r="CT78" s="634"/>
      <c r="CU78" s="632" t="str">
        <f t="shared" si="69"/>
        <v/>
      </c>
      <c r="CV78" s="633"/>
      <c r="CW78" s="634"/>
      <c r="CX78" s="598" t="str">
        <f t="shared" si="70"/>
        <v/>
      </c>
      <c r="CY78" s="599"/>
      <c r="CZ78" s="600"/>
      <c r="DA78" s="664" t="str">
        <f t="shared" si="71"/>
        <v/>
      </c>
      <c r="DB78" s="665"/>
      <c r="DC78" s="666"/>
      <c r="DD78" s="664" t="str">
        <f t="shared" si="72"/>
        <v/>
      </c>
      <c r="DE78" s="665"/>
      <c r="DF78" s="666"/>
      <c r="DG78" s="664" t="str">
        <f t="shared" si="73"/>
        <v/>
      </c>
      <c r="DH78" s="665"/>
      <c r="DI78" s="666"/>
      <c r="DJ78" s="664" t="str">
        <f t="shared" si="74"/>
        <v/>
      </c>
      <c r="DK78" s="665"/>
      <c r="DL78" s="666"/>
      <c r="DM78" s="664" t="str">
        <f t="shared" si="75"/>
        <v/>
      </c>
      <c r="DN78" s="665"/>
      <c r="DO78" s="666"/>
      <c r="DP78" s="664" t="str">
        <f t="shared" si="76"/>
        <v/>
      </c>
      <c r="DQ78" s="665"/>
      <c r="DR78" s="666"/>
      <c r="DS78" s="664" t="str">
        <f t="shared" si="77"/>
        <v/>
      </c>
      <c r="DT78" s="665"/>
      <c r="DU78" s="666"/>
      <c r="DV78" s="664" t="str">
        <f t="shared" si="78"/>
        <v/>
      </c>
      <c r="DW78" s="665"/>
      <c r="DX78" s="666"/>
      <c r="DY78" s="664" t="str">
        <f t="shared" si="79"/>
        <v/>
      </c>
      <c r="DZ78" s="665"/>
      <c r="EA78" s="666"/>
      <c r="EB78" s="664" t="str">
        <f t="shared" si="80"/>
        <v/>
      </c>
      <c r="EC78" s="665"/>
      <c r="ED78" s="666"/>
      <c r="EE78" s="598"/>
      <c r="EF78" s="599"/>
      <c r="EG78" s="600"/>
      <c r="EH78" s="646" t="str">
        <f t="shared" si="81"/>
        <v/>
      </c>
      <c r="EI78" s="647"/>
      <c r="EJ78" s="648"/>
      <c r="EK78" s="646" t="str">
        <f t="shared" si="82"/>
        <v/>
      </c>
      <c r="EL78" s="647"/>
      <c r="EM78" s="648"/>
      <c r="EN78" s="646" t="str">
        <f t="shared" si="83"/>
        <v/>
      </c>
      <c r="EO78" s="647"/>
      <c r="EP78" s="648"/>
      <c r="EQ78" s="646" t="str">
        <f t="shared" si="84"/>
        <v/>
      </c>
      <c r="ER78" s="647"/>
      <c r="ES78" s="648"/>
      <c r="ET78" s="646" t="str">
        <f t="shared" si="85"/>
        <v/>
      </c>
      <c r="EU78" s="647"/>
      <c r="EV78" s="648"/>
      <c r="EW78" s="646" t="str">
        <f t="shared" si="86"/>
        <v/>
      </c>
      <c r="EX78" s="647"/>
      <c r="EY78" s="648"/>
      <c r="EZ78" s="646" t="str">
        <f t="shared" si="87"/>
        <v/>
      </c>
      <c r="FA78" s="647"/>
      <c r="FB78" s="648"/>
      <c r="FC78" s="646" t="str">
        <f t="shared" si="88"/>
        <v/>
      </c>
      <c r="FD78" s="647"/>
      <c r="FE78" s="648"/>
      <c r="FF78" s="646" t="str">
        <f t="shared" si="89"/>
        <v/>
      </c>
      <c r="FG78" s="647"/>
      <c r="FH78" s="648"/>
      <c r="FI78" s="646" t="str">
        <f t="shared" si="90"/>
        <v/>
      </c>
      <c r="FJ78" s="647"/>
      <c r="FK78" s="648"/>
      <c r="FL78" s="632" t="str">
        <f t="shared" si="91"/>
        <v>N/A</v>
      </c>
      <c r="FM78" s="633"/>
      <c r="FN78" s="634"/>
      <c r="FO78" s="632" t="str">
        <f t="shared" si="92"/>
        <v>N/A</v>
      </c>
      <c r="FP78" s="633"/>
      <c r="FQ78" s="634"/>
      <c r="FR78" s="632" t="str">
        <f t="shared" si="93"/>
        <v>N/A</v>
      </c>
      <c r="FS78" s="633"/>
      <c r="FT78" s="634"/>
      <c r="FU78" s="632" t="str">
        <f t="shared" si="94"/>
        <v>N/A</v>
      </c>
      <c r="FV78" s="633"/>
      <c r="FW78" s="634"/>
      <c r="FX78" s="632" t="str">
        <f t="shared" si="95"/>
        <v>N/A</v>
      </c>
      <c r="FY78" s="633"/>
      <c r="FZ78" s="634"/>
      <c r="GA78" s="632" t="str">
        <f t="shared" si="96"/>
        <v>N/A</v>
      </c>
      <c r="GB78" s="633"/>
      <c r="GC78" s="634"/>
      <c r="GD78" s="632" t="str">
        <f t="shared" si="97"/>
        <v>N/A</v>
      </c>
      <c r="GE78" s="633"/>
      <c r="GF78" s="634"/>
      <c r="GG78" s="632" t="str">
        <f t="shared" si="98"/>
        <v>N/A</v>
      </c>
      <c r="GH78" s="633"/>
      <c r="GI78" s="634"/>
      <c r="GJ78" s="632" t="str">
        <f t="shared" si="99"/>
        <v>N/A</v>
      </c>
      <c r="GK78" s="633"/>
      <c r="GL78" s="634"/>
      <c r="GM78" s="632" t="str">
        <f t="shared" si="100"/>
        <v>N/A</v>
      </c>
      <c r="GN78" s="633"/>
      <c r="GO78" s="634"/>
      <c r="GP78" s="632" t="str">
        <f t="shared" si="101"/>
        <v>N/A</v>
      </c>
      <c r="GQ78" s="633"/>
      <c r="GR78" s="634"/>
      <c r="GS78" s="632" t="str">
        <f t="shared" si="102"/>
        <v>N/A</v>
      </c>
      <c r="GT78" s="633"/>
      <c r="GU78" s="634"/>
      <c r="GV78" s="632" t="str">
        <f t="shared" si="103"/>
        <v>N/A</v>
      </c>
      <c r="GW78" s="633"/>
      <c r="GX78" s="634"/>
      <c r="GY78" s="632" t="str">
        <f t="shared" si="104"/>
        <v>N/A</v>
      </c>
      <c r="GZ78" s="633"/>
      <c r="HA78" s="634"/>
      <c r="HB78" s="632" t="str">
        <f t="shared" si="105"/>
        <v>N/A</v>
      </c>
      <c r="HC78" s="633"/>
      <c r="HD78" s="634"/>
      <c r="HE78" s="632" t="str">
        <f t="shared" si="106"/>
        <v>N/A</v>
      </c>
      <c r="HF78" s="633"/>
      <c r="HG78" s="634"/>
      <c r="HH78" s="632" t="str">
        <f t="shared" si="107"/>
        <v>N/A</v>
      </c>
      <c r="HI78" s="633"/>
      <c r="HJ78" s="634"/>
      <c r="HK78" s="632" t="str">
        <f t="shared" si="108"/>
        <v>N/A</v>
      </c>
      <c r="HL78" s="633"/>
      <c r="HM78" s="634"/>
      <c r="HN78" s="632" t="str">
        <f t="shared" si="109"/>
        <v>N/A</v>
      </c>
      <c r="HO78" s="633"/>
      <c r="HP78" s="634"/>
      <c r="HQ78" s="632" t="str">
        <f t="shared" si="110"/>
        <v>N/A</v>
      </c>
      <c r="HR78" s="633"/>
      <c r="HS78" s="634"/>
    </row>
    <row r="79" spans="1:227">
      <c r="A79" s="24" t="str">
        <f>IF('Informations About Genes'!A79="","",'Informations About Genes'!A79)</f>
        <v>G5</v>
      </c>
      <c r="B79" s="25" t="str">
        <f>IF('Informations About Genes'!D79="","",'Informations About Genes'!D79)</f>
        <v/>
      </c>
      <c r="C79" s="632" t="str">
        <f>IF('Control Sample Data'!F80="","",'Control Sample Data'!F80)</f>
        <v/>
      </c>
      <c r="D79" s="633"/>
      <c r="E79" s="634"/>
      <c r="F79" s="632" t="str">
        <f>IF('Sample 1 Data'!F80="","",'Sample 1 Data'!F80)</f>
        <v/>
      </c>
      <c r="G79" s="633"/>
      <c r="H79" s="634"/>
      <c r="I79" s="632" t="str">
        <f>IF('Sample 2 Data'!F80="","",'Sample 2 Data'!F80)</f>
        <v/>
      </c>
      <c r="J79" s="633"/>
      <c r="K79" s="634"/>
      <c r="L79" s="632" t="str">
        <f>IF('Sample 3 Data'!F80="","",'Sample 3 Data'!F80)</f>
        <v/>
      </c>
      <c r="M79" s="633"/>
      <c r="N79" s="634"/>
      <c r="O79" s="632" t="str">
        <f>IF('Sample 4 Data'!F80="","",'Sample 4 Data'!F80)</f>
        <v/>
      </c>
      <c r="P79" s="633"/>
      <c r="Q79" s="634"/>
      <c r="R79" s="632" t="str">
        <f>IF('Sample 5 Data'!F80="","",'Sample 5 Data'!F80)</f>
        <v/>
      </c>
      <c r="S79" s="633"/>
      <c r="T79" s="634"/>
      <c r="U79" s="632" t="str">
        <f>IF('Sample 6 Data'!F80="","",'Sample 6 Data'!F80)</f>
        <v/>
      </c>
      <c r="V79" s="633"/>
      <c r="W79" s="634"/>
      <c r="X79" s="632" t="str">
        <f>IF('Sample 7 Data'!F80="","",'Sample 7 Data'!F80)</f>
        <v/>
      </c>
      <c r="Y79" s="633"/>
      <c r="Z79" s="634"/>
      <c r="AA79" s="632" t="str">
        <f>IF('Sample 8 Data'!F80="","",'Sample 8 Data'!F80)</f>
        <v/>
      </c>
      <c r="AB79" s="633"/>
      <c r="AC79" s="634"/>
      <c r="AD79" s="632" t="str">
        <f>IF('Sample 9 Data'!F80="","",'Sample 9 Data'!F80)</f>
        <v/>
      </c>
      <c r="AE79" s="633"/>
      <c r="AF79" s="634"/>
      <c r="AG79" s="632" t="str">
        <f>IF('Sample 10 Data'!F80="","",'Sample 10 Data'!F80)</f>
        <v/>
      </c>
      <c r="AH79" s="633"/>
      <c r="AI79" s="634"/>
      <c r="AJ79" s="635" t="str">
        <f>IF(C79="","",C79-'HKG selection'!$D$17)</f>
        <v/>
      </c>
      <c r="AK79" s="636"/>
      <c r="AL79" s="637"/>
      <c r="AM79" s="635" t="str">
        <f>IF(F79="","",F79-'HKG selection'!$D$18)</f>
        <v/>
      </c>
      <c r="AN79" s="636"/>
      <c r="AO79" s="637"/>
      <c r="AP79" s="635" t="str">
        <f>IF(I79="","",I79-'HKG selection'!$D$19)</f>
        <v/>
      </c>
      <c r="AQ79" s="636"/>
      <c r="AR79" s="637"/>
      <c r="AS79" s="635" t="str">
        <f>IF(L79="","",L79-'HKG selection'!$D$20)</f>
        <v/>
      </c>
      <c r="AT79" s="636"/>
      <c r="AU79" s="637"/>
      <c r="AV79" s="635" t="str">
        <f>IF(O79="","",O79-'HKG selection'!$D$21)</f>
        <v/>
      </c>
      <c r="AW79" s="636"/>
      <c r="AX79" s="637"/>
      <c r="AY79" s="635" t="str">
        <f>IF(R79="","",R79-'HKG selection'!$D$22)</f>
        <v/>
      </c>
      <c r="AZ79" s="636"/>
      <c r="BA79" s="637"/>
      <c r="BB79" s="635" t="str">
        <f>IF(U79="","",U79-'HKG selection'!$D$23)</f>
        <v/>
      </c>
      <c r="BC79" s="636"/>
      <c r="BD79" s="637"/>
      <c r="BE79" s="635" t="str">
        <f>IF(X79="","",X79-'HKG selection'!$D$24)</f>
        <v/>
      </c>
      <c r="BF79" s="636"/>
      <c r="BG79" s="637"/>
      <c r="BH79" s="635" t="str">
        <f>IF(AA79="","",AA79-'HKG selection'!$D$25)</f>
        <v/>
      </c>
      <c r="BI79" s="636"/>
      <c r="BJ79" s="637"/>
      <c r="BK79" s="635" t="str">
        <f>IF(AD79="","",AD79-'HKG selection'!$D$26)</f>
        <v/>
      </c>
      <c r="BL79" s="636"/>
      <c r="BM79" s="637"/>
      <c r="BN79" s="635" t="str">
        <f>IF(AG79="","",AG79-'HKG selection'!$D$27)</f>
        <v/>
      </c>
      <c r="BO79" s="636"/>
      <c r="BP79" s="637"/>
      <c r="BQ79" s="598"/>
      <c r="BR79" s="599"/>
      <c r="BS79" s="600"/>
      <c r="BT79" s="632" t="str">
        <f t="shared" si="60"/>
        <v/>
      </c>
      <c r="BU79" s="633"/>
      <c r="BV79" s="634"/>
      <c r="BW79" s="632" t="str">
        <f t="shared" si="61"/>
        <v/>
      </c>
      <c r="BX79" s="633"/>
      <c r="BY79" s="634"/>
      <c r="BZ79" s="632" t="str">
        <f t="shared" si="62"/>
        <v/>
      </c>
      <c r="CA79" s="633"/>
      <c r="CB79" s="634"/>
      <c r="CC79" s="632" t="str">
        <f t="shared" si="63"/>
        <v/>
      </c>
      <c r="CD79" s="633"/>
      <c r="CE79" s="634"/>
      <c r="CF79" s="632" t="str">
        <f t="shared" si="64"/>
        <v/>
      </c>
      <c r="CG79" s="633"/>
      <c r="CH79" s="634"/>
      <c r="CI79" s="632" t="str">
        <f t="shared" si="65"/>
        <v/>
      </c>
      <c r="CJ79" s="633"/>
      <c r="CK79" s="634"/>
      <c r="CL79" s="632" t="str">
        <f t="shared" si="66"/>
        <v/>
      </c>
      <c r="CM79" s="633"/>
      <c r="CN79" s="634"/>
      <c r="CO79" s="632" t="str">
        <f t="shared" si="67"/>
        <v/>
      </c>
      <c r="CP79" s="633"/>
      <c r="CQ79" s="634"/>
      <c r="CR79" s="632" t="str">
        <f t="shared" si="68"/>
        <v/>
      </c>
      <c r="CS79" s="633"/>
      <c r="CT79" s="634"/>
      <c r="CU79" s="632" t="str">
        <f t="shared" si="69"/>
        <v/>
      </c>
      <c r="CV79" s="633"/>
      <c r="CW79" s="634"/>
      <c r="CX79" s="598" t="str">
        <f t="shared" si="70"/>
        <v/>
      </c>
      <c r="CY79" s="599"/>
      <c r="CZ79" s="600"/>
      <c r="DA79" s="664" t="str">
        <f t="shared" si="71"/>
        <v/>
      </c>
      <c r="DB79" s="665"/>
      <c r="DC79" s="666"/>
      <c r="DD79" s="664" t="str">
        <f t="shared" si="72"/>
        <v/>
      </c>
      <c r="DE79" s="665"/>
      <c r="DF79" s="666"/>
      <c r="DG79" s="664" t="str">
        <f t="shared" si="73"/>
        <v/>
      </c>
      <c r="DH79" s="665"/>
      <c r="DI79" s="666"/>
      <c r="DJ79" s="664" t="str">
        <f t="shared" si="74"/>
        <v/>
      </c>
      <c r="DK79" s="665"/>
      <c r="DL79" s="666"/>
      <c r="DM79" s="664" t="str">
        <f t="shared" si="75"/>
        <v/>
      </c>
      <c r="DN79" s="665"/>
      <c r="DO79" s="666"/>
      <c r="DP79" s="664" t="str">
        <f t="shared" si="76"/>
        <v/>
      </c>
      <c r="DQ79" s="665"/>
      <c r="DR79" s="666"/>
      <c r="DS79" s="664" t="str">
        <f t="shared" si="77"/>
        <v/>
      </c>
      <c r="DT79" s="665"/>
      <c r="DU79" s="666"/>
      <c r="DV79" s="664" t="str">
        <f t="shared" si="78"/>
        <v/>
      </c>
      <c r="DW79" s="665"/>
      <c r="DX79" s="666"/>
      <c r="DY79" s="664" t="str">
        <f t="shared" si="79"/>
        <v/>
      </c>
      <c r="DZ79" s="665"/>
      <c r="EA79" s="666"/>
      <c r="EB79" s="664" t="str">
        <f t="shared" si="80"/>
        <v/>
      </c>
      <c r="EC79" s="665"/>
      <c r="ED79" s="666"/>
      <c r="EE79" s="598"/>
      <c r="EF79" s="599"/>
      <c r="EG79" s="600"/>
      <c r="EH79" s="646" t="str">
        <f t="shared" si="81"/>
        <v/>
      </c>
      <c r="EI79" s="647"/>
      <c r="EJ79" s="648"/>
      <c r="EK79" s="646" t="str">
        <f t="shared" si="82"/>
        <v/>
      </c>
      <c r="EL79" s="647"/>
      <c r="EM79" s="648"/>
      <c r="EN79" s="646" t="str">
        <f t="shared" si="83"/>
        <v/>
      </c>
      <c r="EO79" s="647"/>
      <c r="EP79" s="648"/>
      <c r="EQ79" s="646" t="str">
        <f t="shared" si="84"/>
        <v/>
      </c>
      <c r="ER79" s="647"/>
      <c r="ES79" s="648"/>
      <c r="ET79" s="646" t="str">
        <f t="shared" si="85"/>
        <v/>
      </c>
      <c r="EU79" s="647"/>
      <c r="EV79" s="648"/>
      <c r="EW79" s="646" t="str">
        <f t="shared" si="86"/>
        <v/>
      </c>
      <c r="EX79" s="647"/>
      <c r="EY79" s="648"/>
      <c r="EZ79" s="646" t="str">
        <f t="shared" si="87"/>
        <v/>
      </c>
      <c r="FA79" s="647"/>
      <c r="FB79" s="648"/>
      <c r="FC79" s="646" t="str">
        <f t="shared" si="88"/>
        <v/>
      </c>
      <c r="FD79" s="647"/>
      <c r="FE79" s="648"/>
      <c r="FF79" s="646" t="str">
        <f t="shared" si="89"/>
        <v/>
      </c>
      <c r="FG79" s="647"/>
      <c r="FH79" s="648"/>
      <c r="FI79" s="646" t="str">
        <f t="shared" si="90"/>
        <v/>
      </c>
      <c r="FJ79" s="647"/>
      <c r="FK79" s="648"/>
      <c r="FL79" s="632" t="str">
        <f t="shared" si="91"/>
        <v>N/A</v>
      </c>
      <c r="FM79" s="633"/>
      <c r="FN79" s="634"/>
      <c r="FO79" s="632" t="str">
        <f t="shared" si="92"/>
        <v>N/A</v>
      </c>
      <c r="FP79" s="633"/>
      <c r="FQ79" s="634"/>
      <c r="FR79" s="632" t="str">
        <f t="shared" si="93"/>
        <v>N/A</v>
      </c>
      <c r="FS79" s="633"/>
      <c r="FT79" s="634"/>
      <c r="FU79" s="632" t="str">
        <f t="shared" si="94"/>
        <v>N/A</v>
      </c>
      <c r="FV79" s="633"/>
      <c r="FW79" s="634"/>
      <c r="FX79" s="632" t="str">
        <f t="shared" si="95"/>
        <v>N/A</v>
      </c>
      <c r="FY79" s="633"/>
      <c r="FZ79" s="634"/>
      <c r="GA79" s="632" t="str">
        <f t="shared" si="96"/>
        <v>N/A</v>
      </c>
      <c r="GB79" s="633"/>
      <c r="GC79" s="634"/>
      <c r="GD79" s="632" t="str">
        <f t="shared" si="97"/>
        <v>N/A</v>
      </c>
      <c r="GE79" s="633"/>
      <c r="GF79" s="634"/>
      <c r="GG79" s="632" t="str">
        <f t="shared" si="98"/>
        <v>N/A</v>
      </c>
      <c r="GH79" s="633"/>
      <c r="GI79" s="634"/>
      <c r="GJ79" s="632" t="str">
        <f t="shared" si="99"/>
        <v>N/A</v>
      </c>
      <c r="GK79" s="633"/>
      <c r="GL79" s="634"/>
      <c r="GM79" s="632" t="str">
        <f t="shared" si="100"/>
        <v>N/A</v>
      </c>
      <c r="GN79" s="633"/>
      <c r="GO79" s="634"/>
      <c r="GP79" s="632" t="str">
        <f t="shared" si="101"/>
        <v>N/A</v>
      </c>
      <c r="GQ79" s="633"/>
      <c r="GR79" s="634"/>
      <c r="GS79" s="632" t="str">
        <f t="shared" si="102"/>
        <v>N/A</v>
      </c>
      <c r="GT79" s="633"/>
      <c r="GU79" s="634"/>
      <c r="GV79" s="632" t="str">
        <f t="shared" si="103"/>
        <v>N/A</v>
      </c>
      <c r="GW79" s="633"/>
      <c r="GX79" s="634"/>
      <c r="GY79" s="632" t="str">
        <f t="shared" si="104"/>
        <v>N/A</v>
      </c>
      <c r="GZ79" s="633"/>
      <c r="HA79" s="634"/>
      <c r="HB79" s="632" t="str">
        <f t="shared" si="105"/>
        <v>N/A</v>
      </c>
      <c r="HC79" s="633"/>
      <c r="HD79" s="634"/>
      <c r="HE79" s="632" t="str">
        <f t="shared" si="106"/>
        <v>N/A</v>
      </c>
      <c r="HF79" s="633"/>
      <c r="HG79" s="634"/>
      <c r="HH79" s="632" t="str">
        <f t="shared" si="107"/>
        <v>N/A</v>
      </c>
      <c r="HI79" s="633"/>
      <c r="HJ79" s="634"/>
      <c r="HK79" s="632" t="str">
        <f t="shared" si="108"/>
        <v>N/A</v>
      </c>
      <c r="HL79" s="633"/>
      <c r="HM79" s="634"/>
      <c r="HN79" s="632" t="str">
        <f t="shared" si="109"/>
        <v>N/A</v>
      </c>
      <c r="HO79" s="633"/>
      <c r="HP79" s="634"/>
      <c r="HQ79" s="632" t="str">
        <f t="shared" si="110"/>
        <v>N/A</v>
      </c>
      <c r="HR79" s="633"/>
      <c r="HS79" s="634"/>
    </row>
    <row r="80" spans="1:227">
      <c r="A80" s="24" t="str">
        <f>IF('Informations About Genes'!A80="","",'Informations About Genes'!A80)</f>
        <v>G6</v>
      </c>
      <c r="B80" s="25" t="str">
        <f>IF('Informations About Genes'!D80="","",'Informations About Genes'!D80)</f>
        <v/>
      </c>
      <c r="C80" s="632" t="str">
        <f>IF('Control Sample Data'!F81="","",'Control Sample Data'!F81)</f>
        <v/>
      </c>
      <c r="D80" s="633"/>
      <c r="E80" s="634"/>
      <c r="F80" s="632" t="str">
        <f>IF('Sample 1 Data'!F81="","",'Sample 1 Data'!F81)</f>
        <v/>
      </c>
      <c r="G80" s="633"/>
      <c r="H80" s="634"/>
      <c r="I80" s="632" t="str">
        <f>IF('Sample 2 Data'!F81="","",'Sample 2 Data'!F81)</f>
        <v/>
      </c>
      <c r="J80" s="633"/>
      <c r="K80" s="634"/>
      <c r="L80" s="632" t="str">
        <f>IF('Sample 3 Data'!F81="","",'Sample 3 Data'!F81)</f>
        <v/>
      </c>
      <c r="M80" s="633"/>
      <c r="N80" s="634"/>
      <c r="O80" s="632" t="str">
        <f>IF('Sample 4 Data'!F81="","",'Sample 4 Data'!F81)</f>
        <v/>
      </c>
      <c r="P80" s="633"/>
      <c r="Q80" s="634"/>
      <c r="R80" s="632" t="str">
        <f>IF('Sample 5 Data'!F81="","",'Sample 5 Data'!F81)</f>
        <v/>
      </c>
      <c r="S80" s="633"/>
      <c r="T80" s="634"/>
      <c r="U80" s="632" t="str">
        <f>IF('Sample 6 Data'!F81="","",'Sample 6 Data'!F81)</f>
        <v/>
      </c>
      <c r="V80" s="633"/>
      <c r="W80" s="634"/>
      <c r="X80" s="632" t="str">
        <f>IF('Sample 7 Data'!F81="","",'Sample 7 Data'!F81)</f>
        <v/>
      </c>
      <c r="Y80" s="633"/>
      <c r="Z80" s="634"/>
      <c r="AA80" s="632" t="str">
        <f>IF('Sample 8 Data'!F81="","",'Sample 8 Data'!F81)</f>
        <v/>
      </c>
      <c r="AB80" s="633"/>
      <c r="AC80" s="634"/>
      <c r="AD80" s="632" t="str">
        <f>IF('Sample 9 Data'!F81="","",'Sample 9 Data'!F81)</f>
        <v/>
      </c>
      <c r="AE80" s="633"/>
      <c r="AF80" s="634"/>
      <c r="AG80" s="632" t="str">
        <f>IF('Sample 10 Data'!F81="","",'Sample 10 Data'!F81)</f>
        <v/>
      </c>
      <c r="AH80" s="633"/>
      <c r="AI80" s="634"/>
      <c r="AJ80" s="635" t="str">
        <f>IF(C80="","",C80-'HKG selection'!$D$17)</f>
        <v/>
      </c>
      <c r="AK80" s="636"/>
      <c r="AL80" s="637"/>
      <c r="AM80" s="635" t="str">
        <f>IF(F80="","",F80-'HKG selection'!$D$18)</f>
        <v/>
      </c>
      <c r="AN80" s="636"/>
      <c r="AO80" s="637"/>
      <c r="AP80" s="635" t="str">
        <f>IF(I80="","",I80-'HKG selection'!$D$19)</f>
        <v/>
      </c>
      <c r="AQ80" s="636"/>
      <c r="AR80" s="637"/>
      <c r="AS80" s="635" t="str">
        <f>IF(L80="","",L80-'HKG selection'!$D$20)</f>
        <v/>
      </c>
      <c r="AT80" s="636"/>
      <c r="AU80" s="637"/>
      <c r="AV80" s="635" t="str">
        <f>IF(O80="","",O80-'HKG selection'!$D$21)</f>
        <v/>
      </c>
      <c r="AW80" s="636"/>
      <c r="AX80" s="637"/>
      <c r="AY80" s="635" t="str">
        <f>IF(R80="","",R80-'HKG selection'!$D$22)</f>
        <v/>
      </c>
      <c r="AZ80" s="636"/>
      <c r="BA80" s="637"/>
      <c r="BB80" s="635" t="str">
        <f>IF(U80="","",U80-'HKG selection'!$D$23)</f>
        <v/>
      </c>
      <c r="BC80" s="636"/>
      <c r="BD80" s="637"/>
      <c r="BE80" s="635" t="str">
        <f>IF(X80="","",X80-'HKG selection'!$D$24)</f>
        <v/>
      </c>
      <c r="BF80" s="636"/>
      <c r="BG80" s="637"/>
      <c r="BH80" s="635" t="str">
        <f>IF(AA80="","",AA80-'HKG selection'!$D$25)</f>
        <v/>
      </c>
      <c r="BI80" s="636"/>
      <c r="BJ80" s="637"/>
      <c r="BK80" s="635" t="str">
        <f>IF(AD80="","",AD80-'HKG selection'!$D$26)</f>
        <v/>
      </c>
      <c r="BL80" s="636"/>
      <c r="BM80" s="637"/>
      <c r="BN80" s="635" t="str">
        <f>IF(AG80="","",AG80-'HKG selection'!$D$27)</f>
        <v/>
      </c>
      <c r="BO80" s="636"/>
      <c r="BP80" s="637"/>
      <c r="BQ80" s="598"/>
      <c r="BR80" s="599"/>
      <c r="BS80" s="600"/>
      <c r="BT80" s="632" t="str">
        <f t="shared" si="60"/>
        <v/>
      </c>
      <c r="BU80" s="633"/>
      <c r="BV80" s="634"/>
      <c r="BW80" s="632" t="str">
        <f t="shared" si="61"/>
        <v/>
      </c>
      <c r="BX80" s="633"/>
      <c r="BY80" s="634"/>
      <c r="BZ80" s="632" t="str">
        <f t="shared" si="62"/>
        <v/>
      </c>
      <c r="CA80" s="633"/>
      <c r="CB80" s="634"/>
      <c r="CC80" s="632" t="str">
        <f t="shared" si="63"/>
        <v/>
      </c>
      <c r="CD80" s="633"/>
      <c r="CE80" s="634"/>
      <c r="CF80" s="632" t="str">
        <f t="shared" si="64"/>
        <v/>
      </c>
      <c r="CG80" s="633"/>
      <c r="CH80" s="634"/>
      <c r="CI80" s="632" t="str">
        <f t="shared" si="65"/>
        <v/>
      </c>
      <c r="CJ80" s="633"/>
      <c r="CK80" s="634"/>
      <c r="CL80" s="632" t="str">
        <f t="shared" si="66"/>
        <v/>
      </c>
      <c r="CM80" s="633"/>
      <c r="CN80" s="634"/>
      <c r="CO80" s="632" t="str">
        <f t="shared" si="67"/>
        <v/>
      </c>
      <c r="CP80" s="633"/>
      <c r="CQ80" s="634"/>
      <c r="CR80" s="632" t="str">
        <f t="shared" si="68"/>
        <v/>
      </c>
      <c r="CS80" s="633"/>
      <c r="CT80" s="634"/>
      <c r="CU80" s="632" t="str">
        <f t="shared" si="69"/>
        <v/>
      </c>
      <c r="CV80" s="633"/>
      <c r="CW80" s="634"/>
      <c r="CX80" s="598" t="str">
        <f t="shared" si="70"/>
        <v/>
      </c>
      <c r="CY80" s="599"/>
      <c r="CZ80" s="600"/>
      <c r="DA80" s="664" t="str">
        <f t="shared" si="71"/>
        <v/>
      </c>
      <c r="DB80" s="665"/>
      <c r="DC80" s="666"/>
      <c r="DD80" s="664" t="str">
        <f t="shared" si="72"/>
        <v/>
      </c>
      <c r="DE80" s="665"/>
      <c r="DF80" s="666"/>
      <c r="DG80" s="664" t="str">
        <f t="shared" si="73"/>
        <v/>
      </c>
      <c r="DH80" s="665"/>
      <c r="DI80" s="666"/>
      <c r="DJ80" s="664" t="str">
        <f t="shared" si="74"/>
        <v/>
      </c>
      <c r="DK80" s="665"/>
      <c r="DL80" s="666"/>
      <c r="DM80" s="664" t="str">
        <f t="shared" si="75"/>
        <v/>
      </c>
      <c r="DN80" s="665"/>
      <c r="DO80" s="666"/>
      <c r="DP80" s="664" t="str">
        <f t="shared" si="76"/>
        <v/>
      </c>
      <c r="DQ80" s="665"/>
      <c r="DR80" s="666"/>
      <c r="DS80" s="664" t="str">
        <f t="shared" si="77"/>
        <v/>
      </c>
      <c r="DT80" s="665"/>
      <c r="DU80" s="666"/>
      <c r="DV80" s="664" t="str">
        <f t="shared" si="78"/>
        <v/>
      </c>
      <c r="DW80" s="665"/>
      <c r="DX80" s="666"/>
      <c r="DY80" s="664" t="str">
        <f t="shared" si="79"/>
        <v/>
      </c>
      <c r="DZ80" s="665"/>
      <c r="EA80" s="666"/>
      <c r="EB80" s="664" t="str">
        <f t="shared" si="80"/>
        <v/>
      </c>
      <c r="EC80" s="665"/>
      <c r="ED80" s="666"/>
      <c r="EE80" s="598"/>
      <c r="EF80" s="599"/>
      <c r="EG80" s="600"/>
      <c r="EH80" s="646" t="str">
        <f t="shared" si="81"/>
        <v/>
      </c>
      <c r="EI80" s="647"/>
      <c r="EJ80" s="648"/>
      <c r="EK80" s="646" t="str">
        <f t="shared" si="82"/>
        <v/>
      </c>
      <c r="EL80" s="647"/>
      <c r="EM80" s="648"/>
      <c r="EN80" s="646" t="str">
        <f t="shared" si="83"/>
        <v/>
      </c>
      <c r="EO80" s="647"/>
      <c r="EP80" s="648"/>
      <c r="EQ80" s="646" t="str">
        <f t="shared" si="84"/>
        <v/>
      </c>
      <c r="ER80" s="647"/>
      <c r="ES80" s="648"/>
      <c r="ET80" s="646" t="str">
        <f t="shared" si="85"/>
        <v/>
      </c>
      <c r="EU80" s="647"/>
      <c r="EV80" s="648"/>
      <c r="EW80" s="646" t="str">
        <f t="shared" si="86"/>
        <v/>
      </c>
      <c r="EX80" s="647"/>
      <c r="EY80" s="648"/>
      <c r="EZ80" s="646" t="str">
        <f t="shared" si="87"/>
        <v/>
      </c>
      <c r="FA80" s="647"/>
      <c r="FB80" s="648"/>
      <c r="FC80" s="646" t="str">
        <f t="shared" si="88"/>
        <v/>
      </c>
      <c r="FD80" s="647"/>
      <c r="FE80" s="648"/>
      <c r="FF80" s="646" t="str">
        <f t="shared" si="89"/>
        <v/>
      </c>
      <c r="FG80" s="647"/>
      <c r="FH80" s="648"/>
      <c r="FI80" s="646" t="str">
        <f t="shared" si="90"/>
        <v/>
      </c>
      <c r="FJ80" s="647"/>
      <c r="FK80" s="648"/>
      <c r="FL80" s="632" t="str">
        <f t="shared" si="91"/>
        <v>N/A</v>
      </c>
      <c r="FM80" s="633"/>
      <c r="FN80" s="634"/>
      <c r="FO80" s="632" t="str">
        <f t="shared" si="92"/>
        <v>N/A</v>
      </c>
      <c r="FP80" s="633"/>
      <c r="FQ80" s="634"/>
      <c r="FR80" s="632" t="str">
        <f t="shared" si="93"/>
        <v>N/A</v>
      </c>
      <c r="FS80" s="633"/>
      <c r="FT80" s="634"/>
      <c r="FU80" s="632" t="str">
        <f t="shared" si="94"/>
        <v>N/A</v>
      </c>
      <c r="FV80" s="633"/>
      <c r="FW80" s="634"/>
      <c r="FX80" s="632" t="str">
        <f t="shared" si="95"/>
        <v>N/A</v>
      </c>
      <c r="FY80" s="633"/>
      <c r="FZ80" s="634"/>
      <c r="GA80" s="632" t="str">
        <f t="shared" si="96"/>
        <v>N/A</v>
      </c>
      <c r="GB80" s="633"/>
      <c r="GC80" s="634"/>
      <c r="GD80" s="632" t="str">
        <f t="shared" si="97"/>
        <v>N/A</v>
      </c>
      <c r="GE80" s="633"/>
      <c r="GF80" s="634"/>
      <c r="GG80" s="632" t="str">
        <f t="shared" si="98"/>
        <v>N/A</v>
      </c>
      <c r="GH80" s="633"/>
      <c r="GI80" s="634"/>
      <c r="GJ80" s="632" t="str">
        <f t="shared" si="99"/>
        <v>N/A</v>
      </c>
      <c r="GK80" s="633"/>
      <c r="GL80" s="634"/>
      <c r="GM80" s="632" t="str">
        <f t="shared" si="100"/>
        <v>N/A</v>
      </c>
      <c r="GN80" s="633"/>
      <c r="GO80" s="634"/>
      <c r="GP80" s="632" t="str">
        <f t="shared" si="101"/>
        <v>N/A</v>
      </c>
      <c r="GQ80" s="633"/>
      <c r="GR80" s="634"/>
      <c r="GS80" s="632" t="str">
        <f t="shared" si="102"/>
        <v>N/A</v>
      </c>
      <c r="GT80" s="633"/>
      <c r="GU80" s="634"/>
      <c r="GV80" s="632" t="str">
        <f t="shared" si="103"/>
        <v>N/A</v>
      </c>
      <c r="GW80" s="633"/>
      <c r="GX80" s="634"/>
      <c r="GY80" s="632" t="str">
        <f t="shared" si="104"/>
        <v>N/A</v>
      </c>
      <c r="GZ80" s="633"/>
      <c r="HA80" s="634"/>
      <c r="HB80" s="632" t="str">
        <f t="shared" si="105"/>
        <v>N/A</v>
      </c>
      <c r="HC80" s="633"/>
      <c r="HD80" s="634"/>
      <c r="HE80" s="632" t="str">
        <f t="shared" si="106"/>
        <v>N/A</v>
      </c>
      <c r="HF80" s="633"/>
      <c r="HG80" s="634"/>
      <c r="HH80" s="632" t="str">
        <f t="shared" si="107"/>
        <v>N/A</v>
      </c>
      <c r="HI80" s="633"/>
      <c r="HJ80" s="634"/>
      <c r="HK80" s="632" t="str">
        <f t="shared" si="108"/>
        <v>N/A</v>
      </c>
      <c r="HL80" s="633"/>
      <c r="HM80" s="634"/>
      <c r="HN80" s="632" t="str">
        <f t="shared" si="109"/>
        <v>N/A</v>
      </c>
      <c r="HO80" s="633"/>
      <c r="HP80" s="634"/>
      <c r="HQ80" s="632" t="str">
        <f t="shared" si="110"/>
        <v>N/A</v>
      </c>
      <c r="HR80" s="633"/>
      <c r="HS80" s="634"/>
    </row>
    <row r="81" spans="1:227">
      <c r="A81" s="24" t="str">
        <f>IF('Informations About Genes'!A81="","",'Informations About Genes'!A81)</f>
        <v>G7</v>
      </c>
      <c r="B81" s="25" t="str">
        <f>IF('Informations About Genes'!D81="","",'Informations About Genes'!D81)</f>
        <v/>
      </c>
      <c r="C81" s="632" t="str">
        <f>IF('Control Sample Data'!F82="","",'Control Sample Data'!F82)</f>
        <v/>
      </c>
      <c r="D81" s="633"/>
      <c r="E81" s="634"/>
      <c r="F81" s="632" t="str">
        <f>IF('Sample 1 Data'!F82="","",'Sample 1 Data'!F82)</f>
        <v/>
      </c>
      <c r="G81" s="633"/>
      <c r="H81" s="634"/>
      <c r="I81" s="632" t="str">
        <f>IF('Sample 2 Data'!F82="","",'Sample 2 Data'!F82)</f>
        <v/>
      </c>
      <c r="J81" s="633"/>
      <c r="K81" s="634"/>
      <c r="L81" s="632" t="str">
        <f>IF('Sample 3 Data'!F82="","",'Sample 3 Data'!F82)</f>
        <v/>
      </c>
      <c r="M81" s="633"/>
      <c r="N81" s="634"/>
      <c r="O81" s="632" t="str">
        <f>IF('Sample 4 Data'!F82="","",'Sample 4 Data'!F82)</f>
        <v/>
      </c>
      <c r="P81" s="633"/>
      <c r="Q81" s="634"/>
      <c r="R81" s="632" t="str">
        <f>IF('Sample 5 Data'!F82="","",'Sample 5 Data'!F82)</f>
        <v/>
      </c>
      <c r="S81" s="633"/>
      <c r="T81" s="634"/>
      <c r="U81" s="632" t="str">
        <f>IF('Sample 6 Data'!F82="","",'Sample 6 Data'!F82)</f>
        <v/>
      </c>
      <c r="V81" s="633"/>
      <c r="W81" s="634"/>
      <c r="X81" s="632" t="str">
        <f>IF('Sample 7 Data'!F82="","",'Sample 7 Data'!F82)</f>
        <v/>
      </c>
      <c r="Y81" s="633"/>
      <c r="Z81" s="634"/>
      <c r="AA81" s="632" t="str">
        <f>IF('Sample 8 Data'!F82="","",'Sample 8 Data'!F82)</f>
        <v/>
      </c>
      <c r="AB81" s="633"/>
      <c r="AC81" s="634"/>
      <c r="AD81" s="632" t="str">
        <f>IF('Sample 9 Data'!F82="","",'Sample 9 Data'!F82)</f>
        <v/>
      </c>
      <c r="AE81" s="633"/>
      <c r="AF81" s="634"/>
      <c r="AG81" s="632" t="str">
        <f>IF('Sample 10 Data'!F82="","",'Sample 10 Data'!F82)</f>
        <v/>
      </c>
      <c r="AH81" s="633"/>
      <c r="AI81" s="634"/>
      <c r="AJ81" s="635" t="str">
        <f>IF(C81="","",C81-'HKG selection'!$D$17)</f>
        <v/>
      </c>
      <c r="AK81" s="636"/>
      <c r="AL81" s="637"/>
      <c r="AM81" s="635" t="str">
        <f>IF(F81="","",F81-'HKG selection'!$D$18)</f>
        <v/>
      </c>
      <c r="AN81" s="636"/>
      <c r="AO81" s="637"/>
      <c r="AP81" s="635" t="str">
        <f>IF(I81="","",I81-'HKG selection'!$D$19)</f>
        <v/>
      </c>
      <c r="AQ81" s="636"/>
      <c r="AR81" s="637"/>
      <c r="AS81" s="635" t="str">
        <f>IF(L81="","",L81-'HKG selection'!$D$20)</f>
        <v/>
      </c>
      <c r="AT81" s="636"/>
      <c r="AU81" s="637"/>
      <c r="AV81" s="635" t="str">
        <f>IF(O81="","",O81-'HKG selection'!$D$21)</f>
        <v/>
      </c>
      <c r="AW81" s="636"/>
      <c r="AX81" s="637"/>
      <c r="AY81" s="635" t="str">
        <f>IF(R81="","",R81-'HKG selection'!$D$22)</f>
        <v/>
      </c>
      <c r="AZ81" s="636"/>
      <c r="BA81" s="637"/>
      <c r="BB81" s="635" t="str">
        <f>IF(U81="","",U81-'HKG selection'!$D$23)</f>
        <v/>
      </c>
      <c r="BC81" s="636"/>
      <c r="BD81" s="637"/>
      <c r="BE81" s="635" t="str">
        <f>IF(X81="","",X81-'HKG selection'!$D$24)</f>
        <v/>
      </c>
      <c r="BF81" s="636"/>
      <c r="BG81" s="637"/>
      <c r="BH81" s="635" t="str">
        <f>IF(AA81="","",AA81-'HKG selection'!$D$25)</f>
        <v/>
      </c>
      <c r="BI81" s="636"/>
      <c r="BJ81" s="637"/>
      <c r="BK81" s="635" t="str">
        <f>IF(AD81="","",AD81-'HKG selection'!$D$26)</f>
        <v/>
      </c>
      <c r="BL81" s="636"/>
      <c r="BM81" s="637"/>
      <c r="BN81" s="635" t="str">
        <f>IF(AG81="","",AG81-'HKG selection'!$D$27)</f>
        <v/>
      </c>
      <c r="BO81" s="636"/>
      <c r="BP81" s="637"/>
      <c r="BQ81" s="598"/>
      <c r="BR81" s="599"/>
      <c r="BS81" s="600"/>
      <c r="BT81" s="632" t="str">
        <f t="shared" si="60"/>
        <v/>
      </c>
      <c r="BU81" s="633"/>
      <c r="BV81" s="634"/>
      <c r="BW81" s="632" t="str">
        <f t="shared" si="61"/>
        <v/>
      </c>
      <c r="BX81" s="633"/>
      <c r="BY81" s="634"/>
      <c r="BZ81" s="632" t="str">
        <f t="shared" si="62"/>
        <v/>
      </c>
      <c r="CA81" s="633"/>
      <c r="CB81" s="634"/>
      <c r="CC81" s="632" t="str">
        <f t="shared" si="63"/>
        <v/>
      </c>
      <c r="CD81" s="633"/>
      <c r="CE81" s="634"/>
      <c r="CF81" s="632" t="str">
        <f t="shared" si="64"/>
        <v/>
      </c>
      <c r="CG81" s="633"/>
      <c r="CH81" s="634"/>
      <c r="CI81" s="632" t="str">
        <f t="shared" si="65"/>
        <v/>
      </c>
      <c r="CJ81" s="633"/>
      <c r="CK81" s="634"/>
      <c r="CL81" s="632" t="str">
        <f t="shared" si="66"/>
        <v/>
      </c>
      <c r="CM81" s="633"/>
      <c r="CN81" s="634"/>
      <c r="CO81" s="632" t="str">
        <f t="shared" si="67"/>
        <v/>
      </c>
      <c r="CP81" s="633"/>
      <c r="CQ81" s="634"/>
      <c r="CR81" s="632" t="str">
        <f t="shared" si="68"/>
        <v/>
      </c>
      <c r="CS81" s="633"/>
      <c r="CT81" s="634"/>
      <c r="CU81" s="632" t="str">
        <f t="shared" si="69"/>
        <v/>
      </c>
      <c r="CV81" s="633"/>
      <c r="CW81" s="634"/>
      <c r="CX81" s="598" t="str">
        <f t="shared" si="70"/>
        <v/>
      </c>
      <c r="CY81" s="599"/>
      <c r="CZ81" s="600"/>
      <c r="DA81" s="664" t="str">
        <f t="shared" si="71"/>
        <v/>
      </c>
      <c r="DB81" s="665"/>
      <c r="DC81" s="666"/>
      <c r="DD81" s="664" t="str">
        <f t="shared" si="72"/>
        <v/>
      </c>
      <c r="DE81" s="665"/>
      <c r="DF81" s="666"/>
      <c r="DG81" s="664" t="str">
        <f t="shared" si="73"/>
        <v/>
      </c>
      <c r="DH81" s="665"/>
      <c r="DI81" s="666"/>
      <c r="DJ81" s="664" t="str">
        <f t="shared" si="74"/>
        <v/>
      </c>
      <c r="DK81" s="665"/>
      <c r="DL81" s="666"/>
      <c r="DM81" s="664" t="str">
        <f t="shared" si="75"/>
        <v/>
      </c>
      <c r="DN81" s="665"/>
      <c r="DO81" s="666"/>
      <c r="DP81" s="664" t="str">
        <f t="shared" si="76"/>
        <v/>
      </c>
      <c r="DQ81" s="665"/>
      <c r="DR81" s="666"/>
      <c r="DS81" s="664" t="str">
        <f t="shared" si="77"/>
        <v/>
      </c>
      <c r="DT81" s="665"/>
      <c r="DU81" s="666"/>
      <c r="DV81" s="664" t="str">
        <f t="shared" si="78"/>
        <v/>
      </c>
      <c r="DW81" s="665"/>
      <c r="DX81" s="666"/>
      <c r="DY81" s="664" t="str">
        <f t="shared" si="79"/>
        <v/>
      </c>
      <c r="DZ81" s="665"/>
      <c r="EA81" s="666"/>
      <c r="EB81" s="664" t="str">
        <f t="shared" si="80"/>
        <v/>
      </c>
      <c r="EC81" s="665"/>
      <c r="ED81" s="666"/>
      <c r="EE81" s="598"/>
      <c r="EF81" s="599"/>
      <c r="EG81" s="600"/>
      <c r="EH81" s="646" t="str">
        <f t="shared" si="81"/>
        <v/>
      </c>
      <c r="EI81" s="647"/>
      <c r="EJ81" s="648"/>
      <c r="EK81" s="646" t="str">
        <f t="shared" si="82"/>
        <v/>
      </c>
      <c r="EL81" s="647"/>
      <c r="EM81" s="648"/>
      <c r="EN81" s="646" t="str">
        <f t="shared" si="83"/>
        <v/>
      </c>
      <c r="EO81" s="647"/>
      <c r="EP81" s="648"/>
      <c r="EQ81" s="646" t="str">
        <f t="shared" si="84"/>
        <v/>
      </c>
      <c r="ER81" s="647"/>
      <c r="ES81" s="648"/>
      <c r="ET81" s="646" t="str">
        <f t="shared" si="85"/>
        <v/>
      </c>
      <c r="EU81" s="647"/>
      <c r="EV81" s="648"/>
      <c r="EW81" s="646" t="str">
        <f t="shared" si="86"/>
        <v/>
      </c>
      <c r="EX81" s="647"/>
      <c r="EY81" s="648"/>
      <c r="EZ81" s="646" t="str">
        <f t="shared" si="87"/>
        <v/>
      </c>
      <c r="FA81" s="647"/>
      <c r="FB81" s="648"/>
      <c r="FC81" s="646" t="str">
        <f t="shared" si="88"/>
        <v/>
      </c>
      <c r="FD81" s="647"/>
      <c r="FE81" s="648"/>
      <c r="FF81" s="646" t="str">
        <f t="shared" si="89"/>
        <v/>
      </c>
      <c r="FG81" s="647"/>
      <c r="FH81" s="648"/>
      <c r="FI81" s="646" t="str">
        <f t="shared" si="90"/>
        <v/>
      </c>
      <c r="FJ81" s="647"/>
      <c r="FK81" s="648"/>
      <c r="FL81" s="632" t="str">
        <f t="shared" si="91"/>
        <v>N/A</v>
      </c>
      <c r="FM81" s="633"/>
      <c r="FN81" s="634"/>
      <c r="FO81" s="632" t="str">
        <f t="shared" si="92"/>
        <v>N/A</v>
      </c>
      <c r="FP81" s="633"/>
      <c r="FQ81" s="634"/>
      <c r="FR81" s="632" t="str">
        <f t="shared" si="93"/>
        <v>N/A</v>
      </c>
      <c r="FS81" s="633"/>
      <c r="FT81" s="634"/>
      <c r="FU81" s="632" t="str">
        <f t="shared" si="94"/>
        <v>N/A</v>
      </c>
      <c r="FV81" s="633"/>
      <c r="FW81" s="634"/>
      <c r="FX81" s="632" t="str">
        <f t="shared" si="95"/>
        <v>N/A</v>
      </c>
      <c r="FY81" s="633"/>
      <c r="FZ81" s="634"/>
      <c r="GA81" s="632" t="str">
        <f t="shared" si="96"/>
        <v>N/A</v>
      </c>
      <c r="GB81" s="633"/>
      <c r="GC81" s="634"/>
      <c r="GD81" s="632" t="str">
        <f t="shared" si="97"/>
        <v>N/A</v>
      </c>
      <c r="GE81" s="633"/>
      <c r="GF81" s="634"/>
      <c r="GG81" s="632" t="str">
        <f t="shared" si="98"/>
        <v>N/A</v>
      </c>
      <c r="GH81" s="633"/>
      <c r="GI81" s="634"/>
      <c r="GJ81" s="632" t="str">
        <f t="shared" si="99"/>
        <v>N/A</v>
      </c>
      <c r="GK81" s="633"/>
      <c r="GL81" s="634"/>
      <c r="GM81" s="632" t="str">
        <f t="shared" si="100"/>
        <v>N/A</v>
      </c>
      <c r="GN81" s="633"/>
      <c r="GO81" s="634"/>
      <c r="GP81" s="632" t="str">
        <f t="shared" si="101"/>
        <v>N/A</v>
      </c>
      <c r="GQ81" s="633"/>
      <c r="GR81" s="634"/>
      <c r="GS81" s="632" t="str">
        <f t="shared" si="102"/>
        <v>N/A</v>
      </c>
      <c r="GT81" s="633"/>
      <c r="GU81" s="634"/>
      <c r="GV81" s="632" t="str">
        <f t="shared" si="103"/>
        <v>N/A</v>
      </c>
      <c r="GW81" s="633"/>
      <c r="GX81" s="634"/>
      <c r="GY81" s="632" t="str">
        <f t="shared" si="104"/>
        <v>N/A</v>
      </c>
      <c r="GZ81" s="633"/>
      <c r="HA81" s="634"/>
      <c r="HB81" s="632" t="str">
        <f t="shared" si="105"/>
        <v>N/A</v>
      </c>
      <c r="HC81" s="633"/>
      <c r="HD81" s="634"/>
      <c r="HE81" s="632" t="str">
        <f t="shared" si="106"/>
        <v>N/A</v>
      </c>
      <c r="HF81" s="633"/>
      <c r="HG81" s="634"/>
      <c r="HH81" s="632" t="str">
        <f t="shared" si="107"/>
        <v>N/A</v>
      </c>
      <c r="HI81" s="633"/>
      <c r="HJ81" s="634"/>
      <c r="HK81" s="632" t="str">
        <f t="shared" si="108"/>
        <v>N/A</v>
      </c>
      <c r="HL81" s="633"/>
      <c r="HM81" s="634"/>
      <c r="HN81" s="632" t="str">
        <f t="shared" si="109"/>
        <v>N/A</v>
      </c>
      <c r="HO81" s="633"/>
      <c r="HP81" s="634"/>
      <c r="HQ81" s="632" t="str">
        <f t="shared" si="110"/>
        <v>N/A</v>
      </c>
      <c r="HR81" s="633"/>
      <c r="HS81" s="634"/>
    </row>
    <row r="82" spans="1:227">
      <c r="A82" s="24" t="str">
        <f>IF('Informations About Genes'!A82="","",'Informations About Genes'!A82)</f>
        <v>G8</v>
      </c>
      <c r="B82" s="25" t="str">
        <f>IF('Informations About Genes'!D82="","",'Informations About Genes'!D82)</f>
        <v/>
      </c>
      <c r="C82" s="632" t="str">
        <f>IF('Control Sample Data'!F83="","",'Control Sample Data'!F83)</f>
        <v/>
      </c>
      <c r="D82" s="633"/>
      <c r="E82" s="634"/>
      <c r="F82" s="632" t="str">
        <f>IF('Sample 1 Data'!F83="","",'Sample 1 Data'!F83)</f>
        <v/>
      </c>
      <c r="G82" s="633"/>
      <c r="H82" s="634"/>
      <c r="I82" s="632" t="str">
        <f>IF('Sample 2 Data'!F83="","",'Sample 2 Data'!F83)</f>
        <v/>
      </c>
      <c r="J82" s="633"/>
      <c r="K82" s="634"/>
      <c r="L82" s="632" t="str">
        <f>IF('Sample 3 Data'!F83="","",'Sample 3 Data'!F83)</f>
        <v/>
      </c>
      <c r="M82" s="633"/>
      <c r="N82" s="634"/>
      <c r="O82" s="632" t="str">
        <f>IF('Sample 4 Data'!F83="","",'Sample 4 Data'!F83)</f>
        <v/>
      </c>
      <c r="P82" s="633"/>
      <c r="Q82" s="634"/>
      <c r="R82" s="632" t="str">
        <f>IF('Sample 5 Data'!F83="","",'Sample 5 Data'!F83)</f>
        <v/>
      </c>
      <c r="S82" s="633"/>
      <c r="T82" s="634"/>
      <c r="U82" s="632" t="str">
        <f>IF('Sample 6 Data'!F83="","",'Sample 6 Data'!F83)</f>
        <v/>
      </c>
      <c r="V82" s="633"/>
      <c r="W82" s="634"/>
      <c r="X82" s="632" t="str">
        <f>IF('Sample 7 Data'!F83="","",'Sample 7 Data'!F83)</f>
        <v/>
      </c>
      <c r="Y82" s="633"/>
      <c r="Z82" s="634"/>
      <c r="AA82" s="632" t="str">
        <f>IF('Sample 8 Data'!F83="","",'Sample 8 Data'!F83)</f>
        <v/>
      </c>
      <c r="AB82" s="633"/>
      <c r="AC82" s="634"/>
      <c r="AD82" s="632" t="str">
        <f>IF('Sample 9 Data'!F83="","",'Sample 9 Data'!F83)</f>
        <v/>
      </c>
      <c r="AE82" s="633"/>
      <c r="AF82" s="634"/>
      <c r="AG82" s="632" t="str">
        <f>IF('Sample 10 Data'!F83="","",'Sample 10 Data'!F83)</f>
        <v/>
      </c>
      <c r="AH82" s="633"/>
      <c r="AI82" s="634"/>
      <c r="AJ82" s="635" t="str">
        <f>IF(C82="","",C82-'HKG selection'!$D$17)</f>
        <v/>
      </c>
      <c r="AK82" s="636"/>
      <c r="AL82" s="637"/>
      <c r="AM82" s="635" t="str">
        <f>IF(F82="","",F82-'HKG selection'!$D$18)</f>
        <v/>
      </c>
      <c r="AN82" s="636"/>
      <c r="AO82" s="637"/>
      <c r="AP82" s="635" t="str">
        <f>IF(I82="","",I82-'HKG selection'!$D$19)</f>
        <v/>
      </c>
      <c r="AQ82" s="636"/>
      <c r="AR82" s="637"/>
      <c r="AS82" s="635" t="str">
        <f>IF(L82="","",L82-'HKG selection'!$D$20)</f>
        <v/>
      </c>
      <c r="AT82" s="636"/>
      <c r="AU82" s="637"/>
      <c r="AV82" s="635" t="str">
        <f>IF(O82="","",O82-'HKG selection'!$D$21)</f>
        <v/>
      </c>
      <c r="AW82" s="636"/>
      <c r="AX82" s="637"/>
      <c r="AY82" s="635" t="str">
        <f>IF(R82="","",R82-'HKG selection'!$D$22)</f>
        <v/>
      </c>
      <c r="AZ82" s="636"/>
      <c r="BA82" s="637"/>
      <c r="BB82" s="635" t="str">
        <f>IF(U82="","",U82-'HKG selection'!$D$23)</f>
        <v/>
      </c>
      <c r="BC82" s="636"/>
      <c r="BD82" s="637"/>
      <c r="BE82" s="635" t="str">
        <f>IF(X82="","",X82-'HKG selection'!$D$24)</f>
        <v/>
      </c>
      <c r="BF82" s="636"/>
      <c r="BG82" s="637"/>
      <c r="BH82" s="635" t="str">
        <f>IF(AA82="","",AA82-'HKG selection'!$D$25)</f>
        <v/>
      </c>
      <c r="BI82" s="636"/>
      <c r="BJ82" s="637"/>
      <c r="BK82" s="635" t="str">
        <f>IF(AD82="","",AD82-'HKG selection'!$D$26)</f>
        <v/>
      </c>
      <c r="BL82" s="636"/>
      <c r="BM82" s="637"/>
      <c r="BN82" s="635" t="str">
        <f>IF(AG82="","",AG82-'HKG selection'!$D$27)</f>
        <v/>
      </c>
      <c r="BO82" s="636"/>
      <c r="BP82" s="637"/>
      <c r="BQ82" s="598"/>
      <c r="BR82" s="599"/>
      <c r="BS82" s="600"/>
      <c r="BT82" s="632" t="str">
        <f t="shared" si="60"/>
        <v/>
      </c>
      <c r="BU82" s="633"/>
      <c r="BV82" s="634"/>
      <c r="BW82" s="632" t="str">
        <f t="shared" si="61"/>
        <v/>
      </c>
      <c r="BX82" s="633"/>
      <c r="BY82" s="634"/>
      <c r="BZ82" s="632" t="str">
        <f t="shared" si="62"/>
        <v/>
      </c>
      <c r="CA82" s="633"/>
      <c r="CB82" s="634"/>
      <c r="CC82" s="632" t="str">
        <f t="shared" si="63"/>
        <v/>
      </c>
      <c r="CD82" s="633"/>
      <c r="CE82" s="634"/>
      <c r="CF82" s="632" t="str">
        <f t="shared" si="64"/>
        <v/>
      </c>
      <c r="CG82" s="633"/>
      <c r="CH82" s="634"/>
      <c r="CI82" s="632" t="str">
        <f t="shared" si="65"/>
        <v/>
      </c>
      <c r="CJ82" s="633"/>
      <c r="CK82" s="634"/>
      <c r="CL82" s="632" t="str">
        <f t="shared" si="66"/>
        <v/>
      </c>
      <c r="CM82" s="633"/>
      <c r="CN82" s="634"/>
      <c r="CO82" s="632" t="str">
        <f t="shared" si="67"/>
        <v/>
      </c>
      <c r="CP82" s="633"/>
      <c r="CQ82" s="634"/>
      <c r="CR82" s="632" t="str">
        <f t="shared" si="68"/>
        <v/>
      </c>
      <c r="CS82" s="633"/>
      <c r="CT82" s="634"/>
      <c r="CU82" s="632" t="str">
        <f t="shared" si="69"/>
        <v/>
      </c>
      <c r="CV82" s="633"/>
      <c r="CW82" s="634"/>
      <c r="CX82" s="598" t="str">
        <f t="shared" si="70"/>
        <v/>
      </c>
      <c r="CY82" s="599"/>
      <c r="CZ82" s="600"/>
      <c r="DA82" s="664" t="str">
        <f t="shared" si="71"/>
        <v/>
      </c>
      <c r="DB82" s="665"/>
      <c r="DC82" s="666"/>
      <c r="DD82" s="664" t="str">
        <f t="shared" si="72"/>
        <v/>
      </c>
      <c r="DE82" s="665"/>
      <c r="DF82" s="666"/>
      <c r="DG82" s="664" t="str">
        <f t="shared" si="73"/>
        <v/>
      </c>
      <c r="DH82" s="665"/>
      <c r="DI82" s="666"/>
      <c r="DJ82" s="664" t="str">
        <f t="shared" si="74"/>
        <v/>
      </c>
      <c r="DK82" s="665"/>
      <c r="DL82" s="666"/>
      <c r="DM82" s="664" t="str">
        <f t="shared" si="75"/>
        <v/>
      </c>
      <c r="DN82" s="665"/>
      <c r="DO82" s="666"/>
      <c r="DP82" s="664" t="str">
        <f t="shared" si="76"/>
        <v/>
      </c>
      <c r="DQ82" s="665"/>
      <c r="DR82" s="666"/>
      <c r="DS82" s="664" t="str">
        <f t="shared" si="77"/>
        <v/>
      </c>
      <c r="DT82" s="665"/>
      <c r="DU82" s="666"/>
      <c r="DV82" s="664" t="str">
        <f t="shared" si="78"/>
        <v/>
      </c>
      <c r="DW82" s="665"/>
      <c r="DX82" s="666"/>
      <c r="DY82" s="664" t="str">
        <f t="shared" si="79"/>
        <v/>
      </c>
      <c r="DZ82" s="665"/>
      <c r="EA82" s="666"/>
      <c r="EB82" s="664" t="str">
        <f t="shared" si="80"/>
        <v/>
      </c>
      <c r="EC82" s="665"/>
      <c r="ED82" s="666"/>
      <c r="EE82" s="598"/>
      <c r="EF82" s="599"/>
      <c r="EG82" s="600"/>
      <c r="EH82" s="646" t="str">
        <f t="shared" si="81"/>
        <v/>
      </c>
      <c r="EI82" s="647"/>
      <c r="EJ82" s="648"/>
      <c r="EK82" s="646" t="str">
        <f t="shared" si="82"/>
        <v/>
      </c>
      <c r="EL82" s="647"/>
      <c r="EM82" s="648"/>
      <c r="EN82" s="646" t="str">
        <f t="shared" si="83"/>
        <v/>
      </c>
      <c r="EO82" s="647"/>
      <c r="EP82" s="648"/>
      <c r="EQ82" s="646" t="str">
        <f t="shared" si="84"/>
        <v/>
      </c>
      <c r="ER82" s="647"/>
      <c r="ES82" s="648"/>
      <c r="ET82" s="646" t="str">
        <f t="shared" si="85"/>
        <v/>
      </c>
      <c r="EU82" s="647"/>
      <c r="EV82" s="648"/>
      <c r="EW82" s="646" t="str">
        <f t="shared" si="86"/>
        <v/>
      </c>
      <c r="EX82" s="647"/>
      <c r="EY82" s="648"/>
      <c r="EZ82" s="646" t="str">
        <f t="shared" si="87"/>
        <v/>
      </c>
      <c r="FA82" s="647"/>
      <c r="FB82" s="648"/>
      <c r="FC82" s="646" t="str">
        <f t="shared" si="88"/>
        <v/>
      </c>
      <c r="FD82" s="647"/>
      <c r="FE82" s="648"/>
      <c r="FF82" s="646" t="str">
        <f t="shared" si="89"/>
        <v/>
      </c>
      <c r="FG82" s="647"/>
      <c r="FH82" s="648"/>
      <c r="FI82" s="646" t="str">
        <f t="shared" si="90"/>
        <v/>
      </c>
      <c r="FJ82" s="647"/>
      <c r="FK82" s="648"/>
      <c r="FL82" s="632" t="str">
        <f t="shared" si="91"/>
        <v>N/A</v>
      </c>
      <c r="FM82" s="633"/>
      <c r="FN82" s="634"/>
      <c r="FO82" s="632" t="str">
        <f t="shared" si="92"/>
        <v>N/A</v>
      </c>
      <c r="FP82" s="633"/>
      <c r="FQ82" s="634"/>
      <c r="FR82" s="632" t="str">
        <f t="shared" si="93"/>
        <v>N/A</v>
      </c>
      <c r="FS82" s="633"/>
      <c r="FT82" s="634"/>
      <c r="FU82" s="632" t="str">
        <f t="shared" si="94"/>
        <v>N/A</v>
      </c>
      <c r="FV82" s="633"/>
      <c r="FW82" s="634"/>
      <c r="FX82" s="632" t="str">
        <f t="shared" si="95"/>
        <v>N/A</v>
      </c>
      <c r="FY82" s="633"/>
      <c r="FZ82" s="634"/>
      <c r="GA82" s="632" t="str">
        <f t="shared" si="96"/>
        <v>N/A</v>
      </c>
      <c r="GB82" s="633"/>
      <c r="GC82" s="634"/>
      <c r="GD82" s="632" t="str">
        <f t="shared" si="97"/>
        <v>N/A</v>
      </c>
      <c r="GE82" s="633"/>
      <c r="GF82" s="634"/>
      <c r="GG82" s="632" t="str">
        <f t="shared" si="98"/>
        <v>N/A</v>
      </c>
      <c r="GH82" s="633"/>
      <c r="GI82" s="634"/>
      <c r="GJ82" s="632" t="str">
        <f t="shared" si="99"/>
        <v>N/A</v>
      </c>
      <c r="GK82" s="633"/>
      <c r="GL82" s="634"/>
      <c r="GM82" s="632" t="str">
        <f t="shared" si="100"/>
        <v>N/A</v>
      </c>
      <c r="GN82" s="633"/>
      <c r="GO82" s="634"/>
      <c r="GP82" s="632" t="str">
        <f t="shared" si="101"/>
        <v>N/A</v>
      </c>
      <c r="GQ82" s="633"/>
      <c r="GR82" s="634"/>
      <c r="GS82" s="632" t="str">
        <f t="shared" si="102"/>
        <v>N/A</v>
      </c>
      <c r="GT82" s="633"/>
      <c r="GU82" s="634"/>
      <c r="GV82" s="632" t="str">
        <f t="shared" si="103"/>
        <v>N/A</v>
      </c>
      <c r="GW82" s="633"/>
      <c r="GX82" s="634"/>
      <c r="GY82" s="632" t="str">
        <f t="shared" si="104"/>
        <v>N/A</v>
      </c>
      <c r="GZ82" s="633"/>
      <c r="HA82" s="634"/>
      <c r="HB82" s="632" t="str">
        <f t="shared" si="105"/>
        <v>N/A</v>
      </c>
      <c r="HC82" s="633"/>
      <c r="HD82" s="634"/>
      <c r="HE82" s="632" t="str">
        <f t="shared" si="106"/>
        <v>N/A</v>
      </c>
      <c r="HF82" s="633"/>
      <c r="HG82" s="634"/>
      <c r="HH82" s="632" t="str">
        <f t="shared" si="107"/>
        <v>N/A</v>
      </c>
      <c r="HI82" s="633"/>
      <c r="HJ82" s="634"/>
      <c r="HK82" s="632" t="str">
        <f t="shared" si="108"/>
        <v>N/A</v>
      </c>
      <c r="HL82" s="633"/>
      <c r="HM82" s="634"/>
      <c r="HN82" s="632" t="str">
        <f t="shared" si="109"/>
        <v>N/A</v>
      </c>
      <c r="HO82" s="633"/>
      <c r="HP82" s="634"/>
      <c r="HQ82" s="632" t="str">
        <f t="shared" si="110"/>
        <v>N/A</v>
      </c>
      <c r="HR82" s="633"/>
      <c r="HS82" s="634"/>
    </row>
    <row r="83" spans="1:227">
      <c r="A83" s="24" t="str">
        <f>IF('Informations About Genes'!A83="","",'Informations About Genes'!A83)</f>
        <v>G9</v>
      </c>
      <c r="B83" s="25" t="str">
        <f>IF('Informations About Genes'!D83="","",'Informations About Genes'!D83)</f>
        <v/>
      </c>
      <c r="C83" s="632" t="str">
        <f>IF('Control Sample Data'!F84="","",'Control Sample Data'!F84)</f>
        <v/>
      </c>
      <c r="D83" s="633"/>
      <c r="E83" s="634"/>
      <c r="F83" s="632" t="str">
        <f>IF('Sample 1 Data'!F84="","",'Sample 1 Data'!F84)</f>
        <v/>
      </c>
      <c r="G83" s="633"/>
      <c r="H83" s="634"/>
      <c r="I83" s="632" t="str">
        <f>IF('Sample 2 Data'!F84="","",'Sample 2 Data'!F84)</f>
        <v/>
      </c>
      <c r="J83" s="633"/>
      <c r="K83" s="634"/>
      <c r="L83" s="632" t="str">
        <f>IF('Sample 3 Data'!F84="","",'Sample 3 Data'!F84)</f>
        <v/>
      </c>
      <c r="M83" s="633"/>
      <c r="N83" s="634"/>
      <c r="O83" s="632" t="str">
        <f>IF('Sample 4 Data'!F84="","",'Sample 4 Data'!F84)</f>
        <v/>
      </c>
      <c r="P83" s="633"/>
      <c r="Q83" s="634"/>
      <c r="R83" s="632" t="str">
        <f>IF('Sample 5 Data'!F84="","",'Sample 5 Data'!F84)</f>
        <v/>
      </c>
      <c r="S83" s="633"/>
      <c r="T83" s="634"/>
      <c r="U83" s="632" t="str">
        <f>IF('Sample 6 Data'!F84="","",'Sample 6 Data'!F84)</f>
        <v/>
      </c>
      <c r="V83" s="633"/>
      <c r="W83" s="634"/>
      <c r="X83" s="632" t="str">
        <f>IF('Sample 7 Data'!F84="","",'Sample 7 Data'!F84)</f>
        <v/>
      </c>
      <c r="Y83" s="633"/>
      <c r="Z83" s="634"/>
      <c r="AA83" s="632" t="str">
        <f>IF('Sample 8 Data'!F84="","",'Sample 8 Data'!F84)</f>
        <v/>
      </c>
      <c r="AB83" s="633"/>
      <c r="AC83" s="634"/>
      <c r="AD83" s="632" t="str">
        <f>IF('Sample 9 Data'!F84="","",'Sample 9 Data'!F84)</f>
        <v/>
      </c>
      <c r="AE83" s="633"/>
      <c r="AF83" s="634"/>
      <c r="AG83" s="632" t="str">
        <f>IF('Sample 10 Data'!F84="","",'Sample 10 Data'!F84)</f>
        <v/>
      </c>
      <c r="AH83" s="633"/>
      <c r="AI83" s="634"/>
      <c r="AJ83" s="635" t="str">
        <f>IF(C83="","",C83-'HKG selection'!$D$17)</f>
        <v/>
      </c>
      <c r="AK83" s="636"/>
      <c r="AL83" s="637"/>
      <c r="AM83" s="635" t="str">
        <f>IF(F83="","",F83-'HKG selection'!$D$18)</f>
        <v/>
      </c>
      <c r="AN83" s="636"/>
      <c r="AO83" s="637"/>
      <c r="AP83" s="635" t="str">
        <f>IF(I83="","",I83-'HKG selection'!$D$19)</f>
        <v/>
      </c>
      <c r="AQ83" s="636"/>
      <c r="AR83" s="637"/>
      <c r="AS83" s="635" t="str">
        <f>IF(L83="","",L83-'HKG selection'!$D$20)</f>
        <v/>
      </c>
      <c r="AT83" s="636"/>
      <c r="AU83" s="637"/>
      <c r="AV83" s="635" t="str">
        <f>IF(O83="","",O83-'HKG selection'!$D$21)</f>
        <v/>
      </c>
      <c r="AW83" s="636"/>
      <c r="AX83" s="637"/>
      <c r="AY83" s="635" t="str">
        <f>IF(R83="","",R83-'HKG selection'!$D$22)</f>
        <v/>
      </c>
      <c r="AZ83" s="636"/>
      <c r="BA83" s="637"/>
      <c r="BB83" s="635" t="str">
        <f>IF(U83="","",U83-'HKG selection'!$D$23)</f>
        <v/>
      </c>
      <c r="BC83" s="636"/>
      <c r="BD83" s="637"/>
      <c r="BE83" s="635" t="str">
        <f>IF(X83="","",X83-'HKG selection'!$D$24)</f>
        <v/>
      </c>
      <c r="BF83" s="636"/>
      <c r="BG83" s="637"/>
      <c r="BH83" s="635" t="str">
        <f>IF(AA83="","",AA83-'HKG selection'!$D$25)</f>
        <v/>
      </c>
      <c r="BI83" s="636"/>
      <c r="BJ83" s="637"/>
      <c r="BK83" s="635" t="str">
        <f>IF(AD83="","",AD83-'HKG selection'!$D$26)</f>
        <v/>
      </c>
      <c r="BL83" s="636"/>
      <c r="BM83" s="637"/>
      <c r="BN83" s="635" t="str">
        <f>IF(AG83="","",AG83-'HKG selection'!$D$27)</f>
        <v/>
      </c>
      <c r="BO83" s="636"/>
      <c r="BP83" s="637"/>
      <c r="BQ83" s="598"/>
      <c r="BR83" s="599"/>
      <c r="BS83" s="600"/>
      <c r="BT83" s="632" t="str">
        <f t="shared" si="60"/>
        <v/>
      </c>
      <c r="BU83" s="633"/>
      <c r="BV83" s="634"/>
      <c r="BW83" s="632" t="str">
        <f t="shared" si="61"/>
        <v/>
      </c>
      <c r="BX83" s="633"/>
      <c r="BY83" s="634"/>
      <c r="BZ83" s="632" t="str">
        <f t="shared" si="62"/>
        <v/>
      </c>
      <c r="CA83" s="633"/>
      <c r="CB83" s="634"/>
      <c r="CC83" s="632" t="str">
        <f t="shared" si="63"/>
        <v/>
      </c>
      <c r="CD83" s="633"/>
      <c r="CE83" s="634"/>
      <c r="CF83" s="632" t="str">
        <f t="shared" si="64"/>
        <v/>
      </c>
      <c r="CG83" s="633"/>
      <c r="CH83" s="634"/>
      <c r="CI83" s="632" t="str">
        <f t="shared" si="65"/>
        <v/>
      </c>
      <c r="CJ83" s="633"/>
      <c r="CK83" s="634"/>
      <c r="CL83" s="632" t="str">
        <f t="shared" si="66"/>
        <v/>
      </c>
      <c r="CM83" s="633"/>
      <c r="CN83" s="634"/>
      <c r="CO83" s="632" t="str">
        <f t="shared" si="67"/>
        <v/>
      </c>
      <c r="CP83" s="633"/>
      <c r="CQ83" s="634"/>
      <c r="CR83" s="632" t="str">
        <f t="shared" si="68"/>
        <v/>
      </c>
      <c r="CS83" s="633"/>
      <c r="CT83" s="634"/>
      <c r="CU83" s="632" t="str">
        <f t="shared" si="69"/>
        <v/>
      </c>
      <c r="CV83" s="633"/>
      <c r="CW83" s="634"/>
      <c r="CX83" s="598" t="str">
        <f t="shared" si="70"/>
        <v/>
      </c>
      <c r="CY83" s="599"/>
      <c r="CZ83" s="600"/>
      <c r="DA83" s="664" t="str">
        <f t="shared" si="71"/>
        <v/>
      </c>
      <c r="DB83" s="665"/>
      <c r="DC83" s="666"/>
      <c r="DD83" s="664" t="str">
        <f t="shared" si="72"/>
        <v/>
      </c>
      <c r="DE83" s="665"/>
      <c r="DF83" s="666"/>
      <c r="DG83" s="664" t="str">
        <f t="shared" si="73"/>
        <v/>
      </c>
      <c r="DH83" s="665"/>
      <c r="DI83" s="666"/>
      <c r="DJ83" s="664" t="str">
        <f t="shared" si="74"/>
        <v/>
      </c>
      <c r="DK83" s="665"/>
      <c r="DL83" s="666"/>
      <c r="DM83" s="664" t="str">
        <f t="shared" si="75"/>
        <v/>
      </c>
      <c r="DN83" s="665"/>
      <c r="DO83" s="666"/>
      <c r="DP83" s="664" t="str">
        <f t="shared" si="76"/>
        <v/>
      </c>
      <c r="DQ83" s="665"/>
      <c r="DR83" s="666"/>
      <c r="DS83" s="664" t="str">
        <f t="shared" si="77"/>
        <v/>
      </c>
      <c r="DT83" s="665"/>
      <c r="DU83" s="666"/>
      <c r="DV83" s="664" t="str">
        <f t="shared" si="78"/>
        <v/>
      </c>
      <c r="DW83" s="665"/>
      <c r="DX83" s="666"/>
      <c r="DY83" s="664" t="str">
        <f t="shared" si="79"/>
        <v/>
      </c>
      <c r="DZ83" s="665"/>
      <c r="EA83" s="666"/>
      <c r="EB83" s="664" t="str">
        <f t="shared" si="80"/>
        <v/>
      </c>
      <c r="EC83" s="665"/>
      <c r="ED83" s="666"/>
      <c r="EE83" s="598"/>
      <c r="EF83" s="599"/>
      <c r="EG83" s="600"/>
      <c r="EH83" s="646" t="str">
        <f t="shared" si="81"/>
        <v/>
      </c>
      <c r="EI83" s="647"/>
      <c r="EJ83" s="648"/>
      <c r="EK83" s="646" t="str">
        <f t="shared" si="82"/>
        <v/>
      </c>
      <c r="EL83" s="647"/>
      <c r="EM83" s="648"/>
      <c r="EN83" s="646" t="str">
        <f t="shared" si="83"/>
        <v/>
      </c>
      <c r="EO83" s="647"/>
      <c r="EP83" s="648"/>
      <c r="EQ83" s="646" t="str">
        <f t="shared" si="84"/>
        <v/>
      </c>
      <c r="ER83" s="647"/>
      <c r="ES83" s="648"/>
      <c r="ET83" s="646" t="str">
        <f t="shared" si="85"/>
        <v/>
      </c>
      <c r="EU83" s="647"/>
      <c r="EV83" s="648"/>
      <c r="EW83" s="646" t="str">
        <f t="shared" si="86"/>
        <v/>
      </c>
      <c r="EX83" s="647"/>
      <c r="EY83" s="648"/>
      <c r="EZ83" s="646" t="str">
        <f t="shared" si="87"/>
        <v/>
      </c>
      <c r="FA83" s="647"/>
      <c r="FB83" s="648"/>
      <c r="FC83" s="646" t="str">
        <f t="shared" si="88"/>
        <v/>
      </c>
      <c r="FD83" s="647"/>
      <c r="FE83" s="648"/>
      <c r="FF83" s="646" t="str">
        <f t="shared" si="89"/>
        <v/>
      </c>
      <c r="FG83" s="647"/>
      <c r="FH83" s="648"/>
      <c r="FI83" s="646" t="str">
        <f t="shared" si="90"/>
        <v/>
      </c>
      <c r="FJ83" s="647"/>
      <c r="FK83" s="648"/>
      <c r="FL83" s="632" t="str">
        <f t="shared" si="91"/>
        <v>N/A</v>
      </c>
      <c r="FM83" s="633"/>
      <c r="FN83" s="634"/>
      <c r="FO83" s="632" t="str">
        <f t="shared" si="92"/>
        <v>N/A</v>
      </c>
      <c r="FP83" s="633"/>
      <c r="FQ83" s="634"/>
      <c r="FR83" s="632" t="str">
        <f t="shared" si="93"/>
        <v>N/A</v>
      </c>
      <c r="FS83" s="633"/>
      <c r="FT83" s="634"/>
      <c r="FU83" s="632" t="str">
        <f t="shared" si="94"/>
        <v>N/A</v>
      </c>
      <c r="FV83" s="633"/>
      <c r="FW83" s="634"/>
      <c r="FX83" s="632" t="str">
        <f t="shared" si="95"/>
        <v>N/A</v>
      </c>
      <c r="FY83" s="633"/>
      <c r="FZ83" s="634"/>
      <c r="GA83" s="632" t="str">
        <f t="shared" si="96"/>
        <v>N/A</v>
      </c>
      <c r="GB83" s="633"/>
      <c r="GC83" s="634"/>
      <c r="GD83" s="632" t="str">
        <f t="shared" si="97"/>
        <v>N/A</v>
      </c>
      <c r="GE83" s="633"/>
      <c r="GF83" s="634"/>
      <c r="GG83" s="632" t="str">
        <f t="shared" si="98"/>
        <v>N/A</v>
      </c>
      <c r="GH83" s="633"/>
      <c r="GI83" s="634"/>
      <c r="GJ83" s="632" t="str">
        <f t="shared" si="99"/>
        <v>N/A</v>
      </c>
      <c r="GK83" s="633"/>
      <c r="GL83" s="634"/>
      <c r="GM83" s="632" t="str">
        <f t="shared" si="100"/>
        <v>N/A</v>
      </c>
      <c r="GN83" s="633"/>
      <c r="GO83" s="634"/>
      <c r="GP83" s="632" t="str">
        <f t="shared" si="101"/>
        <v>N/A</v>
      </c>
      <c r="GQ83" s="633"/>
      <c r="GR83" s="634"/>
      <c r="GS83" s="632" t="str">
        <f t="shared" si="102"/>
        <v>N/A</v>
      </c>
      <c r="GT83" s="633"/>
      <c r="GU83" s="634"/>
      <c r="GV83" s="632" t="str">
        <f t="shared" si="103"/>
        <v>N/A</v>
      </c>
      <c r="GW83" s="633"/>
      <c r="GX83" s="634"/>
      <c r="GY83" s="632" t="str">
        <f t="shared" si="104"/>
        <v>N/A</v>
      </c>
      <c r="GZ83" s="633"/>
      <c r="HA83" s="634"/>
      <c r="HB83" s="632" t="str">
        <f t="shared" si="105"/>
        <v>N/A</v>
      </c>
      <c r="HC83" s="633"/>
      <c r="HD83" s="634"/>
      <c r="HE83" s="632" t="str">
        <f t="shared" si="106"/>
        <v>N/A</v>
      </c>
      <c r="HF83" s="633"/>
      <c r="HG83" s="634"/>
      <c r="HH83" s="632" t="str">
        <f t="shared" si="107"/>
        <v>N/A</v>
      </c>
      <c r="HI83" s="633"/>
      <c r="HJ83" s="634"/>
      <c r="HK83" s="632" t="str">
        <f t="shared" si="108"/>
        <v>N/A</v>
      </c>
      <c r="HL83" s="633"/>
      <c r="HM83" s="634"/>
      <c r="HN83" s="632" t="str">
        <f t="shared" si="109"/>
        <v>N/A</v>
      </c>
      <c r="HO83" s="633"/>
      <c r="HP83" s="634"/>
      <c r="HQ83" s="632" t="str">
        <f t="shared" si="110"/>
        <v>N/A</v>
      </c>
      <c r="HR83" s="633"/>
      <c r="HS83" s="634"/>
    </row>
    <row r="84" spans="1:227">
      <c r="A84" s="24" t="str">
        <f>IF('Informations About Genes'!A84="","",'Informations About Genes'!A84)</f>
        <v>G10</v>
      </c>
      <c r="B84" s="25" t="str">
        <f>IF('Informations About Genes'!D84="","",'Informations About Genes'!D84)</f>
        <v/>
      </c>
      <c r="C84" s="632" t="str">
        <f>IF('Control Sample Data'!F85="","",'Control Sample Data'!F85)</f>
        <v/>
      </c>
      <c r="D84" s="633"/>
      <c r="E84" s="634"/>
      <c r="F84" s="632" t="str">
        <f>IF('Sample 1 Data'!F85="","",'Sample 1 Data'!F85)</f>
        <v/>
      </c>
      <c r="G84" s="633"/>
      <c r="H84" s="634"/>
      <c r="I84" s="632" t="str">
        <f>IF('Sample 2 Data'!F85="","",'Sample 2 Data'!F85)</f>
        <v/>
      </c>
      <c r="J84" s="633"/>
      <c r="K84" s="634"/>
      <c r="L84" s="632" t="str">
        <f>IF('Sample 3 Data'!F85="","",'Sample 3 Data'!F85)</f>
        <v/>
      </c>
      <c r="M84" s="633"/>
      <c r="N84" s="634"/>
      <c r="O84" s="632" t="str">
        <f>IF('Sample 4 Data'!F85="","",'Sample 4 Data'!F85)</f>
        <v/>
      </c>
      <c r="P84" s="633"/>
      <c r="Q84" s="634"/>
      <c r="R84" s="632" t="str">
        <f>IF('Sample 5 Data'!F85="","",'Sample 5 Data'!F85)</f>
        <v/>
      </c>
      <c r="S84" s="633"/>
      <c r="T84" s="634"/>
      <c r="U84" s="632" t="str">
        <f>IF('Sample 6 Data'!F85="","",'Sample 6 Data'!F85)</f>
        <v/>
      </c>
      <c r="V84" s="633"/>
      <c r="W84" s="634"/>
      <c r="X84" s="632" t="str">
        <f>IF('Sample 7 Data'!F85="","",'Sample 7 Data'!F85)</f>
        <v/>
      </c>
      <c r="Y84" s="633"/>
      <c r="Z84" s="634"/>
      <c r="AA84" s="632" t="str">
        <f>IF('Sample 8 Data'!F85="","",'Sample 8 Data'!F85)</f>
        <v/>
      </c>
      <c r="AB84" s="633"/>
      <c r="AC84" s="634"/>
      <c r="AD84" s="632" t="str">
        <f>IF('Sample 9 Data'!F85="","",'Sample 9 Data'!F85)</f>
        <v/>
      </c>
      <c r="AE84" s="633"/>
      <c r="AF84" s="634"/>
      <c r="AG84" s="632" t="str">
        <f>IF('Sample 10 Data'!F85="","",'Sample 10 Data'!F85)</f>
        <v/>
      </c>
      <c r="AH84" s="633"/>
      <c r="AI84" s="634"/>
      <c r="AJ84" s="635" t="str">
        <f>IF(C84="","",C84-'HKG selection'!$D$17)</f>
        <v/>
      </c>
      <c r="AK84" s="636"/>
      <c r="AL84" s="637"/>
      <c r="AM84" s="635" t="str">
        <f>IF(F84="","",F84-'HKG selection'!$D$18)</f>
        <v/>
      </c>
      <c r="AN84" s="636"/>
      <c r="AO84" s="637"/>
      <c r="AP84" s="635" t="str">
        <f>IF(I84="","",I84-'HKG selection'!$D$19)</f>
        <v/>
      </c>
      <c r="AQ84" s="636"/>
      <c r="AR84" s="637"/>
      <c r="AS84" s="635" t="str">
        <f>IF(L84="","",L84-'HKG selection'!$D$20)</f>
        <v/>
      </c>
      <c r="AT84" s="636"/>
      <c r="AU84" s="637"/>
      <c r="AV84" s="635" t="str">
        <f>IF(O84="","",O84-'HKG selection'!$D$21)</f>
        <v/>
      </c>
      <c r="AW84" s="636"/>
      <c r="AX84" s="637"/>
      <c r="AY84" s="635" t="str">
        <f>IF(R84="","",R84-'HKG selection'!$D$22)</f>
        <v/>
      </c>
      <c r="AZ84" s="636"/>
      <c r="BA84" s="637"/>
      <c r="BB84" s="635" t="str">
        <f>IF(U84="","",U84-'HKG selection'!$D$23)</f>
        <v/>
      </c>
      <c r="BC84" s="636"/>
      <c r="BD84" s="637"/>
      <c r="BE84" s="635" t="str">
        <f>IF(X84="","",X84-'HKG selection'!$D$24)</f>
        <v/>
      </c>
      <c r="BF84" s="636"/>
      <c r="BG84" s="637"/>
      <c r="BH84" s="635" t="str">
        <f>IF(AA84="","",AA84-'HKG selection'!$D$25)</f>
        <v/>
      </c>
      <c r="BI84" s="636"/>
      <c r="BJ84" s="637"/>
      <c r="BK84" s="635" t="str">
        <f>IF(AD84="","",AD84-'HKG selection'!$D$26)</f>
        <v/>
      </c>
      <c r="BL84" s="636"/>
      <c r="BM84" s="637"/>
      <c r="BN84" s="635" t="str">
        <f>IF(AG84="","",AG84-'HKG selection'!$D$27)</f>
        <v/>
      </c>
      <c r="BO84" s="636"/>
      <c r="BP84" s="637"/>
      <c r="BQ84" s="598"/>
      <c r="BR84" s="599"/>
      <c r="BS84" s="600"/>
      <c r="BT84" s="632" t="str">
        <f t="shared" si="60"/>
        <v/>
      </c>
      <c r="BU84" s="633"/>
      <c r="BV84" s="634"/>
      <c r="BW84" s="632" t="str">
        <f t="shared" si="61"/>
        <v/>
      </c>
      <c r="BX84" s="633"/>
      <c r="BY84" s="634"/>
      <c r="BZ84" s="632" t="str">
        <f t="shared" si="62"/>
        <v/>
      </c>
      <c r="CA84" s="633"/>
      <c r="CB84" s="634"/>
      <c r="CC84" s="632" t="str">
        <f t="shared" si="63"/>
        <v/>
      </c>
      <c r="CD84" s="633"/>
      <c r="CE84" s="634"/>
      <c r="CF84" s="632" t="str">
        <f t="shared" si="64"/>
        <v/>
      </c>
      <c r="CG84" s="633"/>
      <c r="CH84" s="634"/>
      <c r="CI84" s="632" t="str">
        <f t="shared" si="65"/>
        <v/>
      </c>
      <c r="CJ84" s="633"/>
      <c r="CK84" s="634"/>
      <c r="CL84" s="632" t="str">
        <f t="shared" si="66"/>
        <v/>
      </c>
      <c r="CM84" s="633"/>
      <c r="CN84" s="634"/>
      <c r="CO84" s="632" t="str">
        <f t="shared" si="67"/>
        <v/>
      </c>
      <c r="CP84" s="633"/>
      <c r="CQ84" s="634"/>
      <c r="CR84" s="632" t="str">
        <f t="shared" si="68"/>
        <v/>
      </c>
      <c r="CS84" s="633"/>
      <c r="CT84" s="634"/>
      <c r="CU84" s="632" t="str">
        <f t="shared" si="69"/>
        <v/>
      </c>
      <c r="CV84" s="633"/>
      <c r="CW84" s="634"/>
      <c r="CX84" s="598" t="str">
        <f t="shared" si="70"/>
        <v/>
      </c>
      <c r="CY84" s="599"/>
      <c r="CZ84" s="600"/>
      <c r="DA84" s="664" t="str">
        <f t="shared" si="71"/>
        <v/>
      </c>
      <c r="DB84" s="665"/>
      <c r="DC84" s="666"/>
      <c r="DD84" s="664" t="str">
        <f t="shared" si="72"/>
        <v/>
      </c>
      <c r="DE84" s="665"/>
      <c r="DF84" s="666"/>
      <c r="DG84" s="664" t="str">
        <f t="shared" si="73"/>
        <v/>
      </c>
      <c r="DH84" s="665"/>
      <c r="DI84" s="666"/>
      <c r="DJ84" s="664" t="str">
        <f t="shared" si="74"/>
        <v/>
      </c>
      <c r="DK84" s="665"/>
      <c r="DL84" s="666"/>
      <c r="DM84" s="664" t="str">
        <f t="shared" si="75"/>
        <v/>
      </c>
      <c r="DN84" s="665"/>
      <c r="DO84" s="666"/>
      <c r="DP84" s="664" t="str">
        <f t="shared" si="76"/>
        <v/>
      </c>
      <c r="DQ84" s="665"/>
      <c r="DR84" s="666"/>
      <c r="DS84" s="664" t="str">
        <f t="shared" si="77"/>
        <v/>
      </c>
      <c r="DT84" s="665"/>
      <c r="DU84" s="666"/>
      <c r="DV84" s="664" t="str">
        <f t="shared" si="78"/>
        <v/>
      </c>
      <c r="DW84" s="665"/>
      <c r="DX84" s="666"/>
      <c r="DY84" s="664" t="str">
        <f t="shared" si="79"/>
        <v/>
      </c>
      <c r="DZ84" s="665"/>
      <c r="EA84" s="666"/>
      <c r="EB84" s="664" t="str">
        <f t="shared" si="80"/>
        <v/>
      </c>
      <c r="EC84" s="665"/>
      <c r="ED84" s="666"/>
      <c r="EE84" s="598"/>
      <c r="EF84" s="599"/>
      <c r="EG84" s="600"/>
      <c r="EH84" s="646" t="str">
        <f t="shared" si="81"/>
        <v/>
      </c>
      <c r="EI84" s="647"/>
      <c r="EJ84" s="648"/>
      <c r="EK84" s="646" t="str">
        <f t="shared" si="82"/>
        <v/>
      </c>
      <c r="EL84" s="647"/>
      <c r="EM84" s="648"/>
      <c r="EN84" s="646" t="str">
        <f t="shared" si="83"/>
        <v/>
      </c>
      <c r="EO84" s="647"/>
      <c r="EP84" s="648"/>
      <c r="EQ84" s="646" t="str">
        <f t="shared" si="84"/>
        <v/>
      </c>
      <c r="ER84" s="647"/>
      <c r="ES84" s="648"/>
      <c r="ET84" s="646" t="str">
        <f t="shared" si="85"/>
        <v/>
      </c>
      <c r="EU84" s="647"/>
      <c r="EV84" s="648"/>
      <c r="EW84" s="646" t="str">
        <f t="shared" si="86"/>
        <v/>
      </c>
      <c r="EX84" s="647"/>
      <c r="EY84" s="648"/>
      <c r="EZ84" s="646" t="str">
        <f t="shared" si="87"/>
        <v/>
      </c>
      <c r="FA84" s="647"/>
      <c r="FB84" s="648"/>
      <c r="FC84" s="646" t="str">
        <f t="shared" si="88"/>
        <v/>
      </c>
      <c r="FD84" s="647"/>
      <c r="FE84" s="648"/>
      <c r="FF84" s="646" t="str">
        <f t="shared" si="89"/>
        <v/>
      </c>
      <c r="FG84" s="647"/>
      <c r="FH84" s="648"/>
      <c r="FI84" s="646" t="str">
        <f t="shared" si="90"/>
        <v/>
      </c>
      <c r="FJ84" s="647"/>
      <c r="FK84" s="648"/>
      <c r="FL84" s="632" t="str">
        <f t="shared" si="91"/>
        <v>N/A</v>
      </c>
      <c r="FM84" s="633"/>
      <c r="FN84" s="634"/>
      <c r="FO84" s="632" t="str">
        <f t="shared" si="92"/>
        <v>N/A</v>
      </c>
      <c r="FP84" s="633"/>
      <c r="FQ84" s="634"/>
      <c r="FR84" s="632" t="str">
        <f t="shared" si="93"/>
        <v>N/A</v>
      </c>
      <c r="FS84" s="633"/>
      <c r="FT84" s="634"/>
      <c r="FU84" s="632" t="str">
        <f t="shared" si="94"/>
        <v>N/A</v>
      </c>
      <c r="FV84" s="633"/>
      <c r="FW84" s="634"/>
      <c r="FX84" s="632" t="str">
        <f t="shared" si="95"/>
        <v>N/A</v>
      </c>
      <c r="FY84" s="633"/>
      <c r="FZ84" s="634"/>
      <c r="GA84" s="632" t="str">
        <f t="shared" si="96"/>
        <v>N/A</v>
      </c>
      <c r="GB84" s="633"/>
      <c r="GC84" s="634"/>
      <c r="GD84" s="632" t="str">
        <f t="shared" si="97"/>
        <v>N/A</v>
      </c>
      <c r="GE84" s="633"/>
      <c r="GF84" s="634"/>
      <c r="GG84" s="632" t="str">
        <f t="shared" si="98"/>
        <v>N/A</v>
      </c>
      <c r="GH84" s="633"/>
      <c r="GI84" s="634"/>
      <c r="GJ84" s="632" t="str">
        <f t="shared" si="99"/>
        <v>N/A</v>
      </c>
      <c r="GK84" s="633"/>
      <c r="GL84" s="634"/>
      <c r="GM84" s="632" t="str">
        <f t="shared" si="100"/>
        <v>N/A</v>
      </c>
      <c r="GN84" s="633"/>
      <c r="GO84" s="634"/>
      <c r="GP84" s="632" t="str">
        <f t="shared" si="101"/>
        <v>N/A</v>
      </c>
      <c r="GQ84" s="633"/>
      <c r="GR84" s="634"/>
      <c r="GS84" s="632" t="str">
        <f t="shared" si="102"/>
        <v>N/A</v>
      </c>
      <c r="GT84" s="633"/>
      <c r="GU84" s="634"/>
      <c r="GV84" s="632" t="str">
        <f t="shared" si="103"/>
        <v>N/A</v>
      </c>
      <c r="GW84" s="633"/>
      <c r="GX84" s="634"/>
      <c r="GY84" s="632" t="str">
        <f t="shared" si="104"/>
        <v>N/A</v>
      </c>
      <c r="GZ84" s="633"/>
      <c r="HA84" s="634"/>
      <c r="HB84" s="632" t="str">
        <f t="shared" si="105"/>
        <v>N/A</v>
      </c>
      <c r="HC84" s="633"/>
      <c r="HD84" s="634"/>
      <c r="HE84" s="632" t="str">
        <f t="shared" si="106"/>
        <v>N/A</v>
      </c>
      <c r="HF84" s="633"/>
      <c r="HG84" s="634"/>
      <c r="HH84" s="632" t="str">
        <f t="shared" si="107"/>
        <v>N/A</v>
      </c>
      <c r="HI84" s="633"/>
      <c r="HJ84" s="634"/>
      <c r="HK84" s="632" t="str">
        <f t="shared" si="108"/>
        <v>N/A</v>
      </c>
      <c r="HL84" s="633"/>
      <c r="HM84" s="634"/>
      <c r="HN84" s="632" t="str">
        <f t="shared" si="109"/>
        <v>N/A</v>
      </c>
      <c r="HO84" s="633"/>
      <c r="HP84" s="634"/>
      <c r="HQ84" s="632" t="str">
        <f t="shared" si="110"/>
        <v>N/A</v>
      </c>
      <c r="HR84" s="633"/>
      <c r="HS84" s="634"/>
    </row>
    <row r="85" spans="1:227">
      <c r="A85" s="24" t="str">
        <f>IF('Informations About Genes'!A85="","",'Informations About Genes'!A85)</f>
        <v>G11</v>
      </c>
      <c r="B85" s="25" t="str">
        <f>IF('Informations About Genes'!D85="","",'Informations About Genes'!D85)</f>
        <v/>
      </c>
      <c r="C85" s="632" t="str">
        <f>IF('Control Sample Data'!F86="","",'Control Sample Data'!F86)</f>
        <v/>
      </c>
      <c r="D85" s="633"/>
      <c r="E85" s="634"/>
      <c r="F85" s="632" t="str">
        <f>IF('Sample 1 Data'!F86="","",'Sample 1 Data'!F86)</f>
        <v/>
      </c>
      <c r="G85" s="633"/>
      <c r="H85" s="634"/>
      <c r="I85" s="632" t="str">
        <f>IF('Sample 2 Data'!F86="","",'Sample 2 Data'!F86)</f>
        <v/>
      </c>
      <c r="J85" s="633"/>
      <c r="K85" s="634"/>
      <c r="L85" s="632" t="str">
        <f>IF('Sample 3 Data'!F86="","",'Sample 3 Data'!F86)</f>
        <v/>
      </c>
      <c r="M85" s="633"/>
      <c r="N85" s="634"/>
      <c r="O85" s="632" t="str">
        <f>IF('Sample 4 Data'!F86="","",'Sample 4 Data'!F86)</f>
        <v/>
      </c>
      <c r="P85" s="633"/>
      <c r="Q85" s="634"/>
      <c r="R85" s="632" t="str">
        <f>IF('Sample 5 Data'!F86="","",'Sample 5 Data'!F86)</f>
        <v/>
      </c>
      <c r="S85" s="633"/>
      <c r="T85" s="634"/>
      <c r="U85" s="632" t="str">
        <f>IF('Sample 6 Data'!F86="","",'Sample 6 Data'!F86)</f>
        <v/>
      </c>
      <c r="V85" s="633"/>
      <c r="W85" s="634"/>
      <c r="X85" s="632" t="str">
        <f>IF('Sample 7 Data'!F86="","",'Sample 7 Data'!F86)</f>
        <v/>
      </c>
      <c r="Y85" s="633"/>
      <c r="Z85" s="634"/>
      <c r="AA85" s="632" t="str">
        <f>IF('Sample 8 Data'!F86="","",'Sample 8 Data'!F86)</f>
        <v/>
      </c>
      <c r="AB85" s="633"/>
      <c r="AC85" s="634"/>
      <c r="AD85" s="632" t="str">
        <f>IF('Sample 9 Data'!F86="","",'Sample 9 Data'!F86)</f>
        <v/>
      </c>
      <c r="AE85" s="633"/>
      <c r="AF85" s="634"/>
      <c r="AG85" s="632" t="str">
        <f>IF('Sample 10 Data'!F86="","",'Sample 10 Data'!F86)</f>
        <v/>
      </c>
      <c r="AH85" s="633"/>
      <c r="AI85" s="634"/>
      <c r="AJ85" s="635" t="str">
        <f>IF(C85="","",C85-'HKG selection'!$D$17)</f>
        <v/>
      </c>
      <c r="AK85" s="636"/>
      <c r="AL85" s="637"/>
      <c r="AM85" s="635" t="str">
        <f>IF(F85="","",F85-'HKG selection'!$D$18)</f>
        <v/>
      </c>
      <c r="AN85" s="636"/>
      <c r="AO85" s="637"/>
      <c r="AP85" s="635" t="str">
        <f>IF(I85="","",I85-'HKG selection'!$D$19)</f>
        <v/>
      </c>
      <c r="AQ85" s="636"/>
      <c r="AR85" s="637"/>
      <c r="AS85" s="635" t="str">
        <f>IF(L85="","",L85-'HKG selection'!$D$20)</f>
        <v/>
      </c>
      <c r="AT85" s="636"/>
      <c r="AU85" s="637"/>
      <c r="AV85" s="635" t="str">
        <f>IF(O85="","",O85-'HKG selection'!$D$21)</f>
        <v/>
      </c>
      <c r="AW85" s="636"/>
      <c r="AX85" s="637"/>
      <c r="AY85" s="635" t="str">
        <f>IF(R85="","",R85-'HKG selection'!$D$22)</f>
        <v/>
      </c>
      <c r="AZ85" s="636"/>
      <c r="BA85" s="637"/>
      <c r="BB85" s="635" t="str">
        <f>IF(U85="","",U85-'HKG selection'!$D$23)</f>
        <v/>
      </c>
      <c r="BC85" s="636"/>
      <c r="BD85" s="637"/>
      <c r="BE85" s="635" t="str">
        <f>IF(X85="","",X85-'HKG selection'!$D$24)</f>
        <v/>
      </c>
      <c r="BF85" s="636"/>
      <c r="BG85" s="637"/>
      <c r="BH85" s="635" t="str">
        <f>IF(AA85="","",AA85-'HKG selection'!$D$25)</f>
        <v/>
      </c>
      <c r="BI85" s="636"/>
      <c r="BJ85" s="637"/>
      <c r="BK85" s="635" t="str">
        <f>IF(AD85="","",AD85-'HKG selection'!$D$26)</f>
        <v/>
      </c>
      <c r="BL85" s="636"/>
      <c r="BM85" s="637"/>
      <c r="BN85" s="635" t="str">
        <f>IF(AG85="","",AG85-'HKG selection'!$D$27)</f>
        <v/>
      </c>
      <c r="BO85" s="636"/>
      <c r="BP85" s="637"/>
      <c r="BQ85" s="598"/>
      <c r="BR85" s="599"/>
      <c r="BS85" s="600"/>
      <c r="BT85" s="632" t="str">
        <f t="shared" si="60"/>
        <v/>
      </c>
      <c r="BU85" s="633"/>
      <c r="BV85" s="634"/>
      <c r="BW85" s="632" t="str">
        <f t="shared" si="61"/>
        <v/>
      </c>
      <c r="BX85" s="633"/>
      <c r="BY85" s="634"/>
      <c r="BZ85" s="632" t="str">
        <f t="shared" si="62"/>
        <v/>
      </c>
      <c r="CA85" s="633"/>
      <c r="CB85" s="634"/>
      <c r="CC85" s="632" t="str">
        <f t="shared" si="63"/>
        <v/>
      </c>
      <c r="CD85" s="633"/>
      <c r="CE85" s="634"/>
      <c r="CF85" s="632" t="str">
        <f t="shared" si="64"/>
        <v/>
      </c>
      <c r="CG85" s="633"/>
      <c r="CH85" s="634"/>
      <c r="CI85" s="632" t="str">
        <f t="shared" si="65"/>
        <v/>
      </c>
      <c r="CJ85" s="633"/>
      <c r="CK85" s="634"/>
      <c r="CL85" s="632" t="str">
        <f t="shared" si="66"/>
        <v/>
      </c>
      <c r="CM85" s="633"/>
      <c r="CN85" s="634"/>
      <c r="CO85" s="632" t="str">
        <f t="shared" si="67"/>
        <v/>
      </c>
      <c r="CP85" s="633"/>
      <c r="CQ85" s="634"/>
      <c r="CR85" s="632" t="str">
        <f t="shared" si="68"/>
        <v/>
      </c>
      <c r="CS85" s="633"/>
      <c r="CT85" s="634"/>
      <c r="CU85" s="632" t="str">
        <f t="shared" si="69"/>
        <v/>
      </c>
      <c r="CV85" s="633"/>
      <c r="CW85" s="634"/>
      <c r="CX85" s="598" t="str">
        <f t="shared" si="70"/>
        <v/>
      </c>
      <c r="CY85" s="599"/>
      <c r="CZ85" s="600"/>
      <c r="DA85" s="664" t="str">
        <f t="shared" si="71"/>
        <v/>
      </c>
      <c r="DB85" s="665"/>
      <c r="DC85" s="666"/>
      <c r="DD85" s="664" t="str">
        <f t="shared" si="72"/>
        <v/>
      </c>
      <c r="DE85" s="665"/>
      <c r="DF85" s="666"/>
      <c r="DG85" s="664" t="str">
        <f t="shared" si="73"/>
        <v/>
      </c>
      <c r="DH85" s="665"/>
      <c r="DI85" s="666"/>
      <c r="DJ85" s="664" t="str">
        <f t="shared" si="74"/>
        <v/>
      </c>
      <c r="DK85" s="665"/>
      <c r="DL85" s="666"/>
      <c r="DM85" s="664" t="str">
        <f t="shared" si="75"/>
        <v/>
      </c>
      <c r="DN85" s="665"/>
      <c r="DO85" s="666"/>
      <c r="DP85" s="664" t="str">
        <f t="shared" si="76"/>
        <v/>
      </c>
      <c r="DQ85" s="665"/>
      <c r="DR85" s="666"/>
      <c r="DS85" s="664" t="str">
        <f t="shared" si="77"/>
        <v/>
      </c>
      <c r="DT85" s="665"/>
      <c r="DU85" s="666"/>
      <c r="DV85" s="664" t="str">
        <f t="shared" si="78"/>
        <v/>
      </c>
      <c r="DW85" s="665"/>
      <c r="DX85" s="666"/>
      <c r="DY85" s="664" t="str">
        <f t="shared" si="79"/>
        <v/>
      </c>
      <c r="DZ85" s="665"/>
      <c r="EA85" s="666"/>
      <c r="EB85" s="664" t="str">
        <f t="shared" si="80"/>
        <v/>
      </c>
      <c r="EC85" s="665"/>
      <c r="ED85" s="666"/>
      <c r="EE85" s="598"/>
      <c r="EF85" s="599"/>
      <c r="EG85" s="600"/>
      <c r="EH85" s="646" t="str">
        <f t="shared" si="81"/>
        <v/>
      </c>
      <c r="EI85" s="647"/>
      <c r="EJ85" s="648"/>
      <c r="EK85" s="646" t="str">
        <f t="shared" si="82"/>
        <v/>
      </c>
      <c r="EL85" s="647"/>
      <c r="EM85" s="648"/>
      <c r="EN85" s="646" t="str">
        <f t="shared" si="83"/>
        <v/>
      </c>
      <c r="EO85" s="647"/>
      <c r="EP85" s="648"/>
      <c r="EQ85" s="646" t="str">
        <f t="shared" si="84"/>
        <v/>
      </c>
      <c r="ER85" s="647"/>
      <c r="ES85" s="648"/>
      <c r="ET85" s="646" t="str">
        <f t="shared" si="85"/>
        <v/>
      </c>
      <c r="EU85" s="647"/>
      <c r="EV85" s="648"/>
      <c r="EW85" s="646" t="str">
        <f t="shared" si="86"/>
        <v/>
      </c>
      <c r="EX85" s="647"/>
      <c r="EY85" s="648"/>
      <c r="EZ85" s="646" t="str">
        <f t="shared" si="87"/>
        <v/>
      </c>
      <c r="FA85" s="647"/>
      <c r="FB85" s="648"/>
      <c r="FC85" s="646" t="str">
        <f t="shared" si="88"/>
        <v/>
      </c>
      <c r="FD85" s="647"/>
      <c r="FE85" s="648"/>
      <c r="FF85" s="646" t="str">
        <f t="shared" si="89"/>
        <v/>
      </c>
      <c r="FG85" s="647"/>
      <c r="FH85" s="648"/>
      <c r="FI85" s="646" t="str">
        <f t="shared" si="90"/>
        <v/>
      </c>
      <c r="FJ85" s="647"/>
      <c r="FK85" s="648"/>
      <c r="FL85" s="632" t="str">
        <f t="shared" si="91"/>
        <v>N/A</v>
      </c>
      <c r="FM85" s="633"/>
      <c r="FN85" s="634"/>
      <c r="FO85" s="632" t="str">
        <f t="shared" si="92"/>
        <v>N/A</v>
      </c>
      <c r="FP85" s="633"/>
      <c r="FQ85" s="634"/>
      <c r="FR85" s="632" t="str">
        <f t="shared" si="93"/>
        <v>N/A</v>
      </c>
      <c r="FS85" s="633"/>
      <c r="FT85" s="634"/>
      <c r="FU85" s="632" t="str">
        <f t="shared" si="94"/>
        <v>N/A</v>
      </c>
      <c r="FV85" s="633"/>
      <c r="FW85" s="634"/>
      <c r="FX85" s="632" t="str">
        <f t="shared" si="95"/>
        <v>N/A</v>
      </c>
      <c r="FY85" s="633"/>
      <c r="FZ85" s="634"/>
      <c r="GA85" s="632" t="str">
        <f t="shared" si="96"/>
        <v>N/A</v>
      </c>
      <c r="GB85" s="633"/>
      <c r="GC85" s="634"/>
      <c r="GD85" s="632" t="str">
        <f t="shared" si="97"/>
        <v>N/A</v>
      </c>
      <c r="GE85" s="633"/>
      <c r="GF85" s="634"/>
      <c r="GG85" s="632" t="str">
        <f t="shared" si="98"/>
        <v>N/A</v>
      </c>
      <c r="GH85" s="633"/>
      <c r="GI85" s="634"/>
      <c r="GJ85" s="632" t="str">
        <f t="shared" si="99"/>
        <v>N/A</v>
      </c>
      <c r="GK85" s="633"/>
      <c r="GL85" s="634"/>
      <c r="GM85" s="632" t="str">
        <f t="shared" si="100"/>
        <v>N/A</v>
      </c>
      <c r="GN85" s="633"/>
      <c r="GO85" s="634"/>
      <c r="GP85" s="632" t="str">
        <f t="shared" si="101"/>
        <v>N/A</v>
      </c>
      <c r="GQ85" s="633"/>
      <c r="GR85" s="634"/>
      <c r="GS85" s="632" t="str">
        <f t="shared" si="102"/>
        <v>N/A</v>
      </c>
      <c r="GT85" s="633"/>
      <c r="GU85" s="634"/>
      <c r="GV85" s="632" t="str">
        <f t="shared" si="103"/>
        <v>N/A</v>
      </c>
      <c r="GW85" s="633"/>
      <c r="GX85" s="634"/>
      <c r="GY85" s="632" t="str">
        <f t="shared" si="104"/>
        <v>N/A</v>
      </c>
      <c r="GZ85" s="633"/>
      <c r="HA85" s="634"/>
      <c r="HB85" s="632" t="str">
        <f t="shared" si="105"/>
        <v>N/A</v>
      </c>
      <c r="HC85" s="633"/>
      <c r="HD85" s="634"/>
      <c r="HE85" s="632" t="str">
        <f t="shared" si="106"/>
        <v>N/A</v>
      </c>
      <c r="HF85" s="633"/>
      <c r="HG85" s="634"/>
      <c r="HH85" s="632" t="str">
        <f t="shared" si="107"/>
        <v>N/A</v>
      </c>
      <c r="HI85" s="633"/>
      <c r="HJ85" s="634"/>
      <c r="HK85" s="632" t="str">
        <f t="shared" si="108"/>
        <v>N/A</v>
      </c>
      <c r="HL85" s="633"/>
      <c r="HM85" s="634"/>
      <c r="HN85" s="632" t="str">
        <f t="shared" si="109"/>
        <v>N/A</v>
      </c>
      <c r="HO85" s="633"/>
      <c r="HP85" s="634"/>
      <c r="HQ85" s="632" t="str">
        <f t="shared" si="110"/>
        <v>N/A</v>
      </c>
      <c r="HR85" s="633"/>
      <c r="HS85" s="634"/>
    </row>
    <row r="86" spans="1:227" ht="15.75" thickBot="1">
      <c r="A86" s="24" t="str">
        <f>IF('Informations About Genes'!A86="","",'Informations About Genes'!A86)</f>
        <v>G12</v>
      </c>
      <c r="B86" s="25" t="str">
        <f>IF('Informations About Genes'!D86="","",'Informations About Genes'!D86)</f>
        <v/>
      </c>
      <c r="C86" s="638" t="str">
        <f>IF('Control Sample Data'!F87="","",'Control Sample Data'!F87)</f>
        <v/>
      </c>
      <c r="D86" s="639"/>
      <c r="E86" s="640"/>
      <c r="F86" s="638" t="str">
        <f>IF('Sample 1 Data'!F87="","",'Sample 1 Data'!F87)</f>
        <v/>
      </c>
      <c r="G86" s="639"/>
      <c r="H86" s="640"/>
      <c r="I86" s="638" t="str">
        <f>IF('Sample 2 Data'!F87="","",'Sample 2 Data'!F87)</f>
        <v/>
      </c>
      <c r="J86" s="639"/>
      <c r="K86" s="640"/>
      <c r="L86" s="638" t="str">
        <f>IF('Sample 3 Data'!F87="","",'Sample 3 Data'!F87)</f>
        <v/>
      </c>
      <c r="M86" s="639"/>
      <c r="N86" s="640"/>
      <c r="O86" s="638" t="str">
        <f>IF('Sample 4 Data'!F87="","",'Sample 4 Data'!F87)</f>
        <v/>
      </c>
      <c r="P86" s="639"/>
      <c r="Q86" s="640"/>
      <c r="R86" s="638" t="str">
        <f>IF('Sample 5 Data'!F87="","",'Sample 5 Data'!F87)</f>
        <v/>
      </c>
      <c r="S86" s="639"/>
      <c r="T86" s="640"/>
      <c r="U86" s="638" t="str">
        <f>IF('Sample 6 Data'!F87="","",'Sample 6 Data'!F87)</f>
        <v/>
      </c>
      <c r="V86" s="639"/>
      <c r="W86" s="640"/>
      <c r="X86" s="638" t="str">
        <f>IF('Sample 7 Data'!F87="","",'Sample 7 Data'!F87)</f>
        <v/>
      </c>
      <c r="Y86" s="639"/>
      <c r="Z86" s="640"/>
      <c r="AA86" s="638" t="str">
        <f>IF('Sample 8 Data'!F87="","",'Sample 8 Data'!F87)</f>
        <v/>
      </c>
      <c r="AB86" s="639"/>
      <c r="AC86" s="640"/>
      <c r="AD86" s="638" t="str">
        <f>IF('Sample 9 Data'!F87="","",'Sample 9 Data'!F87)</f>
        <v/>
      </c>
      <c r="AE86" s="639"/>
      <c r="AF86" s="640"/>
      <c r="AG86" s="638" t="str">
        <f>IF('Sample 10 Data'!F87="","",'Sample 10 Data'!F87)</f>
        <v/>
      </c>
      <c r="AH86" s="639"/>
      <c r="AI86" s="640"/>
      <c r="AJ86" s="657" t="str">
        <f>IF(C86="","",C86-'HKG selection'!$D$17)</f>
        <v/>
      </c>
      <c r="AK86" s="658"/>
      <c r="AL86" s="659"/>
      <c r="AM86" s="657" t="str">
        <f>IF(F86="","",F86-'HKG selection'!$D$18)</f>
        <v/>
      </c>
      <c r="AN86" s="658"/>
      <c r="AO86" s="659"/>
      <c r="AP86" s="657" t="str">
        <f>IF(I86="","",I86-'HKG selection'!$D$19)</f>
        <v/>
      </c>
      <c r="AQ86" s="658"/>
      <c r="AR86" s="659"/>
      <c r="AS86" s="635" t="str">
        <f>IF(L86="","",L86-'HKG selection'!$D$20)</f>
        <v/>
      </c>
      <c r="AT86" s="636"/>
      <c r="AU86" s="637"/>
      <c r="AV86" s="635" t="str">
        <f>IF(O86="","",O86-'HKG selection'!$D$21)</f>
        <v/>
      </c>
      <c r="AW86" s="636"/>
      <c r="AX86" s="637"/>
      <c r="AY86" s="635" t="str">
        <f>IF(R86="","",R86-'HKG selection'!$D$22)</f>
        <v/>
      </c>
      <c r="AZ86" s="636"/>
      <c r="BA86" s="637"/>
      <c r="BB86" s="635" t="str">
        <f>IF(U86="","",U86-'HKG selection'!$D$23)</f>
        <v/>
      </c>
      <c r="BC86" s="636"/>
      <c r="BD86" s="637"/>
      <c r="BE86" s="635" t="str">
        <f>IF(X86="","",X86-'HKG selection'!$D$24)</f>
        <v/>
      </c>
      <c r="BF86" s="636"/>
      <c r="BG86" s="637"/>
      <c r="BH86" s="635" t="str">
        <f>IF(AA86="","",AA86-'HKG selection'!$D$25)</f>
        <v/>
      </c>
      <c r="BI86" s="636"/>
      <c r="BJ86" s="637"/>
      <c r="BK86" s="635" t="str">
        <f>IF(AD86="","",AD86-'HKG selection'!$D$26)</f>
        <v/>
      </c>
      <c r="BL86" s="636"/>
      <c r="BM86" s="637"/>
      <c r="BN86" s="635" t="str">
        <f>IF(AG86="","",AG86-'HKG selection'!$D$27)</f>
        <v/>
      </c>
      <c r="BO86" s="636"/>
      <c r="BP86" s="637"/>
      <c r="BQ86" s="661"/>
      <c r="BR86" s="662"/>
      <c r="BS86" s="663"/>
      <c r="BT86" s="632" t="str">
        <f t="shared" si="60"/>
        <v/>
      </c>
      <c r="BU86" s="633"/>
      <c r="BV86" s="634"/>
      <c r="BW86" s="632" t="str">
        <f t="shared" si="61"/>
        <v/>
      </c>
      <c r="BX86" s="633"/>
      <c r="BY86" s="634"/>
      <c r="BZ86" s="632" t="str">
        <f t="shared" si="62"/>
        <v/>
      </c>
      <c r="CA86" s="633"/>
      <c r="CB86" s="634"/>
      <c r="CC86" s="632" t="str">
        <f t="shared" si="63"/>
        <v/>
      </c>
      <c r="CD86" s="633"/>
      <c r="CE86" s="634"/>
      <c r="CF86" s="632" t="str">
        <f t="shared" si="64"/>
        <v/>
      </c>
      <c r="CG86" s="633"/>
      <c r="CH86" s="634"/>
      <c r="CI86" s="632" t="str">
        <f t="shared" si="65"/>
        <v/>
      </c>
      <c r="CJ86" s="633"/>
      <c r="CK86" s="634"/>
      <c r="CL86" s="632" t="str">
        <f t="shared" si="66"/>
        <v/>
      </c>
      <c r="CM86" s="633"/>
      <c r="CN86" s="634"/>
      <c r="CO86" s="632" t="str">
        <f t="shared" si="67"/>
        <v/>
      </c>
      <c r="CP86" s="633"/>
      <c r="CQ86" s="634"/>
      <c r="CR86" s="632" t="str">
        <f t="shared" si="68"/>
        <v/>
      </c>
      <c r="CS86" s="633"/>
      <c r="CT86" s="634"/>
      <c r="CU86" s="632" t="str">
        <f t="shared" si="69"/>
        <v/>
      </c>
      <c r="CV86" s="633"/>
      <c r="CW86" s="634"/>
      <c r="CX86" s="661" t="str">
        <f t="shared" si="70"/>
        <v/>
      </c>
      <c r="CY86" s="662"/>
      <c r="CZ86" s="663"/>
      <c r="DA86" s="664" t="str">
        <f t="shared" si="71"/>
        <v/>
      </c>
      <c r="DB86" s="665"/>
      <c r="DC86" s="666"/>
      <c r="DD86" s="664" t="str">
        <f t="shared" si="72"/>
        <v/>
      </c>
      <c r="DE86" s="665"/>
      <c r="DF86" s="666"/>
      <c r="DG86" s="664" t="str">
        <f t="shared" si="73"/>
        <v/>
      </c>
      <c r="DH86" s="665"/>
      <c r="DI86" s="666"/>
      <c r="DJ86" s="664" t="str">
        <f t="shared" si="74"/>
        <v/>
      </c>
      <c r="DK86" s="665"/>
      <c r="DL86" s="666"/>
      <c r="DM86" s="664" t="str">
        <f t="shared" si="75"/>
        <v/>
      </c>
      <c r="DN86" s="665"/>
      <c r="DO86" s="666"/>
      <c r="DP86" s="664" t="str">
        <f t="shared" si="76"/>
        <v/>
      </c>
      <c r="DQ86" s="665"/>
      <c r="DR86" s="666"/>
      <c r="DS86" s="664" t="str">
        <f t="shared" si="77"/>
        <v/>
      </c>
      <c r="DT86" s="665"/>
      <c r="DU86" s="666"/>
      <c r="DV86" s="664" t="str">
        <f t="shared" si="78"/>
        <v/>
      </c>
      <c r="DW86" s="665"/>
      <c r="DX86" s="666"/>
      <c r="DY86" s="664" t="str">
        <f t="shared" si="79"/>
        <v/>
      </c>
      <c r="DZ86" s="665"/>
      <c r="EA86" s="666"/>
      <c r="EB86" s="664" t="str">
        <f t="shared" si="80"/>
        <v/>
      </c>
      <c r="EC86" s="665"/>
      <c r="ED86" s="666"/>
      <c r="EE86" s="661"/>
      <c r="EF86" s="662"/>
      <c r="EG86" s="663"/>
      <c r="EH86" s="646" t="str">
        <f t="shared" si="81"/>
        <v/>
      </c>
      <c r="EI86" s="647"/>
      <c r="EJ86" s="648"/>
      <c r="EK86" s="646" t="str">
        <f t="shared" si="82"/>
        <v/>
      </c>
      <c r="EL86" s="647"/>
      <c r="EM86" s="648"/>
      <c r="EN86" s="646" t="str">
        <f t="shared" si="83"/>
        <v/>
      </c>
      <c r="EO86" s="647"/>
      <c r="EP86" s="648"/>
      <c r="EQ86" s="646" t="str">
        <f t="shared" si="84"/>
        <v/>
      </c>
      <c r="ER86" s="647"/>
      <c r="ES86" s="648"/>
      <c r="ET86" s="646" t="str">
        <f t="shared" si="85"/>
        <v/>
      </c>
      <c r="EU86" s="647"/>
      <c r="EV86" s="648"/>
      <c r="EW86" s="646" t="str">
        <f t="shared" si="86"/>
        <v/>
      </c>
      <c r="EX86" s="647"/>
      <c r="EY86" s="648"/>
      <c r="EZ86" s="646" t="str">
        <f t="shared" si="87"/>
        <v/>
      </c>
      <c r="FA86" s="647"/>
      <c r="FB86" s="648"/>
      <c r="FC86" s="646" t="str">
        <f t="shared" si="88"/>
        <v/>
      </c>
      <c r="FD86" s="647"/>
      <c r="FE86" s="648"/>
      <c r="FF86" s="646" t="str">
        <f t="shared" si="89"/>
        <v/>
      </c>
      <c r="FG86" s="647"/>
      <c r="FH86" s="648"/>
      <c r="FI86" s="646" t="str">
        <f t="shared" si="90"/>
        <v/>
      </c>
      <c r="FJ86" s="647"/>
      <c r="FK86" s="648"/>
      <c r="FL86" s="632" t="str">
        <f t="shared" si="91"/>
        <v>N/A</v>
      </c>
      <c r="FM86" s="633"/>
      <c r="FN86" s="634"/>
      <c r="FO86" s="632" t="str">
        <f t="shared" si="92"/>
        <v>N/A</v>
      </c>
      <c r="FP86" s="633"/>
      <c r="FQ86" s="634"/>
      <c r="FR86" s="632" t="str">
        <f t="shared" si="93"/>
        <v>N/A</v>
      </c>
      <c r="FS86" s="633"/>
      <c r="FT86" s="634"/>
      <c r="FU86" s="632" t="str">
        <f t="shared" si="94"/>
        <v>N/A</v>
      </c>
      <c r="FV86" s="633"/>
      <c r="FW86" s="634"/>
      <c r="FX86" s="632" t="str">
        <f t="shared" si="95"/>
        <v>N/A</v>
      </c>
      <c r="FY86" s="633"/>
      <c r="FZ86" s="634"/>
      <c r="GA86" s="632" t="str">
        <f t="shared" si="96"/>
        <v>N/A</v>
      </c>
      <c r="GB86" s="633"/>
      <c r="GC86" s="634"/>
      <c r="GD86" s="632" t="str">
        <f t="shared" si="97"/>
        <v>N/A</v>
      </c>
      <c r="GE86" s="633"/>
      <c r="GF86" s="634"/>
      <c r="GG86" s="632" t="str">
        <f t="shared" si="98"/>
        <v>N/A</v>
      </c>
      <c r="GH86" s="633"/>
      <c r="GI86" s="634"/>
      <c r="GJ86" s="632" t="str">
        <f t="shared" si="99"/>
        <v>N/A</v>
      </c>
      <c r="GK86" s="633"/>
      <c r="GL86" s="634"/>
      <c r="GM86" s="632" t="str">
        <f t="shared" si="100"/>
        <v>N/A</v>
      </c>
      <c r="GN86" s="633"/>
      <c r="GO86" s="634"/>
      <c r="GP86" s="632" t="str">
        <f t="shared" si="101"/>
        <v>N/A</v>
      </c>
      <c r="GQ86" s="633"/>
      <c r="GR86" s="634"/>
      <c r="GS86" s="632" t="str">
        <f t="shared" si="102"/>
        <v>N/A</v>
      </c>
      <c r="GT86" s="633"/>
      <c r="GU86" s="634"/>
      <c r="GV86" s="632" t="str">
        <f t="shared" si="103"/>
        <v>N/A</v>
      </c>
      <c r="GW86" s="633"/>
      <c r="GX86" s="634"/>
      <c r="GY86" s="632" t="str">
        <f t="shared" si="104"/>
        <v>N/A</v>
      </c>
      <c r="GZ86" s="633"/>
      <c r="HA86" s="634"/>
      <c r="HB86" s="632" t="str">
        <f t="shared" si="105"/>
        <v>N/A</v>
      </c>
      <c r="HC86" s="633"/>
      <c r="HD86" s="634"/>
      <c r="HE86" s="632" t="str">
        <f t="shared" si="106"/>
        <v>N/A</v>
      </c>
      <c r="HF86" s="633"/>
      <c r="HG86" s="634"/>
      <c r="HH86" s="632" t="str">
        <f t="shared" si="107"/>
        <v>N/A</v>
      </c>
      <c r="HI86" s="633"/>
      <c r="HJ86" s="634"/>
      <c r="HK86" s="632" t="str">
        <f t="shared" si="108"/>
        <v>N/A</v>
      </c>
      <c r="HL86" s="633"/>
      <c r="HM86" s="634"/>
      <c r="HN86" s="632" t="str">
        <f t="shared" si="109"/>
        <v>N/A</v>
      </c>
      <c r="HO86" s="633"/>
      <c r="HP86" s="634"/>
      <c r="HQ86" s="632" t="str">
        <f t="shared" si="110"/>
        <v>N/A</v>
      </c>
      <c r="HR86" s="633"/>
      <c r="HS86" s="634"/>
    </row>
    <row r="87" spans="1:227" ht="15.75" thickTop="1">
      <c r="A87" s="24" t="str">
        <f>IF('Informations About Genes'!A87="","",'Informations About Genes'!A87)</f>
        <v>H1</v>
      </c>
      <c r="B87" s="25" t="str">
        <f>IF('Informations About Genes'!D87="","",'Informations About Genes'!D87)</f>
        <v/>
      </c>
      <c r="C87" s="635" t="str">
        <f>IF('Control Sample Data'!F88="","",'Control Sample Data'!F88)</f>
        <v/>
      </c>
      <c r="D87" s="636"/>
      <c r="E87" s="637"/>
      <c r="F87" s="635" t="str">
        <f>IF('Sample 1 Data'!F88="","",'Sample 1 Data'!F88)</f>
        <v/>
      </c>
      <c r="G87" s="636"/>
      <c r="H87" s="637"/>
      <c r="I87" s="635" t="str">
        <f>IF('Sample 2 Data'!F88="","",'Sample 2 Data'!F88)</f>
        <v/>
      </c>
      <c r="J87" s="636"/>
      <c r="K87" s="637"/>
      <c r="L87" s="635" t="str">
        <f>IF('Sample 3 Data'!F88="","",'Sample 3 Data'!F88)</f>
        <v/>
      </c>
      <c r="M87" s="636"/>
      <c r="N87" s="637"/>
      <c r="O87" s="635" t="str">
        <f>IF('Sample 4 Data'!F88="","",'Sample 4 Data'!F88)</f>
        <v/>
      </c>
      <c r="P87" s="636"/>
      <c r="Q87" s="637"/>
      <c r="R87" s="635" t="str">
        <f>IF('Sample 5 Data'!F88="","",'Sample 5 Data'!F88)</f>
        <v/>
      </c>
      <c r="S87" s="636"/>
      <c r="T87" s="637"/>
      <c r="U87" s="635" t="str">
        <f>IF('Sample 6 Data'!F88="","",'Sample 6 Data'!F88)</f>
        <v/>
      </c>
      <c r="V87" s="636"/>
      <c r="W87" s="637"/>
      <c r="X87" s="635" t="str">
        <f>IF('Sample 7 Data'!F88="","",'Sample 7 Data'!F88)</f>
        <v/>
      </c>
      <c r="Y87" s="636"/>
      <c r="Z87" s="637"/>
      <c r="AA87" s="635" t="str">
        <f>IF('Sample 8 Data'!F88="","",'Sample 8 Data'!F88)</f>
        <v/>
      </c>
      <c r="AB87" s="636"/>
      <c r="AC87" s="637"/>
      <c r="AD87" s="635" t="str">
        <f>IF('Sample 9 Data'!F88="","",'Sample 9 Data'!F88)</f>
        <v/>
      </c>
      <c r="AE87" s="636"/>
      <c r="AF87" s="637"/>
      <c r="AG87" s="635" t="str">
        <f>IF('Sample 10 Data'!F88="","",'Sample 10 Data'!F88)</f>
        <v/>
      </c>
      <c r="AH87" s="636"/>
      <c r="AI87" s="637"/>
      <c r="AJ87" s="604"/>
      <c r="AK87" s="605"/>
      <c r="AL87" s="605"/>
      <c r="AM87" s="605"/>
      <c r="AN87" s="605"/>
      <c r="AO87" s="605"/>
      <c r="AP87" s="605"/>
      <c r="AQ87" s="605"/>
      <c r="AR87" s="605"/>
      <c r="AS87" s="144"/>
      <c r="AT87" s="144"/>
      <c r="AU87" s="144"/>
      <c r="AV87" s="144"/>
      <c r="AW87" s="144"/>
      <c r="AX87" s="144"/>
      <c r="AY87" s="144"/>
      <c r="AZ87" s="144"/>
      <c r="BA87" s="144"/>
      <c r="BB87" s="144"/>
      <c r="BC87" s="144"/>
      <c r="BD87" s="144"/>
      <c r="BE87" s="144"/>
      <c r="BF87" s="144"/>
      <c r="BG87" s="144"/>
      <c r="BH87" s="144"/>
      <c r="BI87" s="144"/>
      <c r="BJ87" s="144"/>
      <c r="BK87" s="144"/>
      <c r="BL87" s="144"/>
      <c r="BM87" s="144"/>
      <c r="BN87" s="605"/>
      <c r="BO87" s="605"/>
      <c r="BP87" s="606"/>
      <c r="BQ87" s="604"/>
      <c r="BR87" s="605"/>
      <c r="BS87" s="605"/>
      <c r="BT87" s="605"/>
      <c r="BU87" s="605"/>
      <c r="BV87" s="605"/>
      <c r="BW87" s="144"/>
      <c r="BX87" s="144"/>
      <c r="BY87" s="144"/>
      <c r="BZ87" s="144"/>
      <c r="CA87" s="144"/>
      <c r="CB87" s="144"/>
      <c r="CC87" s="144"/>
      <c r="CD87" s="144"/>
      <c r="CE87" s="144"/>
      <c r="CF87" s="144"/>
      <c r="CG87" s="144"/>
      <c r="CH87" s="144"/>
      <c r="CI87" s="144"/>
      <c r="CJ87" s="144"/>
      <c r="CK87" s="144"/>
      <c r="CL87" s="144"/>
      <c r="CM87" s="144"/>
      <c r="CN87" s="144"/>
      <c r="CO87" s="144"/>
      <c r="CP87" s="144"/>
      <c r="CQ87" s="144"/>
      <c r="CR87" s="605"/>
      <c r="CS87" s="605"/>
      <c r="CT87" s="605"/>
      <c r="CU87" s="605"/>
      <c r="CV87" s="605"/>
      <c r="CW87" s="606"/>
      <c r="CX87" s="604"/>
      <c r="CY87" s="605"/>
      <c r="CZ87" s="605"/>
      <c r="DA87" s="605"/>
      <c r="DB87" s="605"/>
      <c r="DC87" s="605"/>
      <c r="DD87" s="605"/>
      <c r="DE87" s="605"/>
      <c r="DF87" s="605"/>
      <c r="DG87" s="144"/>
      <c r="DH87" s="144"/>
      <c r="DI87" s="144"/>
      <c r="DJ87" s="144"/>
      <c r="DK87" s="144"/>
      <c r="DL87" s="144"/>
      <c r="DM87" s="144"/>
      <c r="DN87" s="144"/>
      <c r="DO87" s="144"/>
      <c r="DP87" s="144"/>
      <c r="DQ87" s="144"/>
      <c r="DR87" s="144"/>
      <c r="DS87" s="144"/>
      <c r="DT87" s="144"/>
      <c r="DU87" s="144"/>
      <c r="DV87" s="605"/>
      <c r="DW87" s="605"/>
      <c r="DX87" s="605"/>
      <c r="DY87" s="605"/>
      <c r="DZ87" s="605"/>
      <c r="EA87" s="605"/>
      <c r="EB87" s="605"/>
      <c r="EC87" s="605"/>
      <c r="ED87" s="606"/>
      <c r="EE87" s="604"/>
      <c r="EF87" s="605"/>
      <c r="EG87" s="605"/>
      <c r="EH87" s="605"/>
      <c r="EI87" s="605"/>
      <c r="EJ87" s="605"/>
      <c r="EK87" s="605"/>
      <c r="EL87" s="605"/>
      <c r="EM87" s="605"/>
      <c r="EN87" s="144"/>
      <c r="EO87" s="144"/>
      <c r="EP87" s="144"/>
      <c r="EQ87" s="144"/>
      <c r="ER87" s="144"/>
      <c r="ES87" s="144"/>
      <c r="ET87" s="144"/>
      <c r="EU87" s="144"/>
      <c r="EV87" s="144"/>
      <c r="EW87" s="144"/>
      <c r="EX87" s="144"/>
      <c r="EY87" s="144"/>
      <c r="EZ87" s="605"/>
      <c r="FA87" s="605"/>
      <c r="FB87" s="605"/>
      <c r="FC87" s="605"/>
      <c r="FD87" s="605"/>
      <c r="FE87" s="605"/>
      <c r="FF87" s="605"/>
      <c r="FG87" s="605"/>
      <c r="FH87" s="605"/>
      <c r="FI87" s="605"/>
      <c r="FJ87" s="605"/>
      <c r="FK87" s="606"/>
      <c r="FL87" s="604"/>
      <c r="FM87" s="605"/>
      <c r="FN87" s="605"/>
      <c r="FO87" s="605"/>
      <c r="FP87" s="605"/>
      <c r="FQ87" s="605"/>
      <c r="FR87" s="144"/>
      <c r="FS87" s="144"/>
      <c r="FT87" s="144"/>
      <c r="FU87" s="144"/>
      <c r="FV87" s="144"/>
      <c r="FW87" s="144"/>
      <c r="FX87" s="144"/>
      <c r="FY87" s="144"/>
      <c r="FZ87" s="144"/>
      <c r="GA87" s="605"/>
      <c r="GB87" s="605"/>
      <c r="GC87" s="605"/>
      <c r="GD87" s="605"/>
      <c r="GE87" s="605"/>
      <c r="GF87" s="605"/>
      <c r="GG87" s="605"/>
      <c r="GH87" s="605"/>
      <c r="GI87" s="605"/>
      <c r="GJ87" s="605"/>
      <c r="GK87" s="605"/>
      <c r="GL87" s="605"/>
      <c r="GM87" s="605"/>
      <c r="GN87" s="605"/>
      <c r="GO87" s="606"/>
      <c r="GP87" s="604"/>
      <c r="GQ87" s="605"/>
      <c r="GR87" s="605"/>
      <c r="GS87" s="605"/>
      <c r="GT87" s="605"/>
      <c r="GU87" s="605"/>
      <c r="GV87" s="144"/>
      <c r="GW87" s="144"/>
      <c r="GX87" s="144"/>
      <c r="GY87" s="144"/>
      <c r="GZ87" s="144"/>
      <c r="HA87" s="144"/>
      <c r="HB87" s="144"/>
      <c r="HC87" s="144"/>
      <c r="HD87" s="144"/>
      <c r="HE87" s="605"/>
      <c r="HF87" s="605"/>
      <c r="HG87" s="605"/>
      <c r="HH87" s="605"/>
      <c r="HI87" s="605"/>
      <c r="HJ87" s="605"/>
      <c r="HK87" s="605"/>
      <c r="HL87" s="605"/>
      <c r="HM87" s="605"/>
      <c r="HN87" s="605"/>
      <c r="HO87" s="605"/>
      <c r="HP87" s="605"/>
      <c r="HQ87" s="605"/>
      <c r="HR87" s="605"/>
      <c r="HS87" s="606"/>
    </row>
    <row r="88" spans="1:227">
      <c r="A88" s="24" t="str">
        <f>IF('Informations About Genes'!A88="","",'Informations About Genes'!A88)</f>
        <v>H2</v>
      </c>
      <c r="B88" s="25" t="str">
        <f>IF('Informations About Genes'!D88="","",'Informations About Genes'!D88)</f>
        <v/>
      </c>
      <c r="C88" s="632" t="str">
        <f>IF('Control Sample Data'!F89="","",'Control Sample Data'!F89)</f>
        <v/>
      </c>
      <c r="D88" s="633"/>
      <c r="E88" s="634"/>
      <c r="F88" s="632" t="str">
        <f>IF('Sample 1 Data'!F89="","",'Sample 1 Data'!F89)</f>
        <v/>
      </c>
      <c r="G88" s="633"/>
      <c r="H88" s="634"/>
      <c r="I88" s="632" t="str">
        <f>IF('Sample 2 Data'!F89="","",'Sample 2 Data'!F89)</f>
        <v/>
      </c>
      <c r="J88" s="633"/>
      <c r="K88" s="634"/>
      <c r="L88" s="632" t="str">
        <f>IF('Sample 3 Data'!F89="","",'Sample 3 Data'!F89)</f>
        <v/>
      </c>
      <c r="M88" s="633"/>
      <c r="N88" s="634"/>
      <c r="O88" s="632" t="str">
        <f>IF('Sample 4 Data'!F89="","",'Sample 4 Data'!F89)</f>
        <v/>
      </c>
      <c r="P88" s="633"/>
      <c r="Q88" s="634"/>
      <c r="R88" s="632" t="str">
        <f>IF('Sample 5 Data'!F89="","",'Sample 5 Data'!F89)</f>
        <v/>
      </c>
      <c r="S88" s="633"/>
      <c r="T88" s="634"/>
      <c r="U88" s="632" t="str">
        <f>IF('Sample 6 Data'!F89="","",'Sample 6 Data'!F89)</f>
        <v/>
      </c>
      <c r="V88" s="633"/>
      <c r="W88" s="634"/>
      <c r="X88" s="632" t="str">
        <f>IF('Sample 7 Data'!F89="","",'Sample 7 Data'!F89)</f>
        <v/>
      </c>
      <c r="Y88" s="633"/>
      <c r="Z88" s="634"/>
      <c r="AA88" s="632" t="str">
        <f>IF('Sample 8 Data'!F89="","",'Sample 8 Data'!F89)</f>
        <v/>
      </c>
      <c r="AB88" s="633"/>
      <c r="AC88" s="634"/>
      <c r="AD88" s="632" t="str">
        <f>IF('Sample 9 Data'!F89="","",'Sample 9 Data'!F89)</f>
        <v/>
      </c>
      <c r="AE88" s="633"/>
      <c r="AF88" s="634"/>
      <c r="AG88" s="632" t="str">
        <f>IF('Sample 10 Data'!F89="","",'Sample 10 Data'!F89)</f>
        <v/>
      </c>
      <c r="AH88" s="633"/>
      <c r="AI88" s="634"/>
      <c r="AJ88" s="655"/>
      <c r="AK88" s="656"/>
      <c r="AL88" s="656"/>
      <c r="AM88" s="656"/>
      <c r="AN88" s="656"/>
      <c r="AO88" s="656"/>
      <c r="AP88" s="656"/>
      <c r="AQ88" s="656"/>
      <c r="AR88" s="656"/>
      <c r="AS88" s="146"/>
      <c r="AT88" s="146"/>
      <c r="AU88" s="146"/>
      <c r="AV88" s="146"/>
      <c r="AW88" s="146"/>
      <c r="AX88" s="146"/>
      <c r="AY88" s="146"/>
      <c r="AZ88" s="146"/>
      <c r="BA88" s="146"/>
      <c r="BB88" s="146"/>
      <c r="BC88" s="146"/>
      <c r="BD88" s="146"/>
      <c r="BE88" s="146"/>
      <c r="BF88" s="146"/>
      <c r="BG88" s="146"/>
      <c r="BH88" s="146"/>
      <c r="BI88" s="146"/>
      <c r="BJ88" s="146"/>
      <c r="BK88" s="146"/>
      <c r="BL88" s="146"/>
      <c r="BM88" s="146"/>
      <c r="BN88" s="656"/>
      <c r="BO88" s="656"/>
      <c r="BP88" s="660"/>
      <c r="BQ88" s="598"/>
      <c r="BR88" s="599"/>
      <c r="BS88" s="599"/>
      <c r="BT88" s="599"/>
      <c r="BU88" s="599"/>
      <c r="BV88" s="599"/>
      <c r="BW88" s="143"/>
      <c r="BX88" s="143"/>
      <c r="BY88" s="143"/>
      <c r="BZ88" s="143"/>
      <c r="CA88" s="143"/>
      <c r="CB88" s="143"/>
      <c r="CC88" s="143"/>
      <c r="CD88" s="143"/>
      <c r="CE88" s="143"/>
      <c r="CF88" s="143"/>
      <c r="CG88" s="143"/>
      <c r="CH88" s="143"/>
      <c r="CI88" s="143"/>
      <c r="CJ88" s="143"/>
      <c r="CK88" s="143"/>
      <c r="CL88" s="143"/>
      <c r="CM88" s="143"/>
      <c r="CN88" s="143"/>
      <c r="CO88" s="143"/>
      <c r="CP88" s="143"/>
      <c r="CQ88" s="143"/>
      <c r="CR88" s="599"/>
      <c r="CS88" s="599"/>
      <c r="CT88" s="599"/>
      <c r="CU88" s="599"/>
      <c r="CV88" s="599"/>
      <c r="CW88" s="600"/>
      <c r="CX88" s="598"/>
      <c r="CY88" s="599"/>
      <c r="CZ88" s="599"/>
      <c r="DA88" s="599"/>
      <c r="DB88" s="599"/>
      <c r="DC88" s="599"/>
      <c r="DD88" s="599"/>
      <c r="DE88" s="599"/>
      <c r="DF88" s="599"/>
      <c r="DG88" s="143"/>
      <c r="DH88" s="143"/>
      <c r="DI88" s="143"/>
      <c r="DJ88" s="143"/>
      <c r="DK88" s="143"/>
      <c r="DL88" s="143"/>
      <c r="DM88" s="143"/>
      <c r="DN88" s="143"/>
      <c r="DO88" s="143"/>
      <c r="DP88" s="143"/>
      <c r="DQ88" s="143"/>
      <c r="DR88" s="143"/>
      <c r="DS88" s="143"/>
      <c r="DT88" s="143"/>
      <c r="DU88" s="143"/>
      <c r="DV88" s="599"/>
      <c r="DW88" s="599"/>
      <c r="DX88" s="599"/>
      <c r="DY88" s="599"/>
      <c r="DZ88" s="599"/>
      <c r="EA88" s="599"/>
      <c r="EB88" s="599"/>
      <c r="EC88" s="599"/>
      <c r="ED88" s="600"/>
      <c r="EE88" s="598"/>
      <c r="EF88" s="599"/>
      <c r="EG88" s="599"/>
      <c r="EH88" s="599"/>
      <c r="EI88" s="599"/>
      <c r="EJ88" s="599"/>
      <c r="EK88" s="599"/>
      <c r="EL88" s="599"/>
      <c r="EM88" s="599"/>
      <c r="EN88" s="143"/>
      <c r="EO88" s="143"/>
      <c r="EP88" s="143"/>
      <c r="EQ88" s="143"/>
      <c r="ER88" s="143"/>
      <c r="ES88" s="143"/>
      <c r="ET88" s="143"/>
      <c r="EU88" s="143"/>
      <c r="EV88" s="143"/>
      <c r="EW88" s="143"/>
      <c r="EX88" s="143"/>
      <c r="EY88" s="143"/>
      <c r="EZ88" s="599"/>
      <c r="FA88" s="599"/>
      <c r="FB88" s="599"/>
      <c r="FC88" s="599"/>
      <c r="FD88" s="599"/>
      <c r="FE88" s="599"/>
      <c r="FF88" s="599"/>
      <c r="FG88" s="599"/>
      <c r="FH88" s="599"/>
      <c r="FI88" s="599"/>
      <c r="FJ88" s="599"/>
      <c r="FK88" s="600"/>
      <c r="FL88" s="598"/>
      <c r="FM88" s="599"/>
      <c r="FN88" s="599"/>
      <c r="FO88" s="599"/>
      <c r="FP88" s="599"/>
      <c r="FQ88" s="599"/>
      <c r="FR88" s="143"/>
      <c r="FS88" s="143"/>
      <c r="FT88" s="143"/>
      <c r="FU88" s="143"/>
      <c r="FV88" s="143"/>
      <c r="FW88" s="143"/>
      <c r="FX88" s="143"/>
      <c r="FY88" s="143"/>
      <c r="FZ88" s="143"/>
      <c r="GA88" s="599"/>
      <c r="GB88" s="599"/>
      <c r="GC88" s="599"/>
      <c r="GD88" s="599"/>
      <c r="GE88" s="599"/>
      <c r="GF88" s="599"/>
      <c r="GG88" s="599"/>
      <c r="GH88" s="599"/>
      <c r="GI88" s="599"/>
      <c r="GJ88" s="599"/>
      <c r="GK88" s="599"/>
      <c r="GL88" s="599"/>
      <c r="GM88" s="599"/>
      <c r="GN88" s="599"/>
      <c r="GO88" s="600"/>
      <c r="GP88" s="598"/>
      <c r="GQ88" s="599"/>
      <c r="GR88" s="599"/>
      <c r="GS88" s="599"/>
      <c r="GT88" s="599"/>
      <c r="GU88" s="599"/>
      <c r="GV88" s="143"/>
      <c r="GW88" s="143"/>
      <c r="GX88" s="143"/>
      <c r="GY88" s="143"/>
      <c r="GZ88" s="143"/>
      <c r="HA88" s="143"/>
      <c r="HB88" s="143"/>
      <c r="HC88" s="143"/>
      <c r="HD88" s="143"/>
      <c r="HE88" s="599"/>
      <c r="HF88" s="599"/>
      <c r="HG88" s="599"/>
      <c r="HH88" s="599"/>
      <c r="HI88" s="599"/>
      <c r="HJ88" s="599"/>
      <c r="HK88" s="599"/>
      <c r="HL88" s="599"/>
      <c r="HM88" s="599"/>
      <c r="HN88" s="599"/>
      <c r="HO88" s="599"/>
      <c r="HP88" s="599"/>
      <c r="HQ88" s="599"/>
      <c r="HR88" s="599"/>
      <c r="HS88" s="600"/>
    </row>
    <row r="89" spans="1:227">
      <c r="A89" s="24" t="str">
        <f>IF('Informations About Genes'!A89="","",'Informations About Genes'!A89)</f>
        <v>H3</v>
      </c>
      <c r="B89" s="25" t="str">
        <f>IF('Informations About Genes'!D89="","",'Informations About Genes'!D89)</f>
        <v/>
      </c>
      <c r="C89" s="632" t="str">
        <f>IF('Control Sample Data'!F90="","",'Control Sample Data'!F90)</f>
        <v/>
      </c>
      <c r="D89" s="633"/>
      <c r="E89" s="634"/>
      <c r="F89" s="632" t="str">
        <f>IF('Sample 1 Data'!F90="","",'Sample 1 Data'!F90)</f>
        <v/>
      </c>
      <c r="G89" s="633"/>
      <c r="H89" s="634"/>
      <c r="I89" s="632" t="str">
        <f>IF('Sample 2 Data'!F90="","",'Sample 2 Data'!F90)</f>
        <v/>
      </c>
      <c r="J89" s="633"/>
      <c r="K89" s="634"/>
      <c r="L89" s="632" t="str">
        <f>IF('Sample 3 Data'!F90="","",'Sample 3 Data'!F90)</f>
        <v/>
      </c>
      <c r="M89" s="633"/>
      <c r="N89" s="634"/>
      <c r="O89" s="632" t="str">
        <f>IF('Sample 4 Data'!F90="","",'Sample 4 Data'!F90)</f>
        <v/>
      </c>
      <c r="P89" s="633"/>
      <c r="Q89" s="634"/>
      <c r="R89" s="632" t="str">
        <f>IF('Sample 5 Data'!F90="","",'Sample 5 Data'!F90)</f>
        <v/>
      </c>
      <c r="S89" s="633"/>
      <c r="T89" s="634"/>
      <c r="U89" s="632" t="str">
        <f>IF('Sample 6 Data'!F90="","",'Sample 6 Data'!F90)</f>
        <v/>
      </c>
      <c r="V89" s="633"/>
      <c r="W89" s="634"/>
      <c r="X89" s="632" t="str">
        <f>IF('Sample 7 Data'!F90="","",'Sample 7 Data'!F90)</f>
        <v/>
      </c>
      <c r="Y89" s="633"/>
      <c r="Z89" s="634"/>
      <c r="AA89" s="632" t="str">
        <f>IF('Sample 8 Data'!F90="","",'Sample 8 Data'!F90)</f>
        <v/>
      </c>
      <c r="AB89" s="633"/>
      <c r="AC89" s="634"/>
      <c r="AD89" s="632" t="str">
        <f>IF('Sample 9 Data'!F90="","",'Sample 9 Data'!F90)</f>
        <v/>
      </c>
      <c r="AE89" s="633"/>
      <c r="AF89" s="634"/>
      <c r="AG89" s="632" t="str">
        <f>IF('Sample 10 Data'!F90="","",'Sample 10 Data'!F90)</f>
        <v/>
      </c>
      <c r="AH89" s="633"/>
      <c r="AI89" s="634"/>
      <c r="AJ89" s="655"/>
      <c r="AK89" s="656"/>
      <c r="AL89" s="656"/>
      <c r="AM89" s="656"/>
      <c r="AN89" s="656"/>
      <c r="AO89" s="656"/>
      <c r="AP89" s="656"/>
      <c r="AQ89" s="656"/>
      <c r="AR89" s="656"/>
      <c r="AS89" s="146"/>
      <c r="AT89" s="146"/>
      <c r="AU89" s="146"/>
      <c r="AV89" s="146"/>
      <c r="AW89" s="146"/>
      <c r="AX89" s="146"/>
      <c r="AY89" s="146"/>
      <c r="AZ89" s="146"/>
      <c r="BA89" s="146"/>
      <c r="BB89" s="146"/>
      <c r="BC89" s="146"/>
      <c r="BD89" s="146"/>
      <c r="BE89" s="146"/>
      <c r="BF89" s="146"/>
      <c r="BG89" s="146"/>
      <c r="BH89" s="146"/>
      <c r="BI89" s="146"/>
      <c r="BJ89" s="146"/>
      <c r="BK89" s="146"/>
      <c r="BL89" s="146"/>
      <c r="BM89" s="146"/>
      <c r="BN89" s="656"/>
      <c r="BO89" s="656"/>
      <c r="BP89" s="660"/>
      <c r="BQ89" s="598"/>
      <c r="BR89" s="599"/>
      <c r="BS89" s="599"/>
      <c r="BT89" s="599"/>
      <c r="BU89" s="599"/>
      <c r="BV89" s="599"/>
      <c r="BW89" s="143"/>
      <c r="BX89" s="143"/>
      <c r="BY89" s="143"/>
      <c r="BZ89" s="143"/>
      <c r="CA89" s="143"/>
      <c r="CB89" s="143"/>
      <c r="CC89" s="143"/>
      <c r="CD89" s="143"/>
      <c r="CE89" s="143"/>
      <c r="CF89" s="143"/>
      <c r="CG89" s="143"/>
      <c r="CH89" s="143"/>
      <c r="CI89" s="143"/>
      <c r="CJ89" s="143"/>
      <c r="CK89" s="143"/>
      <c r="CL89" s="143"/>
      <c r="CM89" s="143"/>
      <c r="CN89" s="143"/>
      <c r="CO89" s="143"/>
      <c r="CP89" s="143"/>
      <c r="CQ89" s="143"/>
      <c r="CR89" s="599"/>
      <c r="CS89" s="599"/>
      <c r="CT89" s="599"/>
      <c r="CU89" s="599"/>
      <c r="CV89" s="599"/>
      <c r="CW89" s="600"/>
      <c r="CX89" s="598"/>
      <c r="CY89" s="599"/>
      <c r="CZ89" s="599"/>
      <c r="DA89" s="599"/>
      <c r="DB89" s="599"/>
      <c r="DC89" s="599"/>
      <c r="DD89" s="599"/>
      <c r="DE89" s="599"/>
      <c r="DF89" s="599"/>
      <c r="DG89" s="143"/>
      <c r="DH89" s="143"/>
      <c r="DI89" s="143"/>
      <c r="DJ89" s="143"/>
      <c r="DK89" s="143"/>
      <c r="DL89" s="143"/>
      <c r="DM89" s="143"/>
      <c r="DN89" s="143"/>
      <c r="DO89" s="143"/>
      <c r="DP89" s="143"/>
      <c r="DQ89" s="143"/>
      <c r="DR89" s="143"/>
      <c r="DS89" s="143"/>
      <c r="DT89" s="143"/>
      <c r="DU89" s="143"/>
      <c r="DV89" s="599"/>
      <c r="DW89" s="599"/>
      <c r="DX89" s="599"/>
      <c r="DY89" s="599"/>
      <c r="DZ89" s="599"/>
      <c r="EA89" s="599"/>
      <c r="EB89" s="599"/>
      <c r="EC89" s="599"/>
      <c r="ED89" s="600"/>
      <c r="EE89" s="598"/>
      <c r="EF89" s="599"/>
      <c r="EG89" s="599"/>
      <c r="EH89" s="599"/>
      <c r="EI89" s="599"/>
      <c r="EJ89" s="599"/>
      <c r="EK89" s="599"/>
      <c r="EL89" s="599"/>
      <c r="EM89" s="599"/>
      <c r="EN89" s="143"/>
      <c r="EO89" s="143"/>
      <c r="EP89" s="143"/>
      <c r="EQ89" s="143"/>
      <c r="ER89" s="143"/>
      <c r="ES89" s="143"/>
      <c r="ET89" s="143"/>
      <c r="EU89" s="143"/>
      <c r="EV89" s="143"/>
      <c r="EW89" s="143"/>
      <c r="EX89" s="143"/>
      <c r="EY89" s="143"/>
      <c r="EZ89" s="599"/>
      <c r="FA89" s="599"/>
      <c r="FB89" s="599"/>
      <c r="FC89" s="599"/>
      <c r="FD89" s="599"/>
      <c r="FE89" s="599"/>
      <c r="FF89" s="599"/>
      <c r="FG89" s="599"/>
      <c r="FH89" s="599"/>
      <c r="FI89" s="599"/>
      <c r="FJ89" s="599"/>
      <c r="FK89" s="600"/>
      <c r="FL89" s="598"/>
      <c r="FM89" s="599"/>
      <c r="FN89" s="599"/>
      <c r="FO89" s="599"/>
      <c r="FP89" s="599"/>
      <c r="FQ89" s="599"/>
      <c r="FR89" s="143"/>
      <c r="FS89" s="143"/>
      <c r="FT89" s="143"/>
      <c r="FU89" s="143"/>
      <c r="FV89" s="143"/>
      <c r="FW89" s="143"/>
      <c r="FX89" s="143"/>
      <c r="FY89" s="143"/>
      <c r="FZ89" s="143"/>
      <c r="GA89" s="599"/>
      <c r="GB89" s="599"/>
      <c r="GC89" s="599"/>
      <c r="GD89" s="599"/>
      <c r="GE89" s="599"/>
      <c r="GF89" s="599"/>
      <c r="GG89" s="599"/>
      <c r="GH89" s="599"/>
      <c r="GI89" s="599"/>
      <c r="GJ89" s="599"/>
      <c r="GK89" s="599"/>
      <c r="GL89" s="599"/>
      <c r="GM89" s="599"/>
      <c r="GN89" s="599"/>
      <c r="GO89" s="600"/>
      <c r="GP89" s="598"/>
      <c r="GQ89" s="599"/>
      <c r="GR89" s="599"/>
      <c r="GS89" s="599"/>
      <c r="GT89" s="599"/>
      <c r="GU89" s="599"/>
      <c r="GV89" s="143"/>
      <c r="GW89" s="143"/>
      <c r="GX89" s="143"/>
      <c r="GY89" s="143"/>
      <c r="GZ89" s="143"/>
      <c r="HA89" s="143"/>
      <c r="HB89" s="143"/>
      <c r="HC89" s="143"/>
      <c r="HD89" s="143"/>
      <c r="HE89" s="599"/>
      <c r="HF89" s="599"/>
      <c r="HG89" s="599"/>
      <c r="HH89" s="599"/>
      <c r="HI89" s="599"/>
      <c r="HJ89" s="599"/>
      <c r="HK89" s="599"/>
      <c r="HL89" s="599"/>
      <c r="HM89" s="599"/>
      <c r="HN89" s="599"/>
      <c r="HO89" s="599"/>
      <c r="HP89" s="599"/>
      <c r="HQ89" s="599"/>
      <c r="HR89" s="599"/>
      <c r="HS89" s="600"/>
    </row>
    <row r="90" spans="1:227">
      <c r="A90" s="24" t="str">
        <f>IF('Informations About Genes'!A90="","",'Informations About Genes'!A90)</f>
        <v>H4</v>
      </c>
      <c r="B90" s="25" t="str">
        <f>IF('Informations About Genes'!D90="","",'Informations About Genes'!D90)</f>
        <v/>
      </c>
      <c r="C90" s="632" t="str">
        <f>IF('Control Sample Data'!F91="","",'Control Sample Data'!F91)</f>
        <v/>
      </c>
      <c r="D90" s="633"/>
      <c r="E90" s="634"/>
      <c r="F90" s="632" t="str">
        <f>IF('Sample 1 Data'!F91="","",'Sample 1 Data'!F91)</f>
        <v/>
      </c>
      <c r="G90" s="633"/>
      <c r="H90" s="634"/>
      <c r="I90" s="632" t="str">
        <f>IF('Sample 2 Data'!F91="","",'Sample 2 Data'!F91)</f>
        <v/>
      </c>
      <c r="J90" s="633"/>
      <c r="K90" s="634"/>
      <c r="L90" s="632" t="str">
        <f>IF('Sample 3 Data'!F91="","",'Sample 3 Data'!F91)</f>
        <v/>
      </c>
      <c r="M90" s="633"/>
      <c r="N90" s="634"/>
      <c r="O90" s="632" t="str">
        <f>IF('Sample 4 Data'!F91="","",'Sample 4 Data'!F91)</f>
        <v/>
      </c>
      <c r="P90" s="633"/>
      <c r="Q90" s="634"/>
      <c r="R90" s="632" t="str">
        <f>IF('Sample 5 Data'!F91="","",'Sample 5 Data'!F91)</f>
        <v/>
      </c>
      <c r="S90" s="633"/>
      <c r="T90" s="634"/>
      <c r="U90" s="632" t="str">
        <f>IF('Sample 6 Data'!F91="","",'Sample 6 Data'!F91)</f>
        <v/>
      </c>
      <c r="V90" s="633"/>
      <c r="W90" s="634"/>
      <c r="X90" s="632" t="str">
        <f>IF('Sample 7 Data'!F91="","",'Sample 7 Data'!F91)</f>
        <v/>
      </c>
      <c r="Y90" s="633"/>
      <c r="Z90" s="634"/>
      <c r="AA90" s="632" t="str">
        <f>IF('Sample 8 Data'!F91="","",'Sample 8 Data'!F91)</f>
        <v/>
      </c>
      <c r="AB90" s="633"/>
      <c r="AC90" s="634"/>
      <c r="AD90" s="632" t="str">
        <f>IF('Sample 9 Data'!F91="","",'Sample 9 Data'!F91)</f>
        <v/>
      </c>
      <c r="AE90" s="633"/>
      <c r="AF90" s="634"/>
      <c r="AG90" s="632" t="str">
        <f>IF('Sample 10 Data'!F91="","",'Sample 10 Data'!F91)</f>
        <v/>
      </c>
      <c r="AH90" s="633"/>
      <c r="AI90" s="634"/>
      <c r="AJ90" s="655"/>
      <c r="AK90" s="656"/>
      <c r="AL90" s="656"/>
      <c r="AM90" s="656"/>
      <c r="AN90" s="656"/>
      <c r="AO90" s="656"/>
      <c r="AP90" s="656"/>
      <c r="AQ90" s="656"/>
      <c r="AR90" s="656"/>
      <c r="AS90" s="146"/>
      <c r="AT90" s="146"/>
      <c r="AU90" s="146"/>
      <c r="AV90" s="146"/>
      <c r="AW90" s="146"/>
      <c r="AX90" s="146"/>
      <c r="AY90" s="146"/>
      <c r="AZ90" s="146"/>
      <c r="BA90" s="146"/>
      <c r="BB90" s="146"/>
      <c r="BC90" s="146"/>
      <c r="BD90" s="146"/>
      <c r="BE90" s="146"/>
      <c r="BF90" s="146"/>
      <c r="BG90" s="146"/>
      <c r="BH90" s="146"/>
      <c r="BI90" s="146"/>
      <c r="BJ90" s="146"/>
      <c r="BK90" s="146"/>
      <c r="BL90" s="146"/>
      <c r="BM90" s="146"/>
      <c r="BN90" s="656"/>
      <c r="BO90" s="656"/>
      <c r="BP90" s="660"/>
      <c r="BQ90" s="598"/>
      <c r="BR90" s="599"/>
      <c r="BS90" s="599"/>
      <c r="BT90" s="599"/>
      <c r="BU90" s="599"/>
      <c r="BV90" s="599"/>
      <c r="BW90" s="143"/>
      <c r="BX90" s="143"/>
      <c r="BY90" s="143"/>
      <c r="BZ90" s="143"/>
      <c r="CA90" s="143"/>
      <c r="CB90" s="143"/>
      <c r="CC90" s="143"/>
      <c r="CD90" s="143"/>
      <c r="CE90" s="143"/>
      <c r="CF90" s="143"/>
      <c r="CG90" s="143"/>
      <c r="CH90" s="143"/>
      <c r="CI90" s="143"/>
      <c r="CJ90" s="143"/>
      <c r="CK90" s="143"/>
      <c r="CL90" s="143"/>
      <c r="CM90" s="143"/>
      <c r="CN90" s="143"/>
      <c r="CO90" s="143"/>
      <c r="CP90" s="143"/>
      <c r="CQ90" s="143"/>
      <c r="CR90" s="599"/>
      <c r="CS90" s="599"/>
      <c r="CT90" s="599"/>
      <c r="CU90" s="599"/>
      <c r="CV90" s="599"/>
      <c r="CW90" s="600"/>
      <c r="CX90" s="598"/>
      <c r="CY90" s="599"/>
      <c r="CZ90" s="599"/>
      <c r="DA90" s="599"/>
      <c r="DB90" s="599"/>
      <c r="DC90" s="599"/>
      <c r="DD90" s="599"/>
      <c r="DE90" s="599"/>
      <c r="DF90" s="599"/>
      <c r="DG90" s="143"/>
      <c r="DH90" s="143"/>
      <c r="DI90" s="143"/>
      <c r="DJ90" s="143"/>
      <c r="DK90" s="143"/>
      <c r="DL90" s="143"/>
      <c r="DM90" s="143"/>
      <c r="DN90" s="143"/>
      <c r="DO90" s="143"/>
      <c r="DP90" s="143"/>
      <c r="DQ90" s="143"/>
      <c r="DR90" s="143"/>
      <c r="DS90" s="143"/>
      <c r="DT90" s="143"/>
      <c r="DU90" s="143"/>
      <c r="DV90" s="599"/>
      <c r="DW90" s="599"/>
      <c r="DX90" s="599"/>
      <c r="DY90" s="599"/>
      <c r="DZ90" s="599"/>
      <c r="EA90" s="599"/>
      <c r="EB90" s="599"/>
      <c r="EC90" s="599"/>
      <c r="ED90" s="600"/>
      <c r="EE90" s="598"/>
      <c r="EF90" s="599"/>
      <c r="EG90" s="599"/>
      <c r="EH90" s="599"/>
      <c r="EI90" s="599"/>
      <c r="EJ90" s="599"/>
      <c r="EK90" s="599"/>
      <c r="EL90" s="599"/>
      <c r="EM90" s="599"/>
      <c r="EN90" s="143"/>
      <c r="EO90" s="143"/>
      <c r="EP90" s="143"/>
      <c r="EQ90" s="143"/>
      <c r="ER90" s="143"/>
      <c r="ES90" s="143"/>
      <c r="ET90" s="143"/>
      <c r="EU90" s="143"/>
      <c r="EV90" s="143"/>
      <c r="EW90" s="143"/>
      <c r="EX90" s="143"/>
      <c r="EY90" s="143"/>
      <c r="EZ90" s="599"/>
      <c r="FA90" s="599"/>
      <c r="FB90" s="599"/>
      <c r="FC90" s="599"/>
      <c r="FD90" s="599"/>
      <c r="FE90" s="599"/>
      <c r="FF90" s="599"/>
      <c r="FG90" s="599"/>
      <c r="FH90" s="599"/>
      <c r="FI90" s="599"/>
      <c r="FJ90" s="599"/>
      <c r="FK90" s="600"/>
      <c r="FL90" s="598"/>
      <c r="FM90" s="599"/>
      <c r="FN90" s="599"/>
      <c r="FO90" s="599"/>
      <c r="FP90" s="599"/>
      <c r="FQ90" s="599"/>
      <c r="FR90" s="143"/>
      <c r="FS90" s="143"/>
      <c r="FT90" s="143"/>
      <c r="FU90" s="143"/>
      <c r="FV90" s="143"/>
      <c r="FW90" s="143"/>
      <c r="FX90" s="143"/>
      <c r="FY90" s="143"/>
      <c r="FZ90" s="143"/>
      <c r="GA90" s="599"/>
      <c r="GB90" s="599"/>
      <c r="GC90" s="599"/>
      <c r="GD90" s="599"/>
      <c r="GE90" s="599"/>
      <c r="GF90" s="599"/>
      <c r="GG90" s="599"/>
      <c r="GH90" s="599"/>
      <c r="GI90" s="599"/>
      <c r="GJ90" s="599"/>
      <c r="GK90" s="599"/>
      <c r="GL90" s="599"/>
      <c r="GM90" s="599"/>
      <c r="GN90" s="599"/>
      <c r="GO90" s="600"/>
      <c r="GP90" s="598"/>
      <c r="GQ90" s="599"/>
      <c r="GR90" s="599"/>
      <c r="GS90" s="599"/>
      <c r="GT90" s="599"/>
      <c r="GU90" s="599"/>
      <c r="GV90" s="143"/>
      <c r="GW90" s="143"/>
      <c r="GX90" s="143"/>
      <c r="GY90" s="143"/>
      <c r="GZ90" s="143"/>
      <c r="HA90" s="143"/>
      <c r="HB90" s="143"/>
      <c r="HC90" s="143"/>
      <c r="HD90" s="143"/>
      <c r="HE90" s="599"/>
      <c r="HF90" s="599"/>
      <c r="HG90" s="599"/>
      <c r="HH90" s="599"/>
      <c r="HI90" s="599"/>
      <c r="HJ90" s="599"/>
      <c r="HK90" s="599"/>
      <c r="HL90" s="599"/>
      <c r="HM90" s="599"/>
      <c r="HN90" s="599"/>
      <c r="HO90" s="599"/>
      <c r="HP90" s="599"/>
      <c r="HQ90" s="599"/>
      <c r="HR90" s="599"/>
      <c r="HS90" s="600"/>
    </row>
    <row r="91" spans="1:227">
      <c r="A91" s="24" t="str">
        <f>IF('Informations About Genes'!A91="","",'Informations About Genes'!A91)</f>
        <v>H5</v>
      </c>
      <c r="B91" s="25" t="str">
        <f>IF('Informations About Genes'!D91="","",'Informations About Genes'!D91)</f>
        <v/>
      </c>
      <c r="C91" s="632" t="str">
        <f>IF('Control Sample Data'!F92="","",'Control Sample Data'!F92)</f>
        <v/>
      </c>
      <c r="D91" s="633"/>
      <c r="E91" s="634"/>
      <c r="F91" s="632" t="str">
        <f>IF('Sample 1 Data'!F92="","",'Sample 1 Data'!F92)</f>
        <v/>
      </c>
      <c r="G91" s="633"/>
      <c r="H91" s="634"/>
      <c r="I91" s="632" t="str">
        <f>IF('Sample 2 Data'!F92="","",'Sample 2 Data'!F92)</f>
        <v/>
      </c>
      <c r="J91" s="633"/>
      <c r="K91" s="634"/>
      <c r="L91" s="632" t="str">
        <f>IF('Sample 3 Data'!F92="","",'Sample 3 Data'!F92)</f>
        <v/>
      </c>
      <c r="M91" s="633"/>
      <c r="N91" s="634"/>
      <c r="O91" s="632" t="str">
        <f>IF('Sample 4 Data'!F92="","",'Sample 4 Data'!F92)</f>
        <v/>
      </c>
      <c r="P91" s="633"/>
      <c r="Q91" s="634"/>
      <c r="R91" s="632" t="str">
        <f>IF('Sample 5 Data'!F92="","",'Sample 5 Data'!F92)</f>
        <v/>
      </c>
      <c r="S91" s="633"/>
      <c r="T91" s="634"/>
      <c r="U91" s="632" t="str">
        <f>IF('Sample 6 Data'!F92="","",'Sample 6 Data'!F92)</f>
        <v/>
      </c>
      <c r="V91" s="633"/>
      <c r="W91" s="634"/>
      <c r="X91" s="632" t="str">
        <f>IF('Sample 7 Data'!F92="","",'Sample 7 Data'!F92)</f>
        <v/>
      </c>
      <c r="Y91" s="633"/>
      <c r="Z91" s="634"/>
      <c r="AA91" s="632" t="str">
        <f>IF('Sample 8 Data'!F92="","",'Sample 8 Data'!F92)</f>
        <v/>
      </c>
      <c r="AB91" s="633"/>
      <c r="AC91" s="634"/>
      <c r="AD91" s="632" t="str">
        <f>IF('Sample 9 Data'!F92="","",'Sample 9 Data'!F92)</f>
        <v/>
      </c>
      <c r="AE91" s="633"/>
      <c r="AF91" s="634"/>
      <c r="AG91" s="632" t="str">
        <f>IF('Sample 10 Data'!F92="","",'Sample 10 Data'!F92)</f>
        <v/>
      </c>
      <c r="AH91" s="633"/>
      <c r="AI91" s="634"/>
      <c r="AJ91" s="655"/>
      <c r="AK91" s="656"/>
      <c r="AL91" s="656"/>
      <c r="AM91" s="656"/>
      <c r="AN91" s="656"/>
      <c r="AO91" s="656"/>
      <c r="AP91" s="656"/>
      <c r="AQ91" s="656"/>
      <c r="AR91" s="656"/>
      <c r="AS91" s="146"/>
      <c r="AT91" s="146"/>
      <c r="AU91" s="146"/>
      <c r="AV91" s="146"/>
      <c r="AW91" s="146"/>
      <c r="AX91" s="146"/>
      <c r="AY91" s="146"/>
      <c r="AZ91" s="146"/>
      <c r="BA91" s="146"/>
      <c r="BB91" s="146"/>
      <c r="BC91" s="146"/>
      <c r="BD91" s="146"/>
      <c r="BE91" s="146"/>
      <c r="BF91" s="146"/>
      <c r="BG91" s="146"/>
      <c r="BH91" s="146"/>
      <c r="BI91" s="146"/>
      <c r="BJ91" s="146"/>
      <c r="BK91" s="146"/>
      <c r="BL91" s="146"/>
      <c r="BM91" s="146"/>
      <c r="BN91" s="656"/>
      <c r="BO91" s="656"/>
      <c r="BP91" s="660"/>
      <c r="BQ91" s="598"/>
      <c r="BR91" s="599"/>
      <c r="BS91" s="599"/>
      <c r="BT91" s="599"/>
      <c r="BU91" s="599"/>
      <c r="BV91" s="599"/>
      <c r="BW91" s="143"/>
      <c r="BX91" s="143"/>
      <c r="BY91" s="143"/>
      <c r="BZ91" s="143"/>
      <c r="CA91" s="143"/>
      <c r="CB91" s="143"/>
      <c r="CC91" s="143"/>
      <c r="CD91" s="143"/>
      <c r="CE91" s="143"/>
      <c r="CF91" s="143"/>
      <c r="CG91" s="143"/>
      <c r="CH91" s="143"/>
      <c r="CI91" s="143"/>
      <c r="CJ91" s="143"/>
      <c r="CK91" s="143"/>
      <c r="CL91" s="143"/>
      <c r="CM91" s="143"/>
      <c r="CN91" s="143"/>
      <c r="CO91" s="143"/>
      <c r="CP91" s="143"/>
      <c r="CQ91" s="143"/>
      <c r="CR91" s="599"/>
      <c r="CS91" s="599"/>
      <c r="CT91" s="599"/>
      <c r="CU91" s="599"/>
      <c r="CV91" s="599"/>
      <c r="CW91" s="600"/>
      <c r="CX91" s="598"/>
      <c r="CY91" s="599"/>
      <c r="CZ91" s="599"/>
      <c r="DA91" s="599"/>
      <c r="DB91" s="599"/>
      <c r="DC91" s="599"/>
      <c r="DD91" s="599"/>
      <c r="DE91" s="599"/>
      <c r="DF91" s="599"/>
      <c r="DG91" s="143"/>
      <c r="DH91" s="143"/>
      <c r="DI91" s="143"/>
      <c r="DJ91" s="143"/>
      <c r="DK91" s="143"/>
      <c r="DL91" s="143"/>
      <c r="DM91" s="143"/>
      <c r="DN91" s="143"/>
      <c r="DO91" s="143"/>
      <c r="DP91" s="143"/>
      <c r="DQ91" s="143"/>
      <c r="DR91" s="143"/>
      <c r="DS91" s="143"/>
      <c r="DT91" s="143"/>
      <c r="DU91" s="143"/>
      <c r="DV91" s="599"/>
      <c r="DW91" s="599"/>
      <c r="DX91" s="599"/>
      <c r="DY91" s="599"/>
      <c r="DZ91" s="599"/>
      <c r="EA91" s="599"/>
      <c r="EB91" s="599"/>
      <c r="EC91" s="599"/>
      <c r="ED91" s="600"/>
      <c r="EE91" s="598"/>
      <c r="EF91" s="599"/>
      <c r="EG91" s="599"/>
      <c r="EH91" s="599"/>
      <c r="EI91" s="599"/>
      <c r="EJ91" s="599"/>
      <c r="EK91" s="599"/>
      <c r="EL91" s="599"/>
      <c r="EM91" s="599"/>
      <c r="EN91" s="143"/>
      <c r="EO91" s="143"/>
      <c r="EP91" s="143"/>
      <c r="EQ91" s="143"/>
      <c r="ER91" s="143"/>
      <c r="ES91" s="143"/>
      <c r="ET91" s="143"/>
      <c r="EU91" s="143"/>
      <c r="EV91" s="143"/>
      <c r="EW91" s="143"/>
      <c r="EX91" s="143"/>
      <c r="EY91" s="143"/>
      <c r="EZ91" s="599"/>
      <c r="FA91" s="599"/>
      <c r="FB91" s="599"/>
      <c r="FC91" s="599"/>
      <c r="FD91" s="599"/>
      <c r="FE91" s="599"/>
      <c r="FF91" s="599"/>
      <c r="FG91" s="599"/>
      <c r="FH91" s="599"/>
      <c r="FI91" s="599"/>
      <c r="FJ91" s="599"/>
      <c r="FK91" s="600"/>
      <c r="FL91" s="598"/>
      <c r="FM91" s="599"/>
      <c r="FN91" s="599"/>
      <c r="FO91" s="599"/>
      <c r="FP91" s="599"/>
      <c r="FQ91" s="599"/>
      <c r="FR91" s="143"/>
      <c r="FS91" s="143"/>
      <c r="FT91" s="143"/>
      <c r="FU91" s="143"/>
      <c r="FV91" s="143"/>
      <c r="FW91" s="143"/>
      <c r="FX91" s="143"/>
      <c r="FY91" s="143"/>
      <c r="FZ91" s="143"/>
      <c r="GA91" s="599"/>
      <c r="GB91" s="599"/>
      <c r="GC91" s="599"/>
      <c r="GD91" s="599"/>
      <c r="GE91" s="599"/>
      <c r="GF91" s="599"/>
      <c r="GG91" s="599"/>
      <c r="GH91" s="599"/>
      <c r="GI91" s="599"/>
      <c r="GJ91" s="599"/>
      <c r="GK91" s="599"/>
      <c r="GL91" s="599"/>
      <c r="GM91" s="599"/>
      <c r="GN91" s="599"/>
      <c r="GO91" s="600"/>
      <c r="GP91" s="598"/>
      <c r="GQ91" s="599"/>
      <c r="GR91" s="599"/>
      <c r="GS91" s="599"/>
      <c r="GT91" s="599"/>
      <c r="GU91" s="599"/>
      <c r="GV91" s="143"/>
      <c r="GW91" s="143"/>
      <c r="GX91" s="143"/>
      <c r="GY91" s="143"/>
      <c r="GZ91" s="143"/>
      <c r="HA91" s="143"/>
      <c r="HB91" s="143"/>
      <c r="HC91" s="143"/>
      <c r="HD91" s="143"/>
      <c r="HE91" s="599"/>
      <c r="HF91" s="599"/>
      <c r="HG91" s="599"/>
      <c r="HH91" s="599"/>
      <c r="HI91" s="599"/>
      <c r="HJ91" s="599"/>
      <c r="HK91" s="599"/>
      <c r="HL91" s="599"/>
      <c r="HM91" s="599"/>
      <c r="HN91" s="599"/>
      <c r="HO91" s="599"/>
      <c r="HP91" s="599"/>
      <c r="HQ91" s="599"/>
      <c r="HR91" s="599"/>
      <c r="HS91" s="600"/>
    </row>
    <row r="92" spans="1:227">
      <c r="A92" s="24" t="str">
        <f>IF('Informations About Genes'!A92="","",'Informations About Genes'!A92)</f>
        <v>H6</v>
      </c>
      <c r="B92" s="25" t="str">
        <f>IF('Informations About Genes'!D92="","",'Informations About Genes'!D92)</f>
        <v/>
      </c>
      <c r="C92" s="632" t="str">
        <f>IF('Control Sample Data'!F93="","",'Control Sample Data'!F93)</f>
        <v/>
      </c>
      <c r="D92" s="633"/>
      <c r="E92" s="634"/>
      <c r="F92" s="632" t="str">
        <f>IF('Sample 1 Data'!F93="","",'Sample 1 Data'!F93)</f>
        <v/>
      </c>
      <c r="G92" s="633"/>
      <c r="H92" s="634"/>
      <c r="I92" s="632" t="str">
        <f>IF('Sample 2 Data'!F93="","",'Sample 2 Data'!F93)</f>
        <v/>
      </c>
      <c r="J92" s="633"/>
      <c r="K92" s="634"/>
      <c r="L92" s="632" t="str">
        <f>IF('Sample 3 Data'!F93="","",'Sample 3 Data'!F93)</f>
        <v/>
      </c>
      <c r="M92" s="633"/>
      <c r="N92" s="634"/>
      <c r="O92" s="632" t="str">
        <f>IF('Sample 4 Data'!F93="","",'Sample 4 Data'!F93)</f>
        <v/>
      </c>
      <c r="P92" s="633"/>
      <c r="Q92" s="634"/>
      <c r="R92" s="632" t="str">
        <f>IF('Sample 5 Data'!F93="","",'Sample 5 Data'!F93)</f>
        <v/>
      </c>
      <c r="S92" s="633"/>
      <c r="T92" s="634"/>
      <c r="U92" s="632" t="str">
        <f>IF('Sample 6 Data'!F93="","",'Sample 6 Data'!F93)</f>
        <v/>
      </c>
      <c r="V92" s="633"/>
      <c r="W92" s="634"/>
      <c r="X92" s="632" t="str">
        <f>IF('Sample 7 Data'!F93="","",'Sample 7 Data'!F93)</f>
        <v/>
      </c>
      <c r="Y92" s="633"/>
      <c r="Z92" s="634"/>
      <c r="AA92" s="632" t="str">
        <f>IF('Sample 8 Data'!F93="","",'Sample 8 Data'!F93)</f>
        <v/>
      </c>
      <c r="AB92" s="633"/>
      <c r="AC92" s="634"/>
      <c r="AD92" s="632" t="str">
        <f>IF('Sample 9 Data'!F93="","",'Sample 9 Data'!F93)</f>
        <v/>
      </c>
      <c r="AE92" s="633"/>
      <c r="AF92" s="634"/>
      <c r="AG92" s="632" t="str">
        <f>IF('Sample 10 Data'!F93="","",'Sample 10 Data'!F93)</f>
        <v/>
      </c>
      <c r="AH92" s="633"/>
      <c r="AI92" s="634"/>
      <c r="AJ92" s="655"/>
      <c r="AK92" s="656"/>
      <c r="AL92" s="656"/>
      <c r="AM92" s="656"/>
      <c r="AN92" s="656"/>
      <c r="AO92" s="656"/>
      <c r="AP92" s="656"/>
      <c r="AQ92" s="656"/>
      <c r="AR92" s="656"/>
      <c r="AS92" s="146"/>
      <c r="AT92" s="146"/>
      <c r="AU92" s="146"/>
      <c r="AV92" s="146"/>
      <c r="AW92" s="146"/>
      <c r="AX92" s="146"/>
      <c r="AY92" s="146"/>
      <c r="AZ92" s="146"/>
      <c r="BA92" s="146"/>
      <c r="BB92" s="146"/>
      <c r="BC92" s="146"/>
      <c r="BD92" s="146"/>
      <c r="BE92" s="146"/>
      <c r="BF92" s="146"/>
      <c r="BG92" s="146"/>
      <c r="BH92" s="146"/>
      <c r="BI92" s="146"/>
      <c r="BJ92" s="146"/>
      <c r="BK92" s="146"/>
      <c r="BL92" s="146"/>
      <c r="BM92" s="146"/>
      <c r="BN92" s="656"/>
      <c r="BO92" s="656"/>
      <c r="BP92" s="660"/>
      <c r="BQ92" s="598"/>
      <c r="BR92" s="599"/>
      <c r="BS92" s="599"/>
      <c r="BT92" s="599"/>
      <c r="BU92" s="599"/>
      <c r="BV92" s="599"/>
      <c r="BW92" s="143"/>
      <c r="BX92" s="143"/>
      <c r="BY92" s="143"/>
      <c r="BZ92" s="143"/>
      <c r="CA92" s="143"/>
      <c r="CB92" s="143"/>
      <c r="CC92" s="143"/>
      <c r="CD92" s="143"/>
      <c r="CE92" s="143"/>
      <c r="CF92" s="143"/>
      <c r="CG92" s="143"/>
      <c r="CH92" s="143"/>
      <c r="CI92" s="143"/>
      <c r="CJ92" s="143"/>
      <c r="CK92" s="143"/>
      <c r="CL92" s="143"/>
      <c r="CM92" s="143"/>
      <c r="CN92" s="143"/>
      <c r="CO92" s="143"/>
      <c r="CP92" s="143"/>
      <c r="CQ92" s="143"/>
      <c r="CR92" s="599"/>
      <c r="CS92" s="599"/>
      <c r="CT92" s="599"/>
      <c r="CU92" s="599"/>
      <c r="CV92" s="599"/>
      <c r="CW92" s="600"/>
      <c r="CX92" s="598"/>
      <c r="CY92" s="599"/>
      <c r="CZ92" s="599"/>
      <c r="DA92" s="599"/>
      <c r="DB92" s="599"/>
      <c r="DC92" s="599"/>
      <c r="DD92" s="599"/>
      <c r="DE92" s="599"/>
      <c r="DF92" s="599"/>
      <c r="DG92" s="143"/>
      <c r="DH92" s="143"/>
      <c r="DI92" s="143"/>
      <c r="DJ92" s="143"/>
      <c r="DK92" s="143"/>
      <c r="DL92" s="143"/>
      <c r="DM92" s="143"/>
      <c r="DN92" s="143"/>
      <c r="DO92" s="143"/>
      <c r="DP92" s="143"/>
      <c r="DQ92" s="143"/>
      <c r="DR92" s="143"/>
      <c r="DS92" s="143"/>
      <c r="DT92" s="143"/>
      <c r="DU92" s="143"/>
      <c r="DV92" s="599"/>
      <c r="DW92" s="599"/>
      <c r="DX92" s="599"/>
      <c r="DY92" s="599"/>
      <c r="DZ92" s="599"/>
      <c r="EA92" s="599"/>
      <c r="EB92" s="599"/>
      <c r="EC92" s="599"/>
      <c r="ED92" s="600"/>
      <c r="EE92" s="598"/>
      <c r="EF92" s="599"/>
      <c r="EG92" s="599"/>
      <c r="EH92" s="599"/>
      <c r="EI92" s="599"/>
      <c r="EJ92" s="599"/>
      <c r="EK92" s="599"/>
      <c r="EL92" s="599"/>
      <c r="EM92" s="599"/>
      <c r="EN92" s="143"/>
      <c r="EO92" s="143"/>
      <c r="EP92" s="143"/>
      <c r="EQ92" s="143"/>
      <c r="ER92" s="143"/>
      <c r="ES92" s="143"/>
      <c r="ET92" s="143"/>
      <c r="EU92" s="143"/>
      <c r="EV92" s="143"/>
      <c r="EW92" s="143"/>
      <c r="EX92" s="143"/>
      <c r="EY92" s="143"/>
      <c r="EZ92" s="599"/>
      <c r="FA92" s="599"/>
      <c r="FB92" s="599"/>
      <c r="FC92" s="599"/>
      <c r="FD92" s="599"/>
      <c r="FE92" s="599"/>
      <c r="FF92" s="599"/>
      <c r="FG92" s="599"/>
      <c r="FH92" s="599"/>
      <c r="FI92" s="599"/>
      <c r="FJ92" s="599"/>
      <c r="FK92" s="600"/>
      <c r="FL92" s="598"/>
      <c r="FM92" s="599"/>
      <c r="FN92" s="599"/>
      <c r="FO92" s="599"/>
      <c r="FP92" s="599"/>
      <c r="FQ92" s="599"/>
      <c r="FR92" s="143"/>
      <c r="FS92" s="143"/>
      <c r="FT92" s="143"/>
      <c r="FU92" s="143"/>
      <c r="FV92" s="143"/>
      <c r="FW92" s="143"/>
      <c r="FX92" s="143"/>
      <c r="FY92" s="143"/>
      <c r="FZ92" s="143"/>
      <c r="GA92" s="599"/>
      <c r="GB92" s="599"/>
      <c r="GC92" s="599"/>
      <c r="GD92" s="599"/>
      <c r="GE92" s="599"/>
      <c r="GF92" s="599"/>
      <c r="GG92" s="599"/>
      <c r="GH92" s="599"/>
      <c r="GI92" s="599"/>
      <c r="GJ92" s="599"/>
      <c r="GK92" s="599"/>
      <c r="GL92" s="599"/>
      <c r="GM92" s="599"/>
      <c r="GN92" s="599"/>
      <c r="GO92" s="600"/>
      <c r="GP92" s="598"/>
      <c r="GQ92" s="599"/>
      <c r="GR92" s="599"/>
      <c r="GS92" s="599"/>
      <c r="GT92" s="599"/>
      <c r="GU92" s="599"/>
      <c r="GV92" s="143"/>
      <c r="GW92" s="143"/>
      <c r="GX92" s="143"/>
      <c r="GY92" s="143"/>
      <c r="GZ92" s="143"/>
      <c r="HA92" s="143"/>
      <c r="HB92" s="143"/>
      <c r="HC92" s="143"/>
      <c r="HD92" s="143"/>
      <c r="HE92" s="599"/>
      <c r="HF92" s="599"/>
      <c r="HG92" s="599"/>
      <c r="HH92" s="599"/>
      <c r="HI92" s="599"/>
      <c r="HJ92" s="599"/>
      <c r="HK92" s="599"/>
      <c r="HL92" s="599"/>
      <c r="HM92" s="599"/>
      <c r="HN92" s="599"/>
      <c r="HO92" s="599"/>
      <c r="HP92" s="599"/>
      <c r="HQ92" s="599"/>
      <c r="HR92" s="599"/>
      <c r="HS92" s="600"/>
    </row>
    <row r="93" spans="1:227">
      <c r="A93" s="24" t="str">
        <f>IF('Informations About Genes'!A93="","",'Informations About Genes'!A93)</f>
        <v>H7</v>
      </c>
      <c r="B93" s="25" t="str">
        <f>IF('Informations About Genes'!D93="","",'Informations About Genes'!D93)</f>
        <v/>
      </c>
      <c r="C93" s="632" t="str">
        <f>IF('Control Sample Data'!F94="","",'Control Sample Data'!F94)</f>
        <v/>
      </c>
      <c r="D93" s="633"/>
      <c r="E93" s="634"/>
      <c r="F93" s="632" t="str">
        <f>IF('Sample 1 Data'!F94="","",'Sample 1 Data'!F94)</f>
        <v/>
      </c>
      <c r="G93" s="633"/>
      <c r="H93" s="634"/>
      <c r="I93" s="632" t="str">
        <f>IF('Sample 2 Data'!F94="","",'Sample 2 Data'!F94)</f>
        <v/>
      </c>
      <c r="J93" s="633"/>
      <c r="K93" s="634"/>
      <c r="L93" s="632" t="str">
        <f>IF('Sample 3 Data'!F94="","",'Sample 3 Data'!F94)</f>
        <v/>
      </c>
      <c r="M93" s="633"/>
      <c r="N93" s="634"/>
      <c r="O93" s="632" t="str">
        <f>IF('Sample 4 Data'!F94="","",'Sample 4 Data'!F94)</f>
        <v/>
      </c>
      <c r="P93" s="633"/>
      <c r="Q93" s="634"/>
      <c r="R93" s="632" t="str">
        <f>IF('Sample 5 Data'!F94="","",'Sample 5 Data'!F94)</f>
        <v/>
      </c>
      <c r="S93" s="633"/>
      <c r="T93" s="634"/>
      <c r="U93" s="632" t="str">
        <f>IF('Sample 6 Data'!F94="","",'Sample 6 Data'!F94)</f>
        <v/>
      </c>
      <c r="V93" s="633"/>
      <c r="W93" s="634"/>
      <c r="X93" s="632" t="str">
        <f>IF('Sample 7 Data'!F94="","",'Sample 7 Data'!F94)</f>
        <v/>
      </c>
      <c r="Y93" s="633"/>
      <c r="Z93" s="634"/>
      <c r="AA93" s="632" t="str">
        <f>IF('Sample 8 Data'!F94="","",'Sample 8 Data'!F94)</f>
        <v/>
      </c>
      <c r="AB93" s="633"/>
      <c r="AC93" s="634"/>
      <c r="AD93" s="632" t="str">
        <f>IF('Sample 9 Data'!F94="","",'Sample 9 Data'!F94)</f>
        <v/>
      </c>
      <c r="AE93" s="633"/>
      <c r="AF93" s="634"/>
      <c r="AG93" s="632" t="str">
        <f>IF('Sample 10 Data'!F94="","",'Sample 10 Data'!F94)</f>
        <v/>
      </c>
      <c r="AH93" s="633"/>
      <c r="AI93" s="634"/>
      <c r="AJ93" s="655"/>
      <c r="AK93" s="656"/>
      <c r="AL93" s="656"/>
      <c r="AM93" s="656"/>
      <c r="AN93" s="656"/>
      <c r="AO93" s="656"/>
      <c r="AP93" s="656"/>
      <c r="AQ93" s="656"/>
      <c r="AR93" s="656"/>
      <c r="AS93" s="146"/>
      <c r="AT93" s="146"/>
      <c r="AU93" s="146"/>
      <c r="AV93" s="146"/>
      <c r="AW93" s="146"/>
      <c r="AX93" s="146"/>
      <c r="AY93" s="146"/>
      <c r="AZ93" s="146"/>
      <c r="BA93" s="146"/>
      <c r="BB93" s="146"/>
      <c r="BC93" s="146"/>
      <c r="BD93" s="146"/>
      <c r="BE93" s="146"/>
      <c r="BF93" s="146"/>
      <c r="BG93" s="146"/>
      <c r="BH93" s="146"/>
      <c r="BI93" s="146"/>
      <c r="BJ93" s="146"/>
      <c r="BK93" s="146"/>
      <c r="BL93" s="146"/>
      <c r="BM93" s="146"/>
      <c r="BN93" s="656"/>
      <c r="BO93" s="656"/>
      <c r="BP93" s="660"/>
      <c r="BQ93" s="598"/>
      <c r="BR93" s="599"/>
      <c r="BS93" s="599"/>
      <c r="BT93" s="599"/>
      <c r="BU93" s="599"/>
      <c r="BV93" s="599"/>
      <c r="BW93" s="143"/>
      <c r="BX93" s="143"/>
      <c r="BY93" s="143"/>
      <c r="BZ93" s="143"/>
      <c r="CA93" s="143"/>
      <c r="CB93" s="143"/>
      <c r="CC93" s="143"/>
      <c r="CD93" s="143"/>
      <c r="CE93" s="143"/>
      <c r="CF93" s="143"/>
      <c r="CG93" s="143"/>
      <c r="CH93" s="143"/>
      <c r="CI93" s="143"/>
      <c r="CJ93" s="143"/>
      <c r="CK93" s="143"/>
      <c r="CL93" s="143"/>
      <c r="CM93" s="143"/>
      <c r="CN93" s="143"/>
      <c r="CO93" s="143"/>
      <c r="CP93" s="143"/>
      <c r="CQ93" s="143"/>
      <c r="CR93" s="599"/>
      <c r="CS93" s="599"/>
      <c r="CT93" s="599"/>
      <c r="CU93" s="599"/>
      <c r="CV93" s="599"/>
      <c r="CW93" s="600"/>
      <c r="CX93" s="598"/>
      <c r="CY93" s="599"/>
      <c r="CZ93" s="599"/>
      <c r="DA93" s="599"/>
      <c r="DB93" s="599"/>
      <c r="DC93" s="599"/>
      <c r="DD93" s="599"/>
      <c r="DE93" s="599"/>
      <c r="DF93" s="599"/>
      <c r="DG93" s="143"/>
      <c r="DH93" s="143"/>
      <c r="DI93" s="143"/>
      <c r="DJ93" s="143"/>
      <c r="DK93" s="143"/>
      <c r="DL93" s="143"/>
      <c r="DM93" s="143"/>
      <c r="DN93" s="143"/>
      <c r="DO93" s="143"/>
      <c r="DP93" s="143"/>
      <c r="DQ93" s="143"/>
      <c r="DR93" s="143"/>
      <c r="DS93" s="143"/>
      <c r="DT93" s="143"/>
      <c r="DU93" s="143"/>
      <c r="DV93" s="599"/>
      <c r="DW93" s="599"/>
      <c r="DX93" s="599"/>
      <c r="DY93" s="599"/>
      <c r="DZ93" s="599"/>
      <c r="EA93" s="599"/>
      <c r="EB93" s="599"/>
      <c r="EC93" s="599"/>
      <c r="ED93" s="600"/>
      <c r="EE93" s="598"/>
      <c r="EF93" s="599"/>
      <c r="EG93" s="599"/>
      <c r="EH93" s="599"/>
      <c r="EI93" s="599"/>
      <c r="EJ93" s="599"/>
      <c r="EK93" s="599"/>
      <c r="EL93" s="599"/>
      <c r="EM93" s="599"/>
      <c r="EN93" s="143"/>
      <c r="EO93" s="143"/>
      <c r="EP93" s="143"/>
      <c r="EQ93" s="143"/>
      <c r="ER93" s="143"/>
      <c r="ES93" s="143"/>
      <c r="ET93" s="143"/>
      <c r="EU93" s="143"/>
      <c r="EV93" s="143"/>
      <c r="EW93" s="143"/>
      <c r="EX93" s="143"/>
      <c r="EY93" s="143"/>
      <c r="EZ93" s="599"/>
      <c r="FA93" s="599"/>
      <c r="FB93" s="599"/>
      <c r="FC93" s="599"/>
      <c r="FD93" s="599"/>
      <c r="FE93" s="599"/>
      <c r="FF93" s="599"/>
      <c r="FG93" s="599"/>
      <c r="FH93" s="599"/>
      <c r="FI93" s="599"/>
      <c r="FJ93" s="599"/>
      <c r="FK93" s="600"/>
      <c r="FL93" s="598"/>
      <c r="FM93" s="599"/>
      <c r="FN93" s="599"/>
      <c r="FO93" s="599"/>
      <c r="FP93" s="599"/>
      <c r="FQ93" s="599"/>
      <c r="FR93" s="143"/>
      <c r="FS93" s="143"/>
      <c r="FT93" s="143"/>
      <c r="FU93" s="143"/>
      <c r="FV93" s="143"/>
      <c r="FW93" s="143"/>
      <c r="FX93" s="143"/>
      <c r="FY93" s="143"/>
      <c r="FZ93" s="143"/>
      <c r="GA93" s="599"/>
      <c r="GB93" s="599"/>
      <c r="GC93" s="599"/>
      <c r="GD93" s="599"/>
      <c r="GE93" s="599"/>
      <c r="GF93" s="599"/>
      <c r="GG93" s="599"/>
      <c r="GH93" s="599"/>
      <c r="GI93" s="599"/>
      <c r="GJ93" s="599"/>
      <c r="GK93" s="599"/>
      <c r="GL93" s="599"/>
      <c r="GM93" s="599"/>
      <c r="GN93" s="599"/>
      <c r="GO93" s="600"/>
      <c r="GP93" s="598"/>
      <c r="GQ93" s="599"/>
      <c r="GR93" s="599"/>
      <c r="GS93" s="599"/>
      <c r="GT93" s="599"/>
      <c r="GU93" s="599"/>
      <c r="GV93" s="143"/>
      <c r="GW93" s="143"/>
      <c r="GX93" s="143"/>
      <c r="GY93" s="143"/>
      <c r="GZ93" s="143"/>
      <c r="HA93" s="143"/>
      <c r="HB93" s="143"/>
      <c r="HC93" s="143"/>
      <c r="HD93" s="143"/>
      <c r="HE93" s="599"/>
      <c r="HF93" s="599"/>
      <c r="HG93" s="599"/>
      <c r="HH93" s="599"/>
      <c r="HI93" s="599"/>
      <c r="HJ93" s="599"/>
      <c r="HK93" s="599"/>
      <c r="HL93" s="599"/>
      <c r="HM93" s="599"/>
      <c r="HN93" s="599"/>
      <c r="HO93" s="599"/>
      <c r="HP93" s="599"/>
      <c r="HQ93" s="599"/>
      <c r="HR93" s="599"/>
      <c r="HS93" s="600"/>
    </row>
    <row r="94" spans="1:227" ht="15.75" thickBot="1">
      <c r="A94" s="16" t="str">
        <f>IF('Informations About Genes'!A94="","",'Informations About Genes'!A94)</f>
        <v>H8</v>
      </c>
      <c r="B94" s="17" t="str">
        <f>IF('Informations About Genes'!D94="","",'Informations About Genes'!D94)</f>
        <v/>
      </c>
      <c r="C94" s="638" t="str">
        <f>IF('Control Sample Data'!F95="","",'Control Sample Data'!F95)</f>
        <v/>
      </c>
      <c r="D94" s="639"/>
      <c r="E94" s="640"/>
      <c r="F94" s="638" t="str">
        <f>IF('Sample 1 Data'!F95="","",'Sample 1 Data'!F95)</f>
        <v/>
      </c>
      <c r="G94" s="639"/>
      <c r="H94" s="640"/>
      <c r="I94" s="638" t="str">
        <f>IF('Sample 2 Data'!F95="","",'Sample 2 Data'!F95)</f>
        <v/>
      </c>
      <c r="J94" s="639"/>
      <c r="K94" s="640"/>
      <c r="L94" s="638" t="str">
        <f>IF('Sample 3 Data'!F95="","",'Sample 3 Data'!F95)</f>
        <v/>
      </c>
      <c r="M94" s="639"/>
      <c r="N94" s="640"/>
      <c r="O94" s="638" t="str">
        <f>IF('Sample 4 Data'!F95="","",'Sample 4 Data'!F95)</f>
        <v/>
      </c>
      <c r="P94" s="639"/>
      <c r="Q94" s="640"/>
      <c r="R94" s="638" t="str">
        <f>IF('Sample 5 Data'!F95="","",'Sample 5 Data'!F95)</f>
        <v/>
      </c>
      <c r="S94" s="639"/>
      <c r="T94" s="640"/>
      <c r="U94" s="638" t="str">
        <f>IF('Sample 6 Data'!F95="","",'Sample 6 Data'!F95)</f>
        <v/>
      </c>
      <c r="V94" s="639"/>
      <c r="W94" s="640"/>
      <c r="X94" s="638" t="str">
        <f>IF('Sample 7 Data'!F95="","",'Sample 7 Data'!F95)</f>
        <v/>
      </c>
      <c r="Y94" s="639"/>
      <c r="Z94" s="640"/>
      <c r="AA94" s="638" t="str">
        <f>IF('Sample 8 Data'!F95="","",'Sample 8 Data'!F95)</f>
        <v/>
      </c>
      <c r="AB94" s="639"/>
      <c r="AC94" s="640"/>
      <c r="AD94" s="638" t="str">
        <f>IF('Sample 9 Data'!F95="","",'Sample 9 Data'!F95)</f>
        <v/>
      </c>
      <c r="AE94" s="639"/>
      <c r="AF94" s="640"/>
      <c r="AG94" s="638" t="str">
        <f>IF('Sample 10 Data'!F95="","",'Sample 10 Data'!F95)</f>
        <v/>
      </c>
      <c r="AH94" s="639"/>
      <c r="AI94" s="640"/>
      <c r="AJ94" s="595"/>
      <c r="AK94" s="596"/>
      <c r="AL94" s="596"/>
      <c r="AM94" s="596"/>
      <c r="AN94" s="596"/>
      <c r="AO94" s="596"/>
      <c r="AP94" s="596"/>
      <c r="AQ94" s="596"/>
      <c r="AR94" s="596"/>
      <c r="AS94" s="145"/>
      <c r="AT94" s="145"/>
      <c r="AU94" s="145"/>
      <c r="AV94" s="145"/>
      <c r="AW94" s="145"/>
      <c r="AX94" s="145"/>
      <c r="AY94" s="145"/>
      <c r="AZ94" s="145"/>
      <c r="BA94" s="145"/>
      <c r="BB94" s="145"/>
      <c r="BC94" s="145"/>
      <c r="BD94" s="145"/>
      <c r="BE94" s="145"/>
      <c r="BF94" s="145"/>
      <c r="BG94" s="145"/>
      <c r="BH94" s="145"/>
      <c r="BI94" s="145"/>
      <c r="BJ94" s="145"/>
      <c r="BK94" s="145"/>
      <c r="BL94" s="145"/>
      <c r="BM94" s="145"/>
      <c r="BN94" s="596"/>
      <c r="BO94" s="596"/>
      <c r="BP94" s="597"/>
      <c r="BQ94" s="595"/>
      <c r="BR94" s="596"/>
      <c r="BS94" s="596"/>
      <c r="BT94" s="596"/>
      <c r="BU94" s="596"/>
      <c r="BV94" s="596"/>
      <c r="BW94" s="145"/>
      <c r="BX94" s="145"/>
      <c r="BY94" s="145"/>
      <c r="BZ94" s="145"/>
      <c r="CA94" s="145"/>
      <c r="CB94" s="145"/>
      <c r="CC94" s="145"/>
      <c r="CD94" s="145"/>
      <c r="CE94" s="145"/>
      <c r="CF94" s="145"/>
      <c r="CG94" s="145"/>
      <c r="CH94" s="145"/>
      <c r="CI94" s="145"/>
      <c r="CJ94" s="145"/>
      <c r="CK94" s="145"/>
      <c r="CL94" s="145"/>
      <c r="CM94" s="145"/>
      <c r="CN94" s="145"/>
      <c r="CO94" s="145"/>
      <c r="CP94" s="145"/>
      <c r="CQ94" s="145"/>
      <c r="CR94" s="596"/>
      <c r="CS94" s="596"/>
      <c r="CT94" s="596"/>
      <c r="CU94" s="596"/>
      <c r="CV94" s="596"/>
      <c r="CW94" s="597"/>
      <c r="CX94" s="595"/>
      <c r="CY94" s="596"/>
      <c r="CZ94" s="596"/>
      <c r="DA94" s="596"/>
      <c r="DB94" s="596"/>
      <c r="DC94" s="596"/>
      <c r="DD94" s="596"/>
      <c r="DE94" s="596"/>
      <c r="DF94" s="596"/>
      <c r="DG94" s="145"/>
      <c r="DH94" s="145"/>
      <c r="DI94" s="145"/>
      <c r="DJ94" s="145"/>
      <c r="DK94" s="145"/>
      <c r="DL94" s="145"/>
      <c r="DM94" s="145"/>
      <c r="DN94" s="145"/>
      <c r="DO94" s="145"/>
      <c r="DP94" s="145"/>
      <c r="DQ94" s="145"/>
      <c r="DR94" s="145"/>
      <c r="DS94" s="145"/>
      <c r="DT94" s="145"/>
      <c r="DU94" s="145"/>
      <c r="DV94" s="596"/>
      <c r="DW94" s="596"/>
      <c r="DX94" s="596"/>
      <c r="DY94" s="596"/>
      <c r="DZ94" s="596"/>
      <c r="EA94" s="596"/>
      <c r="EB94" s="596"/>
      <c r="EC94" s="596"/>
      <c r="ED94" s="597"/>
      <c r="EE94" s="595"/>
      <c r="EF94" s="596"/>
      <c r="EG94" s="596"/>
      <c r="EH94" s="596"/>
      <c r="EI94" s="596"/>
      <c r="EJ94" s="596"/>
      <c r="EK94" s="596"/>
      <c r="EL94" s="596"/>
      <c r="EM94" s="596"/>
      <c r="EN94" s="145"/>
      <c r="EO94" s="145"/>
      <c r="EP94" s="145"/>
      <c r="EQ94" s="145"/>
      <c r="ER94" s="145"/>
      <c r="ES94" s="145"/>
      <c r="ET94" s="145"/>
      <c r="EU94" s="145"/>
      <c r="EV94" s="145"/>
      <c r="EW94" s="145"/>
      <c r="EX94" s="145"/>
      <c r="EY94" s="145"/>
      <c r="EZ94" s="596"/>
      <c r="FA94" s="596"/>
      <c r="FB94" s="596"/>
      <c r="FC94" s="596"/>
      <c r="FD94" s="596"/>
      <c r="FE94" s="596"/>
      <c r="FF94" s="596"/>
      <c r="FG94" s="596"/>
      <c r="FH94" s="596"/>
      <c r="FI94" s="596"/>
      <c r="FJ94" s="596"/>
      <c r="FK94" s="597"/>
      <c r="FL94" s="595"/>
      <c r="FM94" s="596"/>
      <c r="FN94" s="596"/>
      <c r="FO94" s="596"/>
      <c r="FP94" s="596"/>
      <c r="FQ94" s="596"/>
      <c r="FR94" s="145"/>
      <c r="FS94" s="145"/>
      <c r="FT94" s="145"/>
      <c r="FU94" s="145"/>
      <c r="FV94" s="145"/>
      <c r="FW94" s="145"/>
      <c r="FX94" s="145"/>
      <c r="FY94" s="145"/>
      <c r="FZ94" s="145"/>
      <c r="GA94" s="596"/>
      <c r="GB94" s="596"/>
      <c r="GC94" s="596"/>
      <c r="GD94" s="596"/>
      <c r="GE94" s="596"/>
      <c r="GF94" s="596"/>
      <c r="GG94" s="596"/>
      <c r="GH94" s="596"/>
      <c r="GI94" s="596"/>
      <c r="GJ94" s="596"/>
      <c r="GK94" s="596"/>
      <c r="GL94" s="596"/>
      <c r="GM94" s="596"/>
      <c r="GN94" s="596"/>
      <c r="GO94" s="597"/>
      <c r="GP94" s="595"/>
      <c r="GQ94" s="596"/>
      <c r="GR94" s="596"/>
      <c r="GS94" s="596"/>
      <c r="GT94" s="596"/>
      <c r="GU94" s="596"/>
      <c r="GV94" s="145"/>
      <c r="GW94" s="145"/>
      <c r="GX94" s="145"/>
      <c r="GY94" s="145"/>
      <c r="GZ94" s="145"/>
      <c r="HA94" s="145"/>
      <c r="HB94" s="145"/>
      <c r="HC94" s="145"/>
      <c r="HD94" s="145"/>
      <c r="HE94" s="596"/>
      <c r="HF94" s="596"/>
      <c r="HG94" s="596"/>
      <c r="HH94" s="596"/>
      <c r="HI94" s="596"/>
      <c r="HJ94" s="596"/>
      <c r="HK94" s="596"/>
      <c r="HL94" s="596"/>
      <c r="HM94" s="596"/>
      <c r="HN94" s="596"/>
      <c r="HO94" s="596"/>
      <c r="HP94" s="596"/>
      <c r="HQ94" s="596"/>
      <c r="HR94" s="596"/>
      <c r="HS94" s="597"/>
    </row>
    <row r="95" spans="1:227" ht="15.75" thickTop="1"/>
    <row r="98" spans="1:88" ht="23.1" customHeight="1">
      <c r="A98" s="626"/>
      <c r="B98" s="623" t="s">
        <v>170</v>
      </c>
      <c r="C98" s="629" t="s">
        <v>267</v>
      </c>
      <c r="D98" s="630"/>
      <c r="E98" s="630"/>
      <c r="F98" s="630"/>
      <c r="G98" s="630"/>
      <c r="H98" s="630"/>
      <c r="I98" s="630"/>
      <c r="J98" s="630"/>
      <c r="K98" s="630"/>
      <c r="L98" s="630"/>
      <c r="M98" s="630"/>
      <c r="N98" s="630"/>
      <c r="O98" s="630"/>
      <c r="P98" s="630"/>
      <c r="Q98" s="630"/>
      <c r="R98" s="630"/>
      <c r="S98" s="630"/>
      <c r="T98" s="630"/>
      <c r="U98" s="630"/>
      <c r="V98" s="630"/>
      <c r="W98" s="630"/>
      <c r="X98" s="630"/>
      <c r="Y98" s="630"/>
      <c r="Z98" s="630"/>
      <c r="AA98" s="630"/>
      <c r="AB98" s="630"/>
      <c r="AC98" s="630"/>
      <c r="AD98" s="630"/>
      <c r="AE98" s="630"/>
      <c r="AF98" s="630"/>
      <c r="AG98" s="630"/>
      <c r="AH98" s="630"/>
      <c r="AI98" s="631"/>
      <c r="AJ98" s="652" t="s">
        <v>266</v>
      </c>
      <c r="AK98" s="653"/>
      <c r="AL98" s="653"/>
      <c r="AM98" s="653"/>
      <c r="AN98" s="653"/>
      <c r="AO98" s="653"/>
      <c r="AP98" s="653"/>
      <c r="AQ98" s="653"/>
      <c r="AR98" s="653"/>
      <c r="AS98" s="653"/>
      <c r="AT98" s="653"/>
      <c r="AU98" s="653"/>
      <c r="AV98" s="653"/>
      <c r="AW98" s="653"/>
      <c r="AX98" s="653"/>
      <c r="AY98" s="653"/>
      <c r="AZ98" s="653"/>
      <c r="BA98" s="653"/>
      <c r="BB98" s="653"/>
      <c r="BC98" s="653"/>
      <c r="BD98" s="653"/>
      <c r="BE98" s="653"/>
      <c r="BF98" s="653"/>
      <c r="BG98" s="653"/>
      <c r="BH98" s="653"/>
      <c r="BI98" s="653"/>
      <c r="BJ98" s="653"/>
      <c r="BK98" s="653"/>
      <c r="BL98" s="653"/>
      <c r="BM98" s="653"/>
      <c r="BN98" s="653"/>
      <c r="BO98" s="653"/>
      <c r="BP98" s="653"/>
      <c r="BQ98" s="669" t="s">
        <v>150</v>
      </c>
      <c r="BR98" s="667" t="str">
        <f>'∆Ct and 2^(-∆Ct) means'!AL1</f>
        <v>p - value 1</v>
      </c>
      <c r="BS98" s="669" t="s">
        <v>151</v>
      </c>
      <c r="BT98" s="667" t="str">
        <f>'∆Ct and 2^(-∆Ct) means'!AN1</f>
        <v>p - value 2</v>
      </c>
      <c r="BU98" s="669" t="s">
        <v>152</v>
      </c>
      <c r="BV98" s="667" t="str">
        <f>'∆Ct and 2^(-∆Ct) means'!AP1</f>
        <v>p - value 3</v>
      </c>
      <c r="BW98" s="669" t="s">
        <v>153</v>
      </c>
      <c r="BX98" s="671" t="str">
        <f>'∆Ct and 2^(-∆Ct) means'!AR1</f>
        <v>p - value 4</v>
      </c>
      <c r="BY98" s="669" t="s">
        <v>154</v>
      </c>
      <c r="BZ98" s="667" t="str">
        <f>'∆Ct and 2^(-∆Ct) means'!AT1</f>
        <v>p - value 5</v>
      </c>
      <c r="CA98" s="669" t="s">
        <v>155</v>
      </c>
      <c r="CB98" s="667" t="str">
        <f>'∆Ct and 2^(-∆Ct) means'!AV1</f>
        <v>p - value 6</v>
      </c>
      <c r="CC98" s="669" t="s">
        <v>156</v>
      </c>
      <c r="CD98" s="667" t="str">
        <f>'∆Ct and 2^(-∆Ct) means'!AX1</f>
        <v>p - value 7</v>
      </c>
      <c r="CE98" s="669" t="s">
        <v>157</v>
      </c>
      <c r="CF98" s="667" t="str">
        <f>'∆Ct and 2^(-∆Ct) means'!AZ1</f>
        <v>p - value 8</v>
      </c>
      <c r="CG98" s="669" t="s">
        <v>158</v>
      </c>
      <c r="CH98" s="671" t="str">
        <f>'∆Ct and 2^(-∆Ct) means'!BB1</f>
        <v>p - value 9</v>
      </c>
      <c r="CI98" s="669" t="s">
        <v>159</v>
      </c>
      <c r="CJ98" s="667" t="str">
        <f>'∆Ct and 2^(-∆Ct) means'!BD1</f>
        <v>p - value 10</v>
      </c>
    </row>
    <row r="99" spans="1:88" ht="23.1" customHeight="1" thickBot="1">
      <c r="A99" s="627"/>
      <c r="B99" s="624"/>
      <c r="C99" s="564" t="s">
        <v>198</v>
      </c>
      <c r="D99" s="565"/>
      <c r="E99" s="566"/>
      <c r="F99" s="564" t="s">
        <v>188</v>
      </c>
      <c r="G99" s="565"/>
      <c r="H99" s="566"/>
      <c r="I99" s="564" t="s">
        <v>197</v>
      </c>
      <c r="J99" s="565"/>
      <c r="K99" s="566"/>
      <c r="L99" s="564" t="s">
        <v>196</v>
      </c>
      <c r="M99" s="565"/>
      <c r="N99" s="566"/>
      <c r="O99" s="564" t="s">
        <v>195</v>
      </c>
      <c r="P99" s="565"/>
      <c r="Q99" s="566"/>
      <c r="R99" s="564" t="s">
        <v>194</v>
      </c>
      <c r="S99" s="565"/>
      <c r="T99" s="566"/>
      <c r="U99" s="564" t="s">
        <v>193</v>
      </c>
      <c r="V99" s="565"/>
      <c r="W99" s="566"/>
      <c r="X99" s="564" t="s">
        <v>192</v>
      </c>
      <c r="Y99" s="565"/>
      <c r="Z99" s="566"/>
      <c r="AA99" s="564" t="s">
        <v>191</v>
      </c>
      <c r="AB99" s="565"/>
      <c r="AC99" s="566"/>
      <c r="AD99" s="564" t="s">
        <v>190</v>
      </c>
      <c r="AE99" s="565"/>
      <c r="AF99" s="566"/>
      <c r="AG99" s="564" t="s">
        <v>189</v>
      </c>
      <c r="AH99" s="565"/>
      <c r="AI99" s="566"/>
      <c r="AJ99" s="641" t="s">
        <v>198</v>
      </c>
      <c r="AK99" s="642"/>
      <c r="AL99" s="643"/>
      <c r="AM99" s="641" t="s">
        <v>188</v>
      </c>
      <c r="AN99" s="642"/>
      <c r="AO99" s="643"/>
      <c r="AP99" s="641" t="s">
        <v>197</v>
      </c>
      <c r="AQ99" s="642"/>
      <c r="AR99" s="643"/>
      <c r="AS99" s="641" t="s">
        <v>196</v>
      </c>
      <c r="AT99" s="642"/>
      <c r="AU99" s="643"/>
      <c r="AV99" s="641" t="s">
        <v>195</v>
      </c>
      <c r="AW99" s="642"/>
      <c r="AX99" s="643"/>
      <c r="AY99" s="641" t="s">
        <v>194</v>
      </c>
      <c r="AZ99" s="642"/>
      <c r="BA99" s="643"/>
      <c r="BB99" s="641" t="s">
        <v>193</v>
      </c>
      <c r="BC99" s="642"/>
      <c r="BD99" s="643"/>
      <c r="BE99" s="641" t="s">
        <v>192</v>
      </c>
      <c r="BF99" s="642"/>
      <c r="BG99" s="643"/>
      <c r="BH99" s="641" t="s">
        <v>191</v>
      </c>
      <c r="BI99" s="642"/>
      <c r="BJ99" s="643"/>
      <c r="BK99" s="641" t="s">
        <v>190</v>
      </c>
      <c r="BL99" s="642"/>
      <c r="BM99" s="643"/>
      <c r="BN99" s="641" t="s">
        <v>189</v>
      </c>
      <c r="BO99" s="642"/>
      <c r="BP99" s="643"/>
      <c r="BQ99" s="670"/>
      <c r="BR99" s="668"/>
      <c r="BS99" s="670"/>
      <c r="BT99" s="668"/>
      <c r="BU99" s="670"/>
      <c r="BV99" s="668"/>
      <c r="BW99" s="670"/>
      <c r="BX99" s="672"/>
      <c r="BY99" s="670"/>
      <c r="BZ99" s="668"/>
      <c r="CA99" s="670"/>
      <c r="CB99" s="668"/>
      <c r="CC99" s="670"/>
      <c r="CD99" s="668"/>
      <c r="CE99" s="670"/>
      <c r="CF99" s="668"/>
      <c r="CG99" s="670"/>
      <c r="CH99" s="672"/>
      <c r="CI99" s="670"/>
      <c r="CJ99" s="668"/>
    </row>
    <row r="100" spans="1:88" ht="15.75" thickTop="1">
      <c r="A100" s="628"/>
      <c r="B100" s="625"/>
      <c r="C100" s="26" t="s">
        <v>5</v>
      </c>
      <c r="D100" s="27" t="s">
        <v>6</v>
      </c>
      <c r="E100" s="28" t="s">
        <v>7</v>
      </c>
      <c r="F100" s="26" t="s">
        <v>5</v>
      </c>
      <c r="G100" s="27" t="s">
        <v>6</v>
      </c>
      <c r="H100" s="28" t="s">
        <v>7</v>
      </c>
      <c r="I100" s="26" t="s">
        <v>5</v>
      </c>
      <c r="J100" s="27" t="s">
        <v>6</v>
      </c>
      <c r="K100" s="28" t="s">
        <v>7</v>
      </c>
      <c r="L100" s="26" t="s">
        <v>5</v>
      </c>
      <c r="M100" s="27" t="s">
        <v>6</v>
      </c>
      <c r="N100" s="28" t="s">
        <v>7</v>
      </c>
      <c r="O100" s="26" t="s">
        <v>5</v>
      </c>
      <c r="P100" s="27" t="s">
        <v>6</v>
      </c>
      <c r="Q100" s="28" t="s">
        <v>7</v>
      </c>
      <c r="R100" s="26" t="s">
        <v>5</v>
      </c>
      <c r="S100" s="27" t="s">
        <v>6</v>
      </c>
      <c r="T100" s="28" t="s">
        <v>7</v>
      </c>
      <c r="U100" s="26" t="s">
        <v>5</v>
      </c>
      <c r="V100" s="27" t="s">
        <v>6</v>
      </c>
      <c r="W100" s="28" t="s">
        <v>7</v>
      </c>
      <c r="X100" s="26" t="s">
        <v>5</v>
      </c>
      <c r="Y100" s="27" t="s">
        <v>6</v>
      </c>
      <c r="Z100" s="28" t="s">
        <v>7</v>
      </c>
      <c r="AA100" s="26" t="s">
        <v>5</v>
      </c>
      <c r="AB100" s="27" t="s">
        <v>6</v>
      </c>
      <c r="AC100" s="28" t="s">
        <v>7</v>
      </c>
      <c r="AD100" s="26" t="s">
        <v>5</v>
      </c>
      <c r="AE100" s="27" t="s">
        <v>6</v>
      </c>
      <c r="AF100" s="28" t="s">
        <v>7</v>
      </c>
      <c r="AG100" s="26" t="s">
        <v>5</v>
      </c>
      <c r="AH100" s="27" t="s">
        <v>6</v>
      </c>
      <c r="AI100" s="28" t="s">
        <v>7</v>
      </c>
      <c r="AJ100" s="635" t="e">
        <f>IF(ISNUMBER(POWER(2,-AJ3)),POWER(2,-AJ3),NA())</f>
        <v>#N/A</v>
      </c>
      <c r="AK100" s="636"/>
      <c r="AL100" s="637"/>
      <c r="AM100" s="635" t="e">
        <f t="shared" ref="AM100:AM131" si="111">IF(ISNUMBER(POWER(2,-AM3)),POWER(2,-AM3),NA())</f>
        <v>#N/A</v>
      </c>
      <c r="AN100" s="636"/>
      <c r="AO100" s="637"/>
      <c r="AP100" s="635" t="e">
        <f t="shared" ref="AP100:AP131" si="112">IF(ISNUMBER(POWER(2,-AP3)),POWER(2,-AP3),NA())</f>
        <v>#N/A</v>
      </c>
      <c r="AQ100" s="636"/>
      <c r="AR100" s="637"/>
      <c r="AS100" s="635" t="e">
        <f t="shared" ref="AS100:AS131" si="113">IF(ISNUMBER(POWER(2,-AS3)),POWER(2,-AS3),NA())</f>
        <v>#N/A</v>
      </c>
      <c r="AT100" s="636"/>
      <c r="AU100" s="637"/>
      <c r="AV100" s="635" t="e">
        <f t="shared" ref="AV100:AV131" si="114">IF(ISNUMBER(POWER(2,-AV3)),POWER(2,-AV3),NA())</f>
        <v>#N/A</v>
      </c>
      <c r="AW100" s="636"/>
      <c r="AX100" s="637"/>
      <c r="AY100" s="635" t="e">
        <f t="shared" ref="AY100:AY131" si="115">IF(ISNUMBER(POWER(2,-AY3)),POWER(2,-AY3),NA())</f>
        <v>#N/A</v>
      </c>
      <c r="AZ100" s="636"/>
      <c r="BA100" s="637"/>
      <c r="BB100" s="635" t="e">
        <f t="shared" ref="BB100:BB131" si="116">IF(ISNUMBER(POWER(2,-BB3)),POWER(2,-BB3),NA())</f>
        <v>#N/A</v>
      </c>
      <c r="BC100" s="636"/>
      <c r="BD100" s="637"/>
      <c r="BE100" s="635" t="e">
        <f t="shared" ref="BE100:BE131" si="117">IF(ISNUMBER(POWER(2,-BE3)),POWER(2,-BE3),NA())</f>
        <v>#N/A</v>
      </c>
      <c r="BF100" s="636"/>
      <c r="BG100" s="637"/>
      <c r="BH100" s="635" t="e">
        <f t="shared" ref="BH100:BH131" si="118">IF(ISNUMBER(POWER(2,-BH3)),POWER(2,-BH3),NA())</f>
        <v>#N/A</v>
      </c>
      <c r="BI100" s="636"/>
      <c r="BJ100" s="637"/>
      <c r="BK100" s="635" t="e">
        <f t="shared" ref="BK100:BK131" si="119">IF(ISNUMBER(POWER(2,-BK3)),POWER(2,-BK3),NA())</f>
        <v>#N/A</v>
      </c>
      <c r="BL100" s="636"/>
      <c r="BM100" s="637"/>
      <c r="BN100" s="635" t="e">
        <f t="shared" ref="BN100:BN131" si="120">IF(ISNUMBER(POWER(2,-BN3)),POWER(2,-BN3),NA())</f>
        <v>#N/A</v>
      </c>
      <c r="BO100" s="636"/>
      <c r="BP100" s="637"/>
      <c r="BQ100" s="30" t="e">
        <f>IF(ISNUMBER('∆Ct and 2^(-∆Ct) means'!AK3),'∆Ct and 2^(-∆Ct) means'!AK3,NA())</f>
        <v>#N/A</v>
      </c>
      <c r="BR100" s="30" t="e">
        <f>IF(ISNUMBER('∆Ct and 2^(-∆Ct) means'!AL3),'∆Ct and 2^(-∆Ct) means'!AL3,NA())</f>
        <v>#N/A</v>
      </c>
      <c r="BS100" s="30" t="e">
        <f>IF(ISNUMBER('∆Ct and 2^(-∆Ct) means'!AM3),'∆Ct and 2^(-∆Ct) means'!AM3,NA())</f>
        <v>#N/A</v>
      </c>
      <c r="BT100" s="30" t="e">
        <f>IF(ISNUMBER('∆Ct and 2^(-∆Ct) means'!AN3),'∆Ct and 2^(-∆Ct) means'!AN3,NA())</f>
        <v>#N/A</v>
      </c>
      <c r="BU100" s="30" t="e">
        <f>IF(ISNUMBER('∆Ct and 2^(-∆Ct) means'!AO3),'∆Ct and 2^(-∆Ct) means'!AO3,NA())</f>
        <v>#N/A</v>
      </c>
      <c r="BV100" s="30" t="e">
        <f>IF(ISNUMBER('∆Ct and 2^(-∆Ct) means'!AP3),'∆Ct and 2^(-∆Ct) means'!AP3,NA())</f>
        <v>#N/A</v>
      </c>
      <c r="BW100" s="30" t="e">
        <f>IF(ISNUMBER('∆Ct and 2^(-∆Ct) means'!AQ3),'∆Ct and 2^(-∆Ct) means'!AQ3,NA())</f>
        <v>#N/A</v>
      </c>
      <c r="BX100" s="30" t="e">
        <f>IF(ISNUMBER('∆Ct and 2^(-∆Ct) means'!AR3),'∆Ct and 2^(-∆Ct) means'!AR3,NA())</f>
        <v>#N/A</v>
      </c>
      <c r="BY100" s="30" t="e">
        <f>IF(ISNUMBER('∆Ct and 2^(-∆Ct) means'!AS3),'∆Ct and 2^(-∆Ct) means'!AS3,NA())</f>
        <v>#N/A</v>
      </c>
      <c r="BZ100" s="30" t="e">
        <f>IF(ISNUMBER('∆Ct and 2^(-∆Ct) means'!AT3),'∆Ct and 2^(-∆Ct) means'!AT3,NA())</f>
        <v>#N/A</v>
      </c>
      <c r="CA100" s="30" t="e">
        <f>IF(ISNUMBER('∆Ct and 2^(-∆Ct) means'!AU3),'∆Ct and 2^(-∆Ct) means'!AU3,NA())</f>
        <v>#N/A</v>
      </c>
      <c r="CB100" s="30" t="e">
        <f>IF(ISNUMBER('∆Ct and 2^(-∆Ct) means'!AV3),'∆Ct and 2^(-∆Ct) means'!AV3,NA())</f>
        <v>#N/A</v>
      </c>
      <c r="CC100" s="30" t="e">
        <f>IF(ISNUMBER('∆Ct and 2^(-∆Ct) means'!AW3),'∆Ct and 2^(-∆Ct) means'!AW3,NA())</f>
        <v>#N/A</v>
      </c>
      <c r="CD100" s="30" t="e">
        <f>IF(ISNUMBER('∆Ct and 2^(-∆Ct) means'!AX3),'∆Ct and 2^(-∆Ct) means'!AX3,NA())</f>
        <v>#N/A</v>
      </c>
      <c r="CE100" s="30" t="e">
        <f>IF(ISNUMBER('∆Ct and 2^(-∆Ct) means'!AY3),'∆Ct and 2^(-∆Ct) means'!AY3,NA())</f>
        <v>#N/A</v>
      </c>
      <c r="CF100" s="30" t="e">
        <f>IF(ISNUMBER('∆Ct and 2^(-∆Ct) means'!AZ3),'∆Ct and 2^(-∆Ct) means'!AZ3,NA())</f>
        <v>#N/A</v>
      </c>
      <c r="CG100" s="30" t="e">
        <f>IF(ISNUMBER('∆Ct and 2^(-∆Ct) means'!BA3),'∆Ct and 2^(-∆Ct) means'!BA3,NA())</f>
        <v>#N/A</v>
      </c>
      <c r="CH100" s="30" t="e">
        <f>IF(ISNUMBER('∆Ct and 2^(-∆Ct) means'!BB3),'∆Ct and 2^(-∆Ct) means'!BB3,NA())</f>
        <v>#N/A</v>
      </c>
      <c r="CI100" s="30" t="e">
        <f>IF(ISNUMBER('∆Ct and 2^(-∆Ct) means'!BC3),'∆Ct and 2^(-∆Ct) means'!BC3,NA())</f>
        <v>#N/A</v>
      </c>
      <c r="CJ100" s="30" t="e">
        <f>IF(ISNUMBER('∆Ct and 2^(-∆Ct) means'!BD3),'∆Ct and 2^(-∆Ct) means'!BD3,NA())</f>
        <v>#N/A</v>
      </c>
    </row>
    <row r="101" spans="1:88">
      <c r="A101" s="24" t="str">
        <f t="shared" ref="A101:B120" si="121">A3</f>
        <v>A1</v>
      </c>
      <c r="B101" s="25" t="str">
        <f t="shared" si="121"/>
        <v/>
      </c>
      <c r="C101" s="157" t="str">
        <f>IF('∆Ct calculation'!C3="","",POWER(2,-'∆Ct calculation'!C3))</f>
        <v/>
      </c>
      <c r="D101" s="158" t="str">
        <f>IF('∆Ct calculation'!D3="","",POWER(2,-'∆Ct calculation'!D3))</f>
        <v/>
      </c>
      <c r="E101" s="159" t="str">
        <f>IF('∆Ct calculation'!E3="","",POWER(2,-'∆Ct calculation'!E3))</f>
        <v/>
      </c>
      <c r="F101" s="157" t="str">
        <f>IF('∆Ct calculation'!F3="","",POWER(2,-'∆Ct calculation'!F3))</f>
        <v/>
      </c>
      <c r="G101" s="158" t="str">
        <f>IF('∆Ct calculation'!G3="","",POWER(2,-'∆Ct calculation'!G3))</f>
        <v/>
      </c>
      <c r="H101" s="159" t="str">
        <f>IF('∆Ct calculation'!H3="","",POWER(2,-'∆Ct calculation'!H3))</f>
        <v/>
      </c>
      <c r="I101" s="157" t="str">
        <f>IF('∆Ct calculation'!I3="","",POWER(2,-'∆Ct calculation'!I3))</f>
        <v/>
      </c>
      <c r="J101" s="158" t="str">
        <f>IF('∆Ct calculation'!J3="","",POWER(2,-'∆Ct calculation'!J3))</f>
        <v/>
      </c>
      <c r="K101" s="159" t="str">
        <f>IF('∆Ct calculation'!K3="","",POWER(2,-'∆Ct calculation'!K3))</f>
        <v/>
      </c>
      <c r="L101" s="157" t="str">
        <f>IF('∆Ct calculation'!L3="","",POWER(2,-'∆Ct calculation'!L3))</f>
        <v/>
      </c>
      <c r="M101" s="158" t="str">
        <f>IF('∆Ct calculation'!M3="","",POWER(2,-'∆Ct calculation'!M3))</f>
        <v/>
      </c>
      <c r="N101" s="159" t="str">
        <f>IF('∆Ct calculation'!N3="","",POWER(2,-'∆Ct calculation'!N3))</f>
        <v/>
      </c>
      <c r="O101" s="157" t="str">
        <f>IF('∆Ct calculation'!O3="","",POWER(2,-'∆Ct calculation'!O3))</f>
        <v/>
      </c>
      <c r="P101" s="158" t="str">
        <f>IF('∆Ct calculation'!P3="","",POWER(2,-'∆Ct calculation'!P3))</f>
        <v/>
      </c>
      <c r="Q101" s="159" t="str">
        <f>IF('∆Ct calculation'!Q3="","",POWER(2,-'∆Ct calculation'!Q3))</f>
        <v/>
      </c>
      <c r="R101" s="157" t="str">
        <f>IF('∆Ct calculation'!R3="","",POWER(2,-'∆Ct calculation'!R3))</f>
        <v/>
      </c>
      <c r="S101" s="158" t="str">
        <f>IF('∆Ct calculation'!S3="","",POWER(2,-'∆Ct calculation'!S3))</f>
        <v/>
      </c>
      <c r="T101" s="159" t="str">
        <f>IF('∆Ct calculation'!T3="","",POWER(2,-'∆Ct calculation'!T3))</f>
        <v/>
      </c>
      <c r="U101" s="157" t="str">
        <f>IF('∆Ct calculation'!U3="","",POWER(2,-'∆Ct calculation'!U3))</f>
        <v/>
      </c>
      <c r="V101" s="158" t="str">
        <f>IF('∆Ct calculation'!V3="","",POWER(2,-'∆Ct calculation'!V3))</f>
        <v/>
      </c>
      <c r="W101" s="159" t="str">
        <f>IF('∆Ct calculation'!W3="","",POWER(2,-'∆Ct calculation'!W3))</f>
        <v/>
      </c>
      <c r="X101" s="157" t="str">
        <f>IF('∆Ct calculation'!X3="","",POWER(2,-'∆Ct calculation'!X3))</f>
        <v/>
      </c>
      <c r="Y101" s="158" t="str">
        <f>IF('∆Ct calculation'!Y3="","",POWER(2,-'∆Ct calculation'!Y3))</f>
        <v/>
      </c>
      <c r="Z101" s="159" t="str">
        <f>IF('∆Ct calculation'!Z3="","",POWER(2,-'∆Ct calculation'!Z3))</f>
        <v/>
      </c>
      <c r="AA101" s="157" t="str">
        <f>IF('∆Ct calculation'!AA3="","",POWER(2,-'∆Ct calculation'!AA3))</f>
        <v/>
      </c>
      <c r="AB101" s="158" t="str">
        <f>IF('∆Ct calculation'!AB3="","",POWER(2,-'∆Ct calculation'!AB3))</f>
        <v/>
      </c>
      <c r="AC101" s="159" t="str">
        <f>IF('∆Ct calculation'!AC3="","",POWER(2,-'∆Ct calculation'!AC3))</f>
        <v/>
      </c>
      <c r="AD101" s="157" t="str">
        <f>IF('∆Ct calculation'!AD3="","",POWER(2,-'∆Ct calculation'!AD3))</f>
        <v/>
      </c>
      <c r="AE101" s="158" t="str">
        <f>IF('∆Ct calculation'!AE3="","",POWER(2,-'∆Ct calculation'!AE3))</f>
        <v/>
      </c>
      <c r="AF101" s="159" t="str">
        <f>IF('∆Ct calculation'!AF3="","",POWER(2,-'∆Ct calculation'!AF3))</f>
        <v/>
      </c>
      <c r="AG101" s="157" t="str">
        <f>IF('∆Ct calculation'!AG3="","",POWER(2,-'∆Ct calculation'!AG3))</f>
        <v/>
      </c>
      <c r="AH101" s="158" t="str">
        <f>IF('∆Ct calculation'!AH3="","",POWER(2,-'∆Ct calculation'!AH3))</f>
        <v/>
      </c>
      <c r="AI101" s="159" t="str">
        <f>IF('∆Ct calculation'!AI3="","",POWER(2,-'∆Ct calculation'!AI3))</f>
        <v/>
      </c>
      <c r="AJ101" s="635" t="e">
        <f t="shared" ref="AJ101:AJ164" si="122">IF(ISNUMBER(POWER(2,-AJ4)),POWER(2,-AJ4),NA())</f>
        <v>#N/A</v>
      </c>
      <c r="AK101" s="636"/>
      <c r="AL101" s="637"/>
      <c r="AM101" s="635" t="e">
        <f t="shared" si="111"/>
        <v>#N/A</v>
      </c>
      <c r="AN101" s="636"/>
      <c r="AO101" s="637"/>
      <c r="AP101" s="635" t="e">
        <f t="shared" si="112"/>
        <v>#N/A</v>
      </c>
      <c r="AQ101" s="636"/>
      <c r="AR101" s="637"/>
      <c r="AS101" s="635" t="e">
        <f t="shared" si="113"/>
        <v>#N/A</v>
      </c>
      <c r="AT101" s="636"/>
      <c r="AU101" s="637"/>
      <c r="AV101" s="635" t="e">
        <f t="shared" si="114"/>
        <v>#N/A</v>
      </c>
      <c r="AW101" s="636"/>
      <c r="AX101" s="637"/>
      <c r="AY101" s="635" t="e">
        <f t="shared" si="115"/>
        <v>#N/A</v>
      </c>
      <c r="AZ101" s="636"/>
      <c r="BA101" s="637"/>
      <c r="BB101" s="635" t="e">
        <f t="shared" si="116"/>
        <v>#N/A</v>
      </c>
      <c r="BC101" s="636"/>
      <c r="BD101" s="637"/>
      <c r="BE101" s="635" t="e">
        <f t="shared" si="117"/>
        <v>#N/A</v>
      </c>
      <c r="BF101" s="636"/>
      <c r="BG101" s="637"/>
      <c r="BH101" s="635" t="e">
        <f t="shared" si="118"/>
        <v>#N/A</v>
      </c>
      <c r="BI101" s="636"/>
      <c r="BJ101" s="637"/>
      <c r="BK101" s="635" t="e">
        <f t="shared" si="119"/>
        <v>#N/A</v>
      </c>
      <c r="BL101" s="636"/>
      <c r="BM101" s="637"/>
      <c r="BN101" s="635" t="e">
        <f t="shared" si="120"/>
        <v>#N/A</v>
      </c>
      <c r="BO101" s="636"/>
      <c r="BP101" s="637"/>
      <c r="BQ101" s="30" t="e">
        <f>IF(ISNUMBER('∆Ct and 2^(-∆Ct) means'!AK4),'∆Ct and 2^(-∆Ct) means'!AK4,NA())</f>
        <v>#N/A</v>
      </c>
      <c r="BR101" s="30" t="e">
        <f>IF(ISNUMBER('∆Ct and 2^(-∆Ct) means'!AL4),'∆Ct and 2^(-∆Ct) means'!AL4,NA())</f>
        <v>#N/A</v>
      </c>
      <c r="BS101" s="30" t="e">
        <f>IF(ISNUMBER('∆Ct and 2^(-∆Ct) means'!AM4),'∆Ct and 2^(-∆Ct) means'!AM4,NA())</f>
        <v>#N/A</v>
      </c>
      <c r="BT101" s="30" t="e">
        <f>IF(ISNUMBER('∆Ct and 2^(-∆Ct) means'!AN4),'∆Ct and 2^(-∆Ct) means'!AN4,NA())</f>
        <v>#N/A</v>
      </c>
      <c r="BU101" s="30" t="e">
        <f>IF(ISNUMBER('∆Ct and 2^(-∆Ct) means'!AO4),'∆Ct and 2^(-∆Ct) means'!AO4,NA())</f>
        <v>#N/A</v>
      </c>
      <c r="BV101" s="30" t="e">
        <f>IF(ISNUMBER('∆Ct and 2^(-∆Ct) means'!AP4),'∆Ct and 2^(-∆Ct) means'!AP4,NA())</f>
        <v>#N/A</v>
      </c>
      <c r="BW101" s="30" t="e">
        <f>IF(ISNUMBER('∆Ct and 2^(-∆Ct) means'!AQ4),'∆Ct and 2^(-∆Ct) means'!AQ4,NA())</f>
        <v>#N/A</v>
      </c>
      <c r="BX101" s="30" t="e">
        <f>IF(ISNUMBER('∆Ct and 2^(-∆Ct) means'!AR4),'∆Ct and 2^(-∆Ct) means'!AR4,NA())</f>
        <v>#N/A</v>
      </c>
      <c r="BY101" s="30" t="e">
        <f>IF(ISNUMBER('∆Ct and 2^(-∆Ct) means'!AS4),'∆Ct and 2^(-∆Ct) means'!AS4,NA())</f>
        <v>#N/A</v>
      </c>
      <c r="BZ101" s="30" t="e">
        <f>IF(ISNUMBER('∆Ct and 2^(-∆Ct) means'!AT4),'∆Ct and 2^(-∆Ct) means'!AT4,NA())</f>
        <v>#N/A</v>
      </c>
      <c r="CA101" s="30" t="e">
        <f>IF(ISNUMBER('∆Ct and 2^(-∆Ct) means'!AU4),'∆Ct and 2^(-∆Ct) means'!AU4,NA())</f>
        <v>#N/A</v>
      </c>
      <c r="CB101" s="30" t="e">
        <f>IF(ISNUMBER('∆Ct and 2^(-∆Ct) means'!AV4),'∆Ct and 2^(-∆Ct) means'!AV4,NA())</f>
        <v>#N/A</v>
      </c>
      <c r="CC101" s="30" t="e">
        <f>IF(ISNUMBER('∆Ct and 2^(-∆Ct) means'!AW4),'∆Ct and 2^(-∆Ct) means'!AW4,NA())</f>
        <v>#N/A</v>
      </c>
      <c r="CD101" s="30" t="e">
        <f>IF(ISNUMBER('∆Ct and 2^(-∆Ct) means'!AX4),'∆Ct and 2^(-∆Ct) means'!AX4,NA())</f>
        <v>#N/A</v>
      </c>
      <c r="CE101" s="30" t="e">
        <f>IF(ISNUMBER('∆Ct and 2^(-∆Ct) means'!AY4),'∆Ct and 2^(-∆Ct) means'!AY4,NA())</f>
        <v>#N/A</v>
      </c>
      <c r="CF101" s="30" t="e">
        <f>IF(ISNUMBER('∆Ct and 2^(-∆Ct) means'!AZ4),'∆Ct and 2^(-∆Ct) means'!AZ4,NA())</f>
        <v>#N/A</v>
      </c>
      <c r="CG101" s="30" t="e">
        <f>IF(ISNUMBER('∆Ct and 2^(-∆Ct) means'!BA4),'∆Ct and 2^(-∆Ct) means'!BA4,NA())</f>
        <v>#N/A</v>
      </c>
      <c r="CH101" s="30" t="e">
        <f>IF(ISNUMBER('∆Ct and 2^(-∆Ct) means'!BB4),'∆Ct and 2^(-∆Ct) means'!BB4,NA())</f>
        <v>#N/A</v>
      </c>
      <c r="CI101" s="30" t="e">
        <f>IF(ISNUMBER('∆Ct and 2^(-∆Ct) means'!BC4),'∆Ct and 2^(-∆Ct) means'!BC4,NA())</f>
        <v>#N/A</v>
      </c>
      <c r="CJ101" s="30" t="e">
        <f>IF(ISNUMBER('∆Ct and 2^(-∆Ct) means'!BD4),'∆Ct and 2^(-∆Ct) means'!BD4,NA())</f>
        <v>#N/A</v>
      </c>
    </row>
    <row r="102" spans="1:88">
      <c r="A102" s="24" t="str">
        <f t="shared" si="121"/>
        <v>A2</v>
      </c>
      <c r="B102" s="25" t="str">
        <f t="shared" si="121"/>
        <v/>
      </c>
      <c r="C102" s="157" t="str">
        <f>IF('∆Ct calculation'!C4="","",POWER(2,-'∆Ct calculation'!C4))</f>
        <v/>
      </c>
      <c r="D102" s="158" t="str">
        <f>IF('∆Ct calculation'!D4="","",POWER(2,-'∆Ct calculation'!D4))</f>
        <v/>
      </c>
      <c r="E102" s="159" t="str">
        <f>IF('∆Ct calculation'!E4="","",POWER(2,-'∆Ct calculation'!E4))</f>
        <v/>
      </c>
      <c r="F102" s="157" t="str">
        <f>IF('∆Ct calculation'!F4="","",POWER(2,-'∆Ct calculation'!F4))</f>
        <v/>
      </c>
      <c r="G102" s="158" t="str">
        <f>IF('∆Ct calculation'!G4="","",POWER(2,-'∆Ct calculation'!G4))</f>
        <v/>
      </c>
      <c r="H102" s="159" t="str">
        <f>IF('∆Ct calculation'!H4="","",POWER(2,-'∆Ct calculation'!H4))</f>
        <v/>
      </c>
      <c r="I102" s="157" t="str">
        <f>IF('∆Ct calculation'!I4="","",POWER(2,-'∆Ct calculation'!I4))</f>
        <v/>
      </c>
      <c r="J102" s="158" t="str">
        <f>IF('∆Ct calculation'!J4="","",POWER(2,-'∆Ct calculation'!J4))</f>
        <v/>
      </c>
      <c r="K102" s="159" t="str">
        <f>IF('∆Ct calculation'!K4="","",POWER(2,-'∆Ct calculation'!K4))</f>
        <v/>
      </c>
      <c r="L102" s="157" t="str">
        <f>IF('∆Ct calculation'!L4="","",POWER(2,-'∆Ct calculation'!L4))</f>
        <v/>
      </c>
      <c r="M102" s="158" t="str">
        <f>IF('∆Ct calculation'!M4="","",POWER(2,-'∆Ct calculation'!M4))</f>
        <v/>
      </c>
      <c r="N102" s="159" t="str">
        <f>IF('∆Ct calculation'!N4="","",POWER(2,-'∆Ct calculation'!N4))</f>
        <v/>
      </c>
      <c r="O102" s="157" t="str">
        <f>IF('∆Ct calculation'!O4="","",POWER(2,-'∆Ct calculation'!O4))</f>
        <v/>
      </c>
      <c r="P102" s="158" t="str">
        <f>IF('∆Ct calculation'!P4="","",POWER(2,-'∆Ct calculation'!P4))</f>
        <v/>
      </c>
      <c r="Q102" s="159" t="str">
        <f>IF('∆Ct calculation'!Q4="","",POWER(2,-'∆Ct calculation'!Q4))</f>
        <v/>
      </c>
      <c r="R102" s="157" t="str">
        <f>IF('∆Ct calculation'!R4="","",POWER(2,-'∆Ct calculation'!R4))</f>
        <v/>
      </c>
      <c r="S102" s="158" t="str">
        <f>IF('∆Ct calculation'!S4="","",POWER(2,-'∆Ct calculation'!S4))</f>
        <v/>
      </c>
      <c r="T102" s="159" t="str">
        <f>IF('∆Ct calculation'!T4="","",POWER(2,-'∆Ct calculation'!T4))</f>
        <v/>
      </c>
      <c r="U102" s="157" t="str">
        <f>IF('∆Ct calculation'!U4="","",POWER(2,-'∆Ct calculation'!U4))</f>
        <v/>
      </c>
      <c r="V102" s="158" t="str">
        <f>IF('∆Ct calculation'!V4="","",POWER(2,-'∆Ct calculation'!V4))</f>
        <v/>
      </c>
      <c r="W102" s="159" t="str">
        <f>IF('∆Ct calculation'!W4="","",POWER(2,-'∆Ct calculation'!W4))</f>
        <v/>
      </c>
      <c r="X102" s="157" t="str">
        <f>IF('∆Ct calculation'!X4="","",POWER(2,-'∆Ct calculation'!X4))</f>
        <v/>
      </c>
      <c r="Y102" s="158" t="str">
        <f>IF('∆Ct calculation'!Y4="","",POWER(2,-'∆Ct calculation'!Y4))</f>
        <v/>
      </c>
      <c r="Z102" s="159" t="str">
        <f>IF('∆Ct calculation'!Z4="","",POWER(2,-'∆Ct calculation'!Z4))</f>
        <v/>
      </c>
      <c r="AA102" s="157" t="str">
        <f>IF('∆Ct calculation'!AA4="","",POWER(2,-'∆Ct calculation'!AA4))</f>
        <v/>
      </c>
      <c r="AB102" s="158" t="str">
        <f>IF('∆Ct calculation'!AB4="","",POWER(2,-'∆Ct calculation'!AB4))</f>
        <v/>
      </c>
      <c r="AC102" s="159" t="str">
        <f>IF('∆Ct calculation'!AC4="","",POWER(2,-'∆Ct calculation'!AC4))</f>
        <v/>
      </c>
      <c r="AD102" s="157" t="str">
        <f>IF('∆Ct calculation'!AD4="","",POWER(2,-'∆Ct calculation'!AD4))</f>
        <v/>
      </c>
      <c r="AE102" s="158" t="str">
        <f>IF('∆Ct calculation'!AE4="","",POWER(2,-'∆Ct calculation'!AE4))</f>
        <v/>
      </c>
      <c r="AF102" s="159" t="str">
        <f>IF('∆Ct calculation'!AF4="","",POWER(2,-'∆Ct calculation'!AF4))</f>
        <v/>
      </c>
      <c r="AG102" s="157" t="str">
        <f>IF('∆Ct calculation'!AG4="","",POWER(2,-'∆Ct calculation'!AG4))</f>
        <v/>
      </c>
      <c r="AH102" s="158" t="str">
        <f>IF('∆Ct calculation'!AH4="","",POWER(2,-'∆Ct calculation'!AH4))</f>
        <v/>
      </c>
      <c r="AI102" s="159" t="str">
        <f>IF('∆Ct calculation'!AI4="","",POWER(2,-'∆Ct calculation'!AI4))</f>
        <v/>
      </c>
      <c r="AJ102" s="635" t="e">
        <f t="shared" si="122"/>
        <v>#N/A</v>
      </c>
      <c r="AK102" s="636"/>
      <c r="AL102" s="637"/>
      <c r="AM102" s="635" t="e">
        <f t="shared" si="111"/>
        <v>#N/A</v>
      </c>
      <c r="AN102" s="636"/>
      <c r="AO102" s="637"/>
      <c r="AP102" s="635" t="e">
        <f t="shared" si="112"/>
        <v>#N/A</v>
      </c>
      <c r="AQ102" s="636"/>
      <c r="AR102" s="637"/>
      <c r="AS102" s="635" t="e">
        <f t="shared" si="113"/>
        <v>#N/A</v>
      </c>
      <c r="AT102" s="636"/>
      <c r="AU102" s="637"/>
      <c r="AV102" s="635" t="e">
        <f t="shared" si="114"/>
        <v>#N/A</v>
      </c>
      <c r="AW102" s="636"/>
      <c r="AX102" s="637"/>
      <c r="AY102" s="635" t="e">
        <f t="shared" si="115"/>
        <v>#N/A</v>
      </c>
      <c r="AZ102" s="636"/>
      <c r="BA102" s="637"/>
      <c r="BB102" s="635" t="e">
        <f t="shared" si="116"/>
        <v>#N/A</v>
      </c>
      <c r="BC102" s="636"/>
      <c r="BD102" s="637"/>
      <c r="BE102" s="635" t="e">
        <f t="shared" si="117"/>
        <v>#N/A</v>
      </c>
      <c r="BF102" s="636"/>
      <c r="BG102" s="637"/>
      <c r="BH102" s="635" t="e">
        <f t="shared" si="118"/>
        <v>#N/A</v>
      </c>
      <c r="BI102" s="636"/>
      <c r="BJ102" s="637"/>
      <c r="BK102" s="635" t="e">
        <f t="shared" si="119"/>
        <v>#N/A</v>
      </c>
      <c r="BL102" s="636"/>
      <c r="BM102" s="637"/>
      <c r="BN102" s="635" t="e">
        <f t="shared" si="120"/>
        <v>#N/A</v>
      </c>
      <c r="BO102" s="636"/>
      <c r="BP102" s="637"/>
      <c r="BQ102" s="30" t="e">
        <f>IF(ISNUMBER('∆Ct and 2^(-∆Ct) means'!AK5),'∆Ct and 2^(-∆Ct) means'!AK5,NA())</f>
        <v>#N/A</v>
      </c>
      <c r="BR102" s="30" t="e">
        <f>IF(ISNUMBER('∆Ct and 2^(-∆Ct) means'!AL5),'∆Ct and 2^(-∆Ct) means'!AL5,NA())</f>
        <v>#N/A</v>
      </c>
      <c r="BS102" s="30" t="e">
        <f>IF(ISNUMBER('∆Ct and 2^(-∆Ct) means'!AM5),'∆Ct and 2^(-∆Ct) means'!AM5,NA())</f>
        <v>#N/A</v>
      </c>
      <c r="BT102" s="30" t="e">
        <f>IF(ISNUMBER('∆Ct and 2^(-∆Ct) means'!AN5),'∆Ct and 2^(-∆Ct) means'!AN5,NA())</f>
        <v>#N/A</v>
      </c>
      <c r="BU102" s="30" t="e">
        <f>IF(ISNUMBER('∆Ct and 2^(-∆Ct) means'!AO5),'∆Ct and 2^(-∆Ct) means'!AO5,NA())</f>
        <v>#N/A</v>
      </c>
      <c r="BV102" s="30" t="e">
        <f>IF(ISNUMBER('∆Ct and 2^(-∆Ct) means'!AP5),'∆Ct and 2^(-∆Ct) means'!AP5,NA())</f>
        <v>#N/A</v>
      </c>
      <c r="BW102" s="30" t="e">
        <f>IF(ISNUMBER('∆Ct and 2^(-∆Ct) means'!AQ5),'∆Ct and 2^(-∆Ct) means'!AQ5,NA())</f>
        <v>#N/A</v>
      </c>
      <c r="BX102" s="30" t="e">
        <f>IF(ISNUMBER('∆Ct and 2^(-∆Ct) means'!AR5),'∆Ct and 2^(-∆Ct) means'!AR5,NA())</f>
        <v>#N/A</v>
      </c>
      <c r="BY102" s="30" t="e">
        <f>IF(ISNUMBER('∆Ct and 2^(-∆Ct) means'!AS5),'∆Ct and 2^(-∆Ct) means'!AS5,NA())</f>
        <v>#N/A</v>
      </c>
      <c r="BZ102" s="30" t="e">
        <f>IF(ISNUMBER('∆Ct and 2^(-∆Ct) means'!AT5),'∆Ct and 2^(-∆Ct) means'!AT5,NA())</f>
        <v>#N/A</v>
      </c>
      <c r="CA102" s="30" t="e">
        <f>IF(ISNUMBER('∆Ct and 2^(-∆Ct) means'!AU5),'∆Ct and 2^(-∆Ct) means'!AU5,NA())</f>
        <v>#N/A</v>
      </c>
      <c r="CB102" s="30" t="e">
        <f>IF(ISNUMBER('∆Ct and 2^(-∆Ct) means'!AV5),'∆Ct and 2^(-∆Ct) means'!AV5,NA())</f>
        <v>#N/A</v>
      </c>
      <c r="CC102" s="30" t="e">
        <f>IF(ISNUMBER('∆Ct and 2^(-∆Ct) means'!AW5),'∆Ct and 2^(-∆Ct) means'!AW5,NA())</f>
        <v>#N/A</v>
      </c>
      <c r="CD102" s="30" t="e">
        <f>IF(ISNUMBER('∆Ct and 2^(-∆Ct) means'!AX5),'∆Ct and 2^(-∆Ct) means'!AX5,NA())</f>
        <v>#N/A</v>
      </c>
      <c r="CE102" s="30" t="e">
        <f>IF(ISNUMBER('∆Ct and 2^(-∆Ct) means'!AY5),'∆Ct and 2^(-∆Ct) means'!AY5,NA())</f>
        <v>#N/A</v>
      </c>
      <c r="CF102" s="30" t="e">
        <f>IF(ISNUMBER('∆Ct and 2^(-∆Ct) means'!AZ5),'∆Ct and 2^(-∆Ct) means'!AZ5,NA())</f>
        <v>#N/A</v>
      </c>
      <c r="CG102" s="30" t="e">
        <f>IF(ISNUMBER('∆Ct and 2^(-∆Ct) means'!BA5),'∆Ct and 2^(-∆Ct) means'!BA5,NA())</f>
        <v>#N/A</v>
      </c>
      <c r="CH102" s="30" t="e">
        <f>IF(ISNUMBER('∆Ct and 2^(-∆Ct) means'!BB5),'∆Ct and 2^(-∆Ct) means'!BB5,NA())</f>
        <v>#N/A</v>
      </c>
      <c r="CI102" s="30" t="e">
        <f>IF(ISNUMBER('∆Ct and 2^(-∆Ct) means'!BC5),'∆Ct and 2^(-∆Ct) means'!BC5,NA())</f>
        <v>#N/A</v>
      </c>
      <c r="CJ102" s="30" t="e">
        <f>IF(ISNUMBER('∆Ct and 2^(-∆Ct) means'!BD5),'∆Ct and 2^(-∆Ct) means'!BD5,NA())</f>
        <v>#N/A</v>
      </c>
    </row>
    <row r="103" spans="1:88">
      <c r="A103" s="24" t="str">
        <f t="shared" si="121"/>
        <v>A3</v>
      </c>
      <c r="B103" s="25" t="str">
        <f t="shared" si="121"/>
        <v/>
      </c>
      <c r="C103" s="157" t="str">
        <f>IF('∆Ct calculation'!C5="","",POWER(2,-'∆Ct calculation'!C5))</f>
        <v/>
      </c>
      <c r="D103" s="158" t="str">
        <f>IF('∆Ct calculation'!D5="","",POWER(2,-'∆Ct calculation'!D5))</f>
        <v/>
      </c>
      <c r="E103" s="159" t="str">
        <f>IF('∆Ct calculation'!E5="","",POWER(2,-'∆Ct calculation'!E5))</f>
        <v/>
      </c>
      <c r="F103" s="157" t="str">
        <f>IF('∆Ct calculation'!F5="","",POWER(2,-'∆Ct calculation'!F5))</f>
        <v/>
      </c>
      <c r="G103" s="158" t="str">
        <f>IF('∆Ct calculation'!G5="","",POWER(2,-'∆Ct calculation'!G5))</f>
        <v/>
      </c>
      <c r="H103" s="159" t="str">
        <f>IF('∆Ct calculation'!H5="","",POWER(2,-'∆Ct calculation'!H5))</f>
        <v/>
      </c>
      <c r="I103" s="157" t="str">
        <f>IF('∆Ct calculation'!I5="","",POWER(2,-'∆Ct calculation'!I5))</f>
        <v/>
      </c>
      <c r="J103" s="158" t="str">
        <f>IF('∆Ct calculation'!J5="","",POWER(2,-'∆Ct calculation'!J5))</f>
        <v/>
      </c>
      <c r="K103" s="159" t="str">
        <f>IF('∆Ct calculation'!K5="","",POWER(2,-'∆Ct calculation'!K5))</f>
        <v/>
      </c>
      <c r="L103" s="157" t="str">
        <f>IF('∆Ct calculation'!L5="","",POWER(2,-'∆Ct calculation'!L5))</f>
        <v/>
      </c>
      <c r="M103" s="158" t="str">
        <f>IF('∆Ct calculation'!M5="","",POWER(2,-'∆Ct calculation'!M5))</f>
        <v/>
      </c>
      <c r="N103" s="159" t="str">
        <f>IF('∆Ct calculation'!N5="","",POWER(2,-'∆Ct calculation'!N5))</f>
        <v/>
      </c>
      <c r="O103" s="157" t="str">
        <f>IF('∆Ct calculation'!O5="","",POWER(2,-'∆Ct calculation'!O5))</f>
        <v/>
      </c>
      <c r="P103" s="158" t="str">
        <f>IF('∆Ct calculation'!P5="","",POWER(2,-'∆Ct calculation'!P5))</f>
        <v/>
      </c>
      <c r="Q103" s="159" t="str">
        <f>IF('∆Ct calculation'!Q5="","",POWER(2,-'∆Ct calculation'!Q5))</f>
        <v/>
      </c>
      <c r="R103" s="157" t="str">
        <f>IF('∆Ct calculation'!R5="","",POWER(2,-'∆Ct calculation'!R5))</f>
        <v/>
      </c>
      <c r="S103" s="158" t="str">
        <f>IF('∆Ct calculation'!S5="","",POWER(2,-'∆Ct calculation'!S5))</f>
        <v/>
      </c>
      <c r="T103" s="159" t="str">
        <f>IF('∆Ct calculation'!T5="","",POWER(2,-'∆Ct calculation'!T5))</f>
        <v/>
      </c>
      <c r="U103" s="157" t="str">
        <f>IF('∆Ct calculation'!U5="","",POWER(2,-'∆Ct calculation'!U5))</f>
        <v/>
      </c>
      <c r="V103" s="158" t="str">
        <f>IF('∆Ct calculation'!V5="","",POWER(2,-'∆Ct calculation'!V5))</f>
        <v/>
      </c>
      <c r="W103" s="159" t="str">
        <f>IF('∆Ct calculation'!W5="","",POWER(2,-'∆Ct calculation'!W5))</f>
        <v/>
      </c>
      <c r="X103" s="157" t="str">
        <f>IF('∆Ct calculation'!X5="","",POWER(2,-'∆Ct calculation'!X5))</f>
        <v/>
      </c>
      <c r="Y103" s="158" t="str">
        <f>IF('∆Ct calculation'!Y5="","",POWER(2,-'∆Ct calculation'!Y5))</f>
        <v/>
      </c>
      <c r="Z103" s="159" t="str">
        <f>IF('∆Ct calculation'!Z5="","",POWER(2,-'∆Ct calculation'!Z5))</f>
        <v/>
      </c>
      <c r="AA103" s="157" t="str">
        <f>IF('∆Ct calculation'!AA5="","",POWER(2,-'∆Ct calculation'!AA5))</f>
        <v/>
      </c>
      <c r="AB103" s="158" t="str">
        <f>IF('∆Ct calculation'!AB5="","",POWER(2,-'∆Ct calculation'!AB5))</f>
        <v/>
      </c>
      <c r="AC103" s="159" t="str">
        <f>IF('∆Ct calculation'!AC5="","",POWER(2,-'∆Ct calculation'!AC5))</f>
        <v/>
      </c>
      <c r="AD103" s="157" t="str">
        <f>IF('∆Ct calculation'!AD5="","",POWER(2,-'∆Ct calculation'!AD5))</f>
        <v/>
      </c>
      <c r="AE103" s="158" t="str">
        <f>IF('∆Ct calculation'!AE5="","",POWER(2,-'∆Ct calculation'!AE5))</f>
        <v/>
      </c>
      <c r="AF103" s="159" t="str">
        <f>IF('∆Ct calculation'!AF5="","",POWER(2,-'∆Ct calculation'!AF5))</f>
        <v/>
      </c>
      <c r="AG103" s="157" t="str">
        <f>IF('∆Ct calculation'!AG5="","",POWER(2,-'∆Ct calculation'!AG5))</f>
        <v/>
      </c>
      <c r="AH103" s="158" t="str">
        <f>IF('∆Ct calculation'!AH5="","",POWER(2,-'∆Ct calculation'!AH5))</f>
        <v/>
      </c>
      <c r="AI103" s="159" t="str">
        <f>IF('∆Ct calculation'!AI5="","",POWER(2,-'∆Ct calculation'!AI5))</f>
        <v/>
      </c>
      <c r="AJ103" s="635" t="e">
        <f t="shared" si="122"/>
        <v>#N/A</v>
      </c>
      <c r="AK103" s="636"/>
      <c r="AL103" s="637"/>
      <c r="AM103" s="635" t="e">
        <f t="shared" si="111"/>
        <v>#N/A</v>
      </c>
      <c r="AN103" s="636"/>
      <c r="AO103" s="637"/>
      <c r="AP103" s="635" t="e">
        <f t="shared" si="112"/>
        <v>#N/A</v>
      </c>
      <c r="AQ103" s="636"/>
      <c r="AR103" s="637"/>
      <c r="AS103" s="635" t="e">
        <f t="shared" si="113"/>
        <v>#N/A</v>
      </c>
      <c r="AT103" s="636"/>
      <c r="AU103" s="637"/>
      <c r="AV103" s="635" t="e">
        <f t="shared" si="114"/>
        <v>#N/A</v>
      </c>
      <c r="AW103" s="636"/>
      <c r="AX103" s="637"/>
      <c r="AY103" s="635" t="e">
        <f t="shared" si="115"/>
        <v>#N/A</v>
      </c>
      <c r="AZ103" s="636"/>
      <c r="BA103" s="637"/>
      <c r="BB103" s="635" t="e">
        <f t="shared" si="116"/>
        <v>#N/A</v>
      </c>
      <c r="BC103" s="636"/>
      <c r="BD103" s="637"/>
      <c r="BE103" s="635" t="e">
        <f t="shared" si="117"/>
        <v>#N/A</v>
      </c>
      <c r="BF103" s="636"/>
      <c r="BG103" s="637"/>
      <c r="BH103" s="635" t="e">
        <f t="shared" si="118"/>
        <v>#N/A</v>
      </c>
      <c r="BI103" s="636"/>
      <c r="BJ103" s="637"/>
      <c r="BK103" s="635" t="e">
        <f t="shared" si="119"/>
        <v>#N/A</v>
      </c>
      <c r="BL103" s="636"/>
      <c r="BM103" s="637"/>
      <c r="BN103" s="635" t="e">
        <f t="shared" si="120"/>
        <v>#N/A</v>
      </c>
      <c r="BO103" s="636"/>
      <c r="BP103" s="637"/>
      <c r="BQ103" s="30" t="e">
        <f>IF(ISNUMBER('∆Ct and 2^(-∆Ct) means'!AK6),'∆Ct and 2^(-∆Ct) means'!AK6,NA())</f>
        <v>#N/A</v>
      </c>
      <c r="BR103" s="30" t="e">
        <f>IF(ISNUMBER('∆Ct and 2^(-∆Ct) means'!AL6),'∆Ct and 2^(-∆Ct) means'!AL6,NA())</f>
        <v>#N/A</v>
      </c>
      <c r="BS103" s="30" t="e">
        <f>IF(ISNUMBER('∆Ct and 2^(-∆Ct) means'!AM6),'∆Ct and 2^(-∆Ct) means'!AM6,NA())</f>
        <v>#N/A</v>
      </c>
      <c r="BT103" s="30" t="e">
        <f>IF(ISNUMBER('∆Ct and 2^(-∆Ct) means'!AN6),'∆Ct and 2^(-∆Ct) means'!AN6,NA())</f>
        <v>#N/A</v>
      </c>
      <c r="BU103" s="30" t="e">
        <f>IF(ISNUMBER('∆Ct and 2^(-∆Ct) means'!AO6),'∆Ct and 2^(-∆Ct) means'!AO6,NA())</f>
        <v>#N/A</v>
      </c>
      <c r="BV103" s="30" t="e">
        <f>IF(ISNUMBER('∆Ct and 2^(-∆Ct) means'!AP6),'∆Ct and 2^(-∆Ct) means'!AP6,NA())</f>
        <v>#N/A</v>
      </c>
      <c r="BW103" s="30" t="e">
        <f>IF(ISNUMBER('∆Ct and 2^(-∆Ct) means'!AQ6),'∆Ct and 2^(-∆Ct) means'!AQ6,NA())</f>
        <v>#N/A</v>
      </c>
      <c r="BX103" s="30" t="e">
        <f>IF(ISNUMBER('∆Ct and 2^(-∆Ct) means'!AR6),'∆Ct and 2^(-∆Ct) means'!AR6,NA())</f>
        <v>#N/A</v>
      </c>
      <c r="BY103" s="30" t="e">
        <f>IF(ISNUMBER('∆Ct and 2^(-∆Ct) means'!AS6),'∆Ct and 2^(-∆Ct) means'!AS6,NA())</f>
        <v>#N/A</v>
      </c>
      <c r="BZ103" s="30" t="e">
        <f>IF(ISNUMBER('∆Ct and 2^(-∆Ct) means'!AT6),'∆Ct and 2^(-∆Ct) means'!AT6,NA())</f>
        <v>#N/A</v>
      </c>
      <c r="CA103" s="30" t="e">
        <f>IF(ISNUMBER('∆Ct and 2^(-∆Ct) means'!AU6),'∆Ct and 2^(-∆Ct) means'!AU6,NA())</f>
        <v>#N/A</v>
      </c>
      <c r="CB103" s="30" t="e">
        <f>IF(ISNUMBER('∆Ct and 2^(-∆Ct) means'!AV6),'∆Ct and 2^(-∆Ct) means'!AV6,NA())</f>
        <v>#N/A</v>
      </c>
      <c r="CC103" s="30" t="e">
        <f>IF(ISNUMBER('∆Ct and 2^(-∆Ct) means'!AW6),'∆Ct and 2^(-∆Ct) means'!AW6,NA())</f>
        <v>#N/A</v>
      </c>
      <c r="CD103" s="30" t="e">
        <f>IF(ISNUMBER('∆Ct and 2^(-∆Ct) means'!AX6),'∆Ct and 2^(-∆Ct) means'!AX6,NA())</f>
        <v>#N/A</v>
      </c>
      <c r="CE103" s="30" t="e">
        <f>IF(ISNUMBER('∆Ct and 2^(-∆Ct) means'!AY6),'∆Ct and 2^(-∆Ct) means'!AY6,NA())</f>
        <v>#N/A</v>
      </c>
      <c r="CF103" s="30" t="e">
        <f>IF(ISNUMBER('∆Ct and 2^(-∆Ct) means'!AZ6),'∆Ct and 2^(-∆Ct) means'!AZ6,NA())</f>
        <v>#N/A</v>
      </c>
      <c r="CG103" s="30" t="e">
        <f>IF(ISNUMBER('∆Ct and 2^(-∆Ct) means'!BA6),'∆Ct and 2^(-∆Ct) means'!BA6,NA())</f>
        <v>#N/A</v>
      </c>
      <c r="CH103" s="30" t="e">
        <f>IF(ISNUMBER('∆Ct and 2^(-∆Ct) means'!BB6),'∆Ct and 2^(-∆Ct) means'!BB6,NA())</f>
        <v>#N/A</v>
      </c>
      <c r="CI103" s="30" t="e">
        <f>IF(ISNUMBER('∆Ct and 2^(-∆Ct) means'!BC6),'∆Ct and 2^(-∆Ct) means'!BC6,NA())</f>
        <v>#N/A</v>
      </c>
      <c r="CJ103" s="30" t="e">
        <f>IF(ISNUMBER('∆Ct and 2^(-∆Ct) means'!BD6),'∆Ct and 2^(-∆Ct) means'!BD6,NA())</f>
        <v>#N/A</v>
      </c>
    </row>
    <row r="104" spans="1:88">
      <c r="A104" s="24" t="str">
        <f t="shared" si="121"/>
        <v>A4</v>
      </c>
      <c r="B104" s="25" t="str">
        <f t="shared" si="121"/>
        <v/>
      </c>
      <c r="C104" s="157" t="str">
        <f>IF('∆Ct calculation'!C6="","",POWER(2,-'∆Ct calculation'!C6))</f>
        <v/>
      </c>
      <c r="D104" s="158" t="str">
        <f>IF('∆Ct calculation'!D6="","",POWER(2,-'∆Ct calculation'!D6))</f>
        <v/>
      </c>
      <c r="E104" s="159" t="str">
        <f>IF('∆Ct calculation'!E6="","",POWER(2,-'∆Ct calculation'!E6))</f>
        <v/>
      </c>
      <c r="F104" s="157" t="str">
        <f>IF('∆Ct calculation'!F6="","",POWER(2,-'∆Ct calculation'!F6))</f>
        <v/>
      </c>
      <c r="G104" s="158" t="str">
        <f>IF('∆Ct calculation'!G6="","",POWER(2,-'∆Ct calculation'!G6))</f>
        <v/>
      </c>
      <c r="H104" s="159" t="str">
        <f>IF('∆Ct calculation'!H6="","",POWER(2,-'∆Ct calculation'!H6))</f>
        <v/>
      </c>
      <c r="I104" s="157" t="str">
        <f>IF('∆Ct calculation'!I6="","",POWER(2,-'∆Ct calculation'!I6))</f>
        <v/>
      </c>
      <c r="J104" s="158" t="str">
        <f>IF('∆Ct calculation'!J6="","",POWER(2,-'∆Ct calculation'!J6))</f>
        <v/>
      </c>
      <c r="K104" s="159" t="str">
        <f>IF('∆Ct calculation'!K6="","",POWER(2,-'∆Ct calculation'!K6))</f>
        <v/>
      </c>
      <c r="L104" s="157" t="str">
        <f>IF('∆Ct calculation'!L6="","",POWER(2,-'∆Ct calculation'!L6))</f>
        <v/>
      </c>
      <c r="M104" s="158" t="str">
        <f>IF('∆Ct calculation'!M6="","",POWER(2,-'∆Ct calculation'!M6))</f>
        <v/>
      </c>
      <c r="N104" s="159" t="str">
        <f>IF('∆Ct calculation'!N6="","",POWER(2,-'∆Ct calculation'!N6))</f>
        <v/>
      </c>
      <c r="O104" s="157" t="str">
        <f>IF('∆Ct calculation'!O6="","",POWER(2,-'∆Ct calculation'!O6))</f>
        <v/>
      </c>
      <c r="P104" s="158" t="str">
        <f>IF('∆Ct calculation'!P6="","",POWER(2,-'∆Ct calculation'!P6))</f>
        <v/>
      </c>
      <c r="Q104" s="159" t="str">
        <f>IF('∆Ct calculation'!Q6="","",POWER(2,-'∆Ct calculation'!Q6))</f>
        <v/>
      </c>
      <c r="R104" s="157" t="str">
        <f>IF('∆Ct calculation'!R6="","",POWER(2,-'∆Ct calculation'!R6))</f>
        <v/>
      </c>
      <c r="S104" s="158" t="str">
        <f>IF('∆Ct calculation'!S6="","",POWER(2,-'∆Ct calculation'!S6))</f>
        <v/>
      </c>
      <c r="T104" s="159" t="str">
        <f>IF('∆Ct calculation'!T6="","",POWER(2,-'∆Ct calculation'!T6))</f>
        <v/>
      </c>
      <c r="U104" s="157" t="str">
        <f>IF('∆Ct calculation'!U6="","",POWER(2,-'∆Ct calculation'!U6))</f>
        <v/>
      </c>
      <c r="V104" s="158" t="str">
        <f>IF('∆Ct calculation'!V6="","",POWER(2,-'∆Ct calculation'!V6))</f>
        <v/>
      </c>
      <c r="W104" s="159" t="str">
        <f>IF('∆Ct calculation'!W6="","",POWER(2,-'∆Ct calculation'!W6))</f>
        <v/>
      </c>
      <c r="X104" s="157" t="str">
        <f>IF('∆Ct calculation'!X6="","",POWER(2,-'∆Ct calculation'!X6))</f>
        <v/>
      </c>
      <c r="Y104" s="158" t="str">
        <f>IF('∆Ct calculation'!Y6="","",POWER(2,-'∆Ct calculation'!Y6))</f>
        <v/>
      </c>
      <c r="Z104" s="159" t="str">
        <f>IF('∆Ct calculation'!Z6="","",POWER(2,-'∆Ct calculation'!Z6))</f>
        <v/>
      </c>
      <c r="AA104" s="157" t="str">
        <f>IF('∆Ct calculation'!AA6="","",POWER(2,-'∆Ct calculation'!AA6))</f>
        <v/>
      </c>
      <c r="AB104" s="158" t="str">
        <f>IF('∆Ct calculation'!AB6="","",POWER(2,-'∆Ct calculation'!AB6))</f>
        <v/>
      </c>
      <c r="AC104" s="159" t="str">
        <f>IF('∆Ct calculation'!AC6="","",POWER(2,-'∆Ct calculation'!AC6))</f>
        <v/>
      </c>
      <c r="AD104" s="157" t="str">
        <f>IF('∆Ct calculation'!AD6="","",POWER(2,-'∆Ct calculation'!AD6))</f>
        <v/>
      </c>
      <c r="AE104" s="158" t="str">
        <f>IF('∆Ct calculation'!AE6="","",POWER(2,-'∆Ct calculation'!AE6))</f>
        <v/>
      </c>
      <c r="AF104" s="159" t="str">
        <f>IF('∆Ct calculation'!AF6="","",POWER(2,-'∆Ct calculation'!AF6))</f>
        <v/>
      </c>
      <c r="AG104" s="157" t="str">
        <f>IF('∆Ct calculation'!AG6="","",POWER(2,-'∆Ct calculation'!AG6))</f>
        <v/>
      </c>
      <c r="AH104" s="158" t="str">
        <f>IF('∆Ct calculation'!AH6="","",POWER(2,-'∆Ct calculation'!AH6))</f>
        <v/>
      </c>
      <c r="AI104" s="159" t="str">
        <f>IF('∆Ct calculation'!AI6="","",POWER(2,-'∆Ct calculation'!AI6))</f>
        <v/>
      </c>
      <c r="AJ104" s="635" t="e">
        <f t="shared" si="122"/>
        <v>#N/A</v>
      </c>
      <c r="AK104" s="636"/>
      <c r="AL104" s="637"/>
      <c r="AM104" s="635" t="e">
        <f t="shared" si="111"/>
        <v>#N/A</v>
      </c>
      <c r="AN104" s="636"/>
      <c r="AO104" s="637"/>
      <c r="AP104" s="635" t="e">
        <f t="shared" si="112"/>
        <v>#N/A</v>
      </c>
      <c r="AQ104" s="636"/>
      <c r="AR104" s="637"/>
      <c r="AS104" s="635" t="e">
        <f t="shared" si="113"/>
        <v>#N/A</v>
      </c>
      <c r="AT104" s="636"/>
      <c r="AU104" s="637"/>
      <c r="AV104" s="635" t="e">
        <f t="shared" si="114"/>
        <v>#N/A</v>
      </c>
      <c r="AW104" s="636"/>
      <c r="AX104" s="637"/>
      <c r="AY104" s="635" t="e">
        <f t="shared" si="115"/>
        <v>#N/A</v>
      </c>
      <c r="AZ104" s="636"/>
      <c r="BA104" s="637"/>
      <c r="BB104" s="635" t="e">
        <f t="shared" si="116"/>
        <v>#N/A</v>
      </c>
      <c r="BC104" s="636"/>
      <c r="BD104" s="637"/>
      <c r="BE104" s="635" t="e">
        <f t="shared" si="117"/>
        <v>#N/A</v>
      </c>
      <c r="BF104" s="636"/>
      <c r="BG104" s="637"/>
      <c r="BH104" s="635" t="e">
        <f t="shared" si="118"/>
        <v>#N/A</v>
      </c>
      <c r="BI104" s="636"/>
      <c r="BJ104" s="637"/>
      <c r="BK104" s="635" t="e">
        <f t="shared" si="119"/>
        <v>#N/A</v>
      </c>
      <c r="BL104" s="636"/>
      <c r="BM104" s="637"/>
      <c r="BN104" s="635" t="e">
        <f t="shared" si="120"/>
        <v>#N/A</v>
      </c>
      <c r="BO104" s="636"/>
      <c r="BP104" s="637"/>
      <c r="BQ104" s="30" t="e">
        <f>IF(ISNUMBER('∆Ct and 2^(-∆Ct) means'!AK7),'∆Ct and 2^(-∆Ct) means'!AK7,NA())</f>
        <v>#N/A</v>
      </c>
      <c r="BR104" s="30" t="e">
        <f>IF(ISNUMBER('∆Ct and 2^(-∆Ct) means'!AL7),'∆Ct and 2^(-∆Ct) means'!AL7,NA())</f>
        <v>#N/A</v>
      </c>
      <c r="BS104" s="30" t="e">
        <f>IF(ISNUMBER('∆Ct and 2^(-∆Ct) means'!AM7),'∆Ct and 2^(-∆Ct) means'!AM7,NA())</f>
        <v>#N/A</v>
      </c>
      <c r="BT104" s="30" t="e">
        <f>IF(ISNUMBER('∆Ct and 2^(-∆Ct) means'!AN7),'∆Ct and 2^(-∆Ct) means'!AN7,NA())</f>
        <v>#N/A</v>
      </c>
      <c r="BU104" s="30" t="e">
        <f>IF(ISNUMBER('∆Ct and 2^(-∆Ct) means'!AO7),'∆Ct and 2^(-∆Ct) means'!AO7,NA())</f>
        <v>#N/A</v>
      </c>
      <c r="BV104" s="30" t="e">
        <f>IF(ISNUMBER('∆Ct and 2^(-∆Ct) means'!AP7),'∆Ct and 2^(-∆Ct) means'!AP7,NA())</f>
        <v>#N/A</v>
      </c>
      <c r="BW104" s="30" t="e">
        <f>IF(ISNUMBER('∆Ct and 2^(-∆Ct) means'!AQ7),'∆Ct and 2^(-∆Ct) means'!AQ7,NA())</f>
        <v>#N/A</v>
      </c>
      <c r="BX104" s="30" t="e">
        <f>IF(ISNUMBER('∆Ct and 2^(-∆Ct) means'!AR7),'∆Ct and 2^(-∆Ct) means'!AR7,NA())</f>
        <v>#N/A</v>
      </c>
      <c r="BY104" s="30" t="e">
        <f>IF(ISNUMBER('∆Ct and 2^(-∆Ct) means'!AS7),'∆Ct and 2^(-∆Ct) means'!AS7,NA())</f>
        <v>#N/A</v>
      </c>
      <c r="BZ104" s="30" t="e">
        <f>IF(ISNUMBER('∆Ct and 2^(-∆Ct) means'!AT7),'∆Ct and 2^(-∆Ct) means'!AT7,NA())</f>
        <v>#N/A</v>
      </c>
      <c r="CA104" s="30" t="e">
        <f>IF(ISNUMBER('∆Ct and 2^(-∆Ct) means'!AU7),'∆Ct and 2^(-∆Ct) means'!AU7,NA())</f>
        <v>#N/A</v>
      </c>
      <c r="CB104" s="30" t="e">
        <f>IF(ISNUMBER('∆Ct and 2^(-∆Ct) means'!AV7),'∆Ct and 2^(-∆Ct) means'!AV7,NA())</f>
        <v>#N/A</v>
      </c>
      <c r="CC104" s="30" t="e">
        <f>IF(ISNUMBER('∆Ct and 2^(-∆Ct) means'!AW7),'∆Ct and 2^(-∆Ct) means'!AW7,NA())</f>
        <v>#N/A</v>
      </c>
      <c r="CD104" s="30" t="e">
        <f>IF(ISNUMBER('∆Ct and 2^(-∆Ct) means'!AX7),'∆Ct and 2^(-∆Ct) means'!AX7,NA())</f>
        <v>#N/A</v>
      </c>
      <c r="CE104" s="30" t="e">
        <f>IF(ISNUMBER('∆Ct and 2^(-∆Ct) means'!AY7),'∆Ct and 2^(-∆Ct) means'!AY7,NA())</f>
        <v>#N/A</v>
      </c>
      <c r="CF104" s="30" t="e">
        <f>IF(ISNUMBER('∆Ct and 2^(-∆Ct) means'!AZ7),'∆Ct and 2^(-∆Ct) means'!AZ7,NA())</f>
        <v>#N/A</v>
      </c>
      <c r="CG104" s="30" t="e">
        <f>IF(ISNUMBER('∆Ct and 2^(-∆Ct) means'!BA7),'∆Ct and 2^(-∆Ct) means'!BA7,NA())</f>
        <v>#N/A</v>
      </c>
      <c r="CH104" s="30" t="e">
        <f>IF(ISNUMBER('∆Ct and 2^(-∆Ct) means'!BB7),'∆Ct and 2^(-∆Ct) means'!BB7,NA())</f>
        <v>#N/A</v>
      </c>
      <c r="CI104" s="30" t="e">
        <f>IF(ISNUMBER('∆Ct and 2^(-∆Ct) means'!BC7),'∆Ct and 2^(-∆Ct) means'!BC7,NA())</f>
        <v>#N/A</v>
      </c>
      <c r="CJ104" s="30" t="e">
        <f>IF(ISNUMBER('∆Ct and 2^(-∆Ct) means'!BD7),'∆Ct and 2^(-∆Ct) means'!BD7,NA())</f>
        <v>#N/A</v>
      </c>
    </row>
    <row r="105" spans="1:88">
      <c r="A105" s="24" t="str">
        <f t="shared" si="121"/>
        <v>A5</v>
      </c>
      <c r="B105" s="25" t="str">
        <f t="shared" si="121"/>
        <v/>
      </c>
      <c r="C105" s="157" t="str">
        <f>IF('∆Ct calculation'!C7="","",POWER(2,-'∆Ct calculation'!C7))</f>
        <v/>
      </c>
      <c r="D105" s="158" t="str">
        <f>IF('∆Ct calculation'!D7="","",POWER(2,-'∆Ct calculation'!D7))</f>
        <v/>
      </c>
      <c r="E105" s="159" t="str">
        <f>IF('∆Ct calculation'!E7="","",POWER(2,-'∆Ct calculation'!E7))</f>
        <v/>
      </c>
      <c r="F105" s="157" t="str">
        <f>IF('∆Ct calculation'!F7="","",POWER(2,-'∆Ct calculation'!F7))</f>
        <v/>
      </c>
      <c r="G105" s="158" t="str">
        <f>IF('∆Ct calculation'!G7="","",POWER(2,-'∆Ct calculation'!G7))</f>
        <v/>
      </c>
      <c r="H105" s="159" t="str">
        <f>IF('∆Ct calculation'!H7="","",POWER(2,-'∆Ct calculation'!H7))</f>
        <v/>
      </c>
      <c r="I105" s="157" t="str">
        <f>IF('∆Ct calculation'!I7="","",POWER(2,-'∆Ct calculation'!I7))</f>
        <v/>
      </c>
      <c r="J105" s="158" t="str">
        <f>IF('∆Ct calculation'!J7="","",POWER(2,-'∆Ct calculation'!J7))</f>
        <v/>
      </c>
      <c r="K105" s="159" t="str">
        <f>IF('∆Ct calculation'!K7="","",POWER(2,-'∆Ct calculation'!K7))</f>
        <v/>
      </c>
      <c r="L105" s="157" t="str">
        <f>IF('∆Ct calculation'!L7="","",POWER(2,-'∆Ct calculation'!L7))</f>
        <v/>
      </c>
      <c r="M105" s="158" t="str">
        <f>IF('∆Ct calculation'!M7="","",POWER(2,-'∆Ct calculation'!M7))</f>
        <v/>
      </c>
      <c r="N105" s="159" t="str">
        <f>IF('∆Ct calculation'!N7="","",POWER(2,-'∆Ct calculation'!N7))</f>
        <v/>
      </c>
      <c r="O105" s="157" t="str">
        <f>IF('∆Ct calculation'!O7="","",POWER(2,-'∆Ct calculation'!O7))</f>
        <v/>
      </c>
      <c r="P105" s="158" t="str">
        <f>IF('∆Ct calculation'!P7="","",POWER(2,-'∆Ct calculation'!P7))</f>
        <v/>
      </c>
      <c r="Q105" s="159" t="str">
        <f>IF('∆Ct calculation'!Q7="","",POWER(2,-'∆Ct calculation'!Q7))</f>
        <v/>
      </c>
      <c r="R105" s="157" t="str">
        <f>IF('∆Ct calculation'!R7="","",POWER(2,-'∆Ct calculation'!R7))</f>
        <v/>
      </c>
      <c r="S105" s="158" t="str">
        <f>IF('∆Ct calculation'!S7="","",POWER(2,-'∆Ct calculation'!S7))</f>
        <v/>
      </c>
      <c r="T105" s="159" t="str">
        <f>IF('∆Ct calculation'!T7="","",POWER(2,-'∆Ct calculation'!T7))</f>
        <v/>
      </c>
      <c r="U105" s="157" t="str">
        <f>IF('∆Ct calculation'!U7="","",POWER(2,-'∆Ct calculation'!U7))</f>
        <v/>
      </c>
      <c r="V105" s="158" t="str">
        <f>IF('∆Ct calculation'!V7="","",POWER(2,-'∆Ct calculation'!V7))</f>
        <v/>
      </c>
      <c r="W105" s="159" t="str">
        <f>IF('∆Ct calculation'!W7="","",POWER(2,-'∆Ct calculation'!W7))</f>
        <v/>
      </c>
      <c r="X105" s="157" t="str">
        <f>IF('∆Ct calculation'!X7="","",POWER(2,-'∆Ct calculation'!X7))</f>
        <v/>
      </c>
      <c r="Y105" s="158" t="str">
        <f>IF('∆Ct calculation'!Y7="","",POWER(2,-'∆Ct calculation'!Y7))</f>
        <v/>
      </c>
      <c r="Z105" s="159" t="str">
        <f>IF('∆Ct calculation'!Z7="","",POWER(2,-'∆Ct calculation'!Z7))</f>
        <v/>
      </c>
      <c r="AA105" s="157" t="str">
        <f>IF('∆Ct calculation'!AA7="","",POWER(2,-'∆Ct calculation'!AA7))</f>
        <v/>
      </c>
      <c r="AB105" s="158" t="str">
        <f>IF('∆Ct calculation'!AB7="","",POWER(2,-'∆Ct calculation'!AB7))</f>
        <v/>
      </c>
      <c r="AC105" s="159" t="str">
        <f>IF('∆Ct calculation'!AC7="","",POWER(2,-'∆Ct calculation'!AC7))</f>
        <v/>
      </c>
      <c r="AD105" s="157" t="str">
        <f>IF('∆Ct calculation'!AD7="","",POWER(2,-'∆Ct calculation'!AD7))</f>
        <v/>
      </c>
      <c r="AE105" s="158" t="str">
        <f>IF('∆Ct calculation'!AE7="","",POWER(2,-'∆Ct calculation'!AE7))</f>
        <v/>
      </c>
      <c r="AF105" s="159" t="str">
        <f>IF('∆Ct calculation'!AF7="","",POWER(2,-'∆Ct calculation'!AF7))</f>
        <v/>
      </c>
      <c r="AG105" s="157" t="str">
        <f>IF('∆Ct calculation'!AG7="","",POWER(2,-'∆Ct calculation'!AG7))</f>
        <v/>
      </c>
      <c r="AH105" s="158" t="str">
        <f>IF('∆Ct calculation'!AH7="","",POWER(2,-'∆Ct calculation'!AH7))</f>
        <v/>
      </c>
      <c r="AI105" s="159" t="str">
        <f>IF('∆Ct calculation'!AI7="","",POWER(2,-'∆Ct calculation'!AI7))</f>
        <v/>
      </c>
      <c r="AJ105" s="635" t="e">
        <f t="shared" si="122"/>
        <v>#N/A</v>
      </c>
      <c r="AK105" s="636"/>
      <c r="AL105" s="637"/>
      <c r="AM105" s="635" t="e">
        <f t="shared" si="111"/>
        <v>#N/A</v>
      </c>
      <c r="AN105" s="636"/>
      <c r="AO105" s="637"/>
      <c r="AP105" s="635" t="e">
        <f t="shared" si="112"/>
        <v>#N/A</v>
      </c>
      <c r="AQ105" s="636"/>
      <c r="AR105" s="637"/>
      <c r="AS105" s="635" t="e">
        <f t="shared" si="113"/>
        <v>#N/A</v>
      </c>
      <c r="AT105" s="636"/>
      <c r="AU105" s="637"/>
      <c r="AV105" s="635" t="e">
        <f t="shared" si="114"/>
        <v>#N/A</v>
      </c>
      <c r="AW105" s="636"/>
      <c r="AX105" s="637"/>
      <c r="AY105" s="635" t="e">
        <f t="shared" si="115"/>
        <v>#N/A</v>
      </c>
      <c r="AZ105" s="636"/>
      <c r="BA105" s="637"/>
      <c r="BB105" s="635" t="e">
        <f t="shared" si="116"/>
        <v>#N/A</v>
      </c>
      <c r="BC105" s="636"/>
      <c r="BD105" s="637"/>
      <c r="BE105" s="635" t="e">
        <f t="shared" si="117"/>
        <v>#N/A</v>
      </c>
      <c r="BF105" s="636"/>
      <c r="BG105" s="637"/>
      <c r="BH105" s="635" t="e">
        <f t="shared" si="118"/>
        <v>#N/A</v>
      </c>
      <c r="BI105" s="636"/>
      <c r="BJ105" s="637"/>
      <c r="BK105" s="635" t="e">
        <f t="shared" si="119"/>
        <v>#N/A</v>
      </c>
      <c r="BL105" s="636"/>
      <c r="BM105" s="637"/>
      <c r="BN105" s="635" t="e">
        <f t="shared" si="120"/>
        <v>#N/A</v>
      </c>
      <c r="BO105" s="636"/>
      <c r="BP105" s="637"/>
      <c r="BQ105" s="30" t="e">
        <f>IF(ISNUMBER('∆Ct and 2^(-∆Ct) means'!AK8),'∆Ct and 2^(-∆Ct) means'!AK8,NA())</f>
        <v>#N/A</v>
      </c>
      <c r="BR105" s="30" t="e">
        <f>IF(ISNUMBER('∆Ct and 2^(-∆Ct) means'!AL8),'∆Ct and 2^(-∆Ct) means'!AL8,NA())</f>
        <v>#N/A</v>
      </c>
      <c r="BS105" s="30" t="e">
        <f>IF(ISNUMBER('∆Ct and 2^(-∆Ct) means'!AM8),'∆Ct and 2^(-∆Ct) means'!AM8,NA())</f>
        <v>#N/A</v>
      </c>
      <c r="BT105" s="30" t="e">
        <f>IF(ISNUMBER('∆Ct and 2^(-∆Ct) means'!AN8),'∆Ct and 2^(-∆Ct) means'!AN8,NA())</f>
        <v>#N/A</v>
      </c>
      <c r="BU105" s="30" t="e">
        <f>IF(ISNUMBER('∆Ct and 2^(-∆Ct) means'!AO8),'∆Ct and 2^(-∆Ct) means'!AO8,NA())</f>
        <v>#N/A</v>
      </c>
      <c r="BV105" s="30" t="e">
        <f>IF(ISNUMBER('∆Ct and 2^(-∆Ct) means'!AP8),'∆Ct and 2^(-∆Ct) means'!AP8,NA())</f>
        <v>#N/A</v>
      </c>
      <c r="BW105" s="30" t="e">
        <f>IF(ISNUMBER('∆Ct and 2^(-∆Ct) means'!AQ8),'∆Ct and 2^(-∆Ct) means'!AQ8,NA())</f>
        <v>#N/A</v>
      </c>
      <c r="BX105" s="30" t="e">
        <f>IF(ISNUMBER('∆Ct and 2^(-∆Ct) means'!AR8),'∆Ct and 2^(-∆Ct) means'!AR8,NA())</f>
        <v>#N/A</v>
      </c>
      <c r="BY105" s="30" t="e">
        <f>IF(ISNUMBER('∆Ct and 2^(-∆Ct) means'!AS8),'∆Ct and 2^(-∆Ct) means'!AS8,NA())</f>
        <v>#N/A</v>
      </c>
      <c r="BZ105" s="30" t="e">
        <f>IF(ISNUMBER('∆Ct and 2^(-∆Ct) means'!AT8),'∆Ct and 2^(-∆Ct) means'!AT8,NA())</f>
        <v>#N/A</v>
      </c>
      <c r="CA105" s="30" t="e">
        <f>IF(ISNUMBER('∆Ct and 2^(-∆Ct) means'!AU8),'∆Ct and 2^(-∆Ct) means'!AU8,NA())</f>
        <v>#N/A</v>
      </c>
      <c r="CB105" s="30" t="e">
        <f>IF(ISNUMBER('∆Ct and 2^(-∆Ct) means'!AV8),'∆Ct and 2^(-∆Ct) means'!AV8,NA())</f>
        <v>#N/A</v>
      </c>
      <c r="CC105" s="30" t="e">
        <f>IF(ISNUMBER('∆Ct and 2^(-∆Ct) means'!AW8),'∆Ct and 2^(-∆Ct) means'!AW8,NA())</f>
        <v>#N/A</v>
      </c>
      <c r="CD105" s="30" t="e">
        <f>IF(ISNUMBER('∆Ct and 2^(-∆Ct) means'!AX8),'∆Ct and 2^(-∆Ct) means'!AX8,NA())</f>
        <v>#N/A</v>
      </c>
      <c r="CE105" s="30" t="e">
        <f>IF(ISNUMBER('∆Ct and 2^(-∆Ct) means'!AY8),'∆Ct and 2^(-∆Ct) means'!AY8,NA())</f>
        <v>#N/A</v>
      </c>
      <c r="CF105" s="30" t="e">
        <f>IF(ISNUMBER('∆Ct and 2^(-∆Ct) means'!AZ8),'∆Ct and 2^(-∆Ct) means'!AZ8,NA())</f>
        <v>#N/A</v>
      </c>
      <c r="CG105" s="30" t="e">
        <f>IF(ISNUMBER('∆Ct and 2^(-∆Ct) means'!BA8),'∆Ct and 2^(-∆Ct) means'!BA8,NA())</f>
        <v>#N/A</v>
      </c>
      <c r="CH105" s="30" t="e">
        <f>IF(ISNUMBER('∆Ct and 2^(-∆Ct) means'!BB8),'∆Ct and 2^(-∆Ct) means'!BB8,NA())</f>
        <v>#N/A</v>
      </c>
      <c r="CI105" s="30" t="e">
        <f>IF(ISNUMBER('∆Ct and 2^(-∆Ct) means'!BC8),'∆Ct and 2^(-∆Ct) means'!BC8,NA())</f>
        <v>#N/A</v>
      </c>
      <c r="CJ105" s="30" t="e">
        <f>IF(ISNUMBER('∆Ct and 2^(-∆Ct) means'!BD8),'∆Ct and 2^(-∆Ct) means'!BD8,NA())</f>
        <v>#N/A</v>
      </c>
    </row>
    <row r="106" spans="1:88">
      <c r="A106" s="24" t="str">
        <f t="shared" si="121"/>
        <v>A6</v>
      </c>
      <c r="B106" s="25" t="str">
        <f t="shared" si="121"/>
        <v/>
      </c>
      <c r="C106" s="157" t="str">
        <f>IF('∆Ct calculation'!C8="","",POWER(2,-'∆Ct calculation'!C8))</f>
        <v/>
      </c>
      <c r="D106" s="158" t="str">
        <f>IF('∆Ct calculation'!D8="","",POWER(2,-'∆Ct calculation'!D8))</f>
        <v/>
      </c>
      <c r="E106" s="159" t="str">
        <f>IF('∆Ct calculation'!E8="","",POWER(2,-'∆Ct calculation'!E8))</f>
        <v/>
      </c>
      <c r="F106" s="157" t="str">
        <f>IF('∆Ct calculation'!F8="","",POWER(2,-'∆Ct calculation'!F8))</f>
        <v/>
      </c>
      <c r="G106" s="158" t="str">
        <f>IF('∆Ct calculation'!G8="","",POWER(2,-'∆Ct calculation'!G8))</f>
        <v/>
      </c>
      <c r="H106" s="159" t="str">
        <f>IF('∆Ct calculation'!H8="","",POWER(2,-'∆Ct calculation'!H8))</f>
        <v/>
      </c>
      <c r="I106" s="157" t="str">
        <f>IF('∆Ct calculation'!I8="","",POWER(2,-'∆Ct calculation'!I8))</f>
        <v/>
      </c>
      <c r="J106" s="158" t="str">
        <f>IF('∆Ct calculation'!J8="","",POWER(2,-'∆Ct calculation'!J8))</f>
        <v/>
      </c>
      <c r="K106" s="159" t="str">
        <f>IF('∆Ct calculation'!K8="","",POWER(2,-'∆Ct calculation'!K8))</f>
        <v/>
      </c>
      <c r="L106" s="157" t="str">
        <f>IF('∆Ct calculation'!L8="","",POWER(2,-'∆Ct calculation'!L8))</f>
        <v/>
      </c>
      <c r="M106" s="158" t="str">
        <f>IF('∆Ct calculation'!M8="","",POWER(2,-'∆Ct calculation'!M8))</f>
        <v/>
      </c>
      <c r="N106" s="159" t="str">
        <f>IF('∆Ct calculation'!N8="","",POWER(2,-'∆Ct calculation'!N8))</f>
        <v/>
      </c>
      <c r="O106" s="157" t="str">
        <f>IF('∆Ct calculation'!O8="","",POWER(2,-'∆Ct calculation'!O8))</f>
        <v/>
      </c>
      <c r="P106" s="158" t="str">
        <f>IF('∆Ct calculation'!P8="","",POWER(2,-'∆Ct calculation'!P8))</f>
        <v/>
      </c>
      <c r="Q106" s="159" t="str">
        <f>IF('∆Ct calculation'!Q8="","",POWER(2,-'∆Ct calculation'!Q8))</f>
        <v/>
      </c>
      <c r="R106" s="157" t="str">
        <f>IF('∆Ct calculation'!R8="","",POWER(2,-'∆Ct calculation'!R8))</f>
        <v/>
      </c>
      <c r="S106" s="158" t="str">
        <f>IF('∆Ct calculation'!S8="","",POWER(2,-'∆Ct calculation'!S8))</f>
        <v/>
      </c>
      <c r="T106" s="159" t="str">
        <f>IF('∆Ct calculation'!T8="","",POWER(2,-'∆Ct calculation'!T8))</f>
        <v/>
      </c>
      <c r="U106" s="157" t="str">
        <f>IF('∆Ct calculation'!U8="","",POWER(2,-'∆Ct calculation'!U8))</f>
        <v/>
      </c>
      <c r="V106" s="158" t="str">
        <f>IF('∆Ct calculation'!V8="","",POWER(2,-'∆Ct calculation'!V8))</f>
        <v/>
      </c>
      <c r="W106" s="159" t="str">
        <f>IF('∆Ct calculation'!W8="","",POWER(2,-'∆Ct calculation'!W8))</f>
        <v/>
      </c>
      <c r="X106" s="157" t="str">
        <f>IF('∆Ct calculation'!X8="","",POWER(2,-'∆Ct calculation'!X8))</f>
        <v/>
      </c>
      <c r="Y106" s="158" t="str">
        <f>IF('∆Ct calculation'!Y8="","",POWER(2,-'∆Ct calculation'!Y8))</f>
        <v/>
      </c>
      <c r="Z106" s="159" t="str">
        <f>IF('∆Ct calculation'!Z8="","",POWER(2,-'∆Ct calculation'!Z8))</f>
        <v/>
      </c>
      <c r="AA106" s="157" t="str">
        <f>IF('∆Ct calculation'!AA8="","",POWER(2,-'∆Ct calculation'!AA8))</f>
        <v/>
      </c>
      <c r="AB106" s="158" t="str">
        <f>IF('∆Ct calculation'!AB8="","",POWER(2,-'∆Ct calculation'!AB8))</f>
        <v/>
      </c>
      <c r="AC106" s="159" t="str">
        <f>IF('∆Ct calculation'!AC8="","",POWER(2,-'∆Ct calculation'!AC8))</f>
        <v/>
      </c>
      <c r="AD106" s="157" t="str">
        <f>IF('∆Ct calculation'!AD8="","",POWER(2,-'∆Ct calculation'!AD8))</f>
        <v/>
      </c>
      <c r="AE106" s="158" t="str">
        <f>IF('∆Ct calculation'!AE8="","",POWER(2,-'∆Ct calculation'!AE8))</f>
        <v/>
      </c>
      <c r="AF106" s="159" t="str">
        <f>IF('∆Ct calculation'!AF8="","",POWER(2,-'∆Ct calculation'!AF8))</f>
        <v/>
      </c>
      <c r="AG106" s="157" t="str">
        <f>IF('∆Ct calculation'!AG8="","",POWER(2,-'∆Ct calculation'!AG8))</f>
        <v/>
      </c>
      <c r="AH106" s="158" t="str">
        <f>IF('∆Ct calculation'!AH8="","",POWER(2,-'∆Ct calculation'!AH8))</f>
        <v/>
      </c>
      <c r="AI106" s="159" t="str">
        <f>IF('∆Ct calculation'!AI8="","",POWER(2,-'∆Ct calculation'!AI8))</f>
        <v/>
      </c>
      <c r="AJ106" s="635" t="e">
        <f t="shared" si="122"/>
        <v>#N/A</v>
      </c>
      <c r="AK106" s="636"/>
      <c r="AL106" s="637"/>
      <c r="AM106" s="635" t="e">
        <f t="shared" si="111"/>
        <v>#N/A</v>
      </c>
      <c r="AN106" s="636"/>
      <c r="AO106" s="637"/>
      <c r="AP106" s="635" t="e">
        <f t="shared" si="112"/>
        <v>#N/A</v>
      </c>
      <c r="AQ106" s="636"/>
      <c r="AR106" s="637"/>
      <c r="AS106" s="635" t="e">
        <f t="shared" si="113"/>
        <v>#N/A</v>
      </c>
      <c r="AT106" s="636"/>
      <c r="AU106" s="637"/>
      <c r="AV106" s="635" t="e">
        <f t="shared" si="114"/>
        <v>#N/A</v>
      </c>
      <c r="AW106" s="636"/>
      <c r="AX106" s="637"/>
      <c r="AY106" s="635" t="e">
        <f t="shared" si="115"/>
        <v>#N/A</v>
      </c>
      <c r="AZ106" s="636"/>
      <c r="BA106" s="637"/>
      <c r="BB106" s="635" t="e">
        <f t="shared" si="116"/>
        <v>#N/A</v>
      </c>
      <c r="BC106" s="636"/>
      <c r="BD106" s="637"/>
      <c r="BE106" s="635" t="e">
        <f t="shared" si="117"/>
        <v>#N/A</v>
      </c>
      <c r="BF106" s="636"/>
      <c r="BG106" s="637"/>
      <c r="BH106" s="635" t="e">
        <f t="shared" si="118"/>
        <v>#N/A</v>
      </c>
      <c r="BI106" s="636"/>
      <c r="BJ106" s="637"/>
      <c r="BK106" s="635" t="e">
        <f t="shared" si="119"/>
        <v>#N/A</v>
      </c>
      <c r="BL106" s="636"/>
      <c r="BM106" s="637"/>
      <c r="BN106" s="635" t="e">
        <f t="shared" si="120"/>
        <v>#N/A</v>
      </c>
      <c r="BO106" s="636"/>
      <c r="BP106" s="637"/>
      <c r="BQ106" s="30" t="e">
        <f>IF(ISNUMBER('∆Ct and 2^(-∆Ct) means'!AK9),'∆Ct and 2^(-∆Ct) means'!AK9,NA())</f>
        <v>#N/A</v>
      </c>
      <c r="BR106" s="30" t="e">
        <f>IF(ISNUMBER('∆Ct and 2^(-∆Ct) means'!AL9),'∆Ct and 2^(-∆Ct) means'!AL9,NA())</f>
        <v>#N/A</v>
      </c>
      <c r="BS106" s="30" t="e">
        <f>IF(ISNUMBER('∆Ct and 2^(-∆Ct) means'!AM9),'∆Ct and 2^(-∆Ct) means'!AM9,NA())</f>
        <v>#N/A</v>
      </c>
      <c r="BT106" s="30" t="e">
        <f>IF(ISNUMBER('∆Ct and 2^(-∆Ct) means'!AN9),'∆Ct and 2^(-∆Ct) means'!AN9,NA())</f>
        <v>#N/A</v>
      </c>
      <c r="BU106" s="30" t="e">
        <f>IF(ISNUMBER('∆Ct and 2^(-∆Ct) means'!AO9),'∆Ct and 2^(-∆Ct) means'!AO9,NA())</f>
        <v>#N/A</v>
      </c>
      <c r="BV106" s="30" t="e">
        <f>IF(ISNUMBER('∆Ct and 2^(-∆Ct) means'!AP9),'∆Ct and 2^(-∆Ct) means'!AP9,NA())</f>
        <v>#N/A</v>
      </c>
      <c r="BW106" s="30" t="e">
        <f>IF(ISNUMBER('∆Ct and 2^(-∆Ct) means'!AQ9),'∆Ct and 2^(-∆Ct) means'!AQ9,NA())</f>
        <v>#N/A</v>
      </c>
      <c r="BX106" s="30" t="e">
        <f>IF(ISNUMBER('∆Ct and 2^(-∆Ct) means'!AR9),'∆Ct and 2^(-∆Ct) means'!AR9,NA())</f>
        <v>#N/A</v>
      </c>
      <c r="BY106" s="30" t="e">
        <f>IF(ISNUMBER('∆Ct and 2^(-∆Ct) means'!AS9),'∆Ct and 2^(-∆Ct) means'!AS9,NA())</f>
        <v>#N/A</v>
      </c>
      <c r="BZ106" s="30" t="e">
        <f>IF(ISNUMBER('∆Ct and 2^(-∆Ct) means'!AT9),'∆Ct and 2^(-∆Ct) means'!AT9,NA())</f>
        <v>#N/A</v>
      </c>
      <c r="CA106" s="30" t="e">
        <f>IF(ISNUMBER('∆Ct and 2^(-∆Ct) means'!AU9),'∆Ct and 2^(-∆Ct) means'!AU9,NA())</f>
        <v>#N/A</v>
      </c>
      <c r="CB106" s="30" t="e">
        <f>IF(ISNUMBER('∆Ct and 2^(-∆Ct) means'!AV9),'∆Ct and 2^(-∆Ct) means'!AV9,NA())</f>
        <v>#N/A</v>
      </c>
      <c r="CC106" s="30" t="e">
        <f>IF(ISNUMBER('∆Ct and 2^(-∆Ct) means'!AW9),'∆Ct and 2^(-∆Ct) means'!AW9,NA())</f>
        <v>#N/A</v>
      </c>
      <c r="CD106" s="30" t="e">
        <f>IF(ISNUMBER('∆Ct and 2^(-∆Ct) means'!AX9),'∆Ct and 2^(-∆Ct) means'!AX9,NA())</f>
        <v>#N/A</v>
      </c>
      <c r="CE106" s="30" t="e">
        <f>IF(ISNUMBER('∆Ct and 2^(-∆Ct) means'!AY9),'∆Ct and 2^(-∆Ct) means'!AY9,NA())</f>
        <v>#N/A</v>
      </c>
      <c r="CF106" s="30" t="e">
        <f>IF(ISNUMBER('∆Ct and 2^(-∆Ct) means'!AZ9),'∆Ct and 2^(-∆Ct) means'!AZ9,NA())</f>
        <v>#N/A</v>
      </c>
      <c r="CG106" s="30" t="e">
        <f>IF(ISNUMBER('∆Ct and 2^(-∆Ct) means'!BA9),'∆Ct and 2^(-∆Ct) means'!BA9,NA())</f>
        <v>#N/A</v>
      </c>
      <c r="CH106" s="30" t="e">
        <f>IF(ISNUMBER('∆Ct and 2^(-∆Ct) means'!BB9),'∆Ct and 2^(-∆Ct) means'!BB9,NA())</f>
        <v>#N/A</v>
      </c>
      <c r="CI106" s="30" t="e">
        <f>IF(ISNUMBER('∆Ct and 2^(-∆Ct) means'!BC9),'∆Ct and 2^(-∆Ct) means'!BC9,NA())</f>
        <v>#N/A</v>
      </c>
      <c r="CJ106" s="30" t="e">
        <f>IF(ISNUMBER('∆Ct and 2^(-∆Ct) means'!BD9),'∆Ct and 2^(-∆Ct) means'!BD9,NA())</f>
        <v>#N/A</v>
      </c>
    </row>
    <row r="107" spans="1:88">
      <c r="A107" s="24" t="str">
        <f t="shared" si="121"/>
        <v>A7</v>
      </c>
      <c r="B107" s="25" t="str">
        <f t="shared" si="121"/>
        <v/>
      </c>
      <c r="C107" s="157" t="str">
        <f>IF('∆Ct calculation'!C9="","",POWER(2,-'∆Ct calculation'!C9))</f>
        <v/>
      </c>
      <c r="D107" s="158" t="str">
        <f>IF('∆Ct calculation'!D9="","",POWER(2,-'∆Ct calculation'!D9))</f>
        <v/>
      </c>
      <c r="E107" s="159" t="str">
        <f>IF('∆Ct calculation'!E9="","",POWER(2,-'∆Ct calculation'!E9))</f>
        <v/>
      </c>
      <c r="F107" s="157" t="str">
        <f>IF('∆Ct calculation'!F9="","",POWER(2,-'∆Ct calculation'!F9))</f>
        <v/>
      </c>
      <c r="G107" s="158" t="str">
        <f>IF('∆Ct calculation'!G9="","",POWER(2,-'∆Ct calculation'!G9))</f>
        <v/>
      </c>
      <c r="H107" s="159" t="str">
        <f>IF('∆Ct calculation'!H9="","",POWER(2,-'∆Ct calculation'!H9))</f>
        <v/>
      </c>
      <c r="I107" s="157" t="str">
        <f>IF('∆Ct calculation'!I9="","",POWER(2,-'∆Ct calculation'!I9))</f>
        <v/>
      </c>
      <c r="J107" s="158" t="str">
        <f>IF('∆Ct calculation'!J9="","",POWER(2,-'∆Ct calculation'!J9))</f>
        <v/>
      </c>
      <c r="K107" s="159" t="str">
        <f>IF('∆Ct calculation'!K9="","",POWER(2,-'∆Ct calculation'!K9))</f>
        <v/>
      </c>
      <c r="L107" s="157" t="str">
        <f>IF('∆Ct calculation'!L9="","",POWER(2,-'∆Ct calculation'!L9))</f>
        <v/>
      </c>
      <c r="M107" s="158" t="str">
        <f>IF('∆Ct calculation'!M9="","",POWER(2,-'∆Ct calculation'!M9))</f>
        <v/>
      </c>
      <c r="N107" s="159" t="str">
        <f>IF('∆Ct calculation'!N9="","",POWER(2,-'∆Ct calculation'!N9))</f>
        <v/>
      </c>
      <c r="O107" s="157" t="str">
        <f>IF('∆Ct calculation'!O9="","",POWER(2,-'∆Ct calculation'!O9))</f>
        <v/>
      </c>
      <c r="P107" s="158" t="str">
        <f>IF('∆Ct calculation'!P9="","",POWER(2,-'∆Ct calculation'!P9))</f>
        <v/>
      </c>
      <c r="Q107" s="159" t="str">
        <f>IF('∆Ct calculation'!Q9="","",POWER(2,-'∆Ct calculation'!Q9))</f>
        <v/>
      </c>
      <c r="R107" s="157" t="str">
        <f>IF('∆Ct calculation'!R9="","",POWER(2,-'∆Ct calculation'!R9))</f>
        <v/>
      </c>
      <c r="S107" s="158" t="str">
        <f>IF('∆Ct calculation'!S9="","",POWER(2,-'∆Ct calculation'!S9))</f>
        <v/>
      </c>
      <c r="T107" s="159" t="str">
        <f>IF('∆Ct calculation'!T9="","",POWER(2,-'∆Ct calculation'!T9))</f>
        <v/>
      </c>
      <c r="U107" s="157" t="str">
        <f>IF('∆Ct calculation'!U9="","",POWER(2,-'∆Ct calculation'!U9))</f>
        <v/>
      </c>
      <c r="V107" s="158" t="str">
        <f>IF('∆Ct calculation'!V9="","",POWER(2,-'∆Ct calculation'!V9))</f>
        <v/>
      </c>
      <c r="W107" s="159" t="str">
        <f>IF('∆Ct calculation'!W9="","",POWER(2,-'∆Ct calculation'!W9))</f>
        <v/>
      </c>
      <c r="X107" s="157" t="str">
        <f>IF('∆Ct calculation'!X9="","",POWER(2,-'∆Ct calculation'!X9))</f>
        <v/>
      </c>
      <c r="Y107" s="158" t="str">
        <f>IF('∆Ct calculation'!Y9="","",POWER(2,-'∆Ct calculation'!Y9))</f>
        <v/>
      </c>
      <c r="Z107" s="159" t="str">
        <f>IF('∆Ct calculation'!Z9="","",POWER(2,-'∆Ct calculation'!Z9))</f>
        <v/>
      </c>
      <c r="AA107" s="157" t="str">
        <f>IF('∆Ct calculation'!AA9="","",POWER(2,-'∆Ct calculation'!AA9))</f>
        <v/>
      </c>
      <c r="AB107" s="158" t="str">
        <f>IF('∆Ct calculation'!AB9="","",POWER(2,-'∆Ct calculation'!AB9))</f>
        <v/>
      </c>
      <c r="AC107" s="159" t="str">
        <f>IF('∆Ct calculation'!AC9="","",POWER(2,-'∆Ct calculation'!AC9))</f>
        <v/>
      </c>
      <c r="AD107" s="157" t="str">
        <f>IF('∆Ct calculation'!AD9="","",POWER(2,-'∆Ct calculation'!AD9))</f>
        <v/>
      </c>
      <c r="AE107" s="158" t="str">
        <f>IF('∆Ct calculation'!AE9="","",POWER(2,-'∆Ct calculation'!AE9))</f>
        <v/>
      </c>
      <c r="AF107" s="159" t="str">
        <f>IF('∆Ct calculation'!AF9="","",POWER(2,-'∆Ct calculation'!AF9))</f>
        <v/>
      </c>
      <c r="AG107" s="157" t="str">
        <f>IF('∆Ct calculation'!AG9="","",POWER(2,-'∆Ct calculation'!AG9))</f>
        <v/>
      </c>
      <c r="AH107" s="158" t="str">
        <f>IF('∆Ct calculation'!AH9="","",POWER(2,-'∆Ct calculation'!AH9))</f>
        <v/>
      </c>
      <c r="AI107" s="159" t="str">
        <f>IF('∆Ct calculation'!AI9="","",POWER(2,-'∆Ct calculation'!AI9))</f>
        <v/>
      </c>
      <c r="AJ107" s="635" t="e">
        <f t="shared" si="122"/>
        <v>#N/A</v>
      </c>
      <c r="AK107" s="636"/>
      <c r="AL107" s="637"/>
      <c r="AM107" s="635" t="e">
        <f t="shared" si="111"/>
        <v>#N/A</v>
      </c>
      <c r="AN107" s="636"/>
      <c r="AO107" s="637"/>
      <c r="AP107" s="635" t="e">
        <f t="shared" si="112"/>
        <v>#N/A</v>
      </c>
      <c r="AQ107" s="636"/>
      <c r="AR107" s="637"/>
      <c r="AS107" s="635" t="e">
        <f t="shared" si="113"/>
        <v>#N/A</v>
      </c>
      <c r="AT107" s="636"/>
      <c r="AU107" s="637"/>
      <c r="AV107" s="635" t="e">
        <f t="shared" si="114"/>
        <v>#N/A</v>
      </c>
      <c r="AW107" s="636"/>
      <c r="AX107" s="637"/>
      <c r="AY107" s="635" t="e">
        <f t="shared" si="115"/>
        <v>#N/A</v>
      </c>
      <c r="AZ107" s="636"/>
      <c r="BA107" s="637"/>
      <c r="BB107" s="635" t="e">
        <f t="shared" si="116"/>
        <v>#N/A</v>
      </c>
      <c r="BC107" s="636"/>
      <c r="BD107" s="637"/>
      <c r="BE107" s="635" t="e">
        <f t="shared" si="117"/>
        <v>#N/A</v>
      </c>
      <c r="BF107" s="636"/>
      <c r="BG107" s="637"/>
      <c r="BH107" s="635" t="e">
        <f t="shared" si="118"/>
        <v>#N/A</v>
      </c>
      <c r="BI107" s="636"/>
      <c r="BJ107" s="637"/>
      <c r="BK107" s="635" t="e">
        <f t="shared" si="119"/>
        <v>#N/A</v>
      </c>
      <c r="BL107" s="636"/>
      <c r="BM107" s="637"/>
      <c r="BN107" s="635" t="e">
        <f t="shared" si="120"/>
        <v>#N/A</v>
      </c>
      <c r="BO107" s="636"/>
      <c r="BP107" s="637"/>
      <c r="BQ107" s="30" t="e">
        <f>IF(ISNUMBER('∆Ct and 2^(-∆Ct) means'!AK10),'∆Ct and 2^(-∆Ct) means'!AK10,NA())</f>
        <v>#N/A</v>
      </c>
      <c r="BR107" s="30" t="e">
        <f>IF(ISNUMBER('∆Ct and 2^(-∆Ct) means'!AL10),'∆Ct and 2^(-∆Ct) means'!AL10,NA())</f>
        <v>#N/A</v>
      </c>
      <c r="BS107" s="30" t="e">
        <f>IF(ISNUMBER('∆Ct and 2^(-∆Ct) means'!AM10),'∆Ct and 2^(-∆Ct) means'!AM10,NA())</f>
        <v>#N/A</v>
      </c>
      <c r="BT107" s="30" t="e">
        <f>IF(ISNUMBER('∆Ct and 2^(-∆Ct) means'!AN10),'∆Ct and 2^(-∆Ct) means'!AN10,NA())</f>
        <v>#N/A</v>
      </c>
      <c r="BU107" s="30" t="e">
        <f>IF(ISNUMBER('∆Ct and 2^(-∆Ct) means'!AO10),'∆Ct and 2^(-∆Ct) means'!AO10,NA())</f>
        <v>#N/A</v>
      </c>
      <c r="BV107" s="30" t="e">
        <f>IF(ISNUMBER('∆Ct and 2^(-∆Ct) means'!AP10),'∆Ct and 2^(-∆Ct) means'!AP10,NA())</f>
        <v>#N/A</v>
      </c>
      <c r="BW107" s="30" t="e">
        <f>IF(ISNUMBER('∆Ct and 2^(-∆Ct) means'!AQ10),'∆Ct and 2^(-∆Ct) means'!AQ10,NA())</f>
        <v>#N/A</v>
      </c>
      <c r="BX107" s="30" t="e">
        <f>IF(ISNUMBER('∆Ct and 2^(-∆Ct) means'!AR10),'∆Ct and 2^(-∆Ct) means'!AR10,NA())</f>
        <v>#N/A</v>
      </c>
      <c r="BY107" s="30" t="e">
        <f>IF(ISNUMBER('∆Ct and 2^(-∆Ct) means'!AS10),'∆Ct and 2^(-∆Ct) means'!AS10,NA())</f>
        <v>#N/A</v>
      </c>
      <c r="BZ107" s="30" t="e">
        <f>IF(ISNUMBER('∆Ct and 2^(-∆Ct) means'!AT10),'∆Ct and 2^(-∆Ct) means'!AT10,NA())</f>
        <v>#N/A</v>
      </c>
      <c r="CA107" s="30" t="e">
        <f>IF(ISNUMBER('∆Ct and 2^(-∆Ct) means'!AU10),'∆Ct and 2^(-∆Ct) means'!AU10,NA())</f>
        <v>#N/A</v>
      </c>
      <c r="CB107" s="30" t="e">
        <f>IF(ISNUMBER('∆Ct and 2^(-∆Ct) means'!AV10),'∆Ct and 2^(-∆Ct) means'!AV10,NA())</f>
        <v>#N/A</v>
      </c>
      <c r="CC107" s="30" t="e">
        <f>IF(ISNUMBER('∆Ct and 2^(-∆Ct) means'!AW10),'∆Ct and 2^(-∆Ct) means'!AW10,NA())</f>
        <v>#N/A</v>
      </c>
      <c r="CD107" s="30" t="e">
        <f>IF(ISNUMBER('∆Ct and 2^(-∆Ct) means'!AX10),'∆Ct and 2^(-∆Ct) means'!AX10,NA())</f>
        <v>#N/A</v>
      </c>
      <c r="CE107" s="30" t="e">
        <f>IF(ISNUMBER('∆Ct and 2^(-∆Ct) means'!AY10),'∆Ct and 2^(-∆Ct) means'!AY10,NA())</f>
        <v>#N/A</v>
      </c>
      <c r="CF107" s="30" t="e">
        <f>IF(ISNUMBER('∆Ct and 2^(-∆Ct) means'!AZ10),'∆Ct and 2^(-∆Ct) means'!AZ10,NA())</f>
        <v>#N/A</v>
      </c>
      <c r="CG107" s="30" t="e">
        <f>IF(ISNUMBER('∆Ct and 2^(-∆Ct) means'!BA10),'∆Ct and 2^(-∆Ct) means'!BA10,NA())</f>
        <v>#N/A</v>
      </c>
      <c r="CH107" s="30" t="e">
        <f>IF(ISNUMBER('∆Ct and 2^(-∆Ct) means'!BB10),'∆Ct and 2^(-∆Ct) means'!BB10,NA())</f>
        <v>#N/A</v>
      </c>
      <c r="CI107" s="30" t="e">
        <f>IF(ISNUMBER('∆Ct and 2^(-∆Ct) means'!BC10),'∆Ct and 2^(-∆Ct) means'!BC10,NA())</f>
        <v>#N/A</v>
      </c>
      <c r="CJ107" s="30" t="e">
        <f>IF(ISNUMBER('∆Ct and 2^(-∆Ct) means'!BD10),'∆Ct and 2^(-∆Ct) means'!BD10,NA())</f>
        <v>#N/A</v>
      </c>
    </row>
    <row r="108" spans="1:88">
      <c r="A108" s="24" t="str">
        <f t="shared" si="121"/>
        <v>A8</v>
      </c>
      <c r="B108" s="25" t="str">
        <f t="shared" si="121"/>
        <v/>
      </c>
      <c r="C108" s="157" t="str">
        <f>IF('∆Ct calculation'!C10="","",POWER(2,-'∆Ct calculation'!C10))</f>
        <v/>
      </c>
      <c r="D108" s="158" t="str">
        <f>IF('∆Ct calculation'!D10="","",POWER(2,-'∆Ct calculation'!D10))</f>
        <v/>
      </c>
      <c r="E108" s="159" t="str">
        <f>IF('∆Ct calculation'!E10="","",POWER(2,-'∆Ct calculation'!E10))</f>
        <v/>
      </c>
      <c r="F108" s="157" t="str">
        <f>IF('∆Ct calculation'!F10="","",POWER(2,-'∆Ct calculation'!F10))</f>
        <v/>
      </c>
      <c r="G108" s="158" t="str">
        <f>IF('∆Ct calculation'!G10="","",POWER(2,-'∆Ct calculation'!G10))</f>
        <v/>
      </c>
      <c r="H108" s="159" t="str">
        <f>IF('∆Ct calculation'!H10="","",POWER(2,-'∆Ct calculation'!H10))</f>
        <v/>
      </c>
      <c r="I108" s="157" t="str">
        <f>IF('∆Ct calculation'!I10="","",POWER(2,-'∆Ct calculation'!I10))</f>
        <v/>
      </c>
      <c r="J108" s="158" t="str">
        <f>IF('∆Ct calculation'!J10="","",POWER(2,-'∆Ct calculation'!J10))</f>
        <v/>
      </c>
      <c r="K108" s="159" t="str">
        <f>IF('∆Ct calculation'!K10="","",POWER(2,-'∆Ct calculation'!K10))</f>
        <v/>
      </c>
      <c r="L108" s="157" t="str">
        <f>IF('∆Ct calculation'!L10="","",POWER(2,-'∆Ct calculation'!L10))</f>
        <v/>
      </c>
      <c r="M108" s="158" t="str">
        <f>IF('∆Ct calculation'!M10="","",POWER(2,-'∆Ct calculation'!M10))</f>
        <v/>
      </c>
      <c r="N108" s="159" t="str">
        <f>IF('∆Ct calculation'!N10="","",POWER(2,-'∆Ct calculation'!N10))</f>
        <v/>
      </c>
      <c r="O108" s="157" t="str">
        <f>IF('∆Ct calculation'!O10="","",POWER(2,-'∆Ct calculation'!O10))</f>
        <v/>
      </c>
      <c r="P108" s="158" t="str">
        <f>IF('∆Ct calculation'!P10="","",POWER(2,-'∆Ct calculation'!P10))</f>
        <v/>
      </c>
      <c r="Q108" s="159" t="str">
        <f>IF('∆Ct calculation'!Q10="","",POWER(2,-'∆Ct calculation'!Q10))</f>
        <v/>
      </c>
      <c r="R108" s="157" t="str">
        <f>IF('∆Ct calculation'!R10="","",POWER(2,-'∆Ct calculation'!R10))</f>
        <v/>
      </c>
      <c r="S108" s="158" t="str">
        <f>IF('∆Ct calculation'!S10="","",POWER(2,-'∆Ct calculation'!S10))</f>
        <v/>
      </c>
      <c r="T108" s="159" t="str">
        <f>IF('∆Ct calculation'!T10="","",POWER(2,-'∆Ct calculation'!T10))</f>
        <v/>
      </c>
      <c r="U108" s="157" t="str">
        <f>IF('∆Ct calculation'!U10="","",POWER(2,-'∆Ct calculation'!U10))</f>
        <v/>
      </c>
      <c r="V108" s="158" t="str">
        <f>IF('∆Ct calculation'!V10="","",POWER(2,-'∆Ct calculation'!V10))</f>
        <v/>
      </c>
      <c r="W108" s="159" t="str">
        <f>IF('∆Ct calculation'!W10="","",POWER(2,-'∆Ct calculation'!W10))</f>
        <v/>
      </c>
      <c r="X108" s="157" t="str">
        <f>IF('∆Ct calculation'!X10="","",POWER(2,-'∆Ct calculation'!X10))</f>
        <v/>
      </c>
      <c r="Y108" s="158" t="str">
        <f>IF('∆Ct calculation'!Y10="","",POWER(2,-'∆Ct calculation'!Y10))</f>
        <v/>
      </c>
      <c r="Z108" s="159" t="str">
        <f>IF('∆Ct calculation'!Z10="","",POWER(2,-'∆Ct calculation'!Z10))</f>
        <v/>
      </c>
      <c r="AA108" s="157" t="str">
        <f>IF('∆Ct calculation'!AA10="","",POWER(2,-'∆Ct calculation'!AA10))</f>
        <v/>
      </c>
      <c r="AB108" s="158" t="str">
        <f>IF('∆Ct calculation'!AB10="","",POWER(2,-'∆Ct calculation'!AB10))</f>
        <v/>
      </c>
      <c r="AC108" s="159" t="str">
        <f>IF('∆Ct calculation'!AC10="","",POWER(2,-'∆Ct calculation'!AC10))</f>
        <v/>
      </c>
      <c r="AD108" s="157" t="str">
        <f>IF('∆Ct calculation'!AD10="","",POWER(2,-'∆Ct calculation'!AD10))</f>
        <v/>
      </c>
      <c r="AE108" s="158" t="str">
        <f>IF('∆Ct calculation'!AE10="","",POWER(2,-'∆Ct calculation'!AE10))</f>
        <v/>
      </c>
      <c r="AF108" s="159" t="str">
        <f>IF('∆Ct calculation'!AF10="","",POWER(2,-'∆Ct calculation'!AF10))</f>
        <v/>
      </c>
      <c r="AG108" s="157" t="str">
        <f>IF('∆Ct calculation'!AG10="","",POWER(2,-'∆Ct calculation'!AG10))</f>
        <v/>
      </c>
      <c r="AH108" s="158" t="str">
        <f>IF('∆Ct calculation'!AH10="","",POWER(2,-'∆Ct calculation'!AH10))</f>
        <v/>
      </c>
      <c r="AI108" s="159" t="str">
        <f>IF('∆Ct calculation'!AI10="","",POWER(2,-'∆Ct calculation'!AI10))</f>
        <v/>
      </c>
      <c r="AJ108" s="635" t="e">
        <f t="shared" si="122"/>
        <v>#N/A</v>
      </c>
      <c r="AK108" s="636"/>
      <c r="AL108" s="637"/>
      <c r="AM108" s="635" t="e">
        <f t="shared" si="111"/>
        <v>#N/A</v>
      </c>
      <c r="AN108" s="636"/>
      <c r="AO108" s="637"/>
      <c r="AP108" s="635" t="e">
        <f t="shared" si="112"/>
        <v>#N/A</v>
      </c>
      <c r="AQ108" s="636"/>
      <c r="AR108" s="637"/>
      <c r="AS108" s="635" t="e">
        <f t="shared" si="113"/>
        <v>#N/A</v>
      </c>
      <c r="AT108" s="636"/>
      <c r="AU108" s="637"/>
      <c r="AV108" s="635" t="e">
        <f t="shared" si="114"/>
        <v>#N/A</v>
      </c>
      <c r="AW108" s="636"/>
      <c r="AX108" s="637"/>
      <c r="AY108" s="635" t="e">
        <f t="shared" si="115"/>
        <v>#N/A</v>
      </c>
      <c r="AZ108" s="636"/>
      <c r="BA108" s="637"/>
      <c r="BB108" s="635" t="e">
        <f t="shared" si="116"/>
        <v>#N/A</v>
      </c>
      <c r="BC108" s="636"/>
      <c r="BD108" s="637"/>
      <c r="BE108" s="635" t="e">
        <f t="shared" si="117"/>
        <v>#N/A</v>
      </c>
      <c r="BF108" s="636"/>
      <c r="BG108" s="637"/>
      <c r="BH108" s="635" t="e">
        <f t="shared" si="118"/>
        <v>#N/A</v>
      </c>
      <c r="BI108" s="636"/>
      <c r="BJ108" s="637"/>
      <c r="BK108" s="635" t="e">
        <f t="shared" si="119"/>
        <v>#N/A</v>
      </c>
      <c r="BL108" s="636"/>
      <c r="BM108" s="637"/>
      <c r="BN108" s="635" t="e">
        <f t="shared" si="120"/>
        <v>#N/A</v>
      </c>
      <c r="BO108" s="636"/>
      <c r="BP108" s="637"/>
      <c r="BQ108" s="30" t="e">
        <f>IF(ISNUMBER('∆Ct and 2^(-∆Ct) means'!AK11),'∆Ct and 2^(-∆Ct) means'!AK11,NA())</f>
        <v>#N/A</v>
      </c>
      <c r="BR108" s="30" t="e">
        <f>IF(ISNUMBER('∆Ct and 2^(-∆Ct) means'!AL11),'∆Ct and 2^(-∆Ct) means'!AL11,NA())</f>
        <v>#N/A</v>
      </c>
      <c r="BS108" s="30" t="e">
        <f>IF(ISNUMBER('∆Ct and 2^(-∆Ct) means'!AM11),'∆Ct and 2^(-∆Ct) means'!AM11,NA())</f>
        <v>#N/A</v>
      </c>
      <c r="BT108" s="30" t="e">
        <f>IF(ISNUMBER('∆Ct and 2^(-∆Ct) means'!AN11),'∆Ct and 2^(-∆Ct) means'!AN11,NA())</f>
        <v>#N/A</v>
      </c>
      <c r="BU108" s="30" t="e">
        <f>IF(ISNUMBER('∆Ct and 2^(-∆Ct) means'!AO11),'∆Ct and 2^(-∆Ct) means'!AO11,NA())</f>
        <v>#N/A</v>
      </c>
      <c r="BV108" s="30" t="e">
        <f>IF(ISNUMBER('∆Ct and 2^(-∆Ct) means'!AP11),'∆Ct and 2^(-∆Ct) means'!AP11,NA())</f>
        <v>#N/A</v>
      </c>
      <c r="BW108" s="30" t="e">
        <f>IF(ISNUMBER('∆Ct and 2^(-∆Ct) means'!AQ11),'∆Ct and 2^(-∆Ct) means'!AQ11,NA())</f>
        <v>#N/A</v>
      </c>
      <c r="BX108" s="30" t="e">
        <f>IF(ISNUMBER('∆Ct and 2^(-∆Ct) means'!AR11),'∆Ct and 2^(-∆Ct) means'!AR11,NA())</f>
        <v>#N/A</v>
      </c>
      <c r="BY108" s="30" t="e">
        <f>IF(ISNUMBER('∆Ct and 2^(-∆Ct) means'!AS11),'∆Ct and 2^(-∆Ct) means'!AS11,NA())</f>
        <v>#N/A</v>
      </c>
      <c r="BZ108" s="30" t="e">
        <f>IF(ISNUMBER('∆Ct and 2^(-∆Ct) means'!AT11),'∆Ct and 2^(-∆Ct) means'!AT11,NA())</f>
        <v>#N/A</v>
      </c>
      <c r="CA108" s="30" t="e">
        <f>IF(ISNUMBER('∆Ct and 2^(-∆Ct) means'!AU11),'∆Ct and 2^(-∆Ct) means'!AU11,NA())</f>
        <v>#N/A</v>
      </c>
      <c r="CB108" s="30" t="e">
        <f>IF(ISNUMBER('∆Ct and 2^(-∆Ct) means'!AV11),'∆Ct and 2^(-∆Ct) means'!AV11,NA())</f>
        <v>#N/A</v>
      </c>
      <c r="CC108" s="30" t="e">
        <f>IF(ISNUMBER('∆Ct and 2^(-∆Ct) means'!AW11),'∆Ct and 2^(-∆Ct) means'!AW11,NA())</f>
        <v>#N/A</v>
      </c>
      <c r="CD108" s="30" t="e">
        <f>IF(ISNUMBER('∆Ct and 2^(-∆Ct) means'!AX11),'∆Ct and 2^(-∆Ct) means'!AX11,NA())</f>
        <v>#N/A</v>
      </c>
      <c r="CE108" s="30" t="e">
        <f>IF(ISNUMBER('∆Ct and 2^(-∆Ct) means'!AY11),'∆Ct and 2^(-∆Ct) means'!AY11,NA())</f>
        <v>#N/A</v>
      </c>
      <c r="CF108" s="30" t="e">
        <f>IF(ISNUMBER('∆Ct and 2^(-∆Ct) means'!AZ11),'∆Ct and 2^(-∆Ct) means'!AZ11,NA())</f>
        <v>#N/A</v>
      </c>
      <c r="CG108" s="30" t="e">
        <f>IF(ISNUMBER('∆Ct and 2^(-∆Ct) means'!BA11),'∆Ct and 2^(-∆Ct) means'!BA11,NA())</f>
        <v>#N/A</v>
      </c>
      <c r="CH108" s="30" t="e">
        <f>IF(ISNUMBER('∆Ct and 2^(-∆Ct) means'!BB11),'∆Ct and 2^(-∆Ct) means'!BB11,NA())</f>
        <v>#N/A</v>
      </c>
      <c r="CI108" s="30" t="e">
        <f>IF(ISNUMBER('∆Ct and 2^(-∆Ct) means'!BC11),'∆Ct and 2^(-∆Ct) means'!BC11,NA())</f>
        <v>#N/A</v>
      </c>
      <c r="CJ108" s="30" t="e">
        <f>IF(ISNUMBER('∆Ct and 2^(-∆Ct) means'!BD11),'∆Ct and 2^(-∆Ct) means'!BD11,NA())</f>
        <v>#N/A</v>
      </c>
    </row>
    <row r="109" spans="1:88">
      <c r="A109" s="24" t="str">
        <f t="shared" si="121"/>
        <v>A9</v>
      </c>
      <c r="B109" s="25" t="str">
        <f t="shared" si="121"/>
        <v/>
      </c>
      <c r="C109" s="157" t="str">
        <f>IF('∆Ct calculation'!C11="","",POWER(2,-'∆Ct calculation'!C11))</f>
        <v/>
      </c>
      <c r="D109" s="158" t="str">
        <f>IF('∆Ct calculation'!D11="","",POWER(2,-'∆Ct calculation'!D11))</f>
        <v/>
      </c>
      <c r="E109" s="159" t="str">
        <f>IF('∆Ct calculation'!E11="","",POWER(2,-'∆Ct calculation'!E11))</f>
        <v/>
      </c>
      <c r="F109" s="157" t="str">
        <f>IF('∆Ct calculation'!F11="","",POWER(2,-'∆Ct calculation'!F11))</f>
        <v/>
      </c>
      <c r="G109" s="158" t="str">
        <f>IF('∆Ct calculation'!G11="","",POWER(2,-'∆Ct calculation'!G11))</f>
        <v/>
      </c>
      <c r="H109" s="159" t="str">
        <f>IF('∆Ct calculation'!H11="","",POWER(2,-'∆Ct calculation'!H11))</f>
        <v/>
      </c>
      <c r="I109" s="157" t="str">
        <f>IF('∆Ct calculation'!I11="","",POWER(2,-'∆Ct calculation'!I11))</f>
        <v/>
      </c>
      <c r="J109" s="158" t="str">
        <f>IF('∆Ct calculation'!J11="","",POWER(2,-'∆Ct calculation'!J11))</f>
        <v/>
      </c>
      <c r="K109" s="159" t="str">
        <f>IF('∆Ct calculation'!K11="","",POWER(2,-'∆Ct calculation'!K11))</f>
        <v/>
      </c>
      <c r="L109" s="157" t="str">
        <f>IF('∆Ct calculation'!L11="","",POWER(2,-'∆Ct calculation'!L11))</f>
        <v/>
      </c>
      <c r="M109" s="158" t="str">
        <f>IF('∆Ct calculation'!M11="","",POWER(2,-'∆Ct calculation'!M11))</f>
        <v/>
      </c>
      <c r="N109" s="159" t="str">
        <f>IF('∆Ct calculation'!N11="","",POWER(2,-'∆Ct calculation'!N11))</f>
        <v/>
      </c>
      <c r="O109" s="157" t="str">
        <f>IF('∆Ct calculation'!O11="","",POWER(2,-'∆Ct calculation'!O11))</f>
        <v/>
      </c>
      <c r="P109" s="158" t="str">
        <f>IF('∆Ct calculation'!P11="","",POWER(2,-'∆Ct calculation'!P11))</f>
        <v/>
      </c>
      <c r="Q109" s="159" t="str">
        <f>IF('∆Ct calculation'!Q11="","",POWER(2,-'∆Ct calculation'!Q11))</f>
        <v/>
      </c>
      <c r="R109" s="157" t="str">
        <f>IF('∆Ct calculation'!R11="","",POWER(2,-'∆Ct calculation'!R11))</f>
        <v/>
      </c>
      <c r="S109" s="158" t="str">
        <f>IF('∆Ct calculation'!S11="","",POWER(2,-'∆Ct calculation'!S11))</f>
        <v/>
      </c>
      <c r="T109" s="159" t="str">
        <f>IF('∆Ct calculation'!T11="","",POWER(2,-'∆Ct calculation'!T11))</f>
        <v/>
      </c>
      <c r="U109" s="157" t="str">
        <f>IF('∆Ct calculation'!U11="","",POWER(2,-'∆Ct calculation'!U11))</f>
        <v/>
      </c>
      <c r="V109" s="158" t="str">
        <f>IF('∆Ct calculation'!V11="","",POWER(2,-'∆Ct calculation'!V11))</f>
        <v/>
      </c>
      <c r="W109" s="159" t="str">
        <f>IF('∆Ct calculation'!W11="","",POWER(2,-'∆Ct calculation'!W11))</f>
        <v/>
      </c>
      <c r="X109" s="157" t="str">
        <f>IF('∆Ct calculation'!X11="","",POWER(2,-'∆Ct calculation'!X11))</f>
        <v/>
      </c>
      <c r="Y109" s="158" t="str">
        <f>IF('∆Ct calculation'!Y11="","",POWER(2,-'∆Ct calculation'!Y11))</f>
        <v/>
      </c>
      <c r="Z109" s="159" t="str">
        <f>IF('∆Ct calculation'!Z11="","",POWER(2,-'∆Ct calculation'!Z11))</f>
        <v/>
      </c>
      <c r="AA109" s="157" t="str">
        <f>IF('∆Ct calculation'!AA11="","",POWER(2,-'∆Ct calculation'!AA11))</f>
        <v/>
      </c>
      <c r="AB109" s="158" t="str">
        <f>IF('∆Ct calculation'!AB11="","",POWER(2,-'∆Ct calculation'!AB11))</f>
        <v/>
      </c>
      <c r="AC109" s="159" t="str">
        <f>IF('∆Ct calculation'!AC11="","",POWER(2,-'∆Ct calculation'!AC11))</f>
        <v/>
      </c>
      <c r="AD109" s="157" t="str">
        <f>IF('∆Ct calculation'!AD11="","",POWER(2,-'∆Ct calculation'!AD11))</f>
        <v/>
      </c>
      <c r="AE109" s="158" t="str">
        <f>IF('∆Ct calculation'!AE11="","",POWER(2,-'∆Ct calculation'!AE11))</f>
        <v/>
      </c>
      <c r="AF109" s="159" t="str">
        <f>IF('∆Ct calculation'!AF11="","",POWER(2,-'∆Ct calculation'!AF11))</f>
        <v/>
      </c>
      <c r="AG109" s="157" t="str">
        <f>IF('∆Ct calculation'!AG11="","",POWER(2,-'∆Ct calculation'!AG11))</f>
        <v/>
      </c>
      <c r="AH109" s="158" t="str">
        <f>IF('∆Ct calculation'!AH11="","",POWER(2,-'∆Ct calculation'!AH11))</f>
        <v/>
      </c>
      <c r="AI109" s="159" t="str">
        <f>IF('∆Ct calculation'!AI11="","",POWER(2,-'∆Ct calculation'!AI11))</f>
        <v/>
      </c>
      <c r="AJ109" s="635" t="e">
        <f t="shared" si="122"/>
        <v>#N/A</v>
      </c>
      <c r="AK109" s="636"/>
      <c r="AL109" s="637"/>
      <c r="AM109" s="635" t="e">
        <f t="shared" si="111"/>
        <v>#N/A</v>
      </c>
      <c r="AN109" s="636"/>
      <c r="AO109" s="637"/>
      <c r="AP109" s="635" t="e">
        <f t="shared" si="112"/>
        <v>#N/A</v>
      </c>
      <c r="AQ109" s="636"/>
      <c r="AR109" s="637"/>
      <c r="AS109" s="635" t="e">
        <f t="shared" si="113"/>
        <v>#N/A</v>
      </c>
      <c r="AT109" s="636"/>
      <c r="AU109" s="637"/>
      <c r="AV109" s="635" t="e">
        <f t="shared" si="114"/>
        <v>#N/A</v>
      </c>
      <c r="AW109" s="636"/>
      <c r="AX109" s="637"/>
      <c r="AY109" s="635" t="e">
        <f t="shared" si="115"/>
        <v>#N/A</v>
      </c>
      <c r="AZ109" s="636"/>
      <c r="BA109" s="637"/>
      <c r="BB109" s="635" t="e">
        <f t="shared" si="116"/>
        <v>#N/A</v>
      </c>
      <c r="BC109" s="636"/>
      <c r="BD109" s="637"/>
      <c r="BE109" s="635" t="e">
        <f t="shared" si="117"/>
        <v>#N/A</v>
      </c>
      <c r="BF109" s="636"/>
      <c r="BG109" s="637"/>
      <c r="BH109" s="635" t="e">
        <f t="shared" si="118"/>
        <v>#N/A</v>
      </c>
      <c r="BI109" s="636"/>
      <c r="BJ109" s="637"/>
      <c r="BK109" s="635" t="e">
        <f t="shared" si="119"/>
        <v>#N/A</v>
      </c>
      <c r="BL109" s="636"/>
      <c r="BM109" s="637"/>
      <c r="BN109" s="635" t="e">
        <f t="shared" si="120"/>
        <v>#N/A</v>
      </c>
      <c r="BO109" s="636"/>
      <c r="BP109" s="637"/>
      <c r="BQ109" s="30" t="e">
        <f>IF(ISNUMBER('∆Ct and 2^(-∆Ct) means'!AK12),'∆Ct and 2^(-∆Ct) means'!AK12,NA())</f>
        <v>#N/A</v>
      </c>
      <c r="BR109" s="30" t="e">
        <f>IF(ISNUMBER('∆Ct and 2^(-∆Ct) means'!AL12),'∆Ct and 2^(-∆Ct) means'!AL12,NA())</f>
        <v>#N/A</v>
      </c>
      <c r="BS109" s="30" t="e">
        <f>IF(ISNUMBER('∆Ct and 2^(-∆Ct) means'!AM12),'∆Ct and 2^(-∆Ct) means'!AM12,NA())</f>
        <v>#N/A</v>
      </c>
      <c r="BT109" s="30" t="e">
        <f>IF(ISNUMBER('∆Ct and 2^(-∆Ct) means'!AN12),'∆Ct and 2^(-∆Ct) means'!AN12,NA())</f>
        <v>#N/A</v>
      </c>
      <c r="BU109" s="30" t="e">
        <f>IF(ISNUMBER('∆Ct and 2^(-∆Ct) means'!AO12),'∆Ct and 2^(-∆Ct) means'!AO12,NA())</f>
        <v>#N/A</v>
      </c>
      <c r="BV109" s="30" t="e">
        <f>IF(ISNUMBER('∆Ct and 2^(-∆Ct) means'!AP12),'∆Ct and 2^(-∆Ct) means'!AP12,NA())</f>
        <v>#N/A</v>
      </c>
      <c r="BW109" s="30" t="e">
        <f>IF(ISNUMBER('∆Ct and 2^(-∆Ct) means'!AQ12),'∆Ct and 2^(-∆Ct) means'!AQ12,NA())</f>
        <v>#N/A</v>
      </c>
      <c r="BX109" s="30" t="e">
        <f>IF(ISNUMBER('∆Ct and 2^(-∆Ct) means'!AR12),'∆Ct and 2^(-∆Ct) means'!AR12,NA())</f>
        <v>#N/A</v>
      </c>
      <c r="BY109" s="30" t="e">
        <f>IF(ISNUMBER('∆Ct and 2^(-∆Ct) means'!AS12),'∆Ct and 2^(-∆Ct) means'!AS12,NA())</f>
        <v>#N/A</v>
      </c>
      <c r="BZ109" s="30" t="e">
        <f>IF(ISNUMBER('∆Ct and 2^(-∆Ct) means'!AT12),'∆Ct and 2^(-∆Ct) means'!AT12,NA())</f>
        <v>#N/A</v>
      </c>
      <c r="CA109" s="30" t="e">
        <f>IF(ISNUMBER('∆Ct and 2^(-∆Ct) means'!AU12),'∆Ct and 2^(-∆Ct) means'!AU12,NA())</f>
        <v>#N/A</v>
      </c>
      <c r="CB109" s="30" t="e">
        <f>IF(ISNUMBER('∆Ct and 2^(-∆Ct) means'!AV12),'∆Ct and 2^(-∆Ct) means'!AV12,NA())</f>
        <v>#N/A</v>
      </c>
      <c r="CC109" s="30" t="e">
        <f>IF(ISNUMBER('∆Ct and 2^(-∆Ct) means'!AW12),'∆Ct and 2^(-∆Ct) means'!AW12,NA())</f>
        <v>#N/A</v>
      </c>
      <c r="CD109" s="30" t="e">
        <f>IF(ISNUMBER('∆Ct and 2^(-∆Ct) means'!AX12),'∆Ct and 2^(-∆Ct) means'!AX12,NA())</f>
        <v>#N/A</v>
      </c>
      <c r="CE109" s="30" t="e">
        <f>IF(ISNUMBER('∆Ct and 2^(-∆Ct) means'!AY12),'∆Ct and 2^(-∆Ct) means'!AY12,NA())</f>
        <v>#N/A</v>
      </c>
      <c r="CF109" s="30" t="e">
        <f>IF(ISNUMBER('∆Ct and 2^(-∆Ct) means'!AZ12),'∆Ct and 2^(-∆Ct) means'!AZ12,NA())</f>
        <v>#N/A</v>
      </c>
      <c r="CG109" s="30" t="e">
        <f>IF(ISNUMBER('∆Ct and 2^(-∆Ct) means'!BA12),'∆Ct and 2^(-∆Ct) means'!BA12,NA())</f>
        <v>#N/A</v>
      </c>
      <c r="CH109" s="30" t="e">
        <f>IF(ISNUMBER('∆Ct and 2^(-∆Ct) means'!BB12),'∆Ct and 2^(-∆Ct) means'!BB12,NA())</f>
        <v>#N/A</v>
      </c>
      <c r="CI109" s="30" t="e">
        <f>IF(ISNUMBER('∆Ct and 2^(-∆Ct) means'!BC12),'∆Ct and 2^(-∆Ct) means'!BC12,NA())</f>
        <v>#N/A</v>
      </c>
      <c r="CJ109" s="30" t="e">
        <f>IF(ISNUMBER('∆Ct and 2^(-∆Ct) means'!BD12),'∆Ct and 2^(-∆Ct) means'!BD12,NA())</f>
        <v>#N/A</v>
      </c>
    </row>
    <row r="110" spans="1:88">
      <c r="A110" s="24" t="str">
        <f t="shared" si="121"/>
        <v>A10</v>
      </c>
      <c r="B110" s="25" t="str">
        <f t="shared" si="121"/>
        <v/>
      </c>
      <c r="C110" s="157" t="str">
        <f>IF('∆Ct calculation'!C12="","",POWER(2,-'∆Ct calculation'!C12))</f>
        <v/>
      </c>
      <c r="D110" s="158" t="str">
        <f>IF('∆Ct calculation'!D12="","",POWER(2,-'∆Ct calculation'!D12))</f>
        <v/>
      </c>
      <c r="E110" s="159" t="str">
        <f>IF('∆Ct calculation'!E12="","",POWER(2,-'∆Ct calculation'!E12))</f>
        <v/>
      </c>
      <c r="F110" s="157" t="str">
        <f>IF('∆Ct calculation'!F12="","",POWER(2,-'∆Ct calculation'!F12))</f>
        <v/>
      </c>
      <c r="G110" s="158" t="str">
        <f>IF('∆Ct calculation'!G12="","",POWER(2,-'∆Ct calculation'!G12))</f>
        <v/>
      </c>
      <c r="H110" s="159" t="str">
        <f>IF('∆Ct calculation'!H12="","",POWER(2,-'∆Ct calculation'!H12))</f>
        <v/>
      </c>
      <c r="I110" s="157" t="str">
        <f>IF('∆Ct calculation'!I12="","",POWER(2,-'∆Ct calculation'!I12))</f>
        <v/>
      </c>
      <c r="J110" s="158" t="str">
        <f>IF('∆Ct calculation'!J12="","",POWER(2,-'∆Ct calculation'!J12))</f>
        <v/>
      </c>
      <c r="K110" s="159" t="str">
        <f>IF('∆Ct calculation'!K12="","",POWER(2,-'∆Ct calculation'!K12))</f>
        <v/>
      </c>
      <c r="L110" s="157" t="str">
        <f>IF('∆Ct calculation'!L12="","",POWER(2,-'∆Ct calculation'!L12))</f>
        <v/>
      </c>
      <c r="M110" s="158" t="str">
        <f>IF('∆Ct calculation'!M12="","",POWER(2,-'∆Ct calculation'!M12))</f>
        <v/>
      </c>
      <c r="N110" s="159" t="str">
        <f>IF('∆Ct calculation'!N12="","",POWER(2,-'∆Ct calculation'!N12))</f>
        <v/>
      </c>
      <c r="O110" s="157" t="str">
        <f>IF('∆Ct calculation'!O12="","",POWER(2,-'∆Ct calculation'!O12))</f>
        <v/>
      </c>
      <c r="P110" s="158" t="str">
        <f>IF('∆Ct calculation'!P12="","",POWER(2,-'∆Ct calculation'!P12))</f>
        <v/>
      </c>
      <c r="Q110" s="159" t="str">
        <f>IF('∆Ct calculation'!Q12="","",POWER(2,-'∆Ct calculation'!Q12))</f>
        <v/>
      </c>
      <c r="R110" s="157" t="str">
        <f>IF('∆Ct calculation'!R12="","",POWER(2,-'∆Ct calculation'!R12))</f>
        <v/>
      </c>
      <c r="S110" s="158" t="str">
        <f>IF('∆Ct calculation'!S12="","",POWER(2,-'∆Ct calculation'!S12))</f>
        <v/>
      </c>
      <c r="T110" s="159" t="str">
        <f>IF('∆Ct calculation'!T12="","",POWER(2,-'∆Ct calculation'!T12))</f>
        <v/>
      </c>
      <c r="U110" s="157" t="str">
        <f>IF('∆Ct calculation'!U12="","",POWER(2,-'∆Ct calculation'!U12))</f>
        <v/>
      </c>
      <c r="V110" s="158" t="str">
        <f>IF('∆Ct calculation'!V12="","",POWER(2,-'∆Ct calculation'!V12))</f>
        <v/>
      </c>
      <c r="W110" s="159" t="str">
        <f>IF('∆Ct calculation'!W12="","",POWER(2,-'∆Ct calculation'!W12))</f>
        <v/>
      </c>
      <c r="X110" s="157" t="str">
        <f>IF('∆Ct calculation'!X12="","",POWER(2,-'∆Ct calculation'!X12))</f>
        <v/>
      </c>
      <c r="Y110" s="158" t="str">
        <f>IF('∆Ct calculation'!Y12="","",POWER(2,-'∆Ct calculation'!Y12))</f>
        <v/>
      </c>
      <c r="Z110" s="159" t="str">
        <f>IF('∆Ct calculation'!Z12="","",POWER(2,-'∆Ct calculation'!Z12))</f>
        <v/>
      </c>
      <c r="AA110" s="157" t="str">
        <f>IF('∆Ct calculation'!AA12="","",POWER(2,-'∆Ct calculation'!AA12))</f>
        <v/>
      </c>
      <c r="AB110" s="158" t="str">
        <f>IF('∆Ct calculation'!AB12="","",POWER(2,-'∆Ct calculation'!AB12))</f>
        <v/>
      </c>
      <c r="AC110" s="159" t="str">
        <f>IF('∆Ct calculation'!AC12="","",POWER(2,-'∆Ct calculation'!AC12))</f>
        <v/>
      </c>
      <c r="AD110" s="157" t="str">
        <f>IF('∆Ct calculation'!AD12="","",POWER(2,-'∆Ct calculation'!AD12))</f>
        <v/>
      </c>
      <c r="AE110" s="158" t="str">
        <f>IF('∆Ct calculation'!AE12="","",POWER(2,-'∆Ct calculation'!AE12))</f>
        <v/>
      </c>
      <c r="AF110" s="159" t="str">
        <f>IF('∆Ct calculation'!AF12="","",POWER(2,-'∆Ct calculation'!AF12))</f>
        <v/>
      </c>
      <c r="AG110" s="157" t="str">
        <f>IF('∆Ct calculation'!AG12="","",POWER(2,-'∆Ct calculation'!AG12))</f>
        <v/>
      </c>
      <c r="AH110" s="158" t="str">
        <f>IF('∆Ct calculation'!AH12="","",POWER(2,-'∆Ct calculation'!AH12))</f>
        <v/>
      </c>
      <c r="AI110" s="159" t="str">
        <f>IF('∆Ct calculation'!AI12="","",POWER(2,-'∆Ct calculation'!AI12))</f>
        <v/>
      </c>
      <c r="AJ110" s="635" t="e">
        <f t="shared" si="122"/>
        <v>#N/A</v>
      </c>
      <c r="AK110" s="636"/>
      <c r="AL110" s="637"/>
      <c r="AM110" s="635" t="e">
        <f t="shared" si="111"/>
        <v>#N/A</v>
      </c>
      <c r="AN110" s="636"/>
      <c r="AO110" s="637"/>
      <c r="AP110" s="635" t="e">
        <f t="shared" si="112"/>
        <v>#N/A</v>
      </c>
      <c r="AQ110" s="636"/>
      <c r="AR110" s="637"/>
      <c r="AS110" s="635" t="e">
        <f t="shared" si="113"/>
        <v>#N/A</v>
      </c>
      <c r="AT110" s="636"/>
      <c r="AU110" s="637"/>
      <c r="AV110" s="635" t="e">
        <f t="shared" si="114"/>
        <v>#N/A</v>
      </c>
      <c r="AW110" s="636"/>
      <c r="AX110" s="637"/>
      <c r="AY110" s="635" t="e">
        <f t="shared" si="115"/>
        <v>#N/A</v>
      </c>
      <c r="AZ110" s="636"/>
      <c r="BA110" s="637"/>
      <c r="BB110" s="635" t="e">
        <f t="shared" si="116"/>
        <v>#N/A</v>
      </c>
      <c r="BC110" s="636"/>
      <c r="BD110" s="637"/>
      <c r="BE110" s="635" t="e">
        <f t="shared" si="117"/>
        <v>#N/A</v>
      </c>
      <c r="BF110" s="636"/>
      <c r="BG110" s="637"/>
      <c r="BH110" s="635" t="e">
        <f t="shared" si="118"/>
        <v>#N/A</v>
      </c>
      <c r="BI110" s="636"/>
      <c r="BJ110" s="637"/>
      <c r="BK110" s="635" t="e">
        <f t="shared" si="119"/>
        <v>#N/A</v>
      </c>
      <c r="BL110" s="636"/>
      <c r="BM110" s="637"/>
      <c r="BN110" s="635" t="e">
        <f t="shared" si="120"/>
        <v>#N/A</v>
      </c>
      <c r="BO110" s="636"/>
      <c r="BP110" s="637"/>
      <c r="BQ110" s="30" t="e">
        <f>IF(ISNUMBER('∆Ct and 2^(-∆Ct) means'!AK13),'∆Ct and 2^(-∆Ct) means'!AK13,NA())</f>
        <v>#N/A</v>
      </c>
      <c r="BR110" s="30" t="e">
        <f>IF(ISNUMBER('∆Ct and 2^(-∆Ct) means'!AL13),'∆Ct and 2^(-∆Ct) means'!AL13,NA())</f>
        <v>#N/A</v>
      </c>
      <c r="BS110" s="30" t="e">
        <f>IF(ISNUMBER('∆Ct and 2^(-∆Ct) means'!AM13),'∆Ct and 2^(-∆Ct) means'!AM13,NA())</f>
        <v>#N/A</v>
      </c>
      <c r="BT110" s="30" t="e">
        <f>IF(ISNUMBER('∆Ct and 2^(-∆Ct) means'!AN13),'∆Ct and 2^(-∆Ct) means'!AN13,NA())</f>
        <v>#N/A</v>
      </c>
      <c r="BU110" s="30" t="e">
        <f>IF(ISNUMBER('∆Ct and 2^(-∆Ct) means'!AO13),'∆Ct and 2^(-∆Ct) means'!AO13,NA())</f>
        <v>#N/A</v>
      </c>
      <c r="BV110" s="30" t="e">
        <f>IF(ISNUMBER('∆Ct and 2^(-∆Ct) means'!AP13),'∆Ct and 2^(-∆Ct) means'!AP13,NA())</f>
        <v>#N/A</v>
      </c>
      <c r="BW110" s="30" t="e">
        <f>IF(ISNUMBER('∆Ct and 2^(-∆Ct) means'!AQ13),'∆Ct and 2^(-∆Ct) means'!AQ13,NA())</f>
        <v>#N/A</v>
      </c>
      <c r="BX110" s="30" t="e">
        <f>IF(ISNUMBER('∆Ct and 2^(-∆Ct) means'!AR13),'∆Ct and 2^(-∆Ct) means'!AR13,NA())</f>
        <v>#N/A</v>
      </c>
      <c r="BY110" s="30" t="e">
        <f>IF(ISNUMBER('∆Ct and 2^(-∆Ct) means'!AS13),'∆Ct and 2^(-∆Ct) means'!AS13,NA())</f>
        <v>#N/A</v>
      </c>
      <c r="BZ110" s="30" t="e">
        <f>IF(ISNUMBER('∆Ct and 2^(-∆Ct) means'!AT13),'∆Ct and 2^(-∆Ct) means'!AT13,NA())</f>
        <v>#N/A</v>
      </c>
      <c r="CA110" s="30" t="e">
        <f>IF(ISNUMBER('∆Ct and 2^(-∆Ct) means'!AU13),'∆Ct and 2^(-∆Ct) means'!AU13,NA())</f>
        <v>#N/A</v>
      </c>
      <c r="CB110" s="30" t="e">
        <f>IF(ISNUMBER('∆Ct and 2^(-∆Ct) means'!AV13),'∆Ct and 2^(-∆Ct) means'!AV13,NA())</f>
        <v>#N/A</v>
      </c>
      <c r="CC110" s="30" t="e">
        <f>IF(ISNUMBER('∆Ct and 2^(-∆Ct) means'!AW13),'∆Ct and 2^(-∆Ct) means'!AW13,NA())</f>
        <v>#N/A</v>
      </c>
      <c r="CD110" s="30" t="e">
        <f>IF(ISNUMBER('∆Ct and 2^(-∆Ct) means'!AX13),'∆Ct and 2^(-∆Ct) means'!AX13,NA())</f>
        <v>#N/A</v>
      </c>
      <c r="CE110" s="30" t="e">
        <f>IF(ISNUMBER('∆Ct and 2^(-∆Ct) means'!AY13),'∆Ct and 2^(-∆Ct) means'!AY13,NA())</f>
        <v>#N/A</v>
      </c>
      <c r="CF110" s="30" t="e">
        <f>IF(ISNUMBER('∆Ct and 2^(-∆Ct) means'!AZ13),'∆Ct and 2^(-∆Ct) means'!AZ13,NA())</f>
        <v>#N/A</v>
      </c>
      <c r="CG110" s="30" t="e">
        <f>IF(ISNUMBER('∆Ct and 2^(-∆Ct) means'!BA13),'∆Ct and 2^(-∆Ct) means'!BA13,NA())</f>
        <v>#N/A</v>
      </c>
      <c r="CH110" s="30" t="e">
        <f>IF(ISNUMBER('∆Ct and 2^(-∆Ct) means'!BB13),'∆Ct and 2^(-∆Ct) means'!BB13,NA())</f>
        <v>#N/A</v>
      </c>
      <c r="CI110" s="30" t="e">
        <f>IF(ISNUMBER('∆Ct and 2^(-∆Ct) means'!BC13),'∆Ct and 2^(-∆Ct) means'!BC13,NA())</f>
        <v>#N/A</v>
      </c>
      <c r="CJ110" s="30" t="e">
        <f>IF(ISNUMBER('∆Ct and 2^(-∆Ct) means'!BD13),'∆Ct and 2^(-∆Ct) means'!BD13,NA())</f>
        <v>#N/A</v>
      </c>
    </row>
    <row r="111" spans="1:88">
      <c r="A111" s="24" t="str">
        <f t="shared" si="121"/>
        <v>A11</v>
      </c>
      <c r="B111" s="25" t="str">
        <f t="shared" si="121"/>
        <v/>
      </c>
      <c r="C111" s="157" t="str">
        <f>IF('∆Ct calculation'!C13="","",POWER(2,-'∆Ct calculation'!C13))</f>
        <v/>
      </c>
      <c r="D111" s="158" t="str">
        <f>IF('∆Ct calculation'!D13="","",POWER(2,-'∆Ct calculation'!D13))</f>
        <v/>
      </c>
      <c r="E111" s="159" t="str">
        <f>IF('∆Ct calculation'!E13="","",POWER(2,-'∆Ct calculation'!E13))</f>
        <v/>
      </c>
      <c r="F111" s="157" t="str">
        <f>IF('∆Ct calculation'!F13="","",POWER(2,-'∆Ct calculation'!F13))</f>
        <v/>
      </c>
      <c r="G111" s="158" t="str">
        <f>IF('∆Ct calculation'!G13="","",POWER(2,-'∆Ct calculation'!G13))</f>
        <v/>
      </c>
      <c r="H111" s="159" t="str">
        <f>IF('∆Ct calculation'!H13="","",POWER(2,-'∆Ct calculation'!H13))</f>
        <v/>
      </c>
      <c r="I111" s="157" t="str">
        <f>IF('∆Ct calculation'!I13="","",POWER(2,-'∆Ct calculation'!I13))</f>
        <v/>
      </c>
      <c r="J111" s="158" t="str">
        <f>IF('∆Ct calculation'!J13="","",POWER(2,-'∆Ct calculation'!J13))</f>
        <v/>
      </c>
      <c r="K111" s="159" t="str">
        <f>IF('∆Ct calculation'!K13="","",POWER(2,-'∆Ct calculation'!K13))</f>
        <v/>
      </c>
      <c r="L111" s="157" t="str">
        <f>IF('∆Ct calculation'!L13="","",POWER(2,-'∆Ct calculation'!L13))</f>
        <v/>
      </c>
      <c r="M111" s="158" t="str">
        <f>IF('∆Ct calculation'!M13="","",POWER(2,-'∆Ct calculation'!M13))</f>
        <v/>
      </c>
      <c r="N111" s="159" t="str">
        <f>IF('∆Ct calculation'!N13="","",POWER(2,-'∆Ct calculation'!N13))</f>
        <v/>
      </c>
      <c r="O111" s="157" t="str">
        <f>IF('∆Ct calculation'!O13="","",POWER(2,-'∆Ct calculation'!O13))</f>
        <v/>
      </c>
      <c r="P111" s="158" t="str">
        <f>IF('∆Ct calculation'!P13="","",POWER(2,-'∆Ct calculation'!P13))</f>
        <v/>
      </c>
      <c r="Q111" s="159" t="str">
        <f>IF('∆Ct calculation'!Q13="","",POWER(2,-'∆Ct calculation'!Q13))</f>
        <v/>
      </c>
      <c r="R111" s="157" t="str">
        <f>IF('∆Ct calculation'!R13="","",POWER(2,-'∆Ct calculation'!R13))</f>
        <v/>
      </c>
      <c r="S111" s="158" t="str">
        <f>IF('∆Ct calculation'!S13="","",POWER(2,-'∆Ct calculation'!S13))</f>
        <v/>
      </c>
      <c r="T111" s="159" t="str">
        <f>IF('∆Ct calculation'!T13="","",POWER(2,-'∆Ct calculation'!T13))</f>
        <v/>
      </c>
      <c r="U111" s="157" t="str">
        <f>IF('∆Ct calculation'!U13="","",POWER(2,-'∆Ct calculation'!U13))</f>
        <v/>
      </c>
      <c r="V111" s="158" t="str">
        <f>IF('∆Ct calculation'!V13="","",POWER(2,-'∆Ct calculation'!V13))</f>
        <v/>
      </c>
      <c r="W111" s="159" t="str">
        <f>IF('∆Ct calculation'!W13="","",POWER(2,-'∆Ct calculation'!W13))</f>
        <v/>
      </c>
      <c r="X111" s="157" t="str">
        <f>IF('∆Ct calculation'!X13="","",POWER(2,-'∆Ct calculation'!X13))</f>
        <v/>
      </c>
      <c r="Y111" s="158" t="str">
        <f>IF('∆Ct calculation'!Y13="","",POWER(2,-'∆Ct calculation'!Y13))</f>
        <v/>
      </c>
      <c r="Z111" s="159" t="str">
        <f>IF('∆Ct calculation'!Z13="","",POWER(2,-'∆Ct calculation'!Z13))</f>
        <v/>
      </c>
      <c r="AA111" s="157" t="str">
        <f>IF('∆Ct calculation'!AA13="","",POWER(2,-'∆Ct calculation'!AA13))</f>
        <v/>
      </c>
      <c r="AB111" s="158" t="str">
        <f>IF('∆Ct calculation'!AB13="","",POWER(2,-'∆Ct calculation'!AB13))</f>
        <v/>
      </c>
      <c r="AC111" s="159" t="str">
        <f>IF('∆Ct calculation'!AC13="","",POWER(2,-'∆Ct calculation'!AC13))</f>
        <v/>
      </c>
      <c r="AD111" s="157" t="str">
        <f>IF('∆Ct calculation'!AD13="","",POWER(2,-'∆Ct calculation'!AD13))</f>
        <v/>
      </c>
      <c r="AE111" s="158" t="str">
        <f>IF('∆Ct calculation'!AE13="","",POWER(2,-'∆Ct calculation'!AE13))</f>
        <v/>
      </c>
      <c r="AF111" s="159" t="str">
        <f>IF('∆Ct calculation'!AF13="","",POWER(2,-'∆Ct calculation'!AF13))</f>
        <v/>
      </c>
      <c r="AG111" s="157" t="str">
        <f>IF('∆Ct calculation'!AG13="","",POWER(2,-'∆Ct calculation'!AG13))</f>
        <v/>
      </c>
      <c r="AH111" s="158" t="str">
        <f>IF('∆Ct calculation'!AH13="","",POWER(2,-'∆Ct calculation'!AH13))</f>
        <v/>
      </c>
      <c r="AI111" s="159" t="str">
        <f>IF('∆Ct calculation'!AI13="","",POWER(2,-'∆Ct calculation'!AI13))</f>
        <v/>
      </c>
      <c r="AJ111" s="635" t="e">
        <f t="shared" si="122"/>
        <v>#N/A</v>
      </c>
      <c r="AK111" s="636"/>
      <c r="AL111" s="637"/>
      <c r="AM111" s="635" t="e">
        <f t="shared" si="111"/>
        <v>#N/A</v>
      </c>
      <c r="AN111" s="636"/>
      <c r="AO111" s="637"/>
      <c r="AP111" s="635" t="e">
        <f t="shared" si="112"/>
        <v>#N/A</v>
      </c>
      <c r="AQ111" s="636"/>
      <c r="AR111" s="637"/>
      <c r="AS111" s="635" t="e">
        <f t="shared" si="113"/>
        <v>#N/A</v>
      </c>
      <c r="AT111" s="636"/>
      <c r="AU111" s="637"/>
      <c r="AV111" s="635" t="e">
        <f t="shared" si="114"/>
        <v>#N/A</v>
      </c>
      <c r="AW111" s="636"/>
      <c r="AX111" s="637"/>
      <c r="AY111" s="635" t="e">
        <f t="shared" si="115"/>
        <v>#N/A</v>
      </c>
      <c r="AZ111" s="636"/>
      <c r="BA111" s="637"/>
      <c r="BB111" s="635" t="e">
        <f t="shared" si="116"/>
        <v>#N/A</v>
      </c>
      <c r="BC111" s="636"/>
      <c r="BD111" s="637"/>
      <c r="BE111" s="635" t="e">
        <f t="shared" si="117"/>
        <v>#N/A</v>
      </c>
      <c r="BF111" s="636"/>
      <c r="BG111" s="637"/>
      <c r="BH111" s="635" t="e">
        <f t="shared" si="118"/>
        <v>#N/A</v>
      </c>
      <c r="BI111" s="636"/>
      <c r="BJ111" s="637"/>
      <c r="BK111" s="635" t="e">
        <f t="shared" si="119"/>
        <v>#N/A</v>
      </c>
      <c r="BL111" s="636"/>
      <c r="BM111" s="637"/>
      <c r="BN111" s="635" t="e">
        <f t="shared" si="120"/>
        <v>#N/A</v>
      </c>
      <c r="BO111" s="636"/>
      <c r="BP111" s="637"/>
      <c r="BQ111" s="30" t="e">
        <f>IF(ISNUMBER('∆Ct and 2^(-∆Ct) means'!AK14),'∆Ct and 2^(-∆Ct) means'!AK14,NA())</f>
        <v>#N/A</v>
      </c>
      <c r="BR111" s="30" t="e">
        <f>IF(ISNUMBER('∆Ct and 2^(-∆Ct) means'!AL14),'∆Ct and 2^(-∆Ct) means'!AL14,NA())</f>
        <v>#N/A</v>
      </c>
      <c r="BS111" s="30" t="e">
        <f>IF(ISNUMBER('∆Ct and 2^(-∆Ct) means'!AM14),'∆Ct and 2^(-∆Ct) means'!AM14,NA())</f>
        <v>#N/A</v>
      </c>
      <c r="BT111" s="30" t="e">
        <f>IF(ISNUMBER('∆Ct and 2^(-∆Ct) means'!AN14),'∆Ct and 2^(-∆Ct) means'!AN14,NA())</f>
        <v>#N/A</v>
      </c>
      <c r="BU111" s="30" t="e">
        <f>IF(ISNUMBER('∆Ct and 2^(-∆Ct) means'!AO14),'∆Ct and 2^(-∆Ct) means'!AO14,NA())</f>
        <v>#N/A</v>
      </c>
      <c r="BV111" s="30" t="e">
        <f>IF(ISNUMBER('∆Ct and 2^(-∆Ct) means'!AP14),'∆Ct and 2^(-∆Ct) means'!AP14,NA())</f>
        <v>#N/A</v>
      </c>
      <c r="BW111" s="30" t="e">
        <f>IF(ISNUMBER('∆Ct and 2^(-∆Ct) means'!AQ14),'∆Ct and 2^(-∆Ct) means'!AQ14,NA())</f>
        <v>#N/A</v>
      </c>
      <c r="BX111" s="30" t="e">
        <f>IF(ISNUMBER('∆Ct and 2^(-∆Ct) means'!AR14),'∆Ct and 2^(-∆Ct) means'!AR14,NA())</f>
        <v>#N/A</v>
      </c>
      <c r="BY111" s="30" t="e">
        <f>IF(ISNUMBER('∆Ct and 2^(-∆Ct) means'!AS14),'∆Ct and 2^(-∆Ct) means'!AS14,NA())</f>
        <v>#N/A</v>
      </c>
      <c r="BZ111" s="30" t="e">
        <f>IF(ISNUMBER('∆Ct and 2^(-∆Ct) means'!AT14),'∆Ct and 2^(-∆Ct) means'!AT14,NA())</f>
        <v>#N/A</v>
      </c>
      <c r="CA111" s="30" t="e">
        <f>IF(ISNUMBER('∆Ct and 2^(-∆Ct) means'!AU14),'∆Ct and 2^(-∆Ct) means'!AU14,NA())</f>
        <v>#N/A</v>
      </c>
      <c r="CB111" s="30" t="e">
        <f>IF(ISNUMBER('∆Ct and 2^(-∆Ct) means'!AV14),'∆Ct and 2^(-∆Ct) means'!AV14,NA())</f>
        <v>#N/A</v>
      </c>
      <c r="CC111" s="30" t="e">
        <f>IF(ISNUMBER('∆Ct and 2^(-∆Ct) means'!AW14),'∆Ct and 2^(-∆Ct) means'!AW14,NA())</f>
        <v>#N/A</v>
      </c>
      <c r="CD111" s="30" t="e">
        <f>IF(ISNUMBER('∆Ct and 2^(-∆Ct) means'!AX14),'∆Ct and 2^(-∆Ct) means'!AX14,NA())</f>
        <v>#N/A</v>
      </c>
      <c r="CE111" s="30" t="e">
        <f>IF(ISNUMBER('∆Ct and 2^(-∆Ct) means'!AY14),'∆Ct and 2^(-∆Ct) means'!AY14,NA())</f>
        <v>#N/A</v>
      </c>
      <c r="CF111" s="30" t="e">
        <f>IF(ISNUMBER('∆Ct and 2^(-∆Ct) means'!AZ14),'∆Ct and 2^(-∆Ct) means'!AZ14,NA())</f>
        <v>#N/A</v>
      </c>
      <c r="CG111" s="30" t="e">
        <f>IF(ISNUMBER('∆Ct and 2^(-∆Ct) means'!BA14),'∆Ct and 2^(-∆Ct) means'!BA14,NA())</f>
        <v>#N/A</v>
      </c>
      <c r="CH111" s="30" t="e">
        <f>IF(ISNUMBER('∆Ct and 2^(-∆Ct) means'!BB14),'∆Ct and 2^(-∆Ct) means'!BB14,NA())</f>
        <v>#N/A</v>
      </c>
      <c r="CI111" s="30" t="e">
        <f>IF(ISNUMBER('∆Ct and 2^(-∆Ct) means'!BC14),'∆Ct and 2^(-∆Ct) means'!BC14,NA())</f>
        <v>#N/A</v>
      </c>
      <c r="CJ111" s="30" t="e">
        <f>IF(ISNUMBER('∆Ct and 2^(-∆Ct) means'!BD14),'∆Ct and 2^(-∆Ct) means'!BD14,NA())</f>
        <v>#N/A</v>
      </c>
    </row>
    <row r="112" spans="1:88">
      <c r="A112" s="24" t="str">
        <f t="shared" si="121"/>
        <v>A12</v>
      </c>
      <c r="B112" s="25" t="str">
        <f t="shared" si="121"/>
        <v/>
      </c>
      <c r="C112" s="157" t="str">
        <f>IF('∆Ct calculation'!C14="","",POWER(2,-'∆Ct calculation'!C14))</f>
        <v/>
      </c>
      <c r="D112" s="158" t="str">
        <f>IF('∆Ct calculation'!D14="","",POWER(2,-'∆Ct calculation'!D14))</f>
        <v/>
      </c>
      <c r="E112" s="159" t="str">
        <f>IF('∆Ct calculation'!E14="","",POWER(2,-'∆Ct calculation'!E14))</f>
        <v/>
      </c>
      <c r="F112" s="157" t="str">
        <f>IF('∆Ct calculation'!F14="","",POWER(2,-'∆Ct calculation'!F14))</f>
        <v/>
      </c>
      <c r="G112" s="158" t="str">
        <f>IF('∆Ct calculation'!G14="","",POWER(2,-'∆Ct calculation'!G14))</f>
        <v/>
      </c>
      <c r="H112" s="159" t="str">
        <f>IF('∆Ct calculation'!H14="","",POWER(2,-'∆Ct calculation'!H14))</f>
        <v/>
      </c>
      <c r="I112" s="157" t="str">
        <f>IF('∆Ct calculation'!I14="","",POWER(2,-'∆Ct calculation'!I14))</f>
        <v/>
      </c>
      <c r="J112" s="158" t="str">
        <f>IF('∆Ct calculation'!J14="","",POWER(2,-'∆Ct calculation'!J14))</f>
        <v/>
      </c>
      <c r="K112" s="159" t="str">
        <f>IF('∆Ct calculation'!K14="","",POWER(2,-'∆Ct calculation'!K14))</f>
        <v/>
      </c>
      <c r="L112" s="157" t="str">
        <f>IF('∆Ct calculation'!L14="","",POWER(2,-'∆Ct calculation'!L14))</f>
        <v/>
      </c>
      <c r="M112" s="158" t="str">
        <f>IF('∆Ct calculation'!M14="","",POWER(2,-'∆Ct calculation'!M14))</f>
        <v/>
      </c>
      <c r="N112" s="159" t="str">
        <f>IF('∆Ct calculation'!N14="","",POWER(2,-'∆Ct calculation'!N14))</f>
        <v/>
      </c>
      <c r="O112" s="157" t="str">
        <f>IF('∆Ct calculation'!O14="","",POWER(2,-'∆Ct calculation'!O14))</f>
        <v/>
      </c>
      <c r="P112" s="158" t="str">
        <f>IF('∆Ct calculation'!P14="","",POWER(2,-'∆Ct calculation'!P14))</f>
        <v/>
      </c>
      <c r="Q112" s="159" t="str">
        <f>IF('∆Ct calculation'!Q14="","",POWER(2,-'∆Ct calculation'!Q14))</f>
        <v/>
      </c>
      <c r="R112" s="157" t="str">
        <f>IF('∆Ct calculation'!R14="","",POWER(2,-'∆Ct calculation'!R14))</f>
        <v/>
      </c>
      <c r="S112" s="158" t="str">
        <f>IF('∆Ct calculation'!S14="","",POWER(2,-'∆Ct calculation'!S14))</f>
        <v/>
      </c>
      <c r="T112" s="159" t="str">
        <f>IF('∆Ct calculation'!T14="","",POWER(2,-'∆Ct calculation'!T14))</f>
        <v/>
      </c>
      <c r="U112" s="157" t="str">
        <f>IF('∆Ct calculation'!U14="","",POWER(2,-'∆Ct calculation'!U14))</f>
        <v/>
      </c>
      <c r="V112" s="158" t="str">
        <f>IF('∆Ct calculation'!V14="","",POWER(2,-'∆Ct calculation'!V14))</f>
        <v/>
      </c>
      <c r="W112" s="159" t="str">
        <f>IF('∆Ct calculation'!W14="","",POWER(2,-'∆Ct calculation'!W14))</f>
        <v/>
      </c>
      <c r="X112" s="157" t="str">
        <f>IF('∆Ct calculation'!X14="","",POWER(2,-'∆Ct calculation'!X14))</f>
        <v/>
      </c>
      <c r="Y112" s="158" t="str">
        <f>IF('∆Ct calculation'!Y14="","",POWER(2,-'∆Ct calculation'!Y14))</f>
        <v/>
      </c>
      <c r="Z112" s="159" t="str">
        <f>IF('∆Ct calculation'!Z14="","",POWER(2,-'∆Ct calculation'!Z14))</f>
        <v/>
      </c>
      <c r="AA112" s="157" t="str">
        <f>IF('∆Ct calculation'!AA14="","",POWER(2,-'∆Ct calculation'!AA14))</f>
        <v/>
      </c>
      <c r="AB112" s="158" t="str">
        <f>IF('∆Ct calculation'!AB14="","",POWER(2,-'∆Ct calculation'!AB14))</f>
        <v/>
      </c>
      <c r="AC112" s="159" t="str">
        <f>IF('∆Ct calculation'!AC14="","",POWER(2,-'∆Ct calculation'!AC14))</f>
        <v/>
      </c>
      <c r="AD112" s="157" t="str">
        <f>IF('∆Ct calculation'!AD14="","",POWER(2,-'∆Ct calculation'!AD14))</f>
        <v/>
      </c>
      <c r="AE112" s="158" t="str">
        <f>IF('∆Ct calculation'!AE14="","",POWER(2,-'∆Ct calculation'!AE14))</f>
        <v/>
      </c>
      <c r="AF112" s="159" t="str">
        <f>IF('∆Ct calculation'!AF14="","",POWER(2,-'∆Ct calculation'!AF14))</f>
        <v/>
      </c>
      <c r="AG112" s="157" t="str">
        <f>IF('∆Ct calculation'!AG14="","",POWER(2,-'∆Ct calculation'!AG14))</f>
        <v/>
      </c>
      <c r="AH112" s="158" t="str">
        <f>IF('∆Ct calculation'!AH14="","",POWER(2,-'∆Ct calculation'!AH14))</f>
        <v/>
      </c>
      <c r="AI112" s="159" t="str">
        <f>IF('∆Ct calculation'!AI14="","",POWER(2,-'∆Ct calculation'!AI14))</f>
        <v/>
      </c>
      <c r="AJ112" s="635" t="e">
        <f t="shared" si="122"/>
        <v>#N/A</v>
      </c>
      <c r="AK112" s="636"/>
      <c r="AL112" s="637"/>
      <c r="AM112" s="635" t="e">
        <f t="shared" si="111"/>
        <v>#N/A</v>
      </c>
      <c r="AN112" s="636"/>
      <c r="AO112" s="637"/>
      <c r="AP112" s="635" t="e">
        <f t="shared" si="112"/>
        <v>#N/A</v>
      </c>
      <c r="AQ112" s="636"/>
      <c r="AR112" s="637"/>
      <c r="AS112" s="635" t="e">
        <f t="shared" si="113"/>
        <v>#N/A</v>
      </c>
      <c r="AT112" s="636"/>
      <c r="AU112" s="637"/>
      <c r="AV112" s="635" t="e">
        <f t="shared" si="114"/>
        <v>#N/A</v>
      </c>
      <c r="AW112" s="636"/>
      <c r="AX112" s="637"/>
      <c r="AY112" s="635" t="e">
        <f t="shared" si="115"/>
        <v>#N/A</v>
      </c>
      <c r="AZ112" s="636"/>
      <c r="BA112" s="637"/>
      <c r="BB112" s="635" t="e">
        <f t="shared" si="116"/>
        <v>#N/A</v>
      </c>
      <c r="BC112" s="636"/>
      <c r="BD112" s="637"/>
      <c r="BE112" s="635" t="e">
        <f t="shared" si="117"/>
        <v>#N/A</v>
      </c>
      <c r="BF112" s="636"/>
      <c r="BG112" s="637"/>
      <c r="BH112" s="635" t="e">
        <f t="shared" si="118"/>
        <v>#N/A</v>
      </c>
      <c r="BI112" s="636"/>
      <c r="BJ112" s="637"/>
      <c r="BK112" s="635" t="e">
        <f t="shared" si="119"/>
        <v>#N/A</v>
      </c>
      <c r="BL112" s="636"/>
      <c r="BM112" s="637"/>
      <c r="BN112" s="635" t="e">
        <f t="shared" si="120"/>
        <v>#N/A</v>
      </c>
      <c r="BO112" s="636"/>
      <c r="BP112" s="637"/>
      <c r="BQ112" s="30" t="e">
        <f>IF(ISNUMBER('∆Ct and 2^(-∆Ct) means'!AK15),'∆Ct and 2^(-∆Ct) means'!AK15,NA())</f>
        <v>#N/A</v>
      </c>
      <c r="BR112" s="30" t="e">
        <f>IF(ISNUMBER('∆Ct and 2^(-∆Ct) means'!AL15),'∆Ct and 2^(-∆Ct) means'!AL15,NA())</f>
        <v>#N/A</v>
      </c>
      <c r="BS112" s="30" t="e">
        <f>IF(ISNUMBER('∆Ct and 2^(-∆Ct) means'!AM15),'∆Ct and 2^(-∆Ct) means'!AM15,NA())</f>
        <v>#N/A</v>
      </c>
      <c r="BT112" s="30" t="e">
        <f>IF(ISNUMBER('∆Ct and 2^(-∆Ct) means'!AN15),'∆Ct and 2^(-∆Ct) means'!AN15,NA())</f>
        <v>#N/A</v>
      </c>
      <c r="BU112" s="30" t="e">
        <f>IF(ISNUMBER('∆Ct and 2^(-∆Ct) means'!AO15),'∆Ct and 2^(-∆Ct) means'!AO15,NA())</f>
        <v>#N/A</v>
      </c>
      <c r="BV112" s="30" t="e">
        <f>IF(ISNUMBER('∆Ct and 2^(-∆Ct) means'!AP15),'∆Ct and 2^(-∆Ct) means'!AP15,NA())</f>
        <v>#N/A</v>
      </c>
      <c r="BW112" s="30" t="e">
        <f>IF(ISNUMBER('∆Ct and 2^(-∆Ct) means'!AQ15),'∆Ct and 2^(-∆Ct) means'!AQ15,NA())</f>
        <v>#N/A</v>
      </c>
      <c r="BX112" s="30" t="e">
        <f>IF(ISNUMBER('∆Ct and 2^(-∆Ct) means'!AR15),'∆Ct and 2^(-∆Ct) means'!AR15,NA())</f>
        <v>#N/A</v>
      </c>
      <c r="BY112" s="30" t="e">
        <f>IF(ISNUMBER('∆Ct and 2^(-∆Ct) means'!AS15),'∆Ct and 2^(-∆Ct) means'!AS15,NA())</f>
        <v>#N/A</v>
      </c>
      <c r="BZ112" s="30" t="e">
        <f>IF(ISNUMBER('∆Ct and 2^(-∆Ct) means'!AT15),'∆Ct and 2^(-∆Ct) means'!AT15,NA())</f>
        <v>#N/A</v>
      </c>
      <c r="CA112" s="30" t="e">
        <f>IF(ISNUMBER('∆Ct and 2^(-∆Ct) means'!AU15),'∆Ct and 2^(-∆Ct) means'!AU15,NA())</f>
        <v>#N/A</v>
      </c>
      <c r="CB112" s="30" t="e">
        <f>IF(ISNUMBER('∆Ct and 2^(-∆Ct) means'!AV15),'∆Ct and 2^(-∆Ct) means'!AV15,NA())</f>
        <v>#N/A</v>
      </c>
      <c r="CC112" s="30" t="e">
        <f>IF(ISNUMBER('∆Ct and 2^(-∆Ct) means'!AW15),'∆Ct and 2^(-∆Ct) means'!AW15,NA())</f>
        <v>#N/A</v>
      </c>
      <c r="CD112" s="30" t="e">
        <f>IF(ISNUMBER('∆Ct and 2^(-∆Ct) means'!AX15),'∆Ct and 2^(-∆Ct) means'!AX15,NA())</f>
        <v>#N/A</v>
      </c>
      <c r="CE112" s="30" t="e">
        <f>IF(ISNUMBER('∆Ct and 2^(-∆Ct) means'!AY15),'∆Ct and 2^(-∆Ct) means'!AY15,NA())</f>
        <v>#N/A</v>
      </c>
      <c r="CF112" s="30" t="e">
        <f>IF(ISNUMBER('∆Ct and 2^(-∆Ct) means'!AZ15),'∆Ct and 2^(-∆Ct) means'!AZ15,NA())</f>
        <v>#N/A</v>
      </c>
      <c r="CG112" s="30" t="e">
        <f>IF(ISNUMBER('∆Ct and 2^(-∆Ct) means'!BA15),'∆Ct and 2^(-∆Ct) means'!BA15,NA())</f>
        <v>#N/A</v>
      </c>
      <c r="CH112" s="30" t="e">
        <f>IF(ISNUMBER('∆Ct and 2^(-∆Ct) means'!BB15),'∆Ct and 2^(-∆Ct) means'!BB15,NA())</f>
        <v>#N/A</v>
      </c>
      <c r="CI112" s="30" t="e">
        <f>IF(ISNUMBER('∆Ct and 2^(-∆Ct) means'!BC15),'∆Ct and 2^(-∆Ct) means'!BC15,NA())</f>
        <v>#N/A</v>
      </c>
      <c r="CJ112" s="30" t="e">
        <f>IF(ISNUMBER('∆Ct and 2^(-∆Ct) means'!BD15),'∆Ct and 2^(-∆Ct) means'!BD15,NA())</f>
        <v>#N/A</v>
      </c>
    </row>
    <row r="113" spans="1:88">
      <c r="A113" s="24" t="str">
        <f t="shared" si="121"/>
        <v>B1</v>
      </c>
      <c r="B113" s="25" t="str">
        <f t="shared" si="121"/>
        <v/>
      </c>
      <c r="C113" s="157" t="str">
        <f>IF('∆Ct calculation'!C15="","",POWER(2,-'∆Ct calculation'!C15))</f>
        <v/>
      </c>
      <c r="D113" s="158" t="str">
        <f>IF('∆Ct calculation'!D15="","",POWER(2,-'∆Ct calculation'!D15))</f>
        <v/>
      </c>
      <c r="E113" s="159" t="str">
        <f>IF('∆Ct calculation'!E15="","",POWER(2,-'∆Ct calculation'!E15))</f>
        <v/>
      </c>
      <c r="F113" s="157" t="str">
        <f>IF('∆Ct calculation'!F15="","",POWER(2,-'∆Ct calculation'!F15))</f>
        <v/>
      </c>
      <c r="G113" s="158" t="str">
        <f>IF('∆Ct calculation'!G15="","",POWER(2,-'∆Ct calculation'!G15))</f>
        <v/>
      </c>
      <c r="H113" s="159" t="str">
        <f>IF('∆Ct calculation'!H15="","",POWER(2,-'∆Ct calculation'!H15))</f>
        <v/>
      </c>
      <c r="I113" s="157" t="str">
        <f>IF('∆Ct calculation'!I15="","",POWER(2,-'∆Ct calculation'!I15))</f>
        <v/>
      </c>
      <c r="J113" s="158" t="str">
        <f>IF('∆Ct calculation'!J15="","",POWER(2,-'∆Ct calculation'!J15))</f>
        <v/>
      </c>
      <c r="K113" s="159" t="str">
        <f>IF('∆Ct calculation'!K15="","",POWER(2,-'∆Ct calculation'!K15))</f>
        <v/>
      </c>
      <c r="L113" s="157" t="str">
        <f>IF('∆Ct calculation'!L15="","",POWER(2,-'∆Ct calculation'!L15))</f>
        <v/>
      </c>
      <c r="M113" s="158" t="str">
        <f>IF('∆Ct calculation'!M15="","",POWER(2,-'∆Ct calculation'!M15))</f>
        <v/>
      </c>
      <c r="N113" s="159" t="str">
        <f>IF('∆Ct calculation'!N15="","",POWER(2,-'∆Ct calculation'!N15))</f>
        <v/>
      </c>
      <c r="O113" s="157" t="str">
        <f>IF('∆Ct calculation'!O15="","",POWER(2,-'∆Ct calculation'!O15))</f>
        <v/>
      </c>
      <c r="P113" s="158" t="str">
        <f>IF('∆Ct calculation'!P15="","",POWER(2,-'∆Ct calculation'!P15))</f>
        <v/>
      </c>
      <c r="Q113" s="159" t="str">
        <f>IF('∆Ct calculation'!Q15="","",POWER(2,-'∆Ct calculation'!Q15))</f>
        <v/>
      </c>
      <c r="R113" s="157" t="str">
        <f>IF('∆Ct calculation'!R15="","",POWER(2,-'∆Ct calculation'!R15))</f>
        <v/>
      </c>
      <c r="S113" s="158" t="str">
        <f>IF('∆Ct calculation'!S15="","",POWER(2,-'∆Ct calculation'!S15))</f>
        <v/>
      </c>
      <c r="T113" s="159" t="str">
        <f>IF('∆Ct calculation'!T15="","",POWER(2,-'∆Ct calculation'!T15))</f>
        <v/>
      </c>
      <c r="U113" s="157" t="str">
        <f>IF('∆Ct calculation'!U15="","",POWER(2,-'∆Ct calculation'!U15))</f>
        <v/>
      </c>
      <c r="V113" s="158" t="str">
        <f>IF('∆Ct calculation'!V15="","",POWER(2,-'∆Ct calculation'!V15))</f>
        <v/>
      </c>
      <c r="W113" s="159" t="str">
        <f>IF('∆Ct calculation'!W15="","",POWER(2,-'∆Ct calculation'!W15))</f>
        <v/>
      </c>
      <c r="X113" s="157" t="str">
        <f>IF('∆Ct calculation'!X15="","",POWER(2,-'∆Ct calculation'!X15))</f>
        <v/>
      </c>
      <c r="Y113" s="158" t="str">
        <f>IF('∆Ct calculation'!Y15="","",POWER(2,-'∆Ct calculation'!Y15))</f>
        <v/>
      </c>
      <c r="Z113" s="159" t="str">
        <f>IF('∆Ct calculation'!Z15="","",POWER(2,-'∆Ct calculation'!Z15))</f>
        <v/>
      </c>
      <c r="AA113" s="157" t="str">
        <f>IF('∆Ct calculation'!AA15="","",POWER(2,-'∆Ct calculation'!AA15))</f>
        <v/>
      </c>
      <c r="AB113" s="158" t="str">
        <f>IF('∆Ct calculation'!AB15="","",POWER(2,-'∆Ct calculation'!AB15))</f>
        <v/>
      </c>
      <c r="AC113" s="159" t="str">
        <f>IF('∆Ct calculation'!AC15="","",POWER(2,-'∆Ct calculation'!AC15))</f>
        <v/>
      </c>
      <c r="AD113" s="157" t="str">
        <f>IF('∆Ct calculation'!AD15="","",POWER(2,-'∆Ct calculation'!AD15))</f>
        <v/>
      </c>
      <c r="AE113" s="158" t="str">
        <f>IF('∆Ct calculation'!AE15="","",POWER(2,-'∆Ct calculation'!AE15))</f>
        <v/>
      </c>
      <c r="AF113" s="159" t="str">
        <f>IF('∆Ct calculation'!AF15="","",POWER(2,-'∆Ct calculation'!AF15))</f>
        <v/>
      </c>
      <c r="AG113" s="157" t="str">
        <f>IF('∆Ct calculation'!AG15="","",POWER(2,-'∆Ct calculation'!AG15))</f>
        <v/>
      </c>
      <c r="AH113" s="158" t="str">
        <f>IF('∆Ct calculation'!AH15="","",POWER(2,-'∆Ct calculation'!AH15))</f>
        <v/>
      </c>
      <c r="AI113" s="159" t="str">
        <f>IF('∆Ct calculation'!AI15="","",POWER(2,-'∆Ct calculation'!AI15))</f>
        <v/>
      </c>
      <c r="AJ113" s="635" t="e">
        <f t="shared" si="122"/>
        <v>#N/A</v>
      </c>
      <c r="AK113" s="636"/>
      <c r="AL113" s="637"/>
      <c r="AM113" s="635" t="e">
        <f t="shared" si="111"/>
        <v>#N/A</v>
      </c>
      <c r="AN113" s="636"/>
      <c r="AO113" s="637"/>
      <c r="AP113" s="635" t="e">
        <f t="shared" si="112"/>
        <v>#N/A</v>
      </c>
      <c r="AQ113" s="636"/>
      <c r="AR113" s="637"/>
      <c r="AS113" s="635" t="e">
        <f t="shared" si="113"/>
        <v>#N/A</v>
      </c>
      <c r="AT113" s="636"/>
      <c r="AU113" s="637"/>
      <c r="AV113" s="635" t="e">
        <f t="shared" si="114"/>
        <v>#N/A</v>
      </c>
      <c r="AW113" s="636"/>
      <c r="AX113" s="637"/>
      <c r="AY113" s="635" t="e">
        <f t="shared" si="115"/>
        <v>#N/A</v>
      </c>
      <c r="AZ113" s="636"/>
      <c r="BA113" s="637"/>
      <c r="BB113" s="635" t="e">
        <f t="shared" si="116"/>
        <v>#N/A</v>
      </c>
      <c r="BC113" s="636"/>
      <c r="BD113" s="637"/>
      <c r="BE113" s="635" t="e">
        <f t="shared" si="117"/>
        <v>#N/A</v>
      </c>
      <c r="BF113" s="636"/>
      <c r="BG113" s="637"/>
      <c r="BH113" s="635" t="e">
        <f t="shared" si="118"/>
        <v>#N/A</v>
      </c>
      <c r="BI113" s="636"/>
      <c r="BJ113" s="637"/>
      <c r="BK113" s="635" t="e">
        <f t="shared" si="119"/>
        <v>#N/A</v>
      </c>
      <c r="BL113" s="636"/>
      <c r="BM113" s="637"/>
      <c r="BN113" s="635" t="e">
        <f t="shared" si="120"/>
        <v>#N/A</v>
      </c>
      <c r="BO113" s="636"/>
      <c r="BP113" s="637"/>
      <c r="BQ113" s="30" t="e">
        <f>IF(ISNUMBER('∆Ct and 2^(-∆Ct) means'!AK16),'∆Ct and 2^(-∆Ct) means'!AK16,NA())</f>
        <v>#N/A</v>
      </c>
      <c r="BR113" s="30" t="e">
        <f>IF(ISNUMBER('∆Ct and 2^(-∆Ct) means'!AL16),'∆Ct and 2^(-∆Ct) means'!AL16,NA())</f>
        <v>#N/A</v>
      </c>
      <c r="BS113" s="30" t="e">
        <f>IF(ISNUMBER('∆Ct and 2^(-∆Ct) means'!AM16),'∆Ct and 2^(-∆Ct) means'!AM16,NA())</f>
        <v>#N/A</v>
      </c>
      <c r="BT113" s="30" t="e">
        <f>IF(ISNUMBER('∆Ct and 2^(-∆Ct) means'!AN16),'∆Ct and 2^(-∆Ct) means'!AN16,NA())</f>
        <v>#N/A</v>
      </c>
      <c r="BU113" s="30" t="e">
        <f>IF(ISNUMBER('∆Ct and 2^(-∆Ct) means'!AO16),'∆Ct and 2^(-∆Ct) means'!AO16,NA())</f>
        <v>#N/A</v>
      </c>
      <c r="BV113" s="30" t="e">
        <f>IF(ISNUMBER('∆Ct and 2^(-∆Ct) means'!AP16),'∆Ct and 2^(-∆Ct) means'!AP16,NA())</f>
        <v>#N/A</v>
      </c>
      <c r="BW113" s="30" t="e">
        <f>IF(ISNUMBER('∆Ct and 2^(-∆Ct) means'!AQ16),'∆Ct and 2^(-∆Ct) means'!AQ16,NA())</f>
        <v>#N/A</v>
      </c>
      <c r="BX113" s="30" t="e">
        <f>IF(ISNUMBER('∆Ct and 2^(-∆Ct) means'!AR16),'∆Ct and 2^(-∆Ct) means'!AR16,NA())</f>
        <v>#N/A</v>
      </c>
      <c r="BY113" s="30" t="e">
        <f>IF(ISNUMBER('∆Ct and 2^(-∆Ct) means'!AS16),'∆Ct and 2^(-∆Ct) means'!AS16,NA())</f>
        <v>#N/A</v>
      </c>
      <c r="BZ113" s="30" t="e">
        <f>IF(ISNUMBER('∆Ct and 2^(-∆Ct) means'!AT16),'∆Ct and 2^(-∆Ct) means'!AT16,NA())</f>
        <v>#N/A</v>
      </c>
      <c r="CA113" s="30" t="e">
        <f>IF(ISNUMBER('∆Ct and 2^(-∆Ct) means'!AU16),'∆Ct and 2^(-∆Ct) means'!AU16,NA())</f>
        <v>#N/A</v>
      </c>
      <c r="CB113" s="30" t="e">
        <f>IF(ISNUMBER('∆Ct and 2^(-∆Ct) means'!AV16),'∆Ct and 2^(-∆Ct) means'!AV16,NA())</f>
        <v>#N/A</v>
      </c>
      <c r="CC113" s="30" t="e">
        <f>IF(ISNUMBER('∆Ct and 2^(-∆Ct) means'!AW16),'∆Ct and 2^(-∆Ct) means'!AW16,NA())</f>
        <v>#N/A</v>
      </c>
      <c r="CD113" s="30" t="e">
        <f>IF(ISNUMBER('∆Ct and 2^(-∆Ct) means'!AX16),'∆Ct and 2^(-∆Ct) means'!AX16,NA())</f>
        <v>#N/A</v>
      </c>
      <c r="CE113" s="30" t="e">
        <f>IF(ISNUMBER('∆Ct and 2^(-∆Ct) means'!AY16),'∆Ct and 2^(-∆Ct) means'!AY16,NA())</f>
        <v>#N/A</v>
      </c>
      <c r="CF113" s="30" t="e">
        <f>IF(ISNUMBER('∆Ct and 2^(-∆Ct) means'!AZ16),'∆Ct and 2^(-∆Ct) means'!AZ16,NA())</f>
        <v>#N/A</v>
      </c>
      <c r="CG113" s="30" t="e">
        <f>IF(ISNUMBER('∆Ct and 2^(-∆Ct) means'!BA16),'∆Ct and 2^(-∆Ct) means'!BA16,NA())</f>
        <v>#N/A</v>
      </c>
      <c r="CH113" s="30" t="e">
        <f>IF(ISNUMBER('∆Ct and 2^(-∆Ct) means'!BB16),'∆Ct and 2^(-∆Ct) means'!BB16,NA())</f>
        <v>#N/A</v>
      </c>
      <c r="CI113" s="30" t="e">
        <f>IF(ISNUMBER('∆Ct and 2^(-∆Ct) means'!BC16),'∆Ct and 2^(-∆Ct) means'!BC16,NA())</f>
        <v>#N/A</v>
      </c>
      <c r="CJ113" s="30" t="e">
        <f>IF(ISNUMBER('∆Ct and 2^(-∆Ct) means'!BD16),'∆Ct and 2^(-∆Ct) means'!BD16,NA())</f>
        <v>#N/A</v>
      </c>
    </row>
    <row r="114" spans="1:88">
      <c r="A114" s="24" t="str">
        <f t="shared" si="121"/>
        <v>B2</v>
      </c>
      <c r="B114" s="25" t="str">
        <f t="shared" si="121"/>
        <v/>
      </c>
      <c r="C114" s="157" t="str">
        <f>IF('∆Ct calculation'!C16="","",POWER(2,-'∆Ct calculation'!C16))</f>
        <v/>
      </c>
      <c r="D114" s="158" t="str">
        <f>IF('∆Ct calculation'!D16="","",POWER(2,-'∆Ct calculation'!D16))</f>
        <v/>
      </c>
      <c r="E114" s="159" t="str">
        <f>IF('∆Ct calculation'!E16="","",POWER(2,-'∆Ct calculation'!E16))</f>
        <v/>
      </c>
      <c r="F114" s="157" t="str">
        <f>IF('∆Ct calculation'!F16="","",POWER(2,-'∆Ct calculation'!F16))</f>
        <v/>
      </c>
      <c r="G114" s="158" t="str">
        <f>IF('∆Ct calculation'!G16="","",POWER(2,-'∆Ct calculation'!G16))</f>
        <v/>
      </c>
      <c r="H114" s="159" t="str">
        <f>IF('∆Ct calculation'!H16="","",POWER(2,-'∆Ct calculation'!H16))</f>
        <v/>
      </c>
      <c r="I114" s="157" t="str">
        <f>IF('∆Ct calculation'!I16="","",POWER(2,-'∆Ct calculation'!I16))</f>
        <v/>
      </c>
      <c r="J114" s="158" t="str">
        <f>IF('∆Ct calculation'!J16="","",POWER(2,-'∆Ct calculation'!J16))</f>
        <v/>
      </c>
      <c r="K114" s="159" t="str">
        <f>IF('∆Ct calculation'!K16="","",POWER(2,-'∆Ct calculation'!K16))</f>
        <v/>
      </c>
      <c r="L114" s="157" t="str">
        <f>IF('∆Ct calculation'!L16="","",POWER(2,-'∆Ct calculation'!L16))</f>
        <v/>
      </c>
      <c r="M114" s="158" t="str">
        <f>IF('∆Ct calculation'!M16="","",POWER(2,-'∆Ct calculation'!M16))</f>
        <v/>
      </c>
      <c r="N114" s="159" t="str">
        <f>IF('∆Ct calculation'!N16="","",POWER(2,-'∆Ct calculation'!N16))</f>
        <v/>
      </c>
      <c r="O114" s="157" t="str">
        <f>IF('∆Ct calculation'!O16="","",POWER(2,-'∆Ct calculation'!O16))</f>
        <v/>
      </c>
      <c r="P114" s="158" t="str">
        <f>IF('∆Ct calculation'!P16="","",POWER(2,-'∆Ct calculation'!P16))</f>
        <v/>
      </c>
      <c r="Q114" s="159" t="str">
        <f>IF('∆Ct calculation'!Q16="","",POWER(2,-'∆Ct calculation'!Q16))</f>
        <v/>
      </c>
      <c r="R114" s="157" t="str">
        <f>IF('∆Ct calculation'!R16="","",POWER(2,-'∆Ct calculation'!R16))</f>
        <v/>
      </c>
      <c r="S114" s="158" t="str">
        <f>IF('∆Ct calculation'!S16="","",POWER(2,-'∆Ct calculation'!S16))</f>
        <v/>
      </c>
      <c r="T114" s="159" t="str">
        <f>IF('∆Ct calculation'!T16="","",POWER(2,-'∆Ct calculation'!T16))</f>
        <v/>
      </c>
      <c r="U114" s="157" t="str">
        <f>IF('∆Ct calculation'!U16="","",POWER(2,-'∆Ct calculation'!U16))</f>
        <v/>
      </c>
      <c r="V114" s="158" t="str">
        <f>IF('∆Ct calculation'!V16="","",POWER(2,-'∆Ct calculation'!V16))</f>
        <v/>
      </c>
      <c r="W114" s="159" t="str">
        <f>IF('∆Ct calculation'!W16="","",POWER(2,-'∆Ct calculation'!W16))</f>
        <v/>
      </c>
      <c r="X114" s="157" t="str">
        <f>IF('∆Ct calculation'!X16="","",POWER(2,-'∆Ct calculation'!X16))</f>
        <v/>
      </c>
      <c r="Y114" s="158" t="str">
        <f>IF('∆Ct calculation'!Y16="","",POWER(2,-'∆Ct calculation'!Y16))</f>
        <v/>
      </c>
      <c r="Z114" s="159" t="str">
        <f>IF('∆Ct calculation'!Z16="","",POWER(2,-'∆Ct calculation'!Z16))</f>
        <v/>
      </c>
      <c r="AA114" s="157" t="str">
        <f>IF('∆Ct calculation'!AA16="","",POWER(2,-'∆Ct calculation'!AA16))</f>
        <v/>
      </c>
      <c r="AB114" s="158" t="str">
        <f>IF('∆Ct calculation'!AB16="","",POWER(2,-'∆Ct calculation'!AB16))</f>
        <v/>
      </c>
      <c r="AC114" s="159" t="str">
        <f>IF('∆Ct calculation'!AC16="","",POWER(2,-'∆Ct calculation'!AC16))</f>
        <v/>
      </c>
      <c r="AD114" s="157" t="str">
        <f>IF('∆Ct calculation'!AD16="","",POWER(2,-'∆Ct calculation'!AD16))</f>
        <v/>
      </c>
      <c r="AE114" s="158" t="str">
        <f>IF('∆Ct calculation'!AE16="","",POWER(2,-'∆Ct calculation'!AE16))</f>
        <v/>
      </c>
      <c r="AF114" s="159" t="str">
        <f>IF('∆Ct calculation'!AF16="","",POWER(2,-'∆Ct calculation'!AF16))</f>
        <v/>
      </c>
      <c r="AG114" s="157" t="str">
        <f>IF('∆Ct calculation'!AG16="","",POWER(2,-'∆Ct calculation'!AG16))</f>
        <v/>
      </c>
      <c r="AH114" s="158" t="str">
        <f>IF('∆Ct calculation'!AH16="","",POWER(2,-'∆Ct calculation'!AH16))</f>
        <v/>
      </c>
      <c r="AI114" s="159" t="str">
        <f>IF('∆Ct calculation'!AI16="","",POWER(2,-'∆Ct calculation'!AI16))</f>
        <v/>
      </c>
      <c r="AJ114" s="635" t="e">
        <f t="shared" si="122"/>
        <v>#N/A</v>
      </c>
      <c r="AK114" s="636"/>
      <c r="AL114" s="637"/>
      <c r="AM114" s="635" t="e">
        <f t="shared" si="111"/>
        <v>#N/A</v>
      </c>
      <c r="AN114" s="636"/>
      <c r="AO114" s="637"/>
      <c r="AP114" s="635" t="e">
        <f t="shared" si="112"/>
        <v>#N/A</v>
      </c>
      <c r="AQ114" s="636"/>
      <c r="AR114" s="637"/>
      <c r="AS114" s="635" t="e">
        <f t="shared" si="113"/>
        <v>#N/A</v>
      </c>
      <c r="AT114" s="636"/>
      <c r="AU114" s="637"/>
      <c r="AV114" s="635" t="e">
        <f t="shared" si="114"/>
        <v>#N/A</v>
      </c>
      <c r="AW114" s="636"/>
      <c r="AX114" s="637"/>
      <c r="AY114" s="635" t="e">
        <f t="shared" si="115"/>
        <v>#N/A</v>
      </c>
      <c r="AZ114" s="636"/>
      <c r="BA114" s="637"/>
      <c r="BB114" s="635" t="e">
        <f t="shared" si="116"/>
        <v>#N/A</v>
      </c>
      <c r="BC114" s="636"/>
      <c r="BD114" s="637"/>
      <c r="BE114" s="635" t="e">
        <f t="shared" si="117"/>
        <v>#N/A</v>
      </c>
      <c r="BF114" s="636"/>
      <c r="BG114" s="637"/>
      <c r="BH114" s="635" t="e">
        <f t="shared" si="118"/>
        <v>#N/A</v>
      </c>
      <c r="BI114" s="636"/>
      <c r="BJ114" s="637"/>
      <c r="BK114" s="635" t="e">
        <f t="shared" si="119"/>
        <v>#N/A</v>
      </c>
      <c r="BL114" s="636"/>
      <c r="BM114" s="637"/>
      <c r="BN114" s="635" t="e">
        <f t="shared" si="120"/>
        <v>#N/A</v>
      </c>
      <c r="BO114" s="636"/>
      <c r="BP114" s="637"/>
      <c r="BQ114" s="30" t="e">
        <f>IF(ISNUMBER('∆Ct and 2^(-∆Ct) means'!AK17),'∆Ct and 2^(-∆Ct) means'!AK17,NA())</f>
        <v>#N/A</v>
      </c>
      <c r="BR114" s="30" t="e">
        <f>IF(ISNUMBER('∆Ct and 2^(-∆Ct) means'!AL17),'∆Ct and 2^(-∆Ct) means'!AL17,NA())</f>
        <v>#N/A</v>
      </c>
      <c r="BS114" s="30" t="e">
        <f>IF(ISNUMBER('∆Ct and 2^(-∆Ct) means'!AM17),'∆Ct and 2^(-∆Ct) means'!AM17,NA())</f>
        <v>#N/A</v>
      </c>
      <c r="BT114" s="30" t="e">
        <f>IF(ISNUMBER('∆Ct and 2^(-∆Ct) means'!AN17),'∆Ct and 2^(-∆Ct) means'!AN17,NA())</f>
        <v>#N/A</v>
      </c>
      <c r="BU114" s="30" t="e">
        <f>IF(ISNUMBER('∆Ct and 2^(-∆Ct) means'!AO17),'∆Ct and 2^(-∆Ct) means'!AO17,NA())</f>
        <v>#N/A</v>
      </c>
      <c r="BV114" s="30" t="e">
        <f>IF(ISNUMBER('∆Ct and 2^(-∆Ct) means'!AP17),'∆Ct and 2^(-∆Ct) means'!AP17,NA())</f>
        <v>#N/A</v>
      </c>
      <c r="BW114" s="30" t="e">
        <f>IF(ISNUMBER('∆Ct and 2^(-∆Ct) means'!AQ17),'∆Ct and 2^(-∆Ct) means'!AQ17,NA())</f>
        <v>#N/A</v>
      </c>
      <c r="BX114" s="30" t="e">
        <f>IF(ISNUMBER('∆Ct and 2^(-∆Ct) means'!AR17),'∆Ct and 2^(-∆Ct) means'!AR17,NA())</f>
        <v>#N/A</v>
      </c>
      <c r="BY114" s="30" t="e">
        <f>IF(ISNUMBER('∆Ct and 2^(-∆Ct) means'!AS17),'∆Ct and 2^(-∆Ct) means'!AS17,NA())</f>
        <v>#N/A</v>
      </c>
      <c r="BZ114" s="30" t="e">
        <f>IF(ISNUMBER('∆Ct and 2^(-∆Ct) means'!AT17),'∆Ct and 2^(-∆Ct) means'!AT17,NA())</f>
        <v>#N/A</v>
      </c>
      <c r="CA114" s="30" t="e">
        <f>IF(ISNUMBER('∆Ct and 2^(-∆Ct) means'!AU17),'∆Ct and 2^(-∆Ct) means'!AU17,NA())</f>
        <v>#N/A</v>
      </c>
      <c r="CB114" s="30" t="e">
        <f>IF(ISNUMBER('∆Ct and 2^(-∆Ct) means'!AV17),'∆Ct and 2^(-∆Ct) means'!AV17,NA())</f>
        <v>#N/A</v>
      </c>
      <c r="CC114" s="30" t="e">
        <f>IF(ISNUMBER('∆Ct and 2^(-∆Ct) means'!AW17),'∆Ct and 2^(-∆Ct) means'!AW17,NA())</f>
        <v>#N/A</v>
      </c>
      <c r="CD114" s="30" t="e">
        <f>IF(ISNUMBER('∆Ct and 2^(-∆Ct) means'!AX17),'∆Ct and 2^(-∆Ct) means'!AX17,NA())</f>
        <v>#N/A</v>
      </c>
      <c r="CE114" s="30" t="e">
        <f>IF(ISNUMBER('∆Ct and 2^(-∆Ct) means'!AY17),'∆Ct and 2^(-∆Ct) means'!AY17,NA())</f>
        <v>#N/A</v>
      </c>
      <c r="CF114" s="30" t="e">
        <f>IF(ISNUMBER('∆Ct and 2^(-∆Ct) means'!AZ17),'∆Ct and 2^(-∆Ct) means'!AZ17,NA())</f>
        <v>#N/A</v>
      </c>
      <c r="CG114" s="30" t="e">
        <f>IF(ISNUMBER('∆Ct and 2^(-∆Ct) means'!BA17),'∆Ct and 2^(-∆Ct) means'!BA17,NA())</f>
        <v>#N/A</v>
      </c>
      <c r="CH114" s="30" t="e">
        <f>IF(ISNUMBER('∆Ct and 2^(-∆Ct) means'!BB17),'∆Ct and 2^(-∆Ct) means'!BB17,NA())</f>
        <v>#N/A</v>
      </c>
      <c r="CI114" s="30" t="e">
        <f>IF(ISNUMBER('∆Ct and 2^(-∆Ct) means'!BC17),'∆Ct and 2^(-∆Ct) means'!BC17,NA())</f>
        <v>#N/A</v>
      </c>
      <c r="CJ114" s="30" t="e">
        <f>IF(ISNUMBER('∆Ct and 2^(-∆Ct) means'!BD17),'∆Ct and 2^(-∆Ct) means'!BD17,NA())</f>
        <v>#N/A</v>
      </c>
    </row>
    <row r="115" spans="1:88">
      <c r="A115" s="24" t="str">
        <f t="shared" si="121"/>
        <v>B3</v>
      </c>
      <c r="B115" s="25" t="str">
        <f t="shared" si="121"/>
        <v/>
      </c>
      <c r="C115" s="157" t="str">
        <f>IF('∆Ct calculation'!C17="","",POWER(2,-'∆Ct calculation'!C17))</f>
        <v/>
      </c>
      <c r="D115" s="158" t="str">
        <f>IF('∆Ct calculation'!D17="","",POWER(2,-'∆Ct calculation'!D17))</f>
        <v/>
      </c>
      <c r="E115" s="159" t="str">
        <f>IF('∆Ct calculation'!E17="","",POWER(2,-'∆Ct calculation'!E17))</f>
        <v/>
      </c>
      <c r="F115" s="157" t="str">
        <f>IF('∆Ct calculation'!F17="","",POWER(2,-'∆Ct calculation'!F17))</f>
        <v/>
      </c>
      <c r="G115" s="158" t="str">
        <f>IF('∆Ct calculation'!G17="","",POWER(2,-'∆Ct calculation'!G17))</f>
        <v/>
      </c>
      <c r="H115" s="159" t="str">
        <f>IF('∆Ct calculation'!H17="","",POWER(2,-'∆Ct calculation'!H17))</f>
        <v/>
      </c>
      <c r="I115" s="157" t="str">
        <f>IF('∆Ct calculation'!I17="","",POWER(2,-'∆Ct calculation'!I17))</f>
        <v/>
      </c>
      <c r="J115" s="158" t="str">
        <f>IF('∆Ct calculation'!J17="","",POWER(2,-'∆Ct calculation'!J17))</f>
        <v/>
      </c>
      <c r="K115" s="159" t="str">
        <f>IF('∆Ct calculation'!K17="","",POWER(2,-'∆Ct calculation'!K17))</f>
        <v/>
      </c>
      <c r="L115" s="157" t="str">
        <f>IF('∆Ct calculation'!L17="","",POWER(2,-'∆Ct calculation'!L17))</f>
        <v/>
      </c>
      <c r="M115" s="158" t="str">
        <f>IF('∆Ct calculation'!M17="","",POWER(2,-'∆Ct calculation'!M17))</f>
        <v/>
      </c>
      <c r="N115" s="159" t="str">
        <f>IF('∆Ct calculation'!N17="","",POWER(2,-'∆Ct calculation'!N17))</f>
        <v/>
      </c>
      <c r="O115" s="157" t="str">
        <f>IF('∆Ct calculation'!O17="","",POWER(2,-'∆Ct calculation'!O17))</f>
        <v/>
      </c>
      <c r="P115" s="158" t="str">
        <f>IF('∆Ct calculation'!P17="","",POWER(2,-'∆Ct calculation'!P17))</f>
        <v/>
      </c>
      <c r="Q115" s="159" t="str">
        <f>IF('∆Ct calculation'!Q17="","",POWER(2,-'∆Ct calculation'!Q17))</f>
        <v/>
      </c>
      <c r="R115" s="157" t="str">
        <f>IF('∆Ct calculation'!R17="","",POWER(2,-'∆Ct calculation'!R17))</f>
        <v/>
      </c>
      <c r="S115" s="158" t="str">
        <f>IF('∆Ct calculation'!S17="","",POWER(2,-'∆Ct calculation'!S17))</f>
        <v/>
      </c>
      <c r="T115" s="159" t="str">
        <f>IF('∆Ct calculation'!T17="","",POWER(2,-'∆Ct calculation'!T17))</f>
        <v/>
      </c>
      <c r="U115" s="157" t="str">
        <f>IF('∆Ct calculation'!U17="","",POWER(2,-'∆Ct calculation'!U17))</f>
        <v/>
      </c>
      <c r="V115" s="158" t="str">
        <f>IF('∆Ct calculation'!V17="","",POWER(2,-'∆Ct calculation'!V17))</f>
        <v/>
      </c>
      <c r="W115" s="159" t="str">
        <f>IF('∆Ct calculation'!W17="","",POWER(2,-'∆Ct calculation'!W17))</f>
        <v/>
      </c>
      <c r="X115" s="157" t="str">
        <f>IF('∆Ct calculation'!X17="","",POWER(2,-'∆Ct calculation'!X17))</f>
        <v/>
      </c>
      <c r="Y115" s="158" t="str">
        <f>IF('∆Ct calculation'!Y17="","",POWER(2,-'∆Ct calculation'!Y17))</f>
        <v/>
      </c>
      <c r="Z115" s="159" t="str">
        <f>IF('∆Ct calculation'!Z17="","",POWER(2,-'∆Ct calculation'!Z17))</f>
        <v/>
      </c>
      <c r="AA115" s="157" t="str">
        <f>IF('∆Ct calculation'!AA17="","",POWER(2,-'∆Ct calculation'!AA17))</f>
        <v/>
      </c>
      <c r="AB115" s="158" t="str">
        <f>IF('∆Ct calculation'!AB17="","",POWER(2,-'∆Ct calculation'!AB17))</f>
        <v/>
      </c>
      <c r="AC115" s="159" t="str">
        <f>IF('∆Ct calculation'!AC17="","",POWER(2,-'∆Ct calculation'!AC17))</f>
        <v/>
      </c>
      <c r="AD115" s="157" t="str">
        <f>IF('∆Ct calculation'!AD17="","",POWER(2,-'∆Ct calculation'!AD17))</f>
        <v/>
      </c>
      <c r="AE115" s="158" t="str">
        <f>IF('∆Ct calculation'!AE17="","",POWER(2,-'∆Ct calculation'!AE17))</f>
        <v/>
      </c>
      <c r="AF115" s="159" t="str">
        <f>IF('∆Ct calculation'!AF17="","",POWER(2,-'∆Ct calculation'!AF17))</f>
        <v/>
      </c>
      <c r="AG115" s="157" t="str">
        <f>IF('∆Ct calculation'!AG17="","",POWER(2,-'∆Ct calculation'!AG17))</f>
        <v/>
      </c>
      <c r="AH115" s="158" t="str">
        <f>IF('∆Ct calculation'!AH17="","",POWER(2,-'∆Ct calculation'!AH17))</f>
        <v/>
      </c>
      <c r="AI115" s="159" t="str">
        <f>IF('∆Ct calculation'!AI17="","",POWER(2,-'∆Ct calculation'!AI17))</f>
        <v/>
      </c>
      <c r="AJ115" s="635" t="e">
        <f t="shared" si="122"/>
        <v>#N/A</v>
      </c>
      <c r="AK115" s="636"/>
      <c r="AL115" s="637"/>
      <c r="AM115" s="635" t="e">
        <f t="shared" si="111"/>
        <v>#N/A</v>
      </c>
      <c r="AN115" s="636"/>
      <c r="AO115" s="637"/>
      <c r="AP115" s="635" t="e">
        <f t="shared" si="112"/>
        <v>#N/A</v>
      </c>
      <c r="AQ115" s="636"/>
      <c r="AR115" s="637"/>
      <c r="AS115" s="635" t="e">
        <f t="shared" si="113"/>
        <v>#N/A</v>
      </c>
      <c r="AT115" s="636"/>
      <c r="AU115" s="637"/>
      <c r="AV115" s="635" t="e">
        <f t="shared" si="114"/>
        <v>#N/A</v>
      </c>
      <c r="AW115" s="636"/>
      <c r="AX115" s="637"/>
      <c r="AY115" s="635" t="e">
        <f t="shared" si="115"/>
        <v>#N/A</v>
      </c>
      <c r="AZ115" s="636"/>
      <c r="BA115" s="637"/>
      <c r="BB115" s="635" t="e">
        <f t="shared" si="116"/>
        <v>#N/A</v>
      </c>
      <c r="BC115" s="636"/>
      <c r="BD115" s="637"/>
      <c r="BE115" s="635" t="e">
        <f t="shared" si="117"/>
        <v>#N/A</v>
      </c>
      <c r="BF115" s="636"/>
      <c r="BG115" s="637"/>
      <c r="BH115" s="635" t="e">
        <f t="shared" si="118"/>
        <v>#N/A</v>
      </c>
      <c r="BI115" s="636"/>
      <c r="BJ115" s="637"/>
      <c r="BK115" s="635" t="e">
        <f t="shared" si="119"/>
        <v>#N/A</v>
      </c>
      <c r="BL115" s="636"/>
      <c r="BM115" s="637"/>
      <c r="BN115" s="635" t="e">
        <f t="shared" si="120"/>
        <v>#N/A</v>
      </c>
      <c r="BO115" s="636"/>
      <c r="BP115" s="637"/>
      <c r="BQ115" s="30" t="e">
        <f>IF(ISNUMBER('∆Ct and 2^(-∆Ct) means'!AK18),'∆Ct and 2^(-∆Ct) means'!AK18,NA())</f>
        <v>#N/A</v>
      </c>
      <c r="BR115" s="30" t="e">
        <f>IF(ISNUMBER('∆Ct and 2^(-∆Ct) means'!AL18),'∆Ct and 2^(-∆Ct) means'!AL18,NA())</f>
        <v>#N/A</v>
      </c>
      <c r="BS115" s="30" t="e">
        <f>IF(ISNUMBER('∆Ct and 2^(-∆Ct) means'!AM18),'∆Ct and 2^(-∆Ct) means'!AM18,NA())</f>
        <v>#N/A</v>
      </c>
      <c r="BT115" s="30" t="e">
        <f>IF(ISNUMBER('∆Ct and 2^(-∆Ct) means'!AN18),'∆Ct and 2^(-∆Ct) means'!AN18,NA())</f>
        <v>#N/A</v>
      </c>
      <c r="BU115" s="30" t="e">
        <f>IF(ISNUMBER('∆Ct and 2^(-∆Ct) means'!AO18),'∆Ct and 2^(-∆Ct) means'!AO18,NA())</f>
        <v>#N/A</v>
      </c>
      <c r="BV115" s="30" t="e">
        <f>IF(ISNUMBER('∆Ct and 2^(-∆Ct) means'!AP18),'∆Ct and 2^(-∆Ct) means'!AP18,NA())</f>
        <v>#N/A</v>
      </c>
      <c r="BW115" s="30" t="e">
        <f>IF(ISNUMBER('∆Ct and 2^(-∆Ct) means'!AQ18),'∆Ct and 2^(-∆Ct) means'!AQ18,NA())</f>
        <v>#N/A</v>
      </c>
      <c r="BX115" s="30" t="e">
        <f>IF(ISNUMBER('∆Ct and 2^(-∆Ct) means'!AR18),'∆Ct and 2^(-∆Ct) means'!AR18,NA())</f>
        <v>#N/A</v>
      </c>
      <c r="BY115" s="30" t="e">
        <f>IF(ISNUMBER('∆Ct and 2^(-∆Ct) means'!AS18),'∆Ct and 2^(-∆Ct) means'!AS18,NA())</f>
        <v>#N/A</v>
      </c>
      <c r="BZ115" s="30" t="e">
        <f>IF(ISNUMBER('∆Ct and 2^(-∆Ct) means'!AT18),'∆Ct and 2^(-∆Ct) means'!AT18,NA())</f>
        <v>#N/A</v>
      </c>
      <c r="CA115" s="30" t="e">
        <f>IF(ISNUMBER('∆Ct and 2^(-∆Ct) means'!AU18),'∆Ct and 2^(-∆Ct) means'!AU18,NA())</f>
        <v>#N/A</v>
      </c>
      <c r="CB115" s="30" t="e">
        <f>IF(ISNUMBER('∆Ct and 2^(-∆Ct) means'!AV18),'∆Ct and 2^(-∆Ct) means'!AV18,NA())</f>
        <v>#N/A</v>
      </c>
      <c r="CC115" s="30" t="e">
        <f>IF(ISNUMBER('∆Ct and 2^(-∆Ct) means'!AW18),'∆Ct and 2^(-∆Ct) means'!AW18,NA())</f>
        <v>#N/A</v>
      </c>
      <c r="CD115" s="30" t="e">
        <f>IF(ISNUMBER('∆Ct and 2^(-∆Ct) means'!AX18),'∆Ct and 2^(-∆Ct) means'!AX18,NA())</f>
        <v>#N/A</v>
      </c>
      <c r="CE115" s="30" t="e">
        <f>IF(ISNUMBER('∆Ct and 2^(-∆Ct) means'!AY18),'∆Ct and 2^(-∆Ct) means'!AY18,NA())</f>
        <v>#N/A</v>
      </c>
      <c r="CF115" s="30" t="e">
        <f>IF(ISNUMBER('∆Ct and 2^(-∆Ct) means'!AZ18),'∆Ct and 2^(-∆Ct) means'!AZ18,NA())</f>
        <v>#N/A</v>
      </c>
      <c r="CG115" s="30" t="e">
        <f>IF(ISNUMBER('∆Ct and 2^(-∆Ct) means'!BA18),'∆Ct and 2^(-∆Ct) means'!BA18,NA())</f>
        <v>#N/A</v>
      </c>
      <c r="CH115" s="30" t="e">
        <f>IF(ISNUMBER('∆Ct and 2^(-∆Ct) means'!BB18),'∆Ct and 2^(-∆Ct) means'!BB18,NA())</f>
        <v>#N/A</v>
      </c>
      <c r="CI115" s="30" t="e">
        <f>IF(ISNUMBER('∆Ct and 2^(-∆Ct) means'!BC18),'∆Ct and 2^(-∆Ct) means'!BC18,NA())</f>
        <v>#N/A</v>
      </c>
      <c r="CJ115" s="30" t="e">
        <f>IF(ISNUMBER('∆Ct and 2^(-∆Ct) means'!BD18),'∆Ct and 2^(-∆Ct) means'!BD18,NA())</f>
        <v>#N/A</v>
      </c>
    </row>
    <row r="116" spans="1:88">
      <c r="A116" s="24" t="str">
        <f t="shared" si="121"/>
        <v>B4</v>
      </c>
      <c r="B116" s="25" t="str">
        <f t="shared" si="121"/>
        <v/>
      </c>
      <c r="C116" s="157" t="str">
        <f>IF('∆Ct calculation'!C18="","",POWER(2,-'∆Ct calculation'!C18))</f>
        <v/>
      </c>
      <c r="D116" s="158" t="str">
        <f>IF('∆Ct calculation'!D18="","",POWER(2,-'∆Ct calculation'!D18))</f>
        <v/>
      </c>
      <c r="E116" s="159" t="str">
        <f>IF('∆Ct calculation'!E18="","",POWER(2,-'∆Ct calculation'!E18))</f>
        <v/>
      </c>
      <c r="F116" s="157" t="str">
        <f>IF('∆Ct calculation'!F18="","",POWER(2,-'∆Ct calculation'!F18))</f>
        <v/>
      </c>
      <c r="G116" s="158" t="str">
        <f>IF('∆Ct calculation'!G18="","",POWER(2,-'∆Ct calculation'!G18))</f>
        <v/>
      </c>
      <c r="H116" s="159" t="str">
        <f>IF('∆Ct calculation'!H18="","",POWER(2,-'∆Ct calculation'!H18))</f>
        <v/>
      </c>
      <c r="I116" s="157" t="str">
        <f>IF('∆Ct calculation'!I18="","",POWER(2,-'∆Ct calculation'!I18))</f>
        <v/>
      </c>
      <c r="J116" s="158" t="str">
        <f>IF('∆Ct calculation'!J18="","",POWER(2,-'∆Ct calculation'!J18))</f>
        <v/>
      </c>
      <c r="K116" s="159" t="str">
        <f>IF('∆Ct calculation'!K18="","",POWER(2,-'∆Ct calculation'!K18))</f>
        <v/>
      </c>
      <c r="L116" s="157" t="str">
        <f>IF('∆Ct calculation'!L18="","",POWER(2,-'∆Ct calculation'!L18))</f>
        <v/>
      </c>
      <c r="M116" s="158" t="str">
        <f>IF('∆Ct calculation'!M18="","",POWER(2,-'∆Ct calculation'!M18))</f>
        <v/>
      </c>
      <c r="N116" s="159" t="str">
        <f>IF('∆Ct calculation'!N18="","",POWER(2,-'∆Ct calculation'!N18))</f>
        <v/>
      </c>
      <c r="O116" s="157" t="str">
        <f>IF('∆Ct calculation'!O18="","",POWER(2,-'∆Ct calculation'!O18))</f>
        <v/>
      </c>
      <c r="P116" s="158" t="str">
        <f>IF('∆Ct calculation'!P18="","",POWER(2,-'∆Ct calculation'!P18))</f>
        <v/>
      </c>
      <c r="Q116" s="159" t="str">
        <f>IF('∆Ct calculation'!Q18="","",POWER(2,-'∆Ct calculation'!Q18))</f>
        <v/>
      </c>
      <c r="R116" s="157" t="str">
        <f>IF('∆Ct calculation'!R18="","",POWER(2,-'∆Ct calculation'!R18))</f>
        <v/>
      </c>
      <c r="S116" s="158" t="str">
        <f>IF('∆Ct calculation'!S18="","",POWER(2,-'∆Ct calculation'!S18))</f>
        <v/>
      </c>
      <c r="T116" s="159" t="str">
        <f>IF('∆Ct calculation'!T18="","",POWER(2,-'∆Ct calculation'!T18))</f>
        <v/>
      </c>
      <c r="U116" s="157" t="str">
        <f>IF('∆Ct calculation'!U18="","",POWER(2,-'∆Ct calculation'!U18))</f>
        <v/>
      </c>
      <c r="V116" s="158" t="str">
        <f>IF('∆Ct calculation'!V18="","",POWER(2,-'∆Ct calculation'!V18))</f>
        <v/>
      </c>
      <c r="W116" s="159" t="str">
        <f>IF('∆Ct calculation'!W18="","",POWER(2,-'∆Ct calculation'!W18))</f>
        <v/>
      </c>
      <c r="X116" s="157" t="str">
        <f>IF('∆Ct calculation'!X18="","",POWER(2,-'∆Ct calculation'!X18))</f>
        <v/>
      </c>
      <c r="Y116" s="158" t="str">
        <f>IF('∆Ct calculation'!Y18="","",POWER(2,-'∆Ct calculation'!Y18))</f>
        <v/>
      </c>
      <c r="Z116" s="159" t="str">
        <f>IF('∆Ct calculation'!Z18="","",POWER(2,-'∆Ct calculation'!Z18))</f>
        <v/>
      </c>
      <c r="AA116" s="157" t="str">
        <f>IF('∆Ct calculation'!AA18="","",POWER(2,-'∆Ct calculation'!AA18))</f>
        <v/>
      </c>
      <c r="AB116" s="158" t="str">
        <f>IF('∆Ct calculation'!AB18="","",POWER(2,-'∆Ct calculation'!AB18))</f>
        <v/>
      </c>
      <c r="AC116" s="159" t="str">
        <f>IF('∆Ct calculation'!AC18="","",POWER(2,-'∆Ct calculation'!AC18))</f>
        <v/>
      </c>
      <c r="AD116" s="157" t="str">
        <f>IF('∆Ct calculation'!AD18="","",POWER(2,-'∆Ct calculation'!AD18))</f>
        <v/>
      </c>
      <c r="AE116" s="158" t="str">
        <f>IF('∆Ct calculation'!AE18="","",POWER(2,-'∆Ct calculation'!AE18))</f>
        <v/>
      </c>
      <c r="AF116" s="159" t="str">
        <f>IF('∆Ct calculation'!AF18="","",POWER(2,-'∆Ct calculation'!AF18))</f>
        <v/>
      </c>
      <c r="AG116" s="157" t="str">
        <f>IF('∆Ct calculation'!AG18="","",POWER(2,-'∆Ct calculation'!AG18))</f>
        <v/>
      </c>
      <c r="AH116" s="158" t="str">
        <f>IF('∆Ct calculation'!AH18="","",POWER(2,-'∆Ct calculation'!AH18))</f>
        <v/>
      </c>
      <c r="AI116" s="159" t="str">
        <f>IF('∆Ct calculation'!AI18="","",POWER(2,-'∆Ct calculation'!AI18))</f>
        <v/>
      </c>
      <c r="AJ116" s="635" t="e">
        <f t="shared" si="122"/>
        <v>#N/A</v>
      </c>
      <c r="AK116" s="636"/>
      <c r="AL116" s="637"/>
      <c r="AM116" s="635" t="e">
        <f t="shared" si="111"/>
        <v>#N/A</v>
      </c>
      <c r="AN116" s="636"/>
      <c r="AO116" s="637"/>
      <c r="AP116" s="635" t="e">
        <f t="shared" si="112"/>
        <v>#N/A</v>
      </c>
      <c r="AQ116" s="636"/>
      <c r="AR116" s="637"/>
      <c r="AS116" s="635" t="e">
        <f t="shared" si="113"/>
        <v>#N/A</v>
      </c>
      <c r="AT116" s="636"/>
      <c r="AU116" s="637"/>
      <c r="AV116" s="635" t="e">
        <f t="shared" si="114"/>
        <v>#N/A</v>
      </c>
      <c r="AW116" s="636"/>
      <c r="AX116" s="637"/>
      <c r="AY116" s="635" t="e">
        <f t="shared" si="115"/>
        <v>#N/A</v>
      </c>
      <c r="AZ116" s="636"/>
      <c r="BA116" s="637"/>
      <c r="BB116" s="635" t="e">
        <f t="shared" si="116"/>
        <v>#N/A</v>
      </c>
      <c r="BC116" s="636"/>
      <c r="BD116" s="637"/>
      <c r="BE116" s="635" t="e">
        <f t="shared" si="117"/>
        <v>#N/A</v>
      </c>
      <c r="BF116" s="636"/>
      <c r="BG116" s="637"/>
      <c r="BH116" s="635" t="e">
        <f t="shared" si="118"/>
        <v>#N/A</v>
      </c>
      <c r="BI116" s="636"/>
      <c r="BJ116" s="637"/>
      <c r="BK116" s="635" t="e">
        <f t="shared" si="119"/>
        <v>#N/A</v>
      </c>
      <c r="BL116" s="636"/>
      <c r="BM116" s="637"/>
      <c r="BN116" s="635" t="e">
        <f t="shared" si="120"/>
        <v>#N/A</v>
      </c>
      <c r="BO116" s="636"/>
      <c r="BP116" s="637"/>
      <c r="BQ116" s="30" t="e">
        <f>IF(ISNUMBER('∆Ct and 2^(-∆Ct) means'!AK19),'∆Ct and 2^(-∆Ct) means'!AK19,NA())</f>
        <v>#N/A</v>
      </c>
      <c r="BR116" s="30" t="e">
        <f>IF(ISNUMBER('∆Ct and 2^(-∆Ct) means'!AL19),'∆Ct and 2^(-∆Ct) means'!AL19,NA())</f>
        <v>#N/A</v>
      </c>
      <c r="BS116" s="30" t="e">
        <f>IF(ISNUMBER('∆Ct and 2^(-∆Ct) means'!AM19),'∆Ct and 2^(-∆Ct) means'!AM19,NA())</f>
        <v>#N/A</v>
      </c>
      <c r="BT116" s="30" t="e">
        <f>IF(ISNUMBER('∆Ct and 2^(-∆Ct) means'!AN19),'∆Ct and 2^(-∆Ct) means'!AN19,NA())</f>
        <v>#N/A</v>
      </c>
      <c r="BU116" s="30" t="e">
        <f>IF(ISNUMBER('∆Ct and 2^(-∆Ct) means'!AO19),'∆Ct and 2^(-∆Ct) means'!AO19,NA())</f>
        <v>#N/A</v>
      </c>
      <c r="BV116" s="30" t="e">
        <f>IF(ISNUMBER('∆Ct and 2^(-∆Ct) means'!AP19),'∆Ct and 2^(-∆Ct) means'!AP19,NA())</f>
        <v>#N/A</v>
      </c>
      <c r="BW116" s="30" t="e">
        <f>IF(ISNUMBER('∆Ct and 2^(-∆Ct) means'!AQ19),'∆Ct and 2^(-∆Ct) means'!AQ19,NA())</f>
        <v>#N/A</v>
      </c>
      <c r="BX116" s="30" t="e">
        <f>IF(ISNUMBER('∆Ct and 2^(-∆Ct) means'!AR19),'∆Ct and 2^(-∆Ct) means'!AR19,NA())</f>
        <v>#N/A</v>
      </c>
      <c r="BY116" s="30" t="e">
        <f>IF(ISNUMBER('∆Ct and 2^(-∆Ct) means'!AS19),'∆Ct and 2^(-∆Ct) means'!AS19,NA())</f>
        <v>#N/A</v>
      </c>
      <c r="BZ116" s="30" t="e">
        <f>IF(ISNUMBER('∆Ct and 2^(-∆Ct) means'!AT19),'∆Ct and 2^(-∆Ct) means'!AT19,NA())</f>
        <v>#N/A</v>
      </c>
      <c r="CA116" s="30" t="e">
        <f>IF(ISNUMBER('∆Ct and 2^(-∆Ct) means'!AU19),'∆Ct and 2^(-∆Ct) means'!AU19,NA())</f>
        <v>#N/A</v>
      </c>
      <c r="CB116" s="30" t="e">
        <f>IF(ISNUMBER('∆Ct and 2^(-∆Ct) means'!AV19),'∆Ct and 2^(-∆Ct) means'!AV19,NA())</f>
        <v>#N/A</v>
      </c>
      <c r="CC116" s="30" t="e">
        <f>IF(ISNUMBER('∆Ct and 2^(-∆Ct) means'!AW19),'∆Ct and 2^(-∆Ct) means'!AW19,NA())</f>
        <v>#N/A</v>
      </c>
      <c r="CD116" s="30" t="e">
        <f>IF(ISNUMBER('∆Ct and 2^(-∆Ct) means'!AX19),'∆Ct and 2^(-∆Ct) means'!AX19,NA())</f>
        <v>#N/A</v>
      </c>
      <c r="CE116" s="30" t="e">
        <f>IF(ISNUMBER('∆Ct and 2^(-∆Ct) means'!AY19),'∆Ct and 2^(-∆Ct) means'!AY19,NA())</f>
        <v>#N/A</v>
      </c>
      <c r="CF116" s="30" t="e">
        <f>IF(ISNUMBER('∆Ct and 2^(-∆Ct) means'!AZ19),'∆Ct and 2^(-∆Ct) means'!AZ19,NA())</f>
        <v>#N/A</v>
      </c>
      <c r="CG116" s="30" t="e">
        <f>IF(ISNUMBER('∆Ct and 2^(-∆Ct) means'!BA19),'∆Ct and 2^(-∆Ct) means'!BA19,NA())</f>
        <v>#N/A</v>
      </c>
      <c r="CH116" s="30" t="e">
        <f>IF(ISNUMBER('∆Ct and 2^(-∆Ct) means'!BB19),'∆Ct and 2^(-∆Ct) means'!BB19,NA())</f>
        <v>#N/A</v>
      </c>
      <c r="CI116" s="30" t="e">
        <f>IF(ISNUMBER('∆Ct and 2^(-∆Ct) means'!BC19),'∆Ct and 2^(-∆Ct) means'!BC19,NA())</f>
        <v>#N/A</v>
      </c>
      <c r="CJ116" s="30" t="e">
        <f>IF(ISNUMBER('∆Ct and 2^(-∆Ct) means'!BD19),'∆Ct and 2^(-∆Ct) means'!BD19,NA())</f>
        <v>#N/A</v>
      </c>
    </row>
    <row r="117" spans="1:88">
      <c r="A117" s="24" t="str">
        <f t="shared" si="121"/>
        <v>B5</v>
      </c>
      <c r="B117" s="25" t="str">
        <f t="shared" si="121"/>
        <v/>
      </c>
      <c r="C117" s="157" t="str">
        <f>IF('∆Ct calculation'!C19="","",POWER(2,-'∆Ct calculation'!C19))</f>
        <v/>
      </c>
      <c r="D117" s="158" t="str">
        <f>IF('∆Ct calculation'!D19="","",POWER(2,-'∆Ct calculation'!D19))</f>
        <v/>
      </c>
      <c r="E117" s="159" t="str">
        <f>IF('∆Ct calculation'!E19="","",POWER(2,-'∆Ct calculation'!E19))</f>
        <v/>
      </c>
      <c r="F117" s="157" t="str">
        <f>IF('∆Ct calculation'!F19="","",POWER(2,-'∆Ct calculation'!F19))</f>
        <v/>
      </c>
      <c r="G117" s="158" t="str">
        <f>IF('∆Ct calculation'!G19="","",POWER(2,-'∆Ct calculation'!G19))</f>
        <v/>
      </c>
      <c r="H117" s="159" t="str">
        <f>IF('∆Ct calculation'!H19="","",POWER(2,-'∆Ct calculation'!H19))</f>
        <v/>
      </c>
      <c r="I117" s="157" t="str">
        <f>IF('∆Ct calculation'!I19="","",POWER(2,-'∆Ct calculation'!I19))</f>
        <v/>
      </c>
      <c r="J117" s="158" t="str">
        <f>IF('∆Ct calculation'!J19="","",POWER(2,-'∆Ct calculation'!J19))</f>
        <v/>
      </c>
      <c r="K117" s="159" t="str">
        <f>IF('∆Ct calculation'!K19="","",POWER(2,-'∆Ct calculation'!K19))</f>
        <v/>
      </c>
      <c r="L117" s="157" t="str">
        <f>IF('∆Ct calculation'!L19="","",POWER(2,-'∆Ct calculation'!L19))</f>
        <v/>
      </c>
      <c r="M117" s="158" t="str">
        <f>IF('∆Ct calculation'!M19="","",POWER(2,-'∆Ct calculation'!M19))</f>
        <v/>
      </c>
      <c r="N117" s="159" t="str">
        <f>IF('∆Ct calculation'!N19="","",POWER(2,-'∆Ct calculation'!N19))</f>
        <v/>
      </c>
      <c r="O117" s="157" t="str">
        <f>IF('∆Ct calculation'!O19="","",POWER(2,-'∆Ct calculation'!O19))</f>
        <v/>
      </c>
      <c r="P117" s="158" t="str">
        <f>IF('∆Ct calculation'!P19="","",POWER(2,-'∆Ct calculation'!P19))</f>
        <v/>
      </c>
      <c r="Q117" s="159" t="str">
        <f>IF('∆Ct calculation'!Q19="","",POWER(2,-'∆Ct calculation'!Q19))</f>
        <v/>
      </c>
      <c r="R117" s="157" t="str">
        <f>IF('∆Ct calculation'!R19="","",POWER(2,-'∆Ct calculation'!R19))</f>
        <v/>
      </c>
      <c r="S117" s="158" t="str">
        <f>IF('∆Ct calculation'!S19="","",POWER(2,-'∆Ct calculation'!S19))</f>
        <v/>
      </c>
      <c r="T117" s="159" t="str">
        <f>IF('∆Ct calculation'!T19="","",POWER(2,-'∆Ct calculation'!T19))</f>
        <v/>
      </c>
      <c r="U117" s="157" t="str">
        <f>IF('∆Ct calculation'!U19="","",POWER(2,-'∆Ct calculation'!U19))</f>
        <v/>
      </c>
      <c r="V117" s="158" t="str">
        <f>IF('∆Ct calculation'!V19="","",POWER(2,-'∆Ct calculation'!V19))</f>
        <v/>
      </c>
      <c r="W117" s="159" t="str">
        <f>IF('∆Ct calculation'!W19="","",POWER(2,-'∆Ct calculation'!W19))</f>
        <v/>
      </c>
      <c r="X117" s="157" t="str">
        <f>IF('∆Ct calculation'!X19="","",POWER(2,-'∆Ct calculation'!X19))</f>
        <v/>
      </c>
      <c r="Y117" s="158" t="str">
        <f>IF('∆Ct calculation'!Y19="","",POWER(2,-'∆Ct calculation'!Y19))</f>
        <v/>
      </c>
      <c r="Z117" s="159" t="str">
        <f>IF('∆Ct calculation'!Z19="","",POWER(2,-'∆Ct calculation'!Z19))</f>
        <v/>
      </c>
      <c r="AA117" s="157" t="str">
        <f>IF('∆Ct calculation'!AA19="","",POWER(2,-'∆Ct calculation'!AA19))</f>
        <v/>
      </c>
      <c r="AB117" s="158" t="str">
        <f>IF('∆Ct calculation'!AB19="","",POWER(2,-'∆Ct calculation'!AB19))</f>
        <v/>
      </c>
      <c r="AC117" s="159" t="str">
        <f>IF('∆Ct calculation'!AC19="","",POWER(2,-'∆Ct calculation'!AC19))</f>
        <v/>
      </c>
      <c r="AD117" s="157" t="str">
        <f>IF('∆Ct calculation'!AD19="","",POWER(2,-'∆Ct calculation'!AD19))</f>
        <v/>
      </c>
      <c r="AE117" s="158" t="str">
        <f>IF('∆Ct calculation'!AE19="","",POWER(2,-'∆Ct calculation'!AE19))</f>
        <v/>
      </c>
      <c r="AF117" s="159" t="str">
        <f>IF('∆Ct calculation'!AF19="","",POWER(2,-'∆Ct calculation'!AF19))</f>
        <v/>
      </c>
      <c r="AG117" s="157" t="str">
        <f>IF('∆Ct calculation'!AG19="","",POWER(2,-'∆Ct calculation'!AG19))</f>
        <v/>
      </c>
      <c r="AH117" s="158" t="str">
        <f>IF('∆Ct calculation'!AH19="","",POWER(2,-'∆Ct calculation'!AH19))</f>
        <v/>
      </c>
      <c r="AI117" s="159" t="str">
        <f>IF('∆Ct calculation'!AI19="","",POWER(2,-'∆Ct calculation'!AI19))</f>
        <v/>
      </c>
      <c r="AJ117" s="635" t="e">
        <f t="shared" si="122"/>
        <v>#N/A</v>
      </c>
      <c r="AK117" s="636"/>
      <c r="AL117" s="637"/>
      <c r="AM117" s="635" t="e">
        <f t="shared" si="111"/>
        <v>#N/A</v>
      </c>
      <c r="AN117" s="636"/>
      <c r="AO117" s="637"/>
      <c r="AP117" s="635" t="e">
        <f t="shared" si="112"/>
        <v>#N/A</v>
      </c>
      <c r="AQ117" s="636"/>
      <c r="AR117" s="637"/>
      <c r="AS117" s="635" t="e">
        <f t="shared" si="113"/>
        <v>#N/A</v>
      </c>
      <c r="AT117" s="636"/>
      <c r="AU117" s="637"/>
      <c r="AV117" s="635" t="e">
        <f t="shared" si="114"/>
        <v>#N/A</v>
      </c>
      <c r="AW117" s="636"/>
      <c r="AX117" s="637"/>
      <c r="AY117" s="635" t="e">
        <f t="shared" si="115"/>
        <v>#N/A</v>
      </c>
      <c r="AZ117" s="636"/>
      <c r="BA117" s="637"/>
      <c r="BB117" s="635" t="e">
        <f t="shared" si="116"/>
        <v>#N/A</v>
      </c>
      <c r="BC117" s="636"/>
      <c r="BD117" s="637"/>
      <c r="BE117" s="635" t="e">
        <f t="shared" si="117"/>
        <v>#N/A</v>
      </c>
      <c r="BF117" s="636"/>
      <c r="BG117" s="637"/>
      <c r="BH117" s="635" t="e">
        <f t="shared" si="118"/>
        <v>#N/A</v>
      </c>
      <c r="BI117" s="636"/>
      <c r="BJ117" s="637"/>
      <c r="BK117" s="635" t="e">
        <f t="shared" si="119"/>
        <v>#N/A</v>
      </c>
      <c r="BL117" s="636"/>
      <c r="BM117" s="637"/>
      <c r="BN117" s="635" t="e">
        <f t="shared" si="120"/>
        <v>#N/A</v>
      </c>
      <c r="BO117" s="636"/>
      <c r="BP117" s="637"/>
      <c r="BQ117" s="30" t="e">
        <f>IF(ISNUMBER('∆Ct and 2^(-∆Ct) means'!AK20),'∆Ct and 2^(-∆Ct) means'!AK20,NA())</f>
        <v>#N/A</v>
      </c>
      <c r="BR117" s="30" t="e">
        <f>IF(ISNUMBER('∆Ct and 2^(-∆Ct) means'!AL20),'∆Ct and 2^(-∆Ct) means'!AL20,NA())</f>
        <v>#N/A</v>
      </c>
      <c r="BS117" s="30" t="e">
        <f>IF(ISNUMBER('∆Ct and 2^(-∆Ct) means'!AM20),'∆Ct and 2^(-∆Ct) means'!AM20,NA())</f>
        <v>#N/A</v>
      </c>
      <c r="BT117" s="30" t="e">
        <f>IF(ISNUMBER('∆Ct and 2^(-∆Ct) means'!AN20),'∆Ct and 2^(-∆Ct) means'!AN20,NA())</f>
        <v>#N/A</v>
      </c>
      <c r="BU117" s="30" t="e">
        <f>IF(ISNUMBER('∆Ct and 2^(-∆Ct) means'!AO20),'∆Ct and 2^(-∆Ct) means'!AO20,NA())</f>
        <v>#N/A</v>
      </c>
      <c r="BV117" s="30" t="e">
        <f>IF(ISNUMBER('∆Ct and 2^(-∆Ct) means'!AP20),'∆Ct and 2^(-∆Ct) means'!AP20,NA())</f>
        <v>#N/A</v>
      </c>
      <c r="BW117" s="30" t="e">
        <f>IF(ISNUMBER('∆Ct and 2^(-∆Ct) means'!AQ20),'∆Ct and 2^(-∆Ct) means'!AQ20,NA())</f>
        <v>#N/A</v>
      </c>
      <c r="BX117" s="30" t="e">
        <f>IF(ISNUMBER('∆Ct and 2^(-∆Ct) means'!AR20),'∆Ct and 2^(-∆Ct) means'!AR20,NA())</f>
        <v>#N/A</v>
      </c>
      <c r="BY117" s="30" t="e">
        <f>IF(ISNUMBER('∆Ct and 2^(-∆Ct) means'!AS20),'∆Ct and 2^(-∆Ct) means'!AS20,NA())</f>
        <v>#N/A</v>
      </c>
      <c r="BZ117" s="30" t="e">
        <f>IF(ISNUMBER('∆Ct and 2^(-∆Ct) means'!AT20),'∆Ct and 2^(-∆Ct) means'!AT20,NA())</f>
        <v>#N/A</v>
      </c>
      <c r="CA117" s="30" t="e">
        <f>IF(ISNUMBER('∆Ct and 2^(-∆Ct) means'!AU20),'∆Ct and 2^(-∆Ct) means'!AU20,NA())</f>
        <v>#N/A</v>
      </c>
      <c r="CB117" s="30" t="e">
        <f>IF(ISNUMBER('∆Ct and 2^(-∆Ct) means'!AV20),'∆Ct and 2^(-∆Ct) means'!AV20,NA())</f>
        <v>#N/A</v>
      </c>
      <c r="CC117" s="30" t="e">
        <f>IF(ISNUMBER('∆Ct and 2^(-∆Ct) means'!AW20),'∆Ct and 2^(-∆Ct) means'!AW20,NA())</f>
        <v>#N/A</v>
      </c>
      <c r="CD117" s="30" t="e">
        <f>IF(ISNUMBER('∆Ct and 2^(-∆Ct) means'!AX20),'∆Ct and 2^(-∆Ct) means'!AX20,NA())</f>
        <v>#N/A</v>
      </c>
      <c r="CE117" s="30" t="e">
        <f>IF(ISNUMBER('∆Ct and 2^(-∆Ct) means'!AY20),'∆Ct and 2^(-∆Ct) means'!AY20,NA())</f>
        <v>#N/A</v>
      </c>
      <c r="CF117" s="30" t="e">
        <f>IF(ISNUMBER('∆Ct and 2^(-∆Ct) means'!AZ20),'∆Ct and 2^(-∆Ct) means'!AZ20,NA())</f>
        <v>#N/A</v>
      </c>
      <c r="CG117" s="30" t="e">
        <f>IF(ISNUMBER('∆Ct and 2^(-∆Ct) means'!BA20),'∆Ct and 2^(-∆Ct) means'!BA20,NA())</f>
        <v>#N/A</v>
      </c>
      <c r="CH117" s="30" t="e">
        <f>IF(ISNUMBER('∆Ct and 2^(-∆Ct) means'!BB20),'∆Ct and 2^(-∆Ct) means'!BB20,NA())</f>
        <v>#N/A</v>
      </c>
      <c r="CI117" s="30" t="e">
        <f>IF(ISNUMBER('∆Ct and 2^(-∆Ct) means'!BC20),'∆Ct and 2^(-∆Ct) means'!BC20,NA())</f>
        <v>#N/A</v>
      </c>
      <c r="CJ117" s="30" t="e">
        <f>IF(ISNUMBER('∆Ct and 2^(-∆Ct) means'!BD20),'∆Ct and 2^(-∆Ct) means'!BD20,NA())</f>
        <v>#N/A</v>
      </c>
    </row>
    <row r="118" spans="1:88">
      <c r="A118" s="24" t="str">
        <f t="shared" si="121"/>
        <v>B6</v>
      </c>
      <c r="B118" s="25" t="str">
        <f t="shared" si="121"/>
        <v/>
      </c>
      <c r="C118" s="157" t="str">
        <f>IF('∆Ct calculation'!C20="","",POWER(2,-'∆Ct calculation'!C20))</f>
        <v/>
      </c>
      <c r="D118" s="158" t="str">
        <f>IF('∆Ct calculation'!D20="","",POWER(2,-'∆Ct calculation'!D20))</f>
        <v/>
      </c>
      <c r="E118" s="159" t="str">
        <f>IF('∆Ct calculation'!E20="","",POWER(2,-'∆Ct calculation'!E20))</f>
        <v/>
      </c>
      <c r="F118" s="157" t="str">
        <f>IF('∆Ct calculation'!F20="","",POWER(2,-'∆Ct calculation'!F20))</f>
        <v/>
      </c>
      <c r="G118" s="158" t="str">
        <f>IF('∆Ct calculation'!G20="","",POWER(2,-'∆Ct calculation'!G20))</f>
        <v/>
      </c>
      <c r="H118" s="159" t="str">
        <f>IF('∆Ct calculation'!H20="","",POWER(2,-'∆Ct calculation'!H20))</f>
        <v/>
      </c>
      <c r="I118" s="157" t="str">
        <f>IF('∆Ct calculation'!I20="","",POWER(2,-'∆Ct calculation'!I20))</f>
        <v/>
      </c>
      <c r="J118" s="158" t="str">
        <f>IF('∆Ct calculation'!J20="","",POWER(2,-'∆Ct calculation'!J20))</f>
        <v/>
      </c>
      <c r="K118" s="159" t="str">
        <f>IF('∆Ct calculation'!K20="","",POWER(2,-'∆Ct calculation'!K20))</f>
        <v/>
      </c>
      <c r="L118" s="157" t="str">
        <f>IF('∆Ct calculation'!L20="","",POWER(2,-'∆Ct calculation'!L20))</f>
        <v/>
      </c>
      <c r="M118" s="158" t="str">
        <f>IF('∆Ct calculation'!M20="","",POWER(2,-'∆Ct calculation'!M20))</f>
        <v/>
      </c>
      <c r="N118" s="159" t="str">
        <f>IF('∆Ct calculation'!N20="","",POWER(2,-'∆Ct calculation'!N20))</f>
        <v/>
      </c>
      <c r="O118" s="157" t="str">
        <f>IF('∆Ct calculation'!O20="","",POWER(2,-'∆Ct calculation'!O20))</f>
        <v/>
      </c>
      <c r="P118" s="158" t="str">
        <f>IF('∆Ct calculation'!P20="","",POWER(2,-'∆Ct calculation'!P20))</f>
        <v/>
      </c>
      <c r="Q118" s="159" t="str">
        <f>IF('∆Ct calculation'!Q20="","",POWER(2,-'∆Ct calculation'!Q20))</f>
        <v/>
      </c>
      <c r="R118" s="157" t="str">
        <f>IF('∆Ct calculation'!R20="","",POWER(2,-'∆Ct calculation'!R20))</f>
        <v/>
      </c>
      <c r="S118" s="158" t="str">
        <f>IF('∆Ct calculation'!S20="","",POWER(2,-'∆Ct calculation'!S20))</f>
        <v/>
      </c>
      <c r="T118" s="159" t="str">
        <f>IF('∆Ct calculation'!T20="","",POWER(2,-'∆Ct calculation'!T20))</f>
        <v/>
      </c>
      <c r="U118" s="157" t="str">
        <f>IF('∆Ct calculation'!U20="","",POWER(2,-'∆Ct calculation'!U20))</f>
        <v/>
      </c>
      <c r="V118" s="158" t="str">
        <f>IF('∆Ct calculation'!V20="","",POWER(2,-'∆Ct calculation'!V20))</f>
        <v/>
      </c>
      <c r="W118" s="159" t="str">
        <f>IF('∆Ct calculation'!W20="","",POWER(2,-'∆Ct calculation'!W20))</f>
        <v/>
      </c>
      <c r="X118" s="157" t="str">
        <f>IF('∆Ct calculation'!X20="","",POWER(2,-'∆Ct calculation'!X20))</f>
        <v/>
      </c>
      <c r="Y118" s="158" t="str">
        <f>IF('∆Ct calculation'!Y20="","",POWER(2,-'∆Ct calculation'!Y20))</f>
        <v/>
      </c>
      <c r="Z118" s="159" t="str">
        <f>IF('∆Ct calculation'!Z20="","",POWER(2,-'∆Ct calculation'!Z20))</f>
        <v/>
      </c>
      <c r="AA118" s="157" t="str">
        <f>IF('∆Ct calculation'!AA20="","",POWER(2,-'∆Ct calculation'!AA20))</f>
        <v/>
      </c>
      <c r="AB118" s="158" t="str">
        <f>IF('∆Ct calculation'!AB20="","",POWER(2,-'∆Ct calculation'!AB20))</f>
        <v/>
      </c>
      <c r="AC118" s="159" t="str">
        <f>IF('∆Ct calculation'!AC20="","",POWER(2,-'∆Ct calculation'!AC20))</f>
        <v/>
      </c>
      <c r="AD118" s="157" t="str">
        <f>IF('∆Ct calculation'!AD20="","",POWER(2,-'∆Ct calculation'!AD20))</f>
        <v/>
      </c>
      <c r="AE118" s="158" t="str">
        <f>IF('∆Ct calculation'!AE20="","",POWER(2,-'∆Ct calculation'!AE20))</f>
        <v/>
      </c>
      <c r="AF118" s="159" t="str">
        <f>IF('∆Ct calculation'!AF20="","",POWER(2,-'∆Ct calculation'!AF20))</f>
        <v/>
      </c>
      <c r="AG118" s="157" t="str">
        <f>IF('∆Ct calculation'!AG20="","",POWER(2,-'∆Ct calculation'!AG20))</f>
        <v/>
      </c>
      <c r="AH118" s="158" t="str">
        <f>IF('∆Ct calculation'!AH20="","",POWER(2,-'∆Ct calculation'!AH20))</f>
        <v/>
      </c>
      <c r="AI118" s="159" t="str">
        <f>IF('∆Ct calculation'!AI20="","",POWER(2,-'∆Ct calculation'!AI20))</f>
        <v/>
      </c>
      <c r="AJ118" s="635" t="e">
        <f t="shared" si="122"/>
        <v>#N/A</v>
      </c>
      <c r="AK118" s="636"/>
      <c r="AL118" s="637"/>
      <c r="AM118" s="635" t="e">
        <f t="shared" si="111"/>
        <v>#N/A</v>
      </c>
      <c r="AN118" s="636"/>
      <c r="AO118" s="637"/>
      <c r="AP118" s="635" t="e">
        <f t="shared" si="112"/>
        <v>#N/A</v>
      </c>
      <c r="AQ118" s="636"/>
      <c r="AR118" s="637"/>
      <c r="AS118" s="635" t="e">
        <f t="shared" si="113"/>
        <v>#N/A</v>
      </c>
      <c r="AT118" s="636"/>
      <c r="AU118" s="637"/>
      <c r="AV118" s="635" t="e">
        <f t="shared" si="114"/>
        <v>#N/A</v>
      </c>
      <c r="AW118" s="636"/>
      <c r="AX118" s="637"/>
      <c r="AY118" s="635" t="e">
        <f t="shared" si="115"/>
        <v>#N/A</v>
      </c>
      <c r="AZ118" s="636"/>
      <c r="BA118" s="637"/>
      <c r="BB118" s="635" t="e">
        <f t="shared" si="116"/>
        <v>#N/A</v>
      </c>
      <c r="BC118" s="636"/>
      <c r="BD118" s="637"/>
      <c r="BE118" s="635" t="e">
        <f t="shared" si="117"/>
        <v>#N/A</v>
      </c>
      <c r="BF118" s="636"/>
      <c r="BG118" s="637"/>
      <c r="BH118" s="635" t="e">
        <f t="shared" si="118"/>
        <v>#N/A</v>
      </c>
      <c r="BI118" s="636"/>
      <c r="BJ118" s="637"/>
      <c r="BK118" s="635" t="e">
        <f t="shared" si="119"/>
        <v>#N/A</v>
      </c>
      <c r="BL118" s="636"/>
      <c r="BM118" s="637"/>
      <c r="BN118" s="635" t="e">
        <f t="shared" si="120"/>
        <v>#N/A</v>
      </c>
      <c r="BO118" s="636"/>
      <c r="BP118" s="637"/>
      <c r="BQ118" s="30" t="e">
        <f>IF(ISNUMBER('∆Ct and 2^(-∆Ct) means'!AK21),'∆Ct and 2^(-∆Ct) means'!AK21,NA())</f>
        <v>#N/A</v>
      </c>
      <c r="BR118" s="30" t="e">
        <f>IF(ISNUMBER('∆Ct and 2^(-∆Ct) means'!AL21),'∆Ct and 2^(-∆Ct) means'!AL21,NA())</f>
        <v>#N/A</v>
      </c>
      <c r="BS118" s="30" t="e">
        <f>IF(ISNUMBER('∆Ct and 2^(-∆Ct) means'!AM21),'∆Ct and 2^(-∆Ct) means'!AM21,NA())</f>
        <v>#N/A</v>
      </c>
      <c r="BT118" s="30" t="e">
        <f>IF(ISNUMBER('∆Ct and 2^(-∆Ct) means'!AN21),'∆Ct and 2^(-∆Ct) means'!AN21,NA())</f>
        <v>#N/A</v>
      </c>
      <c r="BU118" s="30" t="e">
        <f>IF(ISNUMBER('∆Ct and 2^(-∆Ct) means'!AO21),'∆Ct and 2^(-∆Ct) means'!AO21,NA())</f>
        <v>#N/A</v>
      </c>
      <c r="BV118" s="30" t="e">
        <f>IF(ISNUMBER('∆Ct and 2^(-∆Ct) means'!AP21),'∆Ct and 2^(-∆Ct) means'!AP21,NA())</f>
        <v>#N/A</v>
      </c>
      <c r="BW118" s="30" t="e">
        <f>IF(ISNUMBER('∆Ct and 2^(-∆Ct) means'!AQ21),'∆Ct and 2^(-∆Ct) means'!AQ21,NA())</f>
        <v>#N/A</v>
      </c>
      <c r="BX118" s="30" t="e">
        <f>IF(ISNUMBER('∆Ct and 2^(-∆Ct) means'!AR21),'∆Ct and 2^(-∆Ct) means'!AR21,NA())</f>
        <v>#N/A</v>
      </c>
      <c r="BY118" s="30" t="e">
        <f>IF(ISNUMBER('∆Ct and 2^(-∆Ct) means'!AS21),'∆Ct and 2^(-∆Ct) means'!AS21,NA())</f>
        <v>#N/A</v>
      </c>
      <c r="BZ118" s="30" t="e">
        <f>IF(ISNUMBER('∆Ct and 2^(-∆Ct) means'!AT21),'∆Ct and 2^(-∆Ct) means'!AT21,NA())</f>
        <v>#N/A</v>
      </c>
      <c r="CA118" s="30" t="e">
        <f>IF(ISNUMBER('∆Ct and 2^(-∆Ct) means'!AU21),'∆Ct and 2^(-∆Ct) means'!AU21,NA())</f>
        <v>#N/A</v>
      </c>
      <c r="CB118" s="30" t="e">
        <f>IF(ISNUMBER('∆Ct and 2^(-∆Ct) means'!AV21),'∆Ct and 2^(-∆Ct) means'!AV21,NA())</f>
        <v>#N/A</v>
      </c>
      <c r="CC118" s="30" t="e">
        <f>IF(ISNUMBER('∆Ct and 2^(-∆Ct) means'!AW21),'∆Ct and 2^(-∆Ct) means'!AW21,NA())</f>
        <v>#N/A</v>
      </c>
      <c r="CD118" s="30" t="e">
        <f>IF(ISNUMBER('∆Ct and 2^(-∆Ct) means'!AX21),'∆Ct and 2^(-∆Ct) means'!AX21,NA())</f>
        <v>#N/A</v>
      </c>
      <c r="CE118" s="30" t="e">
        <f>IF(ISNUMBER('∆Ct and 2^(-∆Ct) means'!AY21),'∆Ct and 2^(-∆Ct) means'!AY21,NA())</f>
        <v>#N/A</v>
      </c>
      <c r="CF118" s="30" t="e">
        <f>IF(ISNUMBER('∆Ct and 2^(-∆Ct) means'!AZ21),'∆Ct and 2^(-∆Ct) means'!AZ21,NA())</f>
        <v>#N/A</v>
      </c>
      <c r="CG118" s="30" t="e">
        <f>IF(ISNUMBER('∆Ct and 2^(-∆Ct) means'!BA21),'∆Ct and 2^(-∆Ct) means'!BA21,NA())</f>
        <v>#N/A</v>
      </c>
      <c r="CH118" s="30" t="e">
        <f>IF(ISNUMBER('∆Ct and 2^(-∆Ct) means'!BB21),'∆Ct and 2^(-∆Ct) means'!BB21,NA())</f>
        <v>#N/A</v>
      </c>
      <c r="CI118" s="30" t="e">
        <f>IF(ISNUMBER('∆Ct and 2^(-∆Ct) means'!BC21),'∆Ct and 2^(-∆Ct) means'!BC21,NA())</f>
        <v>#N/A</v>
      </c>
      <c r="CJ118" s="30" t="e">
        <f>IF(ISNUMBER('∆Ct and 2^(-∆Ct) means'!BD21),'∆Ct and 2^(-∆Ct) means'!BD21,NA())</f>
        <v>#N/A</v>
      </c>
    </row>
    <row r="119" spans="1:88">
      <c r="A119" s="24" t="str">
        <f t="shared" si="121"/>
        <v>B7</v>
      </c>
      <c r="B119" s="25" t="str">
        <f t="shared" si="121"/>
        <v/>
      </c>
      <c r="C119" s="157" t="str">
        <f>IF('∆Ct calculation'!C21="","",POWER(2,-'∆Ct calculation'!C21))</f>
        <v/>
      </c>
      <c r="D119" s="158" t="str">
        <f>IF('∆Ct calculation'!D21="","",POWER(2,-'∆Ct calculation'!D21))</f>
        <v/>
      </c>
      <c r="E119" s="159" t="str">
        <f>IF('∆Ct calculation'!E21="","",POWER(2,-'∆Ct calculation'!E21))</f>
        <v/>
      </c>
      <c r="F119" s="157" t="str">
        <f>IF('∆Ct calculation'!F21="","",POWER(2,-'∆Ct calculation'!F21))</f>
        <v/>
      </c>
      <c r="G119" s="158" t="str">
        <f>IF('∆Ct calculation'!G21="","",POWER(2,-'∆Ct calculation'!G21))</f>
        <v/>
      </c>
      <c r="H119" s="159" t="str">
        <f>IF('∆Ct calculation'!H21="","",POWER(2,-'∆Ct calculation'!H21))</f>
        <v/>
      </c>
      <c r="I119" s="157" t="str">
        <f>IF('∆Ct calculation'!I21="","",POWER(2,-'∆Ct calculation'!I21))</f>
        <v/>
      </c>
      <c r="J119" s="158" t="str">
        <f>IF('∆Ct calculation'!J21="","",POWER(2,-'∆Ct calculation'!J21))</f>
        <v/>
      </c>
      <c r="K119" s="159" t="str">
        <f>IF('∆Ct calculation'!K21="","",POWER(2,-'∆Ct calculation'!K21))</f>
        <v/>
      </c>
      <c r="L119" s="157" t="str">
        <f>IF('∆Ct calculation'!L21="","",POWER(2,-'∆Ct calculation'!L21))</f>
        <v/>
      </c>
      <c r="M119" s="158" t="str">
        <f>IF('∆Ct calculation'!M21="","",POWER(2,-'∆Ct calculation'!M21))</f>
        <v/>
      </c>
      <c r="N119" s="159" t="str">
        <f>IF('∆Ct calculation'!N21="","",POWER(2,-'∆Ct calculation'!N21))</f>
        <v/>
      </c>
      <c r="O119" s="157" t="str">
        <f>IF('∆Ct calculation'!O21="","",POWER(2,-'∆Ct calculation'!O21))</f>
        <v/>
      </c>
      <c r="P119" s="158" t="str">
        <f>IF('∆Ct calculation'!P21="","",POWER(2,-'∆Ct calculation'!P21))</f>
        <v/>
      </c>
      <c r="Q119" s="159" t="str">
        <f>IF('∆Ct calculation'!Q21="","",POWER(2,-'∆Ct calculation'!Q21))</f>
        <v/>
      </c>
      <c r="R119" s="157" t="str">
        <f>IF('∆Ct calculation'!R21="","",POWER(2,-'∆Ct calculation'!R21))</f>
        <v/>
      </c>
      <c r="S119" s="158" t="str">
        <f>IF('∆Ct calculation'!S21="","",POWER(2,-'∆Ct calculation'!S21))</f>
        <v/>
      </c>
      <c r="T119" s="159" t="str">
        <f>IF('∆Ct calculation'!T21="","",POWER(2,-'∆Ct calculation'!T21))</f>
        <v/>
      </c>
      <c r="U119" s="157" t="str">
        <f>IF('∆Ct calculation'!U21="","",POWER(2,-'∆Ct calculation'!U21))</f>
        <v/>
      </c>
      <c r="V119" s="158" t="str">
        <f>IF('∆Ct calculation'!V21="","",POWER(2,-'∆Ct calculation'!V21))</f>
        <v/>
      </c>
      <c r="W119" s="159" t="str">
        <f>IF('∆Ct calculation'!W21="","",POWER(2,-'∆Ct calculation'!W21))</f>
        <v/>
      </c>
      <c r="X119" s="157" t="str">
        <f>IF('∆Ct calculation'!X21="","",POWER(2,-'∆Ct calculation'!X21))</f>
        <v/>
      </c>
      <c r="Y119" s="158" t="str">
        <f>IF('∆Ct calculation'!Y21="","",POWER(2,-'∆Ct calculation'!Y21))</f>
        <v/>
      </c>
      <c r="Z119" s="159" t="str">
        <f>IF('∆Ct calculation'!Z21="","",POWER(2,-'∆Ct calculation'!Z21))</f>
        <v/>
      </c>
      <c r="AA119" s="157" t="str">
        <f>IF('∆Ct calculation'!AA21="","",POWER(2,-'∆Ct calculation'!AA21))</f>
        <v/>
      </c>
      <c r="AB119" s="158" t="str">
        <f>IF('∆Ct calculation'!AB21="","",POWER(2,-'∆Ct calculation'!AB21))</f>
        <v/>
      </c>
      <c r="AC119" s="159" t="str">
        <f>IF('∆Ct calculation'!AC21="","",POWER(2,-'∆Ct calculation'!AC21))</f>
        <v/>
      </c>
      <c r="AD119" s="157" t="str">
        <f>IF('∆Ct calculation'!AD21="","",POWER(2,-'∆Ct calculation'!AD21))</f>
        <v/>
      </c>
      <c r="AE119" s="158" t="str">
        <f>IF('∆Ct calculation'!AE21="","",POWER(2,-'∆Ct calculation'!AE21))</f>
        <v/>
      </c>
      <c r="AF119" s="159" t="str">
        <f>IF('∆Ct calculation'!AF21="","",POWER(2,-'∆Ct calculation'!AF21))</f>
        <v/>
      </c>
      <c r="AG119" s="157" t="str">
        <f>IF('∆Ct calculation'!AG21="","",POWER(2,-'∆Ct calculation'!AG21))</f>
        <v/>
      </c>
      <c r="AH119" s="158" t="str">
        <f>IF('∆Ct calculation'!AH21="","",POWER(2,-'∆Ct calculation'!AH21))</f>
        <v/>
      </c>
      <c r="AI119" s="159" t="str">
        <f>IF('∆Ct calculation'!AI21="","",POWER(2,-'∆Ct calculation'!AI21))</f>
        <v/>
      </c>
      <c r="AJ119" s="635" t="e">
        <f t="shared" si="122"/>
        <v>#N/A</v>
      </c>
      <c r="AK119" s="636"/>
      <c r="AL119" s="637"/>
      <c r="AM119" s="635" t="e">
        <f t="shared" si="111"/>
        <v>#N/A</v>
      </c>
      <c r="AN119" s="636"/>
      <c r="AO119" s="637"/>
      <c r="AP119" s="635" t="e">
        <f t="shared" si="112"/>
        <v>#N/A</v>
      </c>
      <c r="AQ119" s="636"/>
      <c r="AR119" s="637"/>
      <c r="AS119" s="635" t="e">
        <f t="shared" si="113"/>
        <v>#N/A</v>
      </c>
      <c r="AT119" s="636"/>
      <c r="AU119" s="637"/>
      <c r="AV119" s="635" t="e">
        <f t="shared" si="114"/>
        <v>#N/A</v>
      </c>
      <c r="AW119" s="636"/>
      <c r="AX119" s="637"/>
      <c r="AY119" s="635" t="e">
        <f t="shared" si="115"/>
        <v>#N/A</v>
      </c>
      <c r="AZ119" s="636"/>
      <c r="BA119" s="637"/>
      <c r="BB119" s="635" t="e">
        <f t="shared" si="116"/>
        <v>#N/A</v>
      </c>
      <c r="BC119" s="636"/>
      <c r="BD119" s="637"/>
      <c r="BE119" s="635" t="e">
        <f t="shared" si="117"/>
        <v>#N/A</v>
      </c>
      <c r="BF119" s="636"/>
      <c r="BG119" s="637"/>
      <c r="BH119" s="635" t="e">
        <f t="shared" si="118"/>
        <v>#N/A</v>
      </c>
      <c r="BI119" s="636"/>
      <c r="BJ119" s="637"/>
      <c r="BK119" s="635" t="e">
        <f t="shared" si="119"/>
        <v>#N/A</v>
      </c>
      <c r="BL119" s="636"/>
      <c r="BM119" s="637"/>
      <c r="BN119" s="635" t="e">
        <f t="shared" si="120"/>
        <v>#N/A</v>
      </c>
      <c r="BO119" s="636"/>
      <c r="BP119" s="637"/>
      <c r="BQ119" s="30" t="e">
        <f>IF(ISNUMBER('∆Ct and 2^(-∆Ct) means'!AK22),'∆Ct and 2^(-∆Ct) means'!AK22,NA())</f>
        <v>#N/A</v>
      </c>
      <c r="BR119" s="30" t="e">
        <f>IF(ISNUMBER('∆Ct and 2^(-∆Ct) means'!AL22),'∆Ct and 2^(-∆Ct) means'!AL22,NA())</f>
        <v>#N/A</v>
      </c>
      <c r="BS119" s="30" t="e">
        <f>IF(ISNUMBER('∆Ct and 2^(-∆Ct) means'!AM22),'∆Ct and 2^(-∆Ct) means'!AM22,NA())</f>
        <v>#N/A</v>
      </c>
      <c r="BT119" s="30" t="e">
        <f>IF(ISNUMBER('∆Ct and 2^(-∆Ct) means'!AN22),'∆Ct and 2^(-∆Ct) means'!AN22,NA())</f>
        <v>#N/A</v>
      </c>
      <c r="BU119" s="30" t="e">
        <f>IF(ISNUMBER('∆Ct and 2^(-∆Ct) means'!AO22),'∆Ct and 2^(-∆Ct) means'!AO22,NA())</f>
        <v>#N/A</v>
      </c>
      <c r="BV119" s="30" t="e">
        <f>IF(ISNUMBER('∆Ct and 2^(-∆Ct) means'!AP22),'∆Ct and 2^(-∆Ct) means'!AP22,NA())</f>
        <v>#N/A</v>
      </c>
      <c r="BW119" s="30" t="e">
        <f>IF(ISNUMBER('∆Ct and 2^(-∆Ct) means'!AQ22),'∆Ct and 2^(-∆Ct) means'!AQ22,NA())</f>
        <v>#N/A</v>
      </c>
      <c r="BX119" s="30" t="e">
        <f>IF(ISNUMBER('∆Ct and 2^(-∆Ct) means'!AR22),'∆Ct and 2^(-∆Ct) means'!AR22,NA())</f>
        <v>#N/A</v>
      </c>
      <c r="BY119" s="30" t="e">
        <f>IF(ISNUMBER('∆Ct and 2^(-∆Ct) means'!AS22),'∆Ct and 2^(-∆Ct) means'!AS22,NA())</f>
        <v>#N/A</v>
      </c>
      <c r="BZ119" s="30" t="e">
        <f>IF(ISNUMBER('∆Ct and 2^(-∆Ct) means'!AT22),'∆Ct and 2^(-∆Ct) means'!AT22,NA())</f>
        <v>#N/A</v>
      </c>
      <c r="CA119" s="30" t="e">
        <f>IF(ISNUMBER('∆Ct and 2^(-∆Ct) means'!AU22),'∆Ct and 2^(-∆Ct) means'!AU22,NA())</f>
        <v>#N/A</v>
      </c>
      <c r="CB119" s="30" t="e">
        <f>IF(ISNUMBER('∆Ct and 2^(-∆Ct) means'!AV22),'∆Ct and 2^(-∆Ct) means'!AV22,NA())</f>
        <v>#N/A</v>
      </c>
      <c r="CC119" s="30" t="e">
        <f>IF(ISNUMBER('∆Ct and 2^(-∆Ct) means'!AW22),'∆Ct and 2^(-∆Ct) means'!AW22,NA())</f>
        <v>#N/A</v>
      </c>
      <c r="CD119" s="30" t="e">
        <f>IF(ISNUMBER('∆Ct and 2^(-∆Ct) means'!AX22),'∆Ct and 2^(-∆Ct) means'!AX22,NA())</f>
        <v>#N/A</v>
      </c>
      <c r="CE119" s="30" t="e">
        <f>IF(ISNUMBER('∆Ct and 2^(-∆Ct) means'!AY22),'∆Ct and 2^(-∆Ct) means'!AY22,NA())</f>
        <v>#N/A</v>
      </c>
      <c r="CF119" s="30" t="e">
        <f>IF(ISNUMBER('∆Ct and 2^(-∆Ct) means'!AZ22),'∆Ct and 2^(-∆Ct) means'!AZ22,NA())</f>
        <v>#N/A</v>
      </c>
      <c r="CG119" s="30" t="e">
        <f>IF(ISNUMBER('∆Ct and 2^(-∆Ct) means'!BA22),'∆Ct and 2^(-∆Ct) means'!BA22,NA())</f>
        <v>#N/A</v>
      </c>
      <c r="CH119" s="30" t="e">
        <f>IF(ISNUMBER('∆Ct and 2^(-∆Ct) means'!BB22),'∆Ct and 2^(-∆Ct) means'!BB22,NA())</f>
        <v>#N/A</v>
      </c>
      <c r="CI119" s="30" t="e">
        <f>IF(ISNUMBER('∆Ct and 2^(-∆Ct) means'!BC22),'∆Ct and 2^(-∆Ct) means'!BC22,NA())</f>
        <v>#N/A</v>
      </c>
      <c r="CJ119" s="30" t="e">
        <f>IF(ISNUMBER('∆Ct and 2^(-∆Ct) means'!BD22),'∆Ct and 2^(-∆Ct) means'!BD22,NA())</f>
        <v>#N/A</v>
      </c>
    </row>
    <row r="120" spans="1:88">
      <c r="A120" s="24" t="str">
        <f t="shared" si="121"/>
        <v>B8</v>
      </c>
      <c r="B120" s="25" t="str">
        <f t="shared" si="121"/>
        <v/>
      </c>
      <c r="C120" s="157" t="str">
        <f>IF('∆Ct calculation'!C22="","",POWER(2,-'∆Ct calculation'!C22))</f>
        <v/>
      </c>
      <c r="D120" s="158" t="str">
        <f>IF('∆Ct calculation'!D22="","",POWER(2,-'∆Ct calculation'!D22))</f>
        <v/>
      </c>
      <c r="E120" s="159" t="str">
        <f>IF('∆Ct calculation'!E22="","",POWER(2,-'∆Ct calculation'!E22))</f>
        <v/>
      </c>
      <c r="F120" s="157" t="str">
        <f>IF('∆Ct calculation'!F22="","",POWER(2,-'∆Ct calculation'!F22))</f>
        <v/>
      </c>
      <c r="G120" s="158" t="str">
        <f>IF('∆Ct calculation'!G22="","",POWER(2,-'∆Ct calculation'!G22))</f>
        <v/>
      </c>
      <c r="H120" s="159" t="str">
        <f>IF('∆Ct calculation'!H22="","",POWER(2,-'∆Ct calculation'!H22))</f>
        <v/>
      </c>
      <c r="I120" s="157" t="str">
        <f>IF('∆Ct calculation'!I22="","",POWER(2,-'∆Ct calculation'!I22))</f>
        <v/>
      </c>
      <c r="J120" s="158" t="str">
        <f>IF('∆Ct calculation'!J22="","",POWER(2,-'∆Ct calculation'!J22))</f>
        <v/>
      </c>
      <c r="K120" s="159" t="str">
        <f>IF('∆Ct calculation'!K22="","",POWER(2,-'∆Ct calculation'!K22))</f>
        <v/>
      </c>
      <c r="L120" s="157" t="str">
        <f>IF('∆Ct calculation'!L22="","",POWER(2,-'∆Ct calculation'!L22))</f>
        <v/>
      </c>
      <c r="M120" s="158" t="str">
        <f>IF('∆Ct calculation'!M22="","",POWER(2,-'∆Ct calculation'!M22))</f>
        <v/>
      </c>
      <c r="N120" s="159" t="str">
        <f>IF('∆Ct calculation'!N22="","",POWER(2,-'∆Ct calculation'!N22))</f>
        <v/>
      </c>
      <c r="O120" s="157" t="str">
        <f>IF('∆Ct calculation'!O22="","",POWER(2,-'∆Ct calculation'!O22))</f>
        <v/>
      </c>
      <c r="P120" s="158" t="str">
        <f>IF('∆Ct calculation'!P22="","",POWER(2,-'∆Ct calculation'!P22))</f>
        <v/>
      </c>
      <c r="Q120" s="159" t="str">
        <f>IF('∆Ct calculation'!Q22="","",POWER(2,-'∆Ct calculation'!Q22))</f>
        <v/>
      </c>
      <c r="R120" s="157" t="str">
        <f>IF('∆Ct calculation'!R22="","",POWER(2,-'∆Ct calculation'!R22))</f>
        <v/>
      </c>
      <c r="S120" s="158" t="str">
        <f>IF('∆Ct calculation'!S22="","",POWER(2,-'∆Ct calculation'!S22))</f>
        <v/>
      </c>
      <c r="T120" s="159" t="str">
        <f>IF('∆Ct calculation'!T22="","",POWER(2,-'∆Ct calculation'!T22))</f>
        <v/>
      </c>
      <c r="U120" s="157" t="str">
        <f>IF('∆Ct calculation'!U22="","",POWER(2,-'∆Ct calculation'!U22))</f>
        <v/>
      </c>
      <c r="V120" s="158" t="str">
        <f>IF('∆Ct calculation'!V22="","",POWER(2,-'∆Ct calculation'!V22))</f>
        <v/>
      </c>
      <c r="W120" s="159" t="str">
        <f>IF('∆Ct calculation'!W22="","",POWER(2,-'∆Ct calculation'!W22))</f>
        <v/>
      </c>
      <c r="X120" s="157" t="str">
        <f>IF('∆Ct calculation'!X22="","",POWER(2,-'∆Ct calculation'!X22))</f>
        <v/>
      </c>
      <c r="Y120" s="158" t="str">
        <f>IF('∆Ct calculation'!Y22="","",POWER(2,-'∆Ct calculation'!Y22))</f>
        <v/>
      </c>
      <c r="Z120" s="159" t="str">
        <f>IF('∆Ct calculation'!Z22="","",POWER(2,-'∆Ct calculation'!Z22))</f>
        <v/>
      </c>
      <c r="AA120" s="157" t="str">
        <f>IF('∆Ct calculation'!AA22="","",POWER(2,-'∆Ct calculation'!AA22))</f>
        <v/>
      </c>
      <c r="AB120" s="158" t="str">
        <f>IF('∆Ct calculation'!AB22="","",POWER(2,-'∆Ct calculation'!AB22))</f>
        <v/>
      </c>
      <c r="AC120" s="159" t="str">
        <f>IF('∆Ct calculation'!AC22="","",POWER(2,-'∆Ct calculation'!AC22))</f>
        <v/>
      </c>
      <c r="AD120" s="157" t="str">
        <f>IF('∆Ct calculation'!AD22="","",POWER(2,-'∆Ct calculation'!AD22))</f>
        <v/>
      </c>
      <c r="AE120" s="158" t="str">
        <f>IF('∆Ct calculation'!AE22="","",POWER(2,-'∆Ct calculation'!AE22))</f>
        <v/>
      </c>
      <c r="AF120" s="159" t="str">
        <f>IF('∆Ct calculation'!AF22="","",POWER(2,-'∆Ct calculation'!AF22))</f>
        <v/>
      </c>
      <c r="AG120" s="157" t="str">
        <f>IF('∆Ct calculation'!AG22="","",POWER(2,-'∆Ct calculation'!AG22))</f>
        <v/>
      </c>
      <c r="AH120" s="158" t="str">
        <f>IF('∆Ct calculation'!AH22="","",POWER(2,-'∆Ct calculation'!AH22))</f>
        <v/>
      </c>
      <c r="AI120" s="159" t="str">
        <f>IF('∆Ct calculation'!AI22="","",POWER(2,-'∆Ct calculation'!AI22))</f>
        <v/>
      </c>
      <c r="AJ120" s="635" t="e">
        <f t="shared" si="122"/>
        <v>#N/A</v>
      </c>
      <c r="AK120" s="636"/>
      <c r="AL120" s="637"/>
      <c r="AM120" s="635" t="e">
        <f t="shared" si="111"/>
        <v>#N/A</v>
      </c>
      <c r="AN120" s="636"/>
      <c r="AO120" s="637"/>
      <c r="AP120" s="635" t="e">
        <f t="shared" si="112"/>
        <v>#N/A</v>
      </c>
      <c r="AQ120" s="636"/>
      <c r="AR120" s="637"/>
      <c r="AS120" s="635" t="e">
        <f t="shared" si="113"/>
        <v>#N/A</v>
      </c>
      <c r="AT120" s="636"/>
      <c r="AU120" s="637"/>
      <c r="AV120" s="635" t="e">
        <f t="shared" si="114"/>
        <v>#N/A</v>
      </c>
      <c r="AW120" s="636"/>
      <c r="AX120" s="637"/>
      <c r="AY120" s="635" t="e">
        <f t="shared" si="115"/>
        <v>#N/A</v>
      </c>
      <c r="AZ120" s="636"/>
      <c r="BA120" s="637"/>
      <c r="BB120" s="635" t="e">
        <f t="shared" si="116"/>
        <v>#N/A</v>
      </c>
      <c r="BC120" s="636"/>
      <c r="BD120" s="637"/>
      <c r="BE120" s="635" t="e">
        <f t="shared" si="117"/>
        <v>#N/A</v>
      </c>
      <c r="BF120" s="636"/>
      <c r="BG120" s="637"/>
      <c r="BH120" s="635" t="e">
        <f t="shared" si="118"/>
        <v>#N/A</v>
      </c>
      <c r="BI120" s="636"/>
      <c r="BJ120" s="637"/>
      <c r="BK120" s="635" t="e">
        <f t="shared" si="119"/>
        <v>#N/A</v>
      </c>
      <c r="BL120" s="636"/>
      <c r="BM120" s="637"/>
      <c r="BN120" s="635" t="e">
        <f t="shared" si="120"/>
        <v>#N/A</v>
      </c>
      <c r="BO120" s="636"/>
      <c r="BP120" s="637"/>
      <c r="BQ120" s="30" t="e">
        <f>IF(ISNUMBER('∆Ct and 2^(-∆Ct) means'!AK23),'∆Ct and 2^(-∆Ct) means'!AK23,NA())</f>
        <v>#N/A</v>
      </c>
      <c r="BR120" s="30" t="e">
        <f>IF(ISNUMBER('∆Ct and 2^(-∆Ct) means'!AL23),'∆Ct and 2^(-∆Ct) means'!AL23,NA())</f>
        <v>#N/A</v>
      </c>
      <c r="BS120" s="30" t="e">
        <f>IF(ISNUMBER('∆Ct and 2^(-∆Ct) means'!AM23),'∆Ct and 2^(-∆Ct) means'!AM23,NA())</f>
        <v>#N/A</v>
      </c>
      <c r="BT120" s="30" t="e">
        <f>IF(ISNUMBER('∆Ct and 2^(-∆Ct) means'!AN23),'∆Ct and 2^(-∆Ct) means'!AN23,NA())</f>
        <v>#N/A</v>
      </c>
      <c r="BU120" s="30" t="e">
        <f>IF(ISNUMBER('∆Ct and 2^(-∆Ct) means'!AO23),'∆Ct and 2^(-∆Ct) means'!AO23,NA())</f>
        <v>#N/A</v>
      </c>
      <c r="BV120" s="30" t="e">
        <f>IF(ISNUMBER('∆Ct and 2^(-∆Ct) means'!AP23),'∆Ct and 2^(-∆Ct) means'!AP23,NA())</f>
        <v>#N/A</v>
      </c>
      <c r="BW120" s="30" t="e">
        <f>IF(ISNUMBER('∆Ct and 2^(-∆Ct) means'!AQ23),'∆Ct and 2^(-∆Ct) means'!AQ23,NA())</f>
        <v>#N/A</v>
      </c>
      <c r="BX120" s="30" t="e">
        <f>IF(ISNUMBER('∆Ct and 2^(-∆Ct) means'!AR23),'∆Ct and 2^(-∆Ct) means'!AR23,NA())</f>
        <v>#N/A</v>
      </c>
      <c r="BY120" s="30" t="e">
        <f>IF(ISNUMBER('∆Ct and 2^(-∆Ct) means'!AS23),'∆Ct and 2^(-∆Ct) means'!AS23,NA())</f>
        <v>#N/A</v>
      </c>
      <c r="BZ120" s="30" t="e">
        <f>IF(ISNUMBER('∆Ct and 2^(-∆Ct) means'!AT23),'∆Ct and 2^(-∆Ct) means'!AT23,NA())</f>
        <v>#N/A</v>
      </c>
      <c r="CA120" s="30" t="e">
        <f>IF(ISNUMBER('∆Ct and 2^(-∆Ct) means'!AU23),'∆Ct and 2^(-∆Ct) means'!AU23,NA())</f>
        <v>#N/A</v>
      </c>
      <c r="CB120" s="30" t="e">
        <f>IF(ISNUMBER('∆Ct and 2^(-∆Ct) means'!AV23),'∆Ct and 2^(-∆Ct) means'!AV23,NA())</f>
        <v>#N/A</v>
      </c>
      <c r="CC120" s="30" t="e">
        <f>IF(ISNUMBER('∆Ct and 2^(-∆Ct) means'!AW23),'∆Ct and 2^(-∆Ct) means'!AW23,NA())</f>
        <v>#N/A</v>
      </c>
      <c r="CD120" s="30" t="e">
        <f>IF(ISNUMBER('∆Ct and 2^(-∆Ct) means'!AX23),'∆Ct and 2^(-∆Ct) means'!AX23,NA())</f>
        <v>#N/A</v>
      </c>
      <c r="CE120" s="30" t="e">
        <f>IF(ISNUMBER('∆Ct and 2^(-∆Ct) means'!AY23),'∆Ct and 2^(-∆Ct) means'!AY23,NA())</f>
        <v>#N/A</v>
      </c>
      <c r="CF120" s="30" t="e">
        <f>IF(ISNUMBER('∆Ct and 2^(-∆Ct) means'!AZ23),'∆Ct and 2^(-∆Ct) means'!AZ23,NA())</f>
        <v>#N/A</v>
      </c>
      <c r="CG120" s="30" t="e">
        <f>IF(ISNUMBER('∆Ct and 2^(-∆Ct) means'!BA23),'∆Ct and 2^(-∆Ct) means'!BA23,NA())</f>
        <v>#N/A</v>
      </c>
      <c r="CH120" s="30" t="e">
        <f>IF(ISNUMBER('∆Ct and 2^(-∆Ct) means'!BB23),'∆Ct and 2^(-∆Ct) means'!BB23,NA())</f>
        <v>#N/A</v>
      </c>
      <c r="CI120" s="30" t="e">
        <f>IF(ISNUMBER('∆Ct and 2^(-∆Ct) means'!BC23),'∆Ct and 2^(-∆Ct) means'!BC23,NA())</f>
        <v>#N/A</v>
      </c>
      <c r="CJ120" s="30" t="e">
        <f>IF(ISNUMBER('∆Ct and 2^(-∆Ct) means'!BD23),'∆Ct and 2^(-∆Ct) means'!BD23,NA())</f>
        <v>#N/A</v>
      </c>
    </row>
    <row r="121" spans="1:88">
      <c r="A121" s="24" t="str">
        <f t="shared" ref="A121:B140" si="123">A23</f>
        <v>B9</v>
      </c>
      <c r="B121" s="25" t="str">
        <f t="shared" si="123"/>
        <v/>
      </c>
      <c r="C121" s="157" t="str">
        <f>IF('∆Ct calculation'!C23="","",POWER(2,-'∆Ct calculation'!C23))</f>
        <v/>
      </c>
      <c r="D121" s="158" t="str">
        <f>IF('∆Ct calculation'!D23="","",POWER(2,-'∆Ct calculation'!D23))</f>
        <v/>
      </c>
      <c r="E121" s="159" t="str">
        <f>IF('∆Ct calculation'!E23="","",POWER(2,-'∆Ct calculation'!E23))</f>
        <v/>
      </c>
      <c r="F121" s="157" t="str">
        <f>IF('∆Ct calculation'!F23="","",POWER(2,-'∆Ct calculation'!F23))</f>
        <v/>
      </c>
      <c r="G121" s="158" t="str">
        <f>IF('∆Ct calculation'!G23="","",POWER(2,-'∆Ct calculation'!G23))</f>
        <v/>
      </c>
      <c r="H121" s="159" t="str">
        <f>IF('∆Ct calculation'!H23="","",POWER(2,-'∆Ct calculation'!H23))</f>
        <v/>
      </c>
      <c r="I121" s="157" t="str">
        <f>IF('∆Ct calculation'!I23="","",POWER(2,-'∆Ct calculation'!I23))</f>
        <v/>
      </c>
      <c r="J121" s="158" t="str">
        <f>IF('∆Ct calculation'!J23="","",POWER(2,-'∆Ct calculation'!J23))</f>
        <v/>
      </c>
      <c r="K121" s="159" t="str">
        <f>IF('∆Ct calculation'!K23="","",POWER(2,-'∆Ct calculation'!K23))</f>
        <v/>
      </c>
      <c r="L121" s="157" t="str">
        <f>IF('∆Ct calculation'!L23="","",POWER(2,-'∆Ct calculation'!L23))</f>
        <v/>
      </c>
      <c r="M121" s="158" t="str">
        <f>IF('∆Ct calculation'!M23="","",POWER(2,-'∆Ct calculation'!M23))</f>
        <v/>
      </c>
      <c r="N121" s="159" t="str">
        <f>IF('∆Ct calculation'!N23="","",POWER(2,-'∆Ct calculation'!N23))</f>
        <v/>
      </c>
      <c r="O121" s="157" t="str">
        <f>IF('∆Ct calculation'!O23="","",POWER(2,-'∆Ct calculation'!O23))</f>
        <v/>
      </c>
      <c r="P121" s="158" t="str">
        <f>IF('∆Ct calculation'!P23="","",POWER(2,-'∆Ct calculation'!P23))</f>
        <v/>
      </c>
      <c r="Q121" s="159" t="str">
        <f>IF('∆Ct calculation'!Q23="","",POWER(2,-'∆Ct calculation'!Q23))</f>
        <v/>
      </c>
      <c r="R121" s="157" t="str">
        <f>IF('∆Ct calculation'!R23="","",POWER(2,-'∆Ct calculation'!R23))</f>
        <v/>
      </c>
      <c r="S121" s="158" t="str">
        <f>IF('∆Ct calculation'!S23="","",POWER(2,-'∆Ct calculation'!S23))</f>
        <v/>
      </c>
      <c r="T121" s="159" t="str">
        <f>IF('∆Ct calculation'!T23="","",POWER(2,-'∆Ct calculation'!T23))</f>
        <v/>
      </c>
      <c r="U121" s="157" t="str">
        <f>IF('∆Ct calculation'!U23="","",POWER(2,-'∆Ct calculation'!U23))</f>
        <v/>
      </c>
      <c r="V121" s="158" t="str">
        <f>IF('∆Ct calculation'!V23="","",POWER(2,-'∆Ct calculation'!V23))</f>
        <v/>
      </c>
      <c r="W121" s="159" t="str">
        <f>IF('∆Ct calculation'!W23="","",POWER(2,-'∆Ct calculation'!W23))</f>
        <v/>
      </c>
      <c r="X121" s="157" t="str">
        <f>IF('∆Ct calculation'!X23="","",POWER(2,-'∆Ct calculation'!X23))</f>
        <v/>
      </c>
      <c r="Y121" s="158" t="str">
        <f>IF('∆Ct calculation'!Y23="","",POWER(2,-'∆Ct calculation'!Y23))</f>
        <v/>
      </c>
      <c r="Z121" s="159" t="str">
        <f>IF('∆Ct calculation'!Z23="","",POWER(2,-'∆Ct calculation'!Z23))</f>
        <v/>
      </c>
      <c r="AA121" s="157" t="str">
        <f>IF('∆Ct calculation'!AA23="","",POWER(2,-'∆Ct calculation'!AA23))</f>
        <v/>
      </c>
      <c r="AB121" s="158" t="str">
        <f>IF('∆Ct calculation'!AB23="","",POWER(2,-'∆Ct calculation'!AB23))</f>
        <v/>
      </c>
      <c r="AC121" s="159" t="str">
        <f>IF('∆Ct calculation'!AC23="","",POWER(2,-'∆Ct calculation'!AC23))</f>
        <v/>
      </c>
      <c r="AD121" s="157" t="str">
        <f>IF('∆Ct calculation'!AD23="","",POWER(2,-'∆Ct calculation'!AD23))</f>
        <v/>
      </c>
      <c r="AE121" s="158" t="str">
        <f>IF('∆Ct calculation'!AE23="","",POWER(2,-'∆Ct calculation'!AE23))</f>
        <v/>
      </c>
      <c r="AF121" s="159" t="str">
        <f>IF('∆Ct calculation'!AF23="","",POWER(2,-'∆Ct calculation'!AF23))</f>
        <v/>
      </c>
      <c r="AG121" s="157" t="str">
        <f>IF('∆Ct calculation'!AG23="","",POWER(2,-'∆Ct calculation'!AG23))</f>
        <v/>
      </c>
      <c r="AH121" s="158" t="str">
        <f>IF('∆Ct calculation'!AH23="","",POWER(2,-'∆Ct calculation'!AH23))</f>
        <v/>
      </c>
      <c r="AI121" s="159" t="str">
        <f>IF('∆Ct calculation'!AI23="","",POWER(2,-'∆Ct calculation'!AI23))</f>
        <v/>
      </c>
      <c r="AJ121" s="635" t="e">
        <f t="shared" si="122"/>
        <v>#N/A</v>
      </c>
      <c r="AK121" s="636"/>
      <c r="AL121" s="637"/>
      <c r="AM121" s="635" t="e">
        <f t="shared" si="111"/>
        <v>#N/A</v>
      </c>
      <c r="AN121" s="636"/>
      <c r="AO121" s="637"/>
      <c r="AP121" s="635" t="e">
        <f t="shared" si="112"/>
        <v>#N/A</v>
      </c>
      <c r="AQ121" s="636"/>
      <c r="AR121" s="637"/>
      <c r="AS121" s="635" t="e">
        <f t="shared" si="113"/>
        <v>#N/A</v>
      </c>
      <c r="AT121" s="636"/>
      <c r="AU121" s="637"/>
      <c r="AV121" s="635" t="e">
        <f t="shared" si="114"/>
        <v>#N/A</v>
      </c>
      <c r="AW121" s="636"/>
      <c r="AX121" s="637"/>
      <c r="AY121" s="635" t="e">
        <f t="shared" si="115"/>
        <v>#N/A</v>
      </c>
      <c r="AZ121" s="636"/>
      <c r="BA121" s="637"/>
      <c r="BB121" s="635" t="e">
        <f t="shared" si="116"/>
        <v>#N/A</v>
      </c>
      <c r="BC121" s="636"/>
      <c r="BD121" s="637"/>
      <c r="BE121" s="635" t="e">
        <f t="shared" si="117"/>
        <v>#N/A</v>
      </c>
      <c r="BF121" s="636"/>
      <c r="BG121" s="637"/>
      <c r="BH121" s="635" t="e">
        <f t="shared" si="118"/>
        <v>#N/A</v>
      </c>
      <c r="BI121" s="636"/>
      <c r="BJ121" s="637"/>
      <c r="BK121" s="635" t="e">
        <f t="shared" si="119"/>
        <v>#N/A</v>
      </c>
      <c r="BL121" s="636"/>
      <c r="BM121" s="637"/>
      <c r="BN121" s="635" t="e">
        <f t="shared" si="120"/>
        <v>#N/A</v>
      </c>
      <c r="BO121" s="636"/>
      <c r="BP121" s="637"/>
      <c r="BQ121" s="30" t="e">
        <f>IF(ISNUMBER('∆Ct and 2^(-∆Ct) means'!AK24),'∆Ct and 2^(-∆Ct) means'!AK24,NA())</f>
        <v>#N/A</v>
      </c>
      <c r="BR121" s="30" t="e">
        <f>IF(ISNUMBER('∆Ct and 2^(-∆Ct) means'!AL24),'∆Ct and 2^(-∆Ct) means'!AL24,NA())</f>
        <v>#N/A</v>
      </c>
      <c r="BS121" s="30" t="e">
        <f>IF(ISNUMBER('∆Ct and 2^(-∆Ct) means'!AM24),'∆Ct and 2^(-∆Ct) means'!AM24,NA())</f>
        <v>#N/A</v>
      </c>
      <c r="BT121" s="30" t="e">
        <f>IF(ISNUMBER('∆Ct and 2^(-∆Ct) means'!AN24),'∆Ct and 2^(-∆Ct) means'!AN24,NA())</f>
        <v>#N/A</v>
      </c>
      <c r="BU121" s="30" t="e">
        <f>IF(ISNUMBER('∆Ct and 2^(-∆Ct) means'!AO24),'∆Ct and 2^(-∆Ct) means'!AO24,NA())</f>
        <v>#N/A</v>
      </c>
      <c r="BV121" s="30" t="e">
        <f>IF(ISNUMBER('∆Ct and 2^(-∆Ct) means'!AP24),'∆Ct and 2^(-∆Ct) means'!AP24,NA())</f>
        <v>#N/A</v>
      </c>
      <c r="BW121" s="30" t="e">
        <f>IF(ISNUMBER('∆Ct and 2^(-∆Ct) means'!AQ24),'∆Ct and 2^(-∆Ct) means'!AQ24,NA())</f>
        <v>#N/A</v>
      </c>
      <c r="BX121" s="30" t="e">
        <f>IF(ISNUMBER('∆Ct and 2^(-∆Ct) means'!AR24),'∆Ct and 2^(-∆Ct) means'!AR24,NA())</f>
        <v>#N/A</v>
      </c>
      <c r="BY121" s="30" t="e">
        <f>IF(ISNUMBER('∆Ct and 2^(-∆Ct) means'!AS24),'∆Ct and 2^(-∆Ct) means'!AS24,NA())</f>
        <v>#N/A</v>
      </c>
      <c r="BZ121" s="30" t="e">
        <f>IF(ISNUMBER('∆Ct and 2^(-∆Ct) means'!AT24),'∆Ct and 2^(-∆Ct) means'!AT24,NA())</f>
        <v>#N/A</v>
      </c>
      <c r="CA121" s="30" t="e">
        <f>IF(ISNUMBER('∆Ct and 2^(-∆Ct) means'!AU24),'∆Ct and 2^(-∆Ct) means'!AU24,NA())</f>
        <v>#N/A</v>
      </c>
      <c r="CB121" s="30" t="e">
        <f>IF(ISNUMBER('∆Ct and 2^(-∆Ct) means'!AV24),'∆Ct and 2^(-∆Ct) means'!AV24,NA())</f>
        <v>#N/A</v>
      </c>
      <c r="CC121" s="30" t="e">
        <f>IF(ISNUMBER('∆Ct and 2^(-∆Ct) means'!AW24),'∆Ct and 2^(-∆Ct) means'!AW24,NA())</f>
        <v>#N/A</v>
      </c>
      <c r="CD121" s="30" t="e">
        <f>IF(ISNUMBER('∆Ct and 2^(-∆Ct) means'!AX24),'∆Ct and 2^(-∆Ct) means'!AX24,NA())</f>
        <v>#N/A</v>
      </c>
      <c r="CE121" s="30" t="e">
        <f>IF(ISNUMBER('∆Ct and 2^(-∆Ct) means'!AY24),'∆Ct and 2^(-∆Ct) means'!AY24,NA())</f>
        <v>#N/A</v>
      </c>
      <c r="CF121" s="30" t="e">
        <f>IF(ISNUMBER('∆Ct and 2^(-∆Ct) means'!AZ24),'∆Ct and 2^(-∆Ct) means'!AZ24,NA())</f>
        <v>#N/A</v>
      </c>
      <c r="CG121" s="30" t="e">
        <f>IF(ISNUMBER('∆Ct and 2^(-∆Ct) means'!BA24),'∆Ct and 2^(-∆Ct) means'!BA24,NA())</f>
        <v>#N/A</v>
      </c>
      <c r="CH121" s="30" t="e">
        <f>IF(ISNUMBER('∆Ct and 2^(-∆Ct) means'!BB24),'∆Ct and 2^(-∆Ct) means'!BB24,NA())</f>
        <v>#N/A</v>
      </c>
      <c r="CI121" s="30" t="e">
        <f>IF(ISNUMBER('∆Ct and 2^(-∆Ct) means'!BC24),'∆Ct and 2^(-∆Ct) means'!BC24,NA())</f>
        <v>#N/A</v>
      </c>
      <c r="CJ121" s="30" t="e">
        <f>IF(ISNUMBER('∆Ct and 2^(-∆Ct) means'!BD24),'∆Ct and 2^(-∆Ct) means'!BD24,NA())</f>
        <v>#N/A</v>
      </c>
    </row>
    <row r="122" spans="1:88">
      <c r="A122" s="24" t="str">
        <f t="shared" si="123"/>
        <v>B10</v>
      </c>
      <c r="B122" s="25" t="str">
        <f t="shared" si="123"/>
        <v/>
      </c>
      <c r="C122" s="157" t="str">
        <f>IF('∆Ct calculation'!C24="","",POWER(2,-'∆Ct calculation'!C24))</f>
        <v/>
      </c>
      <c r="D122" s="158" t="str">
        <f>IF('∆Ct calculation'!D24="","",POWER(2,-'∆Ct calculation'!D24))</f>
        <v/>
      </c>
      <c r="E122" s="159" t="str">
        <f>IF('∆Ct calculation'!E24="","",POWER(2,-'∆Ct calculation'!E24))</f>
        <v/>
      </c>
      <c r="F122" s="157" t="str">
        <f>IF('∆Ct calculation'!F24="","",POWER(2,-'∆Ct calculation'!F24))</f>
        <v/>
      </c>
      <c r="G122" s="158" t="str">
        <f>IF('∆Ct calculation'!G24="","",POWER(2,-'∆Ct calculation'!G24))</f>
        <v/>
      </c>
      <c r="H122" s="159" t="str">
        <f>IF('∆Ct calculation'!H24="","",POWER(2,-'∆Ct calculation'!H24))</f>
        <v/>
      </c>
      <c r="I122" s="157" t="str">
        <f>IF('∆Ct calculation'!I24="","",POWER(2,-'∆Ct calculation'!I24))</f>
        <v/>
      </c>
      <c r="J122" s="158" t="str">
        <f>IF('∆Ct calculation'!J24="","",POWER(2,-'∆Ct calculation'!J24))</f>
        <v/>
      </c>
      <c r="K122" s="159" t="str">
        <f>IF('∆Ct calculation'!K24="","",POWER(2,-'∆Ct calculation'!K24))</f>
        <v/>
      </c>
      <c r="L122" s="157" t="str">
        <f>IF('∆Ct calculation'!L24="","",POWER(2,-'∆Ct calculation'!L24))</f>
        <v/>
      </c>
      <c r="M122" s="158" t="str">
        <f>IF('∆Ct calculation'!M24="","",POWER(2,-'∆Ct calculation'!M24))</f>
        <v/>
      </c>
      <c r="N122" s="159" t="str">
        <f>IF('∆Ct calculation'!N24="","",POWER(2,-'∆Ct calculation'!N24))</f>
        <v/>
      </c>
      <c r="O122" s="157" t="str">
        <f>IF('∆Ct calculation'!O24="","",POWER(2,-'∆Ct calculation'!O24))</f>
        <v/>
      </c>
      <c r="P122" s="158" t="str">
        <f>IF('∆Ct calculation'!P24="","",POWER(2,-'∆Ct calculation'!P24))</f>
        <v/>
      </c>
      <c r="Q122" s="159" t="str">
        <f>IF('∆Ct calculation'!Q24="","",POWER(2,-'∆Ct calculation'!Q24))</f>
        <v/>
      </c>
      <c r="R122" s="157" t="str">
        <f>IF('∆Ct calculation'!R24="","",POWER(2,-'∆Ct calculation'!R24))</f>
        <v/>
      </c>
      <c r="S122" s="158" t="str">
        <f>IF('∆Ct calculation'!S24="","",POWER(2,-'∆Ct calculation'!S24))</f>
        <v/>
      </c>
      <c r="T122" s="159" t="str">
        <f>IF('∆Ct calculation'!T24="","",POWER(2,-'∆Ct calculation'!T24))</f>
        <v/>
      </c>
      <c r="U122" s="157" t="str">
        <f>IF('∆Ct calculation'!U24="","",POWER(2,-'∆Ct calculation'!U24))</f>
        <v/>
      </c>
      <c r="V122" s="158" t="str">
        <f>IF('∆Ct calculation'!V24="","",POWER(2,-'∆Ct calculation'!V24))</f>
        <v/>
      </c>
      <c r="W122" s="159" t="str">
        <f>IF('∆Ct calculation'!W24="","",POWER(2,-'∆Ct calculation'!W24))</f>
        <v/>
      </c>
      <c r="X122" s="157" t="str">
        <f>IF('∆Ct calculation'!X24="","",POWER(2,-'∆Ct calculation'!X24))</f>
        <v/>
      </c>
      <c r="Y122" s="158" t="str">
        <f>IF('∆Ct calculation'!Y24="","",POWER(2,-'∆Ct calculation'!Y24))</f>
        <v/>
      </c>
      <c r="Z122" s="159" t="str">
        <f>IF('∆Ct calculation'!Z24="","",POWER(2,-'∆Ct calculation'!Z24))</f>
        <v/>
      </c>
      <c r="AA122" s="157" t="str">
        <f>IF('∆Ct calculation'!AA24="","",POWER(2,-'∆Ct calculation'!AA24))</f>
        <v/>
      </c>
      <c r="AB122" s="158" t="str">
        <f>IF('∆Ct calculation'!AB24="","",POWER(2,-'∆Ct calculation'!AB24))</f>
        <v/>
      </c>
      <c r="AC122" s="159" t="str">
        <f>IF('∆Ct calculation'!AC24="","",POWER(2,-'∆Ct calculation'!AC24))</f>
        <v/>
      </c>
      <c r="AD122" s="157" t="str">
        <f>IF('∆Ct calculation'!AD24="","",POWER(2,-'∆Ct calculation'!AD24))</f>
        <v/>
      </c>
      <c r="AE122" s="158" t="str">
        <f>IF('∆Ct calculation'!AE24="","",POWER(2,-'∆Ct calculation'!AE24))</f>
        <v/>
      </c>
      <c r="AF122" s="159" t="str">
        <f>IF('∆Ct calculation'!AF24="","",POWER(2,-'∆Ct calculation'!AF24))</f>
        <v/>
      </c>
      <c r="AG122" s="157" t="str">
        <f>IF('∆Ct calculation'!AG24="","",POWER(2,-'∆Ct calculation'!AG24))</f>
        <v/>
      </c>
      <c r="AH122" s="158" t="str">
        <f>IF('∆Ct calculation'!AH24="","",POWER(2,-'∆Ct calculation'!AH24))</f>
        <v/>
      </c>
      <c r="AI122" s="159" t="str">
        <f>IF('∆Ct calculation'!AI24="","",POWER(2,-'∆Ct calculation'!AI24))</f>
        <v/>
      </c>
      <c r="AJ122" s="635" t="e">
        <f t="shared" si="122"/>
        <v>#N/A</v>
      </c>
      <c r="AK122" s="636"/>
      <c r="AL122" s="637"/>
      <c r="AM122" s="635" t="e">
        <f t="shared" si="111"/>
        <v>#N/A</v>
      </c>
      <c r="AN122" s="636"/>
      <c r="AO122" s="637"/>
      <c r="AP122" s="635" t="e">
        <f t="shared" si="112"/>
        <v>#N/A</v>
      </c>
      <c r="AQ122" s="636"/>
      <c r="AR122" s="637"/>
      <c r="AS122" s="635" t="e">
        <f t="shared" si="113"/>
        <v>#N/A</v>
      </c>
      <c r="AT122" s="636"/>
      <c r="AU122" s="637"/>
      <c r="AV122" s="635" t="e">
        <f t="shared" si="114"/>
        <v>#N/A</v>
      </c>
      <c r="AW122" s="636"/>
      <c r="AX122" s="637"/>
      <c r="AY122" s="635" t="e">
        <f t="shared" si="115"/>
        <v>#N/A</v>
      </c>
      <c r="AZ122" s="636"/>
      <c r="BA122" s="637"/>
      <c r="BB122" s="635" t="e">
        <f t="shared" si="116"/>
        <v>#N/A</v>
      </c>
      <c r="BC122" s="636"/>
      <c r="BD122" s="637"/>
      <c r="BE122" s="635" t="e">
        <f t="shared" si="117"/>
        <v>#N/A</v>
      </c>
      <c r="BF122" s="636"/>
      <c r="BG122" s="637"/>
      <c r="BH122" s="635" t="e">
        <f t="shared" si="118"/>
        <v>#N/A</v>
      </c>
      <c r="BI122" s="636"/>
      <c r="BJ122" s="637"/>
      <c r="BK122" s="635" t="e">
        <f t="shared" si="119"/>
        <v>#N/A</v>
      </c>
      <c r="BL122" s="636"/>
      <c r="BM122" s="637"/>
      <c r="BN122" s="635" t="e">
        <f t="shared" si="120"/>
        <v>#N/A</v>
      </c>
      <c r="BO122" s="636"/>
      <c r="BP122" s="637"/>
      <c r="BQ122" s="30" t="e">
        <f>IF(ISNUMBER('∆Ct and 2^(-∆Ct) means'!AK25),'∆Ct and 2^(-∆Ct) means'!AK25,NA())</f>
        <v>#N/A</v>
      </c>
      <c r="BR122" s="30" t="e">
        <f>IF(ISNUMBER('∆Ct and 2^(-∆Ct) means'!AL25),'∆Ct and 2^(-∆Ct) means'!AL25,NA())</f>
        <v>#N/A</v>
      </c>
      <c r="BS122" s="30" t="e">
        <f>IF(ISNUMBER('∆Ct and 2^(-∆Ct) means'!AM25),'∆Ct and 2^(-∆Ct) means'!AM25,NA())</f>
        <v>#N/A</v>
      </c>
      <c r="BT122" s="30" t="e">
        <f>IF(ISNUMBER('∆Ct and 2^(-∆Ct) means'!AN25),'∆Ct and 2^(-∆Ct) means'!AN25,NA())</f>
        <v>#N/A</v>
      </c>
      <c r="BU122" s="30" t="e">
        <f>IF(ISNUMBER('∆Ct and 2^(-∆Ct) means'!AO25),'∆Ct and 2^(-∆Ct) means'!AO25,NA())</f>
        <v>#N/A</v>
      </c>
      <c r="BV122" s="30" t="e">
        <f>IF(ISNUMBER('∆Ct and 2^(-∆Ct) means'!AP25),'∆Ct and 2^(-∆Ct) means'!AP25,NA())</f>
        <v>#N/A</v>
      </c>
      <c r="BW122" s="30" t="e">
        <f>IF(ISNUMBER('∆Ct and 2^(-∆Ct) means'!AQ25),'∆Ct and 2^(-∆Ct) means'!AQ25,NA())</f>
        <v>#N/A</v>
      </c>
      <c r="BX122" s="30" t="e">
        <f>IF(ISNUMBER('∆Ct and 2^(-∆Ct) means'!AR25),'∆Ct and 2^(-∆Ct) means'!AR25,NA())</f>
        <v>#N/A</v>
      </c>
      <c r="BY122" s="30" t="e">
        <f>IF(ISNUMBER('∆Ct and 2^(-∆Ct) means'!AS25),'∆Ct and 2^(-∆Ct) means'!AS25,NA())</f>
        <v>#N/A</v>
      </c>
      <c r="BZ122" s="30" t="e">
        <f>IF(ISNUMBER('∆Ct and 2^(-∆Ct) means'!AT25),'∆Ct and 2^(-∆Ct) means'!AT25,NA())</f>
        <v>#N/A</v>
      </c>
      <c r="CA122" s="30" t="e">
        <f>IF(ISNUMBER('∆Ct and 2^(-∆Ct) means'!AU25),'∆Ct and 2^(-∆Ct) means'!AU25,NA())</f>
        <v>#N/A</v>
      </c>
      <c r="CB122" s="30" t="e">
        <f>IF(ISNUMBER('∆Ct and 2^(-∆Ct) means'!AV25),'∆Ct and 2^(-∆Ct) means'!AV25,NA())</f>
        <v>#N/A</v>
      </c>
      <c r="CC122" s="30" t="e">
        <f>IF(ISNUMBER('∆Ct and 2^(-∆Ct) means'!AW25),'∆Ct and 2^(-∆Ct) means'!AW25,NA())</f>
        <v>#N/A</v>
      </c>
      <c r="CD122" s="30" t="e">
        <f>IF(ISNUMBER('∆Ct and 2^(-∆Ct) means'!AX25),'∆Ct and 2^(-∆Ct) means'!AX25,NA())</f>
        <v>#N/A</v>
      </c>
      <c r="CE122" s="30" t="e">
        <f>IF(ISNUMBER('∆Ct and 2^(-∆Ct) means'!AY25),'∆Ct and 2^(-∆Ct) means'!AY25,NA())</f>
        <v>#N/A</v>
      </c>
      <c r="CF122" s="30" t="e">
        <f>IF(ISNUMBER('∆Ct and 2^(-∆Ct) means'!AZ25),'∆Ct and 2^(-∆Ct) means'!AZ25,NA())</f>
        <v>#N/A</v>
      </c>
      <c r="CG122" s="30" t="e">
        <f>IF(ISNUMBER('∆Ct and 2^(-∆Ct) means'!BA25),'∆Ct and 2^(-∆Ct) means'!BA25,NA())</f>
        <v>#N/A</v>
      </c>
      <c r="CH122" s="30" t="e">
        <f>IF(ISNUMBER('∆Ct and 2^(-∆Ct) means'!BB25),'∆Ct and 2^(-∆Ct) means'!BB25,NA())</f>
        <v>#N/A</v>
      </c>
      <c r="CI122" s="30" t="e">
        <f>IF(ISNUMBER('∆Ct and 2^(-∆Ct) means'!BC25),'∆Ct and 2^(-∆Ct) means'!BC25,NA())</f>
        <v>#N/A</v>
      </c>
      <c r="CJ122" s="30" t="e">
        <f>IF(ISNUMBER('∆Ct and 2^(-∆Ct) means'!BD25),'∆Ct and 2^(-∆Ct) means'!BD25,NA())</f>
        <v>#N/A</v>
      </c>
    </row>
    <row r="123" spans="1:88">
      <c r="A123" s="24" t="str">
        <f t="shared" si="123"/>
        <v>B11</v>
      </c>
      <c r="B123" s="25" t="str">
        <f t="shared" si="123"/>
        <v/>
      </c>
      <c r="C123" s="157" t="str">
        <f>IF('∆Ct calculation'!C25="","",POWER(2,-'∆Ct calculation'!C25))</f>
        <v/>
      </c>
      <c r="D123" s="158" t="str">
        <f>IF('∆Ct calculation'!D25="","",POWER(2,-'∆Ct calculation'!D25))</f>
        <v/>
      </c>
      <c r="E123" s="159" t="str">
        <f>IF('∆Ct calculation'!E25="","",POWER(2,-'∆Ct calculation'!E25))</f>
        <v/>
      </c>
      <c r="F123" s="157" t="str">
        <f>IF('∆Ct calculation'!F25="","",POWER(2,-'∆Ct calculation'!F25))</f>
        <v/>
      </c>
      <c r="G123" s="158" t="str">
        <f>IF('∆Ct calculation'!G25="","",POWER(2,-'∆Ct calculation'!G25))</f>
        <v/>
      </c>
      <c r="H123" s="159" t="str">
        <f>IF('∆Ct calculation'!H25="","",POWER(2,-'∆Ct calculation'!H25))</f>
        <v/>
      </c>
      <c r="I123" s="157" t="str">
        <f>IF('∆Ct calculation'!I25="","",POWER(2,-'∆Ct calculation'!I25))</f>
        <v/>
      </c>
      <c r="J123" s="158" t="str">
        <f>IF('∆Ct calculation'!J25="","",POWER(2,-'∆Ct calculation'!J25))</f>
        <v/>
      </c>
      <c r="K123" s="159" t="str">
        <f>IF('∆Ct calculation'!K25="","",POWER(2,-'∆Ct calculation'!K25))</f>
        <v/>
      </c>
      <c r="L123" s="157" t="str">
        <f>IF('∆Ct calculation'!L25="","",POWER(2,-'∆Ct calculation'!L25))</f>
        <v/>
      </c>
      <c r="M123" s="158" t="str">
        <f>IF('∆Ct calculation'!M25="","",POWER(2,-'∆Ct calculation'!M25))</f>
        <v/>
      </c>
      <c r="N123" s="159" t="str">
        <f>IF('∆Ct calculation'!N25="","",POWER(2,-'∆Ct calculation'!N25))</f>
        <v/>
      </c>
      <c r="O123" s="157" t="str">
        <f>IF('∆Ct calculation'!O25="","",POWER(2,-'∆Ct calculation'!O25))</f>
        <v/>
      </c>
      <c r="P123" s="158" t="str">
        <f>IF('∆Ct calculation'!P25="","",POWER(2,-'∆Ct calculation'!P25))</f>
        <v/>
      </c>
      <c r="Q123" s="159" t="str">
        <f>IF('∆Ct calculation'!Q25="","",POWER(2,-'∆Ct calculation'!Q25))</f>
        <v/>
      </c>
      <c r="R123" s="157" t="str">
        <f>IF('∆Ct calculation'!R25="","",POWER(2,-'∆Ct calculation'!R25))</f>
        <v/>
      </c>
      <c r="S123" s="158" t="str">
        <f>IF('∆Ct calculation'!S25="","",POWER(2,-'∆Ct calculation'!S25))</f>
        <v/>
      </c>
      <c r="T123" s="159" t="str">
        <f>IF('∆Ct calculation'!T25="","",POWER(2,-'∆Ct calculation'!T25))</f>
        <v/>
      </c>
      <c r="U123" s="157" t="str">
        <f>IF('∆Ct calculation'!U25="","",POWER(2,-'∆Ct calculation'!U25))</f>
        <v/>
      </c>
      <c r="V123" s="158" t="str">
        <f>IF('∆Ct calculation'!V25="","",POWER(2,-'∆Ct calculation'!V25))</f>
        <v/>
      </c>
      <c r="W123" s="159" t="str">
        <f>IF('∆Ct calculation'!W25="","",POWER(2,-'∆Ct calculation'!W25))</f>
        <v/>
      </c>
      <c r="X123" s="157" t="str">
        <f>IF('∆Ct calculation'!X25="","",POWER(2,-'∆Ct calculation'!X25))</f>
        <v/>
      </c>
      <c r="Y123" s="158" t="str">
        <f>IF('∆Ct calculation'!Y25="","",POWER(2,-'∆Ct calculation'!Y25))</f>
        <v/>
      </c>
      <c r="Z123" s="159" t="str">
        <f>IF('∆Ct calculation'!Z25="","",POWER(2,-'∆Ct calculation'!Z25))</f>
        <v/>
      </c>
      <c r="AA123" s="157" t="str">
        <f>IF('∆Ct calculation'!AA25="","",POWER(2,-'∆Ct calculation'!AA25))</f>
        <v/>
      </c>
      <c r="AB123" s="158" t="str">
        <f>IF('∆Ct calculation'!AB25="","",POWER(2,-'∆Ct calculation'!AB25))</f>
        <v/>
      </c>
      <c r="AC123" s="159" t="str">
        <f>IF('∆Ct calculation'!AC25="","",POWER(2,-'∆Ct calculation'!AC25))</f>
        <v/>
      </c>
      <c r="AD123" s="157" t="str">
        <f>IF('∆Ct calculation'!AD25="","",POWER(2,-'∆Ct calculation'!AD25))</f>
        <v/>
      </c>
      <c r="AE123" s="158" t="str">
        <f>IF('∆Ct calculation'!AE25="","",POWER(2,-'∆Ct calculation'!AE25))</f>
        <v/>
      </c>
      <c r="AF123" s="159" t="str">
        <f>IF('∆Ct calculation'!AF25="","",POWER(2,-'∆Ct calculation'!AF25))</f>
        <v/>
      </c>
      <c r="AG123" s="157" t="str">
        <f>IF('∆Ct calculation'!AG25="","",POWER(2,-'∆Ct calculation'!AG25))</f>
        <v/>
      </c>
      <c r="AH123" s="158" t="str">
        <f>IF('∆Ct calculation'!AH25="","",POWER(2,-'∆Ct calculation'!AH25))</f>
        <v/>
      </c>
      <c r="AI123" s="159" t="str">
        <f>IF('∆Ct calculation'!AI25="","",POWER(2,-'∆Ct calculation'!AI25))</f>
        <v/>
      </c>
      <c r="AJ123" s="635" t="e">
        <f t="shared" si="122"/>
        <v>#N/A</v>
      </c>
      <c r="AK123" s="636"/>
      <c r="AL123" s="637"/>
      <c r="AM123" s="635" t="e">
        <f t="shared" si="111"/>
        <v>#N/A</v>
      </c>
      <c r="AN123" s="636"/>
      <c r="AO123" s="637"/>
      <c r="AP123" s="635" t="e">
        <f t="shared" si="112"/>
        <v>#N/A</v>
      </c>
      <c r="AQ123" s="636"/>
      <c r="AR123" s="637"/>
      <c r="AS123" s="635" t="e">
        <f t="shared" si="113"/>
        <v>#N/A</v>
      </c>
      <c r="AT123" s="636"/>
      <c r="AU123" s="637"/>
      <c r="AV123" s="635" t="e">
        <f t="shared" si="114"/>
        <v>#N/A</v>
      </c>
      <c r="AW123" s="636"/>
      <c r="AX123" s="637"/>
      <c r="AY123" s="635" t="e">
        <f t="shared" si="115"/>
        <v>#N/A</v>
      </c>
      <c r="AZ123" s="636"/>
      <c r="BA123" s="637"/>
      <c r="BB123" s="635" t="e">
        <f t="shared" si="116"/>
        <v>#N/A</v>
      </c>
      <c r="BC123" s="636"/>
      <c r="BD123" s="637"/>
      <c r="BE123" s="635" t="e">
        <f t="shared" si="117"/>
        <v>#N/A</v>
      </c>
      <c r="BF123" s="636"/>
      <c r="BG123" s="637"/>
      <c r="BH123" s="635" t="e">
        <f t="shared" si="118"/>
        <v>#N/A</v>
      </c>
      <c r="BI123" s="636"/>
      <c r="BJ123" s="637"/>
      <c r="BK123" s="635" t="e">
        <f t="shared" si="119"/>
        <v>#N/A</v>
      </c>
      <c r="BL123" s="636"/>
      <c r="BM123" s="637"/>
      <c r="BN123" s="635" t="e">
        <f t="shared" si="120"/>
        <v>#N/A</v>
      </c>
      <c r="BO123" s="636"/>
      <c r="BP123" s="637"/>
      <c r="BQ123" s="30" t="e">
        <f>IF(ISNUMBER('∆Ct and 2^(-∆Ct) means'!AK26),'∆Ct and 2^(-∆Ct) means'!AK26,NA())</f>
        <v>#N/A</v>
      </c>
      <c r="BR123" s="30" t="e">
        <f>IF(ISNUMBER('∆Ct and 2^(-∆Ct) means'!AL26),'∆Ct and 2^(-∆Ct) means'!AL26,NA())</f>
        <v>#N/A</v>
      </c>
      <c r="BS123" s="30" t="e">
        <f>IF(ISNUMBER('∆Ct and 2^(-∆Ct) means'!AM26),'∆Ct and 2^(-∆Ct) means'!AM26,NA())</f>
        <v>#N/A</v>
      </c>
      <c r="BT123" s="30" t="e">
        <f>IF(ISNUMBER('∆Ct and 2^(-∆Ct) means'!AN26),'∆Ct and 2^(-∆Ct) means'!AN26,NA())</f>
        <v>#N/A</v>
      </c>
      <c r="BU123" s="30" t="e">
        <f>IF(ISNUMBER('∆Ct and 2^(-∆Ct) means'!AO26),'∆Ct and 2^(-∆Ct) means'!AO26,NA())</f>
        <v>#N/A</v>
      </c>
      <c r="BV123" s="30" t="e">
        <f>IF(ISNUMBER('∆Ct and 2^(-∆Ct) means'!AP26),'∆Ct and 2^(-∆Ct) means'!AP26,NA())</f>
        <v>#N/A</v>
      </c>
      <c r="BW123" s="30" t="e">
        <f>IF(ISNUMBER('∆Ct and 2^(-∆Ct) means'!AQ26),'∆Ct and 2^(-∆Ct) means'!AQ26,NA())</f>
        <v>#N/A</v>
      </c>
      <c r="BX123" s="30" t="e">
        <f>IF(ISNUMBER('∆Ct and 2^(-∆Ct) means'!AR26),'∆Ct and 2^(-∆Ct) means'!AR26,NA())</f>
        <v>#N/A</v>
      </c>
      <c r="BY123" s="30" t="e">
        <f>IF(ISNUMBER('∆Ct and 2^(-∆Ct) means'!AS26),'∆Ct and 2^(-∆Ct) means'!AS26,NA())</f>
        <v>#N/A</v>
      </c>
      <c r="BZ123" s="30" t="e">
        <f>IF(ISNUMBER('∆Ct and 2^(-∆Ct) means'!AT26),'∆Ct and 2^(-∆Ct) means'!AT26,NA())</f>
        <v>#N/A</v>
      </c>
      <c r="CA123" s="30" t="e">
        <f>IF(ISNUMBER('∆Ct and 2^(-∆Ct) means'!AU26),'∆Ct and 2^(-∆Ct) means'!AU26,NA())</f>
        <v>#N/A</v>
      </c>
      <c r="CB123" s="30" t="e">
        <f>IF(ISNUMBER('∆Ct and 2^(-∆Ct) means'!AV26),'∆Ct and 2^(-∆Ct) means'!AV26,NA())</f>
        <v>#N/A</v>
      </c>
      <c r="CC123" s="30" t="e">
        <f>IF(ISNUMBER('∆Ct and 2^(-∆Ct) means'!AW26),'∆Ct and 2^(-∆Ct) means'!AW26,NA())</f>
        <v>#N/A</v>
      </c>
      <c r="CD123" s="30" t="e">
        <f>IF(ISNUMBER('∆Ct and 2^(-∆Ct) means'!AX26),'∆Ct and 2^(-∆Ct) means'!AX26,NA())</f>
        <v>#N/A</v>
      </c>
      <c r="CE123" s="30" t="e">
        <f>IF(ISNUMBER('∆Ct and 2^(-∆Ct) means'!AY26),'∆Ct and 2^(-∆Ct) means'!AY26,NA())</f>
        <v>#N/A</v>
      </c>
      <c r="CF123" s="30" t="e">
        <f>IF(ISNUMBER('∆Ct and 2^(-∆Ct) means'!AZ26),'∆Ct and 2^(-∆Ct) means'!AZ26,NA())</f>
        <v>#N/A</v>
      </c>
      <c r="CG123" s="30" t="e">
        <f>IF(ISNUMBER('∆Ct and 2^(-∆Ct) means'!BA26),'∆Ct and 2^(-∆Ct) means'!BA26,NA())</f>
        <v>#N/A</v>
      </c>
      <c r="CH123" s="30" t="e">
        <f>IF(ISNUMBER('∆Ct and 2^(-∆Ct) means'!BB26),'∆Ct and 2^(-∆Ct) means'!BB26,NA())</f>
        <v>#N/A</v>
      </c>
      <c r="CI123" s="30" t="e">
        <f>IF(ISNUMBER('∆Ct and 2^(-∆Ct) means'!BC26),'∆Ct and 2^(-∆Ct) means'!BC26,NA())</f>
        <v>#N/A</v>
      </c>
      <c r="CJ123" s="30" t="e">
        <f>IF(ISNUMBER('∆Ct and 2^(-∆Ct) means'!BD26),'∆Ct and 2^(-∆Ct) means'!BD26,NA())</f>
        <v>#N/A</v>
      </c>
    </row>
    <row r="124" spans="1:88">
      <c r="A124" s="24" t="str">
        <f t="shared" si="123"/>
        <v>B12</v>
      </c>
      <c r="B124" s="25" t="str">
        <f t="shared" si="123"/>
        <v/>
      </c>
      <c r="C124" s="157" t="str">
        <f>IF('∆Ct calculation'!C26="","",POWER(2,-'∆Ct calculation'!C26))</f>
        <v/>
      </c>
      <c r="D124" s="158" t="str">
        <f>IF('∆Ct calculation'!D26="","",POWER(2,-'∆Ct calculation'!D26))</f>
        <v/>
      </c>
      <c r="E124" s="159" t="str">
        <f>IF('∆Ct calculation'!E26="","",POWER(2,-'∆Ct calculation'!E26))</f>
        <v/>
      </c>
      <c r="F124" s="157" t="str">
        <f>IF('∆Ct calculation'!F26="","",POWER(2,-'∆Ct calculation'!F26))</f>
        <v/>
      </c>
      <c r="G124" s="158" t="str">
        <f>IF('∆Ct calculation'!G26="","",POWER(2,-'∆Ct calculation'!G26))</f>
        <v/>
      </c>
      <c r="H124" s="159" t="str">
        <f>IF('∆Ct calculation'!H26="","",POWER(2,-'∆Ct calculation'!H26))</f>
        <v/>
      </c>
      <c r="I124" s="157" t="str">
        <f>IF('∆Ct calculation'!I26="","",POWER(2,-'∆Ct calculation'!I26))</f>
        <v/>
      </c>
      <c r="J124" s="158" t="str">
        <f>IF('∆Ct calculation'!J26="","",POWER(2,-'∆Ct calculation'!J26))</f>
        <v/>
      </c>
      <c r="K124" s="159" t="str">
        <f>IF('∆Ct calculation'!K26="","",POWER(2,-'∆Ct calculation'!K26))</f>
        <v/>
      </c>
      <c r="L124" s="157" t="str">
        <f>IF('∆Ct calculation'!L26="","",POWER(2,-'∆Ct calculation'!L26))</f>
        <v/>
      </c>
      <c r="M124" s="158" t="str">
        <f>IF('∆Ct calculation'!M26="","",POWER(2,-'∆Ct calculation'!M26))</f>
        <v/>
      </c>
      <c r="N124" s="159" t="str">
        <f>IF('∆Ct calculation'!N26="","",POWER(2,-'∆Ct calculation'!N26))</f>
        <v/>
      </c>
      <c r="O124" s="157" t="str">
        <f>IF('∆Ct calculation'!O26="","",POWER(2,-'∆Ct calculation'!O26))</f>
        <v/>
      </c>
      <c r="P124" s="158" t="str">
        <f>IF('∆Ct calculation'!P26="","",POWER(2,-'∆Ct calculation'!P26))</f>
        <v/>
      </c>
      <c r="Q124" s="159" t="str">
        <f>IF('∆Ct calculation'!Q26="","",POWER(2,-'∆Ct calculation'!Q26))</f>
        <v/>
      </c>
      <c r="R124" s="157" t="str">
        <f>IF('∆Ct calculation'!R26="","",POWER(2,-'∆Ct calculation'!R26))</f>
        <v/>
      </c>
      <c r="S124" s="158" t="str">
        <f>IF('∆Ct calculation'!S26="","",POWER(2,-'∆Ct calculation'!S26))</f>
        <v/>
      </c>
      <c r="T124" s="159" t="str">
        <f>IF('∆Ct calculation'!T26="","",POWER(2,-'∆Ct calculation'!T26))</f>
        <v/>
      </c>
      <c r="U124" s="157" t="str">
        <f>IF('∆Ct calculation'!U26="","",POWER(2,-'∆Ct calculation'!U26))</f>
        <v/>
      </c>
      <c r="V124" s="158" t="str">
        <f>IF('∆Ct calculation'!V26="","",POWER(2,-'∆Ct calculation'!V26))</f>
        <v/>
      </c>
      <c r="W124" s="159" t="str">
        <f>IF('∆Ct calculation'!W26="","",POWER(2,-'∆Ct calculation'!W26))</f>
        <v/>
      </c>
      <c r="X124" s="157" t="str">
        <f>IF('∆Ct calculation'!X26="","",POWER(2,-'∆Ct calculation'!X26))</f>
        <v/>
      </c>
      <c r="Y124" s="158" t="str">
        <f>IF('∆Ct calculation'!Y26="","",POWER(2,-'∆Ct calculation'!Y26))</f>
        <v/>
      </c>
      <c r="Z124" s="159" t="str">
        <f>IF('∆Ct calculation'!Z26="","",POWER(2,-'∆Ct calculation'!Z26))</f>
        <v/>
      </c>
      <c r="AA124" s="157" t="str">
        <f>IF('∆Ct calculation'!AA26="","",POWER(2,-'∆Ct calculation'!AA26))</f>
        <v/>
      </c>
      <c r="AB124" s="158" t="str">
        <f>IF('∆Ct calculation'!AB26="","",POWER(2,-'∆Ct calculation'!AB26))</f>
        <v/>
      </c>
      <c r="AC124" s="159" t="str">
        <f>IF('∆Ct calculation'!AC26="","",POWER(2,-'∆Ct calculation'!AC26))</f>
        <v/>
      </c>
      <c r="AD124" s="157" t="str">
        <f>IF('∆Ct calculation'!AD26="","",POWER(2,-'∆Ct calculation'!AD26))</f>
        <v/>
      </c>
      <c r="AE124" s="158" t="str">
        <f>IF('∆Ct calculation'!AE26="","",POWER(2,-'∆Ct calculation'!AE26))</f>
        <v/>
      </c>
      <c r="AF124" s="159" t="str">
        <f>IF('∆Ct calculation'!AF26="","",POWER(2,-'∆Ct calculation'!AF26))</f>
        <v/>
      </c>
      <c r="AG124" s="157" t="str">
        <f>IF('∆Ct calculation'!AG26="","",POWER(2,-'∆Ct calculation'!AG26))</f>
        <v/>
      </c>
      <c r="AH124" s="158" t="str">
        <f>IF('∆Ct calculation'!AH26="","",POWER(2,-'∆Ct calculation'!AH26))</f>
        <v/>
      </c>
      <c r="AI124" s="159" t="str">
        <f>IF('∆Ct calculation'!AI26="","",POWER(2,-'∆Ct calculation'!AI26))</f>
        <v/>
      </c>
      <c r="AJ124" s="635" t="e">
        <f t="shared" si="122"/>
        <v>#N/A</v>
      </c>
      <c r="AK124" s="636"/>
      <c r="AL124" s="637"/>
      <c r="AM124" s="635" t="e">
        <f t="shared" si="111"/>
        <v>#N/A</v>
      </c>
      <c r="AN124" s="636"/>
      <c r="AO124" s="637"/>
      <c r="AP124" s="635" t="e">
        <f t="shared" si="112"/>
        <v>#N/A</v>
      </c>
      <c r="AQ124" s="636"/>
      <c r="AR124" s="637"/>
      <c r="AS124" s="635" t="e">
        <f t="shared" si="113"/>
        <v>#N/A</v>
      </c>
      <c r="AT124" s="636"/>
      <c r="AU124" s="637"/>
      <c r="AV124" s="635" t="e">
        <f t="shared" si="114"/>
        <v>#N/A</v>
      </c>
      <c r="AW124" s="636"/>
      <c r="AX124" s="637"/>
      <c r="AY124" s="635" t="e">
        <f t="shared" si="115"/>
        <v>#N/A</v>
      </c>
      <c r="AZ124" s="636"/>
      <c r="BA124" s="637"/>
      <c r="BB124" s="635" t="e">
        <f t="shared" si="116"/>
        <v>#N/A</v>
      </c>
      <c r="BC124" s="636"/>
      <c r="BD124" s="637"/>
      <c r="BE124" s="635" t="e">
        <f t="shared" si="117"/>
        <v>#N/A</v>
      </c>
      <c r="BF124" s="636"/>
      <c r="BG124" s="637"/>
      <c r="BH124" s="635" t="e">
        <f t="shared" si="118"/>
        <v>#N/A</v>
      </c>
      <c r="BI124" s="636"/>
      <c r="BJ124" s="637"/>
      <c r="BK124" s="635" t="e">
        <f t="shared" si="119"/>
        <v>#N/A</v>
      </c>
      <c r="BL124" s="636"/>
      <c r="BM124" s="637"/>
      <c r="BN124" s="635" t="e">
        <f t="shared" si="120"/>
        <v>#N/A</v>
      </c>
      <c r="BO124" s="636"/>
      <c r="BP124" s="637"/>
      <c r="BQ124" s="30" t="e">
        <f>IF(ISNUMBER('∆Ct and 2^(-∆Ct) means'!AK27),'∆Ct and 2^(-∆Ct) means'!AK27,NA())</f>
        <v>#N/A</v>
      </c>
      <c r="BR124" s="30" t="e">
        <f>IF(ISNUMBER('∆Ct and 2^(-∆Ct) means'!AL27),'∆Ct and 2^(-∆Ct) means'!AL27,NA())</f>
        <v>#N/A</v>
      </c>
      <c r="BS124" s="30" t="e">
        <f>IF(ISNUMBER('∆Ct and 2^(-∆Ct) means'!AM27),'∆Ct and 2^(-∆Ct) means'!AM27,NA())</f>
        <v>#N/A</v>
      </c>
      <c r="BT124" s="30" t="e">
        <f>IF(ISNUMBER('∆Ct and 2^(-∆Ct) means'!AN27),'∆Ct and 2^(-∆Ct) means'!AN27,NA())</f>
        <v>#N/A</v>
      </c>
      <c r="BU124" s="30" t="e">
        <f>IF(ISNUMBER('∆Ct and 2^(-∆Ct) means'!AO27),'∆Ct and 2^(-∆Ct) means'!AO27,NA())</f>
        <v>#N/A</v>
      </c>
      <c r="BV124" s="30" t="e">
        <f>IF(ISNUMBER('∆Ct and 2^(-∆Ct) means'!AP27),'∆Ct and 2^(-∆Ct) means'!AP27,NA())</f>
        <v>#N/A</v>
      </c>
      <c r="BW124" s="30" t="e">
        <f>IF(ISNUMBER('∆Ct and 2^(-∆Ct) means'!AQ27),'∆Ct and 2^(-∆Ct) means'!AQ27,NA())</f>
        <v>#N/A</v>
      </c>
      <c r="BX124" s="30" t="e">
        <f>IF(ISNUMBER('∆Ct and 2^(-∆Ct) means'!AR27),'∆Ct and 2^(-∆Ct) means'!AR27,NA())</f>
        <v>#N/A</v>
      </c>
      <c r="BY124" s="30" t="e">
        <f>IF(ISNUMBER('∆Ct and 2^(-∆Ct) means'!AS27),'∆Ct and 2^(-∆Ct) means'!AS27,NA())</f>
        <v>#N/A</v>
      </c>
      <c r="BZ124" s="30" t="e">
        <f>IF(ISNUMBER('∆Ct and 2^(-∆Ct) means'!AT27),'∆Ct and 2^(-∆Ct) means'!AT27,NA())</f>
        <v>#N/A</v>
      </c>
      <c r="CA124" s="30" t="e">
        <f>IF(ISNUMBER('∆Ct and 2^(-∆Ct) means'!AU27),'∆Ct and 2^(-∆Ct) means'!AU27,NA())</f>
        <v>#N/A</v>
      </c>
      <c r="CB124" s="30" t="e">
        <f>IF(ISNUMBER('∆Ct and 2^(-∆Ct) means'!AV27),'∆Ct and 2^(-∆Ct) means'!AV27,NA())</f>
        <v>#N/A</v>
      </c>
      <c r="CC124" s="30" t="e">
        <f>IF(ISNUMBER('∆Ct and 2^(-∆Ct) means'!AW27),'∆Ct and 2^(-∆Ct) means'!AW27,NA())</f>
        <v>#N/A</v>
      </c>
      <c r="CD124" s="30" t="e">
        <f>IF(ISNUMBER('∆Ct and 2^(-∆Ct) means'!AX27),'∆Ct and 2^(-∆Ct) means'!AX27,NA())</f>
        <v>#N/A</v>
      </c>
      <c r="CE124" s="30" t="e">
        <f>IF(ISNUMBER('∆Ct and 2^(-∆Ct) means'!AY27),'∆Ct and 2^(-∆Ct) means'!AY27,NA())</f>
        <v>#N/A</v>
      </c>
      <c r="CF124" s="30" t="e">
        <f>IF(ISNUMBER('∆Ct and 2^(-∆Ct) means'!AZ27),'∆Ct and 2^(-∆Ct) means'!AZ27,NA())</f>
        <v>#N/A</v>
      </c>
      <c r="CG124" s="30" t="e">
        <f>IF(ISNUMBER('∆Ct and 2^(-∆Ct) means'!BA27),'∆Ct and 2^(-∆Ct) means'!BA27,NA())</f>
        <v>#N/A</v>
      </c>
      <c r="CH124" s="30" t="e">
        <f>IF(ISNUMBER('∆Ct and 2^(-∆Ct) means'!BB27),'∆Ct and 2^(-∆Ct) means'!BB27,NA())</f>
        <v>#N/A</v>
      </c>
      <c r="CI124" s="30" t="e">
        <f>IF(ISNUMBER('∆Ct and 2^(-∆Ct) means'!BC27),'∆Ct and 2^(-∆Ct) means'!BC27,NA())</f>
        <v>#N/A</v>
      </c>
      <c r="CJ124" s="30" t="e">
        <f>IF(ISNUMBER('∆Ct and 2^(-∆Ct) means'!BD27),'∆Ct and 2^(-∆Ct) means'!BD27,NA())</f>
        <v>#N/A</v>
      </c>
    </row>
    <row r="125" spans="1:88">
      <c r="A125" s="24" t="str">
        <f t="shared" si="123"/>
        <v>C1</v>
      </c>
      <c r="B125" s="25" t="str">
        <f t="shared" si="123"/>
        <v/>
      </c>
      <c r="C125" s="157" t="str">
        <f>IF('∆Ct calculation'!C27="","",POWER(2,-'∆Ct calculation'!C27))</f>
        <v/>
      </c>
      <c r="D125" s="158" t="str">
        <f>IF('∆Ct calculation'!D27="","",POWER(2,-'∆Ct calculation'!D27))</f>
        <v/>
      </c>
      <c r="E125" s="159" t="str">
        <f>IF('∆Ct calculation'!E27="","",POWER(2,-'∆Ct calculation'!E27))</f>
        <v/>
      </c>
      <c r="F125" s="157" t="str">
        <f>IF('∆Ct calculation'!F27="","",POWER(2,-'∆Ct calculation'!F27))</f>
        <v/>
      </c>
      <c r="G125" s="158" t="str">
        <f>IF('∆Ct calculation'!G27="","",POWER(2,-'∆Ct calculation'!G27))</f>
        <v/>
      </c>
      <c r="H125" s="159" t="str">
        <f>IF('∆Ct calculation'!H27="","",POWER(2,-'∆Ct calculation'!H27))</f>
        <v/>
      </c>
      <c r="I125" s="157" t="str">
        <f>IF('∆Ct calculation'!I27="","",POWER(2,-'∆Ct calculation'!I27))</f>
        <v/>
      </c>
      <c r="J125" s="158" t="str">
        <f>IF('∆Ct calculation'!J27="","",POWER(2,-'∆Ct calculation'!J27))</f>
        <v/>
      </c>
      <c r="K125" s="159" t="str">
        <f>IF('∆Ct calculation'!K27="","",POWER(2,-'∆Ct calculation'!K27))</f>
        <v/>
      </c>
      <c r="L125" s="157" t="str">
        <f>IF('∆Ct calculation'!L27="","",POWER(2,-'∆Ct calculation'!L27))</f>
        <v/>
      </c>
      <c r="M125" s="158" t="str">
        <f>IF('∆Ct calculation'!M27="","",POWER(2,-'∆Ct calculation'!M27))</f>
        <v/>
      </c>
      <c r="N125" s="159" t="str">
        <f>IF('∆Ct calculation'!N27="","",POWER(2,-'∆Ct calculation'!N27))</f>
        <v/>
      </c>
      <c r="O125" s="157" t="str">
        <f>IF('∆Ct calculation'!O27="","",POWER(2,-'∆Ct calculation'!O27))</f>
        <v/>
      </c>
      <c r="P125" s="158" t="str">
        <f>IF('∆Ct calculation'!P27="","",POWER(2,-'∆Ct calculation'!P27))</f>
        <v/>
      </c>
      <c r="Q125" s="159" t="str">
        <f>IF('∆Ct calculation'!Q27="","",POWER(2,-'∆Ct calculation'!Q27))</f>
        <v/>
      </c>
      <c r="R125" s="157" t="str">
        <f>IF('∆Ct calculation'!R27="","",POWER(2,-'∆Ct calculation'!R27))</f>
        <v/>
      </c>
      <c r="S125" s="158" t="str">
        <f>IF('∆Ct calculation'!S27="","",POWER(2,-'∆Ct calculation'!S27))</f>
        <v/>
      </c>
      <c r="T125" s="159" t="str">
        <f>IF('∆Ct calculation'!T27="","",POWER(2,-'∆Ct calculation'!T27))</f>
        <v/>
      </c>
      <c r="U125" s="157" t="str">
        <f>IF('∆Ct calculation'!U27="","",POWER(2,-'∆Ct calculation'!U27))</f>
        <v/>
      </c>
      <c r="V125" s="158" t="str">
        <f>IF('∆Ct calculation'!V27="","",POWER(2,-'∆Ct calculation'!V27))</f>
        <v/>
      </c>
      <c r="W125" s="159" t="str">
        <f>IF('∆Ct calculation'!W27="","",POWER(2,-'∆Ct calculation'!W27))</f>
        <v/>
      </c>
      <c r="X125" s="157" t="str">
        <f>IF('∆Ct calculation'!X27="","",POWER(2,-'∆Ct calculation'!X27))</f>
        <v/>
      </c>
      <c r="Y125" s="158" t="str">
        <f>IF('∆Ct calculation'!Y27="","",POWER(2,-'∆Ct calculation'!Y27))</f>
        <v/>
      </c>
      <c r="Z125" s="159" t="str">
        <f>IF('∆Ct calculation'!Z27="","",POWER(2,-'∆Ct calculation'!Z27))</f>
        <v/>
      </c>
      <c r="AA125" s="157" t="str">
        <f>IF('∆Ct calculation'!AA27="","",POWER(2,-'∆Ct calculation'!AA27))</f>
        <v/>
      </c>
      <c r="AB125" s="158" t="str">
        <f>IF('∆Ct calculation'!AB27="","",POWER(2,-'∆Ct calculation'!AB27))</f>
        <v/>
      </c>
      <c r="AC125" s="159" t="str">
        <f>IF('∆Ct calculation'!AC27="","",POWER(2,-'∆Ct calculation'!AC27))</f>
        <v/>
      </c>
      <c r="AD125" s="157" t="str">
        <f>IF('∆Ct calculation'!AD27="","",POWER(2,-'∆Ct calculation'!AD27))</f>
        <v/>
      </c>
      <c r="AE125" s="158" t="str">
        <f>IF('∆Ct calculation'!AE27="","",POWER(2,-'∆Ct calculation'!AE27))</f>
        <v/>
      </c>
      <c r="AF125" s="159" t="str">
        <f>IF('∆Ct calculation'!AF27="","",POWER(2,-'∆Ct calculation'!AF27))</f>
        <v/>
      </c>
      <c r="AG125" s="157" t="str">
        <f>IF('∆Ct calculation'!AG27="","",POWER(2,-'∆Ct calculation'!AG27))</f>
        <v/>
      </c>
      <c r="AH125" s="158" t="str">
        <f>IF('∆Ct calculation'!AH27="","",POWER(2,-'∆Ct calculation'!AH27))</f>
        <v/>
      </c>
      <c r="AI125" s="159" t="str">
        <f>IF('∆Ct calculation'!AI27="","",POWER(2,-'∆Ct calculation'!AI27))</f>
        <v/>
      </c>
      <c r="AJ125" s="635" t="e">
        <f t="shared" si="122"/>
        <v>#N/A</v>
      </c>
      <c r="AK125" s="636"/>
      <c r="AL125" s="637"/>
      <c r="AM125" s="635" t="e">
        <f t="shared" si="111"/>
        <v>#N/A</v>
      </c>
      <c r="AN125" s="636"/>
      <c r="AO125" s="637"/>
      <c r="AP125" s="635" t="e">
        <f t="shared" si="112"/>
        <v>#N/A</v>
      </c>
      <c r="AQ125" s="636"/>
      <c r="AR125" s="637"/>
      <c r="AS125" s="635" t="e">
        <f t="shared" si="113"/>
        <v>#N/A</v>
      </c>
      <c r="AT125" s="636"/>
      <c r="AU125" s="637"/>
      <c r="AV125" s="635" t="e">
        <f t="shared" si="114"/>
        <v>#N/A</v>
      </c>
      <c r="AW125" s="636"/>
      <c r="AX125" s="637"/>
      <c r="AY125" s="635" t="e">
        <f t="shared" si="115"/>
        <v>#N/A</v>
      </c>
      <c r="AZ125" s="636"/>
      <c r="BA125" s="637"/>
      <c r="BB125" s="635" t="e">
        <f t="shared" si="116"/>
        <v>#N/A</v>
      </c>
      <c r="BC125" s="636"/>
      <c r="BD125" s="637"/>
      <c r="BE125" s="635" t="e">
        <f t="shared" si="117"/>
        <v>#N/A</v>
      </c>
      <c r="BF125" s="636"/>
      <c r="BG125" s="637"/>
      <c r="BH125" s="635" t="e">
        <f t="shared" si="118"/>
        <v>#N/A</v>
      </c>
      <c r="BI125" s="636"/>
      <c r="BJ125" s="637"/>
      <c r="BK125" s="635" t="e">
        <f t="shared" si="119"/>
        <v>#N/A</v>
      </c>
      <c r="BL125" s="636"/>
      <c r="BM125" s="637"/>
      <c r="BN125" s="635" t="e">
        <f t="shared" si="120"/>
        <v>#N/A</v>
      </c>
      <c r="BO125" s="636"/>
      <c r="BP125" s="637"/>
      <c r="BQ125" s="30" t="e">
        <f>IF(ISNUMBER('∆Ct and 2^(-∆Ct) means'!AK28),'∆Ct and 2^(-∆Ct) means'!AK28,NA())</f>
        <v>#N/A</v>
      </c>
      <c r="BR125" s="30" t="e">
        <f>IF(ISNUMBER('∆Ct and 2^(-∆Ct) means'!AL28),'∆Ct and 2^(-∆Ct) means'!AL28,NA())</f>
        <v>#N/A</v>
      </c>
      <c r="BS125" s="30" t="e">
        <f>IF(ISNUMBER('∆Ct and 2^(-∆Ct) means'!AM28),'∆Ct and 2^(-∆Ct) means'!AM28,NA())</f>
        <v>#N/A</v>
      </c>
      <c r="BT125" s="30" t="e">
        <f>IF(ISNUMBER('∆Ct and 2^(-∆Ct) means'!AN28),'∆Ct and 2^(-∆Ct) means'!AN28,NA())</f>
        <v>#N/A</v>
      </c>
      <c r="BU125" s="30" t="e">
        <f>IF(ISNUMBER('∆Ct and 2^(-∆Ct) means'!AO28),'∆Ct and 2^(-∆Ct) means'!AO28,NA())</f>
        <v>#N/A</v>
      </c>
      <c r="BV125" s="30" t="e">
        <f>IF(ISNUMBER('∆Ct and 2^(-∆Ct) means'!AP28),'∆Ct and 2^(-∆Ct) means'!AP28,NA())</f>
        <v>#N/A</v>
      </c>
      <c r="BW125" s="30" t="e">
        <f>IF(ISNUMBER('∆Ct and 2^(-∆Ct) means'!AQ28),'∆Ct and 2^(-∆Ct) means'!AQ28,NA())</f>
        <v>#N/A</v>
      </c>
      <c r="BX125" s="30" t="e">
        <f>IF(ISNUMBER('∆Ct and 2^(-∆Ct) means'!AR28),'∆Ct and 2^(-∆Ct) means'!AR28,NA())</f>
        <v>#N/A</v>
      </c>
      <c r="BY125" s="30" t="e">
        <f>IF(ISNUMBER('∆Ct and 2^(-∆Ct) means'!AS28),'∆Ct and 2^(-∆Ct) means'!AS28,NA())</f>
        <v>#N/A</v>
      </c>
      <c r="BZ125" s="30" t="e">
        <f>IF(ISNUMBER('∆Ct and 2^(-∆Ct) means'!AT28),'∆Ct and 2^(-∆Ct) means'!AT28,NA())</f>
        <v>#N/A</v>
      </c>
      <c r="CA125" s="30" t="e">
        <f>IF(ISNUMBER('∆Ct and 2^(-∆Ct) means'!AU28),'∆Ct and 2^(-∆Ct) means'!AU28,NA())</f>
        <v>#N/A</v>
      </c>
      <c r="CB125" s="30" t="e">
        <f>IF(ISNUMBER('∆Ct and 2^(-∆Ct) means'!AV28),'∆Ct and 2^(-∆Ct) means'!AV28,NA())</f>
        <v>#N/A</v>
      </c>
      <c r="CC125" s="30" t="e">
        <f>IF(ISNUMBER('∆Ct and 2^(-∆Ct) means'!AW28),'∆Ct and 2^(-∆Ct) means'!AW28,NA())</f>
        <v>#N/A</v>
      </c>
      <c r="CD125" s="30" t="e">
        <f>IF(ISNUMBER('∆Ct and 2^(-∆Ct) means'!AX28),'∆Ct and 2^(-∆Ct) means'!AX28,NA())</f>
        <v>#N/A</v>
      </c>
      <c r="CE125" s="30" t="e">
        <f>IF(ISNUMBER('∆Ct and 2^(-∆Ct) means'!AY28),'∆Ct and 2^(-∆Ct) means'!AY28,NA())</f>
        <v>#N/A</v>
      </c>
      <c r="CF125" s="30" t="e">
        <f>IF(ISNUMBER('∆Ct and 2^(-∆Ct) means'!AZ28),'∆Ct and 2^(-∆Ct) means'!AZ28,NA())</f>
        <v>#N/A</v>
      </c>
      <c r="CG125" s="30" t="e">
        <f>IF(ISNUMBER('∆Ct and 2^(-∆Ct) means'!BA28),'∆Ct and 2^(-∆Ct) means'!BA28,NA())</f>
        <v>#N/A</v>
      </c>
      <c r="CH125" s="30" t="e">
        <f>IF(ISNUMBER('∆Ct and 2^(-∆Ct) means'!BB28),'∆Ct and 2^(-∆Ct) means'!BB28,NA())</f>
        <v>#N/A</v>
      </c>
      <c r="CI125" s="30" t="e">
        <f>IF(ISNUMBER('∆Ct and 2^(-∆Ct) means'!BC28),'∆Ct and 2^(-∆Ct) means'!BC28,NA())</f>
        <v>#N/A</v>
      </c>
      <c r="CJ125" s="30" t="e">
        <f>IF(ISNUMBER('∆Ct and 2^(-∆Ct) means'!BD28),'∆Ct and 2^(-∆Ct) means'!BD28,NA())</f>
        <v>#N/A</v>
      </c>
    </row>
    <row r="126" spans="1:88">
      <c r="A126" s="24" t="str">
        <f t="shared" si="123"/>
        <v>C2</v>
      </c>
      <c r="B126" s="25" t="str">
        <f t="shared" si="123"/>
        <v/>
      </c>
      <c r="C126" s="157" t="str">
        <f>IF('∆Ct calculation'!C28="","",POWER(2,-'∆Ct calculation'!C28))</f>
        <v/>
      </c>
      <c r="D126" s="158" t="str">
        <f>IF('∆Ct calculation'!D28="","",POWER(2,-'∆Ct calculation'!D28))</f>
        <v/>
      </c>
      <c r="E126" s="159" t="str">
        <f>IF('∆Ct calculation'!E28="","",POWER(2,-'∆Ct calculation'!E28))</f>
        <v/>
      </c>
      <c r="F126" s="157" t="str">
        <f>IF('∆Ct calculation'!F28="","",POWER(2,-'∆Ct calculation'!F28))</f>
        <v/>
      </c>
      <c r="G126" s="158" t="str">
        <f>IF('∆Ct calculation'!G28="","",POWER(2,-'∆Ct calculation'!G28))</f>
        <v/>
      </c>
      <c r="H126" s="159" t="str">
        <f>IF('∆Ct calculation'!H28="","",POWER(2,-'∆Ct calculation'!H28))</f>
        <v/>
      </c>
      <c r="I126" s="157" t="str">
        <f>IF('∆Ct calculation'!I28="","",POWER(2,-'∆Ct calculation'!I28))</f>
        <v/>
      </c>
      <c r="J126" s="158" t="str">
        <f>IF('∆Ct calculation'!J28="","",POWER(2,-'∆Ct calculation'!J28))</f>
        <v/>
      </c>
      <c r="K126" s="159" t="str">
        <f>IF('∆Ct calculation'!K28="","",POWER(2,-'∆Ct calculation'!K28))</f>
        <v/>
      </c>
      <c r="L126" s="157" t="str">
        <f>IF('∆Ct calculation'!L28="","",POWER(2,-'∆Ct calculation'!L28))</f>
        <v/>
      </c>
      <c r="M126" s="158" t="str">
        <f>IF('∆Ct calculation'!M28="","",POWER(2,-'∆Ct calculation'!M28))</f>
        <v/>
      </c>
      <c r="N126" s="159" t="str">
        <f>IF('∆Ct calculation'!N28="","",POWER(2,-'∆Ct calculation'!N28))</f>
        <v/>
      </c>
      <c r="O126" s="157" t="str">
        <f>IF('∆Ct calculation'!O28="","",POWER(2,-'∆Ct calculation'!O28))</f>
        <v/>
      </c>
      <c r="P126" s="158" t="str">
        <f>IF('∆Ct calculation'!P28="","",POWER(2,-'∆Ct calculation'!P28))</f>
        <v/>
      </c>
      <c r="Q126" s="159" t="str">
        <f>IF('∆Ct calculation'!Q28="","",POWER(2,-'∆Ct calculation'!Q28))</f>
        <v/>
      </c>
      <c r="R126" s="157" t="str">
        <f>IF('∆Ct calculation'!R28="","",POWER(2,-'∆Ct calculation'!R28))</f>
        <v/>
      </c>
      <c r="S126" s="158" t="str">
        <f>IF('∆Ct calculation'!S28="","",POWER(2,-'∆Ct calculation'!S28))</f>
        <v/>
      </c>
      <c r="T126" s="159" t="str">
        <f>IF('∆Ct calculation'!T28="","",POWER(2,-'∆Ct calculation'!T28))</f>
        <v/>
      </c>
      <c r="U126" s="157" t="str">
        <f>IF('∆Ct calculation'!U28="","",POWER(2,-'∆Ct calculation'!U28))</f>
        <v/>
      </c>
      <c r="V126" s="158" t="str">
        <f>IF('∆Ct calculation'!V28="","",POWER(2,-'∆Ct calculation'!V28))</f>
        <v/>
      </c>
      <c r="W126" s="159" t="str">
        <f>IF('∆Ct calculation'!W28="","",POWER(2,-'∆Ct calculation'!W28))</f>
        <v/>
      </c>
      <c r="X126" s="157" t="str">
        <f>IF('∆Ct calculation'!X28="","",POWER(2,-'∆Ct calculation'!X28))</f>
        <v/>
      </c>
      <c r="Y126" s="158" t="str">
        <f>IF('∆Ct calculation'!Y28="","",POWER(2,-'∆Ct calculation'!Y28))</f>
        <v/>
      </c>
      <c r="Z126" s="159" t="str">
        <f>IF('∆Ct calculation'!Z28="","",POWER(2,-'∆Ct calculation'!Z28))</f>
        <v/>
      </c>
      <c r="AA126" s="157" t="str">
        <f>IF('∆Ct calculation'!AA28="","",POWER(2,-'∆Ct calculation'!AA28))</f>
        <v/>
      </c>
      <c r="AB126" s="158" t="str">
        <f>IF('∆Ct calculation'!AB28="","",POWER(2,-'∆Ct calculation'!AB28))</f>
        <v/>
      </c>
      <c r="AC126" s="159" t="str">
        <f>IF('∆Ct calculation'!AC28="","",POWER(2,-'∆Ct calculation'!AC28))</f>
        <v/>
      </c>
      <c r="AD126" s="157" t="str">
        <f>IF('∆Ct calculation'!AD28="","",POWER(2,-'∆Ct calculation'!AD28))</f>
        <v/>
      </c>
      <c r="AE126" s="158" t="str">
        <f>IF('∆Ct calculation'!AE28="","",POWER(2,-'∆Ct calculation'!AE28))</f>
        <v/>
      </c>
      <c r="AF126" s="159" t="str">
        <f>IF('∆Ct calculation'!AF28="","",POWER(2,-'∆Ct calculation'!AF28))</f>
        <v/>
      </c>
      <c r="AG126" s="157" t="str">
        <f>IF('∆Ct calculation'!AG28="","",POWER(2,-'∆Ct calculation'!AG28))</f>
        <v/>
      </c>
      <c r="AH126" s="158" t="str">
        <f>IF('∆Ct calculation'!AH28="","",POWER(2,-'∆Ct calculation'!AH28))</f>
        <v/>
      </c>
      <c r="AI126" s="159" t="str">
        <f>IF('∆Ct calculation'!AI28="","",POWER(2,-'∆Ct calculation'!AI28))</f>
        <v/>
      </c>
      <c r="AJ126" s="635" t="e">
        <f t="shared" si="122"/>
        <v>#N/A</v>
      </c>
      <c r="AK126" s="636"/>
      <c r="AL126" s="637"/>
      <c r="AM126" s="635" t="e">
        <f t="shared" si="111"/>
        <v>#N/A</v>
      </c>
      <c r="AN126" s="636"/>
      <c r="AO126" s="637"/>
      <c r="AP126" s="635" t="e">
        <f t="shared" si="112"/>
        <v>#N/A</v>
      </c>
      <c r="AQ126" s="636"/>
      <c r="AR126" s="637"/>
      <c r="AS126" s="635" t="e">
        <f t="shared" si="113"/>
        <v>#N/A</v>
      </c>
      <c r="AT126" s="636"/>
      <c r="AU126" s="637"/>
      <c r="AV126" s="635" t="e">
        <f t="shared" si="114"/>
        <v>#N/A</v>
      </c>
      <c r="AW126" s="636"/>
      <c r="AX126" s="637"/>
      <c r="AY126" s="635" t="e">
        <f t="shared" si="115"/>
        <v>#N/A</v>
      </c>
      <c r="AZ126" s="636"/>
      <c r="BA126" s="637"/>
      <c r="BB126" s="635" t="e">
        <f t="shared" si="116"/>
        <v>#N/A</v>
      </c>
      <c r="BC126" s="636"/>
      <c r="BD126" s="637"/>
      <c r="BE126" s="635" t="e">
        <f t="shared" si="117"/>
        <v>#N/A</v>
      </c>
      <c r="BF126" s="636"/>
      <c r="BG126" s="637"/>
      <c r="BH126" s="635" t="e">
        <f t="shared" si="118"/>
        <v>#N/A</v>
      </c>
      <c r="BI126" s="636"/>
      <c r="BJ126" s="637"/>
      <c r="BK126" s="635" t="e">
        <f t="shared" si="119"/>
        <v>#N/A</v>
      </c>
      <c r="BL126" s="636"/>
      <c r="BM126" s="637"/>
      <c r="BN126" s="635" t="e">
        <f t="shared" si="120"/>
        <v>#N/A</v>
      </c>
      <c r="BO126" s="636"/>
      <c r="BP126" s="637"/>
      <c r="BQ126" s="30" t="e">
        <f>IF(ISNUMBER('∆Ct and 2^(-∆Ct) means'!AK29),'∆Ct and 2^(-∆Ct) means'!AK29,NA())</f>
        <v>#N/A</v>
      </c>
      <c r="BR126" s="30" t="e">
        <f>IF(ISNUMBER('∆Ct and 2^(-∆Ct) means'!AL29),'∆Ct and 2^(-∆Ct) means'!AL29,NA())</f>
        <v>#N/A</v>
      </c>
      <c r="BS126" s="30" t="e">
        <f>IF(ISNUMBER('∆Ct and 2^(-∆Ct) means'!AM29),'∆Ct and 2^(-∆Ct) means'!AM29,NA())</f>
        <v>#N/A</v>
      </c>
      <c r="BT126" s="30" t="e">
        <f>IF(ISNUMBER('∆Ct and 2^(-∆Ct) means'!AN29),'∆Ct and 2^(-∆Ct) means'!AN29,NA())</f>
        <v>#N/A</v>
      </c>
      <c r="BU126" s="30" t="e">
        <f>IF(ISNUMBER('∆Ct and 2^(-∆Ct) means'!AO29),'∆Ct and 2^(-∆Ct) means'!AO29,NA())</f>
        <v>#N/A</v>
      </c>
      <c r="BV126" s="30" t="e">
        <f>IF(ISNUMBER('∆Ct and 2^(-∆Ct) means'!AP29),'∆Ct and 2^(-∆Ct) means'!AP29,NA())</f>
        <v>#N/A</v>
      </c>
      <c r="BW126" s="30" t="e">
        <f>IF(ISNUMBER('∆Ct and 2^(-∆Ct) means'!AQ29),'∆Ct and 2^(-∆Ct) means'!AQ29,NA())</f>
        <v>#N/A</v>
      </c>
      <c r="BX126" s="30" t="e">
        <f>IF(ISNUMBER('∆Ct and 2^(-∆Ct) means'!AR29),'∆Ct and 2^(-∆Ct) means'!AR29,NA())</f>
        <v>#N/A</v>
      </c>
      <c r="BY126" s="30" t="e">
        <f>IF(ISNUMBER('∆Ct and 2^(-∆Ct) means'!AS29),'∆Ct and 2^(-∆Ct) means'!AS29,NA())</f>
        <v>#N/A</v>
      </c>
      <c r="BZ126" s="30" t="e">
        <f>IF(ISNUMBER('∆Ct and 2^(-∆Ct) means'!AT29),'∆Ct and 2^(-∆Ct) means'!AT29,NA())</f>
        <v>#N/A</v>
      </c>
      <c r="CA126" s="30" t="e">
        <f>IF(ISNUMBER('∆Ct and 2^(-∆Ct) means'!AU29),'∆Ct and 2^(-∆Ct) means'!AU29,NA())</f>
        <v>#N/A</v>
      </c>
      <c r="CB126" s="30" t="e">
        <f>IF(ISNUMBER('∆Ct and 2^(-∆Ct) means'!AV29),'∆Ct and 2^(-∆Ct) means'!AV29,NA())</f>
        <v>#N/A</v>
      </c>
      <c r="CC126" s="30" t="e">
        <f>IF(ISNUMBER('∆Ct and 2^(-∆Ct) means'!AW29),'∆Ct and 2^(-∆Ct) means'!AW29,NA())</f>
        <v>#N/A</v>
      </c>
      <c r="CD126" s="30" t="e">
        <f>IF(ISNUMBER('∆Ct and 2^(-∆Ct) means'!AX29),'∆Ct and 2^(-∆Ct) means'!AX29,NA())</f>
        <v>#N/A</v>
      </c>
      <c r="CE126" s="30" t="e">
        <f>IF(ISNUMBER('∆Ct and 2^(-∆Ct) means'!AY29),'∆Ct and 2^(-∆Ct) means'!AY29,NA())</f>
        <v>#N/A</v>
      </c>
      <c r="CF126" s="30" t="e">
        <f>IF(ISNUMBER('∆Ct and 2^(-∆Ct) means'!AZ29),'∆Ct and 2^(-∆Ct) means'!AZ29,NA())</f>
        <v>#N/A</v>
      </c>
      <c r="CG126" s="30" t="e">
        <f>IF(ISNUMBER('∆Ct and 2^(-∆Ct) means'!BA29),'∆Ct and 2^(-∆Ct) means'!BA29,NA())</f>
        <v>#N/A</v>
      </c>
      <c r="CH126" s="30" t="e">
        <f>IF(ISNUMBER('∆Ct and 2^(-∆Ct) means'!BB29),'∆Ct and 2^(-∆Ct) means'!BB29,NA())</f>
        <v>#N/A</v>
      </c>
      <c r="CI126" s="30" t="e">
        <f>IF(ISNUMBER('∆Ct and 2^(-∆Ct) means'!BC29),'∆Ct and 2^(-∆Ct) means'!BC29,NA())</f>
        <v>#N/A</v>
      </c>
      <c r="CJ126" s="30" t="e">
        <f>IF(ISNUMBER('∆Ct and 2^(-∆Ct) means'!BD29),'∆Ct and 2^(-∆Ct) means'!BD29,NA())</f>
        <v>#N/A</v>
      </c>
    </row>
    <row r="127" spans="1:88">
      <c r="A127" s="24" t="str">
        <f t="shared" si="123"/>
        <v>C3</v>
      </c>
      <c r="B127" s="25" t="str">
        <f t="shared" si="123"/>
        <v/>
      </c>
      <c r="C127" s="157" t="str">
        <f>IF('∆Ct calculation'!C29="","",POWER(2,-'∆Ct calculation'!C29))</f>
        <v/>
      </c>
      <c r="D127" s="158" t="str">
        <f>IF('∆Ct calculation'!D29="","",POWER(2,-'∆Ct calculation'!D29))</f>
        <v/>
      </c>
      <c r="E127" s="159" t="str">
        <f>IF('∆Ct calculation'!E29="","",POWER(2,-'∆Ct calculation'!E29))</f>
        <v/>
      </c>
      <c r="F127" s="157" t="str">
        <f>IF('∆Ct calculation'!F29="","",POWER(2,-'∆Ct calculation'!F29))</f>
        <v/>
      </c>
      <c r="G127" s="158" t="str">
        <f>IF('∆Ct calculation'!G29="","",POWER(2,-'∆Ct calculation'!G29))</f>
        <v/>
      </c>
      <c r="H127" s="159" t="str">
        <f>IF('∆Ct calculation'!H29="","",POWER(2,-'∆Ct calculation'!H29))</f>
        <v/>
      </c>
      <c r="I127" s="157" t="str">
        <f>IF('∆Ct calculation'!I29="","",POWER(2,-'∆Ct calculation'!I29))</f>
        <v/>
      </c>
      <c r="J127" s="158" t="str">
        <f>IF('∆Ct calculation'!J29="","",POWER(2,-'∆Ct calculation'!J29))</f>
        <v/>
      </c>
      <c r="K127" s="159" t="str">
        <f>IF('∆Ct calculation'!K29="","",POWER(2,-'∆Ct calculation'!K29))</f>
        <v/>
      </c>
      <c r="L127" s="157" t="str">
        <f>IF('∆Ct calculation'!L29="","",POWER(2,-'∆Ct calculation'!L29))</f>
        <v/>
      </c>
      <c r="M127" s="158" t="str">
        <f>IF('∆Ct calculation'!M29="","",POWER(2,-'∆Ct calculation'!M29))</f>
        <v/>
      </c>
      <c r="N127" s="159" t="str">
        <f>IF('∆Ct calculation'!N29="","",POWER(2,-'∆Ct calculation'!N29))</f>
        <v/>
      </c>
      <c r="O127" s="157" t="str">
        <f>IF('∆Ct calculation'!O29="","",POWER(2,-'∆Ct calculation'!O29))</f>
        <v/>
      </c>
      <c r="P127" s="158" t="str">
        <f>IF('∆Ct calculation'!P29="","",POWER(2,-'∆Ct calculation'!P29))</f>
        <v/>
      </c>
      <c r="Q127" s="159" t="str">
        <f>IF('∆Ct calculation'!Q29="","",POWER(2,-'∆Ct calculation'!Q29))</f>
        <v/>
      </c>
      <c r="R127" s="157" t="str">
        <f>IF('∆Ct calculation'!R29="","",POWER(2,-'∆Ct calculation'!R29))</f>
        <v/>
      </c>
      <c r="S127" s="158" t="str">
        <f>IF('∆Ct calculation'!S29="","",POWER(2,-'∆Ct calculation'!S29))</f>
        <v/>
      </c>
      <c r="T127" s="159" t="str">
        <f>IF('∆Ct calculation'!T29="","",POWER(2,-'∆Ct calculation'!T29))</f>
        <v/>
      </c>
      <c r="U127" s="157" t="str">
        <f>IF('∆Ct calculation'!U29="","",POWER(2,-'∆Ct calculation'!U29))</f>
        <v/>
      </c>
      <c r="V127" s="158" t="str">
        <f>IF('∆Ct calculation'!V29="","",POWER(2,-'∆Ct calculation'!V29))</f>
        <v/>
      </c>
      <c r="W127" s="159" t="str">
        <f>IF('∆Ct calculation'!W29="","",POWER(2,-'∆Ct calculation'!W29))</f>
        <v/>
      </c>
      <c r="X127" s="157" t="str">
        <f>IF('∆Ct calculation'!X29="","",POWER(2,-'∆Ct calculation'!X29))</f>
        <v/>
      </c>
      <c r="Y127" s="158" t="str">
        <f>IF('∆Ct calculation'!Y29="","",POWER(2,-'∆Ct calculation'!Y29))</f>
        <v/>
      </c>
      <c r="Z127" s="159" t="str">
        <f>IF('∆Ct calculation'!Z29="","",POWER(2,-'∆Ct calculation'!Z29))</f>
        <v/>
      </c>
      <c r="AA127" s="157" t="str">
        <f>IF('∆Ct calculation'!AA29="","",POWER(2,-'∆Ct calculation'!AA29))</f>
        <v/>
      </c>
      <c r="AB127" s="158" t="str">
        <f>IF('∆Ct calculation'!AB29="","",POWER(2,-'∆Ct calculation'!AB29))</f>
        <v/>
      </c>
      <c r="AC127" s="159" t="str">
        <f>IF('∆Ct calculation'!AC29="","",POWER(2,-'∆Ct calculation'!AC29))</f>
        <v/>
      </c>
      <c r="AD127" s="157" t="str">
        <f>IF('∆Ct calculation'!AD29="","",POWER(2,-'∆Ct calculation'!AD29))</f>
        <v/>
      </c>
      <c r="AE127" s="158" t="str">
        <f>IF('∆Ct calculation'!AE29="","",POWER(2,-'∆Ct calculation'!AE29))</f>
        <v/>
      </c>
      <c r="AF127" s="159" t="str">
        <f>IF('∆Ct calculation'!AF29="","",POWER(2,-'∆Ct calculation'!AF29))</f>
        <v/>
      </c>
      <c r="AG127" s="157" t="str">
        <f>IF('∆Ct calculation'!AG29="","",POWER(2,-'∆Ct calculation'!AG29))</f>
        <v/>
      </c>
      <c r="AH127" s="158" t="str">
        <f>IF('∆Ct calculation'!AH29="","",POWER(2,-'∆Ct calculation'!AH29))</f>
        <v/>
      </c>
      <c r="AI127" s="159" t="str">
        <f>IF('∆Ct calculation'!AI29="","",POWER(2,-'∆Ct calculation'!AI29))</f>
        <v/>
      </c>
      <c r="AJ127" s="635" t="e">
        <f t="shared" si="122"/>
        <v>#N/A</v>
      </c>
      <c r="AK127" s="636"/>
      <c r="AL127" s="637"/>
      <c r="AM127" s="635" t="e">
        <f t="shared" si="111"/>
        <v>#N/A</v>
      </c>
      <c r="AN127" s="636"/>
      <c r="AO127" s="637"/>
      <c r="AP127" s="635" t="e">
        <f t="shared" si="112"/>
        <v>#N/A</v>
      </c>
      <c r="AQ127" s="636"/>
      <c r="AR127" s="637"/>
      <c r="AS127" s="635" t="e">
        <f t="shared" si="113"/>
        <v>#N/A</v>
      </c>
      <c r="AT127" s="636"/>
      <c r="AU127" s="637"/>
      <c r="AV127" s="635" t="e">
        <f t="shared" si="114"/>
        <v>#N/A</v>
      </c>
      <c r="AW127" s="636"/>
      <c r="AX127" s="637"/>
      <c r="AY127" s="635" t="e">
        <f t="shared" si="115"/>
        <v>#N/A</v>
      </c>
      <c r="AZ127" s="636"/>
      <c r="BA127" s="637"/>
      <c r="BB127" s="635" t="e">
        <f t="shared" si="116"/>
        <v>#N/A</v>
      </c>
      <c r="BC127" s="636"/>
      <c r="BD127" s="637"/>
      <c r="BE127" s="635" t="e">
        <f t="shared" si="117"/>
        <v>#N/A</v>
      </c>
      <c r="BF127" s="636"/>
      <c r="BG127" s="637"/>
      <c r="BH127" s="635" t="e">
        <f t="shared" si="118"/>
        <v>#N/A</v>
      </c>
      <c r="BI127" s="636"/>
      <c r="BJ127" s="637"/>
      <c r="BK127" s="635" t="e">
        <f t="shared" si="119"/>
        <v>#N/A</v>
      </c>
      <c r="BL127" s="636"/>
      <c r="BM127" s="637"/>
      <c r="BN127" s="635" t="e">
        <f t="shared" si="120"/>
        <v>#N/A</v>
      </c>
      <c r="BO127" s="636"/>
      <c r="BP127" s="637"/>
      <c r="BQ127" s="30" t="e">
        <f>IF(ISNUMBER('∆Ct and 2^(-∆Ct) means'!AK30),'∆Ct and 2^(-∆Ct) means'!AK30,NA())</f>
        <v>#N/A</v>
      </c>
      <c r="BR127" s="30" t="e">
        <f>IF(ISNUMBER('∆Ct and 2^(-∆Ct) means'!AL30),'∆Ct and 2^(-∆Ct) means'!AL30,NA())</f>
        <v>#N/A</v>
      </c>
      <c r="BS127" s="30" t="e">
        <f>IF(ISNUMBER('∆Ct and 2^(-∆Ct) means'!AM30),'∆Ct and 2^(-∆Ct) means'!AM30,NA())</f>
        <v>#N/A</v>
      </c>
      <c r="BT127" s="30" t="e">
        <f>IF(ISNUMBER('∆Ct and 2^(-∆Ct) means'!AN30),'∆Ct and 2^(-∆Ct) means'!AN30,NA())</f>
        <v>#N/A</v>
      </c>
      <c r="BU127" s="30" t="e">
        <f>IF(ISNUMBER('∆Ct and 2^(-∆Ct) means'!AO30),'∆Ct and 2^(-∆Ct) means'!AO30,NA())</f>
        <v>#N/A</v>
      </c>
      <c r="BV127" s="30" t="e">
        <f>IF(ISNUMBER('∆Ct and 2^(-∆Ct) means'!AP30),'∆Ct and 2^(-∆Ct) means'!AP30,NA())</f>
        <v>#N/A</v>
      </c>
      <c r="BW127" s="30" t="e">
        <f>IF(ISNUMBER('∆Ct and 2^(-∆Ct) means'!AQ30),'∆Ct and 2^(-∆Ct) means'!AQ30,NA())</f>
        <v>#N/A</v>
      </c>
      <c r="BX127" s="30" t="e">
        <f>IF(ISNUMBER('∆Ct and 2^(-∆Ct) means'!AR30),'∆Ct and 2^(-∆Ct) means'!AR30,NA())</f>
        <v>#N/A</v>
      </c>
      <c r="BY127" s="30" t="e">
        <f>IF(ISNUMBER('∆Ct and 2^(-∆Ct) means'!AS30),'∆Ct and 2^(-∆Ct) means'!AS30,NA())</f>
        <v>#N/A</v>
      </c>
      <c r="BZ127" s="30" t="e">
        <f>IF(ISNUMBER('∆Ct and 2^(-∆Ct) means'!AT30),'∆Ct and 2^(-∆Ct) means'!AT30,NA())</f>
        <v>#N/A</v>
      </c>
      <c r="CA127" s="30" t="e">
        <f>IF(ISNUMBER('∆Ct and 2^(-∆Ct) means'!AU30),'∆Ct and 2^(-∆Ct) means'!AU30,NA())</f>
        <v>#N/A</v>
      </c>
      <c r="CB127" s="30" t="e">
        <f>IF(ISNUMBER('∆Ct and 2^(-∆Ct) means'!AV30),'∆Ct and 2^(-∆Ct) means'!AV30,NA())</f>
        <v>#N/A</v>
      </c>
      <c r="CC127" s="30" t="e">
        <f>IF(ISNUMBER('∆Ct and 2^(-∆Ct) means'!AW30),'∆Ct and 2^(-∆Ct) means'!AW30,NA())</f>
        <v>#N/A</v>
      </c>
      <c r="CD127" s="30" t="e">
        <f>IF(ISNUMBER('∆Ct and 2^(-∆Ct) means'!AX30),'∆Ct and 2^(-∆Ct) means'!AX30,NA())</f>
        <v>#N/A</v>
      </c>
      <c r="CE127" s="30" t="e">
        <f>IF(ISNUMBER('∆Ct and 2^(-∆Ct) means'!AY30),'∆Ct and 2^(-∆Ct) means'!AY30,NA())</f>
        <v>#N/A</v>
      </c>
      <c r="CF127" s="30" t="e">
        <f>IF(ISNUMBER('∆Ct and 2^(-∆Ct) means'!AZ30),'∆Ct and 2^(-∆Ct) means'!AZ30,NA())</f>
        <v>#N/A</v>
      </c>
      <c r="CG127" s="30" t="e">
        <f>IF(ISNUMBER('∆Ct and 2^(-∆Ct) means'!BA30),'∆Ct and 2^(-∆Ct) means'!BA30,NA())</f>
        <v>#N/A</v>
      </c>
      <c r="CH127" s="30" t="e">
        <f>IF(ISNUMBER('∆Ct and 2^(-∆Ct) means'!BB30),'∆Ct and 2^(-∆Ct) means'!BB30,NA())</f>
        <v>#N/A</v>
      </c>
      <c r="CI127" s="30" t="e">
        <f>IF(ISNUMBER('∆Ct and 2^(-∆Ct) means'!BC30),'∆Ct and 2^(-∆Ct) means'!BC30,NA())</f>
        <v>#N/A</v>
      </c>
      <c r="CJ127" s="30" t="e">
        <f>IF(ISNUMBER('∆Ct and 2^(-∆Ct) means'!BD30),'∆Ct and 2^(-∆Ct) means'!BD30,NA())</f>
        <v>#N/A</v>
      </c>
    </row>
    <row r="128" spans="1:88">
      <c r="A128" s="24" t="str">
        <f t="shared" si="123"/>
        <v>C4</v>
      </c>
      <c r="B128" s="25" t="str">
        <f t="shared" si="123"/>
        <v/>
      </c>
      <c r="C128" s="157" t="str">
        <f>IF('∆Ct calculation'!C30="","",POWER(2,-'∆Ct calculation'!C30))</f>
        <v/>
      </c>
      <c r="D128" s="158" t="str">
        <f>IF('∆Ct calculation'!D30="","",POWER(2,-'∆Ct calculation'!D30))</f>
        <v/>
      </c>
      <c r="E128" s="159" t="str">
        <f>IF('∆Ct calculation'!E30="","",POWER(2,-'∆Ct calculation'!E30))</f>
        <v/>
      </c>
      <c r="F128" s="157" t="str">
        <f>IF('∆Ct calculation'!F30="","",POWER(2,-'∆Ct calculation'!F30))</f>
        <v/>
      </c>
      <c r="G128" s="158" t="str">
        <f>IF('∆Ct calculation'!G30="","",POWER(2,-'∆Ct calculation'!G30))</f>
        <v/>
      </c>
      <c r="H128" s="159" t="str">
        <f>IF('∆Ct calculation'!H30="","",POWER(2,-'∆Ct calculation'!H30))</f>
        <v/>
      </c>
      <c r="I128" s="157" t="str">
        <f>IF('∆Ct calculation'!I30="","",POWER(2,-'∆Ct calculation'!I30))</f>
        <v/>
      </c>
      <c r="J128" s="158" t="str">
        <f>IF('∆Ct calculation'!J30="","",POWER(2,-'∆Ct calculation'!J30))</f>
        <v/>
      </c>
      <c r="K128" s="159" t="str">
        <f>IF('∆Ct calculation'!K30="","",POWER(2,-'∆Ct calculation'!K30))</f>
        <v/>
      </c>
      <c r="L128" s="157" t="str">
        <f>IF('∆Ct calculation'!L30="","",POWER(2,-'∆Ct calculation'!L30))</f>
        <v/>
      </c>
      <c r="M128" s="158" t="str">
        <f>IF('∆Ct calculation'!M30="","",POWER(2,-'∆Ct calculation'!M30))</f>
        <v/>
      </c>
      <c r="N128" s="159" t="str">
        <f>IF('∆Ct calculation'!N30="","",POWER(2,-'∆Ct calculation'!N30))</f>
        <v/>
      </c>
      <c r="O128" s="157" t="str">
        <f>IF('∆Ct calculation'!O30="","",POWER(2,-'∆Ct calculation'!O30))</f>
        <v/>
      </c>
      <c r="P128" s="158" t="str">
        <f>IF('∆Ct calculation'!P30="","",POWER(2,-'∆Ct calculation'!P30))</f>
        <v/>
      </c>
      <c r="Q128" s="159" t="str">
        <f>IF('∆Ct calculation'!Q30="","",POWER(2,-'∆Ct calculation'!Q30))</f>
        <v/>
      </c>
      <c r="R128" s="157" t="str">
        <f>IF('∆Ct calculation'!R30="","",POWER(2,-'∆Ct calculation'!R30))</f>
        <v/>
      </c>
      <c r="S128" s="158" t="str">
        <f>IF('∆Ct calculation'!S30="","",POWER(2,-'∆Ct calculation'!S30))</f>
        <v/>
      </c>
      <c r="T128" s="159" t="str">
        <f>IF('∆Ct calculation'!T30="","",POWER(2,-'∆Ct calculation'!T30))</f>
        <v/>
      </c>
      <c r="U128" s="157" t="str">
        <f>IF('∆Ct calculation'!U30="","",POWER(2,-'∆Ct calculation'!U30))</f>
        <v/>
      </c>
      <c r="V128" s="158" t="str">
        <f>IF('∆Ct calculation'!V30="","",POWER(2,-'∆Ct calculation'!V30))</f>
        <v/>
      </c>
      <c r="W128" s="159" t="str">
        <f>IF('∆Ct calculation'!W30="","",POWER(2,-'∆Ct calculation'!W30))</f>
        <v/>
      </c>
      <c r="X128" s="157" t="str">
        <f>IF('∆Ct calculation'!X30="","",POWER(2,-'∆Ct calculation'!X30))</f>
        <v/>
      </c>
      <c r="Y128" s="158" t="str">
        <f>IF('∆Ct calculation'!Y30="","",POWER(2,-'∆Ct calculation'!Y30))</f>
        <v/>
      </c>
      <c r="Z128" s="159" t="str">
        <f>IF('∆Ct calculation'!Z30="","",POWER(2,-'∆Ct calculation'!Z30))</f>
        <v/>
      </c>
      <c r="AA128" s="157" t="str">
        <f>IF('∆Ct calculation'!AA30="","",POWER(2,-'∆Ct calculation'!AA30))</f>
        <v/>
      </c>
      <c r="AB128" s="158" t="str">
        <f>IF('∆Ct calculation'!AB30="","",POWER(2,-'∆Ct calculation'!AB30))</f>
        <v/>
      </c>
      <c r="AC128" s="159" t="str">
        <f>IF('∆Ct calculation'!AC30="","",POWER(2,-'∆Ct calculation'!AC30))</f>
        <v/>
      </c>
      <c r="AD128" s="157" t="str">
        <f>IF('∆Ct calculation'!AD30="","",POWER(2,-'∆Ct calculation'!AD30))</f>
        <v/>
      </c>
      <c r="AE128" s="158" t="str">
        <f>IF('∆Ct calculation'!AE30="","",POWER(2,-'∆Ct calculation'!AE30))</f>
        <v/>
      </c>
      <c r="AF128" s="159" t="str">
        <f>IF('∆Ct calculation'!AF30="","",POWER(2,-'∆Ct calculation'!AF30))</f>
        <v/>
      </c>
      <c r="AG128" s="157" t="str">
        <f>IF('∆Ct calculation'!AG30="","",POWER(2,-'∆Ct calculation'!AG30))</f>
        <v/>
      </c>
      <c r="AH128" s="158" t="str">
        <f>IF('∆Ct calculation'!AH30="","",POWER(2,-'∆Ct calculation'!AH30))</f>
        <v/>
      </c>
      <c r="AI128" s="159" t="str">
        <f>IF('∆Ct calculation'!AI30="","",POWER(2,-'∆Ct calculation'!AI30))</f>
        <v/>
      </c>
      <c r="AJ128" s="635" t="e">
        <f t="shared" si="122"/>
        <v>#N/A</v>
      </c>
      <c r="AK128" s="636"/>
      <c r="AL128" s="637"/>
      <c r="AM128" s="635" t="e">
        <f t="shared" si="111"/>
        <v>#N/A</v>
      </c>
      <c r="AN128" s="636"/>
      <c r="AO128" s="637"/>
      <c r="AP128" s="635" t="e">
        <f t="shared" si="112"/>
        <v>#N/A</v>
      </c>
      <c r="AQ128" s="636"/>
      <c r="AR128" s="637"/>
      <c r="AS128" s="635" t="e">
        <f t="shared" si="113"/>
        <v>#N/A</v>
      </c>
      <c r="AT128" s="636"/>
      <c r="AU128" s="637"/>
      <c r="AV128" s="635" t="e">
        <f t="shared" si="114"/>
        <v>#N/A</v>
      </c>
      <c r="AW128" s="636"/>
      <c r="AX128" s="637"/>
      <c r="AY128" s="635" t="e">
        <f t="shared" si="115"/>
        <v>#N/A</v>
      </c>
      <c r="AZ128" s="636"/>
      <c r="BA128" s="637"/>
      <c r="BB128" s="635" t="e">
        <f t="shared" si="116"/>
        <v>#N/A</v>
      </c>
      <c r="BC128" s="636"/>
      <c r="BD128" s="637"/>
      <c r="BE128" s="635" t="e">
        <f t="shared" si="117"/>
        <v>#N/A</v>
      </c>
      <c r="BF128" s="636"/>
      <c r="BG128" s="637"/>
      <c r="BH128" s="635" t="e">
        <f t="shared" si="118"/>
        <v>#N/A</v>
      </c>
      <c r="BI128" s="636"/>
      <c r="BJ128" s="637"/>
      <c r="BK128" s="635" t="e">
        <f t="shared" si="119"/>
        <v>#N/A</v>
      </c>
      <c r="BL128" s="636"/>
      <c r="BM128" s="637"/>
      <c r="BN128" s="635" t="e">
        <f t="shared" si="120"/>
        <v>#N/A</v>
      </c>
      <c r="BO128" s="636"/>
      <c r="BP128" s="637"/>
      <c r="BQ128" s="30" t="e">
        <f>IF(ISNUMBER('∆Ct and 2^(-∆Ct) means'!AK31),'∆Ct and 2^(-∆Ct) means'!AK31,NA())</f>
        <v>#N/A</v>
      </c>
      <c r="BR128" s="30" t="e">
        <f>IF(ISNUMBER('∆Ct and 2^(-∆Ct) means'!AL31),'∆Ct and 2^(-∆Ct) means'!AL31,NA())</f>
        <v>#N/A</v>
      </c>
      <c r="BS128" s="30" t="e">
        <f>IF(ISNUMBER('∆Ct and 2^(-∆Ct) means'!AM31),'∆Ct and 2^(-∆Ct) means'!AM31,NA())</f>
        <v>#N/A</v>
      </c>
      <c r="BT128" s="30" t="e">
        <f>IF(ISNUMBER('∆Ct and 2^(-∆Ct) means'!AN31),'∆Ct and 2^(-∆Ct) means'!AN31,NA())</f>
        <v>#N/A</v>
      </c>
      <c r="BU128" s="30" t="e">
        <f>IF(ISNUMBER('∆Ct and 2^(-∆Ct) means'!AO31),'∆Ct and 2^(-∆Ct) means'!AO31,NA())</f>
        <v>#N/A</v>
      </c>
      <c r="BV128" s="30" t="e">
        <f>IF(ISNUMBER('∆Ct and 2^(-∆Ct) means'!AP31),'∆Ct and 2^(-∆Ct) means'!AP31,NA())</f>
        <v>#N/A</v>
      </c>
      <c r="BW128" s="30" t="e">
        <f>IF(ISNUMBER('∆Ct and 2^(-∆Ct) means'!AQ31),'∆Ct and 2^(-∆Ct) means'!AQ31,NA())</f>
        <v>#N/A</v>
      </c>
      <c r="BX128" s="30" t="e">
        <f>IF(ISNUMBER('∆Ct and 2^(-∆Ct) means'!AR31),'∆Ct and 2^(-∆Ct) means'!AR31,NA())</f>
        <v>#N/A</v>
      </c>
      <c r="BY128" s="30" t="e">
        <f>IF(ISNUMBER('∆Ct and 2^(-∆Ct) means'!AS31),'∆Ct and 2^(-∆Ct) means'!AS31,NA())</f>
        <v>#N/A</v>
      </c>
      <c r="BZ128" s="30" t="e">
        <f>IF(ISNUMBER('∆Ct and 2^(-∆Ct) means'!AT31),'∆Ct and 2^(-∆Ct) means'!AT31,NA())</f>
        <v>#N/A</v>
      </c>
      <c r="CA128" s="30" t="e">
        <f>IF(ISNUMBER('∆Ct and 2^(-∆Ct) means'!AU31),'∆Ct and 2^(-∆Ct) means'!AU31,NA())</f>
        <v>#N/A</v>
      </c>
      <c r="CB128" s="30" t="e">
        <f>IF(ISNUMBER('∆Ct and 2^(-∆Ct) means'!AV31),'∆Ct and 2^(-∆Ct) means'!AV31,NA())</f>
        <v>#N/A</v>
      </c>
      <c r="CC128" s="30" t="e">
        <f>IF(ISNUMBER('∆Ct and 2^(-∆Ct) means'!AW31),'∆Ct and 2^(-∆Ct) means'!AW31,NA())</f>
        <v>#N/A</v>
      </c>
      <c r="CD128" s="30" t="e">
        <f>IF(ISNUMBER('∆Ct and 2^(-∆Ct) means'!AX31),'∆Ct and 2^(-∆Ct) means'!AX31,NA())</f>
        <v>#N/A</v>
      </c>
      <c r="CE128" s="30" t="e">
        <f>IF(ISNUMBER('∆Ct and 2^(-∆Ct) means'!AY31),'∆Ct and 2^(-∆Ct) means'!AY31,NA())</f>
        <v>#N/A</v>
      </c>
      <c r="CF128" s="30" t="e">
        <f>IF(ISNUMBER('∆Ct and 2^(-∆Ct) means'!AZ31),'∆Ct and 2^(-∆Ct) means'!AZ31,NA())</f>
        <v>#N/A</v>
      </c>
      <c r="CG128" s="30" t="e">
        <f>IF(ISNUMBER('∆Ct and 2^(-∆Ct) means'!BA31),'∆Ct and 2^(-∆Ct) means'!BA31,NA())</f>
        <v>#N/A</v>
      </c>
      <c r="CH128" s="30" t="e">
        <f>IF(ISNUMBER('∆Ct and 2^(-∆Ct) means'!BB31),'∆Ct and 2^(-∆Ct) means'!BB31,NA())</f>
        <v>#N/A</v>
      </c>
      <c r="CI128" s="30" t="e">
        <f>IF(ISNUMBER('∆Ct and 2^(-∆Ct) means'!BC31),'∆Ct and 2^(-∆Ct) means'!BC31,NA())</f>
        <v>#N/A</v>
      </c>
      <c r="CJ128" s="30" t="e">
        <f>IF(ISNUMBER('∆Ct and 2^(-∆Ct) means'!BD31),'∆Ct and 2^(-∆Ct) means'!BD31,NA())</f>
        <v>#N/A</v>
      </c>
    </row>
    <row r="129" spans="1:88">
      <c r="A129" s="24" t="str">
        <f t="shared" si="123"/>
        <v>C5</v>
      </c>
      <c r="B129" s="25" t="str">
        <f t="shared" si="123"/>
        <v/>
      </c>
      <c r="C129" s="157" t="str">
        <f>IF('∆Ct calculation'!C31="","",POWER(2,-'∆Ct calculation'!C31))</f>
        <v/>
      </c>
      <c r="D129" s="158" t="str">
        <f>IF('∆Ct calculation'!D31="","",POWER(2,-'∆Ct calculation'!D31))</f>
        <v/>
      </c>
      <c r="E129" s="159" t="str">
        <f>IF('∆Ct calculation'!E31="","",POWER(2,-'∆Ct calculation'!E31))</f>
        <v/>
      </c>
      <c r="F129" s="157" t="str">
        <f>IF('∆Ct calculation'!F31="","",POWER(2,-'∆Ct calculation'!F31))</f>
        <v/>
      </c>
      <c r="G129" s="158" t="str">
        <f>IF('∆Ct calculation'!G31="","",POWER(2,-'∆Ct calculation'!G31))</f>
        <v/>
      </c>
      <c r="H129" s="159" t="str">
        <f>IF('∆Ct calculation'!H31="","",POWER(2,-'∆Ct calculation'!H31))</f>
        <v/>
      </c>
      <c r="I129" s="157" t="str">
        <f>IF('∆Ct calculation'!I31="","",POWER(2,-'∆Ct calculation'!I31))</f>
        <v/>
      </c>
      <c r="J129" s="158" t="str">
        <f>IF('∆Ct calculation'!J31="","",POWER(2,-'∆Ct calculation'!J31))</f>
        <v/>
      </c>
      <c r="K129" s="159" t="str">
        <f>IF('∆Ct calculation'!K31="","",POWER(2,-'∆Ct calculation'!K31))</f>
        <v/>
      </c>
      <c r="L129" s="157" t="str">
        <f>IF('∆Ct calculation'!L31="","",POWER(2,-'∆Ct calculation'!L31))</f>
        <v/>
      </c>
      <c r="M129" s="158" t="str">
        <f>IF('∆Ct calculation'!M31="","",POWER(2,-'∆Ct calculation'!M31))</f>
        <v/>
      </c>
      <c r="N129" s="159" t="str">
        <f>IF('∆Ct calculation'!N31="","",POWER(2,-'∆Ct calculation'!N31))</f>
        <v/>
      </c>
      <c r="O129" s="157" t="str">
        <f>IF('∆Ct calculation'!O31="","",POWER(2,-'∆Ct calculation'!O31))</f>
        <v/>
      </c>
      <c r="P129" s="158" t="str">
        <f>IF('∆Ct calculation'!P31="","",POWER(2,-'∆Ct calculation'!P31))</f>
        <v/>
      </c>
      <c r="Q129" s="159" t="str">
        <f>IF('∆Ct calculation'!Q31="","",POWER(2,-'∆Ct calculation'!Q31))</f>
        <v/>
      </c>
      <c r="R129" s="157" t="str">
        <f>IF('∆Ct calculation'!R31="","",POWER(2,-'∆Ct calculation'!R31))</f>
        <v/>
      </c>
      <c r="S129" s="158" t="str">
        <f>IF('∆Ct calculation'!S31="","",POWER(2,-'∆Ct calculation'!S31))</f>
        <v/>
      </c>
      <c r="T129" s="159" t="str">
        <f>IF('∆Ct calculation'!T31="","",POWER(2,-'∆Ct calculation'!T31))</f>
        <v/>
      </c>
      <c r="U129" s="157" t="str">
        <f>IF('∆Ct calculation'!U31="","",POWER(2,-'∆Ct calculation'!U31))</f>
        <v/>
      </c>
      <c r="V129" s="158" t="str">
        <f>IF('∆Ct calculation'!V31="","",POWER(2,-'∆Ct calculation'!V31))</f>
        <v/>
      </c>
      <c r="W129" s="159" t="str">
        <f>IF('∆Ct calculation'!W31="","",POWER(2,-'∆Ct calculation'!W31))</f>
        <v/>
      </c>
      <c r="X129" s="157" t="str">
        <f>IF('∆Ct calculation'!X31="","",POWER(2,-'∆Ct calculation'!X31))</f>
        <v/>
      </c>
      <c r="Y129" s="158" t="str">
        <f>IF('∆Ct calculation'!Y31="","",POWER(2,-'∆Ct calculation'!Y31))</f>
        <v/>
      </c>
      <c r="Z129" s="159" t="str">
        <f>IF('∆Ct calculation'!Z31="","",POWER(2,-'∆Ct calculation'!Z31))</f>
        <v/>
      </c>
      <c r="AA129" s="157" t="str">
        <f>IF('∆Ct calculation'!AA31="","",POWER(2,-'∆Ct calculation'!AA31))</f>
        <v/>
      </c>
      <c r="AB129" s="158" t="str">
        <f>IF('∆Ct calculation'!AB31="","",POWER(2,-'∆Ct calculation'!AB31))</f>
        <v/>
      </c>
      <c r="AC129" s="159" t="str">
        <f>IF('∆Ct calculation'!AC31="","",POWER(2,-'∆Ct calculation'!AC31))</f>
        <v/>
      </c>
      <c r="AD129" s="157" t="str">
        <f>IF('∆Ct calculation'!AD31="","",POWER(2,-'∆Ct calculation'!AD31))</f>
        <v/>
      </c>
      <c r="AE129" s="158" t="str">
        <f>IF('∆Ct calculation'!AE31="","",POWER(2,-'∆Ct calculation'!AE31))</f>
        <v/>
      </c>
      <c r="AF129" s="159" t="str">
        <f>IF('∆Ct calculation'!AF31="","",POWER(2,-'∆Ct calculation'!AF31))</f>
        <v/>
      </c>
      <c r="AG129" s="157" t="str">
        <f>IF('∆Ct calculation'!AG31="","",POWER(2,-'∆Ct calculation'!AG31))</f>
        <v/>
      </c>
      <c r="AH129" s="158" t="str">
        <f>IF('∆Ct calculation'!AH31="","",POWER(2,-'∆Ct calculation'!AH31))</f>
        <v/>
      </c>
      <c r="AI129" s="159" t="str">
        <f>IF('∆Ct calculation'!AI31="","",POWER(2,-'∆Ct calculation'!AI31))</f>
        <v/>
      </c>
      <c r="AJ129" s="635" t="e">
        <f t="shared" si="122"/>
        <v>#N/A</v>
      </c>
      <c r="AK129" s="636"/>
      <c r="AL129" s="637"/>
      <c r="AM129" s="635" t="e">
        <f t="shared" si="111"/>
        <v>#N/A</v>
      </c>
      <c r="AN129" s="636"/>
      <c r="AO129" s="637"/>
      <c r="AP129" s="635" t="e">
        <f t="shared" si="112"/>
        <v>#N/A</v>
      </c>
      <c r="AQ129" s="636"/>
      <c r="AR129" s="637"/>
      <c r="AS129" s="635" t="e">
        <f t="shared" si="113"/>
        <v>#N/A</v>
      </c>
      <c r="AT129" s="636"/>
      <c r="AU129" s="637"/>
      <c r="AV129" s="635" t="e">
        <f t="shared" si="114"/>
        <v>#N/A</v>
      </c>
      <c r="AW129" s="636"/>
      <c r="AX129" s="637"/>
      <c r="AY129" s="635" t="e">
        <f t="shared" si="115"/>
        <v>#N/A</v>
      </c>
      <c r="AZ129" s="636"/>
      <c r="BA129" s="637"/>
      <c r="BB129" s="635" t="e">
        <f t="shared" si="116"/>
        <v>#N/A</v>
      </c>
      <c r="BC129" s="636"/>
      <c r="BD129" s="637"/>
      <c r="BE129" s="635" t="e">
        <f t="shared" si="117"/>
        <v>#N/A</v>
      </c>
      <c r="BF129" s="636"/>
      <c r="BG129" s="637"/>
      <c r="BH129" s="635" t="e">
        <f t="shared" si="118"/>
        <v>#N/A</v>
      </c>
      <c r="BI129" s="636"/>
      <c r="BJ129" s="637"/>
      <c r="BK129" s="635" t="e">
        <f t="shared" si="119"/>
        <v>#N/A</v>
      </c>
      <c r="BL129" s="636"/>
      <c r="BM129" s="637"/>
      <c r="BN129" s="635" t="e">
        <f t="shared" si="120"/>
        <v>#N/A</v>
      </c>
      <c r="BO129" s="636"/>
      <c r="BP129" s="637"/>
      <c r="BQ129" s="30" t="e">
        <f>IF(ISNUMBER('∆Ct and 2^(-∆Ct) means'!AK32),'∆Ct and 2^(-∆Ct) means'!AK32,NA())</f>
        <v>#N/A</v>
      </c>
      <c r="BR129" s="30" t="e">
        <f>IF(ISNUMBER('∆Ct and 2^(-∆Ct) means'!AL32),'∆Ct and 2^(-∆Ct) means'!AL32,NA())</f>
        <v>#N/A</v>
      </c>
      <c r="BS129" s="30" t="e">
        <f>IF(ISNUMBER('∆Ct and 2^(-∆Ct) means'!AM32),'∆Ct and 2^(-∆Ct) means'!AM32,NA())</f>
        <v>#N/A</v>
      </c>
      <c r="BT129" s="30" t="e">
        <f>IF(ISNUMBER('∆Ct and 2^(-∆Ct) means'!AN32),'∆Ct and 2^(-∆Ct) means'!AN32,NA())</f>
        <v>#N/A</v>
      </c>
      <c r="BU129" s="30" t="e">
        <f>IF(ISNUMBER('∆Ct and 2^(-∆Ct) means'!AO32),'∆Ct and 2^(-∆Ct) means'!AO32,NA())</f>
        <v>#N/A</v>
      </c>
      <c r="BV129" s="30" t="e">
        <f>IF(ISNUMBER('∆Ct and 2^(-∆Ct) means'!AP32),'∆Ct and 2^(-∆Ct) means'!AP32,NA())</f>
        <v>#N/A</v>
      </c>
      <c r="BW129" s="30" t="e">
        <f>IF(ISNUMBER('∆Ct and 2^(-∆Ct) means'!AQ32),'∆Ct and 2^(-∆Ct) means'!AQ32,NA())</f>
        <v>#N/A</v>
      </c>
      <c r="BX129" s="30" t="e">
        <f>IF(ISNUMBER('∆Ct and 2^(-∆Ct) means'!AR32),'∆Ct and 2^(-∆Ct) means'!AR32,NA())</f>
        <v>#N/A</v>
      </c>
      <c r="BY129" s="30" t="e">
        <f>IF(ISNUMBER('∆Ct and 2^(-∆Ct) means'!AS32),'∆Ct and 2^(-∆Ct) means'!AS32,NA())</f>
        <v>#N/A</v>
      </c>
      <c r="BZ129" s="30" t="e">
        <f>IF(ISNUMBER('∆Ct and 2^(-∆Ct) means'!AT32),'∆Ct and 2^(-∆Ct) means'!AT32,NA())</f>
        <v>#N/A</v>
      </c>
      <c r="CA129" s="30" t="e">
        <f>IF(ISNUMBER('∆Ct and 2^(-∆Ct) means'!AU32),'∆Ct and 2^(-∆Ct) means'!AU32,NA())</f>
        <v>#N/A</v>
      </c>
      <c r="CB129" s="30" t="e">
        <f>IF(ISNUMBER('∆Ct and 2^(-∆Ct) means'!AV32),'∆Ct and 2^(-∆Ct) means'!AV32,NA())</f>
        <v>#N/A</v>
      </c>
      <c r="CC129" s="30" t="e">
        <f>IF(ISNUMBER('∆Ct and 2^(-∆Ct) means'!AW32),'∆Ct and 2^(-∆Ct) means'!AW32,NA())</f>
        <v>#N/A</v>
      </c>
      <c r="CD129" s="30" t="e">
        <f>IF(ISNUMBER('∆Ct and 2^(-∆Ct) means'!AX32),'∆Ct and 2^(-∆Ct) means'!AX32,NA())</f>
        <v>#N/A</v>
      </c>
      <c r="CE129" s="30" t="e">
        <f>IF(ISNUMBER('∆Ct and 2^(-∆Ct) means'!AY32),'∆Ct and 2^(-∆Ct) means'!AY32,NA())</f>
        <v>#N/A</v>
      </c>
      <c r="CF129" s="30" t="e">
        <f>IF(ISNUMBER('∆Ct and 2^(-∆Ct) means'!AZ32),'∆Ct and 2^(-∆Ct) means'!AZ32,NA())</f>
        <v>#N/A</v>
      </c>
      <c r="CG129" s="30" t="e">
        <f>IF(ISNUMBER('∆Ct and 2^(-∆Ct) means'!BA32),'∆Ct and 2^(-∆Ct) means'!BA32,NA())</f>
        <v>#N/A</v>
      </c>
      <c r="CH129" s="30" t="e">
        <f>IF(ISNUMBER('∆Ct and 2^(-∆Ct) means'!BB32),'∆Ct and 2^(-∆Ct) means'!BB32,NA())</f>
        <v>#N/A</v>
      </c>
      <c r="CI129" s="30" t="e">
        <f>IF(ISNUMBER('∆Ct and 2^(-∆Ct) means'!BC32),'∆Ct and 2^(-∆Ct) means'!BC32,NA())</f>
        <v>#N/A</v>
      </c>
      <c r="CJ129" s="30" t="e">
        <f>IF(ISNUMBER('∆Ct and 2^(-∆Ct) means'!BD32),'∆Ct and 2^(-∆Ct) means'!BD32,NA())</f>
        <v>#N/A</v>
      </c>
    </row>
    <row r="130" spans="1:88">
      <c r="A130" s="24" t="str">
        <f t="shared" si="123"/>
        <v>C6</v>
      </c>
      <c r="B130" s="25" t="str">
        <f t="shared" si="123"/>
        <v/>
      </c>
      <c r="C130" s="157" t="str">
        <f>IF('∆Ct calculation'!C32="","",POWER(2,-'∆Ct calculation'!C32))</f>
        <v/>
      </c>
      <c r="D130" s="158" t="str">
        <f>IF('∆Ct calculation'!D32="","",POWER(2,-'∆Ct calculation'!D32))</f>
        <v/>
      </c>
      <c r="E130" s="159" t="str">
        <f>IF('∆Ct calculation'!E32="","",POWER(2,-'∆Ct calculation'!E32))</f>
        <v/>
      </c>
      <c r="F130" s="157" t="str">
        <f>IF('∆Ct calculation'!F32="","",POWER(2,-'∆Ct calculation'!F32))</f>
        <v/>
      </c>
      <c r="G130" s="158" t="str">
        <f>IF('∆Ct calculation'!G32="","",POWER(2,-'∆Ct calculation'!G32))</f>
        <v/>
      </c>
      <c r="H130" s="159" t="str">
        <f>IF('∆Ct calculation'!H32="","",POWER(2,-'∆Ct calculation'!H32))</f>
        <v/>
      </c>
      <c r="I130" s="157" t="str">
        <f>IF('∆Ct calculation'!I32="","",POWER(2,-'∆Ct calculation'!I32))</f>
        <v/>
      </c>
      <c r="J130" s="158" t="str">
        <f>IF('∆Ct calculation'!J32="","",POWER(2,-'∆Ct calculation'!J32))</f>
        <v/>
      </c>
      <c r="K130" s="159" t="str">
        <f>IF('∆Ct calculation'!K32="","",POWER(2,-'∆Ct calculation'!K32))</f>
        <v/>
      </c>
      <c r="L130" s="157" t="str">
        <f>IF('∆Ct calculation'!L32="","",POWER(2,-'∆Ct calculation'!L32))</f>
        <v/>
      </c>
      <c r="M130" s="158" t="str">
        <f>IF('∆Ct calculation'!M32="","",POWER(2,-'∆Ct calculation'!M32))</f>
        <v/>
      </c>
      <c r="N130" s="159" t="str">
        <f>IF('∆Ct calculation'!N32="","",POWER(2,-'∆Ct calculation'!N32))</f>
        <v/>
      </c>
      <c r="O130" s="157" t="str">
        <f>IF('∆Ct calculation'!O32="","",POWER(2,-'∆Ct calculation'!O32))</f>
        <v/>
      </c>
      <c r="P130" s="158" t="str">
        <f>IF('∆Ct calculation'!P32="","",POWER(2,-'∆Ct calculation'!P32))</f>
        <v/>
      </c>
      <c r="Q130" s="159" t="str">
        <f>IF('∆Ct calculation'!Q32="","",POWER(2,-'∆Ct calculation'!Q32))</f>
        <v/>
      </c>
      <c r="R130" s="157" t="str">
        <f>IF('∆Ct calculation'!R32="","",POWER(2,-'∆Ct calculation'!R32))</f>
        <v/>
      </c>
      <c r="S130" s="158" t="str">
        <f>IF('∆Ct calculation'!S32="","",POWER(2,-'∆Ct calculation'!S32))</f>
        <v/>
      </c>
      <c r="T130" s="159" t="str">
        <f>IF('∆Ct calculation'!T32="","",POWER(2,-'∆Ct calculation'!T32))</f>
        <v/>
      </c>
      <c r="U130" s="157" t="str">
        <f>IF('∆Ct calculation'!U32="","",POWER(2,-'∆Ct calculation'!U32))</f>
        <v/>
      </c>
      <c r="V130" s="158" t="str">
        <f>IF('∆Ct calculation'!V32="","",POWER(2,-'∆Ct calculation'!V32))</f>
        <v/>
      </c>
      <c r="W130" s="159" t="str">
        <f>IF('∆Ct calculation'!W32="","",POWER(2,-'∆Ct calculation'!W32))</f>
        <v/>
      </c>
      <c r="X130" s="157" t="str">
        <f>IF('∆Ct calculation'!X32="","",POWER(2,-'∆Ct calculation'!X32))</f>
        <v/>
      </c>
      <c r="Y130" s="158" t="str">
        <f>IF('∆Ct calculation'!Y32="","",POWER(2,-'∆Ct calculation'!Y32))</f>
        <v/>
      </c>
      <c r="Z130" s="159" t="str">
        <f>IF('∆Ct calculation'!Z32="","",POWER(2,-'∆Ct calculation'!Z32))</f>
        <v/>
      </c>
      <c r="AA130" s="157" t="str">
        <f>IF('∆Ct calculation'!AA32="","",POWER(2,-'∆Ct calculation'!AA32))</f>
        <v/>
      </c>
      <c r="AB130" s="158" t="str">
        <f>IF('∆Ct calculation'!AB32="","",POWER(2,-'∆Ct calculation'!AB32))</f>
        <v/>
      </c>
      <c r="AC130" s="159" t="str">
        <f>IF('∆Ct calculation'!AC32="","",POWER(2,-'∆Ct calculation'!AC32))</f>
        <v/>
      </c>
      <c r="AD130" s="157" t="str">
        <f>IF('∆Ct calculation'!AD32="","",POWER(2,-'∆Ct calculation'!AD32))</f>
        <v/>
      </c>
      <c r="AE130" s="158" t="str">
        <f>IF('∆Ct calculation'!AE32="","",POWER(2,-'∆Ct calculation'!AE32))</f>
        <v/>
      </c>
      <c r="AF130" s="159" t="str">
        <f>IF('∆Ct calculation'!AF32="","",POWER(2,-'∆Ct calculation'!AF32))</f>
        <v/>
      </c>
      <c r="AG130" s="157" t="str">
        <f>IF('∆Ct calculation'!AG32="","",POWER(2,-'∆Ct calculation'!AG32))</f>
        <v/>
      </c>
      <c r="AH130" s="158" t="str">
        <f>IF('∆Ct calculation'!AH32="","",POWER(2,-'∆Ct calculation'!AH32))</f>
        <v/>
      </c>
      <c r="AI130" s="159" t="str">
        <f>IF('∆Ct calculation'!AI32="","",POWER(2,-'∆Ct calculation'!AI32))</f>
        <v/>
      </c>
      <c r="AJ130" s="635" t="e">
        <f t="shared" si="122"/>
        <v>#N/A</v>
      </c>
      <c r="AK130" s="636"/>
      <c r="AL130" s="637"/>
      <c r="AM130" s="635" t="e">
        <f t="shared" si="111"/>
        <v>#N/A</v>
      </c>
      <c r="AN130" s="636"/>
      <c r="AO130" s="637"/>
      <c r="AP130" s="635" t="e">
        <f t="shared" si="112"/>
        <v>#N/A</v>
      </c>
      <c r="AQ130" s="636"/>
      <c r="AR130" s="637"/>
      <c r="AS130" s="635" t="e">
        <f t="shared" si="113"/>
        <v>#N/A</v>
      </c>
      <c r="AT130" s="636"/>
      <c r="AU130" s="637"/>
      <c r="AV130" s="635" t="e">
        <f t="shared" si="114"/>
        <v>#N/A</v>
      </c>
      <c r="AW130" s="636"/>
      <c r="AX130" s="637"/>
      <c r="AY130" s="635" t="e">
        <f t="shared" si="115"/>
        <v>#N/A</v>
      </c>
      <c r="AZ130" s="636"/>
      <c r="BA130" s="637"/>
      <c r="BB130" s="635" t="e">
        <f t="shared" si="116"/>
        <v>#N/A</v>
      </c>
      <c r="BC130" s="636"/>
      <c r="BD130" s="637"/>
      <c r="BE130" s="635" t="e">
        <f t="shared" si="117"/>
        <v>#N/A</v>
      </c>
      <c r="BF130" s="636"/>
      <c r="BG130" s="637"/>
      <c r="BH130" s="635" t="e">
        <f t="shared" si="118"/>
        <v>#N/A</v>
      </c>
      <c r="BI130" s="636"/>
      <c r="BJ130" s="637"/>
      <c r="BK130" s="635" t="e">
        <f t="shared" si="119"/>
        <v>#N/A</v>
      </c>
      <c r="BL130" s="636"/>
      <c r="BM130" s="637"/>
      <c r="BN130" s="635" t="e">
        <f t="shared" si="120"/>
        <v>#N/A</v>
      </c>
      <c r="BO130" s="636"/>
      <c r="BP130" s="637"/>
      <c r="BQ130" s="30" t="e">
        <f>IF(ISNUMBER('∆Ct and 2^(-∆Ct) means'!AK33),'∆Ct and 2^(-∆Ct) means'!AK33,NA())</f>
        <v>#N/A</v>
      </c>
      <c r="BR130" s="30" t="e">
        <f>IF(ISNUMBER('∆Ct and 2^(-∆Ct) means'!AL33),'∆Ct and 2^(-∆Ct) means'!AL33,NA())</f>
        <v>#N/A</v>
      </c>
      <c r="BS130" s="30" t="e">
        <f>IF(ISNUMBER('∆Ct and 2^(-∆Ct) means'!AM33),'∆Ct and 2^(-∆Ct) means'!AM33,NA())</f>
        <v>#N/A</v>
      </c>
      <c r="BT130" s="30" t="e">
        <f>IF(ISNUMBER('∆Ct and 2^(-∆Ct) means'!AN33),'∆Ct and 2^(-∆Ct) means'!AN33,NA())</f>
        <v>#N/A</v>
      </c>
      <c r="BU130" s="30" t="e">
        <f>IF(ISNUMBER('∆Ct and 2^(-∆Ct) means'!AO33),'∆Ct and 2^(-∆Ct) means'!AO33,NA())</f>
        <v>#N/A</v>
      </c>
      <c r="BV130" s="30" t="e">
        <f>IF(ISNUMBER('∆Ct and 2^(-∆Ct) means'!AP33),'∆Ct and 2^(-∆Ct) means'!AP33,NA())</f>
        <v>#N/A</v>
      </c>
      <c r="BW130" s="30" t="e">
        <f>IF(ISNUMBER('∆Ct and 2^(-∆Ct) means'!AQ33),'∆Ct and 2^(-∆Ct) means'!AQ33,NA())</f>
        <v>#N/A</v>
      </c>
      <c r="BX130" s="30" t="e">
        <f>IF(ISNUMBER('∆Ct and 2^(-∆Ct) means'!AR33),'∆Ct and 2^(-∆Ct) means'!AR33,NA())</f>
        <v>#N/A</v>
      </c>
      <c r="BY130" s="30" t="e">
        <f>IF(ISNUMBER('∆Ct and 2^(-∆Ct) means'!AS33),'∆Ct and 2^(-∆Ct) means'!AS33,NA())</f>
        <v>#N/A</v>
      </c>
      <c r="BZ130" s="30" t="e">
        <f>IF(ISNUMBER('∆Ct and 2^(-∆Ct) means'!AT33),'∆Ct and 2^(-∆Ct) means'!AT33,NA())</f>
        <v>#N/A</v>
      </c>
      <c r="CA130" s="30" t="e">
        <f>IF(ISNUMBER('∆Ct and 2^(-∆Ct) means'!AU33),'∆Ct and 2^(-∆Ct) means'!AU33,NA())</f>
        <v>#N/A</v>
      </c>
      <c r="CB130" s="30" t="e">
        <f>IF(ISNUMBER('∆Ct and 2^(-∆Ct) means'!AV33),'∆Ct and 2^(-∆Ct) means'!AV33,NA())</f>
        <v>#N/A</v>
      </c>
      <c r="CC130" s="30" t="e">
        <f>IF(ISNUMBER('∆Ct and 2^(-∆Ct) means'!AW33),'∆Ct and 2^(-∆Ct) means'!AW33,NA())</f>
        <v>#N/A</v>
      </c>
      <c r="CD130" s="30" t="e">
        <f>IF(ISNUMBER('∆Ct and 2^(-∆Ct) means'!AX33),'∆Ct and 2^(-∆Ct) means'!AX33,NA())</f>
        <v>#N/A</v>
      </c>
      <c r="CE130" s="30" t="e">
        <f>IF(ISNUMBER('∆Ct and 2^(-∆Ct) means'!AY33),'∆Ct and 2^(-∆Ct) means'!AY33,NA())</f>
        <v>#N/A</v>
      </c>
      <c r="CF130" s="30" t="e">
        <f>IF(ISNUMBER('∆Ct and 2^(-∆Ct) means'!AZ33),'∆Ct and 2^(-∆Ct) means'!AZ33,NA())</f>
        <v>#N/A</v>
      </c>
      <c r="CG130" s="30" t="e">
        <f>IF(ISNUMBER('∆Ct and 2^(-∆Ct) means'!BA33),'∆Ct and 2^(-∆Ct) means'!BA33,NA())</f>
        <v>#N/A</v>
      </c>
      <c r="CH130" s="30" t="e">
        <f>IF(ISNUMBER('∆Ct and 2^(-∆Ct) means'!BB33),'∆Ct and 2^(-∆Ct) means'!BB33,NA())</f>
        <v>#N/A</v>
      </c>
      <c r="CI130" s="30" t="e">
        <f>IF(ISNUMBER('∆Ct and 2^(-∆Ct) means'!BC33),'∆Ct and 2^(-∆Ct) means'!BC33,NA())</f>
        <v>#N/A</v>
      </c>
      <c r="CJ130" s="30" t="e">
        <f>IF(ISNUMBER('∆Ct and 2^(-∆Ct) means'!BD33),'∆Ct and 2^(-∆Ct) means'!BD33,NA())</f>
        <v>#N/A</v>
      </c>
    </row>
    <row r="131" spans="1:88">
      <c r="A131" s="24" t="str">
        <f t="shared" si="123"/>
        <v>C7</v>
      </c>
      <c r="B131" s="25" t="str">
        <f t="shared" si="123"/>
        <v/>
      </c>
      <c r="C131" s="157" t="str">
        <f>IF('∆Ct calculation'!C33="","",POWER(2,-'∆Ct calculation'!C33))</f>
        <v/>
      </c>
      <c r="D131" s="158" t="str">
        <f>IF('∆Ct calculation'!D33="","",POWER(2,-'∆Ct calculation'!D33))</f>
        <v/>
      </c>
      <c r="E131" s="159" t="str">
        <f>IF('∆Ct calculation'!E33="","",POWER(2,-'∆Ct calculation'!E33))</f>
        <v/>
      </c>
      <c r="F131" s="157" t="str">
        <f>IF('∆Ct calculation'!F33="","",POWER(2,-'∆Ct calculation'!F33))</f>
        <v/>
      </c>
      <c r="G131" s="158" t="str">
        <f>IF('∆Ct calculation'!G33="","",POWER(2,-'∆Ct calculation'!G33))</f>
        <v/>
      </c>
      <c r="H131" s="159" t="str">
        <f>IF('∆Ct calculation'!H33="","",POWER(2,-'∆Ct calculation'!H33))</f>
        <v/>
      </c>
      <c r="I131" s="157" t="str">
        <f>IF('∆Ct calculation'!I33="","",POWER(2,-'∆Ct calculation'!I33))</f>
        <v/>
      </c>
      <c r="J131" s="158" t="str">
        <f>IF('∆Ct calculation'!J33="","",POWER(2,-'∆Ct calculation'!J33))</f>
        <v/>
      </c>
      <c r="K131" s="159" t="str">
        <f>IF('∆Ct calculation'!K33="","",POWER(2,-'∆Ct calculation'!K33))</f>
        <v/>
      </c>
      <c r="L131" s="157" t="str">
        <f>IF('∆Ct calculation'!L33="","",POWER(2,-'∆Ct calculation'!L33))</f>
        <v/>
      </c>
      <c r="M131" s="158" t="str">
        <f>IF('∆Ct calculation'!M33="","",POWER(2,-'∆Ct calculation'!M33))</f>
        <v/>
      </c>
      <c r="N131" s="159" t="str">
        <f>IF('∆Ct calculation'!N33="","",POWER(2,-'∆Ct calculation'!N33))</f>
        <v/>
      </c>
      <c r="O131" s="157" t="str">
        <f>IF('∆Ct calculation'!O33="","",POWER(2,-'∆Ct calculation'!O33))</f>
        <v/>
      </c>
      <c r="P131" s="158" t="str">
        <f>IF('∆Ct calculation'!P33="","",POWER(2,-'∆Ct calculation'!P33))</f>
        <v/>
      </c>
      <c r="Q131" s="159" t="str">
        <f>IF('∆Ct calculation'!Q33="","",POWER(2,-'∆Ct calculation'!Q33))</f>
        <v/>
      </c>
      <c r="R131" s="157" t="str">
        <f>IF('∆Ct calculation'!R33="","",POWER(2,-'∆Ct calculation'!R33))</f>
        <v/>
      </c>
      <c r="S131" s="158" t="str">
        <f>IF('∆Ct calculation'!S33="","",POWER(2,-'∆Ct calculation'!S33))</f>
        <v/>
      </c>
      <c r="T131" s="159" t="str">
        <f>IF('∆Ct calculation'!T33="","",POWER(2,-'∆Ct calculation'!T33))</f>
        <v/>
      </c>
      <c r="U131" s="157" t="str">
        <f>IF('∆Ct calculation'!U33="","",POWER(2,-'∆Ct calculation'!U33))</f>
        <v/>
      </c>
      <c r="V131" s="158" t="str">
        <f>IF('∆Ct calculation'!V33="","",POWER(2,-'∆Ct calculation'!V33))</f>
        <v/>
      </c>
      <c r="W131" s="159" t="str">
        <f>IF('∆Ct calculation'!W33="","",POWER(2,-'∆Ct calculation'!W33))</f>
        <v/>
      </c>
      <c r="X131" s="157" t="str">
        <f>IF('∆Ct calculation'!X33="","",POWER(2,-'∆Ct calculation'!X33))</f>
        <v/>
      </c>
      <c r="Y131" s="158" t="str">
        <f>IF('∆Ct calculation'!Y33="","",POWER(2,-'∆Ct calculation'!Y33))</f>
        <v/>
      </c>
      <c r="Z131" s="159" t="str">
        <f>IF('∆Ct calculation'!Z33="","",POWER(2,-'∆Ct calculation'!Z33))</f>
        <v/>
      </c>
      <c r="AA131" s="157" t="str">
        <f>IF('∆Ct calculation'!AA33="","",POWER(2,-'∆Ct calculation'!AA33))</f>
        <v/>
      </c>
      <c r="AB131" s="158" t="str">
        <f>IF('∆Ct calculation'!AB33="","",POWER(2,-'∆Ct calculation'!AB33))</f>
        <v/>
      </c>
      <c r="AC131" s="159" t="str">
        <f>IF('∆Ct calculation'!AC33="","",POWER(2,-'∆Ct calculation'!AC33))</f>
        <v/>
      </c>
      <c r="AD131" s="157" t="str">
        <f>IF('∆Ct calculation'!AD33="","",POWER(2,-'∆Ct calculation'!AD33))</f>
        <v/>
      </c>
      <c r="AE131" s="158" t="str">
        <f>IF('∆Ct calculation'!AE33="","",POWER(2,-'∆Ct calculation'!AE33))</f>
        <v/>
      </c>
      <c r="AF131" s="159" t="str">
        <f>IF('∆Ct calculation'!AF33="","",POWER(2,-'∆Ct calculation'!AF33))</f>
        <v/>
      </c>
      <c r="AG131" s="157" t="str">
        <f>IF('∆Ct calculation'!AG33="","",POWER(2,-'∆Ct calculation'!AG33))</f>
        <v/>
      </c>
      <c r="AH131" s="158" t="str">
        <f>IF('∆Ct calculation'!AH33="","",POWER(2,-'∆Ct calculation'!AH33))</f>
        <v/>
      </c>
      <c r="AI131" s="159" t="str">
        <f>IF('∆Ct calculation'!AI33="","",POWER(2,-'∆Ct calculation'!AI33))</f>
        <v/>
      </c>
      <c r="AJ131" s="635" t="e">
        <f t="shared" si="122"/>
        <v>#N/A</v>
      </c>
      <c r="AK131" s="636"/>
      <c r="AL131" s="637"/>
      <c r="AM131" s="635" t="e">
        <f t="shared" si="111"/>
        <v>#N/A</v>
      </c>
      <c r="AN131" s="636"/>
      <c r="AO131" s="637"/>
      <c r="AP131" s="635" t="e">
        <f t="shared" si="112"/>
        <v>#N/A</v>
      </c>
      <c r="AQ131" s="636"/>
      <c r="AR131" s="637"/>
      <c r="AS131" s="635" t="e">
        <f t="shared" si="113"/>
        <v>#N/A</v>
      </c>
      <c r="AT131" s="636"/>
      <c r="AU131" s="637"/>
      <c r="AV131" s="635" t="e">
        <f t="shared" si="114"/>
        <v>#N/A</v>
      </c>
      <c r="AW131" s="636"/>
      <c r="AX131" s="637"/>
      <c r="AY131" s="635" t="e">
        <f t="shared" si="115"/>
        <v>#N/A</v>
      </c>
      <c r="AZ131" s="636"/>
      <c r="BA131" s="637"/>
      <c r="BB131" s="635" t="e">
        <f t="shared" si="116"/>
        <v>#N/A</v>
      </c>
      <c r="BC131" s="636"/>
      <c r="BD131" s="637"/>
      <c r="BE131" s="635" t="e">
        <f t="shared" si="117"/>
        <v>#N/A</v>
      </c>
      <c r="BF131" s="636"/>
      <c r="BG131" s="637"/>
      <c r="BH131" s="635" t="e">
        <f t="shared" si="118"/>
        <v>#N/A</v>
      </c>
      <c r="BI131" s="636"/>
      <c r="BJ131" s="637"/>
      <c r="BK131" s="635" t="e">
        <f t="shared" si="119"/>
        <v>#N/A</v>
      </c>
      <c r="BL131" s="636"/>
      <c r="BM131" s="637"/>
      <c r="BN131" s="635" t="e">
        <f t="shared" si="120"/>
        <v>#N/A</v>
      </c>
      <c r="BO131" s="636"/>
      <c r="BP131" s="637"/>
      <c r="BQ131" s="30" t="e">
        <f>IF(ISNUMBER('∆Ct and 2^(-∆Ct) means'!AK34),'∆Ct and 2^(-∆Ct) means'!AK34,NA())</f>
        <v>#N/A</v>
      </c>
      <c r="BR131" s="30" t="e">
        <f>IF(ISNUMBER('∆Ct and 2^(-∆Ct) means'!AL34),'∆Ct and 2^(-∆Ct) means'!AL34,NA())</f>
        <v>#N/A</v>
      </c>
      <c r="BS131" s="30" t="e">
        <f>IF(ISNUMBER('∆Ct and 2^(-∆Ct) means'!AM34),'∆Ct and 2^(-∆Ct) means'!AM34,NA())</f>
        <v>#N/A</v>
      </c>
      <c r="BT131" s="30" t="e">
        <f>IF(ISNUMBER('∆Ct and 2^(-∆Ct) means'!AN34),'∆Ct and 2^(-∆Ct) means'!AN34,NA())</f>
        <v>#N/A</v>
      </c>
      <c r="BU131" s="30" t="e">
        <f>IF(ISNUMBER('∆Ct and 2^(-∆Ct) means'!AO34),'∆Ct and 2^(-∆Ct) means'!AO34,NA())</f>
        <v>#N/A</v>
      </c>
      <c r="BV131" s="30" t="e">
        <f>IF(ISNUMBER('∆Ct and 2^(-∆Ct) means'!AP34),'∆Ct and 2^(-∆Ct) means'!AP34,NA())</f>
        <v>#N/A</v>
      </c>
      <c r="BW131" s="30" t="e">
        <f>IF(ISNUMBER('∆Ct and 2^(-∆Ct) means'!AQ34),'∆Ct and 2^(-∆Ct) means'!AQ34,NA())</f>
        <v>#N/A</v>
      </c>
      <c r="BX131" s="30" t="e">
        <f>IF(ISNUMBER('∆Ct and 2^(-∆Ct) means'!AR34),'∆Ct and 2^(-∆Ct) means'!AR34,NA())</f>
        <v>#N/A</v>
      </c>
      <c r="BY131" s="30" t="e">
        <f>IF(ISNUMBER('∆Ct and 2^(-∆Ct) means'!AS34),'∆Ct and 2^(-∆Ct) means'!AS34,NA())</f>
        <v>#N/A</v>
      </c>
      <c r="BZ131" s="30" t="e">
        <f>IF(ISNUMBER('∆Ct and 2^(-∆Ct) means'!AT34),'∆Ct and 2^(-∆Ct) means'!AT34,NA())</f>
        <v>#N/A</v>
      </c>
      <c r="CA131" s="30" t="e">
        <f>IF(ISNUMBER('∆Ct and 2^(-∆Ct) means'!AU34),'∆Ct and 2^(-∆Ct) means'!AU34,NA())</f>
        <v>#N/A</v>
      </c>
      <c r="CB131" s="30" t="e">
        <f>IF(ISNUMBER('∆Ct and 2^(-∆Ct) means'!AV34),'∆Ct and 2^(-∆Ct) means'!AV34,NA())</f>
        <v>#N/A</v>
      </c>
      <c r="CC131" s="30" t="e">
        <f>IF(ISNUMBER('∆Ct and 2^(-∆Ct) means'!AW34),'∆Ct and 2^(-∆Ct) means'!AW34,NA())</f>
        <v>#N/A</v>
      </c>
      <c r="CD131" s="30" t="e">
        <f>IF(ISNUMBER('∆Ct and 2^(-∆Ct) means'!AX34),'∆Ct and 2^(-∆Ct) means'!AX34,NA())</f>
        <v>#N/A</v>
      </c>
      <c r="CE131" s="30" t="e">
        <f>IF(ISNUMBER('∆Ct and 2^(-∆Ct) means'!AY34),'∆Ct and 2^(-∆Ct) means'!AY34,NA())</f>
        <v>#N/A</v>
      </c>
      <c r="CF131" s="30" t="e">
        <f>IF(ISNUMBER('∆Ct and 2^(-∆Ct) means'!AZ34),'∆Ct and 2^(-∆Ct) means'!AZ34,NA())</f>
        <v>#N/A</v>
      </c>
      <c r="CG131" s="30" t="e">
        <f>IF(ISNUMBER('∆Ct and 2^(-∆Ct) means'!BA34),'∆Ct and 2^(-∆Ct) means'!BA34,NA())</f>
        <v>#N/A</v>
      </c>
      <c r="CH131" s="30" t="e">
        <f>IF(ISNUMBER('∆Ct and 2^(-∆Ct) means'!BB34),'∆Ct and 2^(-∆Ct) means'!BB34,NA())</f>
        <v>#N/A</v>
      </c>
      <c r="CI131" s="30" t="e">
        <f>IF(ISNUMBER('∆Ct and 2^(-∆Ct) means'!BC34),'∆Ct and 2^(-∆Ct) means'!BC34,NA())</f>
        <v>#N/A</v>
      </c>
      <c r="CJ131" s="30" t="e">
        <f>IF(ISNUMBER('∆Ct and 2^(-∆Ct) means'!BD34),'∆Ct and 2^(-∆Ct) means'!BD34,NA())</f>
        <v>#N/A</v>
      </c>
    </row>
    <row r="132" spans="1:88">
      <c r="A132" s="24" t="str">
        <f t="shared" si="123"/>
        <v>C8</v>
      </c>
      <c r="B132" s="25" t="str">
        <f t="shared" si="123"/>
        <v/>
      </c>
      <c r="C132" s="157" t="str">
        <f>IF('∆Ct calculation'!C34="","",POWER(2,-'∆Ct calculation'!C34))</f>
        <v/>
      </c>
      <c r="D132" s="158" t="str">
        <f>IF('∆Ct calculation'!D34="","",POWER(2,-'∆Ct calculation'!D34))</f>
        <v/>
      </c>
      <c r="E132" s="159" t="str">
        <f>IF('∆Ct calculation'!E34="","",POWER(2,-'∆Ct calculation'!E34))</f>
        <v/>
      </c>
      <c r="F132" s="157" t="str">
        <f>IF('∆Ct calculation'!F34="","",POWER(2,-'∆Ct calculation'!F34))</f>
        <v/>
      </c>
      <c r="G132" s="158" t="str">
        <f>IF('∆Ct calculation'!G34="","",POWER(2,-'∆Ct calculation'!G34))</f>
        <v/>
      </c>
      <c r="H132" s="159" t="str">
        <f>IF('∆Ct calculation'!H34="","",POWER(2,-'∆Ct calculation'!H34))</f>
        <v/>
      </c>
      <c r="I132" s="157" t="str">
        <f>IF('∆Ct calculation'!I34="","",POWER(2,-'∆Ct calculation'!I34))</f>
        <v/>
      </c>
      <c r="J132" s="158" t="str">
        <f>IF('∆Ct calculation'!J34="","",POWER(2,-'∆Ct calculation'!J34))</f>
        <v/>
      </c>
      <c r="K132" s="159" t="str">
        <f>IF('∆Ct calculation'!K34="","",POWER(2,-'∆Ct calculation'!K34))</f>
        <v/>
      </c>
      <c r="L132" s="157" t="str">
        <f>IF('∆Ct calculation'!L34="","",POWER(2,-'∆Ct calculation'!L34))</f>
        <v/>
      </c>
      <c r="M132" s="158" t="str">
        <f>IF('∆Ct calculation'!M34="","",POWER(2,-'∆Ct calculation'!M34))</f>
        <v/>
      </c>
      <c r="N132" s="159" t="str">
        <f>IF('∆Ct calculation'!N34="","",POWER(2,-'∆Ct calculation'!N34))</f>
        <v/>
      </c>
      <c r="O132" s="157" t="str">
        <f>IF('∆Ct calculation'!O34="","",POWER(2,-'∆Ct calculation'!O34))</f>
        <v/>
      </c>
      <c r="P132" s="158" t="str">
        <f>IF('∆Ct calculation'!P34="","",POWER(2,-'∆Ct calculation'!P34))</f>
        <v/>
      </c>
      <c r="Q132" s="159" t="str">
        <f>IF('∆Ct calculation'!Q34="","",POWER(2,-'∆Ct calculation'!Q34))</f>
        <v/>
      </c>
      <c r="R132" s="157" t="str">
        <f>IF('∆Ct calculation'!R34="","",POWER(2,-'∆Ct calculation'!R34))</f>
        <v/>
      </c>
      <c r="S132" s="158" t="str">
        <f>IF('∆Ct calculation'!S34="","",POWER(2,-'∆Ct calculation'!S34))</f>
        <v/>
      </c>
      <c r="T132" s="159" t="str">
        <f>IF('∆Ct calculation'!T34="","",POWER(2,-'∆Ct calculation'!T34))</f>
        <v/>
      </c>
      <c r="U132" s="157" t="str">
        <f>IF('∆Ct calculation'!U34="","",POWER(2,-'∆Ct calculation'!U34))</f>
        <v/>
      </c>
      <c r="V132" s="158" t="str">
        <f>IF('∆Ct calculation'!V34="","",POWER(2,-'∆Ct calculation'!V34))</f>
        <v/>
      </c>
      <c r="W132" s="159" t="str">
        <f>IF('∆Ct calculation'!W34="","",POWER(2,-'∆Ct calculation'!W34))</f>
        <v/>
      </c>
      <c r="X132" s="157" t="str">
        <f>IF('∆Ct calculation'!X34="","",POWER(2,-'∆Ct calculation'!X34))</f>
        <v/>
      </c>
      <c r="Y132" s="158" t="str">
        <f>IF('∆Ct calculation'!Y34="","",POWER(2,-'∆Ct calculation'!Y34))</f>
        <v/>
      </c>
      <c r="Z132" s="159" t="str">
        <f>IF('∆Ct calculation'!Z34="","",POWER(2,-'∆Ct calculation'!Z34))</f>
        <v/>
      </c>
      <c r="AA132" s="157" t="str">
        <f>IF('∆Ct calculation'!AA34="","",POWER(2,-'∆Ct calculation'!AA34))</f>
        <v/>
      </c>
      <c r="AB132" s="158" t="str">
        <f>IF('∆Ct calculation'!AB34="","",POWER(2,-'∆Ct calculation'!AB34))</f>
        <v/>
      </c>
      <c r="AC132" s="159" t="str">
        <f>IF('∆Ct calculation'!AC34="","",POWER(2,-'∆Ct calculation'!AC34))</f>
        <v/>
      </c>
      <c r="AD132" s="157" t="str">
        <f>IF('∆Ct calculation'!AD34="","",POWER(2,-'∆Ct calculation'!AD34))</f>
        <v/>
      </c>
      <c r="AE132" s="158" t="str">
        <f>IF('∆Ct calculation'!AE34="","",POWER(2,-'∆Ct calculation'!AE34))</f>
        <v/>
      </c>
      <c r="AF132" s="159" t="str">
        <f>IF('∆Ct calculation'!AF34="","",POWER(2,-'∆Ct calculation'!AF34))</f>
        <v/>
      </c>
      <c r="AG132" s="157" t="str">
        <f>IF('∆Ct calculation'!AG34="","",POWER(2,-'∆Ct calculation'!AG34))</f>
        <v/>
      </c>
      <c r="AH132" s="158" t="str">
        <f>IF('∆Ct calculation'!AH34="","",POWER(2,-'∆Ct calculation'!AH34))</f>
        <v/>
      </c>
      <c r="AI132" s="159" t="str">
        <f>IF('∆Ct calculation'!AI34="","",POWER(2,-'∆Ct calculation'!AI34))</f>
        <v/>
      </c>
      <c r="AJ132" s="635" t="e">
        <f t="shared" si="122"/>
        <v>#N/A</v>
      </c>
      <c r="AK132" s="636"/>
      <c r="AL132" s="637"/>
      <c r="AM132" s="635" t="e">
        <f t="shared" ref="AM132:AM163" si="124">IF(ISNUMBER(POWER(2,-AM35)),POWER(2,-AM35),NA())</f>
        <v>#N/A</v>
      </c>
      <c r="AN132" s="636"/>
      <c r="AO132" s="637"/>
      <c r="AP132" s="635" t="e">
        <f t="shared" ref="AP132:AP163" si="125">IF(ISNUMBER(POWER(2,-AP35)),POWER(2,-AP35),NA())</f>
        <v>#N/A</v>
      </c>
      <c r="AQ132" s="636"/>
      <c r="AR132" s="637"/>
      <c r="AS132" s="635" t="e">
        <f t="shared" ref="AS132:AS163" si="126">IF(ISNUMBER(POWER(2,-AS35)),POWER(2,-AS35),NA())</f>
        <v>#N/A</v>
      </c>
      <c r="AT132" s="636"/>
      <c r="AU132" s="637"/>
      <c r="AV132" s="635" t="e">
        <f t="shared" ref="AV132:AV163" si="127">IF(ISNUMBER(POWER(2,-AV35)),POWER(2,-AV35),NA())</f>
        <v>#N/A</v>
      </c>
      <c r="AW132" s="636"/>
      <c r="AX132" s="637"/>
      <c r="AY132" s="635" t="e">
        <f t="shared" ref="AY132:AY163" si="128">IF(ISNUMBER(POWER(2,-AY35)),POWER(2,-AY35),NA())</f>
        <v>#N/A</v>
      </c>
      <c r="AZ132" s="636"/>
      <c r="BA132" s="637"/>
      <c r="BB132" s="635" t="e">
        <f t="shared" ref="BB132:BB163" si="129">IF(ISNUMBER(POWER(2,-BB35)),POWER(2,-BB35),NA())</f>
        <v>#N/A</v>
      </c>
      <c r="BC132" s="636"/>
      <c r="BD132" s="637"/>
      <c r="BE132" s="635" t="e">
        <f t="shared" ref="BE132:BE163" si="130">IF(ISNUMBER(POWER(2,-BE35)),POWER(2,-BE35),NA())</f>
        <v>#N/A</v>
      </c>
      <c r="BF132" s="636"/>
      <c r="BG132" s="637"/>
      <c r="BH132" s="635" t="e">
        <f t="shared" ref="BH132:BH163" si="131">IF(ISNUMBER(POWER(2,-BH35)),POWER(2,-BH35),NA())</f>
        <v>#N/A</v>
      </c>
      <c r="BI132" s="636"/>
      <c r="BJ132" s="637"/>
      <c r="BK132" s="635" t="e">
        <f t="shared" ref="BK132:BK163" si="132">IF(ISNUMBER(POWER(2,-BK35)),POWER(2,-BK35),NA())</f>
        <v>#N/A</v>
      </c>
      <c r="BL132" s="636"/>
      <c r="BM132" s="637"/>
      <c r="BN132" s="635" t="e">
        <f t="shared" ref="BN132:BN163" si="133">IF(ISNUMBER(POWER(2,-BN35)),POWER(2,-BN35),NA())</f>
        <v>#N/A</v>
      </c>
      <c r="BO132" s="636"/>
      <c r="BP132" s="637"/>
      <c r="BQ132" s="30" t="e">
        <f>IF(ISNUMBER('∆Ct and 2^(-∆Ct) means'!AK35),'∆Ct and 2^(-∆Ct) means'!AK35,NA())</f>
        <v>#N/A</v>
      </c>
      <c r="BR132" s="30" t="e">
        <f>IF(ISNUMBER('∆Ct and 2^(-∆Ct) means'!AL35),'∆Ct and 2^(-∆Ct) means'!AL35,NA())</f>
        <v>#N/A</v>
      </c>
      <c r="BS132" s="30" t="e">
        <f>IF(ISNUMBER('∆Ct and 2^(-∆Ct) means'!AM35),'∆Ct and 2^(-∆Ct) means'!AM35,NA())</f>
        <v>#N/A</v>
      </c>
      <c r="BT132" s="30" t="e">
        <f>IF(ISNUMBER('∆Ct and 2^(-∆Ct) means'!AN35),'∆Ct and 2^(-∆Ct) means'!AN35,NA())</f>
        <v>#N/A</v>
      </c>
      <c r="BU132" s="30" t="e">
        <f>IF(ISNUMBER('∆Ct and 2^(-∆Ct) means'!AO35),'∆Ct and 2^(-∆Ct) means'!AO35,NA())</f>
        <v>#N/A</v>
      </c>
      <c r="BV132" s="30" t="e">
        <f>IF(ISNUMBER('∆Ct and 2^(-∆Ct) means'!AP35),'∆Ct and 2^(-∆Ct) means'!AP35,NA())</f>
        <v>#N/A</v>
      </c>
      <c r="BW132" s="30" t="e">
        <f>IF(ISNUMBER('∆Ct and 2^(-∆Ct) means'!AQ35),'∆Ct and 2^(-∆Ct) means'!AQ35,NA())</f>
        <v>#N/A</v>
      </c>
      <c r="BX132" s="30" t="e">
        <f>IF(ISNUMBER('∆Ct and 2^(-∆Ct) means'!AR35),'∆Ct and 2^(-∆Ct) means'!AR35,NA())</f>
        <v>#N/A</v>
      </c>
      <c r="BY132" s="30" t="e">
        <f>IF(ISNUMBER('∆Ct and 2^(-∆Ct) means'!AS35),'∆Ct and 2^(-∆Ct) means'!AS35,NA())</f>
        <v>#N/A</v>
      </c>
      <c r="BZ132" s="30" t="e">
        <f>IF(ISNUMBER('∆Ct and 2^(-∆Ct) means'!AT35),'∆Ct and 2^(-∆Ct) means'!AT35,NA())</f>
        <v>#N/A</v>
      </c>
      <c r="CA132" s="30" t="e">
        <f>IF(ISNUMBER('∆Ct and 2^(-∆Ct) means'!AU35),'∆Ct and 2^(-∆Ct) means'!AU35,NA())</f>
        <v>#N/A</v>
      </c>
      <c r="CB132" s="30" t="e">
        <f>IF(ISNUMBER('∆Ct and 2^(-∆Ct) means'!AV35),'∆Ct and 2^(-∆Ct) means'!AV35,NA())</f>
        <v>#N/A</v>
      </c>
      <c r="CC132" s="30" t="e">
        <f>IF(ISNUMBER('∆Ct and 2^(-∆Ct) means'!AW35),'∆Ct and 2^(-∆Ct) means'!AW35,NA())</f>
        <v>#N/A</v>
      </c>
      <c r="CD132" s="30" t="e">
        <f>IF(ISNUMBER('∆Ct and 2^(-∆Ct) means'!AX35),'∆Ct and 2^(-∆Ct) means'!AX35,NA())</f>
        <v>#N/A</v>
      </c>
      <c r="CE132" s="30" t="e">
        <f>IF(ISNUMBER('∆Ct and 2^(-∆Ct) means'!AY35),'∆Ct and 2^(-∆Ct) means'!AY35,NA())</f>
        <v>#N/A</v>
      </c>
      <c r="CF132" s="30" t="e">
        <f>IF(ISNUMBER('∆Ct and 2^(-∆Ct) means'!AZ35),'∆Ct and 2^(-∆Ct) means'!AZ35,NA())</f>
        <v>#N/A</v>
      </c>
      <c r="CG132" s="30" t="e">
        <f>IF(ISNUMBER('∆Ct and 2^(-∆Ct) means'!BA35),'∆Ct and 2^(-∆Ct) means'!BA35,NA())</f>
        <v>#N/A</v>
      </c>
      <c r="CH132" s="30" t="e">
        <f>IF(ISNUMBER('∆Ct and 2^(-∆Ct) means'!BB35),'∆Ct and 2^(-∆Ct) means'!BB35,NA())</f>
        <v>#N/A</v>
      </c>
      <c r="CI132" s="30" t="e">
        <f>IF(ISNUMBER('∆Ct and 2^(-∆Ct) means'!BC35),'∆Ct and 2^(-∆Ct) means'!BC35,NA())</f>
        <v>#N/A</v>
      </c>
      <c r="CJ132" s="30" t="e">
        <f>IF(ISNUMBER('∆Ct and 2^(-∆Ct) means'!BD35),'∆Ct and 2^(-∆Ct) means'!BD35,NA())</f>
        <v>#N/A</v>
      </c>
    </row>
    <row r="133" spans="1:88">
      <c r="A133" s="24" t="str">
        <f t="shared" si="123"/>
        <v>C9</v>
      </c>
      <c r="B133" s="25" t="str">
        <f t="shared" si="123"/>
        <v/>
      </c>
      <c r="C133" s="157" t="str">
        <f>IF('∆Ct calculation'!C35="","",POWER(2,-'∆Ct calculation'!C35))</f>
        <v/>
      </c>
      <c r="D133" s="158" t="str">
        <f>IF('∆Ct calculation'!D35="","",POWER(2,-'∆Ct calculation'!D35))</f>
        <v/>
      </c>
      <c r="E133" s="159" t="str">
        <f>IF('∆Ct calculation'!E35="","",POWER(2,-'∆Ct calculation'!E35))</f>
        <v/>
      </c>
      <c r="F133" s="157" t="str">
        <f>IF('∆Ct calculation'!F35="","",POWER(2,-'∆Ct calculation'!F35))</f>
        <v/>
      </c>
      <c r="G133" s="158" t="str">
        <f>IF('∆Ct calculation'!G35="","",POWER(2,-'∆Ct calculation'!G35))</f>
        <v/>
      </c>
      <c r="H133" s="159" t="str">
        <f>IF('∆Ct calculation'!H35="","",POWER(2,-'∆Ct calculation'!H35))</f>
        <v/>
      </c>
      <c r="I133" s="157" t="str">
        <f>IF('∆Ct calculation'!I35="","",POWER(2,-'∆Ct calculation'!I35))</f>
        <v/>
      </c>
      <c r="J133" s="158" t="str">
        <f>IF('∆Ct calculation'!J35="","",POWER(2,-'∆Ct calculation'!J35))</f>
        <v/>
      </c>
      <c r="K133" s="159" t="str">
        <f>IF('∆Ct calculation'!K35="","",POWER(2,-'∆Ct calculation'!K35))</f>
        <v/>
      </c>
      <c r="L133" s="157" t="str">
        <f>IF('∆Ct calculation'!L35="","",POWER(2,-'∆Ct calculation'!L35))</f>
        <v/>
      </c>
      <c r="M133" s="158" t="str">
        <f>IF('∆Ct calculation'!M35="","",POWER(2,-'∆Ct calculation'!M35))</f>
        <v/>
      </c>
      <c r="N133" s="159" t="str">
        <f>IF('∆Ct calculation'!N35="","",POWER(2,-'∆Ct calculation'!N35))</f>
        <v/>
      </c>
      <c r="O133" s="157" t="str">
        <f>IF('∆Ct calculation'!O35="","",POWER(2,-'∆Ct calculation'!O35))</f>
        <v/>
      </c>
      <c r="P133" s="158" t="str">
        <f>IF('∆Ct calculation'!P35="","",POWER(2,-'∆Ct calculation'!P35))</f>
        <v/>
      </c>
      <c r="Q133" s="159" t="str">
        <f>IF('∆Ct calculation'!Q35="","",POWER(2,-'∆Ct calculation'!Q35))</f>
        <v/>
      </c>
      <c r="R133" s="157" t="str">
        <f>IF('∆Ct calculation'!R35="","",POWER(2,-'∆Ct calculation'!R35))</f>
        <v/>
      </c>
      <c r="S133" s="158" t="str">
        <f>IF('∆Ct calculation'!S35="","",POWER(2,-'∆Ct calculation'!S35))</f>
        <v/>
      </c>
      <c r="T133" s="159" t="str">
        <f>IF('∆Ct calculation'!T35="","",POWER(2,-'∆Ct calculation'!T35))</f>
        <v/>
      </c>
      <c r="U133" s="157" t="str">
        <f>IF('∆Ct calculation'!U35="","",POWER(2,-'∆Ct calculation'!U35))</f>
        <v/>
      </c>
      <c r="V133" s="158" t="str">
        <f>IF('∆Ct calculation'!V35="","",POWER(2,-'∆Ct calculation'!V35))</f>
        <v/>
      </c>
      <c r="W133" s="159" t="str">
        <f>IF('∆Ct calculation'!W35="","",POWER(2,-'∆Ct calculation'!W35))</f>
        <v/>
      </c>
      <c r="X133" s="157" t="str">
        <f>IF('∆Ct calculation'!X35="","",POWER(2,-'∆Ct calculation'!X35))</f>
        <v/>
      </c>
      <c r="Y133" s="158" t="str">
        <f>IF('∆Ct calculation'!Y35="","",POWER(2,-'∆Ct calculation'!Y35))</f>
        <v/>
      </c>
      <c r="Z133" s="159" t="str">
        <f>IF('∆Ct calculation'!Z35="","",POWER(2,-'∆Ct calculation'!Z35))</f>
        <v/>
      </c>
      <c r="AA133" s="157" t="str">
        <f>IF('∆Ct calculation'!AA35="","",POWER(2,-'∆Ct calculation'!AA35))</f>
        <v/>
      </c>
      <c r="AB133" s="158" t="str">
        <f>IF('∆Ct calculation'!AB35="","",POWER(2,-'∆Ct calculation'!AB35))</f>
        <v/>
      </c>
      <c r="AC133" s="159" t="str">
        <f>IF('∆Ct calculation'!AC35="","",POWER(2,-'∆Ct calculation'!AC35))</f>
        <v/>
      </c>
      <c r="AD133" s="157" t="str">
        <f>IF('∆Ct calculation'!AD35="","",POWER(2,-'∆Ct calculation'!AD35))</f>
        <v/>
      </c>
      <c r="AE133" s="158" t="str">
        <f>IF('∆Ct calculation'!AE35="","",POWER(2,-'∆Ct calculation'!AE35))</f>
        <v/>
      </c>
      <c r="AF133" s="159" t="str">
        <f>IF('∆Ct calculation'!AF35="","",POWER(2,-'∆Ct calculation'!AF35))</f>
        <v/>
      </c>
      <c r="AG133" s="157" t="str">
        <f>IF('∆Ct calculation'!AG35="","",POWER(2,-'∆Ct calculation'!AG35))</f>
        <v/>
      </c>
      <c r="AH133" s="158" t="str">
        <f>IF('∆Ct calculation'!AH35="","",POWER(2,-'∆Ct calculation'!AH35))</f>
        <v/>
      </c>
      <c r="AI133" s="159" t="str">
        <f>IF('∆Ct calculation'!AI35="","",POWER(2,-'∆Ct calculation'!AI35))</f>
        <v/>
      </c>
      <c r="AJ133" s="635" t="e">
        <f t="shared" si="122"/>
        <v>#N/A</v>
      </c>
      <c r="AK133" s="636"/>
      <c r="AL133" s="637"/>
      <c r="AM133" s="635" t="e">
        <f t="shared" si="124"/>
        <v>#N/A</v>
      </c>
      <c r="AN133" s="636"/>
      <c r="AO133" s="637"/>
      <c r="AP133" s="635" t="e">
        <f t="shared" si="125"/>
        <v>#N/A</v>
      </c>
      <c r="AQ133" s="636"/>
      <c r="AR133" s="637"/>
      <c r="AS133" s="635" t="e">
        <f t="shared" si="126"/>
        <v>#N/A</v>
      </c>
      <c r="AT133" s="636"/>
      <c r="AU133" s="637"/>
      <c r="AV133" s="635" t="e">
        <f t="shared" si="127"/>
        <v>#N/A</v>
      </c>
      <c r="AW133" s="636"/>
      <c r="AX133" s="637"/>
      <c r="AY133" s="635" t="e">
        <f t="shared" si="128"/>
        <v>#N/A</v>
      </c>
      <c r="AZ133" s="636"/>
      <c r="BA133" s="637"/>
      <c r="BB133" s="635" t="e">
        <f t="shared" si="129"/>
        <v>#N/A</v>
      </c>
      <c r="BC133" s="636"/>
      <c r="BD133" s="637"/>
      <c r="BE133" s="635" t="e">
        <f t="shared" si="130"/>
        <v>#N/A</v>
      </c>
      <c r="BF133" s="636"/>
      <c r="BG133" s="637"/>
      <c r="BH133" s="635" t="e">
        <f t="shared" si="131"/>
        <v>#N/A</v>
      </c>
      <c r="BI133" s="636"/>
      <c r="BJ133" s="637"/>
      <c r="BK133" s="635" t="e">
        <f t="shared" si="132"/>
        <v>#N/A</v>
      </c>
      <c r="BL133" s="636"/>
      <c r="BM133" s="637"/>
      <c r="BN133" s="635" t="e">
        <f t="shared" si="133"/>
        <v>#N/A</v>
      </c>
      <c r="BO133" s="636"/>
      <c r="BP133" s="637"/>
      <c r="BQ133" s="30" t="e">
        <f>IF(ISNUMBER('∆Ct and 2^(-∆Ct) means'!AK36),'∆Ct and 2^(-∆Ct) means'!AK36,NA())</f>
        <v>#N/A</v>
      </c>
      <c r="BR133" s="30" t="e">
        <f>IF(ISNUMBER('∆Ct and 2^(-∆Ct) means'!AL36),'∆Ct and 2^(-∆Ct) means'!AL36,NA())</f>
        <v>#N/A</v>
      </c>
      <c r="BS133" s="30" t="e">
        <f>IF(ISNUMBER('∆Ct and 2^(-∆Ct) means'!AM36),'∆Ct and 2^(-∆Ct) means'!AM36,NA())</f>
        <v>#N/A</v>
      </c>
      <c r="BT133" s="30" t="e">
        <f>IF(ISNUMBER('∆Ct and 2^(-∆Ct) means'!AN36),'∆Ct and 2^(-∆Ct) means'!AN36,NA())</f>
        <v>#N/A</v>
      </c>
      <c r="BU133" s="30" t="e">
        <f>IF(ISNUMBER('∆Ct and 2^(-∆Ct) means'!AO36),'∆Ct and 2^(-∆Ct) means'!AO36,NA())</f>
        <v>#N/A</v>
      </c>
      <c r="BV133" s="30" t="e">
        <f>IF(ISNUMBER('∆Ct and 2^(-∆Ct) means'!AP36),'∆Ct and 2^(-∆Ct) means'!AP36,NA())</f>
        <v>#N/A</v>
      </c>
      <c r="BW133" s="30" t="e">
        <f>IF(ISNUMBER('∆Ct and 2^(-∆Ct) means'!AQ36),'∆Ct and 2^(-∆Ct) means'!AQ36,NA())</f>
        <v>#N/A</v>
      </c>
      <c r="BX133" s="30" t="e">
        <f>IF(ISNUMBER('∆Ct and 2^(-∆Ct) means'!AR36),'∆Ct and 2^(-∆Ct) means'!AR36,NA())</f>
        <v>#N/A</v>
      </c>
      <c r="BY133" s="30" t="e">
        <f>IF(ISNUMBER('∆Ct and 2^(-∆Ct) means'!AS36),'∆Ct and 2^(-∆Ct) means'!AS36,NA())</f>
        <v>#N/A</v>
      </c>
      <c r="BZ133" s="30" t="e">
        <f>IF(ISNUMBER('∆Ct and 2^(-∆Ct) means'!AT36),'∆Ct and 2^(-∆Ct) means'!AT36,NA())</f>
        <v>#N/A</v>
      </c>
      <c r="CA133" s="30" t="e">
        <f>IF(ISNUMBER('∆Ct and 2^(-∆Ct) means'!AU36),'∆Ct and 2^(-∆Ct) means'!AU36,NA())</f>
        <v>#N/A</v>
      </c>
      <c r="CB133" s="30" t="e">
        <f>IF(ISNUMBER('∆Ct and 2^(-∆Ct) means'!AV36),'∆Ct and 2^(-∆Ct) means'!AV36,NA())</f>
        <v>#N/A</v>
      </c>
      <c r="CC133" s="30" t="e">
        <f>IF(ISNUMBER('∆Ct and 2^(-∆Ct) means'!AW36),'∆Ct and 2^(-∆Ct) means'!AW36,NA())</f>
        <v>#N/A</v>
      </c>
      <c r="CD133" s="30" t="e">
        <f>IF(ISNUMBER('∆Ct and 2^(-∆Ct) means'!AX36),'∆Ct and 2^(-∆Ct) means'!AX36,NA())</f>
        <v>#N/A</v>
      </c>
      <c r="CE133" s="30" t="e">
        <f>IF(ISNUMBER('∆Ct and 2^(-∆Ct) means'!AY36),'∆Ct and 2^(-∆Ct) means'!AY36,NA())</f>
        <v>#N/A</v>
      </c>
      <c r="CF133" s="30" t="e">
        <f>IF(ISNUMBER('∆Ct and 2^(-∆Ct) means'!AZ36),'∆Ct and 2^(-∆Ct) means'!AZ36,NA())</f>
        <v>#N/A</v>
      </c>
      <c r="CG133" s="30" t="e">
        <f>IF(ISNUMBER('∆Ct and 2^(-∆Ct) means'!BA36),'∆Ct and 2^(-∆Ct) means'!BA36,NA())</f>
        <v>#N/A</v>
      </c>
      <c r="CH133" s="30" t="e">
        <f>IF(ISNUMBER('∆Ct and 2^(-∆Ct) means'!BB36),'∆Ct and 2^(-∆Ct) means'!BB36,NA())</f>
        <v>#N/A</v>
      </c>
      <c r="CI133" s="30" t="e">
        <f>IF(ISNUMBER('∆Ct and 2^(-∆Ct) means'!BC36),'∆Ct and 2^(-∆Ct) means'!BC36,NA())</f>
        <v>#N/A</v>
      </c>
      <c r="CJ133" s="30" t="e">
        <f>IF(ISNUMBER('∆Ct and 2^(-∆Ct) means'!BD36),'∆Ct and 2^(-∆Ct) means'!BD36,NA())</f>
        <v>#N/A</v>
      </c>
    </row>
    <row r="134" spans="1:88">
      <c r="A134" s="24" t="str">
        <f t="shared" si="123"/>
        <v>C10</v>
      </c>
      <c r="B134" s="25" t="str">
        <f t="shared" si="123"/>
        <v/>
      </c>
      <c r="C134" s="157" t="str">
        <f>IF('∆Ct calculation'!C36="","",POWER(2,-'∆Ct calculation'!C36))</f>
        <v/>
      </c>
      <c r="D134" s="158" t="str">
        <f>IF('∆Ct calculation'!D36="","",POWER(2,-'∆Ct calculation'!D36))</f>
        <v/>
      </c>
      <c r="E134" s="159" t="str">
        <f>IF('∆Ct calculation'!E36="","",POWER(2,-'∆Ct calculation'!E36))</f>
        <v/>
      </c>
      <c r="F134" s="157" t="str">
        <f>IF('∆Ct calculation'!F36="","",POWER(2,-'∆Ct calculation'!F36))</f>
        <v/>
      </c>
      <c r="G134" s="158" t="str">
        <f>IF('∆Ct calculation'!G36="","",POWER(2,-'∆Ct calculation'!G36))</f>
        <v/>
      </c>
      <c r="H134" s="159" t="str">
        <f>IF('∆Ct calculation'!H36="","",POWER(2,-'∆Ct calculation'!H36))</f>
        <v/>
      </c>
      <c r="I134" s="157" t="str">
        <f>IF('∆Ct calculation'!I36="","",POWER(2,-'∆Ct calculation'!I36))</f>
        <v/>
      </c>
      <c r="J134" s="158" t="str">
        <f>IF('∆Ct calculation'!J36="","",POWER(2,-'∆Ct calculation'!J36))</f>
        <v/>
      </c>
      <c r="K134" s="159" t="str">
        <f>IF('∆Ct calculation'!K36="","",POWER(2,-'∆Ct calculation'!K36))</f>
        <v/>
      </c>
      <c r="L134" s="157" t="str">
        <f>IF('∆Ct calculation'!L36="","",POWER(2,-'∆Ct calculation'!L36))</f>
        <v/>
      </c>
      <c r="M134" s="158" t="str">
        <f>IF('∆Ct calculation'!M36="","",POWER(2,-'∆Ct calculation'!M36))</f>
        <v/>
      </c>
      <c r="N134" s="159" t="str">
        <f>IF('∆Ct calculation'!N36="","",POWER(2,-'∆Ct calculation'!N36))</f>
        <v/>
      </c>
      <c r="O134" s="157" t="str">
        <f>IF('∆Ct calculation'!O36="","",POWER(2,-'∆Ct calculation'!O36))</f>
        <v/>
      </c>
      <c r="P134" s="158" t="str">
        <f>IF('∆Ct calculation'!P36="","",POWER(2,-'∆Ct calculation'!P36))</f>
        <v/>
      </c>
      <c r="Q134" s="159" t="str">
        <f>IF('∆Ct calculation'!Q36="","",POWER(2,-'∆Ct calculation'!Q36))</f>
        <v/>
      </c>
      <c r="R134" s="157" t="str">
        <f>IF('∆Ct calculation'!R36="","",POWER(2,-'∆Ct calculation'!R36))</f>
        <v/>
      </c>
      <c r="S134" s="158" t="str">
        <f>IF('∆Ct calculation'!S36="","",POWER(2,-'∆Ct calculation'!S36))</f>
        <v/>
      </c>
      <c r="T134" s="159" t="str">
        <f>IF('∆Ct calculation'!T36="","",POWER(2,-'∆Ct calculation'!T36))</f>
        <v/>
      </c>
      <c r="U134" s="157" t="str">
        <f>IF('∆Ct calculation'!U36="","",POWER(2,-'∆Ct calculation'!U36))</f>
        <v/>
      </c>
      <c r="V134" s="158" t="str">
        <f>IF('∆Ct calculation'!V36="","",POWER(2,-'∆Ct calculation'!V36))</f>
        <v/>
      </c>
      <c r="W134" s="159" t="str">
        <f>IF('∆Ct calculation'!W36="","",POWER(2,-'∆Ct calculation'!W36))</f>
        <v/>
      </c>
      <c r="X134" s="157" t="str">
        <f>IF('∆Ct calculation'!X36="","",POWER(2,-'∆Ct calculation'!X36))</f>
        <v/>
      </c>
      <c r="Y134" s="158" t="str">
        <f>IF('∆Ct calculation'!Y36="","",POWER(2,-'∆Ct calculation'!Y36))</f>
        <v/>
      </c>
      <c r="Z134" s="159" t="str">
        <f>IF('∆Ct calculation'!Z36="","",POWER(2,-'∆Ct calculation'!Z36))</f>
        <v/>
      </c>
      <c r="AA134" s="157" t="str">
        <f>IF('∆Ct calculation'!AA36="","",POWER(2,-'∆Ct calculation'!AA36))</f>
        <v/>
      </c>
      <c r="AB134" s="158" t="str">
        <f>IF('∆Ct calculation'!AB36="","",POWER(2,-'∆Ct calculation'!AB36))</f>
        <v/>
      </c>
      <c r="AC134" s="159" t="str">
        <f>IF('∆Ct calculation'!AC36="","",POWER(2,-'∆Ct calculation'!AC36))</f>
        <v/>
      </c>
      <c r="AD134" s="157" t="str">
        <f>IF('∆Ct calculation'!AD36="","",POWER(2,-'∆Ct calculation'!AD36))</f>
        <v/>
      </c>
      <c r="AE134" s="158" t="str">
        <f>IF('∆Ct calculation'!AE36="","",POWER(2,-'∆Ct calculation'!AE36))</f>
        <v/>
      </c>
      <c r="AF134" s="159" t="str">
        <f>IF('∆Ct calculation'!AF36="","",POWER(2,-'∆Ct calculation'!AF36))</f>
        <v/>
      </c>
      <c r="AG134" s="157" t="str">
        <f>IF('∆Ct calculation'!AG36="","",POWER(2,-'∆Ct calculation'!AG36))</f>
        <v/>
      </c>
      <c r="AH134" s="158" t="str">
        <f>IF('∆Ct calculation'!AH36="","",POWER(2,-'∆Ct calculation'!AH36))</f>
        <v/>
      </c>
      <c r="AI134" s="159" t="str">
        <f>IF('∆Ct calculation'!AI36="","",POWER(2,-'∆Ct calculation'!AI36))</f>
        <v/>
      </c>
      <c r="AJ134" s="635" t="e">
        <f t="shared" si="122"/>
        <v>#N/A</v>
      </c>
      <c r="AK134" s="636"/>
      <c r="AL134" s="637"/>
      <c r="AM134" s="635" t="e">
        <f t="shared" si="124"/>
        <v>#N/A</v>
      </c>
      <c r="AN134" s="636"/>
      <c r="AO134" s="637"/>
      <c r="AP134" s="635" t="e">
        <f t="shared" si="125"/>
        <v>#N/A</v>
      </c>
      <c r="AQ134" s="636"/>
      <c r="AR134" s="637"/>
      <c r="AS134" s="635" t="e">
        <f t="shared" si="126"/>
        <v>#N/A</v>
      </c>
      <c r="AT134" s="636"/>
      <c r="AU134" s="637"/>
      <c r="AV134" s="635" t="e">
        <f t="shared" si="127"/>
        <v>#N/A</v>
      </c>
      <c r="AW134" s="636"/>
      <c r="AX134" s="637"/>
      <c r="AY134" s="635" t="e">
        <f t="shared" si="128"/>
        <v>#N/A</v>
      </c>
      <c r="AZ134" s="636"/>
      <c r="BA134" s="637"/>
      <c r="BB134" s="635" t="e">
        <f t="shared" si="129"/>
        <v>#N/A</v>
      </c>
      <c r="BC134" s="636"/>
      <c r="BD134" s="637"/>
      <c r="BE134" s="635" t="e">
        <f t="shared" si="130"/>
        <v>#N/A</v>
      </c>
      <c r="BF134" s="636"/>
      <c r="BG134" s="637"/>
      <c r="BH134" s="635" t="e">
        <f t="shared" si="131"/>
        <v>#N/A</v>
      </c>
      <c r="BI134" s="636"/>
      <c r="BJ134" s="637"/>
      <c r="BK134" s="635" t="e">
        <f t="shared" si="132"/>
        <v>#N/A</v>
      </c>
      <c r="BL134" s="636"/>
      <c r="BM134" s="637"/>
      <c r="BN134" s="635" t="e">
        <f t="shared" si="133"/>
        <v>#N/A</v>
      </c>
      <c r="BO134" s="636"/>
      <c r="BP134" s="637"/>
      <c r="BQ134" s="30" t="e">
        <f>IF(ISNUMBER('∆Ct and 2^(-∆Ct) means'!AK37),'∆Ct and 2^(-∆Ct) means'!AK37,NA())</f>
        <v>#N/A</v>
      </c>
      <c r="BR134" s="30" t="e">
        <f>IF(ISNUMBER('∆Ct and 2^(-∆Ct) means'!AL37),'∆Ct and 2^(-∆Ct) means'!AL37,NA())</f>
        <v>#N/A</v>
      </c>
      <c r="BS134" s="30" t="e">
        <f>IF(ISNUMBER('∆Ct and 2^(-∆Ct) means'!AM37),'∆Ct and 2^(-∆Ct) means'!AM37,NA())</f>
        <v>#N/A</v>
      </c>
      <c r="BT134" s="30" t="e">
        <f>IF(ISNUMBER('∆Ct and 2^(-∆Ct) means'!AN37),'∆Ct and 2^(-∆Ct) means'!AN37,NA())</f>
        <v>#N/A</v>
      </c>
      <c r="BU134" s="30" t="e">
        <f>IF(ISNUMBER('∆Ct and 2^(-∆Ct) means'!AO37),'∆Ct and 2^(-∆Ct) means'!AO37,NA())</f>
        <v>#N/A</v>
      </c>
      <c r="BV134" s="30" t="e">
        <f>IF(ISNUMBER('∆Ct and 2^(-∆Ct) means'!AP37),'∆Ct and 2^(-∆Ct) means'!AP37,NA())</f>
        <v>#N/A</v>
      </c>
      <c r="BW134" s="30" t="e">
        <f>IF(ISNUMBER('∆Ct and 2^(-∆Ct) means'!AQ37),'∆Ct and 2^(-∆Ct) means'!AQ37,NA())</f>
        <v>#N/A</v>
      </c>
      <c r="BX134" s="30" t="e">
        <f>IF(ISNUMBER('∆Ct and 2^(-∆Ct) means'!AR37),'∆Ct and 2^(-∆Ct) means'!AR37,NA())</f>
        <v>#N/A</v>
      </c>
      <c r="BY134" s="30" t="e">
        <f>IF(ISNUMBER('∆Ct and 2^(-∆Ct) means'!AS37),'∆Ct and 2^(-∆Ct) means'!AS37,NA())</f>
        <v>#N/A</v>
      </c>
      <c r="BZ134" s="30" t="e">
        <f>IF(ISNUMBER('∆Ct and 2^(-∆Ct) means'!AT37),'∆Ct and 2^(-∆Ct) means'!AT37,NA())</f>
        <v>#N/A</v>
      </c>
      <c r="CA134" s="30" t="e">
        <f>IF(ISNUMBER('∆Ct and 2^(-∆Ct) means'!AU37),'∆Ct and 2^(-∆Ct) means'!AU37,NA())</f>
        <v>#N/A</v>
      </c>
      <c r="CB134" s="30" t="e">
        <f>IF(ISNUMBER('∆Ct and 2^(-∆Ct) means'!AV37),'∆Ct and 2^(-∆Ct) means'!AV37,NA())</f>
        <v>#N/A</v>
      </c>
      <c r="CC134" s="30" t="e">
        <f>IF(ISNUMBER('∆Ct and 2^(-∆Ct) means'!AW37),'∆Ct and 2^(-∆Ct) means'!AW37,NA())</f>
        <v>#N/A</v>
      </c>
      <c r="CD134" s="30" t="e">
        <f>IF(ISNUMBER('∆Ct and 2^(-∆Ct) means'!AX37),'∆Ct and 2^(-∆Ct) means'!AX37,NA())</f>
        <v>#N/A</v>
      </c>
      <c r="CE134" s="30" t="e">
        <f>IF(ISNUMBER('∆Ct and 2^(-∆Ct) means'!AY37),'∆Ct and 2^(-∆Ct) means'!AY37,NA())</f>
        <v>#N/A</v>
      </c>
      <c r="CF134" s="30" t="e">
        <f>IF(ISNUMBER('∆Ct and 2^(-∆Ct) means'!AZ37),'∆Ct and 2^(-∆Ct) means'!AZ37,NA())</f>
        <v>#N/A</v>
      </c>
      <c r="CG134" s="30" t="e">
        <f>IF(ISNUMBER('∆Ct and 2^(-∆Ct) means'!BA37),'∆Ct and 2^(-∆Ct) means'!BA37,NA())</f>
        <v>#N/A</v>
      </c>
      <c r="CH134" s="30" t="e">
        <f>IF(ISNUMBER('∆Ct and 2^(-∆Ct) means'!BB37),'∆Ct and 2^(-∆Ct) means'!BB37,NA())</f>
        <v>#N/A</v>
      </c>
      <c r="CI134" s="30" t="e">
        <f>IF(ISNUMBER('∆Ct and 2^(-∆Ct) means'!BC37),'∆Ct and 2^(-∆Ct) means'!BC37,NA())</f>
        <v>#N/A</v>
      </c>
      <c r="CJ134" s="30" t="e">
        <f>IF(ISNUMBER('∆Ct and 2^(-∆Ct) means'!BD37),'∆Ct and 2^(-∆Ct) means'!BD37,NA())</f>
        <v>#N/A</v>
      </c>
    </row>
    <row r="135" spans="1:88">
      <c r="A135" s="24" t="str">
        <f t="shared" si="123"/>
        <v>C11</v>
      </c>
      <c r="B135" s="25" t="str">
        <f t="shared" si="123"/>
        <v/>
      </c>
      <c r="C135" s="157" t="str">
        <f>IF('∆Ct calculation'!C37="","",POWER(2,-'∆Ct calculation'!C37))</f>
        <v/>
      </c>
      <c r="D135" s="158" t="str">
        <f>IF('∆Ct calculation'!D37="","",POWER(2,-'∆Ct calculation'!D37))</f>
        <v/>
      </c>
      <c r="E135" s="159" t="str">
        <f>IF('∆Ct calculation'!E37="","",POWER(2,-'∆Ct calculation'!E37))</f>
        <v/>
      </c>
      <c r="F135" s="157" t="str">
        <f>IF('∆Ct calculation'!F37="","",POWER(2,-'∆Ct calculation'!F37))</f>
        <v/>
      </c>
      <c r="G135" s="158" t="str">
        <f>IF('∆Ct calculation'!G37="","",POWER(2,-'∆Ct calculation'!G37))</f>
        <v/>
      </c>
      <c r="H135" s="159" t="str">
        <f>IF('∆Ct calculation'!H37="","",POWER(2,-'∆Ct calculation'!H37))</f>
        <v/>
      </c>
      <c r="I135" s="157" t="str">
        <f>IF('∆Ct calculation'!I37="","",POWER(2,-'∆Ct calculation'!I37))</f>
        <v/>
      </c>
      <c r="J135" s="158" t="str">
        <f>IF('∆Ct calculation'!J37="","",POWER(2,-'∆Ct calculation'!J37))</f>
        <v/>
      </c>
      <c r="K135" s="159" t="str">
        <f>IF('∆Ct calculation'!K37="","",POWER(2,-'∆Ct calculation'!K37))</f>
        <v/>
      </c>
      <c r="L135" s="157" t="str">
        <f>IF('∆Ct calculation'!L37="","",POWER(2,-'∆Ct calculation'!L37))</f>
        <v/>
      </c>
      <c r="M135" s="158" t="str">
        <f>IF('∆Ct calculation'!M37="","",POWER(2,-'∆Ct calculation'!M37))</f>
        <v/>
      </c>
      <c r="N135" s="159" t="str">
        <f>IF('∆Ct calculation'!N37="","",POWER(2,-'∆Ct calculation'!N37))</f>
        <v/>
      </c>
      <c r="O135" s="157" t="str">
        <f>IF('∆Ct calculation'!O37="","",POWER(2,-'∆Ct calculation'!O37))</f>
        <v/>
      </c>
      <c r="P135" s="158" t="str">
        <f>IF('∆Ct calculation'!P37="","",POWER(2,-'∆Ct calculation'!P37))</f>
        <v/>
      </c>
      <c r="Q135" s="159" t="str">
        <f>IF('∆Ct calculation'!Q37="","",POWER(2,-'∆Ct calculation'!Q37))</f>
        <v/>
      </c>
      <c r="R135" s="157" t="str">
        <f>IF('∆Ct calculation'!R37="","",POWER(2,-'∆Ct calculation'!R37))</f>
        <v/>
      </c>
      <c r="S135" s="158" t="str">
        <f>IF('∆Ct calculation'!S37="","",POWER(2,-'∆Ct calculation'!S37))</f>
        <v/>
      </c>
      <c r="T135" s="159" t="str">
        <f>IF('∆Ct calculation'!T37="","",POWER(2,-'∆Ct calculation'!T37))</f>
        <v/>
      </c>
      <c r="U135" s="157" t="str">
        <f>IF('∆Ct calculation'!U37="","",POWER(2,-'∆Ct calculation'!U37))</f>
        <v/>
      </c>
      <c r="V135" s="158" t="str">
        <f>IF('∆Ct calculation'!V37="","",POWER(2,-'∆Ct calculation'!V37))</f>
        <v/>
      </c>
      <c r="W135" s="159" t="str">
        <f>IF('∆Ct calculation'!W37="","",POWER(2,-'∆Ct calculation'!W37))</f>
        <v/>
      </c>
      <c r="X135" s="157" t="str">
        <f>IF('∆Ct calculation'!X37="","",POWER(2,-'∆Ct calculation'!X37))</f>
        <v/>
      </c>
      <c r="Y135" s="158" t="str">
        <f>IF('∆Ct calculation'!Y37="","",POWER(2,-'∆Ct calculation'!Y37))</f>
        <v/>
      </c>
      <c r="Z135" s="159" t="str">
        <f>IF('∆Ct calculation'!Z37="","",POWER(2,-'∆Ct calculation'!Z37))</f>
        <v/>
      </c>
      <c r="AA135" s="157" t="str">
        <f>IF('∆Ct calculation'!AA37="","",POWER(2,-'∆Ct calculation'!AA37))</f>
        <v/>
      </c>
      <c r="AB135" s="158" t="str">
        <f>IF('∆Ct calculation'!AB37="","",POWER(2,-'∆Ct calculation'!AB37))</f>
        <v/>
      </c>
      <c r="AC135" s="159" t="str">
        <f>IF('∆Ct calculation'!AC37="","",POWER(2,-'∆Ct calculation'!AC37))</f>
        <v/>
      </c>
      <c r="AD135" s="157" t="str">
        <f>IF('∆Ct calculation'!AD37="","",POWER(2,-'∆Ct calculation'!AD37))</f>
        <v/>
      </c>
      <c r="AE135" s="158" t="str">
        <f>IF('∆Ct calculation'!AE37="","",POWER(2,-'∆Ct calculation'!AE37))</f>
        <v/>
      </c>
      <c r="AF135" s="159" t="str">
        <f>IF('∆Ct calculation'!AF37="","",POWER(2,-'∆Ct calculation'!AF37))</f>
        <v/>
      </c>
      <c r="AG135" s="157" t="str">
        <f>IF('∆Ct calculation'!AG37="","",POWER(2,-'∆Ct calculation'!AG37))</f>
        <v/>
      </c>
      <c r="AH135" s="158" t="str">
        <f>IF('∆Ct calculation'!AH37="","",POWER(2,-'∆Ct calculation'!AH37))</f>
        <v/>
      </c>
      <c r="AI135" s="159" t="str">
        <f>IF('∆Ct calculation'!AI37="","",POWER(2,-'∆Ct calculation'!AI37))</f>
        <v/>
      </c>
      <c r="AJ135" s="635" t="e">
        <f t="shared" si="122"/>
        <v>#N/A</v>
      </c>
      <c r="AK135" s="636"/>
      <c r="AL135" s="637"/>
      <c r="AM135" s="635" t="e">
        <f t="shared" si="124"/>
        <v>#N/A</v>
      </c>
      <c r="AN135" s="636"/>
      <c r="AO135" s="637"/>
      <c r="AP135" s="635" t="e">
        <f t="shared" si="125"/>
        <v>#N/A</v>
      </c>
      <c r="AQ135" s="636"/>
      <c r="AR135" s="637"/>
      <c r="AS135" s="635" t="e">
        <f t="shared" si="126"/>
        <v>#N/A</v>
      </c>
      <c r="AT135" s="636"/>
      <c r="AU135" s="637"/>
      <c r="AV135" s="635" t="e">
        <f t="shared" si="127"/>
        <v>#N/A</v>
      </c>
      <c r="AW135" s="636"/>
      <c r="AX135" s="637"/>
      <c r="AY135" s="635" t="e">
        <f t="shared" si="128"/>
        <v>#N/A</v>
      </c>
      <c r="AZ135" s="636"/>
      <c r="BA135" s="637"/>
      <c r="BB135" s="635" t="e">
        <f t="shared" si="129"/>
        <v>#N/A</v>
      </c>
      <c r="BC135" s="636"/>
      <c r="BD135" s="637"/>
      <c r="BE135" s="635" t="e">
        <f t="shared" si="130"/>
        <v>#N/A</v>
      </c>
      <c r="BF135" s="636"/>
      <c r="BG135" s="637"/>
      <c r="BH135" s="635" t="e">
        <f t="shared" si="131"/>
        <v>#N/A</v>
      </c>
      <c r="BI135" s="636"/>
      <c r="BJ135" s="637"/>
      <c r="BK135" s="635" t="e">
        <f t="shared" si="132"/>
        <v>#N/A</v>
      </c>
      <c r="BL135" s="636"/>
      <c r="BM135" s="637"/>
      <c r="BN135" s="635" t="e">
        <f t="shared" si="133"/>
        <v>#N/A</v>
      </c>
      <c r="BO135" s="636"/>
      <c r="BP135" s="637"/>
      <c r="BQ135" s="30" t="e">
        <f>IF(ISNUMBER('∆Ct and 2^(-∆Ct) means'!AK38),'∆Ct and 2^(-∆Ct) means'!AK38,NA())</f>
        <v>#N/A</v>
      </c>
      <c r="BR135" s="30" t="e">
        <f>IF(ISNUMBER('∆Ct and 2^(-∆Ct) means'!AL38),'∆Ct and 2^(-∆Ct) means'!AL38,NA())</f>
        <v>#N/A</v>
      </c>
      <c r="BS135" s="30" t="e">
        <f>IF(ISNUMBER('∆Ct and 2^(-∆Ct) means'!AM38),'∆Ct and 2^(-∆Ct) means'!AM38,NA())</f>
        <v>#N/A</v>
      </c>
      <c r="BT135" s="30" t="e">
        <f>IF(ISNUMBER('∆Ct and 2^(-∆Ct) means'!AN38),'∆Ct and 2^(-∆Ct) means'!AN38,NA())</f>
        <v>#N/A</v>
      </c>
      <c r="BU135" s="30" t="e">
        <f>IF(ISNUMBER('∆Ct and 2^(-∆Ct) means'!AO38),'∆Ct and 2^(-∆Ct) means'!AO38,NA())</f>
        <v>#N/A</v>
      </c>
      <c r="BV135" s="30" t="e">
        <f>IF(ISNUMBER('∆Ct and 2^(-∆Ct) means'!AP38),'∆Ct and 2^(-∆Ct) means'!AP38,NA())</f>
        <v>#N/A</v>
      </c>
      <c r="BW135" s="30" t="e">
        <f>IF(ISNUMBER('∆Ct and 2^(-∆Ct) means'!AQ38),'∆Ct and 2^(-∆Ct) means'!AQ38,NA())</f>
        <v>#N/A</v>
      </c>
      <c r="BX135" s="30" t="e">
        <f>IF(ISNUMBER('∆Ct and 2^(-∆Ct) means'!AR38),'∆Ct and 2^(-∆Ct) means'!AR38,NA())</f>
        <v>#N/A</v>
      </c>
      <c r="BY135" s="30" t="e">
        <f>IF(ISNUMBER('∆Ct and 2^(-∆Ct) means'!AS38),'∆Ct and 2^(-∆Ct) means'!AS38,NA())</f>
        <v>#N/A</v>
      </c>
      <c r="BZ135" s="30" t="e">
        <f>IF(ISNUMBER('∆Ct and 2^(-∆Ct) means'!AT38),'∆Ct and 2^(-∆Ct) means'!AT38,NA())</f>
        <v>#N/A</v>
      </c>
      <c r="CA135" s="30" t="e">
        <f>IF(ISNUMBER('∆Ct and 2^(-∆Ct) means'!AU38),'∆Ct and 2^(-∆Ct) means'!AU38,NA())</f>
        <v>#N/A</v>
      </c>
      <c r="CB135" s="30" t="e">
        <f>IF(ISNUMBER('∆Ct and 2^(-∆Ct) means'!AV38),'∆Ct and 2^(-∆Ct) means'!AV38,NA())</f>
        <v>#N/A</v>
      </c>
      <c r="CC135" s="30" t="e">
        <f>IF(ISNUMBER('∆Ct and 2^(-∆Ct) means'!AW38),'∆Ct and 2^(-∆Ct) means'!AW38,NA())</f>
        <v>#N/A</v>
      </c>
      <c r="CD135" s="30" t="e">
        <f>IF(ISNUMBER('∆Ct and 2^(-∆Ct) means'!AX38),'∆Ct and 2^(-∆Ct) means'!AX38,NA())</f>
        <v>#N/A</v>
      </c>
      <c r="CE135" s="30" t="e">
        <f>IF(ISNUMBER('∆Ct and 2^(-∆Ct) means'!AY38),'∆Ct and 2^(-∆Ct) means'!AY38,NA())</f>
        <v>#N/A</v>
      </c>
      <c r="CF135" s="30" t="e">
        <f>IF(ISNUMBER('∆Ct and 2^(-∆Ct) means'!AZ38),'∆Ct and 2^(-∆Ct) means'!AZ38,NA())</f>
        <v>#N/A</v>
      </c>
      <c r="CG135" s="30" t="e">
        <f>IF(ISNUMBER('∆Ct and 2^(-∆Ct) means'!BA38),'∆Ct and 2^(-∆Ct) means'!BA38,NA())</f>
        <v>#N/A</v>
      </c>
      <c r="CH135" s="30" t="e">
        <f>IF(ISNUMBER('∆Ct and 2^(-∆Ct) means'!BB38),'∆Ct and 2^(-∆Ct) means'!BB38,NA())</f>
        <v>#N/A</v>
      </c>
      <c r="CI135" s="30" t="e">
        <f>IF(ISNUMBER('∆Ct and 2^(-∆Ct) means'!BC38),'∆Ct and 2^(-∆Ct) means'!BC38,NA())</f>
        <v>#N/A</v>
      </c>
      <c r="CJ135" s="30" t="e">
        <f>IF(ISNUMBER('∆Ct and 2^(-∆Ct) means'!BD38),'∆Ct and 2^(-∆Ct) means'!BD38,NA())</f>
        <v>#N/A</v>
      </c>
    </row>
    <row r="136" spans="1:88">
      <c r="A136" s="24" t="str">
        <f t="shared" si="123"/>
        <v>C12</v>
      </c>
      <c r="B136" s="25" t="str">
        <f t="shared" si="123"/>
        <v/>
      </c>
      <c r="C136" s="157" t="str">
        <f>IF('∆Ct calculation'!C38="","",POWER(2,-'∆Ct calculation'!C38))</f>
        <v/>
      </c>
      <c r="D136" s="158" t="str">
        <f>IF('∆Ct calculation'!D38="","",POWER(2,-'∆Ct calculation'!D38))</f>
        <v/>
      </c>
      <c r="E136" s="159" t="str">
        <f>IF('∆Ct calculation'!E38="","",POWER(2,-'∆Ct calculation'!E38))</f>
        <v/>
      </c>
      <c r="F136" s="157" t="str">
        <f>IF('∆Ct calculation'!F38="","",POWER(2,-'∆Ct calculation'!F38))</f>
        <v/>
      </c>
      <c r="G136" s="158" t="str">
        <f>IF('∆Ct calculation'!G38="","",POWER(2,-'∆Ct calculation'!G38))</f>
        <v/>
      </c>
      <c r="H136" s="159" t="str">
        <f>IF('∆Ct calculation'!H38="","",POWER(2,-'∆Ct calculation'!H38))</f>
        <v/>
      </c>
      <c r="I136" s="157" t="str">
        <f>IF('∆Ct calculation'!I38="","",POWER(2,-'∆Ct calculation'!I38))</f>
        <v/>
      </c>
      <c r="J136" s="158" t="str">
        <f>IF('∆Ct calculation'!J38="","",POWER(2,-'∆Ct calculation'!J38))</f>
        <v/>
      </c>
      <c r="K136" s="159" t="str">
        <f>IF('∆Ct calculation'!K38="","",POWER(2,-'∆Ct calculation'!K38))</f>
        <v/>
      </c>
      <c r="L136" s="157" t="str">
        <f>IF('∆Ct calculation'!L38="","",POWER(2,-'∆Ct calculation'!L38))</f>
        <v/>
      </c>
      <c r="M136" s="158" t="str">
        <f>IF('∆Ct calculation'!M38="","",POWER(2,-'∆Ct calculation'!M38))</f>
        <v/>
      </c>
      <c r="N136" s="159" t="str">
        <f>IF('∆Ct calculation'!N38="","",POWER(2,-'∆Ct calculation'!N38))</f>
        <v/>
      </c>
      <c r="O136" s="157" t="str">
        <f>IF('∆Ct calculation'!O38="","",POWER(2,-'∆Ct calculation'!O38))</f>
        <v/>
      </c>
      <c r="P136" s="158" t="str">
        <f>IF('∆Ct calculation'!P38="","",POWER(2,-'∆Ct calculation'!P38))</f>
        <v/>
      </c>
      <c r="Q136" s="159" t="str">
        <f>IF('∆Ct calculation'!Q38="","",POWER(2,-'∆Ct calculation'!Q38))</f>
        <v/>
      </c>
      <c r="R136" s="157" t="str">
        <f>IF('∆Ct calculation'!R38="","",POWER(2,-'∆Ct calculation'!R38))</f>
        <v/>
      </c>
      <c r="S136" s="158" t="str">
        <f>IF('∆Ct calculation'!S38="","",POWER(2,-'∆Ct calculation'!S38))</f>
        <v/>
      </c>
      <c r="T136" s="159" t="str">
        <f>IF('∆Ct calculation'!T38="","",POWER(2,-'∆Ct calculation'!T38))</f>
        <v/>
      </c>
      <c r="U136" s="157" t="str">
        <f>IF('∆Ct calculation'!U38="","",POWER(2,-'∆Ct calculation'!U38))</f>
        <v/>
      </c>
      <c r="V136" s="158" t="str">
        <f>IF('∆Ct calculation'!V38="","",POWER(2,-'∆Ct calculation'!V38))</f>
        <v/>
      </c>
      <c r="W136" s="159" t="str">
        <f>IF('∆Ct calculation'!W38="","",POWER(2,-'∆Ct calculation'!W38))</f>
        <v/>
      </c>
      <c r="X136" s="157" t="str">
        <f>IF('∆Ct calculation'!X38="","",POWER(2,-'∆Ct calculation'!X38))</f>
        <v/>
      </c>
      <c r="Y136" s="158" t="str">
        <f>IF('∆Ct calculation'!Y38="","",POWER(2,-'∆Ct calculation'!Y38))</f>
        <v/>
      </c>
      <c r="Z136" s="159" t="str">
        <f>IF('∆Ct calculation'!Z38="","",POWER(2,-'∆Ct calculation'!Z38))</f>
        <v/>
      </c>
      <c r="AA136" s="157" t="str">
        <f>IF('∆Ct calculation'!AA38="","",POWER(2,-'∆Ct calculation'!AA38))</f>
        <v/>
      </c>
      <c r="AB136" s="158" t="str">
        <f>IF('∆Ct calculation'!AB38="","",POWER(2,-'∆Ct calculation'!AB38))</f>
        <v/>
      </c>
      <c r="AC136" s="159" t="str">
        <f>IF('∆Ct calculation'!AC38="","",POWER(2,-'∆Ct calculation'!AC38))</f>
        <v/>
      </c>
      <c r="AD136" s="157" t="str">
        <f>IF('∆Ct calculation'!AD38="","",POWER(2,-'∆Ct calculation'!AD38))</f>
        <v/>
      </c>
      <c r="AE136" s="158" t="str">
        <f>IF('∆Ct calculation'!AE38="","",POWER(2,-'∆Ct calculation'!AE38))</f>
        <v/>
      </c>
      <c r="AF136" s="159" t="str">
        <f>IF('∆Ct calculation'!AF38="","",POWER(2,-'∆Ct calculation'!AF38))</f>
        <v/>
      </c>
      <c r="AG136" s="157" t="str">
        <f>IF('∆Ct calculation'!AG38="","",POWER(2,-'∆Ct calculation'!AG38))</f>
        <v/>
      </c>
      <c r="AH136" s="158" t="str">
        <f>IF('∆Ct calculation'!AH38="","",POWER(2,-'∆Ct calculation'!AH38))</f>
        <v/>
      </c>
      <c r="AI136" s="159" t="str">
        <f>IF('∆Ct calculation'!AI38="","",POWER(2,-'∆Ct calculation'!AI38))</f>
        <v/>
      </c>
      <c r="AJ136" s="635" t="e">
        <f t="shared" si="122"/>
        <v>#N/A</v>
      </c>
      <c r="AK136" s="636"/>
      <c r="AL136" s="637"/>
      <c r="AM136" s="635" t="e">
        <f t="shared" si="124"/>
        <v>#N/A</v>
      </c>
      <c r="AN136" s="636"/>
      <c r="AO136" s="637"/>
      <c r="AP136" s="635" t="e">
        <f t="shared" si="125"/>
        <v>#N/A</v>
      </c>
      <c r="AQ136" s="636"/>
      <c r="AR136" s="637"/>
      <c r="AS136" s="635" t="e">
        <f t="shared" si="126"/>
        <v>#N/A</v>
      </c>
      <c r="AT136" s="636"/>
      <c r="AU136" s="637"/>
      <c r="AV136" s="635" t="e">
        <f t="shared" si="127"/>
        <v>#N/A</v>
      </c>
      <c r="AW136" s="636"/>
      <c r="AX136" s="637"/>
      <c r="AY136" s="635" t="e">
        <f t="shared" si="128"/>
        <v>#N/A</v>
      </c>
      <c r="AZ136" s="636"/>
      <c r="BA136" s="637"/>
      <c r="BB136" s="635" t="e">
        <f t="shared" si="129"/>
        <v>#N/A</v>
      </c>
      <c r="BC136" s="636"/>
      <c r="BD136" s="637"/>
      <c r="BE136" s="635" t="e">
        <f t="shared" si="130"/>
        <v>#N/A</v>
      </c>
      <c r="BF136" s="636"/>
      <c r="BG136" s="637"/>
      <c r="BH136" s="635" t="e">
        <f t="shared" si="131"/>
        <v>#N/A</v>
      </c>
      <c r="BI136" s="636"/>
      <c r="BJ136" s="637"/>
      <c r="BK136" s="635" t="e">
        <f t="shared" si="132"/>
        <v>#N/A</v>
      </c>
      <c r="BL136" s="636"/>
      <c r="BM136" s="637"/>
      <c r="BN136" s="635" t="e">
        <f t="shared" si="133"/>
        <v>#N/A</v>
      </c>
      <c r="BO136" s="636"/>
      <c r="BP136" s="637"/>
      <c r="BQ136" s="30" t="e">
        <f>IF(ISNUMBER('∆Ct and 2^(-∆Ct) means'!AK39),'∆Ct and 2^(-∆Ct) means'!AK39,NA())</f>
        <v>#N/A</v>
      </c>
      <c r="BR136" s="30" t="e">
        <f>IF(ISNUMBER('∆Ct and 2^(-∆Ct) means'!AL39),'∆Ct and 2^(-∆Ct) means'!AL39,NA())</f>
        <v>#N/A</v>
      </c>
      <c r="BS136" s="30" t="e">
        <f>IF(ISNUMBER('∆Ct and 2^(-∆Ct) means'!AM39),'∆Ct and 2^(-∆Ct) means'!AM39,NA())</f>
        <v>#N/A</v>
      </c>
      <c r="BT136" s="30" t="e">
        <f>IF(ISNUMBER('∆Ct and 2^(-∆Ct) means'!AN39),'∆Ct and 2^(-∆Ct) means'!AN39,NA())</f>
        <v>#N/A</v>
      </c>
      <c r="BU136" s="30" t="e">
        <f>IF(ISNUMBER('∆Ct and 2^(-∆Ct) means'!AO39),'∆Ct and 2^(-∆Ct) means'!AO39,NA())</f>
        <v>#N/A</v>
      </c>
      <c r="BV136" s="30" t="e">
        <f>IF(ISNUMBER('∆Ct and 2^(-∆Ct) means'!AP39),'∆Ct and 2^(-∆Ct) means'!AP39,NA())</f>
        <v>#N/A</v>
      </c>
      <c r="BW136" s="30" t="e">
        <f>IF(ISNUMBER('∆Ct and 2^(-∆Ct) means'!AQ39),'∆Ct and 2^(-∆Ct) means'!AQ39,NA())</f>
        <v>#N/A</v>
      </c>
      <c r="BX136" s="30" t="e">
        <f>IF(ISNUMBER('∆Ct and 2^(-∆Ct) means'!AR39),'∆Ct and 2^(-∆Ct) means'!AR39,NA())</f>
        <v>#N/A</v>
      </c>
      <c r="BY136" s="30" t="e">
        <f>IF(ISNUMBER('∆Ct and 2^(-∆Ct) means'!AS39),'∆Ct and 2^(-∆Ct) means'!AS39,NA())</f>
        <v>#N/A</v>
      </c>
      <c r="BZ136" s="30" t="e">
        <f>IF(ISNUMBER('∆Ct and 2^(-∆Ct) means'!AT39),'∆Ct and 2^(-∆Ct) means'!AT39,NA())</f>
        <v>#N/A</v>
      </c>
      <c r="CA136" s="30" t="e">
        <f>IF(ISNUMBER('∆Ct and 2^(-∆Ct) means'!AU39),'∆Ct and 2^(-∆Ct) means'!AU39,NA())</f>
        <v>#N/A</v>
      </c>
      <c r="CB136" s="30" t="e">
        <f>IF(ISNUMBER('∆Ct and 2^(-∆Ct) means'!AV39),'∆Ct and 2^(-∆Ct) means'!AV39,NA())</f>
        <v>#N/A</v>
      </c>
      <c r="CC136" s="30" t="e">
        <f>IF(ISNUMBER('∆Ct and 2^(-∆Ct) means'!AW39),'∆Ct and 2^(-∆Ct) means'!AW39,NA())</f>
        <v>#N/A</v>
      </c>
      <c r="CD136" s="30" t="e">
        <f>IF(ISNUMBER('∆Ct and 2^(-∆Ct) means'!AX39),'∆Ct and 2^(-∆Ct) means'!AX39,NA())</f>
        <v>#N/A</v>
      </c>
      <c r="CE136" s="30" t="e">
        <f>IF(ISNUMBER('∆Ct and 2^(-∆Ct) means'!AY39),'∆Ct and 2^(-∆Ct) means'!AY39,NA())</f>
        <v>#N/A</v>
      </c>
      <c r="CF136" s="30" t="e">
        <f>IF(ISNUMBER('∆Ct and 2^(-∆Ct) means'!AZ39),'∆Ct and 2^(-∆Ct) means'!AZ39,NA())</f>
        <v>#N/A</v>
      </c>
      <c r="CG136" s="30" t="e">
        <f>IF(ISNUMBER('∆Ct and 2^(-∆Ct) means'!BA39),'∆Ct and 2^(-∆Ct) means'!BA39,NA())</f>
        <v>#N/A</v>
      </c>
      <c r="CH136" s="30" t="e">
        <f>IF(ISNUMBER('∆Ct and 2^(-∆Ct) means'!BB39),'∆Ct and 2^(-∆Ct) means'!BB39,NA())</f>
        <v>#N/A</v>
      </c>
      <c r="CI136" s="30" t="e">
        <f>IF(ISNUMBER('∆Ct and 2^(-∆Ct) means'!BC39),'∆Ct and 2^(-∆Ct) means'!BC39,NA())</f>
        <v>#N/A</v>
      </c>
      <c r="CJ136" s="30" t="e">
        <f>IF(ISNUMBER('∆Ct and 2^(-∆Ct) means'!BD39),'∆Ct and 2^(-∆Ct) means'!BD39,NA())</f>
        <v>#N/A</v>
      </c>
    </row>
    <row r="137" spans="1:88">
      <c r="A137" s="24" t="str">
        <f t="shared" si="123"/>
        <v>D1</v>
      </c>
      <c r="B137" s="25" t="str">
        <f t="shared" si="123"/>
        <v/>
      </c>
      <c r="C137" s="157" t="str">
        <f>IF('∆Ct calculation'!C39="","",POWER(2,-'∆Ct calculation'!C39))</f>
        <v/>
      </c>
      <c r="D137" s="158" t="str">
        <f>IF('∆Ct calculation'!D39="","",POWER(2,-'∆Ct calculation'!D39))</f>
        <v/>
      </c>
      <c r="E137" s="159" t="str">
        <f>IF('∆Ct calculation'!E39="","",POWER(2,-'∆Ct calculation'!E39))</f>
        <v/>
      </c>
      <c r="F137" s="157" t="str">
        <f>IF('∆Ct calculation'!F39="","",POWER(2,-'∆Ct calculation'!F39))</f>
        <v/>
      </c>
      <c r="G137" s="158" t="str">
        <f>IF('∆Ct calculation'!G39="","",POWER(2,-'∆Ct calculation'!G39))</f>
        <v/>
      </c>
      <c r="H137" s="159" t="str">
        <f>IF('∆Ct calculation'!H39="","",POWER(2,-'∆Ct calculation'!H39))</f>
        <v/>
      </c>
      <c r="I137" s="157" t="str">
        <f>IF('∆Ct calculation'!I39="","",POWER(2,-'∆Ct calculation'!I39))</f>
        <v/>
      </c>
      <c r="J137" s="158" t="str">
        <f>IF('∆Ct calculation'!J39="","",POWER(2,-'∆Ct calculation'!J39))</f>
        <v/>
      </c>
      <c r="K137" s="159" t="str">
        <f>IF('∆Ct calculation'!K39="","",POWER(2,-'∆Ct calculation'!K39))</f>
        <v/>
      </c>
      <c r="L137" s="157" t="str">
        <f>IF('∆Ct calculation'!L39="","",POWER(2,-'∆Ct calculation'!L39))</f>
        <v/>
      </c>
      <c r="M137" s="158" t="str">
        <f>IF('∆Ct calculation'!M39="","",POWER(2,-'∆Ct calculation'!M39))</f>
        <v/>
      </c>
      <c r="N137" s="159" t="str">
        <f>IF('∆Ct calculation'!N39="","",POWER(2,-'∆Ct calculation'!N39))</f>
        <v/>
      </c>
      <c r="O137" s="157" t="str">
        <f>IF('∆Ct calculation'!O39="","",POWER(2,-'∆Ct calculation'!O39))</f>
        <v/>
      </c>
      <c r="P137" s="158" t="str">
        <f>IF('∆Ct calculation'!P39="","",POWER(2,-'∆Ct calculation'!P39))</f>
        <v/>
      </c>
      <c r="Q137" s="159" t="str">
        <f>IF('∆Ct calculation'!Q39="","",POWER(2,-'∆Ct calculation'!Q39))</f>
        <v/>
      </c>
      <c r="R137" s="157" t="str">
        <f>IF('∆Ct calculation'!R39="","",POWER(2,-'∆Ct calculation'!R39))</f>
        <v/>
      </c>
      <c r="S137" s="158" t="str">
        <f>IF('∆Ct calculation'!S39="","",POWER(2,-'∆Ct calculation'!S39))</f>
        <v/>
      </c>
      <c r="T137" s="159" t="str">
        <f>IF('∆Ct calculation'!T39="","",POWER(2,-'∆Ct calculation'!T39))</f>
        <v/>
      </c>
      <c r="U137" s="157" t="str">
        <f>IF('∆Ct calculation'!U39="","",POWER(2,-'∆Ct calculation'!U39))</f>
        <v/>
      </c>
      <c r="V137" s="158" t="str">
        <f>IF('∆Ct calculation'!V39="","",POWER(2,-'∆Ct calculation'!V39))</f>
        <v/>
      </c>
      <c r="W137" s="159" t="str">
        <f>IF('∆Ct calculation'!W39="","",POWER(2,-'∆Ct calculation'!W39))</f>
        <v/>
      </c>
      <c r="X137" s="157" t="str">
        <f>IF('∆Ct calculation'!X39="","",POWER(2,-'∆Ct calculation'!X39))</f>
        <v/>
      </c>
      <c r="Y137" s="158" t="str">
        <f>IF('∆Ct calculation'!Y39="","",POWER(2,-'∆Ct calculation'!Y39))</f>
        <v/>
      </c>
      <c r="Z137" s="159" t="str">
        <f>IF('∆Ct calculation'!Z39="","",POWER(2,-'∆Ct calculation'!Z39))</f>
        <v/>
      </c>
      <c r="AA137" s="157" t="str">
        <f>IF('∆Ct calculation'!AA39="","",POWER(2,-'∆Ct calculation'!AA39))</f>
        <v/>
      </c>
      <c r="AB137" s="158" t="str">
        <f>IF('∆Ct calculation'!AB39="","",POWER(2,-'∆Ct calculation'!AB39))</f>
        <v/>
      </c>
      <c r="AC137" s="159" t="str">
        <f>IF('∆Ct calculation'!AC39="","",POWER(2,-'∆Ct calculation'!AC39))</f>
        <v/>
      </c>
      <c r="AD137" s="157" t="str">
        <f>IF('∆Ct calculation'!AD39="","",POWER(2,-'∆Ct calculation'!AD39))</f>
        <v/>
      </c>
      <c r="AE137" s="158" t="str">
        <f>IF('∆Ct calculation'!AE39="","",POWER(2,-'∆Ct calculation'!AE39))</f>
        <v/>
      </c>
      <c r="AF137" s="159" t="str">
        <f>IF('∆Ct calculation'!AF39="","",POWER(2,-'∆Ct calculation'!AF39))</f>
        <v/>
      </c>
      <c r="AG137" s="157" t="str">
        <f>IF('∆Ct calculation'!AG39="","",POWER(2,-'∆Ct calculation'!AG39))</f>
        <v/>
      </c>
      <c r="AH137" s="158" t="str">
        <f>IF('∆Ct calculation'!AH39="","",POWER(2,-'∆Ct calculation'!AH39))</f>
        <v/>
      </c>
      <c r="AI137" s="159" t="str">
        <f>IF('∆Ct calculation'!AI39="","",POWER(2,-'∆Ct calculation'!AI39))</f>
        <v/>
      </c>
      <c r="AJ137" s="635" t="e">
        <f t="shared" si="122"/>
        <v>#N/A</v>
      </c>
      <c r="AK137" s="636"/>
      <c r="AL137" s="637"/>
      <c r="AM137" s="635" t="e">
        <f t="shared" si="124"/>
        <v>#N/A</v>
      </c>
      <c r="AN137" s="636"/>
      <c r="AO137" s="637"/>
      <c r="AP137" s="635" t="e">
        <f t="shared" si="125"/>
        <v>#N/A</v>
      </c>
      <c r="AQ137" s="636"/>
      <c r="AR137" s="637"/>
      <c r="AS137" s="635" t="e">
        <f t="shared" si="126"/>
        <v>#N/A</v>
      </c>
      <c r="AT137" s="636"/>
      <c r="AU137" s="637"/>
      <c r="AV137" s="635" t="e">
        <f t="shared" si="127"/>
        <v>#N/A</v>
      </c>
      <c r="AW137" s="636"/>
      <c r="AX137" s="637"/>
      <c r="AY137" s="635" t="e">
        <f t="shared" si="128"/>
        <v>#N/A</v>
      </c>
      <c r="AZ137" s="636"/>
      <c r="BA137" s="637"/>
      <c r="BB137" s="635" t="e">
        <f t="shared" si="129"/>
        <v>#N/A</v>
      </c>
      <c r="BC137" s="636"/>
      <c r="BD137" s="637"/>
      <c r="BE137" s="635" t="e">
        <f t="shared" si="130"/>
        <v>#N/A</v>
      </c>
      <c r="BF137" s="636"/>
      <c r="BG137" s="637"/>
      <c r="BH137" s="635" t="e">
        <f t="shared" si="131"/>
        <v>#N/A</v>
      </c>
      <c r="BI137" s="636"/>
      <c r="BJ137" s="637"/>
      <c r="BK137" s="635" t="e">
        <f t="shared" si="132"/>
        <v>#N/A</v>
      </c>
      <c r="BL137" s="636"/>
      <c r="BM137" s="637"/>
      <c r="BN137" s="635" t="e">
        <f t="shared" si="133"/>
        <v>#N/A</v>
      </c>
      <c r="BO137" s="636"/>
      <c r="BP137" s="637"/>
      <c r="BQ137" s="30" t="e">
        <f>IF(ISNUMBER('∆Ct and 2^(-∆Ct) means'!AK40),'∆Ct and 2^(-∆Ct) means'!AK40,NA())</f>
        <v>#N/A</v>
      </c>
      <c r="BR137" s="30" t="e">
        <f>IF(ISNUMBER('∆Ct and 2^(-∆Ct) means'!AL40),'∆Ct and 2^(-∆Ct) means'!AL40,NA())</f>
        <v>#N/A</v>
      </c>
      <c r="BS137" s="30" t="e">
        <f>IF(ISNUMBER('∆Ct and 2^(-∆Ct) means'!AM40),'∆Ct and 2^(-∆Ct) means'!AM40,NA())</f>
        <v>#N/A</v>
      </c>
      <c r="BT137" s="30" t="e">
        <f>IF(ISNUMBER('∆Ct and 2^(-∆Ct) means'!AN40),'∆Ct and 2^(-∆Ct) means'!AN40,NA())</f>
        <v>#N/A</v>
      </c>
      <c r="BU137" s="30" t="e">
        <f>IF(ISNUMBER('∆Ct and 2^(-∆Ct) means'!AO40),'∆Ct and 2^(-∆Ct) means'!AO40,NA())</f>
        <v>#N/A</v>
      </c>
      <c r="BV137" s="30" t="e">
        <f>IF(ISNUMBER('∆Ct and 2^(-∆Ct) means'!AP40),'∆Ct and 2^(-∆Ct) means'!AP40,NA())</f>
        <v>#N/A</v>
      </c>
      <c r="BW137" s="30" t="e">
        <f>IF(ISNUMBER('∆Ct and 2^(-∆Ct) means'!AQ40),'∆Ct and 2^(-∆Ct) means'!AQ40,NA())</f>
        <v>#N/A</v>
      </c>
      <c r="BX137" s="30" t="e">
        <f>IF(ISNUMBER('∆Ct and 2^(-∆Ct) means'!AR40),'∆Ct and 2^(-∆Ct) means'!AR40,NA())</f>
        <v>#N/A</v>
      </c>
      <c r="BY137" s="30" t="e">
        <f>IF(ISNUMBER('∆Ct and 2^(-∆Ct) means'!AS40),'∆Ct and 2^(-∆Ct) means'!AS40,NA())</f>
        <v>#N/A</v>
      </c>
      <c r="BZ137" s="30" t="e">
        <f>IF(ISNUMBER('∆Ct and 2^(-∆Ct) means'!AT40),'∆Ct and 2^(-∆Ct) means'!AT40,NA())</f>
        <v>#N/A</v>
      </c>
      <c r="CA137" s="30" t="e">
        <f>IF(ISNUMBER('∆Ct and 2^(-∆Ct) means'!AU40),'∆Ct and 2^(-∆Ct) means'!AU40,NA())</f>
        <v>#N/A</v>
      </c>
      <c r="CB137" s="30" t="e">
        <f>IF(ISNUMBER('∆Ct and 2^(-∆Ct) means'!AV40),'∆Ct and 2^(-∆Ct) means'!AV40,NA())</f>
        <v>#N/A</v>
      </c>
      <c r="CC137" s="30" t="e">
        <f>IF(ISNUMBER('∆Ct and 2^(-∆Ct) means'!AW40),'∆Ct and 2^(-∆Ct) means'!AW40,NA())</f>
        <v>#N/A</v>
      </c>
      <c r="CD137" s="30" t="e">
        <f>IF(ISNUMBER('∆Ct and 2^(-∆Ct) means'!AX40),'∆Ct and 2^(-∆Ct) means'!AX40,NA())</f>
        <v>#N/A</v>
      </c>
      <c r="CE137" s="30" t="e">
        <f>IF(ISNUMBER('∆Ct and 2^(-∆Ct) means'!AY40),'∆Ct and 2^(-∆Ct) means'!AY40,NA())</f>
        <v>#N/A</v>
      </c>
      <c r="CF137" s="30" t="e">
        <f>IF(ISNUMBER('∆Ct and 2^(-∆Ct) means'!AZ40),'∆Ct and 2^(-∆Ct) means'!AZ40,NA())</f>
        <v>#N/A</v>
      </c>
      <c r="CG137" s="30" t="e">
        <f>IF(ISNUMBER('∆Ct and 2^(-∆Ct) means'!BA40),'∆Ct and 2^(-∆Ct) means'!BA40,NA())</f>
        <v>#N/A</v>
      </c>
      <c r="CH137" s="30" t="e">
        <f>IF(ISNUMBER('∆Ct and 2^(-∆Ct) means'!BB40),'∆Ct and 2^(-∆Ct) means'!BB40,NA())</f>
        <v>#N/A</v>
      </c>
      <c r="CI137" s="30" t="e">
        <f>IF(ISNUMBER('∆Ct and 2^(-∆Ct) means'!BC40),'∆Ct and 2^(-∆Ct) means'!BC40,NA())</f>
        <v>#N/A</v>
      </c>
      <c r="CJ137" s="30" t="e">
        <f>IF(ISNUMBER('∆Ct and 2^(-∆Ct) means'!BD40),'∆Ct and 2^(-∆Ct) means'!BD40,NA())</f>
        <v>#N/A</v>
      </c>
    </row>
    <row r="138" spans="1:88">
      <c r="A138" s="24" t="str">
        <f t="shared" si="123"/>
        <v>D2</v>
      </c>
      <c r="B138" s="25" t="str">
        <f t="shared" si="123"/>
        <v/>
      </c>
      <c r="C138" s="157" t="str">
        <f>IF('∆Ct calculation'!C40="","",POWER(2,-'∆Ct calculation'!C40))</f>
        <v/>
      </c>
      <c r="D138" s="158" t="str">
        <f>IF('∆Ct calculation'!D40="","",POWER(2,-'∆Ct calculation'!D40))</f>
        <v/>
      </c>
      <c r="E138" s="159" t="str">
        <f>IF('∆Ct calculation'!E40="","",POWER(2,-'∆Ct calculation'!E40))</f>
        <v/>
      </c>
      <c r="F138" s="157" t="str">
        <f>IF('∆Ct calculation'!F40="","",POWER(2,-'∆Ct calculation'!F40))</f>
        <v/>
      </c>
      <c r="G138" s="158" t="str">
        <f>IF('∆Ct calculation'!G40="","",POWER(2,-'∆Ct calculation'!G40))</f>
        <v/>
      </c>
      <c r="H138" s="159" t="str">
        <f>IF('∆Ct calculation'!H40="","",POWER(2,-'∆Ct calculation'!H40))</f>
        <v/>
      </c>
      <c r="I138" s="157" t="str">
        <f>IF('∆Ct calculation'!I40="","",POWER(2,-'∆Ct calculation'!I40))</f>
        <v/>
      </c>
      <c r="J138" s="158" t="str">
        <f>IF('∆Ct calculation'!J40="","",POWER(2,-'∆Ct calculation'!J40))</f>
        <v/>
      </c>
      <c r="K138" s="159" t="str">
        <f>IF('∆Ct calculation'!K40="","",POWER(2,-'∆Ct calculation'!K40))</f>
        <v/>
      </c>
      <c r="L138" s="157" t="str">
        <f>IF('∆Ct calculation'!L40="","",POWER(2,-'∆Ct calculation'!L40))</f>
        <v/>
      </c>
      <c r="M138" s="158" t="str">
        <f>IF('∆Ct calculation'!M40="","",POWER(2,-'∆Ct calculation'!M40))</f>
        <v/>
      </c>
      <c r="N138" s="159" t="str">
        <f>IF('∆Ct calculation'!N40="","",POWER(2,-'∆Ct calculation'!N40))</f>
        <v/>
      </c>
      <c r="O138" s="157" t="str">
        <f>IF('∆Ct calculation'!O40="","",POWER(2,-'∆Ct calculation'!O40))</f>
        <v/>
      </c>
      <c r="P138" s="158" t="str">
        <f>IF('∆Ct calculation'!P40="","",POWER(2,-'∆Ct calculation'!P40))</f>
        <v/>
      </c>
      <c r="Q138" s="159" t="str">
        <f>IF('∆Ct calculation'!Q40="","",POWER(2,-'∆Ct calculation'!Q40))</f>
        <v/>
      </c>
      <c r="R138" s="157" t="str">
        <f>IF('∆Ct calculation'!R40="","",POWER(2,-'∆Ct calculation'!R40))</f>
        <v/>
      </c>
      <c r="S138" s="158" t="str">
        <f>IF('∆Ct calculation'!S40="","",POWER(2,-'∆Ct calculation'!S40))</f>
        <v/>
      </c>
      <c r="T138" s="159" t="str">
        <f>IF('∆Ct calculation'!T40="","",POWER(2,-'∆Ct calculation'!T40))</f>
        <v/>
      </c>
      <c r="U138" s="157" t="str">
        <f>IF('∆Ct calculation'!U40="","",POWER(2,-'∆Ct calculation'!U40))</f>
        <v/>
      </c>
      <c r="V138" s="158" t="str">
        <f>IF('∆Ct calculation'!V40="","",POWER(2,-'∆Ct calculation'!V40))</f>
        <v/>
      </c>
      <c r="W138" s="159" t="str">
        <f>IF('∆Ct calculation'!W40="","",POWER(2,-'∆Ct calculation'!W40))</f>
        <v/>
      </c>
      <c r="X138" s="157" t="str">
        <f>IF('∆Ct calculation'!X40="","",POWER(2,-'∆Ct calculation'!X40))</f>
        <v/>
      </c>
      <c r="Y138" s="158" t="str">
        <f>IF('∆Ct calculation'!Y40="","",POWER(2,-'∆Ct calculation'!Y40))</f>
        <v/>
      </c>
      <c r="Z138" s="159" t="str">
        <f>IF('∆Ct calculation'!Z40="","",POWER(2,-'∆Ct calculation'!Z40))</f>
        <v/>
      </c>
      <c r="AA138" s="157" t="str">
        <f>IF('∆Ct calculation'!AA40="","",POWER(2,-'∆Ct calculation'!AA40))</f>
        <v/>
      </c>
      <c r="AB138" s="158" t="str">
        <f>IF('∆Ct calculation'!AB40="","",POWER(2,-'∆Ct calculation'!AB40))</f>
        <v/>
      </c>
      <c r="AC138" s="159" t="str">
        <f>IF('∆Ct calculation'!AC40="","",POWER(2,-'∆Ct calculation'!AC40))</f>
        <v/>
      </c>
      <c r="AD138" s="157" t="str">
        <f>IF('∆Ct calculation'!AD40="","",POWER(2,-'∆Ct calculation'!AD40))</f>
        <v/>
      </c>
      <c r="AE138" s="158" t="str">
        <f>IF('∆Ct calculation'!AE40="","",POWER(2,-'∆Ct calculation'!AE40))</f>
        <v/>
      </c>
      <c r="AF138" s="159" t="str">
        <f>IF('∆Ct calculation'!AF40="","",POWER(2,-'∆Ct calculation'!AF40))</f>
        <v/>
      </c>
      <c r="AG138" s="157" t="str">
        <f>IF('∆Ct calculation'!AG40="","",POWER(2,-'∆Ct calculation'!AG40))</f>
        <v/>
      </c>
      <c r="AH138" s="158" t="str">
        <f>IF('∆Ct calculation'!AH40="","",POWER(2,-'∆Ct calculation'!AH40))</f>
        <v/>
      </c>
      <c r="AI138" s="159" t="str">
        <f>IF('∆Ct calculation'!AI40="","",POWER(2,-'∆Ct calculation'!AI40))</f>
        <v/>
      </c>
      <c r="AJ138" s="635" t="e">
        <f t="shared" si="122"/>
        <v>#N/A</v>
      </c>
      <c r="AK138" s="636"/>
      <c r="AL138" s="637"/>
      <c r="AM138" s="635" t="e">
        <f t="shared" si="124"/>
        <v>#N/A</v>
      </c>
      <c r="AN138" s="636"/>
      <c r="AO138" s="637"/>
      <c r="AP138" s="635" t="e">
        <f t="shared" si="125"/>
        <v>#N/A</v>
      </c>
      <c r="AQ138" s="636"/>
      <c r="AR138" s="637"/>
      <c r="AS138" s="635" t="e">
        <f t="shared" si="126"/>
        <v>#N/A</v>
      </c>
      <c r="AT138" s="636"/>
      <c r="AU138" s="637"/>
      <c r="AV138" s="635" t="e">
        <f t="shared" si="127"/>
        <v>#N/A</v>
      </c>
      <c r="AW138" s="636"/>
      <c r="AX138" s="637"/>
      <c r="AY138" s="635" t="e">
        <f t="shared" si="128"/>
        <v>#N/A</v>
      </c>
      <c r="AZ138" s="636"/>
      <c r="BA138" s="637"/>
      <c r="BB138" s="635" t="e">
        <f t="shared" si="129"/>
        <v>#N/A</v>
      </c>
      <c r="BC138" s="636"/>
      <c r="BD138" s="637"/>
      <c r="BE138" s="635" t="e">
        <f t="shared" si="130"/>
        <v>#N/A</v>
      </c>
      <c r="BF138" s="636"/>
      <c r="BG138" s="637"/>
      <c r="BH138" s="635" t="e">
        <f t="shared" si="131"/>
        <v>#N/A</v>
      </c>
      <c r="BI138" s="636"/>
      <c r="BJ138" s="637"/>
      <c r="BK138" s="635" t="e">
        <f t="shared" si="132"/>
        <v>#N/A</v>
      </c>
      <c r="BL138" s="636"/>
      <c r="BM138" s="637"/>
      <c r="BN138" s="635" t="e">
        <f t="shared" si="133"/>
        <v>#N/A</v>
      </c>
      <c r="BO138" s="636"/>
      <c r="BP138" s="637"/>
      <c r="BQ138" s="30" t="e">
        <f>IF(ISNUMBER('∆Ct and 2^(-∆Ct) means'!AK41),'∆Ct and 2^(-∆Ct) means'!AK41,NA())</f>
        <v>#N/A</v>
      </c>
      <c r="BR138" s="30" t="e">
        <f>IF(ISNUMBER('∆Ct and 2^(-∆Ct) means'!AL41),'∆Ct and 2^(-∆Ct) means'!AL41,NA())</f>
        <v>#N/A</v>
      </c>
      <c r="BS138" s="30" t="e">
        <f>IF(ISNUMBER('∆Ct and 2^(-∆Ct) means'!AM41),'∆Ct and 2^(-∆Ct) means'!AM41,NA())</f>
        <v>#N/A</v>
      </c>
      <c r="BT138" s="30" t="e">
        <f>IF(ISNUMBER('∆Ct and 2^(-∆Ct) means'!AN41),'∆Ct and 2^(-∆Ct) means'!AN41,NA())</f>
        <v>#N/A</v>
      </c>
      <c r="BU138" s="30" t="e">
        <f>IF(ISNUMBER('∆Ct and 2^(-∆Ct) means'!AO41),'∆Ct and 2^(-∆Ct) means'!AO41,NA())</f>
        <v>#N/A</v>
      </c>
      <c r="BV138" s="30" t="e">
        <f>IF(ISNUMBER('∆Ct and 2^(-∆Ct) means'!AP41),'∆Ct and 2^(-∆Ct) means'!AP41,NA())</f>
        <v>#N/A</v>
      </c>
      <c r="BW138" s="30" t="e">
        <f>IF(ISNUMBER('∆Ct and 2^(-∆Ct) means'!AQ41),'∆Ct and 2^(-∆Ct) means'!AQ41,NA())</f>
        <v>#N/A</v>
      </c>
      <c r="BX138" s="30" t="e">
        <f>IF(ISNUMBER('∆Ct and 2^(-∆Ct) means'!AR41),'∆Ct and 2^(-∆Ct) means'!AR41,NA())</f>
        <v>#N/A</v>
      </c>
      <c r="BY138" s="30" t="e">
        <f>IF(ISNUMBER('∆Ct and 2^(-∆Ct) means'!AS41),'∆Ct and 2^(-∆Ct) means'!AS41,NA())</f>
        <v>#N/A</v>
      </c>
      <c r="BZ138" s="30" t="e">
        <f>IF(ISNUMBER('∆Ct and 2^(-∆Ct) means'!AT41),'∆Ct and 2^(-∆Ct) means'!AT41,NA())</f>
        <v>#N/A</v>
      </c>
      <c r="CA138" s="30" t="e">
        <f>IF(ISNUMBER('∆Ct and 2^(-∆Ct) means'!AU41),'∆Ct and 2^(-∆Ct) means'!AU41,NA())</f>
        <v>#N/A</v>
      </c>
      <c r="CB138" s="30" t="e">
        <f>IF(ISNUMBER('∆Ct and 2^(-∆Ct) means'!AV41),'∆Ct and 2^(-∆Ct) means'!AV41,NA())</f>
        <v>#N/A</v>
      </c>
      <c r="CC138" s="30" t="e">
        <f>IF(ISNUMBER('∆Ct and 2^(-∆Ct) means'!AW41),'∆Ct and 2^(-∆Ct) means'!AW41,NA())</f>
        <v>#N/A</v>
      </c>
      <c r="CD138" s="30" t="e">
        <f>IF(ISNUMBER('∆Ct and 2^(-∆Ct) means'!AX41),'∆Ct and 2^(-∆Ct) means'!AX41,NA())</f>
        <v>#N/A</v>
      </c>
      <c r="CE138" s="30" t="e">
        <f>IF(ISNUMBER('∆Ct and 2^(-∆Ct) means'!AY41),'∆Ct and 2^(-∆Ct) means'!AY41,NA())</f>
        <v>#N/A</v>
      </c>
      <c r="CF138" s="30" t="e">
        <f>IF(ISNUMBER('∆Ct and 2^(-∆Ct) means'!AZ41),'∆Ct and 2^(-∆Ct) means'!AZ41,NA())</f>
        <v>#N/A</v>
      </c>
      <c r="CG138" s="30" t="e">
        <f>IF(ISNUMBER('∆Ct and 2^(-∆Ct) means'!BA41),'∆Ct and 2^(-∆Ct) means'!BA41,NA())</f>
        <v>#N/A</v>
      </c>
      <c r="CH138" s="30" t="e">
        <f>IF(ISNUMBER('∆Ct and 2^(-∆Ct) means'!BB41),'∆Ct and 2^(-∆Ct) means'!BB41,NA())</f>
        <v>#N/A</v>
      </c>
      <c r="CI138" s="30" t="e">
        <f>IF(ISNUMBER('∆Ct and 2^(-∆Ct) means'!BC41),'∆Ct and 2^(-∆Ct) means'!BC41,NA())</f>
        <v>#N/A</v>
      </c>
      <c r="CJ138" s="30" t="e">
        <f>IF(ISNUMBER('∆Ct and 2^(-∆Ct) means'!BD41),'∆Ct and 2^(-∆Ct) means'!BD41,NA())</f>
        <v>#N/A</v>
      </c>
    </row>
    <row r="139" spans="1:88">
      <c r="A139" s="24" t="str">
        <f t="shared" si="123"/>
        <v>D3</v>
      </c>
      <c r="B139" s="25" t="str">
        <f t="shared" si="123"/>
        <v/>
      </c>
      <c r="C139" s="157" t="str">
        <f>IF('∆Ct calculation'!C41="","",POWER(2,-'∆Ct calculation'!C41))</f>
        <v/>
      </c>
      <c r="D139" s="158" t="str">
        <f>IF('∆Ct calculation'!D41="","",POWER(2,-'∆Ct calculation'!D41))</f>
        <v/>
      </c>
      <c r="E139" s="159" t="str">
        <f>IF('∆Ct calculation'!E41="","",POWER(2,-'∆Ct calculation'!E41))</f>
        <v/>
      </c>
      <c r="F139" s="157" t="str">
        <f>IF('∆Ct calculation'!F41="","",POWER(2,-'∆Ct calculation'!F41))</f>
        <v/>
      </c>
      <c r="G139" s="158" t="str">
        <f>IF('∆Ct calculation'!G41="","",POWER(2,-'∆Ct calculation'!G41))</f>
        <v/>
      </c>
      <c r="H139" s="159" t="str">
        <f>IF('∆Ct calculation'!H41="","",POWER(2,-'∆Ct calculation'!H41))</f>
        <v/>
      </c>
      <c r="I139" s="157" t="str">
        <f>IF('∆Ct calculation'!I41="","",POWER(2,-'∆Ct calculation'!I41))</f>
        <v/>
      </c>
      <c r="J139" s="158" t="str">
        <f>IF('∆Ct calculation'!J41="","",POWER(2,-'∆Ct calculation'!J41))</f>
        <v/>
      </c>
      <c r="K139" s="159" t="str">
        <f>IF('∆Ct calculation'!K41="","",POWER(2,-'∆Ct calculation'!K41))</f>
        <v/>
      </c>
      <c r="L139" s="157" t="str">
        <f>IF('∆Ct calculation'!L41="","",POWER(2,-'∆Ct calculation'!L41))</f>
        <v/>
      </c>
      <c r="M139" s="158" t="str">
        <f>IF('∆Ct calculation'!M41="","",POWER(2,-'∆Ct calculation'!M41))</f>
        <v/>
      </c>
      <c r="N139" s="159" t="str">
        <f>IF('∆Ct calculation'!N41="","",POWER(2,-'∆Ct calculation'!N41))</f>
        <v/>
      </c>
      <c r="O139" s="157" t="str">
        <f>IF('∆Ct calculation'!O41="","",POWER(2,-'∆Ct calculation'!O41))</f>
        <v/>
      </c>
      <c r="P139" s="158" t="str">
        <f>IF('∆Ct calculation'!P41="","",POWER(2,-'∆Ct calculation'!P41))</f>
        <v/>
      </c>
      <c r="Q139" s="159" t="str">
        <f>IF('∆Ct calculation'!Q41="","",POWER(2,-'∆Ct calculation'!Q41))</f>
        <v/>
      </c>
      <c r="R139" s="157" t="str">
        <f>IF('∆Ct calculation'!R41="","",POWER(2,-'∆Ct calculation'!R41))</f>
        <v/>
      </c>
      <c r="S139" s="158" t="str">
        <f>IF('∆Ct calculation'!S41="","",POWER(2,-'∆Ct calculation'!S41))</f>
        <v/>
      </c>
      <c r="T139" s="159" t="str">
        <f>IF('∆Ct calculation'!T41="","",POWER(2,-'∆Ct calculation'!T41))</f>
        <v/>
      </c>
      <c r="U139" s="157" t="str">
        <f>IF('∆Ct calculation'!U41="","",POWER(2,-'∆Ct calculation'!U41))</f>
        <v/>
      </c>
      <c r="V139" s="158" t="str">
        <f>IF('∆Ct calculation'!V41="","",POWER(2,-'∆Ct calculation'!V41))</f>
        <v/>
      </c>
      <c r="W139" s="159" t="str">
        <f>IF('∆Ct calculation'!W41="","",POWER(2,-'∆Ct calculation'!W41))</f>
        <v/>
      </c>
      <c r="X139" s="157" t="str">
        <f>IF('∆Ct calculation'!X41="","",POWER(2,-'∆Ct calculation'!X41))</f>
        <v/>
      </c>
      <c r="Y139" s="158" t="str">
        <f>IF('∆Ct calculation'!Y41="","",POWER(2,-'∆Ct calculation'!Y41))</f>
        <v/>
      </c>
      <c r="Z139" s="159" t="str">
        <f>IF('∆Ct calculation'!Z41="","",POWER(2,-'∆Ct calculation'!Z41))</f>
        <v/>
      </c>
      <c r="AA139" s="157" t="str">
        <f>IF('∆Ct calculation'!AA41="","",POWER(2,-'∆Ct calculation'!AA41))</f>
        <v/>
      </c>
      <c r="AB139" s="158" t="str">
        <f>IF('∆Ct calculation'!AB41="","",POWER(2,-'∆Ct calculation'!AB41))</f>
        <v/>
      </c>
      <c r="AC139" s="159" t="str">
        <f>IF('∆Ct calculation'!AC41="","",POWER(2,-'∆Ct calculation'!AC41))</f>
        <v/>
      </c>
      <c r="AD139" s="157" t="str">
        <f>IF('∆Ct calculation'!AD41="","",POWER(2,-'∆Ct calculation'!AD41))</f>
        <v/>
      </c>
      <c r="AE139" s="158" t="str">
        <f>IF('∆Ct calculation'!AE41="","",POWER(2,-'∆Ct calculation'!AE41))</f>
        <v/>
      </c>
      <c r="AF139" s="159" t="str">
        <f>IF('∆Ct calculation'!AF41="","",POWER(2,-'∆Ct calculation'!AF41))</f>
        <v/>
      </c>
      <c r="AG139" s="157" t="str">
        <f>IF('∆Ct calculation'!AG41="","",POWER(2,-'∆Ct calculation'!AG41))</f>
        <v/>
      </c>
      <c r="AH139" s="158" t="str">
        <f>IF('∆Ct calculation'!AH41="","",POWER(2,-'∆Ct calculation'!AH41))</f>
        <v/>
      </c>
      <c r="AI139" s="159" t="str">
        <f>IF('∆Ct calculation'!AI41="","",POWER(2,-'∆Ct calculation'!AI41))</f>
        <v/>
      </c>
      <c r="AJ139" s="635" t="e">
        <f t="shared" si="122"/>
        <v>#N/A</v>
      </c>
      <c r="AK139" s="636"/>
      <c r="AL139" s="637"/>
      <c r="AM139" s="635" t="e">
        <f t="shared" si="124"/>
        <v>#N/A</v>
      </c>
      <c r="AN139" s="636"/>
      <c r="AO139" s="637"/>
      <c r="AP139" s="635" t="e">
        <f t="shared" si="125"/>
        <v>#N/A</v>
      </c>
      <c r="AQ139" s="636"/>
      <c r="AR139" s="637"/>
      <c r="AS139" s="635" t="e">
        <f t="shared" si="126"/>
        <v>#N/A</v>
      </c>
      <c r="AT139" s="636"/>
      <c r="AU139" s="637"/>
      <c r="AV139" s="635" t="e">
        <f t="shared" si="127"/>
        <v>#N/A</v>
      </c>
      <c r="AW139" s="636"/>
      <c r="AX139" s="637"/>
      <c r="AY139" s="635" t="e">
        <f t="shared" si="128"/>
        <v>#N/A</v>
      </c>
      <c r="AZ139" s="636"/>
      <c r="BA139" s="637"/>
      <c r="BB139" s="635" t="e">
        <f t="shared" si="129"/>
        <v>#N/A</v>
      </c>
      <c r="BC139" s="636"/>
      <c r="BD139" s="637"/>
      <c r="BE139" s="635" t="e">
        <f t="shared" si="130"/>
        <v>#N/A</v>
      </c>
      <c r="BF139" s="636"/>
      <c r="BG139" s="637"/>
      <c r="BH139" s="635" t="e">
        <f t="shared" si="131"/>
        <v>#N/A</v>
      </c>
      <c r="BI139" s="636"/>
      <c r="BJ139" s="637"/>
      <c r="BK139" s="635" t="e">
        <f t="shared" si="132"/>
        <v>#N/A</v>
      </c>
      <c r="BL139" s="636"/>
      <c r="BM139" s="637"/>
      <c r="BN139" s="635" t="e">
        <f t="shared" si="133"/>
        <v>#N/A</v>
      </c>
      <c r="BO139" s="636"/>
      <c r="BP139" s="637"/>
      <c r="BQ139" s="30" t="e">
        <f>IF(ISNUMBER('∆Ct and 2^(-∆Ct) means'!AK42),'∆Ct and 2^(-∆Ct) means'!AK42,NA())</f>
        <v>#N/A</v>
      </c>
      <c r="BR139" s="30" t="e">
        <f>IF(ISNUMBER('∆Ct and 2^(-∆Ct) means'!AL42),'∆Ct and 2^(-∆Ct) means'!AL42,NA())</f>
        <v>#N/A</v>
      </c>
      <c r="BS139" s="30" t="e">
        <f>IF(ISNUMBER('∆Ct and 2^(-∆Ct) means'!AM42),'∆Ct and 2^(-∆Ct) means'!AM42,NA())</f>
        <v>#N/A</v>
      </c>
      <c r="BT139" s="30" t="e">
        <f>IF(ISNUMBER('∆Ct and 2^(-∆Ct) means'!AN42),'∆Ct and 2^(-∆Ct) means'!AN42,NA())</f>
        <v>#N/A</v>
      </c>
      <c r="BU139" s="30" t="e">
        <f>IF(ISNUMBER('∆Ct and 2^(-∆Ct) means'!AO42),'∆Ct and 2^(-∆Ct) means'!AO42,NA())</f>
        <v>#N/A</v>
      </c>
      <c r="BV139" s="30" t="e">
        <f>IF(ISNUMBER('∆Ct and 2^(-∆Ct) means'!AP42),'∆Ct and 2^(-∆Ct) means'!AP42,NA())</f>
        <v>#N/A</v>
      </c>
      <c r="BW139" s="30" t="e">
        <f>IF(ISNUMBER('∆Ct and 2^(-∆Ct) means'!AQ42),'∆Ct and 2^(-∆Ct) means'!AQ42,NA())</f>
        <v>#N/A</v>
      </c>
      <c r="BX139" s="30" t="e">
        <f>IF(ISNUMBER('∆Ct and 2^(-∆Ct) means'!AR42),'∆Ct and 2^(-∆Ct) means'!AR42,NA())</f>
        <v>#N/A</v>
      </c>
      <c r="BY139" s="30" t="e">
        <f>IF(ISNUMBER('∆Ct and 2^(-∆Ct) means'!AS42),'∆Ct and 2^(-∆Ct) means'!AS42,NA())</f>
        <v>#N/A</v>
      </c>
      <c r="BZ139" s="30" t="e">
        <f>IF(ISNUMBER('∆Ct and 2^(-∆Ct) means'!AT42),'∆Ct and 2^(-∆Ct) means'!AT42,NA())</f>
        <v>#N/A</v>
      </c>
      <c r="CA139" s="30" t="e">
        <f>IF(ISNUMBER('∆Ct and 2^(-∆Ct) means'!AU42),'∆Ct and 2^(-∆Ct) means'!AU42,NA())</f>
        <v>#N/A</v>
      </c>
      <c r="CB139" s="30" t="e">
        <f>IF(ISNUMBER('∆Ct and 2^(-∆Ct) means'!AV42),'∆Ct and 2^(-∆Ct) means'!AV42,NA())</f>
        <v>#N/A</v>
      </c>
      <c r="CC139" s="30" t="e">
        <f>IF(ISNUMBER('∆Ct and 2^(-∆Ct) means'!AW42),'∆Ct and 2^(-∆Ct) means'!AW42,NA())</f>
        <v>#N/A</v>
      </c>
      <c r="CD139" s="30" t="e">
        <f>IF(ISNUMBER('∆Ct and 2^(-∆Ct) means'!AX42),'∆Ct and 2^(-∆Ct) means'!AX42,NA())</f>
        <v>#N/A</v>
      </c>
      <c r="CE139" s="30" t="e">
        <f>IF(ISNUMBER('∆Ct and 2^(-∆Ct) means'!AY42),'∆Ct and 2^(-∆Ct) means'!AY42,NA())</f>
        <v>#N/A</v>
      </c>
      <c r="CF139" s="30" t="e">
        <f>IF(ISNUMBER('∆Ct and 2^(-∆Ct) means'!AZ42),'∆Ct and 2^(-∆Ct) means'!AZ42,NA())</f>
        <v>#N/A</v>
      </c>
      <c r="CG139" s="30" t="e">
        <f>IF(ISNUMBER('∆Ct and 2^(-∆Ct) means'!BA42),'∆Ct and 2^(-∆Ct) means'!BA42,NA())</f>
        <v>#N/A</v>
      </c>
      <c r="CH139" s="30" t="e">
        <f>IF(ISNUMBER('∆Ct and 2^(-∆Ct) means'!BB42),'∆Ct and 2^(-∆Ct) means'!BB42,NA())</f>
        <v>#N/A</v>
      </c>
      <c r="CI139" s="30" t="e">
        <f>IF(ISNUMBER('∆Ct and 2^(-∆Ct) means'!BC42),'∆Ct and 2^(-∆Ct) means'!BC42,NA())</f>
        <v>#N/A</v>
      </c>
      <c r="CJ139" s="30" t="e">
        <f>IF(ISNUMBER('∆Ct and 2^(-∆Ct) means'!BD42),'∆Ct and 2^(-∆Ct) means'!BD42,NA())</f>
        <v>#N/A</v>
      </c>
    </row>
    <row r="140" spans="1:88">
      <c r="A140" s="24" t="str">
        <f t="shared" si="123"/>
        <v>D4</v>
      </c>
      <c r="B140" s="25" t="str">
        <f t="shared" si="123"/>
        <v/>
      </c>
      <c r="C140" s="157" t="str">
        <f>IF('∆Ct calculation'!C42="","",POWER(2,-'∆Ct calculation'!C42))</f>
        <v/>
      </c>
      <c r="D140" s="158" t="str">
        <f>IF('∆Ct calculation'!D42="","",POWER(2,-'∆Ct calculation'!D42))</f>
        <v/>
      </c>
      <c r="E140" s="159" t="str">
        <f>IF('∆Ct calculation'!E42="","",POWER(2,-'∆Ct calculation'!E42))</f>
        <v/>
      </c>
      <c r="F140" s="157" t="str">
        <f>IF('∆Ct calculation'!F42="","",POWER(2,-'∆Ct calculation'!F42))</f>
        <v/>
      </c>
      <c r="G140" s="158" t="str">
        <f>IF('∆Ct calculation'!G42="","",POWER(2,-'∆Ct calculation'!G42))</f>
        <v/>
      </c>
      <c r="H140" s="159" t="str">
        <f>IF('∆Ct calculation'!H42="","",POWER(2,-'∆Ct calculation'!H42))</f>
        <v/>
      </c>
      <c r="I140" s="157" t="str">
        <f>IF('∆Ct calculation'!I42="","",POWER(2,-'∆Ct calculation'!I42))</f>
        <v/>
      </c>
      <c r="J140" s="158" t="str">
        <f>IF('∆Ct calculation'!J42="","",POWER(2,-'∆Ct calculation'!J42))</f>
        <v/>
      </c>
      <c r="K140" s="159" t="str">
        <f>IF('∆Ct calculation'!K42="","",POWER(2,-'∆Ct calculation'!K42))</f>
        <v/>
      </c>
      <c r="L140" s="157" t="str">
        <f>IF('∆Ct calculation'!L42="","",POWER(2,-'∆Ct calculation'!L42))</f>
        <v/>
      </c>
      <c r="M140" s="158" t="str">
        <f>IF('∆Ct calculation'!M42="","",POWER(2,-'∆Ct calculation'!M42))</f>
        <v/>
      </c>
      <c r="N140" s="159" t="str">
        <f>IF('∆Ct calculation'!N42="","",POWER(2,-'∆Ct calculation'!N42))</f>
        <v/>
      </c>
      <c r="O140" s="157" t="str">
        <f>IF('∆Ct calculation'!O42="","",POWER(2,-'∆Ct calculation'!O42))</f>
        <v/>
      </c>
      <c r="P140" s="158" t="str">
        <f>IF('∆Ct calculation'!P42="","",POWER(2,-'∆Ct calculation'!P42))</f>
        <v/>
      </c>
      <c r="Q140" s="159" t="str">
        <f>IF('∆Ct calculation'!Q42="","",POWER(2,-'∆Ct calculation'!Q42))</f>
        <v/>
      </c>
      <c r="R140" s="157" t="str">
        <f>IF('∆Ct calculation'!R42="","",POWER(2,-'∆Ct calculation'!R42))</f>
        <v/>
      </c>
      <c r="S140" s="158" t="str">
        <f>IF('∆Ct calculation'!S42="","",POWER(2,-'∆Ct calculation'!S42))</f>
        <v/>
      </c>
      <c r="T140" s="159" t="str">
        <f>IF('∆Ct calculation'!T42="","",POWER(2,-'∆Ct calculation'!T42))</f>
        <v/>
      </c>
      <c r="U140" s="157" t="str">
        <f>IF('∆Ct calculation'!U42="","",POWER(2,-'∆Ct calculation'!U42))</f>
        <v/>
      </c>
      <c r="V140" s="158" t="str">
        <f>IF('∆Ct calculation'!V42="","",POWER(2,-'∆Ct calculation'!V42))</f>
        <v/>
      </c>
      <c r="W140" s="159" t="str">
        <f>IF('∆Ct calculation'!W42="","",POWER(2,-'∆Ct calculation'!W42))</f>
        <v/>
      </c>
      <c r="X140" s="157" t="str">
        <f>IF('∆Ct calculation'!X42="","",POWER(2,-'∆Ct calculation'!X42))</f>
        <v/>
      </c>
      <c r="Y140" s="158" t="str">
        <f>IF('∆Ct calculation'!Y42="","",POWER(2,-'∆Ct calculation'!Y42))</f>
        <v/>
      </c>
      <c r="Z140" s="159" t="str">
        <f>IF('∆Ct calculation'!Z42="","",POWER(2,-'∆Ct calculation'!Z42))</f>
        <v/>
      </c>
      <c r="AA140" s="157" t="str">
        <f>IF('∆Ct calculation'!AA42="","",POWER(2,-'∆Ct calculation'!AA42))</f>
        <v/>
      </c>
      <c r="AB140" s="158" t="str">
        <f>IF('∆Ct calculation'!AB42="","",POWER(2,-'∆Ct calculation'!AB42))</f>
        <v/>
      </c>
      <c r="AC140" s="159" t="str">
        <f>IF('∆Ct calculation'!AC42="","",POWER(2,-'∆Ct calculation'!AC42))</f>
        <v/>
      </c>
      <c r="AD140" s="157" t="str">
        <f>IF('∆Ct calculation'!AD42="","",POWER(2,-'∆Ct calculation'!AD42))</f>
        <v/>
      </c>
      <c r="AE140" s="158" t="str">
        <f>IF('∆Ct calculation'!AE42="","",POWER(2,-'∆Ct calculation'!AE42))</f>
        <v/>
      </c>
      <c r="AF140" s="159" t="str">
        <f>IF('∆Ct calculation'!AF42="","",POWER(2,-'∆Ct calculation'!AF42))</f>
        <v/>
      </c>
      <c r="AG140" s="157" t="str">
        <f>IF('∆Ct calculation'!AG42="","",POWER(2,-'∆Ct calculation'!AG42))</f>
        <v/>
      </c>
      <c r="AH140" s="158" t="str">
        <f>IF('∆Ct calculation'!AH42="","",POWER(2,-'∆Ct calculation'!AH42))</f>
        <v/>
      </c>
      <c r="AI140" s="159" t="str">
        <f>IF('∆Ct calculation'!AI42="","",POWER(2,-'∆Ct calculation'!AI42))</f>
        <v/>
      </c>
      <c r="AJ140" s="635" t="e">
        <f t="shared" si="122"/>
        <v>#N/A</v>
      </c>
      <c r="AK140" s="636"/>
      <c r="AL140" s="637"/>
      <c r="AM140" s="635" t="e">
        <f t="shared" si="124"/>
        <v>#N/A</v>
      </c>
      <c r="AN140" s="636"/>
      <c r="AO140" s="637"/>
      <c r="AP140" s="635" t="e">
        <f t="shared" si="125"/>
        <v>#N/A</v>
      </c>
      <c r="AQ140" s="636"/>
      <c r="AR140" s="637"/>
      <c r="AS140" s="635" t="e">
        <f t="shared" si="126"/>
        <v>#N/A</v>
      </c>
      <c r="AT140" s="636"/>
      <c r="AU140" s="637"/>
      <c r="AV140" s="635" t="e">
        <f t="shared" si="127"/>
        <v>#N/A</v>
      </c>
      <c r="AW140" s="636"/>
      <c r="AX140" s="637"/>
      <c r="AY140" s="635" t="e">
        <f t="shared" si="128"/>
        <v>#N/A</v>
      </c>
      <c r="AZ140" s="636"/>
      <c r="BA140" s="637"/>
      <c r="BB140" s="635" t="e">
        <f t="shared" si="129"/>
        <v>#N/A</v>
      </c>
      <c r="BC140" s="636"/>
      <c r="BD140" s="637"/>
      <c r="BE140" s="635" t="e">
        <f t="shared" si="130"/>
        <v>#N/A</v>
      </c>
      <c r="BF140" s="636"/>
      <c r="BG140" s="637"/>
      <c r="BH140" s="635" t="e">
        <f t="shared" si="131"/>
        <v>#N/A</v>
      </c>
      <c r="BI140" s="636"/>
      <c r="BJ140" s="637"/>
      <c r="BK140" s="635" t="e">
        <f t="shared" si="132"/>
        <v>#N/A</v>
      </c>
      <c r="BL140" s="636"/>
      <c r="BM140" s="637"/>
      <c r="BN140" s="635" t="e">
        <f t="shared" si="133"/>
        <v>#N/A</v>
      </c>
      <c r="BO140" s="636"/>
      <c r="BP140" s="637"/>
      <c r="BQ140" s="30" t="e">
        <f>IF(ISNUMBER('∆Ct and 2^(-∆Ct) means'!AK43),'∆Ct and 2^(-∆Ct) means'!AK43,NA())</f>
        <v>#N/A</v>
      </c>
      <c r="BR140" s="30" t="e">
        <f>IF(ISNUMBER('∆Ct and 2^(-∆Ct) means'!AL43),'∆Ct and 2^(-∆Ct) means'!AL43,NA())</f>
        <v>#N/A</v>
      </c>
      <c r="BS140" s="30" t="e">
        <f>IF(ISNUMBER('∆Ct and 2^(-∆Ct) means'!AM43),'∆Ct and 2^(-∆Ct) means'!AM43,NA())</f>
        <v>#N/A</v>
      </c>
      <c r="BT140" s="30" t="e">
        <f>IF(ISNUMBER('∆Ct and 2^(-∆Ct) means'!AN43),'∆Ct and 2^(-∆Ct) means'!AN43,NA())</f>
        <v>#N/A</v>
      </c>
      <c r="BU140" s="30" t="e">
        <f>IF(ISNUMBER('∆Ct and 2^(-∆Ct) means'!AO43),'∆Ct and 2^(-∆Ct) means'!AO43,NA())</f>
        <v>#N/A</v>
      </c>
      <c r="BV140" s="30" t="e">
        <f>IF(ISNUMBER('∆Ct and 2^(-∆Ct) means'!AP43),'∆Ct and 2^(-∆Ct) means'!AP43,NA())</f>
        <v>#N/A</v>
      </c>
      <c r="BW140" s="30" t="e">
        <f>IF(ISNUMBER('∆Ct and 2^(-∆Ct) means'!AQ43),'∆Ct and 2^(-∆Ct) means'!AQ43,NA())</f>
        <v>#N/A</v>
      </c>
      <c r="BX140" s="30" t="e">
        <f>IF(ISNUMBER('∆Ct and 2^(-∆Ct) means'!AR43),'∆Ct and 2^(-∆Ct) means'!AR43,NA())</f>
        <v>#N/A</v>
      </c>
      <c r="BY140" s="30" t="e">
        <f>IF(ISNUMBER('∆Ct and 2^(-∆Ct) means'!AS43),'∆Ct and 2^(-∆Ct) means'!AS43,NA())</f>
        <v>#N/A</v>
      </c>
      <c r="BZ140" s="30" t="e">
        <f>IF(ISNUMBER('∆Ct and 2^(-∆Ct) means'!AT43),'∆Ct and 2^(-∆Ct) means'!AT43,NA())</f>
        <v>#N/A</v>
      </c>
      <c r="CA140" s="30" t="e">
        <f>IF(ISNUMBER('∆Ct and 2^(-∆Ct) means'!AU43),'∆Ct and 2^(-∆Ct) means'!AU43,NA())</f>
        <v>#N/A</v>
      </c>
      <c r="CB140" s="30" t="e">
        <f>IF(ISNUMBER('∆Ct and 2^(-∆Ct) means'!AV43),'∆Ct and 2^(-∆Ct) means'!AV43,NA())</f>
        <v>#N/A</v>
      </c>
      <c r="CC140" s="30" t="e">
        <f>IF(ISNUMBER('∆Ct and 2^(-∆Ct) means'!AW43),'∆Ct and 2^(-∆Ct) means'!AW43,NA())</f>
        <v>#N/A</v>
      </c>
      <c r="CD140" s="30" t="e">
        <f>IF(ISNUMBER('∆Ct and 2^(-∆Ct) means'!AX43),'∆Ct and 2^(-∆Ct) means'!AX43,NA())</f>
        <v>#N/A</v>
      </c>
      <c r="CE140" s="30" t="e">
        <f>IF(ISNUMBER('∆Ct and 2^(-∆Ct) means'!AY43),'∆Ct and 2^(-∆Ct) means'!AY43,NA())</f>
        <v>#N/A</v>
      </c>
      <c r="CF140" s="30" t="e">
        <f>IF(ISNUMBER('∆Ct and 2^(-∆Ct) means'!AZ43),'∆Ct and 2^(-∆Ct) means'!AZ43,NA())</f>
        <v>#N/A</v>
      </c>
      <c r="CG140" s="30" t="e">
        <f>IF(ISNUMBER('∆Ct and 2^(-∆Ct) means'!BA43),'∆Ct and 2^(-∆Ct) means'!BA43,NA())</f>
        <v>#N/A</v>
      </c>
      <c r="CH140" s="30" t="e">
        <f>IF(ISNUMBER('∆Ct and 2^(-∆Ct) means'!BB43),'∆Ct and 2^(-∆Ct) means'!BB43,NA())</f>
        <v>#N/A</v>
      </c>
      <c r="CI140" s="30" t="e">
        <f>IF(ISNUMBER('∆Ct and 2^(-∆Ct) means'!BC43),'∆Ct and 2^(-∆Ct) means'!BC43,NA())</f>
        <v>#N/A</v>
      </c>
      <c r="CJ140" s="30" t="e">
        <f>IF(ISNUMBER('∆Ct and 2^(-∆Ct) means'!BD43),'∆Ct and 2^(-∆Ct) means'!BD43,NA())</f>
        <v>#N/A</v>
      </c>
    </row>
    <row r="141" spans="1:88">
      <c r="A141" s="24" t="str">
        <f t="shared" ref="A141:B160" si="134">A43</f>
        <v>D5</v>
      </c>
      <c r="B141" s="25" t="str">
        <f t="shared" si="134"/>
        <v/>
      </c>
      <c r="C141" s="157" t="str">
        <f>IF('∆Ct calculation'!C43="","",POWER(2,-'∆Ct calculation'!C43))</f>
        <v/>
      </c>
      <c r="D141" s="158" t="str">
        <f>IF('∆Ct calculation'!D43="","",POWER(2,-'∆Ct calculation'!D43))</f>
        <v/>
      </c>
      <c r="E141" s="159" t="str">
        <f>IF('∆Ct calculation'!E43="","",POWER(2,-'∆Ct calculation'!E43))</f>
        <v/>
      </c>
      <c r="F141" s="157" t="str">
        <f>IF('∆Ct calculation'!F43="","",POWER(2,-'∆Ct calculation'!F43))</f>
        <v/>
      </c>
      <c r="G141" s="158" t="str">
        <f>IF('∆Ct calculation'!G43="","",POWER(2,-'∆Ct calculation'!G43))</f>
        <v/>
      </c>
      <c r="H141" s="159" t="str">
        <f>IF('∆Ct calculation'!H43="","",POWER(2,-'∆Ct calculation'!H43))</f>
        <v/>
      </c>
      <c r="I141" s="157" t="str">
        <f>IF('∆Ct calculation'!I43="","",POWER(2,-'∆Ct calculation'!I43))</f>
        <v/>
      </c>
      <c r="J141" s="158" t="str">
        <f>IF('∆Ct calculation'!J43="","",POWER(2,-'∆Ct calculation'!J43))</f>
        <v/>
      </c>
      <c r="K141" s="159" t="str">
        <f>IF('∆Ct calculation'!K43="","",POWER(2,-'∆Ct calculation'!K43))</f>
        <v/>
      </c>
      <c r="L141" s="157" t="str">
        <f>IF('∆Ct calculation'!L43="","",POWER(2,-'∆Ct calculation'!L43))</f>
        <v/>
      </c>
      <c r="M141" s="158" t="str">
        <f>IF('∆Ct calculation'!M43="","",POWER(2,-'∆Ct calculation'!M43))</f>
        <v/>
      </c>
      <c r="N141" s="159" t="str">
        <f>IF('∆Ct calculation'!N43="","",POWER(2,-'∆Ct calculation'!N43))</f>
        <v/>
      </c>
      <c r="O141" s="157" t="str">
        <f>IF('∆Ct calculation'!O43="","",POWER(2,-'∆Ct calculation'!O43))</f>
        <v/>
      </c>
      <c r="P141" s="158" t="str">
        <f>IF('∆Ct calculation'!P43="","",POWER(2,-'∆Ct calculation'!P43))</f>
        <v/>
      </c>
      <c r="Q141" s="159" t="str">
        <f>IF('∆Ct calculation'!Q43="","",POWER(2,-'∆Ct calculation'!Q43))</f>
        <v/>
      </c>
      <c r="R141" s="157" t="str">
        <f>IF('∆Ct calculation'!R43="","",POWER(2,-'∆Ct calculation'!R43))</f>
        <v/>
      </c>
      <c r="S141" s="158" t="str">
        <f>IF('∆Ct calculation'!S43="","",POWER(2,-'∆Ct calculation'!S43))</f>
        <v/>
      </c>
      <c r="T141" s="159" t="str">
        <f>IF('∆Ct calculation'!T43="","",POWER(2,-'∆Ct calculation'!T43))</f>
        <v/>
      </c>
      <c r="U141" s="157" t="str">
        <f>IF('∆Ct calculation'!U43="","",POWER(2,-'∆Ct calculation'!U43))</f>
        <v/>
      </c>
      <c r="V141" s="158" t="str">
        <f>IF('∆Ct calculation'!V43="","",POWER(2,-'∆Ct calculation'!V43))</f>
        <v/>
      </c>
      <c r="W141" s="159" t="str">
        <f>IF('∆Ct calculation'!W43="","",POWER(2,-'∆Ct calculation'!W43))</f>
        <v/>
      </c>
      <c r="X141" s="157" t="str">
        <f>IF('∆Ct calculation'!X43="","",POWER(2,-'∆Ct calculation'!X43))</f>
        <v/>
      </c>
      <c r="Y141" s="158" t="str">
        <f>IF('∆Ct calculation'!Y43="","",POWER(2,-'∆Ct calculation'!Y43))</f>
        <v/>
      </c>
      <c r="Z141" s="159" t="str">
        <f>IF('∆Ct calculation'!Z43="","",POWER(2,-'∆Ct calculation'!Z43))</f>
        <v/>
      </c>
      <c r="AA141" s="157" t="str">
        <f>IF('∆Ct calculation'!AA43="","",POWER(2,-'∆Ct calculation'!AA43))</f>
        <v/>
      </c>
      <c r="AB141" s="158" t="str">
        <f>IF('∆Ct calculation'!AB43="","",POWER(2,-'∆Ct calculation'!AB43))</f>
        <v/>
      </c>
      <c r="AC141" s="159" t="str">
        <f>IF('∆Ct calculation'!AC43="","",POWER(2,-'∆Ct calculation'!AC43))</f>
        <v/>
      </c>
      <c r="AD141" s="157" t="str">
        <f>IF('∆Ct calculation'!AD43="","",POWER(2,-'∆Ct calculation'!AD43))</f>
        <v/>
      </c>
      <c r="AE141" s="158" t="str">
        <f>IF('∆Ct calculation'!AE43="","",POWER(2,-'∆Ct calculation'!AE43))</f>
        <v/>
      </c>
      <c r="AF141" s="159" t="str">
        <f>IF('∆Ct calculation'!AF43="","",POWER(2,-'∆Ct calculation'!AF43))</f>
        <v/>
      </c>
      <c r="AG141" s="157" t="str">
        <f>IF('∆Ct calculation'!AG43="","",POWER(2,-'∆Ct calculation'!AG43))</f>
        <v/>
      </c>
      <c r="AH141" s="158" t="str">
        <f>IF('∆Ct calculation'!AH43="","",POWER(2,-'∆Ct calculation'!AH43))</f>
        <v/>
      </c>
      <c r="AI141" s="159" t="str">
        <f>IF('∆Ct calculation'!AI43="","",POWER(2,-'∆Ct calculation'!AI43))</f>
        <v/>
      </c>
      <c r="AJ141" s="635" t="e">
        <f t="shared" si="122"/>
        <v>#N/A</v>
      </c>
      <c r="AK141" s="636"/>
      <c r="AL141" s="637"/>
      <c r="AM141" s="635" t="e">
        <f t="shared" si="124"/>
        <v>#N/A</v>
      </c>
      <c r="AN141" s="636"/>
      <c r="AO141" s="637"/>
      <c r="AP141" s="635" t="e">
        <f t="shared" si="125"/>
        <v>#N/A</v>
      </c>
      <c r="AQ141" s="636"/>
      <c r="AR141" s="637"/>
      <c r="AS141" s="635" t="e">
        <f t="shared" si="126"/>
        <v>#N/A</v>
      </c>
      <c r="AT141" s="636"/>
      <c r="AU141" s="637"/>
      <c r="AV141" s="635" t="e">
        <f t="shared" si="127"/>
        <v>#N/A</v>
      </c>
      <c r="AW141" s="636"/>
      <c r="AX141" s="637"/>
      <c r="AY141" s="635" t="e">
        <f t="shared" si="128"/>
        <v>#N/A</v>
      </c>
      <c r="AZ141" s="636"/>
      <c r="BA141" s="637"/>
      <c r="BB141" s="635" t="e">
        <f t="shared" si="129"/>
        <v>#N/A</v>
      </c>
      <c r="BC141" s="636"/>
      <c r="BD141" s="637"/>
      <c r="BE141" s="635" t="e">
        <f t="shared" si="130"/>
        <v>#N/A</v>
      </c>
      <c r="BF141" s="636"/>
      <c r="BG141" s="637"/>
      <c r="BH141" s="635" t="e">
        <f t="shared" si="131"/>
        <v>#N/A</v>
      </c>
      <c r="BI141" s="636"/>
      <c r="BJ141" s="637"/>
      <c r="BK141" s="635" t="e">
        <f t="shared" si="132"/>
        <v>#N/A</v>
      </c>
      <c r="BL141" s="636"/>
      <c r="BM141" s="637"/>
      <c r="BN141" s="635" t="e">
        <f t="shared" si="133"/>
        <v>#N/A</v>
      </c>
      <c r="BO141" s="636"/>
      <c r="BP141" s="637"/>
      <c r="BQ141" s="30" t="e">
        <f>IF(ISNUMBER('∆Ct and 2^(-∆Ct) means'!AK44),'∆Ct and 2^(-∆Ct) means'!AK44,NA())</f>
        <v>#N/A</v>
      </c>
      <c r="BR141" s="30" t="e">
        <f>IF(ISNUMBER('∆Ct and 2^(-∆Ct) means'!AL44),'∆Ct and 2^(-∆Ct) means'!AL44,NA())</f>
        <v>#N/A</v>
      </c>
      <c r="BS141" s="30" t="e">
        <f>IF(ISNUMBER('∆Ct and 2^(-∆Ct) means'!AM44),'∆Ct and 2^(-∆Ct) means'!AM44,NA())</f>
        <v>#N/A</v>
      </c>
      <c r="BT141" s="30" t="e">
        <f>IF(ISNUMBER('∆Ct and 2^(-∆Ct) means'!AN44),'∆Ct and 2^(-∆Ct) means'!AN44,NA())</f>
        <v>#N/A</v>
      </c>
      <c r="BU141" s="30" t="e">
        <f>IF(ISNUMBER('∆Ct and 2^(-∆Ct) means'!AO44),'∆Ct and 2^(-∆Ct) means'!AO44,NA())</f>
        <v>#N/A</v>
      </c>
      <c r="BV141" s="30" t="e">
        <f>IF(ISNUMBER('∆Ct and 2^(-∆Ct) means'!AP44),'∆Ct and 2^(-∆Ct) means'!AP44,NA())</f>
        <v>#N/A</v>
      </c>
      <c r="BW141" s="30" t="e">
        <f>IF(ISNUMBER('∆Ct and 2^(-∆Ct) means'!AQ44),'∆Ct and 2^(-∆Ct) means'!AQ44,NA())</f>
        <v>#N/A</v>
      </c>
      <c r="BX141" s="30" t="e">
        <f>IF(ISNUMBER('∆Ct and 2^(-∆Ct) means'!AR44),'∆Ct and 2^(-∆Ct) means'!AR44,NA())</f>
        <v>#N/A</v>
      </c>
      <c r="BY141" s="30" t="e">
        <f>IF(ISNUMBER('∆Ct and 2^(-∆Ct) means'!AS44),'∆Ct and 2^(-∆Ct) means'!AS44,NA())</f>
        <v>#N/A</v>
      </c>
      <c r="BZ141" s="30" t="e">
        <f>IF(ISNUMBER('∆Ct and 2^(-∆Ct) means'!AT44),'∆Ct and 2^(-∆Ct) means'!AT44,NA())</f>
        <v>#N/A</v>
      </c>
      <c r="CA141" s="30" t="e">
        <f>IF(ISNUMBER('∆Ct and 2^(-∆Ct) means'!AU44),'∆Ct and 2^(-∆Ct) means'!AU44,NA())</f>
        <v>#N/A</v>
      </c>
      <c r="CB141" s="30" t="e">
        <f>IF(ISNUMBER('∆Ct and 2^(-∆Ct) means'!AV44),'∆Ct and 2^(-∆Ct) means'!AV44,NA())</f>
        <v>#N/A</v>
      </c>
      <c r="CC141" s="30" t="e">
        <f>IF(ISNUMBER('∆Ct and 2^(-∆Ct) means'!AW44),'∆Ct and 2^(-∆Ct) means'!AW44,NA())</f>
        <v>#N/A</v>
      </c>
      <c r="CD141" s="30" t="e">
        <f>IF(ISNUMBER('∆Ct and 2^(-∆Ct) means'!AX44),'∆Ct and 2^(-∆Ct) means'!AX44,NA())</f>
        <v>#N/A</v>
      </c>
      <c r="CE141" s="30" t="e">
        <f>IF(ISNUMBER('∆Ct and 2^(-∆Ct) means'!AY44),'∆Ct and 2^(-∆Ct) means'!AY44,NA())</f>
        <v>#N/A</v>
      </c>
      <c r="CF141" s="30" t="e">
        <f>IF(ISNUMBER('∆Ct and 2^(-∆Ct) means'!AZ44),'∆Ct and 2^(-∆Ct) means'!AZ44,NA())</f>
        <v>#N/A</v>
      </c>
      <c r="CG141" s="30" t="e">
        <f>IF(ISNUMBER('∆Ct and 2^(-∆Ct) means'!BA44),'∆Ct and 2^(-∆Ct) means'!BA44,NA())</f>
        <v>#N/A</v>
      </c>
      <c r="CH141" s="30" t="e">
        <f>IF(ISNUMBER('∆Ct and 2^(-∆Ct) means'!BB44),'∆Ct and 2^(-∆Ct) means'!BB44,NA())</f>
        <v>#N/A</v>
      </c>
      <c r="CI141" s="30" t="e">
        <f>IF(ISNUMBER('∆Ct and 2^(-∆Ct) means'!BC44),'∆Ct and 2^(-∆Ct) means'!BC44,NA())</f>
        <v>#N/A</v>
      </c>
      <c r="CJ141" s="30" t="e">
        <f>IF(ISNUMBER('∆Ct and 2^(-∆Ct) means'!BD44),'∆Ct and 2^(-∆Ct) means'!BD44,NA())</f>
        <v>#N/A</v>
      </c>
    </row>
    <row r="142" spans="1:88">
      <c r="A142" s="24" t="str">
        <f t="shared" si="134"/>
        <v>D6</v>
      </c>
      <c r="B142" s="25" t="str">
        <f t="shared" si="134"/>
        <v/>
      </c>
      <c r="C142" s="157" t="str">
        <f>IF('∆Ct calculation'!C44="","",POWER(2,-'∆Ct calculation'!C44))</f>
        <v/>
      </c>
      <c r="D142" s="158" t="str">
        <f>IF('∆Ct calculation'!D44="","",POWER(2,-'∆Ct calculation'!D44))</f>
        <v/>
      </c>
      <c r="E142" s="159" t="str">
        <f>IF('∆Ct calculation'!E44="","",POWER(2,-'∆Ct calculation'!E44))</f>
        <v/>
      </c>
      <c r="F142" s="157" t="str">
        <f>IF('∆Ct calculation'!F44="","",POWER(2,-'∆Ct calculation'!F44))</f>
        <v/>
      </c>
      <c r="G142" s="158" t="str">
        <f>IF('∆Ct calculation'!G44="","",POWER(2,-'∆Ct calculation'!G44))</f>
        <v/>
      </c>
      <c r="H142" s="159" t="str">
        <f>IF('∆Ct calculation'!H44="","",POWER(2,-'∆Ct calculation'!H44))</f>
        <v/>
      </c>
      <c r="I142" s="157" t="str">
        <f>IF('∆Ct calculation'!I44="","",POWER(2,-'∆Ct calculation'!I44))</f>
        <v/>
      </c>
      <c r="J142" s="158" t="str">
        <f>IF('∆Ct calculation'!J44="","",POWER(2,-'∆Ct calculation'!J44))</f>
        <v/>
      </c>
      <c r="K142" s="159" t="str">
        <f>IF('∆Ct calculation'!K44="","",POWER(2,-'∆Ct calculation'!K44))</f>
        <v/>
      </c>
      <c r="L142" s="157" t="str">
        <f>IF('∆Ct calculation'!L44="","",POWER(2,-'∆Ct calculation'!L44))</f>
        <v/>
      </c>
      <c r="M142" s="158" t="str">
        <f>IF('∆Ct calculation'!M44="","",POWER(2,-'∆Ct calculation'!M44))</f>
        <v/>
      </c>
      <c r="N142" s="159" t="str">
        <f>IF('∆Ct calculation'!N44="","",POWER(2,-'∆Ct calculation'!N44))</f>
        <v/>
      </c>
      <c r="O142" s="157" t="str">
        <f>IF('∆Ct calculation'!O44="","",POWER(2,-'∆Ct calculation'!O44))</f>
        <v/>
      </c>
      <c r="P142" s="158" t="str">
        <f>IF('∆Ct calculation'!P44="","",POWER(2,-'∆Ct calculation'!P44))</f>
        <v/>
      </c>
      <c r="Q142" s="159" t="str">
        <f>IF('∆Ct calculation'!Q44="","",POWER(2,-'∆Ct calculation'!Q44))</f>
        <v/>
      </c>
      <c r="R142" s="157" t="str">
        <f>IF('∆Ct calculation'!R44="","",POWER(2,-'∆Ct calculation'!R44))</f>
        <v/>
      </c>
      <c r="S142" s="158" t="str">
        <f>IF('∆Ct calculation'!S44="","",POWER(2,-'∆Ct calculation'!S44))</f>
        <v/>
      </c>
      <c r="T142" s="159" t="str">
        <f>IF('∆Ct calculation'!T44="","",POWER(2,-'∆Ct calculation'!T44))</f>
        <v/>
      </c>
      <c r="U142" s="157" t="str">
        <f>IF('∆Ct calculation'!U44="","",POWER(2,-'∆Ct calculation'!U44))</f>
        <v/>
      </c>
      <c r="V142" s="158" t="str">
        <f>IF('∆Ct calculation'!V44="","",POWER(2,-'∆Ct calculation'!V44))</f>
        <v/>
      </c>
      <c r="W142" s="159" t="str">
        <f>IF('∆Ct calculation'!W44="","",POWER(2,-'∆Ct calculation'!W44))</f>
        <v/>
      </c>
      <c r="X142" s="157" t="str">
        <f>IF('∆Ct calculation'!X44="","",POWER(2,-'∆Ct calculation'!X44))</f>
        <v/>
      </c>
      <c r="Y142" s="158" t="str">
        <f>IF('∆Ct calculation'!Y44="","",POWER(2,-'∆Ct calculation'!Y44))</f>
        <v/>
      </c>
      <c r="Z142" s="159" t="str">
        <f>IF('∆Ct calculation'!Z44="","",POWER(2,-'∆Ct calculation'!Z44))</f>
        <v/>
      </c>
      <c r="AA142" s="157" t="str">
        <f>IF('∆Ct calculation'!AA44="","",POWER(2,-'∆Ct calculation'!AA44))</f>
        <v/>
      </c>
      <c r="AB142" s="158" t="str">
        <f>IF('∆Ct calculation'!AB44="","",POWER(2,-'∆Ct calculation'!AB44))</f>
        <v/>
      </c>
      <c r="AC142" s="159" t="str">
        <f>IF('∆Ct calculation'!AC44="","",POWER(2,-'∆Ct calculation'!AC44))</f>
        <v/>
      </c>
      <c r="AD142" s="157" t="str">
        <f>IF('∆Ct calculation'!AD44="","",POWER(2,-'∆Ct calculation'!AD44))</f>
        <v/>
      </c>
      <c r="AE142" s="158" t="str">
        <f>IF('∆Ct calculation'!AE44="","",POWER(2,-'∆Ct calculation'!AE44))</f>
        <v/>
      </c>
      <c r="AF142" s="159" t="str">
        <f>IF('∆Ct calculation'!AF44="","",POWER(2,-'∆Ct calculation'!AF44))</f>
        <v/>
      </c>
      <c r="AG142" s="157" t="str">
        <f>IF('∆Ct calculation'!AG44="","",POWER(2,-'∆Ct calculation'!AG44))</f>
        <v/>
      </c>
      <c r="AH142" s="158" t="str">
        <f>IF('∆Ct calculation'!AH44="","",POWER(2,-'∆Ct calculation'!AH44))</f>
        <v/>
      </c>
      <c r="AI142" s="159" t="str">
        <f>IF('∆Ct calculation'!AI44="","",POWER(2,-'∆Ct calculation'!AI44))</f>
        <v/>
      </c>
      <c r="AJ142" s="635" t="e">
        <f t="shared" si="122"/>
        <v>#N/A</v>
      </c>
      <c r="AK142" s="636"/>
      <c r="AL142" s="637"/>
      <c r="AM142" s="635" t="e">
        <f t="shared" si="124"/>
        <v>#N/A</v>
      </c>
      <c r="AN142" s="636"/>
      <c r="AO142" s="637"/>
      <c r="AP142" s="635" t="e">
        <f t="shared" si="125"/>
        <v>#N/A</v>
      </c>
      <c r="AQ142" s="636"/>
      <c r="AR142" s="637"/>
      <c r="AS142" s="635" t="e">
        <f t="shared" si="126"/>
        <v>#N/A</v>
      </c>
      <c r="AT142" s="636"/>
      <c r="AU142" s="637"/>
      <c r="AV142" s="635" t="e">
        <f t="shared" si="127"/>
        <v>#N/A</v>
      </c>
      <c r="AW142" s="636"/>
      <c r="AX142" s="637"/>
      <c r="AY142" s="635" t="e">
        <f t="shared" si="128"/>
        <v>#N/A</v>
      </c>
      <c r="AZ142" s="636"/>
      <c r="BA142" s="637"/>
      <c r="BB142" s="635" t="e">
        <f t="shared" si="129"/>
        <v>#N/A</v>
      </c>
      <c r="BC142" s="636"/>
      <c r="BD142" s="637"/>
      <c r="BE142" s="635" t="e">
        <f t="shared" si="130"/>
        <v>#N/A</v>
      </c>
      <c r="BF142" s="636"/>
      <c r="BG142" s="637"/>
      <c r="BH142" s="635" t="e">
        <f t="shared" si="131"/>
        <v>#N/A</v>
      </c>
      <c r="BI142" s="636"/>
      <c r="BJ142" s="637"/>
      <c r="BK142" s="635" t="e">
        <f t="shared" si="132"/>
        <v>#N/A</v>
      </c>
      <c r="BL142" s="636"/>
      <c r="BM142" s="637"/>
      <c r="BN142" s="635" t="e">
        <f t="shared" si="133"/>
        <v>#N/A</v>
      </c>
      <c r="BO142" s="636"/>
      <c r="BP142" s="637"/>
      <c r="BQ142" s="30" t="e">
        <f>IF(ISNUMBER('∆Ct and 2^(-∆Ct) means'!AK45),'∆Ct and 2^(-∆Ct) means'!AK45,NA())</f>
        <v>#N/A</v>
      </c>
      <c r="BR142" s="30" t="e">
        <f>IF(ISNUMBER('∆Ct and 2^(-∆Ct) means'!AL45),'∆Ct and 2^(-∆Ct) means'!AL45,NA())</f>
        <v>#N/A</v>
      </c>
      <c r="BS142" s="30" t="e">
        <f>IF(ISNUMBER('∆Ct and 2^(-∆Ct) means'!AM45),'∆Ct and 2^(-∆Ct) means'!AM45,NA())</f>
        <v>#N/A</v>
      </c>
      <c r="BT142" s="30" t="e">
        <f>IF(ISNUMBER('∆Ct and 2^(-∆Ct) means'!AN45),'∆Ct and 2^(-∆Ct) means'!AN45,NA())</f>
        <v>#N/A</v>
      </c>
      <c r="BU142" s="30" t="e">
        <f>IF(ISNUMBER('∆Ct and 2^(-∆Ct) means'!AO45),'∆Ct and 2^(-∆Ct) means'!AO45,NA())</f>
        <v>#N/A</v>
      </c>
      <c r="BV142" s="30" t="e">
        <f>IF(ISNUMBER('∆Ct and 2^(-∆Ct) means'!AP45),'∆Ct and 2^(-∆Ct) means'!AP45,NA())</f>
        <v>#N/A</v>
      </c>
      <c r="BW142" s="30" t="e">
        <f>IF(ISNUMBER('∆Ct and 2^(-∆Ct) means'!AQ45),'∆Ct and 2^(-∆Ct) means'!AQ45,NA())</f>
        <v>#N/A</v>
      </c>
      <c r="BX142" s="30" t="e">
        <f>IF(ISNUMBER('∆Ct and 2^(-∆Ct) means'!AR45),'∆Ct and 2^(-∆Ct) means'!AR45,NA())</f>
        <v>#N/A</v>
      </c>
      <c r="BY142" s="30" t="e">
        <f>IF(ISNUMBER('∆Ct and 2^(-∆Ct) means'!AS45),'∆Ct and 2^(-∆Ct) means'!AS45,NA())</f>
        <v>#N/A</v>
      </c>
      <c r="BZ142" s="30" t="e">
        <f>IF(ISNUMBER('∆Ct and 2^(-∆Ct) means'!AT45),'∆Ct and 2^(-∆Ct) means'!AT45,NA())</f>
        <v>#N/A</v>
      </c>
      <c r="CA142" s="30" t="e">
        <f>IF(ISNUMBER('∆Ct and 2^(-∆Ct) means'!AU45),'∆Ct and 2^(-∆Ct) means'!AU45,NA())</f>
        <v>#N/A</v>
      </c>
      <c r="CB142" s="30" t="e">
        <f>IF(ISNUMBER('∆Ct and 2^(-∆Ct) means'!AV45),'∆Ct and 2^(-∆Ct) means'!AV45,NA())</f>
        <v>#N/A</v>
      </c>
      <c r="CC142" s="30" t="e">
        <f>IF(ISNUMBER('∆Ct and 2^(-∆Ct) means'!AW45),'∆Ct and 2^(-∆Ct) means'!AW45,NA())</f>
        <v>#N/A</v>
      </c>
      <c r="CD142" s="30" t="e">
        <f>IF(ISNUMBER('∆Ct and 2^(-∆Ct) means'!AX45),'∆Ct and 2^(-∆Ct) means'!AX45,NA())</f>
        <v>#N/A</v>
      </c>
      <c r="CE142" s="30" t="e">
        <f>IF(ISNUMBER('∆Ct and 2^(-∆Ct) means'!AY45),'∆Ct and 2^(-∆Ct) means'!AY45,NA())</f>
        <v>#N/A</v>
      </c>
      <c r="CF142" s="30" t="e">
        <f>IF(ISNUMBER('∆Ct and 2^(-∆Ct) means'!AZ45),'∆Ct and 2^(-∆Ct) means'!AZ45,NA())</f>
        <v>#N/A</v>
      </c>
      <c r="CG142" s="30" t="e">
        <f>IF(ISNUMBER('∆Ct and 2^(-∆Ct) means'!BA45),'∆Ct and 2^(-∆Ct) means'!BA45,NA())</f>
        <v>#N/A</v>
      </c>
      <c r="CH142" s="30" t="e">
        <f>IF(ISNUMBER('∆Ct and 2^(-∆Ct) means'!BB45),'∆Ct and 2^(-∆Ct) means'!BB45,NA())</f>
        <v>#N/A</v>
      </c>
      <c r="CI142" s="30" t="e">
        <f>IF(ISNUMBER('∆Ct and 2^(-∆Ct) means'!BC45),'∆Ct and 2^(-∆Ct) means'!BC45,NA())</f>
        <v>#N/A</v>
      </c>
      <c r="CJ142" s="30" t="e">
        <f>IF(ISNUMBER('∆Ct and 2^(-∆Ct) means'!BD45),'∆Ct and 2^(-∆Ct) means'!BD45,NA())</f>
        <v>#N/A</v>
      </c>
    </row>
    <row r="143" spans="1:88">
      <c r="A143" s="24" t="str">
        <f t="shared" si="134"/>
        <v>D7</v>
      </c>
      <c r="B143" s="25" t="str">
        <f t="shared" si="134"/>
        <v/>
      </c>
      <c r="C143" s="157" t="str">
        <f>IF('∆Ct calculation'!C45="","",POWER(2,-'∆Ct calculation'!C45))</f>
        <v/>
      </c>
      <c r="D143" s="158" t="str">
        <f>IF('∆Ct calculation'!D45="","",POWER(2,-'∆Ct calculation'!D45))</f>
        <v/>
      </c>
      <c r="E143" s="159" t="str">
        <f>IF('∆Ct calculation'!E45="","",POWER(2,-'∆Ct calculation'!E45))</f>
        <v/>
      </c>
      <c r="F143" s="157" t="str">
        <f>IF('∆Ct calculation'!F45="","",POWER(2,-'∆Ct calculation'!F45))</f>
        <v/>
      </c>
      <c r="G143" s="158" t="str">
        <f>IF('∆Ct calculation'!G45="","",POWER(2,-'∆Ct calculation'!G45))</f>
        <v/>
      </c>
      <c r="H143" s="159" t="str">
        <f>IF('∆Ct calculation'!H45="","",POWER(2,-'∆Ct calculation'!H45))</f>
        <v/>
      </c>
      <c r="I143" s="157" t="str">
        <f>IF('∆Ct calculation'!I45="","",POWER(2,-'∆Ct calculation'!I45))</f>
        <v/>
      </c>
      <c r="J143" s="158" t="str">
        <f>IF('∆Ct calculation'!J45="","",POWER(2,-'∆Ct calculation'!J45))</f>
        <v/>
      </c>
      <c r="K143" s="159" t="str">
        <f>IF('∆Ct calculation'!K45="","",POWER(2,-'∆Ct calculation'!K45))</f>
        <v/>
      </c>
      <c r="L143" s="157" t="str">
        <f>IF('∆Ct calculation'!L45="","",POWER(2,-'∆Ct calculation'!L45))</f>
        <v/>
      </c>
      <c r="M143" s="158" t="str">
        <f>IF('∆Ct calculation'!M45="","",POWER(2,-'∆Ct calculation'!M45))</f>
        <v/>
      </c>
      <c r="N143" s="159" t="str">
        <f>IF('∆Ct calculation'!N45="","",POWER(2,-'∆Ct calculation'!N45))</f>
        <v/>
      </c>
      <c r="O143" s="157" t="str">
        <f>IF('∆Ct calculation'!O45="","",POWER(2,-'∆Ct calculation'!O45))</f>
        <v/>
      </c>
      <c r="P143" s="158" t="str">
        <f>IF('∆Ct calculation'!P45="","",POWER(2,-'∆Ct calculation'!P45))</f>
        <v/>
      </c>
      <c r="Q143" s="159" t="str">
        <f>IF('∆Ct calculation'!Q45="","",POWER(2,-'∆Ct calculation'!Q45))</f>
        <v/>
      </c>
      <c r="R143" s="157" t="str">
        <f>IF('∆Ct calculation'!R45="","",POWER(2,-'∆Ct calculation'!R45))</f>
        <v/>
      </c>
      <c r="S143" s="158" t="str">
        <f>IF('∆Ct calculation'!S45="","",POWER(2,-'∆Ct calculation'!S45))</f>
        <v/>
      </c>
      <c r="T143" s="159" t="str">
        <f>IF('∆Ct calculation'!T45="","",POWER(2,-'∆Ct calculation'!T45))</f>
        <v/>
      </c>
      <c r="U143" s="157" t="str">
        <f>IF('∆Ct calculation'!U45="","",POWER(2,-'∆Ct calculation'!U45))</f>
        <v/>
      </c>
      <c r="V143" s="158" t="str">
        <f>IF('∆Ct calculation'!V45="","",POWER(2,-'∆Ct calculation'!V45))</f>
        <v/>
      </c>
      <c r="W143" s="159" t="str">
        <f>IF('∆Ct calculation'!W45="","",POWER(2,-'∆Ct calculation'!W45))</f>
        <v/>
      </c>
      <c r="X143" s="157" t="str">
        <f>IF('∆Ct calculation'!X45="","",POWER(2,-'∆Ct calculation'!X45))</f>
        <v/>
      </c>
      <c r="Y143" s="158" t="str">
        <f>IF('∆Ct calculation'!Y45="","",POWER(2,-'∆Ct calculation'!Y45))</f>
        <v/>
      </c>
      <c r="Z143" s="159" t="str">
        <f>IF('∆Ct calculation'!Z45="","",POWER(2,-'∆Ct calculation'!Z45))</f>
        <v/>
      </c>
      <c r="AA143" s="157" t="str">
        <f>IF('∆Ct calculation'!AA45="","",POWER(2,-'∆Ct calculation'!AA45))</f>
        <v/>
      </c>
      <c r="AB143" s="158" t="str">
        <f>IF('∆Ct calculation'!AB45="","",POWER(2,-'∆Ct calculation'!AB45))</f>
        <v/>
      </c>
      <c r="AC143" s="159" t="str">
        <f>IF('∆Ct calculation'!AC45="","",POWER(2,-'∆Ct calculation'!AC45))</f>
        <v/>
      </c>
      <c r="AD143" s="157" t="str">
        <f>IF('∆Ct calculation'!AD45="","",POWER(2,-'∆Ct calculation'!AD45))</f>
        <v/>
      </c>
      <c r="AE143" s="158" t="str">
        <f>IF('∆Ct calculation'!AE45="","",POWER(2,-'∆Ct calculation'!AE45))</f>
        <v/>
      </c>
      <c r="AF143" s="159" t="str">
        <f>IF('∆Ct calculation'!AF45="","",POWER(2,-'∆Ct calculation'!AF45))</f>
        <v/>
      </c>
      <c r="AG143" s="157" t="str">
        <f>IF('∆Ct calculation'!AG45="","",POWER(2,-'∆Ct calculation'!AG45))</f>
        <v/>
      </c>
      <c r="AH143" s="158" t="str">
        <f>IF('∆Ct calculation'!AH45="","",POWER(2,-'∆Ct calculation'!AH45))</f>
        <v/>
      </c>
      <c r="AI143" s="159" t="str">
        <f>IF('∆Ct calculation'!AI45="","",POWER(2,-'∆Ct calculation'!AI45))</f>
        <v/>
      </c>
      <c r="AJ143" s="635" t="e">
        <f t="shared" si="122"/>
        <v>#N/A</v>
      </c>
      <c r="AK143" s="636"/>
      <c r="AL143" s="637"/>
      <c r="AM143" s="635" t="e">
        <f t="shared" si="124"/>
        <v>#N/A</v>
      </c>
      <c r="AN143" s="636"/>
      <c r="AO143" s="637"/>
      <c r="AP143" s="635" t="e">
        <f t="shared" si="125"/>
        <v>#N/A</v>
      </c>
      <c r="AQ143" s="636"/>
      <c r="AR143" s="637"/>
      <c r="AS143" s="635" t="e">
        <f t="shared" si="126"/>
        <v>#N/A</v>
      </c>
      <c r="AT143" s="636"/>
      <c r="AU143" s="637"/>
      <c r="AV143" s="635" t="e">
        <f t="shared" si="127"/>
        <v>#N/A</v>
      </c>
      <c r="AW143" s="636"/>
      <c r="AX143" s="637"/>
      <c r="AY143" s="635" t="e">
        <f t="shared" si="128"/>
        <v>#N/A</v>
      </c>
      <c r="AZ143" s="636"/>
      <c r="BA143" s="637"/>
      <c r="BB143" s="635" t="e">
        <f t="shared" si="129"/>
        <v>#N/A</v>
      </c>
      <c r="BC143" s="636"/>
      <c r="BD143" s="637"/>
      <c r="BE143" s="635" t="e">
        <f t="shared" si="130"/>
        <v>#N/A</v>
      </c>
      <c r="BF143" s="636"/>
      <c r="BG143" s="637"/>
      <c r="BH143" s="635" t="e">
        <f t="shared" si="131"/>
        <v>#N/A</v>
      </c>
      <c r="BI143" s="636"/>
      <c r="BJ143" s="637"/>
      <c r="BK143" s="635" t="e">
        <f t="shared" si="132"/>
        <v>#N/A</v>
      </c>
      <c r="BL143" s="636"/>
      <c r="BM143" s="637"/>
      <c r="BN143" s="635" t="e">
        <f t="shared" si="133"/>
        <v>#N/A</v>
      </c>
      <c r="BO143" s="636"/>
      <c r="BP143" s="637"/>
      <c r="BQ143" s="30" t="e">
        <f>IF(ISNUMBER('∆Ct and 2^(-∆Ct) means'!AK46),'∆Ct and 2^(-∆Ct) means'!AK46,NA())</f>
        <v>#N/A</v>
      </c>
      <c r="BR143" s="30" t="e">
        <f>IF(ISNUMBER('∆Ct and 2^(-∆Ct) means'!AL46),'∆Ct and 2^(-∆Ct) means'!AL46,NA())</f>
        <v>#N/A</v>
      </c>
      <c r="BS143" s="30" t="e">
        <f>IF(ISNUMBER('∆Ct and 2^(-∆Ct) means'!AM46),'∆Ct and 2^(-∆Ct) means'!AM46,NA())</f>
        <v>#N/A</v>
      </c>
      <c r="BT143" s="30" t="e">
        <f>IF(ISNUMBER('∆Ct and 2^(-∆Ct) means'!AN46),'∆Ct and 2^(-∆Ct) means'!AN46,NA())</f>
        <v>#N/A</v>
      </c>
      <c r="BU143" s="30" t="e">
        <f>IF(ISNUMBER('∆Ct and 2^(-∆Ct) means'!AO46),'∆Ct and 2^(-∆Ct) means'!AO46,NA())</f>
        <v>#N/A</v>
      </c>
      <c r="BV143" s="30" t="e">
        <f>IF(ISNUMBER('∆Ct and 2^(-∆Ct) means'!AP46),'∆Ct and 2^(-∆Ct) means'!AP46,NA())</f>
        <v>#N/A</v>
      </c>
      <c r="BW143" s="30" t="e">
        <f>IF(ISNUMBER('∆Ct and 2^(-∆Ct) means'!AQ46),'∆Ct and 2^(-∆Ct) means'!AQ46,NA())</f>
        <v>#N/A</v>
      </c>
      <c r="BX143" s="30" t="e">
        <f>IF(ISNUMBER('∆Ct and 2^(-∆Ct) means'!AR46),'∆Ct and 2^(-∆Ct) means'!AR46,NA())</f>
        <v>#N/A</v>
      </c>
      <c r="BY143" s="30" t="e">
        <f>IF(ISNUMBER('∆Ct and 2^(-∆Ct) means'!AS46),'∆Ct and 2^(-∆Ct) means'!AS46,NA())</f>
        <v>#N/A</v>
      </c>
      <c r="BZ143" s="30" t="e">
        <f>IF(ISNUMBER('∆Ct and 2^(-∆Ct) means'!AT46),'∆Ct and 2^(-∆Ct) means'!AT46,NA())</f>
        <v>#N/A</v>
      </c>
      <c r="CA143" s="30" t="e">
        <f>IF(ISNUMBER('∆Ct and 2^(-∆Ct) means'!AU46),'∆Ct and 2^(-∆Ct) means'!AU46,NA())</f>
        <v>#N/A</v>
      </c>
      <c r="CB143" s="30" t="e">
        <f>IF(ISNUMBER('∆Ct and 2^(-∆Ct) means'!AV46),'∆Ct and 2^(-∆Ct) means'!AV46,NA())</f>
        <v>#N/A</v>
      </c>
      <c r="CC143" s="30" t="e">
        <f>IF(ISNUMBER('∆Ct and 2^(-∆Ct) means'!AW46),'∆Ct and 2^(-∆Ct) means'!AW46,NA())</f>
        <v>#N/A</v>
      </c>
      <c r="CD143" s="30" t="e">
        <f>IF(ISNUMBER('∆Ct and 2^(-∆Ct) means'!AX46),'∆Ct and 2^(-∆Ct) means'!AX46,NA())</f>
        <v>#N/A</v>
      </c>
      <c r="CE143" s="30" t="e">
        <f>IF(ISNUMBER('∆Ct and 2^(-∆Ct) means'!AY46),'∆Ct and 2^(-∆Ct) means'!AY46,NA())</f>
        <v>#N/A</v>
      </c>
      <c r="CF143" s="30" t="e">
        <f>IF(ISNUMBER('∆Ct and 2^(-∆Ct) means'!AZ46),'∆Ct and 2^(-∆Ct) means'!AZ46,NA())</f>
        <v>#N/A</v>
      </c>
      <c r="CG143" s="30" t="e">
        <f>IF(ISNUMBER('∆Ct and 2^(-∆Ct) means'!BA46),'∆Ct and 2^(-∆Ct) means'!BA46,NA())</f>
        <v>#N/A</v>
      </c>
      <c r="CH143" s="30" t="e">
        <f>IF(ISNUMBER('∆Ct and 2^(-∆Ct) means'!BB46),'∆Ct and 2^(-∆Ct) means'!BB46,NA())</f>
        <v>#N/A</v>
      </c>
      <c r="CI143" s="30" t="e">
        <f>IF(ISNUMBER('∆Ct and 2^(-∆Ct) means'!BC46),'∆Ct and 2^(-∆Ct) means'!BC46,NA())</f>
        <v>#N/A</v>
      </c>
      <c r="CJ143" s="30" t="e">
        <f>IF(ISNUMBER('∆Ct and 2^(-∆Ct) means'!BD46),'∆Ct and 2^(-∆Ct) means'!BD46,NA())</f>
        <v>#N/A</v>
      </c>
    </row>
    <row r="144" spans="1:88">
      <c r="A144" s="24" t="str">
        <f t="shared" si="134"/>
        <v>D8</v>
      </c>
      <c r="B144" s="25" t="str">
        <f t="shared" si="134"/>
        <v/>
      </c>
      <c r="C144" s="157" t="str">
        <f>IF('∆Ct calculation'!C46="","",POWER(2,-'∆Ct calculation'!C46))</f>
        <v/>
      </c>
      <c r="D144" s="158" t="str">
        <f>IF('∆Ct calculation'!D46="","",POWER(2,-'∆Ct calculation'!D46))</f>
        <v/>
      </c>
      <c r="E144" s="159" t="str">
        <f>IF('∆Ct calculation'!E46="","",POWER(2,-'∆Ct calculation'!E46))</f>
        <v/>
      </c>
      <c r="F144" s="157" t="str">
        <f>IF('∆Ct calculation'!F46="","",POWER(2,-'∆Ct calculation'!F46))</f>
        <v/>
      </c>
      <c r="G144" s="158" t="str">
        <f>IF('∆Ct calculation'!G46="","",POWER(2,-'∆Ct calculation'!G46))</f>
        <v/>
      </c>
      <c r="H144" s="159" t="str">
        <f>IF('∆Ct calculation'!H46="","",POWER(2,-'∆Ct calculation'!H46))</f>
        <v/>
      </c>
      <c r="I144" s="157" t="str">
        <f>IF('∆Ct calculation'!I46="","",POWER(2,-'∆Ct calculation'!I46))</f>
        <v/>
      </c>
      <c r="J144" s="158" t="str">
        <f>IF('∆Ct calculation'!J46="","",POWER(2,-'∆Ct calculation'!J46))</f>
        <v/>
      </c>
      <c r="K144" s="159" t="str">
        <f>IF('∆Ct calculation'!K46="","",POWER(2,-'∆Ct calculation'!K46))</f>
        <v/>
      </c>
      <c r="L144" s="157" t="str">
        <f>IF('∆Ct calculation'!L46="","",POWER(2,-'∆Ct calculation'!L46))</f>
        <v/>
      </c>
      <c r="M144" s="158" t="str">
        <f>IF('∆Ct calculation'!M46="","",POWER(2,-'∆Ct calculation'!M46))</f>
        <v/>
      </c>
      <c r="N144" s="159" t="str">
        <f>IF('∆Ct calculation'!N46="","",POWER(2,-'∆Ct calculation'!N46))</f>
        <v/>
      </c>
      <c r="O144" s="157" t="str">
        <f>IF('∆Ct calculation'!O46="","",POWER(2,-'∆Ct calculation'!O46))</f>
        <v/>
      </c>
      <c r="P144" s="158" t="str">
        <f>IF('∆Ct calculation'!P46="","",POWER(2,-'∆Ct calculation'!P46))</f>
        <v/>
      </c>
      <c r="Q144" s="159" t="str">
        <f>IF('∆Ct calculation'!Q46="","",POWER(2,-'∆Ct calculation'!Q46))</f>
        <v/>
      </c>
      <c r="R144" s="157" t="str">
        <f>IF('∆Ct calculation'!R46="","",POWER(2,-'∆Ct calculation'!R46))</f>
        <v/>
      </c>
      <c r="S144" s="158" t="str">
        <f>IF('∆Ct calculation'!S46="","",POWER(2,-'∆Ct calculation'!S46))</f>
        <v/>
      </c>
      <c r="T144" s="159" t="str">
        <f>IF('∆Ct calculation'!T46="","",POWER(2,-'∆Ct calculation'!T46))</f>
        <v/>
      </c>
      <c r="U144" s="157" t="str">
        <f>IF('∆Ct calculation'!U46="","",POWER(2,-'∆Ct calculation'!U46))</f>
        <v/>
      </c>
      <c r="V144" s="158" t="str">
        <f>IF('∆Ct calculation'!V46="","",POWER(2,-'∆Ct calculation'!V46))</f>
        <v/>
      </c>
      <c r="W144" s="159" t="str">
        <f>IF('∆Ct calculation'!W46="","",POWER(2,-'∆Ct calculation'!W46))</f>
        <v/>
      </c>
      <c r="X144" s="157" t="str">
        <f>IF('∆Ct calculation'!X46="","",POWER(2,-'∆Ct calculation'!X46))</f>
        <v/>
      </c>
      <c r="Y144" s="158" t="str">
        <f>IF('∆Ct calculation'!Y46="","",POWER(2,-'∆Ct calculation'!Y46))</f>
        <v/>
      </c>
      <c r="Z144" s="159" t="str">
        <f>IF('∆Ct calculation'!Z46="","",POWER(2,-'∆Ct calculation'!Z46))</f>
        <v/>
      </c>
      <c r="AA144" s="157" t="str">
        <f>IF('∆Ct calculation'!AA46="","",POWER(2,-'∆Ct calculation'!AA46))</f>
        <v/>
      </c>
      <c r="AB144" s="158" t="str">
        <f>IF('∆Ct calculation'!AB46="","",POWER(2,-'∆Ct calculation'!AB46))</f>
        <v/>
      </c>
      <c r="AC144" s="159" t="str">
        <f>IF('∆Ct calculation'!AC46="","",POWER(2,-'∆Ct calculation'!AC46))</f>
        <v/>
      </c>
      <c r="AD144" s="157" t="str">
        <f>IF('∆Ct calculation'!AD46="","",POWER(2,-'∆Ct calculation'!AD46))</f>
        <v/>
      </c>
      <c r="AE144" s="158" t="str">
        <f>IF('∆Ct calculation'!AE46="","",POWER(2,-'∆Ct calculation'!AE46))</f>
        <v/>
      </c>
      <c r="AF144" s="159" t="str">
        <f>IF('∆Ct calculation'!AF46="","",POWER(2,-'∆Ct calculation'!AF46))</f>
        <v/>
      </c>
      <c r="AG144" s="157" t="str">
        <f>IF('∆Ct calculation'!AG46="","",POWER(2,-'∆Ct calculation'!AG46))</f>
        <v/>
      </c>
      <c r="AH144" s="158" t="str">
        <f>IF('∆Ct calculation'!AH46="","",POWER(2,-'∆Ct calculation'!AH46))</f>
        <v/>
      </c>
      <c r="AI144" s="159" t="str">
        <f>IF('∆Ct calculation'!AI46="","",POWER(2,-'∆Ct calculation'!AI46))</f>
        <v/>
      </c>
      <c r="AJ144" s="635" t="e">
        <f t="shared" si="122"/>
        <v>#N/A</v>
      </c>
      <c r="AK144" s="636"/>
      <c r="AL144" s="637"/>
      <c r="AM144" s="635" t="e">
        <f t="shared" si="124"/>
        <v>#N/A</v>
      </c>
      <c r="AN144" s="636"/>
      <c r="AO144" s="637"/>
      <c r="AP144" s="635" t="e">
        <f t="shared" si="125"/>
        <v>#N/A</v>
      </c>
      <c r="AQ144" s="636"/>
      <c r="AR144" s="637"/>
      <c r="AS144" s="635" t="e">
        <f t="shared" si="126"/>
        <v>#N/A</v>
      </c>
      <c r="AT144" s="636"/>
      <c r="AU144" s="637"/>
      <c r="AV144" s="635" t="e">
        <f t="shared" si="127"/>
        <v>#N/A</v>
      </c>
      <c r="AW144" s="636"/>
      <c r="AX144" s="637"/>
      <c r="AY144" s="635" t="e">
        <f t="shared" si="128"/>
        <v>#N/A</v>
      </c>
      <c r="AZ144" s="636"/>
      <c r="BA144" s="637"/>
      <c r="BB144" s="635" t="e">
        <f t="shared" si="129"/>
        <v>#N/A</v>
      </c>
      <c r="BC144" s="636"/>
      <c r="BD144" s="637"/>
      <c r="BE144" s="635" t="e">
        <f t="shared" si="130"/>
        <v>#N/A</v>
      </c>
      <c r="BF144" s="636"/>
      <c r="BG144" s="637"/>
      <c r="BH144" s="635" t="e">
        <f t="shared" si="131"/>
        <v>#N/A</v>
      </c>
      <c r="BI144" s="636"/>
      <c r="BJ144" s="637"/>
      <c r="BK144" s="635" t="e">
        <f t="shared" si="132"/>
        <v>#N/A</v>
      </c>
      <c r="BL144" s="636"/>
      <c r="BM144" s="637"/>
      <c r="BN144" s="635" t="e">
        <f t="shared" si="133"/>
        <v>#N/A</v>
      </c>
      <c r="BO144" s="636"/>
      <c r="BP144" s="637"/>
      <c r="BQ144" s="30" t="e">
        <f>IF(ISNUMBER('∆Ct and 2^(-∆Ct) means'!AK47),'∆Ct and 2^(-∆Ct) means'!AK47,NA())</f>
        <v>#N/A</v>
      </c>
      <c r="BR144" s="30" t="e">
        <f>IF(ISNUMBER('∆Ct and 2^(-∆Ct) means'!AL47),'∆Ct and 2^(-∆Ct) means'!AL47,NA())</f>
        <v>#N/A</v>
      </c>
      <c r="BS144" s="30" t="e">
        <f>IF(ISNUMBER('∆Ct and 2^(-∆Ct) means'!AM47),'∆Ct and 2^(-∆Ct) means'!AM47,NA())</f>
        <v>#N/A</v>
      </c>
      <c r="BT144" s="30" t="e">
        <f>IF(ISNUMBER('∆Ct and 2^(-∆Ct) means'!AN47),'∆Ct and 2^(-∆Ct) means'!AN47,NA())</f>
        <v>#N/A</v>
      </c>
      <c r="BU144" s="30" t="e">
        <f>IF(ISNUMBER('∆Ct and 2^(-∆Ct) means'!AO47),'∆Ct and 2^(-∆Ct) means'!AO47,NA())</f>
        <v>#N/A</v>
      </c>
      <c r="BV144" s="30" t="e">
        <f>IF(ISNUMBER('∆Ct and 2^(-∆Ct) means'!AP47),'∆Ct and 2^(-∆Ct) means'!AP47,NA())</f>
        <v>#N/A</v>
      </c>
      <c r="BW144" s="30" t="e">
        <f>IF(ISNUMBER('∆Ct and 2^(-∆Ct) means'!AQ47),'∆Ct and 2^(-∆Ct) means'!AQ47,NA())</f>
        <v>#N/A</v>
      </c>
      <c r="BX144" s="30" t="e">
        <f>IF(ISNUMBER('∆Ct and 2^(-∆Ct) means'!AR47),'∆Ct and 2^(-∆Ct) means'!AR47,NA())</f>
        <v>#N/A</v>
      </c>
      <c r="BY144" s="30" t="e">
        <f>IF(ISNUMBER('∆Ct and 2^(-∆Ct) means'!AS47),'∆Ct and 2^(-∆Ct) means'!AS47,NA())</f>
        <v>#N/A</v>
      </c>
      <c r="BZ144" s="30" t="e">
        <f>IF(ISNUMBER('∆Ct and 2^(-∆Ct) means'!AT47),'∆Ct and 2^(-∆Ct) means'!AT47,NA())</f>
        <v>#N/A</v>
      </c>
      <c r="CA144" s="30" t="e">
        <f>IF(ISNUMBER('∆Ct and 2^(-∆Ct) means'!AU47),'∆Ct and 2^(-∆Ct) means'!AU47,NA())</f>
        <v>#N/A</v>
      </c>
      <c r="CB144" s="30" t="e">
        <f>IF(ISNUMBER('∆Ct and 2^(-∆Ct) means'!AV47),'∆Ct and 2^(-∆Ct) means'!AV47,NA())</f>
        <v>#N/A</v>
      </c>
      <c r="CC144" s="30" t="e">
        <f>IF(ISNUMBER('∆Ct and 2^(-∆Ct) means'!AW47),'∆Ct and 2^(-∆Ct) means'!AW47,NA())</f>
        <v>#N/A</v>
      </c>
      <c r="CD144" s="30" t="e">
        <f>IF(ISNUMBER('∆Ct and 2^(-∆Ct) means'!AX47),'∆Ct and 2^(-∆Ct) means'!AX47,NA())</f>
        <v>#N/A</v>
      </c>
      <c r="CE144" s="30" t="e">
        <f>IF(ISNUMBER('∆Ct and 2^(-∆Ct) means'!AY47),'∆Ct and 2^(-∆Ct) means'!AY47,NA())</f>
        <v>#N/A</v>
      </c>
      <c r="CF144" s="30" t="e">
        <f>IF(ISNUMBER('∆Ct and 2^(-∆Ct) means'!AZ47),'∆Ct and 2^(-∆Ct) means'!AZ47,NA())</f>
        <v>#N/A</v>
      </c>
      <c r="CG144" s="30" t="e">
        <f>IF(ISNUMBER('∆Ct and 2^(-∆Ct) means'!BA47),'∆Ct and 2^(-∆Ct) means'!BA47,NA())</f>
        <v>#N/A</v>
      </c>
      <c r="CH144" s="30" t="e">
        <f>IF(ISNUMBER('∆Ct and 2^(-∆Ct) means'!BB47),'∆Ct and 2^(-∆Ct) means'!BB47,NA())</f>
        <v>#N/A</v>
      </c>
      <c r="CI144" s="30" t="e">
        <f>IF(ISNUMBER('∆Ct and 2^(-∆Ct) means'!BC47),'∆Ct and 2^(-∆Ct) means'!BC47,NA())</f>
        <v>#N/A</v>
      </c>
      <c r="CJ144" s="30" t="e">
        <f>IF(ISNUMBER('∆Ct and 2^(-∆Ct) means'!BD47),'∆Ct and 2^(-∆Ct) means'!BD47,NA())</f>
        <v>#N/A</v>
      </c>
    </row>
    <row r="145" spans="1:88">
      <c r="A145" s="24" t="str">
        <f t="shared" si="134"/>
        <v>D9</v>
      </c>
      <c r="B145" s="25" t="str">
        <f t="shared" si="134"/>
        <v/>
      </c>
      <c r="C145" s="157" t="str">
        <f>IF('∆Ct calculation'!C47="","",POWER(2,-'∆Ct calculation'!C47))</f>
        <v/>
      </c>
      <c r="D145" s="158" t="str">
        <f>IF('∆Ct calculation'!D47="","",POWER(2,-'∆Ct calculation'!D47))</f>
        <v/>
      </c>
      <c r="E145" s="159" t="str">
        <f>IF('∆Ct calculation'!E47="","",POWER(2,-'∆Ct calculation'!E47))</f>
        <v/>
      </c>
      <c r="F145" s="157" t="str">
        <f>IF('∆Ct calculation'!F47="","",POWER(2,-'∆Ct calculation'!F47))</f>
        <v/>
      </c>
      <c r="G145" s="158" t="str">
        <f>IF('∆Ct calculation'!G47="","",POWER(2,-'∆Ct calculation'!G47))</f>
        <v/>
      </c>
      <c r="H145" s="159" t="str">
        <f>IF('∆Ct calculation'!H47="","",POWER(2,-'∆Ct calculation'!H47))</f>
        <v/>
      </c>
      <c r="I145" s="157" t="str">
        <f>IF('∆Ct calculation'!I47="","",POWER(2,-'∆Ct calculation'!I47))</f>
        <v/>
      </c>
      <c r="J145" s="158" t="str">
        <f>IF('∆Ct calculation'!J47="","",POWER(2,-'∆Ct calculation'!J47))</f>
        <v/>
      </c>
      <c r="K145" s="159" t="str">
        <f>IF('∆Ct calculation'!K47="","",POWER(2,-'∆Ct calculation'!K47))</f>
        <v/>
      </c>
      <c r="L145" s="157" t="str">
        <f>IF('∆Ct calculation'!L47="","",POWER(2,-'∆Ct calculation'!L47))</f>
        <v/>
      </c>
      <c r="M145" s="158" t="str">
        <f>IF('∆Ct calculation'!M47="","",POWER(2,-'∆Ct calculation'!M47))</f>
        <v/>
      </c>
      <c r="N145" s="159" t="str">
        <f>IF('∆Ct calculation'!N47="","",POWER(2,-'∆Ct calculation'!N47))</f>
        <v/>
      </c>
      <c r="O145" s="157" t="str">
        <f>IF('∆Ct calculation'!O47="","",POWER(2,-'∆Ct calculation'!O47))</f>
        <v/>
      </c>
      <c r="P145" s="158" t="str">
        <f>IF('∆Ct calculation'!P47="","",POWER(2,-'∆Ct calculation'!P47))</f>
        <v/>
      </c>
      <c r="Q145" s="159" t="str">
        <f>IF('∆Ct calculation'!Q47="","",POWER(2,-'∆Ct calculation'!Q47))</f>
        <v/>
      </c>
      <c r="R145" s="157" t="str">
        <f>IF('∆Ct calculation'!R47="","",POWER(2,-'∆Ct calculation'!R47))</f>
        <v/>
      </c>
      <c r="S145" s="158" t="str">
        <f>IF('∆Ct calculation'!S47="","",POWER(2,-'∆Ct calculation'!S47))</f>
        <v/>
      </c>
      <c r="T145" s="159" t="str">
        <f>IF('∆Ct calculation'!T47="","",POWER(2,-'∆Ct calculation'!T47))</f>
        <v/>
      </c>
      <c r="U145" s="157" t="str">
        <f>IF('∆Ct calculation'!U47="","",POWER(2,-'∆Ct calculation'!U47))</f>
        <v/>
      </c>
      <c r="V145" s="158" t="str">
        <f>IF('∆Ct calculation'!V47="","",POWER(2,-'∆Ct calculation'!V47))</f>
        <v/>
      </c>
      <c r="W145" s="159" t="str">
        <f>IF('∆Ct calculation'!W47="","",POWER(2,-'∆Ct calculation'!W47))</f>
        <v/>
      </c>
      <c r="X145" s="157" t="str">
        <f>IF('∆Ct calculation'!X47="","",POWER(2,-'∆Ct calculation'!X47))</f>
        <v/>
      </c>
      <c r="Y145" s="158" t="str">
        <f>IF('∆Ct calculation'!Y47="","",POWER(2,-'∆Ct calculation'!Y47))</f>
        <v/>
      </c>
      <c r="Z145" s="159" t="str">
        <f>IF('∆Ct calculation'!Z47="","",POWER(2,-'∆Ct calculation'!Z47))</f>
        <v/>
      </c>
      <c r="AA145" s="157" t="str">
        <f>IF('∆Ct calculation'!AA47="","",POWER(2,-'∆Ct calculation'!AA47))</f>
        <v/>
      </c>
      <c r="AB145" s="158" t="str">
        <f>IF('∆Ct calculation'!AB47="","",POWER(2,-'∆Ct calculation'!AB47))</f>
        <v/>
      </c>
      <c r="AC145" s="159" t="str">
        <f>IF('∆Ct calculation'!AC47="","",POWER(2,-'∆Ct calculation'!AC47))</f>
        <v/>
      </c>
      <c r="AD145" s="157" t="str">
        <f>IF('∆Ct calculation'!AD47="","",POWER(2,-'∆Ct calculation'!AD47))</f>
        <v/>
      </c>
      <c r="AE145" s="158" t="str">
        <f>IF('∆Ct calculation'!AE47="","",POWER(2,-'∆Ct calculation'!AE47))</f>
        <v/>
      </c>
      <c r="AF145" s="159" t="str">
        <f>IF('∆Ct calculation'!AF47="","",POWER(2,-'∆Ct calculation'!AF47))</f>
        <v/>
      </c>
      <c r="AG145" s="157" t="str">
        <f>IF('∆Ct calculation'!AG47="","",POWER(2,-'∆Ct calculation'!AG47))</f>
        <v/>
      </c>
      <c r="AH145" s="158" t="str">
        <f>IF('∆Ct calculation'!AH47="","",POWER(2,-'∆Ct calculation'!AH47))</f>
        <v/>
      </c>
      <c r="AI145" s="159" t="str">
        <f>IF('∆Ct calculation'!AI47="","",POWER(2,-'∆Ct calculation'!AI47))</f>
        <v/>
      </c>
      <c r="AJ145" s="635" t="e">
        <f t="shared" si="122"/>
        <v>#N/A</v>
      </c>
      <c r="AK145" s="636"/>
      <c r="AL145" s="637"/>
      <c r="AM145" s="635" t="e">
        <f t="shared" si="124"/>
        <v>#N/A</v>
      </c>
      <c r="AN145" s="636"/>
      <c r="AO145" s="637"/>
      <c r="AP145" s="635" t="e">
        <f t="shared" si="125"/>
        <v>#N/A</v>
      </c>
      <c r="AQ145" s="636"/>
      <c r="AR145" s="637"/>
      <c r="AS145" s="635" t="e">
        <f t="shared" si="126"/>
        <v>#N/A</v>
      </c>
      <c r="AT145" s="636"/>
      <c r="AU145" s="637"/>
      <c r="AV145" s="635" t="e">
        <f t="shared" si="127"/>
        <v>#N/A</v>
      </c>
      <c r="AW145" s="636"/>
      <c r="AX145" s="637"/>
      <c r="AY145" s="635" t="e">
        <f t="shared" si="128"/>
        <v>#N/A</v>
      </c>
      <c r="AZ145" s="636"/>
      <c r="BA145" s="637"/>
      <c r="BB145" s="635" t="e">
        <f t="shared" si="129"/>
        <v>#N/A</v>
      </c>
      <c r="BC145" s="636"/>
      <c r="BD145" s="637"/>
      <c r="BE145" s="635" t="e">
        <f t="shared" si="130"/>
        <v>#N/A</v>
      </c>
      <c r="BF145" s="636"/>
      <c r="BG145" s="637"/>
      <c r="BH145" s="635" t="e">
        <f t="shared" si="131"/>
        <v>#N/A</v>
      </c>
      <c r="BI145" s="636"/>
      <c r="BJ145" s="637"/>
      <c r="BK145" s="635" t="e">
        <f t="shared" si="132"/>
        <v>#N/A</v>
      </c>
      <c r="BL145" s="636"/>
      <c r="BM145" s="637"/>
      <c r="BN145" s="635" t="e">
        <f t="shared" si="133"/>
        <v>#N/A</v>
      </c>
      <c r="BO145" s="636"/>
      <c r="BP145" s="637"/>
      <c r="BQ145" s="30" t="e">
        <f>IF(ISNUMBER('∆Ct and 2^(-∆Ct) means'!AK48),'∆Ct and 2^(-∆Ct) means'!AK48,NA())</f>
        <v>#N/A</v>
      </c>
      <c r="BR145" s="30" t="e">
        <f>IF(ISNUMBER('∆Ct and 2^(-∆Ct) means'!AL48),'∆Ct and 2^(-∆Ct) means'!AL48,NA())</f>
        <v>#N/A</v>
      </c>
      <c r="BS145" s="30" t="e">
        <f>IF(ISNUMBER('∆Ct and 2^(-∆Ct) means'!AM48),'∆Ct and 2^(-∆Ct) means'!AM48,NA())</f>
        <v>#N/A</v>
      </c>
      <c r="BT145" s="30" t="e">
        <f>IF(ISNUMBER('∆Ct and 2^(-∆Ct) means'!AN48),'∆Ct and 2^(-∆Ct) means'!AN48,NA())</f>
        <v>#N/A</v>
      </c>
      <c r="BU145" s="30" t="e">
        <f>IF(ISNUMBER('∆Ct and 2^(-∆Ct) means'!AO48),'∆Ct and 2^(-∆Ct) means'!AO48,NA())</f>
        <v>#N/A</v>
      </c>
      <c r="BV145" s="30" t="e">
        <f>IF(ISNUMBER('∆Ct and 2^(-∆Ct) means'!AP48),'∆Ct and 2^(-∆Ct) means'!AP48,NA())</f>
        <v>#N/A</v>
      </c>
      <c r="BW145" s="30" t="e">
        <f>IF(ISNUMBER('∆Ct and 2^(-∆Ct) means'!AQ48),'∆Ct and 2^(-∆Ct) means'!AQ48,NA())</f>
        <v>#N/A</v>
      </c>
      <c r="BX145" s="30" t="e">
        <f>IF(ISNUMBER('∆Ct and 2^(-∆Ct) means'!AR48),'∆Ct and 2^(-∆Ct) means'!AR48,NA())</f>
        <v>#N/A</v>
      </c>
      <c r="BY145" s="30" t="e">
        <f>IF(ISNUMBER('∆Ct and 2^(-∆Ct) means'!AS48),'∆Ct and 2^(-∆Ct) means'!AS48,NA())</f>
        <v>#N/A</v>
      </c>
      <c r="BZ145" s="30" t="e">
        <f>IF(ISNUMBER('∆Ct and 2^(-∆Ct) means'!AT48),'∆Ct and 2^(-∆Ct) means'!AT48,NA())</f>
        <v>#N/A</v>
      </c>
      <c r="CA145" s="30" t="e">
        <f>IF(ISNUMBER('∆Ct and 2^(-∆Ct) means'!AU48),'∆Ct and 2^(-∆Ct) means'!AU48,NA())</f>
        <v>#N/A</v>
      </c>
      <c r="CB145" s="30" t="e">
        <f>IF(ISNUMBER('∆Ct and 2^(-∆Ct) means'!AV48),'∆Ct and 2^(-∆Ct) means'!AV48,NA())</f>
        <v>#N/A</v>
      </c>
      <c r="CC145" s="30" t="e">
        <f>IF(ISNUMBER('∆Ct and 2^(-∆Ct) means'!AW48),'∆Ct and 2^(-∆Ct) means'!AW48,NA())</f>
        <v>#N/A</v>
      </c>
      <c r="CD145" s="30" t="e">
        <f>IF(ISNUMBER('∆Ct and 2^(-∆Ct) means'!AX48),'∆Ct and 2^(-∆Ct) means'!AX48,NA())</f>
        <v>#N/A</v>
      </c>
      <c r="CE145" s="30" t="e">
        <f>IF(ISNUMBER('∆Ct and 2^(-∆Ct) means'!AY48),'∆Ct and 2^(-∆Ct) means'!AY48,NA())</f>
        <v>#N/A</v>
      </c>
      <c r="CF145" s="30" t="e">
        <f>IF(ISNUMBER('∆Ct and 2^(-∆Ct) means'!AZ48),'∆Ct and 2^(-∆Ct) means'!AZ48,NA())</f>
        <v>#N/A</v>
      </c>
      <c r="CG145" s="30" t="e">
        <f>IF(ISNUMBER('∆Ct and 2^(-∆Ct) means'!BA48),'∆Ct and 2^(-∆Ct) means'!BA48,NA())</f>
        <v>#N/A</v>
      </c>
      <c r="CH145" s="30" t="e">
        <f>IF(ISNUMBER('∆Ct and 2^(-∆Ct) means'!BB48),'∆Ct and 2^(-∆Ct) means'!BB48,NA())</f>
        <v>#N/A</v>
      </c>
      <c r="CI145" s="30" t="e">
        <f>IF(ISNUMBER('∆Ct and 2^(-∆Ct) means'!BC48),'∆Ct and 2^(-∆Ct) means'!BC48,NA())</f>
        <v>#N/A</v>
      </c>
      <c r="CJ145" s="30" t="e">
        <f>IF(ISNUMBER('∆Ct and 2^(-∆Ct) means'!BD48),'∆Ct and 2^(-∆Ct) means'!BD48,NA())</f>
        <v>#N/A</v>
      </c>
    </row>
    <row r="146" spans="1:88">
      <c r="A146" s="24" t="str">
        <f t="shared" si="134"/>
        <v>D10</v>
      </c>
      <c r="B146" s="25" t="str">
        <f t="shared" si="134"/>
        <v/>
      </c>
      <c r="C146" s="157" t="str">
        <f>IF('∆Ct calculation'!C48="","",POWER(2,-'∆Ct calculation'!C48))</f>
        <v/>
      </c>
      <c r="D146" s="158" t="str">
        <f>IF('∆Ct calculation'!D48="","",POWER(2,-'∆Ct calculation'!D48))</f>
        <v/>
      </c>
      <c r="E146" s="159" t="str">
        <f>IF('∆Ct calculation'!E48="","",POWER(2,-'∆Ct calculation'!E48))</f>
        <v/>
      </c>
      <c r="F146" s="157" t="str">
        <f>IF('∆Ct calculation'!F48="","",POWER(2,-'∆Ct calculation'!F48))</f>
        <v/>
      </c>
      <c r="G146" s="158" t="str">
        <f>IF('∆Ct calculation'!G48="","",POWER(2,-'∆Ct calculation'!G48))</f>
        <v/>
      </c>
      <c r="H146" s="159" t="str">
        <f>IF('∆Ct calculation'!H48="","",POWER(2,-'∆Ct calculation'!H48))</f>
        <v/>
      </c>
      <c r="I146" s="157" t="str">
        <f>IF('∆Ct calculation'!I48="","",POWER(2,-'∆Ct calculation'!I48))</f>
        <v/>
      </c>
      <c r="J146" s="158" t="str">
        <f>IF('∆Ct calculation'!J48="","",POWER(2,-'∆Ct calculation'!J48))</f>
        <v/>
      </c>
      <c r="K146" s="159" t="str">
        <f>IF('∆Ct calculation'!K48="","",POWER(2,-'∆Ct calculation'!K48))</f>
        <v/>
      </c>
      <c r="L146" s="157" t="str">
        <f>IF('∆Ct calculation'!L48="","",POWER(2,-'∆Ct calculation'!L48))</f>
        <v/>
      </c>
      <c r="M146" s="158" t="str">
        <f>IF('∆Ct calculation'!M48="","",POWER(2,-'∆Ct calculation'!M48))</f>
        <v/>
      </c>
      <c r="N146" s="159" t="str">
        <f>IF('∆Ct calculation'!N48="","",POWER(2,-'∆Ct calculation'!N48))</f>
        <v/>
      </c>
      <c r="O146" s="157" t="str">
        <f>IF('∆Ct calculation'!O48="","",POWER(2,-'∆Ct calculation'!O48))</f>
        <v/>
      </c>
      <c r="P146" s="158" t="str">
        <f>IF('∆Ct calculation'!P48="","",POWER(2,-'∆Ct calculation'!P48))</f>
        <v/>
      </c>
      <c r="Q146" s="159" t="str">
        <f>IF('∆Ct calculation'!Q48="","",POWER(2,-'∆Ct calculation'!Q48))</f>
        <v/>
      </c>
      <c r="R146" s="157" t="str">
        <f>IF('∆Ct calculation'!R48="","",POWER(2,-'∆Ct calculation'!R48))</f>
        <v/>
      </c>
      <c r="S146" s="158" t="str">
        <f>IF('∆Ct calculation'!S48="","",POWER(2,-'∆Ct calculation'!S48))</f>
        <v/>
      </c>
      <c r="T146" s="159" t="str">
        <f>IF('∆Ct calculation'!T48="","",POWER(2,-'∆Ct calculation'!T48))</f>
        <v/>
      </c>
      <c r="U146" s="157" t="str">
        <f>IF('∆Ct calculation'!U48="","",POWER(2,-'∆Ct calculation'!U48))</f>
        <v/>
      </c>
      <c r="V146" s="158" t="str">
        <f>IF('∆Ct calculation'!V48="","",POWER(2,-'∆Ct calculation'!V48))</f>
        <v/>
      </c>
      <c r="W146" s="159" t="str">
        <f>IF('∆Ct calculation'!W48="","",POWER(2,-'∆Ct calculation'!W48))</f>
        <v/>
      </c>
      <c r="X146" s="157" t="str">
        <f>IF('∆Ct calculation'!X48="","",POWER(2,-'∆Ct calculation'!X48))</f>
        <v/>
      </c>
      <c r="Y146" s="158" t="str">
        <f>IF('∆Ct calculation'!Y48="","",POWER(2,-'∆Ct calculation'!Y48))</f>
        <v/>
      </c>
      <c r="Z146" s="159" t="str">
        <f>IF('∆Ct calculation'!Z48="","",POWER(2,-'∆Ct calculation'!Z48))</f>
        <v/>
      </c>
      <c r="AA146" s="157" t="str">
        <f>IF('∆Ct calculation'!AA48="","",POWER(2,-'∆Ct calculation'!AA48))</f>
        <v/>
      </c>
      <c r="AB146" s="158" t="str">
        <f>IF('∆Ct calculation'!AB48="","",POWER(2,-'∆Ct calculation'!AB48))</f>
        <v/>
      </c>
      <c r="AC146" s="159" t="str">
        <f>IF('∆Ct calculation'!AC48="","",POWER(2,-'∆Ct calculation'!AC48))</f>
        <v/>
      </c>
      <c r="AD146" s="157" t="str">
        <f>IF('∆Ct calculation'!AD48="","",POWER(2,-'∆Ct calculation'!AD48))</f>
        <v/>
      </c>
      <c r="AE146" s="158" t="str">
        <f>IF('∆Ct calculation'!AE48="","",POWER(2,-'∆Ct calculation'!AE48))</f>
        <v/>
      </c>
      <c r="AF146" s="159" t="str">
        <f>IF('∆Ct calculation'!AF48="","",POWER(2,-'∆Ct calculation'!AF48))</f>
        <v/>
      </c>
      <c r="AG146" s="157" t="str">
        <f>IF('∆Ct calculation'!AG48="","",POWER(2,-'∆Ct calculation'!AG48))</f>
        <v/>
      </c>
      <c r="AH146" s="158" t="str">
        <f>IF('∆Ct calculation'!AH48="","",POWER(2,-'∆Ct calculation'!AH48))</f>
        <v/>
      </c>
      <c r="AI146" s="159" t="str">
        <f>IF('∆Ct calculation'!AI48="","",POWER(2,-'∆Ct calculation'!AI48))</f>
        <v/>
      </c>
      <c r="AJ146" s="635" t="e">
        <f t="shared" si="122"/>
        <v>#N/A</v>
      </c>
      <c r="AK146" s="636"/>
      <c r="AL146" s="637"/>
      <c r="AM146" s="635" t="e">
        <f t="shared" si="124"/>
        <v>#N/A</v>
      </c>
      <c r="AN146" s="636"/>
      <c r="AO146" s="637"/>
      <c r="AP146" s="635" t="e">
        <f t="shared" si="125"/>
        <v>#N/A</v>
      </c>
      <c r="AQ146" s="636"/>
      <c r="AR146" s="637"/>
      <c r="AS146" s="635" t="e">
        <f t="shared" si="126"/>
        <v>#N/A</v>
      </c>
      <c r="AT146" s="636"/>
      <c r="AU146" s="637"/>
      <c r="AV146" s="635" t="e">
        <f t="shared" si="127"/>
        <v>#N/A</v>
      </c>
      <c r="AW146" s="636"/>
      <c r="AX146" s="637"/>
      <c r="AY146" s="635" t="e">
        <f t="shared" si="128"/>
        <v>#N/A</v>
      </c>
      <c r="AZ146" s="636"/>
      <c r="BA146" s="637"/>
      <c r="BB146" s="635" t="e">
        <f t="shared" si="129"/>
        <v>#N/A</v>
      </c>
      <c r="BC146" s="636"/>
      <c r="BD146" s="637"/>
      <c r="BE146" s="635" t="e">
        <f t="shared" si="130"/>
        <v>#N/A</v>
      </c>
      <c r="BF146" s="636"/>
      <c r="BG146" s="637"/>
      <c r="BH146" s="635" t="e">
        <f t="shared" si="131"/>
        <v>#N/A</v>
      </c>
      <c r="BI146" s="636"/>
      <c r="BJ146" s="637"/>
      <c r="BK146" s="635" t="e">
        <f t="shared" si="132"/>
        <v>#N/A</v>
      </c>
      <c r="BL146" s="636"/>
      <c r="BM146" s="637"/>
      <c r="BN146" s="635" t="e">
        <f t="shared" si="133"/>
        <v>#N/A</v>
      </c>
      <c r="BO146" s="636"/>
      <c r="BP146" s="637"/>
      <c r="BQ146" s="30" t="e">
        <f>IF(ISNUMBER('∆Ct and 2^(-∆Ct) means'!AK49),'∆Ct and 2^(-∆Ct) means'!AK49,NA())</f>
        <v>#N/A</v>
      </c>
      <c r="BR146" s="30" t="e">
        <f>IF(ISNUMBER('∆Ct and 2^(-∆Ct) means'!AL49),'∆Ct and 2^(-∆Ct) means'!AL49,NA())</f>
        <v>#N/A</v>
      </c>
      <c r="BS146" s="30" t="e">
        <f>IF(ISNUMBER('∆Ct and 2^(-∆Ct) means'!AM49),'∆Ct and 2^(-∆Ct) means'!AM49,NA())</f>
        <v>#N/A</v>
      </c>
      <c r="BT146" s="30" t="e">
        <f>IF(ISNUMBER('∆Ct and 2^(-∆Ct) means'!AN49),'∆Ct and 2^(-∆Ct) means'!AN49,NA())</f>
        <v>#N/A</v>
      </c>
      <c r="BU146" s="30" t="e">
        <f>IF(ISNUMBER('∆Ct and 2^(-∆Ct) means'!AO49),'∆Ct and 2^(-∆Ct) means'!AO49,NA())</f>
        <v>#N/A</v>
      </c>
      <c r="BV146" s="30" t="e">
        <f>IF(ISNUMBER('∆Ct and 2^(-∆Ct) means'!AP49),'∆Ct and 2^(-∆Ct) means'!AP49,NA())</f>
        <v>#N/A</v>
      </c>
      <c r="BW146" s="30" t="e">
        <f>IF(ISNUMBER('∆Ct and 2^(-∆Ct) means'!AQ49),'∆Ct and 2^(-∆Ct) means'!AQ49,NA())</f>
        <v>#N/A</v>
      </c>
      <c r="BX146" s="30" t="e">
        <f>IF(ISNUMBER('∆Ct and 2^(-∆Ct) means'!AR49),'∆Ct and 2^(-∆Ct) means'!AR49,NA())</f>
        <v>#N/A</v>
      </c>
      <c r="BY146" s="30" t="e">
        <f>IF(ISNUMBER('∆Ct and 2^(-∆Ct) means'!AS49),'∆Ct and 2^(-∆Ct) means'!AS49,NA())</f>
        <v>#N/A</v>
      </c>
      <c r="BZ146" s="30" t="e">
        <f>IF(ISNUMBER('∆Ct and 2^(-∆Ct) means'!AT49),'∆Ct and 2^(-∆Ct) means'!AT49,NA())</f>
        <v>#N/A</v>
      </c>
      <c r="CA146" s="30" t="e">
        <f>IF(ISNUMBER('∆Ct and 2^(-∆Ct) means'!AU49),'∆Ct and 2^(-∆Ct) means'!AU49,NA())</f>
        <v>#N/A</v>
      </c>
      <c r="CB146" s="30" t="e">
        <f>IF(ISNUMBER('∆Ct and 2^(-∆Ct) means'!AV49),'∆Ct and 2^(-∆Ct) means'!AV49,NA())</f>
        <v>#N/A</v>
      </c>
      <c r="CC146" s="30" t="e">
        <f>IF(ISNUMBER('∆Ct and 2^(-∆Ct) means'!AW49),'∆Ct and 2^(-∆Ct) means'!AW49,NA())</f>
        <v>#N/A</v>
      </c>
      <c r="CD146" s="30" t="e">
        <f>IF(ISNUMBER('∆Ct and 2^(-∆Ct) means'!AX49),'∆Ct and 2^(-∆Ct) means'!AX49,NA())</f>
        <v>#N/A</v>
      </c>
      <c r="CE146" s="30" t="e">
        <f>IF(ISNUMBER('∆Ct and 2^(-∆Ct) means'!AY49),'∆Ct and 2^(-∆Ct) means'!AY49,NA())</f>
        <v>#N/A</v>
      </c>
      <c r="CF146" s="30" t="e">
        <f>IF(ISNUMBER('∆Ct and 2^(-∆Ct) means'!AZ49),'∆Ct and 2^(-∆Ct) means'!AZ49,NA())</f>
        <v>#N/A</v>
      </c>
      <c r="CG146" s="30" t="e">
        <f>IF(ISNUMBER('∆Ct and 2^(-∆Ct) means'!BA49),'∆Ct and 2^(-∆Ct) means'!BA49,NA())</f>
        <v>#N/A</v>
      </c>
      <c r="CH146" s="30" t="e">
        <f>IF(ISNUMBER('∆Ct and 2^(-∆Ct) means'!BB49),'∆Ct and 2^(-∆Ct) means'!BB49,NA())</f>
        <v>#N/A</v>
      </c>
      <c r="CI146" s="30" t="e">
        <f>IF(ISNUMBER('∆Ct and 2^(-∆Ct) means'!BC49),'∆Ct and 2^(-∆Ct) means'!BC49,NA())</f>
        <v>#N/A</v>
      </c>
      <c r="CJ146" s="30" t="e">
        <f>IF(ISNUMBER('∆Ct and 2^(-∆Ct) means'!BD49),'∆Ct and 2^(-∆Ct) means'!BD49,NA())</f>
        <v>#N/A</v>
      </c>
    </row>
    <row r="147" spans="1:88">
      <c r="A147" s="24" t="str">
        <f t="shared" si="134"/>
        <v>D11</v>
      </c>
      <c r="B147" s="25" t="str">
        <f t="shared" si="134"/>
        <v/>
      </c>
      <c r="C147" s="157" t="str">
        <f>IF('∆Ct calculation'!C49="","",POWER(2,-'∆Ct calculation'!C49))</f>
        <v/>
      </c>
      <c r="D147" s="158" t="str">
        <f>IF('∆Ct calculation'!D49="","",POWER(2,-'∆Ct calculation'!D49))</f>
        <v/>
      </c>
      <c r="E147" s="159" t="str">
        <f>IF('∆Ct calculation'!E49="","",POWER(2,-'∆Ct calculation'!E49))</f>
        <v/>
      </c>
      <c r="F147" s="157" t="str">
        <f>IF('∆Ct calculation'!F49="","",POWER(2,-'∆Ct calculation'!F49))</f>
        <v/>
      </c>
      <c r="G147" s="158" t="str">
        <f>IF('∆Ct calculation'!G49="","",POWER(2,-'∆Ct calculation'!G49))</f>
        <v/>
      </c>
      <c r="H147" s="159" t="str">
        <f>IF('∆Ct calculation'!H49="","",POWER(2,-'∆Ct calculation'!H49))</f>
        <v/>
      </c>
      <c r="I147" s="157" t="str">
        <f>IF('∆Ct calculation'!I49="","",POWER(2,-'∆Ct calculation'!I49))</f>
        <v/>
      </c>
      <c r="J147" s="158" t="str">
        <f>IF('∆Ct calculation'!J49="","",POWER(2,-'∆Ct calculation'!J49))</f>
        <v/>
      </c>
      <c r="K147" s="159" t="str">
        <f>IF('∆Ct calculation'!K49="","",POWER(2,-'∆Ct calculation'!K49))</f>
        <v/>
      </c>
      <c r="L147" s="157" t="str">
        <f>IF('∆Ct calculation'!L49="","",POWER(2,-'∆Ct calculation'!L49))</f>
        <v/>
      </c>
      <c r="M147" s="158" t="str">
        <f>IF('∆Ct calculation'!M49="","",POWER(2,-'∆Ct calculation'!M49))</f>
        <v/>
      </c>
      <c r="N147" s="159" t="str">
        <f>IF('∆Ct calculation'!N49="","",POWER(2,-'∆Ct calculation'!N49))</f>
        <v/>
      </c>
      <c r="O147" s="157" t="str">
        <f>IF('∆Ct calculation'!O49="","",POWER(2,-'∆Ct calculation'!O49))</f>
        <v/>
      </c>
      <c r="P147" s="158" t="str">
        <f>IF('∆Ct calculation'!P49="","",POWER(2,-'∆Ct calculation'!P49))</f>
        <v/>
      </c>
      <c r="Q147" s="159" t="str">
        <f>IF('∆Ct calculation'!Q49="","",POWER(2,-'∆Ct calculation'!Q49))</f>
        <v/>
      </c>
      <c r="R147" s="157" t="str">
        <f>IF('∆Ct calculation'!R49="","",POWER(2,-'∆Ct calculation'!R49))</f>
        <v/>
      </c>
      <c r="S147" s="158" t="str">
        <f>IF('∆Ct calculation'!S49="","",POWER(2,-'∆Ct calculation'!S49))</f>
        <v/>
      </c>
      <c r="T147" s="159" t="str">
        <f>IF('∆Ct calculation'!T49="","",POWER(2,-'∆Ct calculation'!T49))</f>
        <v/>
      </c>
      <c r="U147" s="157" t="str">
        <f>IF('∆Ct calculation'!U49="","",POWER(2,-'∆Ct calculation'!U49))</f>
        <v/>
      </c>
      <c r="V147" s="158" t="str">
        <f>IF('∆Ct calculation'!V49="","",POWER(2,-'∆Ct calculation'!V49))</f>
        <v/>
      </c>
      <c r="W147" s="159" t="str">
        <f>IF('∆Ct calculation'!W49="","",POWER(2,-'∆Ct calculation'!W49))</f>
        <v/>
      </c>
      <c r="X147" s="157" t="str">
        <f>IF('∆Ct calculation'!X49="","",POWER(2,-'∆Ct calculation'!X49))</f>
        <v/>
      </c>
      <c r="Y147" s="158" t="str">
        <f>IF('∆Ct calculation'!Y49="","",POWER(2,-'∆Ct calculation'!Y49))</f>
        <v/>
      </c>
      <c r="Z147" s="159" t="str">
        <f>IF('∆Ct calculation'!Z49="","",POWER(2,-'∆Ct calculation'!Z49))</f>
        <v/>
      </c>
      <c r="AA147" s="157" t="str">
        <f>IF('∆Ct calculation'!AA49="","",POWER(2,-'∆Ct calculation'!AA49))</f>
        <v/>
      </c>
      <c r="AB147" s="158" t="str">
        <f>IF('∆Ct calculation'!AB49="","",POWER(2,-'∆Ct calculation'!AB49))</f>
        <v/>
      </c>
      <c r="AC147" s="159" t="str">
        <f>IF('∆Ct calculation'!AC49="","",POWER(2,-'∆Ct calculation'!AC49))</f>
        <v/>
      </c>
      <c r="AD147" s="157" t="str">
        <f>IF('∆Ct calculation'!AD49="","",POWER(2,-'∆Ct calculation'!AD49))</f>
        <v/>
      </c>
      <c r="AE147" s="158" t="str">
        <f>IF('∆Ct calculation'!AE49="","",POWER(2,-'∆Ct calculation'!AE49))</f>
        <v/>
      </c>
      <c r="AF147" s="159" t="str">
        <f>IF('∆Ct calculation'!AF49="","",POWER(2,-'∆Ct calculation'!AF49))</f>
        <v/>
      </c>
      <c r="AG147" s="157" t="str">
        <f>IF('∆Ct calculation'!AG49="","",POWER(2,-'∆Ct calculation'!AG49))</f>
        <v/>
      </c>
      <c r="AH147" s="158" t="str">
        <f>IF('∆Ct calculation'!AH49="","",POWER(2,-'∆Ct calculation'!AH49))</f>
        <v/>
      </c>
      <c r="AI147" s="159" t="str">
        <f>IF('∆Ct calculation'!AI49="","",POWER(2,-'∆Ct calculation'!AI49))</f>
        <v/>
      </c>
      <c r="AJ147" s="635" t="e">
        <f t="shared" si="122"/>
        <v>#N/A</v>
      </c>
      <c r="AK147" s="636"/>
      <c r="AL147" s="637"/>
      <c r="AM147" s="635" t="e">
        <f t="shared" si="124"/>
        <v>#N/A</v>
      </c>
      <c r="AN147" s="636"/>
      <c r="AO147" s="637"/>
      <c r="AP147" s="635" t="e">
        <f t="shared" si="125"/>
        <v>#N/A</v>
      </c>
      <c r="AQ147" s="636"/>
      <c r="AR147" s="637"/>
      <c r="AS147" s="635" t="e">
        <f t="shared" si="126"/>
        <v>#N/A</v>
      </c>
      <c r="AT147" s="636"/>
      <c r="AU147" s="637"/>
      <c r="AV147" s="635" t="e">
        <f t="shared" si="127"/>
        <v>#N/A</v>
      </c>
      <c r="AW147" s="636"/>
      <c r="AX147" s="637"/>
      <c r="AY147" s="635" t="e">
        <f t="shared" si="128"/>
        <v>#N/A</v>
      </c>
      <c r="AZ147" s="636"/>
      <c r="BA147" s="637"/>
      <c r="BB147" s="635" t="e">
        <f t="shared" si="129"/>
        <v>#N/A</v>
      </c>
      <c r="BC147" s="636"/>
      <c r="BD147" s="637"/>
      <c r="BE147" s="635" t="e">
        <f t="shared" si="130"/>
        <v>#N/A</v>
      </c>
      <c r="BF147" s="636"/>
      <c r="BG147" s="637"/>
      <c r="BH147" s="635" t="e">
        <f t="shared" si="131"/>
        <v>#N/A</v>
      </c>
      <c r="BI147" s="636"/>
      <c r="BJ147" s="637"/>
      <c r="BK147" s="635" t="e">
        <f t="shared" si="132"/>
        <v>#N/A</v>
      </c>
      <c r="BL147" s="636"/>
      <c r="BM147" s="637"/>
      <c r="BN147" s="635" t="e">
        <f t="shared" si="133"/>
        <v>#N/A</v>
      </c>
      <c r="BO147" s="636"/>
      <c r="BP147" s="637"/>
      <c r="BQ147" s="30" t="e">
        <f>IF(ISNUMBER('∆Ct and 2^(-∆Ct) means'!AK50),'∆Ct and 2^(-∆Ct) means'!AK50,NA())</f>
        <v>#N/A</v>
      </c>
      <c r="BR147" s="30" t="e">
        <f>IF(ISNUMBER('∆Ct and 2^(-∆Ct) means'!AL50),'∆Ct and 2^(-∆Ct) means'!AL50,NA())</f>
        <v>#N/A</v>
      </c>
      <c r="BS147" s="30" t="e">
        <f>IF(ISNUMBER('∆Ct and 2^(-∆Ct) means'!AM50),'∆Ct and 2^(-∆Ct) means'!AM50,NA())</f>
        <v>#N/A</v>
      </c>
      <c r="BT147" s="30" t="e">
        <f>IF(ISNUMBER('∆Ct and 2^(-∆Ct) means'!AN50),'∆Ct and 2^(-∆Ct) means'!AN50,NA())</f>
        <v>#N/A</v>
      </c>
      <c r="BU147" s="30" t="e">
        <f>IF(ISNUMBER('∆Ct and 2^(-∆Ct) means'!AO50),'∆Ct and 2^(-∆Ct) means'!AO50,NA())</f>
        <v>#N/A</v>
      </c>
      <c r="BV147" s="30" t="e">
        <f>IF(ISNUMBER('∆Ct and 2^(-∆Ct) means'!AP50),'∆Ct and 2^(-∆Ct) means'!AP50,NA())</f>
        <v>#N/A</v>
      </c>
      <c r="BW147" s="30" t="e">
        <f>IF(ISNUMBER('∆Ct and 2^(-∆Ct) means'!AQ50),'∆Ct and 2^(-∆Ct) means'!AQ50,NA())</f>
        <v>#N/A</v>
      </c>
      <c r="BX147" s="30" t="e">
        <f>IF(ISNUMBER('∆Ct and 2^(-∆Ct) means'!AR50),'∆Ct and 2^(-∆Ct) means'!AR50,NA())</f>
        <v>#N/A</v>
      </c>
      <c r="BY147" s="30" t="e">
        <f>IF(ISNUMBER('∆Ct and 2^(-∆Ct) means'!AS50),'∆Ct and 2^(-∆Ct) means'!AS50,NA())</f>
        <v>#N/A</v>
      </c>
      <c r="BZ147" s="30" t="e">
        <f>IF(ISNUMBER('∆Ct and 2^(-∆Ct) means'!AT50),'∆Ct and 2^(-∆Ct) means'!AT50,NA())</f>
        <v>#N/A</v>
      </c>
      <c r="CA147" s="30" t="e">
        <f>IF(ISNUMBER('∆Ct and 2^(-∆Ct) means'!AU50),'∆Ct and 2^(-∆Ct) means'!AU50,NA())</f>
        <v>#N/A</v>
      </c>
      <c r="CB147" s="30" t="e">
        <f>IF(ISNUMBER('∆Ct and 2^(-∆Ct) means'!AV50),'∆Ct and 2^(-∆Ct) means'!AV50,NA())</f>
        <v>#N/A</v>
      </c>
      <c r="CC147" s="30" t="e">
        <f>IF(ISNUMBER('∆Ct and 2^(-∆Ct) means'!AW50),'∆Ct and 2^(-∆Ct) means'!AW50,NA())</f>
        <v>#N/A</v>
      </c>
      <c r="CD147" s="30" t="e">
        <f>IF(ISNUMBER('∆Ct and 2^(-∆Ct) means'!AX50),'∆Ct and 2^(-∆Ct) means'!AX50,NA())</f>
        <v>#N/A</v>
      </c>
      <c r="CE147" s="30" t="e">
        <f>IF(ISNUMBER('∆Ct and 2^(-∆Ct) means'!AY50),'∆Ct and 2^(-∆Ct) means'!AY50,NA())</f>
        <v>#N/A</v>
      </c>
      <c r="CF147" s="30" t="e">
        <f>IF(ISNUMBER('∆Ct and 2^(-∆Ct) means'!AZ50),'∆Ct and 2^(-∆Ct) means'!AZ50,NA())</f>
        <v>#N/A</v>
      </c>
      <c r="CG147" s="30" t="e">
        <f>IF(ISNUMBER('∆Ct and 2^(-∆Ct) means'!BA50),'∆Ct and 2^(-∆Ct) means'!BA50,NA())</f>
        <v>#N/A</v>
      </c>
      <c r="CH147" s="30" t="e">
        <f>IF(ISNUMBER('∆Ct and 2^(-∆Ct) means'!BB50),'∆Ct and 2^(-∆Ct) means'!BB50,NA())</f>
        <v>#N/A</v>
      </c>
      <c r="CI147" s="30" t="e">
        <f>IF(ISNUMBER('∆Ct and 2^(-∆Ct) means'!BC50),'∆Ct and 2^(-∆Ct) means'!BC50,NA())</f>
        <v>#N/A</v>
      </c>
      <c r="CJ147" s="30" t="e">
        <f>IF(ISNUMBER('∆Ct and 2^(-∆Ct) means'!BD50),'∆Ct and 2^(-∆Ct) means'!BD50,NA())</f>
        <v>#N/A</v>
      </c>
    </row>
    <row r="148" spans="1:88">
      <c r="A148" s="24" t="str">
        <f t="shared" si="134"/>
        <v>D12</v>
      </c>
      <c r="B148" s="25" t="str">
        <f t="shared" si="134"/>
        <v/>
      </c>
      <c r="C148" s="157" t="str">
        <f>IF('∆Ct calculation'!C50="","",POWER(2,-'∆Ct calculation'!C50))</f>
        <v/>
      </c>
      <c r="D148" s="158" t="str">
        <f>IF('∆Ct calculation'!D50="","",POWER(2,-'∆Ct calculation'!D50))</f>
        <v/>
      </c>
      <c r="E148" s="159" t="str">
        <f>IF('∆Ct calculation'!E50="","",POWER(2,-'∆Ct calculation'!E50))</f>
        <v/>
      </c>
      <c r="F148" s="157" t="str">
        <f>IF('∆Ct calculation'!F50="","",POWER(2,-'∆Ct calculation'!F50))</f>
        <v/>
      </c>
      <c r="G148" s="158" t="str">
        <f>IF('∆Ct calculation'!G50="","",POWER(2,-'∆Ct calculation'!G50))</f>
        <v/>
      </c>
      <c r="H148" s="159" t="str">
        <f>IF('∆Ct calculation'!H50="","",POWER(2,-'∆Ct calculation'!H50))</f>
        <v/>
      </c>
      <c r="I148" s="157" t="str">
        <f>IF('∆Ct calculation'!I50="","",POWER(2,-'∆Ct calculation'!I50))</f>
        <v/>
      </c>
      <c r="J148" s="158" t="str">
        <f>IF('∆Ct calculation'!J50="","",POWER(2,-'∆Ct calculation'!J50))</f>
        <v/>
      </c>
      <c r="K148" s="159" t="str">
        <f>IF('∆Ct calculation'!K50="","",POWER(2,-'∆Ct calculation'!K50))</f>
        <v/>
      </c>
      <c r="L148" s="157" t="str">
        <f>IF('∆Ct calculation'!L50="","",POWER(2,-'∆Ct calculation'!L50))</f>
        <v/>
      </c>
      <c r="M148" s="158" t="str">
        <f>IF('∆Ct calculation'!M50="","",POWER(2,-'∆Ct calculation'!M50))</f>
        <v/>
      </c>
      <c r="N148" s="159" t="str">
        <f>IF('∆Ct calculation'!N50="","",POWER(2,-'∆Ct calculation'!N50))</f>
        <v/>
      </c>
      <c r="O148" s="157" t="str">
        <f>IF('∆Ct calculation'!O50="","",POWER(2,-'∆Ct calculation'!O50))</f>
        <v/>
      </c>
      <c r="P148" s="158" t="str">
        <f>IF('∆Ct calculation'!P50="","",POWER(2,-'∆Ct calculation'!P50))</f>
        <v/>
      </c>
      <c r="Q148" s="159" t="str">
        <f>IF('∆Ct calculation'!Q50="","",POWER(2,-'∆Ct calculation'!Q50))</f>
        <v/>
      </c>
      <c r="R148" s="157" t="str">
        <f>IF('∆Ct calculation'!R50="","",POWER(2,-'∆Ct calculation'!R50))</f>
        <v/>
      </c>
      <c r="S148" s="158" t="str">
        <f>IF('∆Ct calculation'!S50="","",POWER(2,-'∆Ct calculation'!S50))</f>
        <v/>
      </c>
      <c r="T148" s="159" t="str">
        <f>IF('∆Ct calculation'!T50="","",POWER(2,-'∆Ct calculation'!T50))</f>
        <v/>
      </c>
      <c r="U148" s="157" t="str">
        <f>IF('∆Ct calculation'!U50="","",POWER(2,-'∆Ct calculation'!U50))</f>
        <v/>
      </c>
      <c r="V148" s="158" t="str">
        <f>IF('∆Ct calculation'!V50="","",POWER(2,-'∆Ct calculation'!V50))</f>
        <v/>
      </c>
      <c r="W148" s="159" t="str">
        <f>IF('∆Ct calculation'!W50="","",POWER(2,-'∆Ct calculation'!W50))</f>
        <v/>
      </c>
      <c r="X148" s="157" t="str">
        <f>IF('∆Ct calculation'!X50="","",POWER(2,-'∆Ct calculation'!X50))</f>
        <v/>
      </c>
      <c r="Y148" s="158" t="str">
        <f>IF('∆Ct calculation'!Y50="","",POWER(2,-'∆Ct calculation'!Y50))</f>
        <v/>
      </c>
      <c r="Z148" s="159" t="str">
        <f>IF('∆Ct calculation'!Z50="","",POWER(2,-'∆Ct calculation'!Z50))</f>
        <v/>
      </c>
      <c r="AA148" s="157" t="str">
        <f>IF('∆Ct calculation'!AA50="","",POWER(2,-'∆Ct calculation'!AA50))</f>
        <v/>
      </c>
      <c r="AB148" s="158" t="str">
        <f>IF('∆Ct calculation'!AB50="","",POWER(2,-'∆Ct calculation'!AB50))</f>
        <v/>
      </c>
      <c r="AC148" s="159" t="str">
        <f>IF('∆Ct calculation'!AC50="","",POWER(2,-'∆Ct calculation'!AC50))</f>
        <v/>
      </c>
      <c r="AD148" s="157" t="str">
        <f>IF('∆Ct calculation'!AD50="","",POWER(2,-'∆Ct calculation'!AD50))</f>
        <v/>
      </c>
      <c r="AE148" s="158" t="str">
        <f>IF('∆Ct calculation'!AE50="","",POWER(2,-'∆Ct calculation'!AE50))</f>
        <v/>
      </c>
      <c r="AF148" s="159" t="str">
        <f>IF('∆Ct calculation'!AF50="","",POWER(2,-'∆Ct calculation'!AF50))</f>
        <v/>
      </c>
      <c r="AG148" s="157" t="str">
        <f>IF('∆Ct calculation'!AG50="","",POWER(2,-'∆Ct calculation'!AG50))</f>
        <v/>
      </c>
      <c r="AH148" s="158" t="str">
        <f>IF('∆Ct calculation'!AH50="","",POWER(2,-'∆Ct calculation'!AH50))</f>
        <v/>
      </c>
      <c r="AI148" s="159" t="str">
        <f>IF('∆Ct calculation'!AI50="","",POWER(2,-'∆Ct calculation'!AI50))</f>
        <v/>
      </c>
      <c r="AJ148" s="635" t="e">
        <f t="shared" si="122"/>
        <v>#N/A</v>
      </c>
      <c r="AK148" s="636"/>
      <c r="AL148" s="637"/>
      <c r="AM148" s="635" t="e">
        <f t="shared" si="124"/>
        <v>#N/A</v>
      </c>
      <c r="AN148" s="636"/>
      <c r="AO148" s="637"/>
      <c r="AP148" s="635" t="e">
        <f t="shared" si="125"/>
        <v>#N/A</v>
      </c>
      <c r="AQ148" s="636"/>
      <c r="AR148" s="637"/>
      <c r="AS148" s="635" t="e">
        <f t="shared" si="126"/>
        <v>#N/A</v>
      </c>
      <c r="AT148" s="636"/>
      <c r="AU148" s="637"/>
      <c r="AV148" s="635" t="e">
        <f t="shared" si="127"/>
        <v>#N/A</v>
      </c>
      <c r="AW148" s="636"/>
      <c r="AX148" s="637"/>
      <c r="AY148" s="635" t="e">
        <f t="shared" si="128"/>
        <v>#N/A</v>
      </c>
      <c r="AZ148" s="636"/>
      <c r="BA148" s="637"/>
      <c r="BB148" s="635" t="e">
        <f t="shared" si="129"/>
        <v>#N/A</v>
      </c>
      <c r="BC148" s="636"/>
      <c r="BD148" s="637"/>
      <c r="BE148" s="635" t="e">
        <f t="shared" si="130"/>
        <v>#N/A</v>
      </c>
      <c r="BF148" s="636"/>
      <c r="BG148" s="637"/>
      <c r="BH148" s="635" t="e">
        <f t="shared" si="131"/>
        <v>#N/A</v>
      </c>
      <c r="BI148" s="636"/>
      <c r="BJ148" s="637"/>
      <c r="BK148" s="635" t="e">
        <f t="shared" si="132"/>
        <v>#N/A</v>
      </c>
      <c r="BL148" s="636"/>
      <c r="BM148" s="637"/>
      <c r="BN148" s="635" t="e">
        <f t="shared" si="133"/>
        <v>#N/A</v>
      </c>
      <c r="BO148" s="636"/>
      <c r="BP148" s="637"/>
      <c r="BQ148" s="30" t="e">
        <f>IF(ISNUMBER('∆Ct and 2^(-∆Ct) means'!AK51),'∆Ct and 2^(-∆Ct) means'!AK51,NA())</f>
        <v>#N/A</v>
      </c>
      <c r="BR148" s="30" t="e">
        <f>IF(ISNUMBER('∆Ct and 2^(-∆Ct) means'!AL51),'∆Ct and 2^(-∆Ct) means'!AL51,NA())</f>
        <v>#N/A</v>
      </c>
      <c r="BS148" s="30" t="e">
        <f>IF(ISNUMBER('∆Ct and 2^(-∆Ct) means'!AM51),'∆Ct and 2^(-∆Ct) means'!AM51,NA())</f>
        <v>#N/A</v>
      </c>
      <c r="BT148" s="30" t="e">
        <f>IF(ISNUMBER('∆Ct and 2^(-∆Ct) means'!AN51),'∆Ct and 2^(-∆Ct) means'!AN51,NA())</f>
        <v>#N/A</v>
      </c>
      <c r="BU148" s="30" t="e">
        <f>IF(ISNUMBER('∆Ct and 2^(-∆Ct) means'!AO51),'∆Ct and 2^(-∆Ct) means'!AO51,NA())</f>
        <v>#N/A</v>
      </c>
      <c r="BV148" s="30" t="e">
        <f>IF(ISNUMBER('∆Ct and 2^(-∆Ct) means'!AP51),'∆Ct and 2^(-∆Ct) means'!AP51,NA())</f>
        <v>#N/A</v>
      </c>
      <c r="BW148" s="30" t="e">
        <f>IF(ISNUMBER('∆Ct and 2^(-∆Ct) means'!AQ51),'∆Ct and 2^(-∆Ct) means'!AQ51,NA())</f>
        <v>#N/A</v>
      </c>
      <c r="BX148" s="30" t="e">
        <f>IF(ISNUMBER('∆Ct and 2^(-∆Ct) means'!AR51),'∆Ct and 2^(-∆Ct) means'!AR51,NA())</f>
        <v>#N/A</v>
      </c>
      <c r="BY148" s="30" t="e">
        <f>IF(ISNUMBER('∆Ct and 2^(-∆Ct) means'!AS51),'∆Ct and 2^(-∆Ct) means'!AS51,NA())</f>
        <v>#N/A</v>
      </c>
      <c r="BZ148" s="30" t="e">
        <f>IF(ISNUMBER('∆Ct and 2^(-∆Ct) means'!AT51),'∆Ct and 2^(-∆Ct) means'!AT51,NA())</f>
        <v>#N/A</v>
      </c>
      <c r="CA148" s="30" t="e">
        <f>IF(ISNUMBER('∆Ct and 2^(-∆Ct) means'!AU51),'∆Ct and 2^(-∆Ct) means'!AU51,NA())</f>
        <v>#N/A</v>
      </c>
      <c r="CB148" s="30" t="e">
        <f>IF(ISNUMBER('∆Ct and 2^(-∆Ct) means'!AV51),'∆Ct and 2^(-∆Ct) means'!AV51,NA())</f>
        <v>#N/A</v>
      </c>
      <c r="CC148" s="30" t="e">
        <f>IF(ISNUMBER('∆Ct and 2^(-∆Ct) means'!AW51),'∆Ct and 2^(-∆Ct) means'!AW51,NA())</f>
        <v>#N/A</v>
      </c>
      <c r="CD148" s="30" t="e">
        <f>IF(ISNUMBER('∆Ct and 2^(-∆Ct) means'!AX51),'∆Ct and 2^(-∆Ct) means'!AX51,NA())</f>
        <v>#N/A</v>
      </c>
      <c r="CE148" s="30" t="e">
        <f>IF(ISNUMBER('∆Ct and 2^(-∆Ct) means'!AY51),'∆Ct and 2^(-∆Ct) means'!AY51,NA())</f>
        <v>#N/A</v>
      </c>
      <c r="CF148" s="30" t="e">
        <f>IF(ISNUMBER('∆Ct and 2^(-∆Ct) means'!AZ51),'∆Ct and 2^(-∆Ct) means'!AZ51,NA())</f>
        <v>#N/A</v>
      </c>
      <c r="CG148" s="30" t="e">
        <f>IF(ISNUMBER('∆Ct and 2^(-∆Ct) means'!BA51),'∆Ct and 2^(-∆Ct) means'!BA51,NA())</f>
        <v>#N/A</v>
      </c>
      <c r="CH148" s="30" t="e">
        <f>IF(ISNUMBER('∆Ct and 2^(-∆Ct) means'!BB51),'∆Ct and 2^(-∆Ct) means'!BB51,NA())</f>
        <v>#N/A</v>
      </c>
      <c r="CI148" s="30" t="e">
        <f>IF(ISNUMBER('∆Ct and 2^(-∆Ct) means'!BC51),'∆Ct and 2^(-∆Ct) means'!BC51,NA())</f>
        <v>#N/A</v>
      </c>
      <c r="CJ148" s="30" t="e">
        <f>IF(ISNUMBER('∆Ct and 2^(-∆Ct) means'!BD51),'∆Ct and 2^(-∆Ct) means'!BD51,NA())</f>
        <v>#N/A</v>
      </c>
    </row>
    <row r="149" spans="1:88">
      <c r="A149" s="24" t="str">
        <f t="shared" si="134"/>
        <v>E1</v>
      </c>
      <c r="B149" s="25" t="str">
        <f t="shared" si="134"/>
        <v/>
      </c>
      <c r="C149" s="157" t="str">
        <f>IF('∆Ct calculation'!C51="","",POWER(2,-'∆Ct calculation'!C51))</f>
        <v/>
      </c>
      <c r="D149" s="158" t="str">
        <f>IF('∆Ct calculation'!D51="","",POWER(2,-'∆Ct calculation'!D51))</f>
        <v/>
      </c>
      <c r="E149" s="159" t="str">
        <f>IF('∆Ct calculation'!E51="","",POWER(2,-'∆Ct calculation'!E51))</f>
        <v/>
      </c>
      <c r="F149" s="157" t="str">
        <f>IF('∆Ct calculation'!F51="","",POWER(2,-'∆Ct calculation'!F51))</f>
        <v/>
      </c>
      <c r="G149" s="158" t="str">
        <f>IF('∆Ct calculation'!G51="","",POWER(2,-'∆Ct calculation'!G51))</f>
        <v/>
      </c>
      <c r="H149" s="159" t="str">
        <f>IF('∆Ct calculation'!H51="","",POWER(2,-'∆Ct calculation'!H51))</f>
        <v/>
      </c>
      <c r="I149" s="157" t="str">
        <f>IF('∆Ct calculation'!I51="","",POWER(2,-'∆Ct calculation'!I51))</f>
        <v/>
      </c>
      <c r="J149" s="158" t="str">
        <f>IF('∆Ct calculation'!J51="","",POWER(2,-'∆Ct calculation'!J51))</f>
        <v/>
      </c>
      <c r="K149" s="159" t="str">
        <f>IF('∆Ct calculation'!K51="","",POWER(2,-'∆Ct calculation'!K51))</f>
        <v/>
      </c>
      <c r="L149" s="157" t="str">
        <f>IF('∆Ct calculation'!L51="","",POWER(2,-'∆Ct calculation'!L51))</f>
        <v/>
      </c>
      <c r="M149" s="158" t="str">
        <f>IF('∆Ct calculation'!M51="","",POWER(2,-'∆Ct calculation'!M51))</f>
        <v/>
      </c>
      <c r="N149" s="159" t="str">
        <f>IF('∆Ct calculation'!N51="","",POWER(2,-'∆Ct calculation'!N51))</f>
        <v/>
      </c>
      <c r="O149" s="157" t="str">
        <f>IF('∆Ct calculation'!O51="","",POWER(2,-'∆Ct calculation'!O51))</f>
        <v/>
      </c>
      <c r="P149" s="158" t="str">
        <f>IF('∆Ct calculation'!P51="","",POWER(2,-'∆Ct calculation'!P51))</f>
        <v/>
      </c>
      <c r="Q149" s="159" t="str">
        <f>IF('∆Ct calculation'!Q51="","",POWER(2,-'∆Ct calculation'!Q51))</f>
        <v/>
      </c>
      <c r="R149" s="157" t="str">
        <f>IF('∆Ct calculation'!R51="","",POWER(2,-'∆Ct calculation'!R51))</f>
        <v/>
      </c>
      <c r="S149" s="158" t="str">
        <f>IF('∆Ct calculation'!S51="","",POWER(2,-'∆Ct calculation'!S51))</f>
        <v/>
      </c>
      <c r="T149" s="159" t="str">
        <f>IF('∆Ct calculation'!T51="","",POWER(2,-'∆Ct calculation'!T51))</f>
        <v/>
      </c>
      <c r="U149" s="157" t="str">
        <f>IF('∆Ct calculation'!U51="","",POWER(2,-'∆Ct calculation'!U51))</f>
        <v/>
      </c>
      <c r="V149" s="158" t="str">
        <f>IF('∆Ct calculation'!V51="","",POWER(2,-'∆Ct calculation'!V51))</f>
        <v/>
      </c>
      <c r="W149" s="159" t="str">
        <f>IF('∆Ct calculation'!W51="","",POWER(2,-'∆Ct calculation'!W51))</f>
        <v/>
      </c>
      <c r="X149" s="157" t="str">
        <f>IF('∆Ct calculation'!X51="","",POWER(2,-'∆Ct calculation'!X51))</f>
        <v/>
      </c>
      <c r="Y149" s="158" t="str">
        <f>IF('∆Ct calculation'!Y51="","",POWER(2,-'∆Ct calculation'!Y51))</f>
        <v/>
      </c>
      <c r="Z149" s="159" t="str">
        <f>IF('∆Ct calculation'!Z51="","",POWER(2,-'∆Ct calculation'!Z51))</f>
        <v/>
      </c>
      <c r="AA149" s="157" t="str">
        <f>IF('∆Ct calculation'!AA51="","",POWER(2,-'∆Ct calculation'!AA51))</f>
        <v/>
      </c>
      <c r="AB149" s="158" t="str">
        <f>IF('∆Ct calculation'!AB51="","",POWER(2,-'∆Ct calculation'!AB51))</f>
        <v/>
      </c>
      <c r="AC149" s="159" t="str">
        <f>IF('∆Ct calculation'!AC51="","",POWER(2,-'∆Ct calculation'!AC51))</f>
        <v/>
      </c>
      <c r="AD149" s="157" t="str">
        <f>IF('∆Ct calculation'!AD51="","",POWER(2,-'∆Ct calculation'!AD51))</f>
        <v/>
      </c>
      <c r="AE149" s="158" t="str">
        <f>IF('∆Ct calculation'!AE51="","",POWER(2,-'∆Ct calculation'!AE51))</f>
        <v/>
      </c>
      <c r="AF149" s="159" t="str">
        <f>IF('∆Ct calculation'!AF51="","",POWER(2,-'∆Ct calculation'!AF51))</f>
        <v/>
      </c>
      <c r="AG149" s="157" t="str">
        <f>IF('∆Ct calculation'!AG51="","",POWER(2,-'∆Ct calculation'!AG51))</f>
        <v/>
      </c>
      <c r="AH149" s="158" t="str">
        <f>IF('∆Ct calculation'!AH51="","",POWER(2,-'∆Ct calculation'!AH51))</f>
        <v/>
      </c>
      <c r="AI149" s="159" t="str">
        <f>IF('∆Ct calculation'!AI51="","",POWER(2,-'∆Ct calculation'!AI51))</f>
        <v/>
      </c>
      <c r="AJ149" s="635" t="e">
        <f t="shared" si="122"/>
        <v>#N/A</v>
      </c>
      <c r="AK149" s="636"/>
      <c r="AL149" s="637"/>
      <c r="AM149" s="635" t="e">
        <f t="shared" si="124"/>
        <v>#N/A</v>
      </c>
      <c r="AN149" s="636"/>
      <c r="AO149" s="637"/>
      <c r="AP149" s="635" t="e">
        <f t="shared" si="125"/>
        <v>#N/A</v>
      </c>
      <c r="AQ149" s="636"/>
      <c r="AR149" s="637"/>
      <c r="AS149" s="635" t="e">
        <f t="shared" si="126"/>
        <v>#N/A</v>
      </c>
      <c r="AT149" s="636"/>
      <c r="AU149" s="637"/>
      <c r="AV149" s="635" t="e">
        <f t="shared" si="127"/>
        <v>#N/A</v>
      </c>
      <c r="AW149" s="636"/>
      <c r="AX149" s="637"/>
      <c r="AY149" s="635" t="e">
        <f t="shared" si="128"/>
        <v>#N/A</v>
      </c>
      <c r="AZ149" s="636"/>
      <c r="BA149" s="637"/>
      <c r="BB149" s="635" t="e">
        <f t="shared" si="129"/>
        <v>#N/A</v>
      </c>
      <c r="BC149" s="636"/>
      <c r="BD149" s="637"/>
      <c r="BE149" s="635" t="e">
        <f t="shared" si="130"/>
        <v>#N/A</v>
      </c>
      <c r="BF149" s="636"/>
      <c r="BG149" s="637"/>
      <c r="BH149" s="635" t="e">
        <f t="shared" si="131"/>
        <v>#N/A</v>
      </c>
      <c r="BI149" s="636"/>
      <c r="BJ149" s="637"/>
      <c r="BK149" s="635" t="e">
        <f t="shared" si="132"/>
        <v>#N/A</v>
      </c>
      <c r="BL149" s="636"/>
      <c r="BM149" s="637"/>
      <c r="BN149" s="635" t="e">
        <f t="shared" si="133"/>
        <v>#N/A</v>
      </c>
      <c r="BO149" s="636"/>
      <c r="BP149" s="637"/>
      <c r="BQ149" s="30" t="e">
        <f>IF(ISNUMBER('∆Ct and 2^(-∆Ct) means'!AK52),'∆Ct and 2^(-∆Ct) means'!AK52,NA())</f>
        <v>#N/A</v>
      </c>
      <c r="BR149" s="30" t="e">
        <f>IF(ISNUMBER('∆Ct and 2^(-∆Ct) means'!AL52),'∆Ct and 2^(-∆Ct) means'!AL52,NA())</f>
        <v>#N/A</v>
      </c>
      <c r="BS149" s="30" t="e">
        <f>IF(ISNUMBER('∆Ct and 2^(-∆Ct) means'!AM52),'∆Ct and 2^(-∆Ct) means'!AM52,NA())</f>
        <v>#N/A</v>
      </c>
      <c r="BT149" s="30" t="e">
        <f>IF(ISNUMBER('∆Ct and 2^(-∆Ct) means'!AN52),'∆Ct and 2^(-∆Ct) means'!AN52,NA())</f>
        <v>#N/A</v>
      </c>
      <c r="BU149" s="30" t="e">
        <f>IF(ISNUMBER('∆Ct and 2^(-∆Ct) means'!AO52),'∆Ct and 2^(-∆Ct) means'!AO52,NA())</f>
        <v>#N/A</v>
      </c>
      <c r="BV149" s="30" t="e">
        <f>IF(ISNUMBER('∆Ct and 2^(-∆Ct) means'!AP52),'∆Ct and 2^(-∆Ct) means'!AP52,NA())</f>
        <v>#N/A</v>
      </c>
      <c r="BW149" s="30" t="e">
        <f>IF(ISNUMBER('∆Ct and 2^(-∆Ct) means'!AQ52),'∆Ct and 2^(-∆Ct) means'!AQ52,NA())</f>
        <v>#N/A</v>
      </c>
      <c r="BX149" s="30" t="e">
        <f>IF(ISNUMBER('∆Ct and 2^(-∆Ct) means'!AR52),'∆Ct and 2^(-∆Ct) means'!AR52,NA())</f>
        <v>#N/A</v>
      </c>
      <c r="BY149" s="30" t="e">
        <f>IF(ISNUMBER('∆Ct and 2^(-∆Ct) means'!AS52),'∆Ct and 2^(-∆Ct) means'!AS52,NA())</f>
        <v>#N/A</v>
      </c>
      <c r="BZ149" s="30" t="e">
        <f>IF(ISNUMBER('∆Ct and 2^(-∆Ct) means'!AT52),'∆Ct and 2^(-∆Ct) means'!AT52,NA())</f>
        <v>#N/A</v>
      </c>
      <c r="CA149" s="30" t="e">
        <f>IF(ISNUMBER('∆Ct and 2^(-∆Ct) means'!AU52),'∆Ct and 2^(-∆Ct) means'!AU52,NA())</f>
        <v>#N/A</v>
      </c>
      <c r="CB149" s="30" t="e">
        <f>IF(ISNUMBER('∆Ct and 2^(-∆Ct) means'!AV52),'∆Ct and 2^(-∆Ct) means'!AV52,NA())</f>
        <v>#N/A</v>
      </c>
      <c r="CC149" s="30" t="e">
        <f>IF(ISNUMBER('∆Ct and 2^(-∆Ct) means'!AW52),'∆Ct and 2^(-∆Ct) means'!AW52,NA())</f>
        <v>#N/A</v>
      </c>
      <c r="CD149" s="30" t="e">
        <f>IF(ISNUMBER('∆Ct and 2^(-∆Ct) means'!AX52),'∆Ct and 2^(-∆Ct) means'!AX52,NA())</f>
        <v>#N/A</v>
      </c>
      <c r="CE149" s="30" t="e">
        <f>IF(ISNUMBER('∆Ct and 2^(-∆Ct) means'!AY52),'∆Ct and 2^(-∆Ct) means'!AY52,NA())</f>
        <v>#N/A</v>
      </c>
      <c r="CF149" s="30" t="e">
        <f>IF(ISNUMBER('∆Ct and 2^(-∆Ct) means'!AZ52),'∆Ct and 2^(-∆Ct) means'!AZ52,NA())</f>
        <v>#N/A</v>
      </c>
      <c r="CG149" s="30" t="e">
        <f>IF(ISNUMBER('∆Ct and 2^(-∆Ct) means'!BA52),'∆Ct and 2^(-∆Ct) means'!BA52,NA())</f>
        <v>#N/A</v>
      </c>
      <c r="CH149" s="30" t="e">
        <f>IF(ISNUMBER('∆Ct and 2^(-∆Ct) means'!BB52),'∆Ct and 2^(-∆Ct) means'!BB52,NA())</f>
        <v>#N/A</v>
      </c>
      <c r="CI149" s="30" t="e">
        <f>IF(ISNUMBER('∆Ct and 2^(-∆Ct) means'!BC52),'∆Ct and 2^(-∆Ct) means'!BC52,NA())</f>
        <v>#N/A</v>
      </c>
      <c r="CJ149" s="30" t="e">
        <f>IF(ISNUMBER('∆Ct and 2^(-∆Ct) means'!BD52),'∆Ct and 2^(-∆Ct) means'!BD52,NA())</f>
        <v>#N/A</v>
      </c>
    </row>
    <row r="150" spans="1:88">
      <c r="A150" s="24" t="str">
        <f t="shared" si="134"/>
        <v>E2</v>
      </c>
      <c r="B150" s="25" t="str">
        <f t="shared" si="134"/>
        <v/>
      </c>
      <c r="C150" s="157" t="str">
        <f>IF('∆Ct calculation'!C52="","",POWER(2,-'∆Ct calculation'!C52))</f>
        <v/>
      </c>
      <c r="D150" s="158" t="str">
        <f>IF('∆Ct calculation'!D52="","",POWER(2,-'∆Ct calculation'!D52))</f>
        <v/>
      </c>
      <c r="E150" s="159" t="str">
        <f>IF('∆Ct calculation'!E52="","",POWER(2,-'∆Ct calculation'!E52))</f>
        <v/>
      </c>
      <c r="F150" s="157" t="str">
        <f>IF('∆Ct calculation'!F52="","",POWER(2,-'∆Ct calculation'!F52))</f>
        <v/>
      </c>
      <c r="G150" s="158" t="str">
        <f>IF('∆Ct calculation'!G52="","",POWER(2,-'∆Ct calculation'!G52))</f>
        <v/>
      </c>
      <c r="H150" s="159" t="str">
        <f>IF('∆Ct calculation'!H52="","",POWER(2,-'∆Ct calculation'!H52))</f>
        <v/>
      </c>
      <c r="I150" s="157" t="str">
        <f>IF('∆Ct calculation'!I52="","",POWER(2,-'∆Ct calculation'!I52))</f>
        <v/>
      </c>
      <c r="J150" s="158" t="str">
        <f>IF('∆Ct calculation'!J52="","",POWER(2,-'∆Ct calculation'!J52))</f>
        <v/>
      </c>
      <c r="K150" s="159" t="str">
        <f>IF('∆Ct calculation'!K52="","",POWER(2,-'∆Ct calculation'!K52))</f>
        <v/>
      </c>
      <c r="L150" s="157" t="str">
        <f>IF('∆Ct calculation'!L52="","",POWER(2,-'∆Ct calculation'!L52))</f>
        <v/>
      </c>
      <c r="M150" s="158" t="str">
        <f>IF('∆Ct calculation'!M52="","",POWER(2,-'∆Ct calculation'!M52))</f>
        <v/>
      </c>
      <c r="N150" s="159" t="str">
        <f>IF('∆Ct calculation'!N52="","",POWER(2,-'∆Ct calculation'!N52))</f>
        <v/>
      </c>
      <c r="O150" s="157" t="str">
        <f>IF('∆Ct calculation'!O52="","",POWER(2,-'∆Ct calculation'!O52))</f>
        <v/>
      </c>
      <c r="P150" s="158" t="str">
        <f>IF('∆Ct calculation'!P52="","",POWER(2,-'∆Ct calculation'!P52))</f>
        <v/>
      </c>
      <c r="Q150" s="159" t="str">
        <f>IF('∆Ct calculation'!Q52="","",POWER(2,-'∆Ct calculation'!Q52))</f>
        <v/>
      </c>
      <c r="R150" s="157" t="str">
        <f>IF('∆Ct calculation'!R52="","",POWER(2,-'∆Ct calculation'!R52))</f>
        <v/>
      </c>
      <c r="S150" s="158" t="str">
        <f>IF('∆Ct calculation'!S52="","",POWER(2,-'∆Ct calculation'!S52))</f>
        <v/>
      </c>
      <c r="T150" s="159" t="str">
        <f>IF('∆Ct calculation'!T52="","",POWER(2,-'∆Ct calculation'!T52))</f>
        <v/>
      </c>
      <c r="U150" s="157" t="str">
        <f>IF('∆Ct calculation'!U52="","",POWER(2,-'∆Ct calculation'!U52))</f>
        <v/>
      </c>
      <c r="V150" s="158" t="str">
        <f>IF('∆Ct calculation'!V52="","",POWER(2,-'∆Ct calculation'!V52))</f>
        <v/>
      </c>
      <c r="W150" s="159" t="str">
        <f>IF('∆Ct calculation'!W52="","",POWER(2,-'∆Ct calculation'!W52))</f>
        <v/>
      </c>
      <c r="X150" s="157" t="str">
        <f>IF('∆Ct calculation'!X52="","",POWER(2,-'∆Ct calculation'!X52))</f>
        <v/>
      </c>
      <c r="Y150" s="158" t="str">
        <f>IF('∆Ct calculation'!Y52="","",POWER(2,-'∆Ct calculation'!Y52))</f>
        <v/>
      </c>
      <c r="Z150" s="159" t="str">
        <f>IF('∆Ct calculation'!Z52="","",POWER(2,-'∆Ct calculation'!Z52))</f>
        <v/>
      </c>
      <c r="AA150" s="157" t="str">
        <f>IF('∆Ct calculation'!AA52="","",POWER(2,-'∆Ct calculation'!AA52))</f>
        <v/>
      </c>
      <c r="AB150" s="158" t="str">
        <f>IF('∆Ct calculation'!AB52="","",POWER(2,-'∆Ct calculation'!AB52))</f>
        <v/>
      </c>
      <c r="AC150" s="159" t="str">
        <f>IF('∆Ct calculation'!AC52="","",POWER(2,-'∆Ct calculation'!AC52))</f>
        <v/>
      </c>
      <c r="AD150" s="157" t="str">
        <f>IF('∆Ct calculation'!AD52="","",POWER(2,-'∆Ct calculation'!AD52))</f>
        <v/>
      </c>
      <c r="AE150" s="158" t="str">
        <f>IF('∆Ct calculation'!AE52="","",POWER(2,-'∆Ct calculation'!AE52))</f>
        <v/>
      </c>
      <c r="AF150" s="159" t="str">
        <f>IF('∆Ct calculation'!AF52="","",POWER(2,-'∆Ct calculation'!AF52))</f>
        <v/>
      </c>
      <c r="AG150" s="157" t="str">
        <f>IF('∆Ct calculation'!AG52="","",POWER(2,-'∆Ct calculation'!AG52))</f>
        <v/>
      </c>
      <c r="AH150" s="158" t="str">
        <f>IF('∆Ct calculation'!AH52="","",POWER(2,-'∆Ct calculation'!AH52))</f>
        <v/>
      </c>
      <c r="AI150" s="159" t="str">
        <f>IF('∆Ct calculation'!AI52="","",POWER(2,-'∆Ct calculation'!AI52))</f>
        <v/>
      </c>
      <c r="AJ150" s="635" t="e">
        <f t="shared" si="122"/>
        <v>#N/A</v>
      </c>
      <c r="AK150" s="636"/>
      <c r="AL150" s="637"/>
      <c r="AM150" s="635" t="e">
        <f t="shared" si="124"/>
        <v>#N/A</v>
      </c>
      <c r="AN150" s="636"/>
      <c r="AO150" s="637"/>
      <c r="AP150" s="635" t="e">
        <f t="shared" si="125"/>
        <v>#N/A</v>
      </c>
      <c r="AQ150" s="636"/>
      <c r="AR150" s="637"/>
      <c r="AS150" s="635" t="e">
        <f t="shared" si="126"/>
        <v>#N/A</v>
      </c>
      <c r="AT150" s="636"/>
      <c r="AU150" s="637"/>
      <c r="AV150" s="635" t="e">
        <f t="shared" si="127"/>
        <v>#N/A</v>
      </c>
      <c r="AW150" s="636"/>
      <c r="AX150" s="637"/>
      <c r="AY150" s="635" t="e">
        <f t="shared" si="128"/>
        <v>#N/A</v>
      </c>
      <c r="AZ150" s="636"/>
      <c r="BA150" s="637"/>
      <c r="BB150" s="635" t="e">
        <f t="shared" si="129"/>
        <v>#N/A</v>
      </c>
      <c r="BC150" s="636"/>
      <c r="BD150" s="637"/>
      <c r="BE150" s="635" t="e">
        <f t="shared" si="130"/>
        <v>#N/A</v>
      </c>
      <c r="BF150" s="636"/>
      <c r="BG150" s="637"/>
      <c r="BH150" s="635" t="e">
        <f t="shared" si="131"/>
        <v>#N/A</v>
      </c>
      <c r="BI150" s="636"/>
      <c r="BJ150" s="637"/>
      <c r="BK150" s="635" t="e">
        <f t="shared" si="132"/>
        <v>#N/A</v>
      </c>
      <c r="BL150" s="636"/>
      <c r="BM150" s="637"/>
      <c r="BN150" s="635" t="e">
        <f t="shared" si="133"/>
        <v>#N/A</v>
      </c>
      <c r="BO150" s="636"/>
      <c r="BP150" s="637"/>
      <c r="BQ150" s="30" t="e">
        <f>IF(ISNUMBER('∆Ct and 2^(-∆Ct) means'!AK53),'∆Ct and 2^(-∆Ct) means'!AK53,NA())</f>
        <v>#N/A</v>
      </c>
      <c r="BR150" s="30" t="e">
        <f>IF(ISNUMBER('∆Ct and 2^(-∆Ct) means'!AL53),'∆Ct and 2^(-∆Ct) means'!AL53,NA())</f>
        <v>#N/A</v>
      </c>
      <c r="BS150" s="30" t="e">
        <f>IF(ISNUMBER('∆Ct and 2^(-∆Ct) means'!AM53),'∆Ct and 2^(-∆Ct) means'!AM53,NA())</f>
        <v>#N/A</v>
      </c>
      <c r="BT150" s="30" t="e">
        <f>IF(ISNUMBER('∆Ct and 2^(-∆Ct) means'!AN53),'∆Ct and 2^(-∆Ct) means'!AN53,NA())</f>
        <v>#N/A</v>
      </c>
      <c r="BU150" s="30" t="e">
        <f>IF(ISNUMBER('∆Ct and 2^(-∆Ct) means'!AO53),'∆Ct and 2^(-∆Ct) means'!AO53,NA())</f>
        <v>#N/A</v>
      </c>
      <c r="BV150" s="30" t="e">
        <f>IF(ISNUMBER('∆Ct and 2^(-∆Ct) means'!AP53),'∆Ct and 2^(-∆Ct) means'!AP53,NA())</f>
        <v>#N/A</v>
      </c>
      <c r="BW150" s="30" t="e">
        <f>IF(ISNUMBER('∆Ct and 2^(-∆Ct) means'!AQ53),'∆Ct and 2^(-∆Ct) means'!AQ53,NA())</f>
        <v>#N/A</v>
      </c>
      <c r="BX150" s="30" t="e">
        <f>IF(ISNUMBER('∆Ct and 2^(-∆Ct) means'!AR53),'∆Ct and 2^(-∆Ct) means'!AR53,NA())</f>
        <v>#N/A</v>
      </c>
      <c r="BY150" s="30" t="e">
        <f>IF(ISNUMBER('∆Ct and 2^(-∆Ct) means'!AS53),'∆Ct and 2^(-∆Ct) means'!AS53,NA())</f>
        <v>#N/A</v>
      </c>
      <c r="BZ150" s="30" t="e">
        <f>IF(ISNUMBER('∆Ct and 2^(-∆Ct) means'!AT53),'∆Ct and 2^(-∆Ct) means'!AT53,NA())</f>
        <v>#N/A</v>
      </c>
      <c r="CA150" s="30" t="e">
        <f>IF(ISNUMBER('∆Ct and 2^(-∆Ct) means'!AU53),'∆Ct and 2^(-∆Ct) means'!AU53,NA())</f>
        <v>#N/A</v>
      </c>
      <c r="CB150" s="30" t="e">
        <f>IF(ISNUMBER('∆Ct and 2^(-∆Ct) means'!AV53),'∆Ct and 2^(-∆Ct) means'!AV53,NA())</f>
        <v>#N/A</v>
      </c>
      <c r="CC150" s="30" t="e">
        <f>IF(ISNUMBER('∆Ct and 2^(-∆Ct) means'!AW53),'∆Ct and 2^(-∆Ct) means'!AW53,NA())</f>
        <v>#N/A</v>
      </c>
      <c r="CD150" s="30" t="e">
        <f>IF(ISNUMBER('∆Ct and 2^(-∆Ct) means'!AX53),'∆Ct and 2^(-∆Ct) means'!AX53,NA())</f>
        <v>#N/A</v>
      </c>
      <c r="CE150" s="30" t="e">
        <f>IF(ISNUMBER('∆Ct and 2^(-∆Ct) means'!AY53),'∆Ct and 2^(-∆Ct) means'!AY53,NA())</f>
        <v>#N/A</v>
      </c>
      <c r="CF150" s="30" t="e">
        <f>IF(ISNUMBER('∆Ct and 2^(-∆Ct) means'!AZ53),'∆Ct and 2^(-∆Ct) means'!AZ53,NA())</f>
        <v>#N/A</v>
      </c>
      <c r="CG150" s="30" t="e">
        <f>IF(ISNUMBER('∆Ct and 2^(-∆Ct) means'!BA53),'∆Ct and 2^(-∆Ct) means'!BA53,NA())</f>
        <v>#N/A</v>
      </c>
      <c r="CH150" s="30" t="e">
        <f>IF(ISNUMBER('∆Ct and 2^(-∆Ct) means'!BB53),'∆Ct and 2^(-∆Ct) means'!BB53,NA())</f>
        <v>#N/A</v>
      </c>
      <c r="CI150" s="30" t="e">
        <f>IF(ISNUMBER('∆Ct and 2^(-∆Ct) means'!BC53),'∆Ct and 2^(-∆Ct) means'!BC53,NA())</f>
        <v>#N/A</v>
      </c>
      <c r="CJ150" s="30" t="e">
        <f>IF(ISNUMBER('∆Ct and 2^(-∆Ct) means'!BD53),'∆Ct and 2^(-∆Ct) means'!BD53,NA())</f>
        <v>#N/A</v>
      </c>
    </row>
    <row r="151" spans="1:88">
      <c r="A151" s="24" t="str">
        <f t="shared" si="134"/>
        <v>E3</v>
      </c>
      <c r="B151" s="25" t="str">
        <f t="shared" si="134"/>
        <v/>
      </c>
      <c r="C151" s="157" t="str">
        <f>IF('∆Ct calculation'!C53="","",POWER(2,-'∆Ct calculation'!C53))</f>
        <v/>
      </c>
      <c r="D151" s="158" t="str">
        <f>IF('∆Ct calculation'!D53="","",POWER(2,-'∆Ct calculation'!D53))</f>
        <v/>
      </c>
      <c r="E151" s="159" t="str">
        <f>IF('∆Ct calculation'!E53="","",POWER(2,-'∆Ct calculation'!E53))</f>
        <v/>
      </c>
      <c r="F151" s="157" t="str">
        <f>IF('∆Ct calculation'!F53="","",POWER(2,-'∆Ct calculation'!F53))</f>
        <v/>
      </c>
      <c r="G151" s="158" t="str">
        <f>IF('∆Ct calculation'!G53="","",POWER(2,-'∆Ct calculation'!G53))</f>
        <v/>
      </c>
      <c r="H151" s="159" t="str">
        <f>IF('∆Ct calculation'!H53="","",POWER(2,-'∆Ct calculation'!H53))</f>
        <v/>
      </c>
      <c r="I151" s="157" t="str">
        <f>IF('∆Ct calculation'!I53="","",POWER(2,-'∆Ct calculation'!I53))</f>
        <v/>
      </c>
      <c r="J151" s="158" t="str">
        <f>IF('∆Ct calculation'!J53="","",POWER(2,-'∆Ct calculation'!J53))</f>
        <v/>
      </c>
      <c r="K151" s="159" t="str">
        <f>IF('∆Ct calculation'!K53="","",POWER(2,-'∆Ct calculation'!K53))</f>
        <v/>
      </c>
      <c r="L151" s="157" t="str">
        <f>IF('∆Ct calculation'!L53="","",POWER(2,-'∆Ct calculation'!L53))</f>
        <v/>
      </c>
      <c r="M151" s="158" t="str">
        <f>IF('∆Ct calculation'!M53="","",POWER(2,-'∆Ct calculation'!M53))</f>
        <v/>
      </c>
      <c r="N151" s="159" t="str">
        <f>IF('∆Ct calculation'!N53="","",POWER(2,-'∆Ct calculation'!N53))</f>
        <v/>
      </c>
      <c r="O151" s="157" t="str">
        <f>IF('∆Ct calculation'!O53="","",POWER(2,-'∆Ct calculation'!O53))</f>
        <v/>
      </c>
      <c r="P151" s="158" t="str">
        <f>IF('∆Ct calculation'!P53="","",POWER(2,-'∆Ct calculation'!P53))</f>
        <v/>
      </c>
      <c r="Q151" s="159" t="str">
        <f>IF('∆Ct calculation'!Q53="","",POWER(2,-'∆Ct calculation'!Q53))</f>
        <v/>
      </c>
      <c r="R151" s="157" t="str">
        <f>IF('∆Ct calculation'!R53="","",POWER(2,-'∆Ct calculation'!R53))</f>
        <v/>
      </c>
      <c r="S151" s="158" t="str">
        <f>IF('∆Ct calculation'!S53="","",POWER(2,-'∆Ct calculation'!S53))</f>
        <v/>
      </c>
      <c r="T151" s="159" t="str">
        <f>IF('∆Ct calculation'!T53="","",POWER(2,-'∆Ct calculation'!T53))</f>
        <v/>
      </c>
      <c r="U151" s="157" t="str">
        <f>IF('∆Ct calculation'!U53="","",POWER(2,-'∆Ct calculation'!U53))</f>
        <v/>
      </c>
      <c r="V151" s="158" t="str">
        <f>IF('∆Ct calculation'!V53="","",POWER(2,-'∆Ct calculation'!V53))</f>
        <v/>
      </c>
      <c r="W151" s="159" t="str">
        <f>IF('∆Ct calculation'!W53="","",POWER(2,-'∆Ct calculation'!W53))</f>
        <v/>
      </c>
      <c r="X151" s="157" t="str">
        <f>IF('∆Ct calculation'!X53="","",POWER(2,-'∆Ct calculation'!X53))</f>
        <v/>
      </c>
      <c r="Y151" s="158" t="str">
        <f>IF('∆Ct calculation'!Y53="","",POWER(2,-'∆Ct calculation'!Y53))</f>
        <v/>
      </c>
      <c r="Z151" s="159" t="str">
        <f>IF('∆Ct calculation'!Z53="","",POWER(2,-'∆Ct calculation'!Z53))</f>
        <v/>
      </c>
      <c r="AA151" s="157" t="str">
        <f>IF('∆Ct calculation'!AA53="","",POWER(2,-'∆Ct calculation'!AA53))</f>
        <v/>
      </c>
      <c r="AB151" s="158" t="str">
        <f>IF('∆Ct calculation'!AB53="","",POWER(2,-'∆Ct calculation'!AB53))</f>
        <v/>
      </c>
      <c r="AC151" s="159" t="str">
        <f>IF('∆Ct calculation'!AC53="","",POWER(2,-'∆Ct calculation'!AC53))</f>
        <v/>
      </c>
      <c r="AD151" s="157" t="str">
        <f>IF('∆Ct calculation'!AD53="","",POWER(2,-'∆Ct calculation'!AD53))</f>
        <v/>
      </c>
      <c r="AE151" s="158" t="str">
        <f>IF('∆Ct calculation'!AE53="","",POWER(2,-'∆Ct calculation'!AE53))</f>
        <v/>
      </c>
      <c r="AF151" s="159" t="str">
        <f>IF('∆Ct calculation'!AF53="","",POWER(2,-'∆Ct calculation'!AF53))</f>
        <v/>
      </c>
      <c r="AG151" s="157" t="str">
        <f>IF('∆Ct calculation'!AG53="","",POWER(2,-'∆Ct calculation'!AG53))</f>
        <v/>
      </c>
      <c r="AH151" s="158" t="str">
        <f>IF('∆Ct calculation'!AH53="","",POWER(2,-'∆Ct calculation'!AH53))</f>
        <v/>
      </c>
      <c r="AI151" s="159" t="str">
        <f>IF('∆Ct calculation'!AI53="","",POWER(2,-'∆Ct calculation'!AI53))</f>
        <v/>
      </c>
      <c r="AJ151" s="635" t="e">
        <f t="shared" si="122"/>
        <v>#N/A</v>
      </c>
      <c r="AK151" s="636"/>
      <c r="AL151" s="637"/>
      <c r="AM151" s="635" t="e">
        <f t="shared" si="124"/>
        <v>#N/A</v>
      </c>
      <c r="AN151" s="636"/>
      <c r="AO151" s="637"/>
      <c r="AP151" s="635" t="e">
        <f t="shared" si="125"/>
        <v>#N/A</v>
      </c>
      <c r="AQ151" s="636"/>
      <c r="AR151" s="637"/>
      <c r="AS151" s="635" t="e">
        <f t="shared" si="126"/>
        <v>#N/A</v>
      </c>
      <c r="AT151" s="636"/>
      <c r="AU151" s="637"/>
      <c r="AV151" s="635" t="e">
        <f t="shared" si="127"/>
        <v>#N/A</v>
      </c>
      <c r="AW151" s="636"/>
      <c r="AX151" s="637"/>
      <c r="AY151" s="635" t="e">
        <f t="shared" si="128"/>
        <v>#N/A</v>
      </c>
      <c r="AZ151" s="636"/>
      <c r="BA151" s="637"/>
      <c r="BB151" s="635" t="e">
        <f t="shared" si="129"/>
        <v>#N/A</v>
      </c>
      <c r="BC151" s="636"/>
      <c r="BD151" s="637"/>
      <c r="BE151" s="635" t="e">
        <f t="shared" si="130"/>
        <v>#N/A</v>
      </c>
      <c r="BF151" s="636"/>
      <c r="BG151" s="637"/>
      <c r="BH151" s="635" t="e">
        <f t="shared" si="131"/>
        <v>#N/A</v>
      </c>
      <c r="BI151" s="636"/>
      <c r="BJ151" s="637"/>
      <c r="BK151" s="635" t="e">
        <f t="shared" si="132"/>
        <v>#N/A</v>
      </c>
      <c r="BL151" s="636"/>
      <c r="BM151" s="637"/>
      <c r="BN151" s="635" t="e">
        <f t="shared" si="133"/>
        <v>#N/A</v>
      </c>
      <c r="BO151" s="636"/>
      <c r="BP151" s="637"/>
      <c r="BQ151" s="30" t="e">
        <f>IF(ISNUMBER('∆Ct and 2^(-∆Ct) means'!AK54),'∆Ct and 2^(-∆Ct) means'!AK54,NA())</f>
        <v>#N/A</v>
      </c>
      <c r="BR151" s="30" t="e">
        <f>IF(ISNUMBER('∆Ct and 2^(-∆Ct) means'!AL54),'∆Ct and 2^(-∆Ct) means'!AL54,NA())</f>
        <v>#N/A</v>
      </c>
      <c r="BS151" s="30" t="e">
        <f>IF(ISNUMBER('∆Ct and 2^(-∆Ct) means'!AM54),'∆Ct and 2^(-∆Ct) means'!AM54,NA())</f>
        <v>#N/A</v>
      </c>
      <c r="BT151" s="30" t="e">
        <f>IF(ISNUMBER('∆Ct and 2^(-∆Ct) means'!AN54),'∆Ct and 2^(-∆Ct) means'!AN54,NA())</f>
        <v>#N/A</v>
      </c>
      <c r="BU151" s="30" t="e">
        <f>IF(ISNUMBER('∆Ct and 2^(-∆Ct) means'!AO54),'∆Ct and 2^(-∆Ct) means'!AO54,NA())</f>
        <v>#N/A</v>
      </c>
      <c r="BV151" s="30" t="e">
        <f>IF(ISNUMBER('∆Ct and 2^(-∆Ct) means'!AP54),'∆Ct and 2^(-∆Ct) means'!AP54,NA())</f>
        <v>#N/A</v>
      </c>
      <c r="BW151" s="30" t="e">
        <f>IF(ISNUMBER('∆Ct and 2^(-∆Ct) means'!AQ54),'∆Ct and 2^(-∆Ct) means'!AQ54,NA())</f>
        <v>#N/A</v>
      </c>
      <c r="BX151" s="30" t="e">
        <f>IF(ISNUMBER('∆Ct and 2^(-∆Ct) means'!AR54),'∆Ct and 2^(-∆Ct) means'!AR54,NA())</f>
        <v>#N/A</v>
      </c>
      <c r="BY151" s="30" t="e">
        <f>IF(ISNUMBER('∆Ct and 2^(-∆Ct) means'!AS54),'∆Ct and 2^(-∆Ct) means'!AS54,NA())</f>
        <v>#N/A</v>
      </c>
      <c r="BZ151" s="30" t="e">
        <f>IF(ISNUMBER('∆Ct and 2^(-∆Ct) means'!AT54),'∆Ct and 2^(-∆Ct) means'!AT54,NA())</f>
        <v>#N/A</v>
      </c>
      <c r="CA151" s="30" t="e">
        <f>IF(ISNUMBER('∆Ct and 2^(-∆Ct) means'!AU54),'∆Ct and 2^(-∆Ct) means'!AU54,NA())</f>
        <v>#N/A</v>
      </c>
      <c r="CB151" s="30" t="e">
        <f>IF(ISNUMBER('∆Ct and 2^(-∆Ct) means'!AV54),'∆Ct and 2^(-∆Ct) means'!AV54,NA())</f>
        <v>#N/A</v>
      </c>
      <c r="CC151" s="30" t="e">
        <f>IF(ISNUMBER('∆Ct and 2^(-∆Ct) means'!AW54),'∆Ct and 2^(-∆Ct) means'!AW54,NA())</f>
        <v>#N/A</v>
      </c>
      <c r="CD151" s="30" t="e">
        <f>IF(ISNUMBER('∆Ct and 2^(-∆Ct) means'!AX54),'∆Ct and 2^(-∆Ct) means'!AX54,NA())</f>
        <v>#N/A</v>
      </c>
      <c r="CE151" s="30" t="e">
        <f>IF(ISNUMBER('∆Ct and 2^(-∆Ct) means'!AY54),'∆Ct and 2^(-∆Ct) means'!AY54,NA())</f>
        <v>#N/A</v>
      </c>
      <c r="CF151" s="30" t="e">
        <f>IF(ISNUMBER('∆Ct and 2^(-∆Ct) means'!AZ54),'∆Ct and 2^(-∆Ct) means'!AZ54,NA())</f>
        <v>#N/A</v>
      </c>
      <c r="CG151" s="30" t="e">
        <f>IF(ISNUMBER('∆Ct and 2^(-∆Ct) means'!BA54),'∆Ct and 2^(-∆Ct) means'!BA54,NA())</f>
        <v>#N/A</v>
      </c>
      <c r="CH151" s="30" t="e">
        <f>IF(ISNUMBER('∆Ct and 2^(-∆Ct) means'!BB54),'∆Ct and 2^(-∆Ct) means'!BB54,NA())</f>
        <v>#N/A</v>
      </c>
      <c r="CI151" s="30" t="e">
        <f>IF(ISNUMBER('∆Ct and 2^(-∆Ct) means'!BC54),'∆Ct and 2^(-∆Ct) means'!BC54,NA())</f>
        <v>#N/A</v>
      </c>
      <c r="CJ151" s="30" t="e">
        <f>IF(ISNUMBER('∆Ct and 2^(-∆Ct) means'!BD54),'∆Ct and 2^(-∆Ct) means'!BD54,NA())</f>
        <v>#N/A</v>
      </c>
    </row>
    <row r="152" spans="1:88">
      <c r="A152" s="24" t="str">
        <f t="shared" si="134"/>
        <v>E4</v>
      </c>
      <c r="B152" s="25" t="str">
        <f t="shared" si="134"/>
        <v/>
      </c>
      <c r="C152" s="157" t="str">
        <f>IF('∆Ct calculation'!C54="","",POWER(2,-'∆Ct calculation'!C54))</f>
        <v/>
      </c>
      <c r="D152" s="158" t="str">
        <f>IF('∆Ct calculation'!D54="","",POWER(2,-'∆Ct calculation'!D54))</f>
        <v/>
      </c>
      <c r="E152" s="159" t="str">
        <f>IF('∆Ct calculation'!E54="","",POWER(2,-'∆Ct calculation'!E54))</f>
        <v/>
      </c>
      <c r="F152" s="157" t="str">
        <f>IF('∆Ct calculation'!F54="","",POWER(2,-'∆Ct calculation'!F54))</f>
        <v/>
      </c>
      <c r="G152" s="158" t="str">
        <f>IF('∆Ct calculation'!G54="","",POWER(2,-'∆Ct calculation'!G54))</f>
        <v/>
      </c>
      <c r="H152" s="159" t="str">
        <f>IF('∆Ct calculation'!H54="","",POWER(2,-'∆Ct calculation'!H54))</f>
        <v/>
      </c>
      <c r="I152" s="157" t="str">
        <f>IF('∆Ct calculation'!I54="","",POWER(2,-'∆Ct calculation'!I54))</f>
        <v/>
      </c>
      <c r="J152" s="158" t="str">
        <f>IF('∆Ct calculation'!J54="","",POWER(2,-'∆Ct calculation'!J54))</f>
        <v/>
      </c>
      <c r="K152" s="159" t="str">
        <f>IF('∆Ct calculation'!K54="","",POWER(2,-'∆Ct calculation'!K54))</f>
        <v/>
      </c>
      <c r="L152" s="157" t="str">
        <f>IF('∆Ct calculation'!L54="","",POWER(2,-'∆Ct calculation'!L54))</f>
        <v/>
      </c>
      <c r="M152" s="158" t="str">
        <f>IF('∆Ct calculation'!M54="","",POWER(2,-'∆Ct calculation'!M54))</f>
        <v/>
      </c>
      <c r="N152" s="159" t="str">
        <f>IF('∆Ct calculation'!N54="","",POWER(2,-'∆Ct calculation'!N54))</f>
        <v/>
      </c>
      <c r="O152" s="157" t="str">
        <f>IF('∆Ct calculation'!O54="","",POWER(2,-'∆Ct calculation'!O54))</f>
        <v/>
      </c>
      <c r="P152" s="158" t="str">
        <f>IF('∆Ct calculation'!P54="","",POWER(2,-'∆Ct calculation'!P54))</f>
        <v/>
      </c>
      <c r="Q152" s="159" t="str">
        <f>IF('∆Ct calculation'!Q54="","",POWER(2,-'∆Ct calculation'!Q54))</f>
        <v/>
      </c>
      <c r="R152" s="157" t="str">
        <f>IF('∆Ct calculation'!R54="","",POWER(2,-'∆Ct calculation'!R54))</f>
        <v/>
      </c>
      <c r="S152" s="158" t="str">
        <f>IF('∆Ct calculation'!S54="","",POWER(2,-'∆Ct calculation'!S54))</f>
        <v/>
      </c>
      <c r="T152" s="159" t="str">
        <f>IF('∆Ct calculation'!T54="","",POWER(2,-'∆Ct calculation'!T54))</f>
        <v/>
      </c>
      <c r="U152" s="157" t="str">
        <f>IF('∆Ct calculation'!U54="","",POWER(2,-'∆Ct calculation'!U54))</f>
        <v/>
      </c>
      <c r="V152" s="158" t="str">
        <f>IF('∆Ct calculation'!V54="","",POWER(2,-'∆Ct calculation'!V54))</f>
        <v/>
      </c>
      <c r="W152" s="159" t="str">
        <f>IF('∆Ct calculation'!W54="","",POWER(2,-'∆Ct calculation'!W54))</f>
        <v/>
      </c>
      <c r="X152" s="157" t="str">
        <f>IF('∆Ct calculation'!X54="","",POWER(2,-'∆Ct calculation'!X54))</f>
        <v/>
      </c>
      <c r="Y152" s="158" t="str">
        <f>IF('∆Ct calculation'!Y54="","",POWER(2,-'∆Ct calculation'!Y54))</f>
        <v/>
      </c>
      <c r="Z152" s="159" t="str">
        <f>IF('∆Ct calculation'!Z54="","",POWER(2,-'∆Ct calculation'!Z54))</f>
        <v/>
      </c>
      <c r="AA152" s="157" t="str">
        <f>IF('∆Ct calculation'!AA54="","",POWER(2,-'∆Ct calculation'!AA54))</f>
        <v/>
      </c>
      <c r="AB152" s="158" t="str">
        <f>IF('∆Ct calculation'!AB54="","",POWER(2,-'∆Ct calculation'!AB54))</f>
        <v/>
      </c>
      <c r="AC152" s="159" t="str">
        <f>IF('∆Ct calculation'!AC54="","",POWER(2,-'∆Ct calculation'!AC54))</f>
        <v/>
      </c>
      <c r="AD152" s="157" t="str">
        <f>IF('∆Ct calculation'!AD54="","",POWER(2,-'∆Ct calculation'!AD54))</f>
        <v/>
      </c>
      <c r="AE152" s="158" t="str">
        <f>IF('∆Ct calculation'!AE54="","",POWER(2,-'∆Ct calculation'!AE54))</f>
        <v/>
      </c>
      <c r="AF152" s="159" t="str">
        <f>IF('∆Ct calculation'!AF54="","",POWER(2,-'∆Ct calculation'!AF54))</f>
        <v/>
      </c>
      <c r="AG152" s="157" t="str">
        <f>IF('∆Ct calculation'!AG54="","",POWER(2,-'∆Ct calculation'!AG54))</f>
        <v/>
      </c>
      <c r="AH152" s="158" t="str">
        <f>IF('∆Ct calculation'!AH54="","",POWER(2,-'∆Ct calculation'!AH54))</f>
        <v/>
      </c>
      <c r="AI152" s="159" t="str">
        <f>IF('∆Ct calculation'!AI54="","",POWER(2,-'∆Ct calculation'!AI54))</f>
        <v/>
      </c>
      <c r="AJ152" s="635" t="e">
        <f t="shared" si="122"/>
        <v>#N/A</v>
      </c>
      <c r="AK152" s="636"/>
      <c r="AL152" s="637"/>
      <c r="AM152" s="635" t="e">
        <f t="shared" si="124"/>
        <v>#N/A</v>
      </c>
      <c r="AN152" s="636"/>
      <c r="AO152" s="637"/>
      <c r="AP152" s="635" t="e">
        <f t="shared" si="125"/>
        <v>#N/A</v>
      </c>
      <c r="AQ152" s="636"/>
      <c r="AR152" s="637"/>
      <c r="AS152" s="635" t="e">
        <f t="shared" si="126"/>
        <v>#N/A</v>
      </c>
      <c r="AT152" s="636"/>
      <c r="AU152" s="637"/>
      <c r="AV152" s="635" t="e">
        <f t="shared" si="127"/>
        <v>#N/A</v>
      </c>
      <c r="AW152" s="636"/>
      <c r="AX152" s="637"/>
      <c r="AY152" s="635" t="e">
        <f t="shared" si="128"/>
        <v>#N/A</v>
      </c>
      <c r="AZ152" s="636"/>
      <c r="BA152" s="637"/>
      <c r="BB152" s="635" t="e">
        <f t="shared" si="129"/>
        <v>#N/A</v>
      </c>
      <c r="BC152" s="636"/>
      <c r="BD152" s="637"/>
      <c r="BE152" s="635" t="e">
        <f t="shared" si="130"/>
        <v>#N/A</v>
      </c>
      <c r="BF152" s="636"/>
      <c r="BG152" s="637"/>
      <c r="BH152" s="635" t="e">
        <f t="shared" si="131"/>
        <v>#N/A</v>
      </c>
      <c r="BI152" s="636"/>
      <c r="BJ152" s="637"/>
      <c r="BK152" s="635" t="e">
        <f t="shared" si="132"/>
        <v>#N/A</v>
      </c>
      <c r="BL152" s="636"/>
      <c r="BM152" s="637"/>
      <c r="BN152" s="635" t="e">
        <f t="shared" si="133"/>
        <v>#N/A</v>
      </c>
      <c r="BO152" s="636"/>
      <c r="BP152" s="637"/>
      <c r="BQ152" s="30" t="e">
        <f>IF(ISNUMBER('∆Ct and 2^(-∆Ct) means'!AK55),'∆Ct and 2^(-∆Ct) means'!AK55,NA())</f>
        <v>#N/A</v>
      </c>
      <c r="BR152" s="30" t="e">
        <f>IF(ISNUMBER('∆Ct and 2^(-∆Ct) means'!AL55),'∆Ct and 2^(-∆Ct) means'!AL55,NA())</f>
        <v>#N/A</v>
      </c>
      <c r="BS152" s="30" t="e">
        <f>IF(ISNUMBER('∆Ct and 2^(-∆Ct) means'!AM55),'∆Ct and 2^(-∆Ct) means'!AM55,NA())</f>
        <v>#N/A</v>
      </c>
      <c r="BT152" s="30" t="e">
        <f>IF(ISNUMBER('∆Ct and 2^(-∆Ct) means'!AN55),'∆Ct and 2^(-∆Ct) means'!AN55,NA())</f>
        <v>#N/A</v>
      </c>
      <c r="BU152" s="30" t="e">
        <f>IF(ISNUMBER('∆Ct and 2^(-∆Ct) means'!AO55),'∆Ct and 2^(-∆Ct) means'!AO55,NA())</f>
        <v>#N/A</v>
      </c>
      <c r="BV152" s="30" t="e">
        <f>IF(ISNUMBER('∆Ct and 2^(-∆Ct) means'!AP55),'∆Ct and 2^(-∆Ct) means'!AP55,NA())</f>
        <v>#N/A</v>
      </c>
      <c r="BW152" s="30" t="e">
        <f>IF(ISNUMBER('∆Ct and 2^(-∆Ct) means'!AQ55),'∆Ct and 2^(-∆Ct) means'!AQ55,NA())</f>
        <v>#N/A</v>
      </c>
      <c r="BX152" s="30" t="e">
        <f>IF(ISNUMBER('∆Ct and 2^(-∆Ct) means'!AR55),'∆Ct and 2^(-∆Ct) means'!AR55,NA())</f>
        <v>#N/A</v>
      </c>
      <c r="BY152" s="30" t="e">
        <f>IF(ISNUMBER('∆Ct and 2^(-∆Ct) means'!AS55),'∆Ct and 2^(-∆Ct) means'!AS55,NA())</f>
        <v>#N/A</v>
      </c>
      <c r="BZ152" s="30" t="e">
        <f>IF(ISNUMBER('∆Ct and 2^(-∆Ct) means'!AT55),'∆Ct and 2^(-∆Ct) means'!AT55,NA())</f>
        <v>#N/A</v>
      </c>
      <c r="CA152" s="30" t="e">
        <f>IF(ISNUMBER('∆Ct and 2^(-∆Ct) means'!AU55),'∆Ct and 2^(-∆Ct) means'!AU55,NA())</f>
        <v>#N/A</v>
      </c>
      <c r="CB152" s="30" t="e">
        <f>IF(ISNUMBER('∆Ct and 2^(-∆Ct) means'!AV55),'∆Ct and 2^(-∆Ct) means'!AV55,NA())</f>
        <v>#N/A</v>
      </c>
      <c r="CC152" s="30" t="e">
        <f>IF(ISNUMBER('∆Ct and 2^(-∆Ct) means'!AW55),'∆Ct and 2^(-∆Ct) means'!AW55,NA())</f>
        <v>#N/A</v>
      </c>
      <c r="CD152" s="30" t="e">
        <f>IF(ISNUMBER('∆Ct and 2^(-∆Ct) means'!AX55),'∆Ct and 2^(-∆Ct) means'!AX55,NA())</f>
        <v>#N/A</v>
      </c>
      <c r="CE152" s="30" t="e">
        <f>IF(ISNUMBER('∆Ct and 2^(-∆Ct) means'!AY55),'∆Ct and 2^(-∆Ct) means'!AY55,NA())</f>
        <v>#N/A</v>
      </c>
      <c r="CF152" s="30" t="e">
        <f>IF(ISNUMBER('∆Ct and 2^(-∆Ct) means'!AZ55),'∆Ct and 2^(-∆Ct) means'!AZ55,NA())</f>
        <v>#N/A</v>
      </c>
      <c r="CG152" s="30" t="e">
        <f>IF(ISNUMBER('∆Ct and 2^(-∆Ct) means'!BA55),'∆Ct and 2^(-∆Ct) means'!BA55,NA())</f>
        <v>#N/A</v>
      </c>
      <c r="CH152" s="30" t="e">
        <f>IF(ISNUMBER('∆Ct and 2^(-∆Ct) means'!BB55),'∆Ct and 2^(-∆Ct) means'!BB55,NA())</f>
        <v>#N/A</v>
      </c>
      <c r="CI152" s="30" t="e">
        <f>IF(ISNUMBER('∆Ct and 2^(-∆Ct) means'!BC55),'∆Ct and 2^(-∆Ct) means'!BC55,NA())</f>
        <v>#N/A</v>
      </c>
      <c r="CJ152" s="30" t="e">
        <f>IF(ISNUMBER('∆Ct and 2^(-∆Ct) means'!BD55),'∆Ct and 2^(-∆Ct) means'!BD55,NA())</f>
        <v>#N/A</v>
      </c>
    </row>
    <row r="153" spans="1:88">
      <c r="A153" s="24" t="str">
        <f t="shared" si="134"/>
        <v>E5</v>
      </c>
      <c r="B153" s="25" t="str">
        <f t="shared" si="134"/>
        <v/>
      </c>
      <c r="C153" s="157" t="str">
        <f>IF('∆Ct calculation'!C55="","",POWER(2,-'∆Ct calculation'!C55))</f>
        <v/>
      </c>
      <c r="D153" s="158" t="str">
        <f>IF('∆Ct calculation'!D55="","",POWER(2,-'∆Ct calculation'!D55))</f>
        <v/>
      </c>
      <c r="E153" s="159" t="str">
        <f>IF('∆Ct calculation'!E55="","",POWER(2,-'∆Ct calculation'!E55))</f>
        <v/>
      </c>
      <c r="F153" s="157" t="str">
        <f>IF('∆Ct calculation'!F55="","",POWER(2,-'∆Ct calculation'!F55))</f>
        <v/>
      </c>
      <c r="G153" s="158" t="str">
        <f>IF('∆Ct calculation'!G55="","",POWER(2,-'∆Ct calculation'!G55))</f>
        <v/>
      </c>
      <c r="H153" s="159" t="str">
        <f>IF('∆Ct calculation'!H55="","",POWER(2,-'∆Ct calculation'!H55))</f>
        <v/>
      </c>
      <c r="I153" s="157" t="str">
        <f>IF('∆Ct calculation'!I55="","",POWER(2,-'∆Ct calculation'!I55))</f>
        <v/>
      </c>
      <c r="J153" s="158" t="str">
        <f>IF('∆Ct calculation'!J55="","",POWER(2,-'∆Ct calculation'!J55))</f>
        <v/>
      </c>
      <c r="K153" s="159" t="str">
        <f>IF('∆Ct calculation'!K55="","",POWER(2,-'∆Ct calculation'!K55))</f>
        <v/>
      </c>
      <c r="L153" s="157" t="str">
        <f>IF('∆Ct calculation'!L55="","",POWER(2,-'∆Ct calculation'!L55))</f>
        <v/>
      </c>
      <c r="M153" s="158" t="str">
        <f>IF('∆Ct calculation'!M55="","",POWER(2,-'∆Ct calculation'!M55))</f>
        <v/>
      </c>
      <c r="N153" s="159" t="str">
        <f>IF('∆Ct calculation'!N55="","",POWER(2,-'∆Ct calculation'!N55))</f>
        <v/>
      </c>
      <c r="O153" s="157" t="str">
        <f>IF('∆Ct calculation'!O55="","",POWER(2,-'∆Ct calculation'!O55))</f>
        <v/>
      </c>
      <c r="P153" s="158" t="str">
        <f>IF('∆Ct calculation'!P55="","",POWER(2,-'∆Ct calculation'!P55))</f>
        <v/>
      </c>
      <c r="Q153" s="159" t="str">
        <f>IF('∆Ct calculation'!Q55="","",POWER(2,-'∆Ct calculation'!Q55))</f>
        <v/>
      </c>
      <c r="R153" s="157" t="str">
        <f>IF('∆Ct calculation'!R55="","",POWER(2,-'∆Ct calculation'!R55))</f>
        <v/>
      </c>
      <c r="S153" s="158" t="str">
        <f>IF('∆Ct calculation'!S55="","",POWER(2,-'∆Ct calculation'!S55))</f>
        <v/>
      </c>
      <c r="T153" s="159" t="str">
        <f>IF('∆Ct calculation'!T55="","",POWER(2,-'∆Ct calculation'!T55))</f>
        <v/>
      </c>
      <c r="U153" s="157" t="str">
        <f>IF('∆Ct calculation'!U55="","",POWER(2,-'∆Ct calculation'!U55))</f>
        <v/>
      </c>
      <c r="V153" s="158" t="str">
        <f>IF('∆Ct calculation'!V55="","",POWER(2,-'∆Ct calculation'!V55))</f>
        <v/>
      </c>
      <c r="W153" s="159" t="str">
        <f>IF('∆Ct calculation'!W55="","",POWER(2,-'∆Ct calculation'!W55))</f>
        <v/>
      </c>
      <c r="X153" s="157" t="str">
        <f>IF('∆Ct calculation'!X55="","",POWER(2,-'∆Ct calculation'!X55))</f>
        <v/>
      </c>
      <c r="Y153" s="158" t="str">
        <f>IF('∆Ct calculation'!Y55="","",POWER(2,-'∆Ct calculation'!Y55))</f>
        <v/>
      </c>
      <c r="Z153" s="159" t="str">
        <f>IF('∆Ct calculation'!Z55="","",POWER(2,-'∆Ct calculation'!Z55))</f>
        <v/>
      </c>
      <c r="AA153" s="157" t="str">
        <f>IF('∆Ct calculation'!AA55="","",POWER(2,-'∆Ct calculation'!AA55))</f>
        <v/>
      </c>
      <c r="AB153" s="158" t="str">
        <f>IF('∆Ct calculation'!AB55="","",POWER(2,-'∆Ct calculation'!AB55))</f>
        <v/>
      </c>
      <c r="AC153" s="159" t="str">
        <f>IF('∆Ct calculation'!AC55="","",POWER(2,-'∆Ct calculation'!AC55))</f>
        <v/>
      </c>
      <c r="AD153" s="157" t="str">
        <f>IF('∆Ct calculation'!AD55="","",POWER(2,-'∆Ct calculation'!AD55))</f>
        <v/>
      </c>
      <c r="AE153" s="158" t="str">
        <f>IF('∆Ct calculation'!AE55="","",POWER(2,-'∆Ct calculation'!AE55))</f>
        <v/>
      </c>
      <c r="AF153" s="159" t="str">
        <f>IF('∆Ct calculation'!AF55="","",POWER(2,-'∆Ct calculation'!AF55))</f>
        <v/>
      </c>
      <c r="AG153" s="157" t="str">
        <f>IF('∆Ct calculation'!AG55="","",POWER(2,-'∆Ct calculation'!AG55))</f>
        <v/>
      </c>
      <c r="AH153" s="158" t="str">
        <f>IF('∆Ct calculation'!AH55="","",POWER(2,-'∆Ct calculation'!AH55))</f>
        <v/>
      </c>
      <c r="AI153" s="159" t="str">
        <f>IF('∆Ct calculation'!AI55="","",POWER(2,-'∆Ct calculation'!AI55))</f>
        <v/>
      </c>
      <c r="AJ153" s="635" t="e">
        <f t="shared" si="122"/>
        <v>#N/A</v>
      </c>
      <c r="AK153" s="636"/>
      <c r="AL153" s="637"/>
      <c r="AM153" s="635" t="e">
        <f t="shared" si="124"/>
        <v>#N/A</v>
      </c>
      <c r="AN153" s="636"/>
      <c r="AO153" s="637"/>
      <c r="AP153" s="635" t="e">
        <f t="shared" si="125"/>
        <v>#N/A</v>
      </c>
      <c r="AQ153" s="636"/>
      <c r="AR153" s="637"/>
      <c r="AS153" s="635" t="e">
        <f t="shared" si="126"/>
        <v>#N/A</v>
      </c>
      <c r="AT153" s="636"/>
      <c r="AU153" s="637"/>
      <c r="AV153" s="635" t="e">
        <f t="shared" si="127"/>
        <v>#N/A</v>
      </c>
      <c r="AW153" s="636"/>
      <c r="AX153" s="637"/>
      <c r="AY153" s="635" t="e">
        <f t="shared" si="128"/>
        <v>#N/A</v>
      </c>
      <c r="AZ153" s="636"/>
      <c r="BA153" s="637"/>
      <c r="BB153" s="635" t="e">
        <f t="shared" si="129"/>
        <v>#N/A</v>
      </c>
      <c r="BC153" s="636"/>
      <c r="BD153" s="637"/>
      <c r="BE153" s="635" t="e">
        <f t="shared" si="130"/>
        <v>#N/A</v>
      </c>
      <c r="BF153" s="636"/>
      <c r="BG153" s="637"/>
      <c r="BH153" s="635" t="e">
        <f t="shared" si="131"/>
        <v>#N/A</v>
      </c>
      <c r="BI153" s="636"/>
      <c r="BJ153" s="637"/>
      <c r="BK153" s="635" t="e">
        <f t="shared" si="132"/>
        <v>#N/A</v>
      </c>
      <c r="BL153" s="636"/>
      <c r="BM153" s="637"/>
      <c r="BN153" s="635" t="e">
        <f t="shared" si="133"/>
        <v>#N/A</v>
      </c>
      <c r="BO153" s="636"/>
      <c r="BP153" s="637"/>
      <c r="BQ153" s="30" t="e">
        <f>IF(ISNUMBER('∆Ct and 2^(-∆Ct) means'!AK56),'∆Ct and 2^(-∆Ct) means'!AK56,NA())</f>
        <v>#N/A</v>
      </c>
      <c r="BR153" s="30" t="e">
        <f>IF(ISNUMBER('∆Ct and 2^(-∆Ct) means'!AL56),'∆Ct and 2^(-∆Ct) means'!AL56,NA())</f>
        <v>#N/A</v>
      </c>
      <c r="BS153" s="30" t="e">
        <f>IF(ISNUMBER('∆Ct and 2^(-∆Ct) means'!AM56),'∆Ct and 2^(-∆Ct) means'!AM56,NA())</f>
        <v>#N/A</v>
      </c>
      <c r="BT153" s="30" t="e">
        <f>IF(ISNUMBER('∆Ct and 2^(-∆Ct) means'!AN56),'∆Ct and 2^(-∆Ct) means'!AN56,NA())</f>
        <v>#N/A</v>
      </c>
      <c r="BU153" s="30" t="e">
        <f>IF(ISNUMBER('∆Ct and 2^(-∆Ct) means'!AO56),'∆Ct and 2^(-∆Ct) means'!AO56,NA())</f>
        <v>#N/A</v>
      </c>
      <c r="BV153" s="30" t="e">
        <f>IF(ISNUMBER('∆Ct and 2^(-∆Ct) means'!AP56),'∆Ct and 2^(-∆Ct) means'!AP56,NA())</f>
        <v>#N/A</v>
      </c>
      <c r="BW153" s="30" t="e">
        <f>IF(ISNUMBER('∆Ct and 2^(-∆Ct) means'!AQ56),'∆Ct and 2^(-∆Ct) means'!AQ56,NA())</f>
        <v>#N/A</v>
      </c>
      <c r="BX153" s="30" t="e">
        <f>IF(ISNUMBER('∆Ct and 2^(-∆Ct) means'!AR56),'∆Ct and 2^(-∆Ct) means'!AR56,NA())</f>
        <v>#N/A</v>
      </c>
      <c r="BY153" s="30" t="e">
        <f>IF(ISNUMBER('∆Ct and 2^(-∆Ct) means'!AS56),'∆Ct and 2^(-∆Ct) means'!AS56,NA())</f>
        <v>#N/A</v>
      </c>
      <c r="BZ153" s="30" t="e">
        <f>IF(ISNUMBER('∆Ct and 2^(-∆Ct) means'!AT56),'∆Ct and 2^(-∆Ct) means'!AT56,NA())</f>
        <v>#N/A</v>
      </c>
      <c r="CA153" s="30" t="e">
        <f>IF(ISNUMBER('∆Ct and 2^(-∆Ct) means'!AU56),'∆Ct and 2^(-∆Ct) means'!AU56,NA())</f>
        <v>#N/A</v>
      </c>
      <c r="CB153" s="30" t="e">
        <f>IF(ISNUMBER('∆Ct and 2^(-∆Ct) means'!AV56),'∆Ct and 2^(-∆Ct) means'!AV56,NA())</f>
        <v>#N/A</v>
      </c>
      <c r="CC153" s="30" t="e">
        <f>IF(ISNUMBER('∆Ct and 2^(-∆Ct) means'!AW56),'∆Ct and 2^(-∆Ct) means'!AW56,NA())</f>
        <v>#N/A</v>
      </c>
      <c r="CD153" s="30" t="e">
        <f>IF(ISNUMBER('∆Ct and 2^(-∆Ct) means'!AX56),'∆Ct and 2^(-∆Ct) means'!AX56,NA())</f>
        <v>#N/A</v>
      </c>
      <c r="CE153" s="30" t="e">
        <f>IF(ISNUMBER('∆Ct and 2^(-∆Ct) means'!AY56),'∆Ct and 2^(-∆Ct) means'!AY56,NA())</f>
        <v>#N/A</v>
      </c>
      <c r="CF153" s="30" t="e">
        <f>IF(ISNUMBER('∆Ct and 2^(-∆Ct) means'!AZ56),'∆Ct and 2^(-∆Ct) means'!AZ56,NA())</f>
        <v>#N/A</v>
      </c>
      <c r="CG153" s="30" t="e">
        <f>IF(ISNUMBER('∆Ct and 2^(-∆Ct) means'!BA56),'∆Ct and 2^(-∆Ct) means'!BA56,NA())</f>
        <v>#N/A</v>
      </c>
      <c r="CH153" s="30" t="e">
        <f>IF(ISNUMBER('∆Ct and 2^(-∆Ct) means'!BB56),'∆Ct and 2^(-∆Ct) means'!BB56,NA())</f>
        <v>#N/A</v>
      </c>
      <c r="CI153" s="30" t="e">
        <f>IF(ISNUMBER('∆Ct and 2^(-∆Ct) means'!BC56),'∆Ct and 2^(-∆Ct) means'!BC56,NA())</f>
        <v>#N/A</v>
      </c>
      <c r="CJ153" s="30" t="e">
        <f>IF(ISNUMBER('∆Ct and 2^(-∆Ct) means'!BD56),'∆Ct and 2^(-∆Ct) means'!BD56,NA())</f>
        <v>#N/A</v>
      </c>
    </row>
    <row r="154" spans="1:88">
      <c r="A154" s="24" t="str">
        <f t="shared" si="134"/>
        <v>E6</v>
      </c>
      <c r="B154" s="25" t="str">
        <f t="shared" si="134"/>
        <v/>
      </c>
      <c r="C154" s="157" t="str">
        <f>IF('∆Ct calculation'!C56="","",POWER(2,-'∆Ct calculation'!C56))</f>
        <v/>
      </c>
      <c r="D154" s="158" t="str">
        <f>IF('∆Ct calculation'!D56="","",POWER(2,-'∆Ct calculation'!D56))</f>
        <v/>
      </c>
      <c r="E154" s="159" t="str">
        <f>IF('∆Ct calculation'!E56="","",POWER(2,-'∆Ct calculation'!E56))</f>
        <v/>
      </c>
      <c r="F154" s="157" t="str">
        <f>IF('∆Ct calculation'!F56="","",POWER(2,-'∆Ct calculation'!F56))</f>
        <v/>
      </c>
      <c r="G154" s="158" t="str">
        <f>IF('∆Ct calculation'!G56="","",POWER(2,-'∆Ct calculation'!G56))</f>
        <v/>
      </c>
      <c r="H154" s="159" t="str">
        <f>IF('∆Ct calculation'!H56="","",POWER(2,-'∆Ct calculation'!H56))</f>
        <v/>
      </c>
      <c r="I154" s="157" t="str">
        <f>IF('∆Ct calculation'!I56="","",POWER(2,-'∆Ct calculation'!I56))</f>
        <v/>
      </c>
      <c r="J154" s="158" t="str">
        <f>IF('∆Ct calculation'!J56="","",POWER(2,-'∆Ct calculation'!J56))</f>
        <v/>
      </c>
      <c r="K154" s="159" t="str">
        <f>IF('∆Ct calculation'!K56="","",POWER(2,-'∆Ct calculation'!K56))</f>
        <v/>
      </c>
      <c r="L154" s="157" t="str">
        <f>IF('∆Ct calculation'!L56="","",POWER(2,-'∆Ct calculation'!L56))</f>
        <v/>
      </c>
      <c r="M154" s="158" t="str">
        <f>IF('∆Ct calculation'!M56="","",POWER(2,-'∆Ct calculation'!M56))</f>
        <v/>
      </c>
      <c r="N154" s="159" t="str">
        <f>IF('∆Ct calculation'!N56="","",POWER(2,-'∆Ct calculation'!N56))</f>
        <v/>
      </c>
      <c r="O154" s="157" t="str">
        <f>IF('∆Ct calculation'!O56="","",POWER(2,-'∆Ct calculation'!O56))</f>
        <v/>
      </c>
      <c r="P154" s="158" t="str">
        <f>IF('∆Ct calculation'!P56="","",POWER(2,-'∆Ct calculation'!P56))</f>
        <v/>
      </c>
      <c r="Q154" s="159" t="str">
        <f>IF('∆Ct calculation'!Q56="","",POWER(2,-'∆Ct calculation'!Q56))</f>
        <v/>
      </c>
      <c r="R154" s="157" t="str">
        <f>IF('∆Ct calculation'!R56="","",POWER(2,-'∆Ct calculation'!R56))</f>
        <v/>
      </c>
      <c r="S154" s="158" t="str">
        <f>IF('∆Ct calculation'!S56="","",POWER(2,-'∆Ct calculation'!S56))</f>
        <v/>
      </c>
      <c r="T154" s="159" t="str">
        <f>IF('∆Ct calculation'!T56="","",POWER(2,-'∆Ct calculation'!T56))</f>
        <v/>
      </c>
      <c r="U154" s="157" t="str">
        <f>IF('∆Ct calculation'!U56="","",POWER(2,-'∆Ct calculation'!U56))</f>
        <v/>
      </c>
      <c r="V154" s="158" t="str">
        <f>IF('∆Ct calculation'!V56="","",POWER(2,-'∆Ct calculation'!V56))</f>
        <v/>
      </c>
      <c r="W154" s="159" t="str">
        <f>IF('∆Ct calculation'!W56="","",POWER(2,-'∆Ct calculation'!W56))</f>
        <v/>
      </c>
      <c r="X154" s="157" t="str">
        <f>IF('∆Ct calculation'!X56="","",POWER(2,-'∆Ct calculation'!X56))</f>
        <v/>
      </c>
      <c r="Y154" s="158" t="str">
        <f>IF('∆Ct calculation'!Y56="","",POWER(2,-'∆Ct calculation'!Y56))</f>
        <v/>
      </c>
      <c r="Z154" s="159" t="str">
        <f>IF('∆Ct calculation'!Z56="","",POWER(2,-'∆Ct calculation'!Z56))</f>
        <v/>
      </c>
      <c r="AA154" s="157" t="str">
        <f>IF('∆Ct calculation'!AA56="","",POWER(2,-'∆Ct calculation'!AA56))</f>
        <v/>
      </c>
      <c r="AB154" s="158" t="str">
        <f>IF('∆Ct calculation'!AB56="","",POWER(2,-'∆Ct calculation'!AB56))</f>
        <v/>
      </c>
      <c r="AC154" s="159" t="str">
        <f>IF('∆Ct calculation'!AC56="","",POWER(2,-'∆Ct calculation'!AC56))</f>
        <v/>
      </c>
      <c r="AD154" s="157" t="str">
        <f>IF('∆Ct calculation'!AD56="","",POWER(2,-'∆Ct calculation'!AD56))</f>
        <v/>
      </c>
      <c r="AE154" s="158" t="str">
        <f>IF('∆Ct calculation'!AE56="","",POWER(2,-'∆Ct calculation'!AE56))</f>
        <v/>
      </c>
      <c r="AF154" s="159" t="str">
        <f>IF('∆Ct calculation'!AF56="","",POWER(2,-'∆Ct calculation'!AF56))</f>
        <v/>
      </c>
      <c r="AG154" s="157" t="str">
        <f>IF('∆Ct calculation'!AG56="","",POWER(2,-'∆Ct calculation'!AG56))</f>
        <v/>
      </c>
      <c r="AH154" s="158" t="str">
        <f>IF('∆Ct calculation'!AH56="","",POWER(2,-'∆Ct calculation'!AH56))</f>
        <v/>
      </c>
      <c r="AI154" s="159" t="str">
        <f>IF('∆Ct calculation'!AI56="","",POWER(2,-'∆Ct calculation'!AI56))</f>
        <v/>
      </c>
      <c r="AJ154" s="635" t="e">
        <f t="shared" si="122"/>
        <v>#N/A</v>
      </c>
      <c r="AK154" s="636"/>
      <c r="AL154" s="637"/>
      <c r="AM154" s="635" t="e">
        <f t="shared" si="124"/>
        <v>#N/A</v>
      </c>
      <c r="AN154" s="636"/>
      <c r="AO154" s="637"/>
      <c r="AP154" s="635" t="e">
        <f t="shared" si="125"/>
        <v>#N/A</v>
      </c>
      <c r="AQ154" s="636"/>
      <c r="AR154" s="637"/>
      <c r="AS154" s="635" t="e">
        <f t="shared" si="126"/>
        <v>#N/A</v>
      </c>
      <c r="AT154" s="636"/>
      <c r="AU154" s="637"/>
      <c r="AV154" s="635" t="e">
        <f t="shared" si="127"/>
        <v>#N/A</v>
      </c>
      <c r="AW154" s="636"/>
      <c r="AX154" s="637"/>
      <c r="AY154" s="635" t="e">
        <f t="shared" si="128"/>
        <v>#N/A</v>
      </c>
      <c r="AZ154" s="636"/>
      <c r="BA154" s="637"/>
      <c r="BB154" s="635" t="e">
        <f t="shared" si="129"/>
        <v>#N/A</v>
      </c>
      <c r="BC154" s="636"/>
      <c r="BD154" s="637"/>
      <c r="BE154" s="635" t="e">
        <f t="shared" si="130"/>
        <v>#N/A</v>
      </c>
      <c r="BF154" s="636"/>
      <c r="BG154" s="637"/>
      <c r="BH154" s="635" t="e">
        <f t="shared" si="131"/>
        <v>#N/A</v>
      </c>
      <c r="BI154" s="636"/>
      <c r="BJ154" s="637"/>
      <c r="BK154" s="635" t="e">
        <f t="shared" si="132"/>
        <v>#N/A</v>
      </c>
      <c r="BL154" s="636"/>
      <c r="BM154" s="637"/>
      <c r="BN154" s="635" t="e">
        <f t="shared" si="133"/>
        <v>#N/A</v>
      </c>
      <c r="BO154" s="636"/>
      <c r="BP154" s="637"/>
      <c r="BQ154" s="30" t="e">
        <f>IF(ISNUMBER('∆Ct and 2^(-∆Ct) means'!AK57),'∆Ct and 2^(-∆Ct) means'!AK57,NA())</f>
        <v>#N/A</v>
      </c>
      <c r="BR154" s="30" t="e">
        <f>IF(ISNUMBER('∆Ct and 2^(-∆Ct) means'!AL57),'∆Ct and 2^(-∆Ct) means'!AL57,NA())</f>
        <v>#N/A</v>
      </c>
      <c r="BS154" s="30" t="e">
        <f>IF(ISNUMBER('∆Ct and 2^(-∆Ct) means'!AM57),'∆Ct and 2^(-∆Ct) means'!AM57,NA())</f>
        <v>#N/A</v>
      </c>
      <c r="BT154" s="30" t="e">
        <f>IF(ISNUMBER('∆Ct and 2^(-∆Ct) means'!AN57),'∆Ct and 2^(-∆Ct) means'!AN57,NA())</f>
        <v>#N/A</v>
      </c>
      <c r="BU154" s="30" t="e">
        <f>IF(ISNUMBER('∆Ct and 2^(-∆Ct) means'!AO57),'∆Ct and 2^(-∆Ct) means'!AO57,NA())</f>
        <v>#N/A</v>
      </c>
      <c r="BV154" s="30" t="e">
        <f>IF(ISNUMBER('∆Ct and 2^(-∆Ct) means'!AP57),'∆Ct and 2^(-∆Ct) means'!AP57,NA())</f>
        <v>#N/A</v>
      </c>
      <c r="BW154" s="30" t="e">
        <f>IF(ISNUMBER('∆Ct and 2^(-∆Ct) means'!AQ57),'∆Ct and 2^(-∆Ct) means'!AQ57,NA())</f>
        <v>#N/A</v>
      </c>
      <c r="BX154" s="30" t="e">
        <f>IF(ISNUMBER('∆Ct and 2^(-∆Ct) means'!AR57),'∆Ct and 2^(-∆Ct) means'!AR57,NA())</f>
        <v>#N/A</v>
      </c>
      <c r="BY154" s="30" t="e">
        <f>IF(ISNUMBER('∆Ct and 2^(-∆Ct) means'!AS57),'∆Ct and 2^(-∆Ct) means'!AS57,NA())</f>
        <v>#N/A</v>
      </c>
      <c r="BZ154" s="30" t="e">
        <f>IF(ISNUMBER('∆Ct and 2^(-∆Ct) means'!AT57),'∆Ct and 2^(-∆Ct) means'!AT57,NA())</f>
        <v>#N/A</v>
      </c>
      <c r="CA154" s="30" t="e">
        <f>IF(ISNUMBER('∆Ct and 2^(-∆Ct) means'!AU57),'∆Ct and 2^(-∆Ct) means'!AU57,NA())</f>
        <v>#N/A</v>
      </c>
      <c r="CB154" s="30" t="e">
        <f>IF(ISNUMBER('∆Ct and 2^(-∆Ct) means'!AV57),'∆Ct and 2^(-∆Ct) means'!AV57,NA())</f>
        <v>#N/A</v>
      </c>
      <c r="CC154" s="30" t="e">
        <f>IF(ISNUMBER('∆Ct and 2^(-∆Ct) means'!AW57),'∆Ct and 2^(-∆Ct) means'!AW57,NA())</f>
        <v>#N/A</v>
      </c>
      <c r="CD154" s="30" t="e">
        <f>IF(ISNUMBER('∆Ct and 2^(-∆Ct) means'!AX57),'∆Ct and 2^(-∆Ct) means'!AX57,NA())</f>
        <v>#N/A</v>
      </c>
      <c r="CE154" s="30" t="e">
        <f>IF(ISNUMBER('∆Ct and 2^(-∆Ct) means'!AY57),'∆Ct and 2^(-∆Ct) means'!AY57,NA())</f>
        <v>#N/A</v>
      </c>
      <c r="CF154" s="30" t="e">
        <f>IF(ISNUMBER('∆Ct and 2^(-∆Ct) means'!AZ57),'∆Ct and 2^(-∆Ct) means'!AZ57,NA())</f>
        <v>#N/A</v>
      </c>
      <c r="CG154" s="30" t="e">
        <f>IF(ISNUMBER('∆Ct and 2^(-∆Ct) means'!BA57),'∆Ct and 2^(-∆Ct) means'!BA57,NA())</f>
        <v>#N/A</v>
      </c>
      <c r="CH154" s="30" t="e">
        <f>IF(ISNUMBER('∆Ct and 2^(-∆Ct) means'!BB57),'∆Ct and 2^(-∆Ct) means'!BB57,NA())</f>
        <v>#N/A</v>
      </c>
      <c r="CI154" s="30" t="e">
        <f>IF(ISNUMBER('∆Ct and 2^(-∆Ct) means'!BC57),'∆Ct and 2^(-∆Ct) means'!BC57,NA())</f>
        <v>#N/A</v>
      </c>
      <c r="CJ154" s="30" t="e">
        <f>IF(ISNUMBER('∆Ct and 2^(-∆Ct) means'!BD57),'∆Ct and 2^(-∆Ct) means'!BD57,NA())</f>
        <v>#N/A</v>
      </c>
    </row>
    <row r="155" spans="1:88">
      <c r="A155" s="24" t="str">
        <f t="shared" si="134"/>
        <v>E7</v>
      </c>
      <c r="B155" s="25" t="str">
        <f t="shared" si="134"/>
        <v/>
      </c>
      <c r="C155" s="157" t="str">
        <f>IF('∆Ct calculation'!C57="","",POWER(2,-'∆Ct calculation'!C57))</f>
        <v/>
      </c>
      <c r="D155" s="158" t="str">
        <f>IF('∆Ct calculation'!D57="","",POWER(2,-'∆Ct calculation'!D57))</f>
        <v/>
      </c>
      <c r="E155" s="159" t="str">
        <f>IF('∆Ct calculation'!E57="","",POWER(2,-'∆Ct calculation'!E57))</f>
        <v/>
      </c>
      <c r="F155" s="157" t="str">
        <f>IF('∆Ct calculation'!F57="","",POWER(2,-'∆Ct calculation'!F57))</f>
        <v/>
      </c>
      <c r="G155" s="158" t="str">
        <f>IF('∆Ct calculation'!G57="","",POWER(2,-'∆Ct calculation'!G57))</f>
        <v/>
      </c>
      <c r="H155" s="159" t="str">
        <f>IF('∆Ct calculation'!H57="","",POWER(2,-'∆Ct calculation'!H57))</f>
        <v/>
      </c>
      <c r="I155" s="157" t="str">
        <f>IF('∆Ct calculation'!I57="","",POWER(2,-'∆Ct calculation'!I57))</f>
        <v/>
      </c>
      <c r="J155" s="158" t="str">
        <f>IF('∆Ct calculation'!J57="","",POWER(2,-'∆Ct calculation'!J57))</f>
        <v/>
      </c>
      <c r="K155" s="159" t="str">
        <f>IF('∆Ct calculation'!K57="","",POWER(2,-'∆Ct calculation'!K57))</f>
        <v/>
      </c>
      <c r="L155" s="157" t="str">
        <f>IF('∆Ct calculation'!L57="","",POWER(2,-'∆Ct calculation'!L57))</f>
        <v/>
      </c>
      <c r="M155" s="158" t="str">
        <f>IF('∆Ct calculation'!M57="","",POWER(2,-'∆Ct calculation'!M57))</f>
        <v/>
      </c>
      <c r="N155" s="159" t="str">
        <f>IF('∆Ct calculation'!N57="","",POWER(2,-'∆Ct calculation'!N57))</f>
        <v/>
      </c>
      <c r="O155" s="157" t="str">
        <f>IF('∆Ct calculation'!O57="","",POWER(2,-'∆Ct calculation'!O57))</f>
        <v/>
      </c>
      <c r="P155" s="158" t="str">
        <f>IF('∆Ct calculation'!P57="","",POWER(2,-'∆Ct calculation'!P57))</f>
        <v/>
      </c>
      <c r="Q155" s="159" t="str">
        <f>IF('∆Ct calculation'!Q57="","",POWER(2,-'∆Ct calculation'!Q57))</f>
        <v/>
      </c>
      <c r="R155" s="157" t="str">
        <f>IF('∆Ct calculation'!R57="","",POWER(2,-'∆Ct calculation'!R57))</f>
        <v/>
      </c>
      <c r="S155" s="158" t="str">
        <f>IF('∆Ct calculation'!S57="","",POWER(2,-'∆Ct calculation'!S57))</f>
        <v/>
      </c>
      <c r="T155" s="159" t="str">
        <f>IF('∆Ct calculation'!T57="","",POWER(2,-'∆Ct calculation'!T57))</f>
        <v/>
      </c>
      <c r="U155" s="157" t="str">
        <f>IF('∆Ct calculation'!U57="","",POWER(2,-'∆Ct calculation'!U57))</f>
        <v/>
      </c>
      <c r="V155" s="158" t="str">
        <f>IF('∆Ct calculation'!V57="","",POWER(2,-'∆Ct calculation'!V57))</f>
        <v/>
      </c>
      <c r="W155" s="159" t="str">
        <f>IF('∆Ct calculation'!W57="","",POWER(2,-'∆Ct calculation'!W57))</f>
        <v/>
      </c>
      <c r="X155" s="157" t="str">
        <f>IF('∆Ct calculation'!X57="","",POWER(2,-'∆Ct calculation'!X57))</f>
        <v/>
      </c>
      <c r="Y155" s="158" t="str">
        <f>IF('∆Ct calculation'!Y57="","",POWER(2,-'∆Ct calculation'!Y57))</f>
        <v/>
      </c>
      <c r="Z155" s="159" t="str">
        <f>IF('∆Ct calculation'!Z57="","",POWER(2,-'∆Ct calculation'!Z57))</f>
        <v/>
      </c>
      <c r="AA155" s="157" t="str">
        <f>IF('∆Ct calculation'!AA57="","",POWER(2,-'∆Ct calculation'!AA57))</f>
        <v/>
      </c>
      <c r="AB155" s="158" t="str">
        <f>IF('∆Ct calculation'!AB57="","",POWER(2,-'∆Ct calculation'!AB57))</f>
        <v/>
      </c>
      <c r="AC155" s="159" t="str">
        <f>IF('∆Ct calculation'!AC57="","",POWER(2,-'∆Ct calculation'!AC57))</f>
        <v/>
      </c>
      <c r="AD155" s="157" t="str">
        <f>IF('∆Ct calculation'!AD57="","",POWER(2,-'∆Ct calculation'!AD57))</f>
        <v/>
      </c>
      <c r="AE155" s="158" t="str">
        <f>IF('∆Ct calculation'!AE57="","",POWER(2,-'∆Ct calculation'!AE57))</f>
        <v/>
      </c>
      <c r="AF155" s="159" t="str">
        <f>IF('∆Ct calculation'!AF57="","",POWER(2,-'∆Ct calculation'!AF57))</f>
        <v/>
      </c>
      <c r="AG155" s="157" t="str">
        <f>IF('∆Ct calculation'!AG57="","",POWER(2,-'∆Ct calculation'!AG57))</f>
        <v/>
      </c>
      <c r="AH155" s="158" t="str">
        <f>IF('∆Ct calculation'!AH57="","",POWER(2,-'∆Ct calculation'!AH57))</f>
        <v/>
      </c>
      <c r="AI155" s="159" t="str">
        <f>IF('∆Ct calculation'!AI57="","",POWER(2,-'∆Ct calculation'!AI57))</f>
        <v/>
      </c>
      <c r="AJ155" s="635" t="e">
        <f t="shared" si="122"/>
        <v>#N/A</v>
      </c>
      <c r="AK155" s="636"/>
      <c r="AL155" s="637"/>
      <c r="AM155" s="635" t="e">
        <f t="shared" si="124"/>
        <v>#N/A</v>
      </c>
      <c r="AN155" s="636"/>
      <c r="AO155" s="637"/>
      <c r="AP155" s="635" t="e">
        <f t="shared" si="125"/>
        <v>#N/A</v>
      </c>
      <c r="AQ155" s="636"/>
      <c r="AR155" s="637"/>
      <c r="AS155" s="635" t="e">
        <f t="shared" si="126"/>
        <v>#N/A</v>
      </c>
      <c r="AT155" s="636"/>
      <c r="AU155" s="637"/>
      <c r="AV155" s="635" t="e">
        <f t="shared" si="127"/>
        <v>#N/A</v>
      </c>
      <c r="AW155" s="636"/>
      <c r="AX155" s="637"/>
      <c r="AY155" s="635" t="e">
        <f t="shared" si="128"/>
        <v>#N/A</v>
      </c>
      <c r="AZ155" s="636"/>
      <c r="BA155" s="637"/>
      <c r="BB155" s="635" t="e">
        <f t="shared" si="129"/>
        <v>#N/A</v>
      </c>
      <c r="BC155" s="636"/>
      <c r="BD155" s="637"/>
      <c r="BE155" s="635" t="e">
        <f t="shared" si="130"/>
        <v>#N/A</v>
      </c>
      <c r="BF155" s="636"/>
      <c r="BG155" s="637"/>
      <c r="BH155" s="635" t="e">
        <f t="shared" si="131"/>
        <v>#N/A</v>
      </c>
      <c r="BI155" s="636"/>
      <c r="BJ155" s="637"/>
      <c r="BK155" s="635" t="e">
        <f t="shared" si="132"/>
        <v>#N/A</v>
      </c>
      <c r="BL155" s="636"/>
      <c r="BM155" s="637"/>
      <c r="BN155" s="635" t="e">
        <f t="shared" si="133"/>
        <v>#N/A</v>
      </c>
      <c r="BO155" s="636"/>
      <c r="BP155" s="637"/>
      <c r="BQ155" s="30" t="e">
        <f>IF(ISNUMBER('∆Ct and 2^(-∆Ct) means'!AK58),'∆Ct and 2^(-∆Ct) means'!AK58,NA())</f>
        <v>#N/A</v>
      </c>
      <c r="BR155" s="30" t="e">
        <f>IF(ISNUMBER('∆Ct and 2^(-∆Ct) means'!AL58),'∆Ct and 2^(-∆Ct) means'!AL58,NA())</f>
        <v>#N/A</v>
      </c>
      <c r="BS155" s="30" t="e">
        <f>IF(ISNUMBER('∆Ct and 2^(-∆Ct) means'!AM58),'∆Ct and 2^(-∆Ct) means'!AM58,NA())</f>
        <v>#N/A</v>
      </c>
      <c r="BT155" s="30" t="e">
        <f>IF(ISNUMBER('∆Ct and 2^(-∆Ct) means'!AN58),'∆Ct and 2^(-∆Ct) means'!AN58,NA())</f>
        <v>#N/A</v>
      </c>
      <c r="BU155" s="30" t="e">
        <f>IF(ISNUMBER('∆Ct and 2^(-∆Ct) means'!AO58),'∆Ct and 2^(-∆Ct) means'!AO58,NA())</f>
        <v>#N/A</v>
      </c>
      <c r="BV155" s="30" t="e">
        <f>IF(ISNUMBER('∆Ct and 2^(-∆Ct) means'!AP58),'∆Ct and 2^(-∆Ct) means'!AP58,NA())</f>
        <v>#N/A</v>
      </c>
      <c r="BW155" s="30" t="e">
        <f>IF(ISNUMBER('∆Ct and 2^(-∆Ct) means'!AQ58),'∆Ct and 2^(-∆Ct) means'!AQ58,NA())</f>
        <v>#N/A</v>
      </c>
      <c r="BX155" s="30" t="e">
        <f>IF(ISNUMBER('∆Ct and 2^(-∆Ct) means'!AR58),'∆Ct and 2^(-∆Ct) means'!AR58,NA())</f>
        <v>#N/A</v>
      </c>
      <c r="BY155" s="30" t="e">
        <f>IF(ISNUMBER('∆Ct and 2^(-∆Ct) means'!AS58),'∆Ct and 2^(-∆Ct) means'!AS58,NA())</f>
        <v>#N/A</v>
      </c>
      <c r="BZ155" s="30" t="e">
        <f>IF(ISNUMBER('∆Ct and 2^(-∆Ct) means'!AT58),'∆Ct and 2^(-∆Ct) means'!AT58,NA())</f>
        <v>#N/A</v>
      </c>
      <c r="CA155" s="30" t="e">
        <f>IF(ISNUMBER('∆Ct and 2^(-∆Ct) means'!AU58),'∆Ct and 2^(-∆Ct) means'!AU58,NA())</f>
        <v>#N/A</v>
      </c>
      <c r="CB155" s="30" t="e">
        <f>IF(ISNUMBER('∆Ct and 2^(-∆Ct) means'!AV58),'∆Ct and 2^(-∆Ct) means'!AV58,NA())</f>
        <v>#N/A</v>
      </c>
      <c r="CC155" s="30" t="e">
        <f>IF(ISNUMBER('∆Ct and 2^(-∆Ct) means'!AW58),'∆Ct and 2^(-∆Ct) means'!AW58,NA())</f>
        <v>#N/A</v>
      </c>
      <c r="CD155" s="30" t="e">
        <f>IF(ISNUMBER('∆Ct and 2^(-∆Ct) means'!AX58),'∆Ct and 2^(-∆Ct) means'!AX58,NA())</f>
        <v>#N/A</v>
      </c>
      <c r="CE155" s="30" t="e">
        <f>IF(ISNUMBER('∆Ct and 2^(-∆Ct) means'!AY58),'∆Ct and 2^(-∆Ct) means'!AY58,NA())</f>
        <v>#N/A</v>
      </c>
      <c r="CF155" s="30" t="e">
        <f>IF(ISNUMBER('∆Ct and 2^(-∆Ct) means'!AZ58),'∆Ct and 2^(-∆Ct) means'!AZ58,NA())</f>
        <v>#N/A</v>
      </c>
      <c r="CG155" s="30" t="e">
        <f>IF(ISNUMBER('∆Ct and 2^(-∆Ct) means'!BA58),'∆Ct and 2^(-∆Ct) means'!BA58,NA())</f>
        <v>#N/A</v>
      </c>
      <c r="CH155" s="30" t="e">
        <f>IF(ISNUMBER('∆Ct and 2^(-∆Ct) means'!BB58),'∆Ct and 2^(-∆Ct) means'!BB58,NA())</f>
        <v>#N/A</v>
      </c>
      <c r="CI155" s="30" t="e">
        <f>IF(ISNUMBER('∆Ct and 2^(-∆Ct) means'!BC58),'∆Ct and 2^(-∆Ct) means'!BC58,NA())</f>
        <v>#N/A</v>
      </c>
      <c r="CJ155" s="30" t="e">
        <f>IF(ISNUMBER('∆Ct and 2^(-∆Ct) means'!BD58),'∆Ct and 2^(-∆Ct) means'!BD58,NA())</f>
        <v>#N/A</v>
      </c>
    </row>
    <row r="156" spans="1:88">
      <c r="A156" s="24" t="str">
        <f t="shared" si="134"/>
        <v>E8</v>
      </c>
      <c r="B156" s="25" t="str">
        <f t="shared" si="134"/>
        <v/>
      </c>
      <c r="C156" s="157" t="str">
        <f>IF('∆Ct calculation'!C58="","",POWER(2,-'∆Ct calculation'!C58))</f>
        <v/>
      </c>
      <c r="D156" s="158" t="str">
        <f>IF('∆Ct calculation'!D58="","",POWER(2,-'∆Ct calculation'!D58))</f>
        <v/>
      </c>
      <c r="E156" s="159" t="str">
        <f>IF('∆Ct calculation'!E58="","",POWER(2,-'∆Ct calculation'!E58))</f>
        <v/>
      </c>
      <c r="F156" s="157" t="str">
        <f>IF('∆Ct calculation'!F58="","",POWER(2,-'∆Ct calculation'!F58))</f>
        <v/>
      </c>
      <c r="G156" s="158" t="str">
        <f>IF('∆Ct calculation'!G58="","",POWER(2,-'∆Ct calculation'!G58))</f>
        <v/>
      </c>
      <c r="H156" s="159" t="str">
        <f>IF('∆Ct calculation'!H58="","",POWER(2,-'∆Ct calculation'!H58))</f>
        <v/>
      </c>
      <c r="I156" s="157" t="str">
        <f>IF('∆Ct calculation'!I58="","",POWER(2,-'∆Ct calculation'!I58))</f>
        <v/>
      </c>
      <c r="J156" s="158" t="str">
        <f>IF('∆Ct calculation'!J58="","",POWER(2,-'∆Ct calculation'!J58))</f>
        <v/>
      </c>
      <c r="K156" s="159" t="str">
        <f>IF('∆Ct calculation'!K58="","",POWER(2,-'∆Ct calculation'!K58))</f>
        <v/>
      </c>
      <c r="L156" s="157" t="str">
        <f>IF('∆Ct calculation'!L58="","",POWER(2,-'∆Ct calculation'!L58))</f>
        <v/>
      </c>
      <c r="M156" s="158" t="str">
        <f>IF('∆Ct calculation'!M58="","",POWER(2,-'∆Ct calculation'!M58))</f>
        <v/>
      </c>
      <c r="N156" s="159" t="str">
        <f>IF('∆Ct calculation'!N58="","",POWER(2,-'∆Ct calculation'!N58))</f>
        <v/>
      </c>
      <c r="O156" s="157" t="str">
        <f>IF('∆Ct calculation'!O58="","",POWER(2,-'∆Ct calculation'!O58))</f>
        <v/>
      </c>
      <c r="P156" s="158" t="str">
        <f>IF('∆Ct calculation'!P58="","",POWER(2,-'∆Ct calculation'!P58))</f>
        <v/>
      </c>
      <c r="Q156" s="159" t="str">
        <f>IF('∆Ct calculation'!Q58="","",POWER(2,-'∆Ct calculation'!Q58))</f>
        <v/>
      </c>
      <c r="R156" s="157" t="str">
        <f>IF('∆Ct calculation'!R58="","",POWER(2,-'∆Ct calculation'!R58))</f>
        <v/>
      </c>
      <c r="S156" s="158" t="str">
        <f>IF('∆Ct calculation'!S58="","",POWER(2,-'∆Ct calculation'!S58))</f>
        <v/>
      </c>
      <c r="T156" s="159" t="str">
        <f>IF('∆Ct calculation'!T58="","",POWER(2,-'∆Ct calculation'!T58))</f>
        <v/>
      </c>
      <c r="U156" s="157" t="str">
        <f>IF('∆Ct calculation'!U58="","",POWER(2,-'∆Ct calculation'!U58))</f>
        <v/>
      </c>
      <c r="V156" s="158" t="str">
        <f>IF('∆Ct calculation'!V58="","",POWER(2,-'∆Ct calculation'!V58))</f>
        <v/>
      </c>
      <c r="W156" s="159" t="str">
        <f>IF('∆Ct calculation'!W58="","",POWER(2,-'∆Ct calculation'!W58))</f>
        <v/>
      </c>
      <c r="X156" s="157" t="str">
        <f>IF('∆Ct calculation'!X58="","",POWER(2,-'∆Ct calculation'!X58))</f>
        <v/>
      </c>
      <c r="Y156" s="158" t="str">
        <f>IF('∆Ct calculation'!Y58="","",POWER(2,-'∆Ct calculation'!Y58))</f>
        <v/>
      </c>
      <c r="Z156" s="159" t="str">
        <f>IF('∆Ct calculation'!Z58="","",POWER(2,-'∆Ct calculation'!Z58))</f>
        <v/>
      </c>
      <c r="AA156" s="157" t="str">
        <f>IF('∆Ct calculation'!AA58="","",POWER(2,-'∆Ct calculation'!AA58))</f>
        <v/>
      </c>
      <c r="AB156" s="158" t="str">
        <f>IF('∆Ct calculation'!AB58="","",POWER(2,-'∆Ct calculation'!AB58))</f>
        <v/>
      </c>
      <c r="AC156" s="159" t="str">
        <f>IF('∆Ct calculation'!AC58="","",POWER(2,-'∆Ct calculation'!AC58))</f>
        <v/>
      </c>
      <c r="AD156" s="157" t="str">
        <f>IF('∆Ct calculation'!AD58="","",POWER(2,-'∆Ct calculation'!AD58))</f>
        <v/>
      </c>
      <c r="AE156" s="158" t="str">
        <f>IF('∆Ct calculation'!AE58="","",POWER(2,-'∆Ct calculation'!AE58))</f>
        <v/>
      </c>
      <c r="AF156" s="159" t="str">
        <f>IF('∆Ct calculation'!AF58="","",POWER(2,-'∆Ct calculation'!AF58))</f>
        <v/>
      </c>
      <c r="AG156" s="157" t="str">
        <f>IF('∆Ct calculation'!AG58="","",POWER(2,-'∆Ct calculation'!AG58))</f>
        <v/>
      </c>
      <c r="AH156" s="158" t="str">
        <f>IF('∆Ct calculation'!AH58="","",POWER(2,-'∆Ct calculation'!AH58))</f>
        <v/>
      </c>
      <c r="AI156" s="159" t="str">
        <f>IF('∆Ct calculation'!AI58="","",POWER(2,-'∆Ct calculation'!AI58))</f>
        <v/>
      </c>
      <c r="AJ156" s="635" t="e">
        <f t="shared" si="122"/>
        <v>#N/A</v>
      </c>
      <c r="AK156" s="636"/>
      <c r="AL156" s="637"/>
      <c r="AM156" s="635" t="e">
        <f t="shared" si="124"/>
        <v>#N/A</v>
      </c>
      <c r="AN156" s="636"/>
      <c r="AO156" s="637"/>
      <c r="AP156" s="635" t="e">
        <f t="shared" si="125"/>
        <v>#N/A</v>
      </c>
      <c r="AQ156" s="636"/>
      <c r="AR156" s="637"/>
      <c r="AS156" s="635" t="e">
        <f t="shared" si="126"/>
        <v>#N/A</v>
      </c>
      <c r="AT156" s="636"/>
      <c r="AU156" s="637"/>
      <c r="AV156" s="635" t="e">
        <f t="shared" si="127"/>
        <v>#N/A</v>
      </c>
      <c r="AW156" s="636"/>
      <c r="AX156" s="637"/>
      <c r="AY156" s="635" t="e">
        <f t="shared" si="128"/>
        <v>#N/A</v>
      </c>
      <c r="AZ156" s="636"/>
      <c r="BA156" s="637"/>
      <c r="BB156" s="635" t="e">
        <f t="shared" si="129"/>
        <v>#N/A</v>
      </c>
      <c r="BC156" s="636"/>
      <c r="BD156" s="637"/>
      <c r="BE156" s="635" t="e">
        <f t="shared" si="130"/>
        <v>#N/A</v>
      </c>
      <c r="BF156" s="636"/>
      <c r="BG156" s="637"/>
      <c r="BH156" s="635" t="e">
        <f t="shared" si="131"/>
        <v>#N/A</v>
      </c>
      <c r="BI156" s="636"/>
      <c r="BJ156" s="637"/>
      <c r="BK156" s="635" t="e">
        <f t="shared" si="132"/>
        <v>#N/A</v>
      </c>
      <c r="BL156" s="636"/>
      <c r="BM156" s="637"/>
      <c r="BN156" s="635" t="e">
        <f t="shared" si="133"/>
        <v>#N/A</v>
      </c>
      <c r="BO156" s="636"/>
      <c r="BP156" s="637"/>
      <c r="BQ156" s="30" t="e">
        <f>IF(ISNUMBER('∆Ct and 2^(-∆Ct) means'!AK59),'∆Ct and 2^(-∆Ct) means'!AK59,NA())</f>
        <v>#N/A</v>
      </c>
      <c r="BR156" s="30" t="e">
        <f>IF(ISNUMBER('∆Ct and 2^(-∆Ct) means'!AL59),'∆Ct and 2^(-∆Ct) means'!AL59,NA())</f>
        <v>#N/A</v>
      </c>
      <c r="BS156" s="30" t="e">
        <f>IF(ISNUMBER('∆Ct and 2^(-∆Ct) means'!AM59),'∆Ct and 2^(-∆Ct) means'!AM59,NA())</f>
        <v>#N/A</v>
      </c>
      <c r="BT156" s="30" t="e">
        <f>IF(ISNUMBER('∆Ct and 2^(-∆Ct) means'!AN59),'∆Ct and 2^(-∆Ct) means'!AN59,NA())</f>
        <v>#N/A</v>
      </c>
      <c r="BU156" s="30" t="e">
        <f>IF(ISNUMBER('∆Ct and 2^(-∆Ct) means'!AO59),'∆Ct and 2^(-∆Ct) means'!AO59,NA())</f>
        <v>#N/A</v>
      </c>
      <c r="BV156" s="30" t="e">
        <f>IF(ISNUMBER('∆Ct and 2^(-∆Ct) means'!AP59),'∆Ct and 2^(-∆Ct) means'!AP59,NA())</f>
        <v>#N/A</v>
      </c>
      <c r="BW156" s="30" t="e">
        <f>IF(ISNUMBER('∆Ct and 2^(-∆Ct) means'!AQ59),'∆Ct and 2^(-∆Ct) means'!AQ59,NA())</f>
        <v>#N/A</v>
      </c>
      <c r="BX156" s="30" t="e">
        <f>IF(ISNUMBER('∆Ct and 2^(-∆Ct) means'!AR59),'∆Ct and 2^(-∆Ct) means'!AR59,NA())</f>
        <v>#N/A</v>
      </c>
      <c r="BY156" s="30" t="e">
        <f>IF(ISNUMBER('∆Ct and 2^(-∆Ct) means'!AS59),'∆Ct and 2^(-∆Ct) means'!AS59,NA())</f>
        <v>#N/A</v>
      </c>
      <c r="BZ156" s="30" t="e">
        <f>IF(ISNUMBER('∆Ct and 2^(-∆Ct) means'!AT59),'∆Ct and 2^(-∆Ct) means'!AT59,NA())</f>
        <v>#N/A</v>
      </c>
      <c r="CA156" s="30" t="e">
        <f>IF(ISNUMBER('∆Ct and 2^(-∆Ct) means'!AU59),'∆Ct and 2^(-∆Ct) means'!AU59,NA())</f>
        <v>#N/A</v>
      </c>
      <c r="CB156" s="30" t="e">
        <f>IF(ISNUMBER('∆Ct and 2^(-∆Ct) means'!AV59),'∆Ct and 2^(-∆Ct) means'!AV59,NA())</f>
        <v>#N/A</v>
      </c>
      <c r="CC156" s="30" t="e">
        <f>IF(ISNUMBER('∆Ct and 2^(-∆Ct) means'!AW59),'∆Ct and 2^(-∆Ct) means'!AW59,NA())</f>
        <v>#N/A</v>
      </c>
      <c r="CD156" s="30" t="e">
        <f>IF(ISNUMBER('∆Ct and 2^(-∆Ct) means'!AX59),'∆Ct and 2^(-∆Ct) means'!AX59,NA())</f>
        <v>#N/A</v>
      </c>
      <c r="CE156" s="30" t="e">
        <f>IF(ISNUMBER('∆Ct and 2^(-∆Ct) means'!AY59),'∆Ct and 2^(-∆Ct) means'!AY59,NA())</f>
        <v>#N/A</v>
      </c>
      <c r="CF156" s="30" t="e">
        <f>IF(ISNUMBER('∆Ct and 2^(-∆Ct) means'!AZ59),'∆Ct and 2^(-∆Ct) means'!AZ59,NA())</f>
        <v>#N/A</v>
      </c>
      <c r="CG156" s="30" t="e">
        <f>IF(ISNUMBER('∆Ct and 2^(-∆Ct) means'!BA59),'∆Ct and 2^(-∆Ct) means'!BA59,NA())</f>
        <v>#N/A</v>
      </c>
      <c r="CH156" s="30" t="e">
        <f>IF(ISNUMBER('∆Ct and 2^(-∆Ct) means'!BB59),'∆Ct and 2^(-∆Ct) means'!BB59,NA())</f>
        <v>#N/A</v>
      </c>
      <c r="CI156" s="30" t="e">
        <f>IF(ISNUMBER('∆Ct and 2^(-∆Ct) means'!BC59),'∆Ct and 2^(-∆Ct) means'!BC59,NA())</f>
        <v>#N/A</v>
      </c>
      <c r="CJ156" s="30" t="e">
        <f>IF(ISNUMBER('∆Ct and 2^(-∆Ct) means'!BD59),'∆Ct and 2^(-∆Ct) means'!BD59,NA())</f>
        <v>#N/A</v>
      </c>
    </row>
    <row r="157" spans="1:88">
      <c r="A157" s="24" t="str">
        <f t="shared" si="134"/>
        <v>E9</v>
      </c>
      <c r="B157" s="25" t="str">
        <f t="shared" si="134"/>
        <v/>
      </c>
      <c r="C157" s="157" t="str">
        <f>IF('∆Ct calculation'!C59="","",POWER(2,-'∆Ct calculation'!C59))</f>
        <v/>
      </c>
      <c r="D157" s="158" t="str">
        <f>IF('∆Ct calculation'!D59="","",POWER(2,-'∆Ct calculation'!D59))</f>
        <v/>
      </c>
      <c r="E157" s="159" t="str">
        <f>IF('∆Ct calculation'!E59="","",POWER(2,-'∆Ct calculation'!E59))</f>
        <v/>
      </c>
      <c r="F157" s="157" t="str">
        <f>IF('∆Ct calculation'!F59="","",POWER(2,-'∆Ct calculation'!F59))</f>
        <v/>
      </c>
      <c r="G157" s="158" t="str">
        <f>IF('∆Ct calculation'!G59="","",POWER(2,-'∆Ct calculation'!G59))</f>
        <v/>
      </c>
      <c r="H157" s="159" t="str">
        <f>IF('∆Ct calculation'!H59="","",POWER(2,-'∆Ct calculation'!H59))</f>
        <v/>
      </c>
      <c r="I157" s="157" t="str">
        <f>IF('∆Ct calculation'!I59="","",POWER(2,-'∆Ct calculation'!I59))</f>
        <v/>
      </c>
      <c r="J157" s="158" t="str">
        <f>IF('∆Ct calculation'!J59="","",POWER(2,-'∆Ct calculation'!J59))</f>
        <v/>
      </c>
      <c r="K157" s="159" t="str">
        <f>IF('∆Ct calculation'!K59="","",POWER(2,-'∆Ct calculation'!K59))</f>
        <v/>
      </c>
      <c r="L157" s="157" t="str">
        <f>IF('∆Ct calculation'!L59="","",POWER(2,-'∆Ct calculation'!L59))</f>
        <v/>
      </c>
      <c r="M157" s="158" t="str">
        <f>IF('∆Ct calculation'!M59="","",POWER(2,-'∆Ct calculation'!M59))</f>
        <v/>
      </c>
      <c r="N157" s="159" t="str">
        <f>IF('∆Ct calculation'!N59="","",POWER(2,-'∆Ct calculation'!N59))</f>
        <v/>
      </c>
      <c r="O157" s="157" t="str">
        <f>IF('∆Ct calculation'!O59="","",POWER(2,-'∆Ct calculation'!O59))</f>
        <v/>
      </c>
      <c r="P157" s="158" t="str">
        <f>IF('∆Ct calculation'!P59="","",POWER(2,-'∆Ct calculation'!P59))</f>
        <v/>
      </c>
      <c r="Q157" s="159" t="str">
        <f>IF('∆Ct calculation'!Q59="","",POWER(2,-'∆Ct calculation'!Q59))</f>
        <v/>
      </c>
      <c r="R157" s="157" t="str">
        <f>IF('∆Ct calculation'!R59="","",POWER(2,-'∆Ct calculation'!R59))</f>
        <v/>
      </c>
      <c r="S157" s="158" t="str">
        <f>IF('∆Ct calculation'!S59="","",POWER(2,-'∆Ct calculation'!S59))</f>
        <v/>
      </c>
      <c r="T157" s="159" t="str">
        <f>IF('∆Ct calculation'!T59="","",POWER(2,-'∆Ct calculation'!T59))</f>
        <v/>
      </c>
      <c r="U157" s="157" t="str">
        <f>IF('∆Ct calculation'!U59="","",POWER(2,-'∆Ct calculation'!U59))</f>
        <v/>
      </c>
      <c r="V157" s="158" t="str">
        <f>IF('∆Ct calculation'!V59="","",POWER(2,-'∆Ct calculation'!V59))</f>
        <v/>
      </c>
      <c r="W157" s="159" t="str">
        <f>IF('∆Ct calculation'!W59="","",POWER(2,-'∆Ct calculation'!W59))</f>
        <v/>
      </c>
      <c r="X157" s="157" t="str">
        <f>IF('∆Ct calculation'!X59="","",POWER(2,-'∆Ct calculation'!X59))</f>
        <v/>
      </c>
      <c r="Y157" s="158" t="str">
        <f>IF('∆Ct calculation'!Y59="","",POWER(2,-'∆Ct calculation'!Y59))</f>
        <v/>
      </c>
      <c r="Z157" s="159" t="str">
        <f>IF('∆Ct calculation'!Z59="","",POWER(2,-'∆Ct calculation'!Z59))</f>
        <v/>
      </c>
      <c r="AA157" s="157" t="str">
        <f>IF('∆Ct calculation'!AA59="","",POWER(2,-'∆Ct calculation'!AA59))</f>
        <v/>
      </c>
      <c r="AB157" s="158" t="str">
        <f>IF('∆Ct calculation'!AB59="","",POWER(2,-'∆Ct calculation'!AB59))</f>
        <v/>
      </c>
      <c r="AC157" s="159" t="str">
        <f>IF('∆Ct calculation'!AC59="","",POWER(2,-'∆Ct calculation'!AC59))</f>
        <v/>
      </c>
      <c r="AD157" s="157" t="str">
        <f>IF('∆Ct calculation'!AD59="","",POWER(2,-'∆Ct calculation'!AD59))</f>
        <v/>
      </c>
      <c r="AE157" s="158" t="str">
        <f>IF('∆Ct calculation'!AE59="","",POWER(2,-'∆Ct calculation'!AE59))</f>
        <v/>
      </c>
      <c r="AF157" s="159" t="str">
        <f>IF('∆Ct calculation'!AF59="","",POWER(2,-'∆Ct calculation'!AF59))</f>
        <v/>
      </c>
      <c r="AG157" s="157" t="str">
        <f>IF('∆Ct calculation'!AG59="","",POWER(2,-'∆Ct calculation'!AG59))</f>
        <v/>
      </c>
      <c r="AH157" s="158" t="str">
        <f>IF('∆Ct calculation'!AH59="","",POWER(2,-'∆Ct calculation'!AH59))</f>
        <v/>
      </c>
      <c r="AI157" s="159" t="str">
        <f>IF('∆Ct calculation'!AI59="","",POWER(2,-'∆Ct calculation'!AI59))</f>
        <v/>
      </c>
      <c r="AJ157" s="635" t="e">
        <f t="shared" si="122"/>
        <v>#N/A</v>
      </c>
      <c r="AK157" s="636"/>
      <c r="AL157" s="637"/>
      <c r="AM157" s="635" t="e">
        <f t="shared" si="124"/>
        <v>#N/A</v>
      </c>
      <c r="AN157" s="636"/>
      <c r="AO157" s="637"/>
      <c r="AP157" s="635" t="e">
        <f t="shared" si="125"/>
        <v>#N/A</v>
      </c>
      <c r="AQ157" s="636"/>
      <c r="AR157" s="637"/>
      <c r="AS157" s="635" t="e">
        <f t="shared" si="126"/>
        <v>#N/A</v>
      </c>
      <c r="AT157" s="636"/>
      <c r="AU157" s="637"/>
      <c r="AV157" s="635" t="e">
        <f t="shared" si="127"/>
        <v>#N/A</v>
      </c>
      <c r="AW157" s="636"/>
      <c r="AX157" s="637"/>
      <c r="AY157" s="635" t="e">
        <f t="shared" si="128"/>
        <v>#N/A</v>
      </c>
      <c r="AZ157" s="636"/>
      <c r="BA157" s="637"/>
      <c r="BB157" s="635" t="e">
        <f t="shared" si="129"/>
        <v>#N/A</v>
      </c>
      <c r="BC157" s="636"/>
      <c r="BD157" s="637"/>
      <c r="BE157" s="635" t="e">
        <f t="shared" si="130"/>
        <v>#N/A</v>
      </c>
      <c r="BF157" s="636"/>
      <c r="BG157" s="637"/>
      <c r="BH157" s="635" t="e">
        <f t="shared" si="131"/>
        <v>#N/A</v>
      </c>
      <c r="BI157" s="636"/>
      <c r="BJ157" s="637"/>
      <c r="BK157" s="635" t="e">
        <f t="shared" si="132"/>
        <v>#N/A</v>
      </c>
      <c r="BL157" s="636"/>
      <c r="BM157" s="637"/>
      <c r="BN157" s="635" t="e">
        <f t="shared" si="133"/>
        <v>#N/A</v>
      </c>
      <c r="BO157" s="636"/>
      <c r="BP157" s="637"/>
      <c r="BQ157" s="30" t="e">
        <f>IF(ISNUMBER('∆Ct and 2^(-∆Ct) means'!AK60),'∆Ct and 2^(-∆Ct) means'!AK60,NA())</f>
        <v>#N/A</v>
      </c>
      <c r="BR157" s="30" t="e">
        <f>IF(ISNUMBER('∆Ct and 2^(-∆Ct) means'!AL60),'∆Ct and 2^(-∆Ct) means'!AL60,NA())</f>
        <v>#N/A</v>
      </c>
      <c r="BS157" s="30" t="e">
        <f>IF(ISNUMBER('∆Ct and 2^(-∆Ct) means'!AM60),'∆Ct and 2^(-∆Ct) means'!AM60,NA())</f>
        <v>#N/A</v>
      </c>
      <c r="BT157" s="30" t="e">
        <f>IF(ISNUMBER('∆Ct and 2^(-∆Ct) means'!AN60),'∆Ct and 2^(-∆Ct) means'!AN60,NA())</f>
        <v>#N/A</v>
      </c>
      <c r="BU157" s="30" t="e">
        <f>IF(ISNUMBER('∆Ct and 2^(-∆Ct) means'!AO60),'∆Ct and 2^(-∆Ct) means'!AO60,NA())</f>
        <v>#N/A</v>
      </c>
      <c r="BV157" s="30" t="e">
        <f>IF(ISNUMBER('∆Ct and 2^(-∆Ct) means'!AP60),'∆Ct and 2^(-∆Ct) means'!AP60,NA())</f>
        <v>#N/A</v>
      </c>
      <c r="BW157" s="30" t="e">
        <f>IF(ISNUMBER('∆Ct and 2^(-∆Ct) means'!AQ60),'∆Ct and 2^(-∆Ct) means'!AQ60,NA())</f>
        <v>#N/A</v>
      </c>
      <c r="BX157" s="30" t="e">
        <f>IF(ISNUMBER('∆Ct and 2^(-∆Ct) means'!AR60),'∆Ct and 2^(-∆Ct) means'!AR60,NA())</f>
        <v>#N/A</v>
      </c>
      <c r="BY157" s="30" t="e">
        <f>IF(ISNUMBER('∆Ct and 2^(-∆Ct) means'!AS60),'∆Ct and 2^(-∆Ct) means'!AS60,NA())</f>
        <v>#N/A</v>
      </c>
      <c r="BZ157" s="30" t="e">
        <f>IF(ISNUMBER('∆Ct and 2^(-∆Ct) means'!AT60),'∆Ct and 2^(-∆Ct) means'!AT60,NA())</f>
        <v>#N/A</v>
      </c>
      <c r="CA157" s="30" t="e">
        <f>IF(ISNUMBER('∆Ct and 2^(-∆Ct) means'!AU60),'∆Ct and 2^(-∆Ct) means'!AU60,NA())</f>
        <v>#N/A</v>
      </c>
      <c r="CB157" s="30" t="e">
        <f>IF(ISNUMBER('∆Ct and 2^(-∆Ct) means'!AV60),'∆Ct and 2^(-∆Ct) means'!AV60,NA())</f>
        <v>#N/A</v>
      </c>
      <c r="CC157" s="30" t="e">
        <f>IF(ISNUMBER('∆Ct and 2^(-∆Ct) means'!AW60),'∆Ct and 2^(-∆Ct) means'!AW60,NA())</f>
        <v>#N/A</v>
      </c>
      <c r="CD157" s="30" t="e">
        <f>IF(ISNUMBER('∆Ct and 2^(-∆Ct) means'!AX60),'∆Ct and 2^(-∆Ct) means'!AX60,NA())</f>
        <v>#N/A</v>
      </c>
      <c r="CE157" s="30" t="e">
        <f>IF(ISNUMBER('∆Ct and 2^(-∆Ct) means'!AY60),'∆Ct and 2^(-∆Ct) means'!AY60,NA())</f>
        <v>#N/A</v>
      </c>
      <c r="CF157" s="30" t="e">
        <f>IF(ISNUMBER('∆Ct and 2^(-∆Ct) means'!AZ60),'∆Ct and 2^(-∆Ct) means'!AZ60,NA())</f>
        <v>#N/A</v>
      </c>
      <c r="CG157" s="30" t="e">
        <f>IF(ISNUMBER('∆Ct and 2^(-∆Ct) means'!BA60),'∆Ct and 2^(-∆Ct) means'!BA60,NA())</f>
        <v>#N/A</v>
      </c>
      <c r="CH157" s="30" t="e">
        <f>IF(ISNUMBER('∆Ct and 2^(-∆Ct) means'!BB60),'∆Ct and 2^(-∆Ct) means'!BB60,NA())</f>
        <v>#N/A</v>
      </c>
      <c r="CI157" s="30" t="e">
        <f>IF(ISNUMBER('∆Ct and 2^(-∆Ct) means'!BC60),'∆Ct and 2^(-∆Ct) means'!BC60,NA())</f>
        <v>#N/A</v>
      </c>
      <c r="CJ157" s="30" t="e">
        <f>IF(ISNUMBER('∆Ct and 2^(-∆Ct) means'!BD60),'∆Ct and 2^(-∆Ct) means'!BD60,NA())</f>
        <v>#N/A</v>
      </c>
    </row>
    <row r="158" spans="1:88">
      <c r="A158" s="24" t="str">
        <f t="shared" si="134"/>
        <v>E10</v>
      </c>
      <c r="B158" s="25" t="str">
        <f t="shared" si="134"/>
        <v/>
      </c>
      <c r="C158" s="157" t="str">
        <f>IF('∆Ct calculation'!C60="","",POWER(2,-'∆Ct calculation'!C60))</f>
        <v/>
      </c>
      <c r="D158" s="158" t="str">
        <f>IF('∆Ct calculation'!D60="","",POWER(2,-'∆Ct calculation'!D60))</f>
        <v/>
      </c>
      <c r="E158" s="159" t="str">
        <f>IF('∆Ct calculation'!E60="","",POWER(2,-'∆Ct calculation'!E60))</f>
        <v/>
      </c>
      <c r="F158" s="157" t="str">
        <f>IF('∆Ct calculation'!F60="","",POWER(2,-'∆Ct calculation'!F60))</f>
        <v/>
      </c>
      <c r="G158" s="158" t="str">
        <f>IF('∆Ct calculation'!G60="","",POWER(2,-'∆Ct calculation'!G60))</f>
        <v/>
      </c>
      <c r="H158" s="159" t="str">
        <f>IF('∆Ct calculation'!H60="","",POWER(2,-'∆Ct calculation'!H60))</f>
        <v/>
      </c>
      <c r="I158" s="157" t="str">
        <f>IF('∆Ct calculation'!I60="","",POWER(2,-'∆Ct calculation'!I60))</f>
        <v/>
      </c>
      <c r="J158" s="158" t="str">
        <f>IF('∆Ct calculation'!J60="","",POWER(2,-'∆Ct calculation'!J60))</f>
        <v/>
      </c>
      <c r="K158" s="159" t="str">
        <f>IF('∆Ct calculation'!K60="","",POWER(2,-'∆Ct calculation'!K60))</f>
        <v/>
      </c>
      <c r="L158" s="157" t="str">
        <f>IF('∆Ct calculation'!L60="","",POWER(2,-'∆Ct calculation'!L60))</f>
        <v/>
      </c>
      <c r="M158" s="158" t="str">
        <f>IF('∆Ct calculation'!M60="","",POWER(2,-'∆Ct calculation'!M60))</f>
        <v/>
      </c>
      <c r="N158" s="159" t="str">
        <f>IF('∆Ct calculation'!N60="","",POWER(2,-'∆Ct calculation'!N60))</f>
        <v/>
      </c>
      <c r="O158" s="157" t="str">
        <f>IF('∆Ct calculation'!O60="","",POWER(2,-'∆Ct calculation'!O60))</f>
        <v/>
      </c>
      <c r="P158" s="158" t="str">
        <f>IF('∆Ct calculation'!P60="","",POWER(2,-'∆Ct calculation'!P60))</f>
        <v/>
      </c>
      <c r="Q158" s="159" t="str">
        <f>IF('∆Ct calculation'!Q60="","",POWER(2,-'∆Ct calculation'!Q60))</f>
        <v/>
      </c>
      <c r="R158" s="157" t="str">
        <f>IF('∆Ct calculation'!R60="","",POWER(2,-'∆Ct calculation'!R60))</f>
        <v/>
      </c>
      <c r="S158" s="158" t="str">
        <f>IF('∆Ct calculation'!S60="","",POWER(2,-'∆Ct calculation'!S60))</f>
        <v/>
      </c>
      <c r="T158" s="159" t="str">
        <f>IF('∆Ct calculation'!T60="","",POWER(2,-'∆Ct calculation'!T60))</f>
        <v/>
      </c>
      <c r="U158" s="157" t="str">
        <f>IF('∆Ct calculation'!U60="","",POWER(2,-'∆Ct calculation'!U60))</f>
        <v/>
      </c>
      <c r="V158" s="158" t="str">
        <f>IF('∆Ct calculation'!V60="","",POWER(2,-'∆Ct calculation'!V60))</f>
        <v/>
      </c>
      <c r="W158" s="159" t="str">
        <f>IF('∆Ct calculation'!W60="","",POWER(2,-'∆Ct calculation'!W60))</f>
        <v/>
      </c>
      <c r="X158" s="157" t="str">
        <f>IF('∆Ct calculation'!X60="","",POWER(2,-'∆Ct calculation'!X60))</f>
        <v/>
      </c>
      <c r="Y158" s="158" t="str">
        <f>IF('∆Ct calculation'!Y60="","",POWER(2,-'∆Ct calculation'!Y60))</f>
        <v/>
      </c>
      <c r="Z158" s="159" t="str">
        <f>IF('∆Ct calculation'!Z60="","",POWER(2,-'∆Ct calculation'!Z60))</f>
        <v/>
      </c>
      <c r="AA158" s="157" t="str">
        <f>IF('∆Ct calculation'!AA60="","",POWER(2,-'∆Ct calculation'!AA60))</f>
        <v/>
      </c>
      <c r="AB158" s="158" t="str">
        <f>IF('∆Ct calculation'!AB60="","",POWER(2,-'∆Ct calculation'!AB60))</f>
        <v/>
      </c>
      <c r="AC158" s="159" t="str">
        <f>IF('∆Ct calculation'!AC60="","",POWER(2,-'∆Ct calculation'!AC60))</f>
        <v/>
      </c>
      <c r="AD158" s="157" t="str">
        <f>IF('∆Ct calculation'!AD60="","",POWER(2,-'∆Ct calculation'!AD60))</f>
        <v/>
      </c>
      <c r="AE158" s="158" t="str">
        <f>IF('∆Ct calculation'!AE60="","",POWER(2,-'∆Ct calculation'!AE60))</f>
        <v/>
      </c>
      <c r="AF158" s="159" t="str">
        <f>IF('∆Ct calculation'!AF60="","",POWER(2,-'∆Ct calculation'!AF60))</f>
        <v/>
      </c>
      <c r="AG158" s="157" t="str">
        <f>IF('∆Ct calculation'!AG60="","",POWER(2,-'∆Ct calculation'!AG60))</f>
        <v/>
      </c>
      <c r="AH158" s="158" t="str">
        <f>IF('∆Ct calculation'!AH60="","",POWER(2,-'∆Ct calculation'!AH60))</f>
        <v/>
      </c>
      <c r="AI158" s="159" t="str">
        <f>IF('∆Ct calculation'!AI60="","",POWER(2,-'∆Ct calculation'!AI60))</f>
        <v/>
      </c>
      <c r="AJ158" s="635" t="e">
        <f t="shared" si="122"/>
        <v>#N/A</v>
      </c>
      <c r="AK158" s="636"/>
      <c r="AL158" s="637"/>
      <c r="AM158" s="635" t="e">
        <f t="shared" si="124"/>
        <v>#N/A</v>
      </c>
      <c r="AN158" s="636"/>
      <c r="AO158" s="637"/>
      <c r="AP158" s="635" t="e">
        <f t="shared" si="125"/>
        <v>#N/A</v>
      </c>
      <c r="AQ158" s="636"/>
      <c r="AR158" s="637"/>
      <c r="AS158" s="635" t="e">
        <f t="shared" si="126"/>
        <v>#N/A</v>
      </c>
      <c r="AT158" s="636"/>
      <c r="AU158" s="637"/>
      <c r="AV158" s="635" t="e">
        <f t="shared" si="127"/>
        <v>#N/A</v>
      </c>
      <c r="AW158" s="636"/>
      <c r="AX158" s="637"/>
      <c r="AY158" s="635" t="e">
        <f t="shared" si="128"/>
        <v>#N/A</v>
      </c>
      <c r="AZ158" s="636"/>
      <c r="BA158" s="637"/>
      <c r="BB158" s="635" t="e">
        <f t="shared" si="129"/>
        <v>#N/A</v>
      </c>
      <c r="BC158" s="636"/>
      <c r="BD158" s="637"/>
      <c r="BE158" s="635" t="e">
        <f t="shared" si="130"/>
        <v>#N/A</v>
      </c>
      <c r="BF158" s="636"/>
      <c r="BG158" s="637"/>
      <c r="BH158" s="635" t="e">
        <f t="shared" si="131"/>
        <v>#N/A</v>
      </c>
      <c r="BI158" s="636"/>
      <c r="BJ158" s="637"/>
      <c r="BK158" s="635" t="e">
        <f t="shared" si="132"/>
        <v>#N/A</v>
      </c>
      <c r="BL158" s="636"/>
      <c r="BM158" s="637"/>
      <c r="BN158" s="635" t="e">
        <f t="shared" si="133"/>
        <v>#N/A</v>
      </c>
      <c r="BO158" s="636"/>
      <c r="BP158" s="637"/>
      <c r="BQ158" s="30" t="e">
        <f>IF(ISNUMBER('∆Ct and 2^(-∆Ct) means'!AK61),'∆Ct and 2^(-∆Ct) means'!AK61,NA())</f>
        <v>#N/A</v>
      </c>
      <c r="BR158" s="30" t="e">
        <f>IF(ISNUMBER('∆Ct and 2^(-∆Ct) means'!AL61),'∆Ct and 2^(-∆Ct) means'!AL61,NA())</f>
        <v>#N/A</v>
      </c>
      <c r="BS158" s="30" t="e">
        <f>IF(ISNUMBER('∆Ct and 2^(-∆Ct) means'!AM61),'∆Ct and 2^(-∆Ct) means'!AM61,NA())</f>
        <v>#N/A</v>
      </c>
      <c r="BT158" s="30" t="e">
        <f>IF(ISNUMBER('∆Ct and 2^(-∆Ct) means'!AN61),'∆Ct and 2^(-∆Ct) means'!AN61,NA())</f>
        <v>#N/A</v>
      </c>
      <c r="BU158" s="30" t="e">
        <f>IF(ISNUMBER('∆Ct and 2^(-∆Ct) means'!AO61),'∆Ct and 2^(-∆Ct) means'!AO61,NA())</f>
        <v>#N/A</v>
      </c>
      <c r="BV158" s="30" t="e">
        <f>IF(ISNUMBER('∆Ct and 2^(-∆Ct) means'!AP61),'∆Ct and 2^(-∆Ct) means'!AP61,NA())</f>
        <v>#N/A</v>
      </c>
      <c r="BW158" s="30" t="e">
        <f>IF(ISNUMBER('∆Ct and 2^(-∆Ct) means'!AQ61),'∆Ct and 2^(-∆Ct) means'!AQ61,NA())</f>
        <v>#N/A</v>
      </c>
      <c r="BX158" s="30" t="e">
        <f>IF(ISNUMBER('∆Ct and 2^(-∆Ct) means'!AR61),'∆Ct and 2^(-∆Ct) means'!AR61,NA())</f>
        <v>#N/A</v>
      </c>
      <c r="BY158" s="30" t="e">
        <f>IF(ISNUMBER('∆Ct and 2^(-∆Ct) means'!AS61),'∆Ct and 2^(-∆Ct) means'!AS61,NA())</f>
        <v>#N/A</v>
      </c>
      <c r="BZ158" s="30" t="e">
        <f>IF(ISNUMBER('∆Ct and 2^(-∆Ct) means'!AT61),'∆Ct and 2^(-∆Ct) means'!AT61,NA())</f>
        <v>#N/A</v>
      </c>
      <c r="CA158" s="30" t="e">
        <f>IF(ISNUMBER('∆Ct and 2^(-∆Ct) means'!AU61),'∆Ct and 2^(-∆Ct) means'!AU61,NA())</f>
        <v>#N/A</v>
      </c>
      <c r="CB158" s="30" t="e">
        <f>IF(ISNUMBER('∆Ct and 2^(-∆Ct) means'!AV61),'∆Ct and 2^(-∆Ct) means'!AV61,NA())</f>
        <v>#N/A</v>
      </c>
      <c r="CC158" s="30" t="e">
        <f>IF(ISNUMBER('∆Ct and 2^(-∆Ct) means'!AW61),'∆Ct and 2^(-∆Ct) means'!AW61,NA())</f>
        <v>#N/A</v>
      </c>
      <c r="CD158" s="30" t="e">
        <f>IF(ISNUMBER('∆Ct and 2^(-∆Ct) means'!AX61),'∆Ct and 2^(-∆Ct) means'!AX61,NA())</f>
        <v>#N/A</v>
      </c>
      <c r="CE158" s="30" t="e">
        <f>IF(ISNUMBER('∆Ct and 2^(-∆Ct) means'!AY61),'∆Ct and 2^(-∆Ct) means'!AY61,NA())</f>
        <v>#N/A</v>
      </c>
      <c r="CF158" s="30" t="e">
        <f>IF(ISNUMBER('∆Ct and 2^(-∆Ct) means'!AZ61),'∆Ct and 2^(-∆Ct) means'!AZ61,NA())</f>
        <v>#N/A</v>
      </c>
      <c r="CG158" s="30" t="e">
        <f>IF(ISNUMBER('∆Ct and 2^(-∆Ct) means'!BA61),'∆Ct and 2^(-∆Ct) means'!BA61,NA())</f>
        <v>#N/A</v>
      </c>
      <c r="CH158" s="30" t="e">
        <f>IF(ISNUMBER('∆Ct and 2^(-∆Ct) means'!BB61),'∆Ct and 2^(-∆Ct) means'!BB61,NA())</f>
        <v>#N/A</v>
      </c>
      <c r="CI158" s="30" t="e">
        <f>IF(ISNUMBER('∆Ct and 2^(-∆Ct) means'!BC61),'∆Ct and 2^(-∆Ct) means'!BC61,NA())</f>
        <v>#N/A</v>
      </c>
      <c r="CJ158" s="30" t="e">
        <f>IF(ISNUMBER('∆Ct and 2^(-∆Ct) means'!BD61),'∆Ct and 2^(-∆Ct) means'!BD61,NA())</f>
        <v>#N/A</v>
      </c>
    </row>
    <row r="159" spans="1:88">
      <c r="A159" s="24" t="str">
        <f t="shared" si="134"/>
        <v>E11</v>
      </c>
      <c r="B159" s="25" t="str">
        <f t="shared" si="134"/>
        <v/>
      </c>
      <c r="C159" s="157" t="str">
        <f>IF('∆Ct calculation'!C61="","",POWER(2,-'∆Ct calculation'!C61))</f>
        <v/>
      </c>
      <c r="D159" s="158" t="str">
        <f>IF('∆Ct calculation'!D61="","",POWER(2,-'∆Ct calculation'!D61))</f>
        <v/>
      </c>
      <c r="E159" s="159" t="str">
        <f>IF('∆Ct calculation'!E61="","",POWER(2,-'∆Ct calculation'!E61))</f>
        <v/>
      </c>
      <c r="F159" s="157" t="str">
        <f>IF('∆Ct calculation'!F61="","",POWER(2,-'∆Ct calculation'!F61))</f>
        <v/>
      </c>
      <c r="G159" s="158" t="str">
        <f>IF('∆Ct calculation'!G61="","",POWER(2,-'∆Ct calculation'!G61))</f>
        <v/>
      </c>
      <c r="H159" s="159" t="str">
        <f>IF('∆Ct calculation'!H61="","",POWER(2,-'∆Ct calculation'!H61))</f>
        <v/>
      </c>
      <c r="I159" s="157" t="str">
        <f>IF('∆Ct calculation'!I61="","",POWER(2,-'∆Ct calculation'!I61))</f>
        <v/>
      </c>
      <c r="J159" s="158" t="str">
        <f>IF('∆Ct calculation'!J61="","",POWER(2,-'∆Ct calculation'!J61))</f>
        <v/>
      </c>
      <c r="K159" s="159" t="str">
        <f>IF('∆Ct calculation'!K61="","",POWER(2,-'∆Ct calculation'!K61))</f>
        <v/>
      </c>
      <c r="L159" s="157" t="str">
        <f>IF('∆Ct calculation'!L61="","",POWER(2,-'∆Ct calculation'!L61))</f>
        <v/>
      </c>
      <c r="M159" s="158" t="str">
        <f>IF('∆Ct calculation'!M61="","",POWER(2,-'∆Ct calculation'!M61))</f>
        <v/>
      </c>
      <c r="N159" s="159" t="str">
        <f>IF('∆Ct calculation'!N61="","",POWER(2,-'∆Ct calculation'!N61))</f>
        <v/>
      </c>
      <c r="O159" s="157" t="str">
        <f>IF('∆Ct calculation'!O61="","",POWER(2,-'∆Ct calculation'!O61))</f>
        <v/>
      </c>
      <c r="P159" s="158" t="str">
        <f>IF('∆Ct calculation'!P61="","",POWER(2,-'∆Ct calculation'!P61))</f>
        <v/>
      </c>
      <c r="Q159" s="159" t="str">
        <f>IF('∆Ct calculation'!Q61="","",POWER(2,-'∆Ct calculation'!Q61))</f>
        <v/>
      </c>
      <c r="R159" s="157" t="str">
        <f>IF('∆Ct calculation'!R61="","",POWER(2,-'∆Ct calculation'!R61))</f>
        <v/>
      </c>
      <c r="S159" s="158" t="str">
        <f>IF('∆Ct calculation'!S61="","",POWER(2,-'∆Ct calculation'!S61))</f>
        <v/>
      </c>
      <c r="T159" s="159" t="str">
        <f>IF('∆Ct calculation'!T61="","",POWER(2,-'∆Ct calculation'!T61))</f>
        <v/>
      </c>
      <c r="U159" s="157" t="str">
        <f>IF('∆Ct calculation'!U61="","",POWER(2,-'∆Ct calculation'!U61))</f>
        <v/>
      </c>
      <c r="V159" s="158" t="str">
        <f>IF('∆Ct calculation'!V61="","",POWER(2,-'∆Ct calculation'!V61))</f>
        <v/>
      </c>
      <c r="W159" s="159" t="str">
        <f>IF('∆Ct calculation'!W61="","",POWER(2,-'∆Ct calculation'!W61))</f>
        <v/>
      </c>
      <c r="X159" s="157" t="str">
        <f>IF('∆Ct calculation'!X61="","",POWER(2,-'∆Ct calculation'!X61))</f>
        <v/>
      </c>
      <c r="Y159" s="158" t="str">
        <f>IF('∆Ct calculation'!Y61="","",POWER(2,-'∆Ct calculation'!Y61))</f>
        <v/>
      </c>
      <c r="Z159" s="159" t="str">
        <f>IF('∆Ct calculation'!Z61="","",POWER(2,-'∆Ct calculation'!Z61))</f>
        <v/>
      </c>
      <c r="AA159" s="157" t="str">
        <f>IF('∆Ct calculation'!AA61="","",POWER(2,-'∆Ct calculation'!AA61))</f>
        <v/>
      </c>
      <c r="AB159" s="158" t="str">
        <f>IF('∆Ct calculation'!AB61="","",POWER(2,-'∆Ct calculation'!AB61))</f>
        <v/>
      </c>
      <c r="AC159" s="159" t="str">
        <f>IF('∆Ct calculation'!AC61="","",POWER(2,-'∆Ct calculation'!AC61))</f>
        <v/>
      </c>
      <c r="AD159" s="157" t="str">
        <f>IF('∆Ct calculation'!AD61="","",POWER(2,-'∆Ct calculation'!AD61))</f>
        <v/>
      </c>
      <c r="AE159" s="158" t="str">
        <f>IF('∆Ct calculation'!AE61="","",POWER(2,-'∆Ct calculation'!AE61))</f>
        <v/>
      </c>
      <c r="AF159" s="159" t="str">
        <f>IF('∆Ct calculation'!AF61="","",POWER(2,-'∆Ct calculation'!AF61))</f>
        <v/>
      </c>
      <c r="AG159" s="157" t="str">
        <f>IF('∆Ct calculation'!AG61="","",POWER(2,-'∆Ct calculation'!AG61))</f>
        <v/>
      </c>
      <c r="AH159" s="158" t="str">
        <f>IF('∆Ct calculation'!AH61="","",POWER(2,-'∆Ct calculation'!AH61))</f>
        <v/>
      </c>
      <c r="AI159" s="159" t="str">
        <f>IF('∆Ct calculation'!AI61="","",POWER(2,-'∆Ct calculation'!AI61))</f>
        <v/>
      </c>
      <c r="AJ159" s="635" t="e">
        <f t="shared" si="122"/>
        <v>#N/A</v>
      </c>
      <c r="AK159" s="636"/>
      <c r="AL159" s="637"/>
      <c r="AM159" s="635" t="e">
        <f t="shared" si="124"/>
        <v>#N/A</v>
      </c>
      <c r="AN159" s="636"/>
      <c r="AO159" s="637"/>
      <c r="AP159" s="635" t="e">
        <f t="shared" si="125"/>
        <v>#N/A</v>
      </c>
      <c r="AQ159" s="636"/>
      <c r="AR159" s="637"/>
      <c r="AS159" s="635" t="e">
        <f t="shared" si="126"/>
        <v>#N/A</v>
      </c>
      <c r="AT159" s="636"/>
      <c r="AU159" s="637"/>
      <c r="AV159" s="635" t="e">
        <f t="shared" si="127"/>
        <v>#N/A</v>
      </c>
      <c r="AW159" s="636"/>
      <c r="AX159" s="637"/>
      <c r="AY159" s="635" t="e">
        <f t="shared" si="128"/>
        <v>#N/A</v>
      </c>
      <c r="AZ159" s="636"/>
      <c r="BA159" s="637"/>
      <c r="BB159" s="635" t="e">
        <f t="shared" si="129"/>
        <v>#N/A</v>
      </c>
      <c r="BC159" s="636"/>
      <c r="BD159" s="637"/>
      <c r="BE159" s="635" t="e">
        <f t="shared" si="130"/>
        <v>#N/A</v>
      </c>
      <c r="BF159" s="636"/>
      <c r="BG159" s="637"/>
      <c r="BH159" s="635" t="e">
        <f t="shared" si="131"/>
        <v>#N/A</v>
      </c>
      <c r="BI159" s="636"/>
      <c r="BJ159" s="637"/>
      <c r="BK159" s="635" t="e">
        <f t="shared" si="132"/>
        <v>#N/A</v>
      </c>
      <c r="BL159" s="636"/>
      <c r="BM159" s="637"/>
      <c r="BN159" s="635" t="e">
        <f t="shared" si="133"/>
        <v>#N/A</v>
      </c>
      <c r="BO159" s="636"/>
      <c r="BP159" s="637"/>
      <c r="BQ159" s="30" t="e">
        <f>IF(ISNUMBER('∆Ct and 2^(-∆Ct) means'!AK62),'∆Ct and 2^(-∆Ct) means'!AK62,NA())</f>
        <v>#N/A</v>
      </c>
      <c r="BR159" s="30" t="e">
        <f>IF(ISNUMBER('∆Ct and 2^(-∆Ct) means'!AL62),'∆Ct and 2^(-∆Ct) means'!AL62,NA())</f>
        <v>#N/A</v>
      </c>
      <c r="BS159" s="30" t="e">
        <f>IF(ISNUMBER('∆Ct and 2^(-∆Ct) means'!AM62),'∆Ct and 2^(-∆Ct) means'!AM62,NA())</f>
        <v>#N/A</v>
      </c>
      <c r="BT159" s="30" t="e">
        <f>IF(ISNUMBER('∆Ct and 2^(-∆Ct) means'!AN62),'∆Ct and 2^(-∆Ct) means'!AN62,NA())</f>
        <v>#N/A</v>
      </c>
      <c r="BU159" s="30" t="e">
        <f>IF(ISNUMBER('∆Ct and 2^(-∆Ct) means'!AO62),'∆Ct and 2^(-∆Ct) means'!AO62,NA())</f>
        <v>#N/A</v>
      </c>
      <c r="BV159" s="30" t="e">
        <f>IF(ISNUMBER('∆Ct and 2^(-∆Ct) means'!AP62),'∆Ct and 2^(-∆Ct) means'!AP62,NA())</f>
        <v>#N/A</v>
      </c>
      <c r="BW159" s="30" t="e">
        <f>IF(ISNUMBER('∆Ct and 2^(-∆Ct) means'!AQ62),'∆Ct and 2^(-∆Ct) means'!AQ62,NA())</f>
        <v>#N/A</v>
      </c>
      <c r="BX159" s="30" t="e">
        <f>IF(ISNUMBER('∆Ct and 2^(-∆Ct) means'!AR62),'∆Ct and 2^(-∆Ct) means'!AR62,NA())</f>
        <v>#N/A</v>
      </c>
      <c r="BY159" s="30" t="e">
        <f>IF(ISNUMBER('∆Ct and 2^(-∆Ct) means'!AS62),'∆Ct and 2^(-∆Ct) means'!AS62,NA())</f>
        <v>#N/A</v>
      </c>
      <c r="BZ159" s="30" t="e">
        <f>IF(ISNUMBER('∆Ct and 2^(-∆Ct) means'!AT62),'∆Ct and 2^(-∆Ct) means'!AT62,NA())</f>
        <v>#N/A</v>
      </c>
      <c r="CA159" s="30" t="e">
        <f>IF(ISNUMBER('∆Ct and 2^(-∆Ct) means'!AU62),'∆Ct and 2^(-∆Ct) means'!AU62,NA())</f>
        <v>#N/A</v>
      </c>
      <c r="CB159" s="30" t="e">
        <f>IF(ISNUMBER('∆Ct and 2^(-∆Ct) means'!AV62),'∆Ct and 2^(-∆Ct) means'!AV62,NA())</f>
        <v>#N/A</v>
      </c>
      <c r="CC159" s="30" t="e">
        <f>IF(ISNUMBER('∆Ct and 2^(-∆Ct) means'!AW62),'∆Ct and 2^(-∆Ct) means'!AW62,NA())</f>
        <v>#N/A</v>
      </c>
      <c r="CD159" s="30" t="e">
        <f>IF(ISNUMBER('∆Ct and 2^(-∆Ct) means'!AX62),'∆Ct and 2^(-∆Ct) means'!AX62,NA())</f>
        <v>#N/A</v>
      </c>
      <c r="CE159" s="30" t="e">
        <f>IF(ISNUMBER('∆Ct and 2^(-∆Ct) means'!AY62),'∆Ct and 2^(-∆Ct) means'!AY62,NA())</f>
        <v>#N/A</v>
      </c>
      <c r="CF159" s="30" t="e">
        <f>IF(ISNUMBER('∆Ct and 2^(-∆Ct) means'!AZ62),'∆Ct and 2^(-∆Ct) means'!AZ62,NA())</f>
        <v>#N/A</v>
      </c>
      <c r="CG159" s="30" t="e">
        <f>IF(ISNUMBER('∆Ct and 2^(-∆Ct) means'!BA62),'∆Ct and 2^(-∆Ct) means'!BA62,NA())</f>
        <v>#N/A</v>
      </c>
      <c r="CH159" s="30" t="e">
        <f>IF(ISNUMBER('∆Ct and 2^(-∆Ct) means'!BB62),'∆Ct and 2^(-∆Ct) means'!BB62,NA())</f>
        <v>#N/A</v>
      </c>
      <c r="CI159" s="30" t="e">
        <f>IF(ISNUMBER('∆Ct and 2^(-∆Ct) means'!BC62),'∆Ct and 2^(-∆Ct) means'!BC62,NA())</f>
        <v>#N/A</v>
      </c>
      <c r="CJ159" s="30" t="e">
        <f>IF(ISNUMBER('∆Ct and 2^(-∆Ct) means'!BD62),'∆Ct and 2^(-∆Ct) means'!BD62,NA())</f>
        <v>#N/A</v>
      </c>
    </row>
    <row r="160" spans="1:88">
      <c r="A160" s="24" t="str">
        <f t="shared" si="134"/>
        <v>E12</v>
      </c>
      <c r="B160" s="25" t="str">
        <f t="shared" si="134"/>
        <v/>
      </c>
      <c r="C160" s="157" t="str">
        <f>IF('∆Ct calculation'!C62="","",POWER(2,-'∆Ct calculation'!C62))</f>
        <v/>
      </c>
      <c r="D160" s="158" t="str">
        <f>IF('∆Ct calculation'!D62="","",POWER(2,-'∆Ct calculation'!D62))</f>
        <v/>
      </c>
      <c r="E160" s="159" t="str">
        <f>IF('∆Ct calculation'!E62="","",POWER(2,-'∆Ct calculation'!E62))</f>
        <v/>
      </c>
      <c r="F160" s="157" t="str">
        <f>IF('∆Ct calculation'!F62="","",POWER(2,-'∆Ct calculation'!F62))</f>
        <v/>
      </c>
      <c r="G160" s="158" t="str">
        <f>IF('∆Ct calculation'!G62="","",POWER(2,-'∆Ct calculation'!G62))</f>
        <v/>
      </c>
      <c r="H160" s="159" t="str">
        <f>IF('∆Ct calculation'!H62="","",POWER(2,-'∆Ct calculation'!H62))</f>
        <v/>
      </c>
      <c r="I160" s="157" t="str">
        <f>IF('∆Ct calculation'!I62="","",POWER(2,-'∆Ct calculation'!I62))</f>
        <v/>
      </c>
      <c r="J160" s="158" t="str">
        <f>IF('∆Ct calculation'!J62="","",POWER(2,-'∆Ct calculation'!J62))</f>
        <v/>
      </c>
      <c r="K160" s="159" t="str">
        <f>IF('∆Ct calculation'!K62="","",POWER(2,-'∆Ct calculation'!K62))</f>
        <v/>
      </c>
      <c r="L160" s="157" t="str">
        <f>IF('∆Ct calculation'!L62="","",POWER(2,-'∆Ct calculation'!L62))</f>
        <v/>
      </c>
      <c r="M160" s="158" t="str">
        <f>IF('∆Ct calculation'!M62="","",POWER(2,-'∆Ct calculation'!M62))</f>
        <v/>
      </c>
      <c r="N160" s="159" t="str">
        <f>IF('∆Ct calculation'!N62="","",POWER(2,-'∆Ct calculation'!N62))</f>
        <v/>
      </c>
      <c r="O160" s="157" t="str">
        <f>IF('∆Ct calculation'!O62="","",POWER(2,-'∆Ct calculation'!O62))</f>
        <v/>
      </c>
      <c r="P160" s="158" t="str">
        <f>IF('∆Ct calculation'!P62="","",POWER(2,-'∆Ct calculation'!P62))</f>
        <v/>
      </c>
      <c r="Q160" s="159" t="str">
        <f>IF('∆Ct calculation'!Q62="","",POWER(2,-'∆Ct calculation'!Q62))</f>
        <v/>
      </c>
      <c r="R160" s="157" t="str">
        <f>IF('∆Ct calculation'!R62="","",POWER(2,-'∆Ct calculation'!R62))</f>
        <v/>
      </c>
      <c r="S160" s="158" t="str">
        <f>IF('∆Ct calculation'!S62="","",POWER(2,-'∆Ct calculation'!S62))</f>
        <v/>
      </c>
      <c r="T160" s="159" t="str">
        <f>IF('∆Ct calculation'!T62="","",POWER(2,-'∆Ct calculation'!T62))</f>
        <v/>
      </c>
      <c r="U160" s="157" t="str">
        <f>IF('∆Ct calculation'!U62="","",POWER(2,-'∆Ct calculation'!U62))</f>
        <v/>
      </c>
      <c r="V160" s="158" t="str">
        <f>IF('∆Ct calculation'!V62="","",POWER(2,-'∆Ct calculation'!V62))</f>
        <v/>
      </c>
      <c r="W160" s="159" t="str">
        <f>IF('∆Ct calculation'!W62="","",POWER(2,-'∆Ct calculation'!W62))</f>
        <v/>
      </c>
      <c r="X160" s="157" t="str">
        <f>IF('∆Ct calculation'!X62="","",POWER(2,-'∆Ct calculation'!X62))</f>
        <v/>
      </c>
      <c r="Y160" s="158" t="str">
        <f>IF('∆Ct calculation'!Y62="","",POWER(2,-'∆Ct calculation'!Y62))</f>
        <v/>
      </c>
      <c r="Z160" s="159" t="str">
        <f>IF('∆Ct calculation'!Z62="","",POWER(2,-'∆Ct calculation'!Z62))</f>
        <v/>
      </c>
      <c r="AA160" s="157" t="str">
        <f>IF('∆Ct calculation'!AA62="","",POWER(2,-'∆Ct calculation'!AA62))</f>
        <v/>
      </c>
      <c r="AB160" s="158" t="str">
        <f>IF('∆Ct calculation'!AB62="","",POWER(2,-'∆Ct calculation'!AB62))</f>
        <v/>
      </c>
      <c r="AC160" s="159" t="str">
        <f>IF('∆Ct calculation'!AC62="","",POWER(2,-'∆Ct calculation'!AC62))</f>
        <v/>
      </c>
      <c r="AD160" s="157" t="str">
        <f>IF('∆Ct calculation'!AD62="","",POWER(2,-'∆Ct calculation'!AD62))</f>
        <v/>
      </c>
      <c r="AE160" s="158" t="str">
        <f>IF('∆Ct calculation'!AE62="","",POWER(2,-'∆Ct calculation'!AE62))</f>
        <v/>
      </c>
      <c r="AF160" s="159" t="str">
        <f>IF('∆Ct calculation'!AF62="","",POWER(2,-'∆Ct calculation'!AF62))</f>
        <v/>
      </c>
      <c r="AG160" s="157" t="str">
        <f>IF('∆Ct calculation'!AG62="","",POWER(2,-'∆Ct calculation'!AG62))</f>
        <v/>
      </c>
      <c r="AH160" s="158" t="str">
        <f>IF('∆Ct calculation'!AH62="","",POWER(2,-'∆Ct calculation'!AH62))</f>
        <v/>
      </c>
      <c r="AI160" s="159" t="str">
        <f>IF('∆Ct calculation'!AI62="","",POWER(2,-'∆Ct calculation'!AI62))</f>
        <v/>
      </c>
      <c r="AJ160" s="635" t="e">
        <f t="shared" si="122"/>
        <v>#N/A</v>
      </c>
      <c r="AK160" s="636"/>
      <c r="AL160" s="637"/>
      <c r="AM160" s="635" t="e">
        <f t="shared" si="124"/>
        <v>#N/A</v>
      </c>
      <c r="AN160" s="636"/>
      <c r="AO160" s="637"/>
      <c r="AP160" s="635" t="e">
        <f t="shared" si="125"/>
        <v>#N/A</v>
      </c>
      <c r="AQ160" s="636"/>
      <c r="AR160" s="637"/>
      <c r="AS160" s="635" t="e">
        <f t="shared" si="126"/>
        <v>#N/A</v>
      </c>
      <c r="AT160" s="636"/>
      <c r="AU160" s="637"/>
      <c r="AV160" s="635" t="e">
        <f t="shared" si="127"/>
        <v>#N/A</v>
      </c>
      <c r="AW160" s="636"/>
      <c r="AX160" s="637"/>
      <c r="AY160" s="635" t="e">
        <f t="shared" si="128"/>
        <v>#N/A</v>
      </c>
      <c r="AZ160" s="636"/>
      <c r="BA160" s="637"/>
      <c r="BB160" s="635" t="e">
        <f t="shared" si="129"/>
        <v>#N/A</v>
      </c>
      <c r="BC160" s="636"/>
      <c r="BD160" s="637"/>
      <c r="BE160" s="635" t="e">
        <f t="shared" si="130"/>
        <v>#N/A</v>
      </c>
      <c r="BF160" s="636"/>
      <c r="BG160" s="637"/>
      <c r="BH160" s="635" t="e">
        <f t="shared" si="131"/>
        <v>#N/A</v>
      </c>
      <c r="BI160" s="636"/>
      <c r="BJ160" s="637"/>
      <c r="BK160" s="635" t="e">
        <f t="shared" si="132"/>
        <v>#N/A</v>
      </c>
      <c r="BL160" s="636"/>
      <c r="BM160" s="637"/>
      <c r="BN160" s="635" t="e">
        <f t="shared" si="133"/>
        <v>#N/A</v>
      </c>
      <c r="BO160" s="636"/>
      <c r="BP160" s="637"/>
      <c r="BQ160" s="30" t="e">
        <f>IF(ISNUMBER('∆Ct and 2^(-∆Ct) means'!AK63),'∆Ct and 2^(-∆Ct) means'!AK63,NA())</f>
        <v>#N/A</v>
      </c>
      <c r="BR160" s="30" t="e">
        <f>IF(ISNUMBER('∆Ct and 2^(-∆Ct) means'!AL63),'∆Ct and 2^(-∆Ct) means'!AL63,NA())</f>
        <v>#N/A</v>
      </c>
      <c r="BS160" s="30" t="e">
        <f>IF(ISNUMBER('∆Ct and 2^(-∆Ct) means'!AM63),'∆Ct and 2^(-∆Ct) means'!AM63,NA())</f>
        <v>#N/A</v>
      </c>
      <c r="BT160" s="30" t="e">
        <f>IF(ISNUMBER('∆Ct and 2^(-∆Ct) means'!AN63),'∆Ct and 2^(-∆Ct) means'!AN63,NA())</f>
        <v>#N/A</v>
      </c>
      <c r="BU160" s="30" t="e">
        <f>IF(ISNUMBER('∆Ct and 2^(-∆Ct) means'!AO63),'∆Ct and 2^(-∆Ct) means'!AO63,NA())</f>
        <v>#N/A</v>
      </c>
      <c r="BV160" s="30" t="e">
        <f>IF(ISNUMBER('∆Ct and 2^(-∆Ct) means'!AP63),'∆Ct and 2^(-∆Ct) means'!AP63,NA())</f>
        <v>#N/A</v>
      </c>
      <c r="BW160" s="30" t="e">
        <f>IF(ISNUMBER('∆Ct and 2^(-∆Ct) means'!AQ63),'∆Ct and 2^(-∆Ct) means'!AQ63,NA())</f>
        <v>#N/A</v>
      </c>
      <c r="BX160" s="30" t="e">
        <f>IF(ISNUMBER('∆Ct and 2^(-∆Ct) means'!AR63),'∆Ct and 2^(-∆Ct) means'!AR63,NA())</f>
        <v>#N/A</v>
      </c>
      <c r="BY160" s="30" t="e">
        <f>IF(ISNUMBER('∆Ct and 2^(-∆Ct) means'!AS63),'∆Ct and 2^(-∆Ct) means'!AS63,NA())</f>
        <v>#N/A</v>
      </c>
      <c r="BZ160" s="30" t="e">
        <f>IF(ISNUMBER('∆Ct and 2^(-∆Ct) means'!AT63),'∆Ct and 2^(-∆Ct) means'!AT63,NA())</f>
        <v>#N/A</v>
      </c>
      <c r="CA160" s="30" t="e">
        <f>IF(ISNUMBER('∆Ct and 2^(-∆Ct) means'!AU63),'∆Ct and 2^(-∆Ct) means'!AU63,NA())</f>
        <v>#N/A</v>
      </c>
      <c r="CB160" s="30" t="e">
        <f>IF(ISNUMBER('∆Ct and 2^(-∆Ct) means'!AV63),'∆Ct and 2^(-∆Ct) means'!AV63,NA())</f>
        <v>#N/A</v>
      </c>
      <c r="CC160" s="30" t="e">
        <f>IF(ISNUMBER('∆Ct and 2^(-∆Ct) means'!AW63),'∆Ct and 2^(-∆Ct) means'!AW63,NA())</f>
        <v>#N/A</v>
      </c>
      <c r="CD160" s="30" t="e">
        <f>IF(ISNUMBER('∆Ct and 2^(-∆Ct) means'!AX63),'∆Ct and 2^(-∆Ct) means'!AX63,NA())</f>
        <v>#N/A</v>
      </c>
      <c r="CE160" s="30" t="e">
        <f>IF(ISNUMBER('∆Ct and 2^(-∆Ct) means'!AY63),'∆Ct and 2^(-∆Ct) means'!AY63,NA())</f>
        <v>#N/A</v>
      </c>
      <c r="CF160" s="30" t="e">
        <f>IF(ISNUMBER('∆Ct and 2^(-∆Ct) means'!AZ63),'∆Ct and 2^(-∆Ct) means'!AZ63,NA())</f>
        <v>#N/A</v>
      </c>
      <c r="CG160" s="30" t="e">
        <f>IF(ISNUMBER('∆Ct and 2^(-∆Ct) means'!BA63),'∆Ct and 2^(-∆Ct) means'!BA63,NA())</f>
        <v>#N/A</v>
      </c>
      <c r="CH160" s="30" t="e">
        <f>IF(ISNUMBER('∆Ct and 2^(-∆Ct) means'!BB63),'∆Ct and 2^(-∆Ct) means'!BB63,NA())</f>
        <v>#N/A</v>
      </c>
      <c r="CI160" s="30" t="e">
        <f>IF(ISNUMBER('∆Ct and 2^(-∆Ct) means'!BC63),'∆Ct and 2^(-∆Ct) means'!BC63,NA())</f>
        <v>#N/A</v>
      </c>
      <c r="CJ160" s="30" t="e">
        <f>IF(ISNUMBER('∆Ct and 2^(-∆Ct) means'!BD63),'∆Ct and 2^(-∆Ct) means'!BD63,NA())</f>
        <v>#N/A</v>
      </c>
    </row>
    <row r="161" spans="1:88">
      <c r="A161" s="24" t="str">
        <f t="shared" ref="A161:B180" si="135">A63</f>
        <v>F1</v>
      </c>
      <c r="B161" s="25" t="str">
        <f t="shared" si="135"/>
        <v/>
      </c>
      <c r="C161" s="157" t="str">
        <f>IF('∆Ct calculation'!C63="","",POWER(2,-'∆Ct calculation'!C63))</f>
        <v/>
      </c>
      <c r="D161" s="158" t="str">
        <f>IF('∆Ct calculation'!D63="","",POWER(2,-'∆Ct calculation'!D63))</f>
        <v/>
      </c>
      <c r="E161" s="159" t="str">
        <f>IF('∆Ct calculation'!E63="","",POWER(2,-'∆Ct calculation'!E63))</f>
        <v/>
      </c>
      <c r="F161" s="157" t="str">
        <f>IF('∆Ct calculation'!F63="","",POWER(2,-'∆Ct calculation'!F63))</f>
        <v/>
      </c>
      <c r="G161" s="158" t="str">
        <f>IF('∆Ct calculation'!G63="","",POWER(2,-'∆Ct calculation'!G63))</f>
        <v/>
      </c>
      <c r="H161" s="159" t="str">
        <f>IF('∆Ct calculation'!H63="","",POWER(2,-'∆Ct calculation'!H63))</f>
        <v/>
      </c>
      <c r="I161" s="157" t="str">
        <f>IF('∆Ct calculation'!I63="","",POWER(2,-'∆Ct calculation'!I63))</f>
        <v/>
      </c>
      <c r="J161" s="158" t="str">
        <f>IF('∆Ct calculation'!J63="","",POWER(2,-'∆Ct calculation'!J63))</f>
        <v/>
      </c>
      <c r="K161" s="159" t="str">
        <f>IF('∆Ct calculation'!K63="","",POWER(2,-'∆Ct calculation'!K63))</f>
        <v/>
      </c>
      <c r="L161" s="157" t="str">
        <f>IF('∆Ct calculation'!L63="","",POWER(2,-'∆Ct calculation'!L63))</f>
        <v/>
      </c>
      <c r="M161" s="158" t="str">
        <f>IF('∆Ct calculation'!M63="","",POWER(2,-'∆Ct calculation'!M63))</f>
        <v/>
      </c>
      <c r="N161" s="159" t="str">
        <f>IF('∆Ct calculation'!N63="","",POWER(2,-'∆Ct calculation'!N63))</f>
        <v/>
      </c>
      <c r="O161" s="157" t="str">
        <f>IF('∆Ct calculation'!O63="","",POWER(2,-'∆Ct calculation'!O63))</f>
        <v/>
      </c>
      <c r="P161" s="158" t="str">
        <f>IF('∆Ct calculation'!P63="","",POWER(2,-'∆Ct calculation'!P63))</f>
        <v/>
      </c>
      <c r="Q161" s="159" t="str">
        <f>IF('∆Ct calculation'!Q63="","",POWER(2,-'∆Ct calculation'!Q63))</f>
        <v/>
      </c>
      <c r="R161" s="157" t="str">
        <f>IF('∆Ct calculation'!R63="","",POWER(2,-'∆Ct calculation'!R63))</f>
        <v/>
      </c>
      <c r="S161" s="158" t="str">
        <f>IF('∆Ct calculation'!S63="","",POWER(2,-'∆Ct calculation'!S63))</f>
        <v/>
      </c>
      <c r="T161" s="159" t="str">
        <f>IF('∆Ct calculation'!T63="","",POWER(2,-'∆Ct calculation'!T63))</f>
        <v/>
      </c>
      <c r="U161" s="157" t="str">
        <f>IF('∆Ct calculation'!U63="","",POWER(2,-'∆Ct calculation'!U63))</f>
        <v/>
      </c>
      <c r="V161" s="158" t="str">
        <f>IF('∆Ct calculation'!V63="","",POWER(2,-'∆Ct calculation'!V63))</f>
        <v/>
      </c>
      <c r="W161" s="159" t="str">
        <f>IF('∆Ct calculation'!W63="","",POWER(2,-'∆Ct calculation'!W63))</f>
        <v/>
      </c>
      <c r="X161" s="157" t="str">
        <f>IF('∆Ct calculation'!X63="","",POWER(2,-'∆Ct calculation'!X63))</f>
        <v/>
      </c>
      <c r="Y161" s="158" t="str">
        <f>IF('∆Ct calculation'!Y63="","",POWER(2,-'∆Ct calculation'!Y63))</f>
        <v/>
      </c>
      <c r="Z161" s="159" t="str">
        <f>IF('∆Ct calculation'!Z63="","",POWER(2,-'∆Ct calculation'!Z63))</f>
        <v/>
      </c>
      <c r="AA161" s="157" t="str">
        <f>IF('∆Ct calculation'!AA63="","",POWER(2,-'∆Ct calculation'!AA63))</f>
        <v/>
      </c>
      <c r="AB161" s="158" t="str">
        <f>IF('∆Ct calculation'!AB63="","",POWER(2,-'∆Ct calculation'!AB63))</f>
        <v/>
      </c>
      <c r="AC161" s="159" t="str">
        <f>IF('∆Ct calculation'!AC63="","",POWER(2,-'∆Ct calculation'!AC63))</f>
        <v/>
      </c>
      <c r="AD161" s="157" t="str">
        <f>IF('∆Ct calculation'!AD63="","",POWER(2,-'∆Ct calculation'!AD63))</f>
        <v/>
      </c>
      <c r="AE161" s="158" t="str">
        <f>IF('∆Ct calculation'!AE63="","",POWER(2,-'∆Ct calculation'!AE63))</f>
        <v/>
      </c>
      <c r="AF161" s="159" t="str">
        <f>IF('∆Ct calculation'!AF63="","",POWER(2,-'∆Ct calculation'!AF63))</f>
        <v/>
      </c>
      <c r="AG161" s="157" t="str">
        <f>IF('∆Ct calculation'!AG63="","",POWER(2,-'∆Ct calculation'!AG63))</f>
        <v/>
      </c>
      <c r="AH161" s="158" t="str">
        <f>IF('∆Ct calculation'!AH63="","",POWER(2,-'∆Ct calculation'!AH63))</f>
        <v/>
      </c>
      <c r="AI161" s="159" t="str">
        <f>IF('∆Ct calculation'!AI63="","",POWER(2,-'∆Ct calculation'!AI63))</f>
        <v/>
      </c>
      <c r="AJ161" s="635" t="e">
        <f t="shared" si="122"/>
        <v>#N/A</v>
      </c>
      <c r="AK161" s="636"/>
      <c r="AL161" s="637"/>
      <c r="AM161" s="635" t="e">
        <f t="shared" si="124"/>
        <v>#N/A</v>
      </c>
      <c r="AN161" s="636"/>
      <c r="AO161" s="637"/>
      <c r="AP161" s="635" t="e">
        <f t="shared" si="125"/>
        <v>#N/A</v>
      </c>
      <c r="AQ161" s="636"/>
      <c r="AR161" s="637"/>
      <c r="AS161" s="635" t="e">
        <f t="shared" si="126"/>
        <v>#N/A</v>
      </c>
      <c r="AT161" s="636"/>
      <c r="AU161" s="637"/>
      <c r="AV161" s="635" t="e">
        <f t="shared" si="127"/>
        <v>#N/A</v>
      </c>
      <c r="AW161" s="636"/>
      <c r="AX161" s="637"/>
      <c r="AY161" s="635" t="e">
        <f t="shared" si="128"/>
        <v>#N/A</v>
      </c>
      <c r="AZ161" s="636"/>
      <c r="BA161" s="637"/>
      <c r="BB161" s="635" t="e">
        <f t="shared" si="129"/>
        <v>#N/A</v>
      </c>
      <c r="BC161" s="636"/>
      <c r="BD161" s="637"/>
      <c r="BE161" s="635" t="e">
        <f t="shared" si="130"/>
        <v>#N/A</v>
      </c>
      <c r="BF161" s="636"/>
      <c r="BG161" s="637"/>
      <c r="BH161" s="635" t="e">
        <f t="shared" si="131"/>
        <v>#N/A</v>
      </c>
      <c r="BI161" s="636"/>
      <c r="BJ161" s="637"/>
      <c r="BK161" s="635" t="e">
        <f t="shared" si="132"/>
        <v>#N/A</v>
      </c>
      <c r="BL161" s="636"/>
      <c r="BM161" s="637"/>
      <c r="BN161" s="635" t="e">
        <f t="shared" si="133"/>
        <v>#N/A</v>
      </c>
      <c r="BO161" s="636"/>
      <c r="BP161" s="637"/>
      <c r="BQ161" s="30" t="e">
        <f>IF(ISNUMBER('∆Ct and 2^(-∆Ct) means'!AK64),'∆Ct and 2^(-∆Ct) means'!AK64,NA())</f>
        <v>#N/A</v>
      </c>
      <c r="BR161" s="30" t="e">
        <f>IF(ISNUMBER('∆Ct and 2^(-∆Ct) means'!AL64),'∆Ct and 2^(-∆Ct) means'!AL64,NA())</f>
        <v>#N/A</v>
      </c>
      <c r="BS161" s="30" t="e">
        <f>IF(ISNUMBER('∆Ct and 2^(-∆Ct) means'!AM64),'∆Ct and 2^(-∆Ct) means'!AM64,NA())</f>
        <v>#N/A</v>
      </c>
      <c r="BT161" s="30" t="e">
        <f>IF(ISNUMBER('∆Ct and 2^(-∆Ct) means'!AN64),'∆Ct and 2^(-∆Ct) means'!AN64,NA())</f>
        <v>#N/A</v>
      </c>
      <c r="BU161" s="30" t="e">
        <f>IF(ISNUMBER('∆Ct and 2^(-∆Ct) means'!AO64),'∆Ct and 2^(-∆Ct) means'!AO64,NA())</f>
        <v>#N/A</v>
      </c>
      <c r="BV161" s="30" t="e">
        <f>IF(ISNUMBER('∆Ct and 2^(-∆Ct) means'!AP64),'∆Ct and 2^(-∆Ct) means'!AP64,NA())</f>
        <v>#N/A</v>
      </c>
      <c r="BW161" s="30" t="e">
        <f>IF(ISNUMBER('∆Ct and 2^(-∆Ct) means'!AQ64),'∆Ct and 2^(-∆Ct) means'!AQ64,NA())</f>
        <v>#N/A</v>
      </c>
      <c r="BX161" s="30" t="e">
        <f>IF(ISNUMBER('∆Ct and 2^(-∆Ct) means'!AR64),'∆Ct and 2^(-∆Ct) means'!AR64,NA())</f>
        <v>#N/A</v>
      </c>
      <c r="BY161" s="30" t="e">
        <f>IF(ISNUMBER('∆Ct and 2^(-∆Ct) means'!AS64),'∆Ct and 2^(-∆Ct) means'!AS64,NA())</f>
        <v>#N/A</v>
      </c>
      <c r="BZ161" s="30" t="e">
        <f>IF(ISNUMBER('∆Ct and 2^(-∆Ct) means'!AT64),'∆Ct and 2^(-∆Ct) means'!AT64,NA())</f>
        <v>#N/A</v>
      </c>
      <c r="CA161" s="30" t="e">
        <f>IF(ISNUMBER('∆Ct and 2^(-∆Ct) means'!AU64),'∆Ct and 2^(-∆Ct) means'!AU64,NA())</f>
        <v>#N/A</v>
      </c>
      <c r="CB161" s="30" t="e">
        <f>IF(ISNUMBER('∆Ct and 2^(-∆Ct) means'!AV64),'∆Ct and 2^(-∆Ct) means'!AV64,NA())</f>
        <v>#N/A</v>
      </c>
      <c r="CC161" s="30" t="e">
        <f>IF(ISNUMBER('∆Ct and 2^(-∆Ct) means'!AW64),'∆Ct and 2^(-∆Ct) means'!AW64,NA())</f>
        <v>#N/A</v>
      </c>
      <c r="CD161" s="30" t="e">
        <f>IF(ISNUMBER('∆Ct and 2^(-∆Ct) means'!AX64),'∆Ct and 2^(-∆Ct) means'!AX64,NA())</f>
        <v>#N/A</v>
      </c>
      <c r="CE161" s="30" t="e">
        <f>IF(ISNUMBER('∆Ct and 2^(-∆Ct) means'!AY64),'∆Ct and 2^(-∆Ct) means'!AY64,NA())</f>
        <v>#N/A</v>
      </c>
      <c r="CF161" s="30" t="e">
        <f>IF(ISNUMBER('∆Ct and 2^(-∆Ct) means'!AZ64),'∆Ct and 2^(-∆Ct) means'!AZ64,NA())</f>
        <v>#N/A</v>
      </c>
      <c r="CG161" s="30" t="e">
        <f>IF(ISNUMBER('∆Ct and 2^(-∆Ct) means'!BA64),'∆Ct and 2^(-∆Ct) means'!BA64,NA())</f>
        <v>#N/A</v>
      </c>
      <c r="CH161" s="30" t="e">
        <f>IF(ISNUMBER('∆Ct and 2^(-∆Ct) means'!BB64),'∆Ct and 2^(-∆Ct) means'!BB64,NA())</f>
        <v>#N/A</v>
      </c>
      <c r="CI161" s="30" t="e">
        <f>IF(ISNUMBER('∆Ct and 2^(-∆Ct) means'!BC64),'∆Ct and 2^(-∆Ct) means'!BC64,NA())</f>
        <v>#N/A</v>
      </c>
      <c r="CJ161" s="30" t="e">
        <f>IF(ISNUMBER('∆Ct and 2^(-∆Ct) means'!BD64),'∆Ct and 2^(-∆Ct) means'!BD64,NA())</f>
        <v>#N/A</v>
      </c>
    </row>
    <row r="162" spans="1:88">
      <c r="A162" s="24" t="str">
        <f t="shared" si="135"/>
        <v>F2</v>
      </c>
      <c r="B162" s="25" t="str">
        <f t="shared" si="135"/>
        <v/>
      </c>
      <c r="C162" s="157" t="str">
        <f>IF('∆Ct calculation'!C64="","",POWER(2,-'∆Ct calculation'!C64))</f>
        <v/>
      </c>
      <c r="D162" s="158" t="str">
        <f>IF('∆Ct calculation'!D64="","",POWER(2,-'∆Ct calculation'!D64))</f>
        <v/>
      </c>
      <c r="E162" s="159" t="str">
        <f>IF('∆Ct calculation'!E64="","",POWER(2,-'∆Ct calculation'!E64))</f>
        <v/>
      </c>
      <c r="F162" s="157" t="str">
        <f>IF('∆Ct calculation'!F64="","",POWER(2,-'∆Ct calculation'!F64))</f>
        <v/>
      </c>
      <c r="G162" s="158" t="str">
        <f>IF('∆Ct calculation'!G64="","",POWER(2,-'∆Ct calculation'!G64))</f>
        <v/>
      </c>
      <c r="H162" s="159" t="str">
        <f>IF('∆Ct calculation'!H64="","",POWER(2,-'∆Ct calculation'!H64))</f>
        <v/>
      </c>
      <c r="I162" s="157" t="str">
        <f>IF('∆Ct calculation'!I64="","",POWER(2,-'∆Ct calculation'!I64))</f>
        <v/>
      </c>
      <c r="J162" s="158" t="str">
        <f>IF('∆Ct calculation'!J64="","",POWER(2,-'∆Ct calculation'!J64))</f>
        <v/>
      </c>
      <c r="K162" s="159" t="str">
        <f>IF('∆Ct calculation'!K64="","",POWER(2,-'∆Ct calculation'!K64))</f>
        <v/>
      </c>
      <c r="L162" s="157" t="str">
        <f>IF('∆Ct calculation'!L64="","",POWER(2,-'∆Ct calculation'!L64))</f>
        <v/>
      </c>
      <c r="M162" s="158" t="str">
        <f>IF('∆Ct calculation'!M64="","",POWER(2,-'∆Ct calculation'!M64))</f>
        <v/>
      </c>
      <c r="N162" s="159" t="str">
        <f>IF('∆Ct calculation'!N64="","",POWER(2,-'∆Ct calculation'!N64))</f>
        <v/>
      </c>
      <c r="O162" s="157" t="str">
        <f>IF('∆Ct calculation'!O64="","",POWER(2,-'∆Ct calculation'!O64))</f>
        <v/>
      </c>
      <c r="P162" s="158" t="str">
        <f>IF('∆Ct calculation'!P64="","",POWER(2,-'∆Ct calculation'!P64))</f>
        <v/>
      </c>
      <c r="Q162" s="159" t="str">
        <f>IF('∆Ct calculation'!Q64="","",POWER(2,-'∆Ct calculation'!Q64))</f>
        <v/>
      </c>
      <c r="R162" s="157" t="str">
        <f>IF('∆Ct calculation'!R64="","",POWER(2,-'∆Ct calculation'!R64))</f>
        <v/>
      </c>
      <c r="S162" s="158" t="str">
        <f>IF('∆Ct calculation'!S64="","",POWER(2,-'∆Ct calculation'!S64))</f>
        <v/>
      </c>
      <c r="T162" s="159" t="str">
        <f>IF('∆Ct calculation'!T64="","",POWER(2,-'∆Ct calculation'!T64))</f>
        <v/>
      </c>
      <c r="U162" s="157" t="str">
        <f>IF('∆Ct calculation'!U64="","",POWER(2,-'∆Ct calculation'!U64))</f>
        <v/>
      </c>
      <c r="V162" s="158" t="str">
        <f>IF('∆Ct calculation'!V64="","",POWER(2,-'∆Ct calculation'!V64))</f>
        <v/>
      </c>
      <c r="W162" s="159" t="str">
        <f>IF('∆Ct calculation'!W64="","",POWER(2,-'∆Ct calculation'!W64))</f>
        <v/>
      </c>
      <c r="X162" s="157" t="str">
        <f>IF('∆Ct calculation'!X64="","",POWER(2,-'∆Ct calculation'!X64))</f>
        <v/>
      </c>
      <c r="Y162" s="158" t="str">
        <f>IF('∆Ct calculation'!Y64="","",POWER(2,-'∆Ct calculation'!Y64))</f>
        <v/>
      </c>
      <c r="Z162" s="159" t="str">
        <f>IF('∆Ct calculation'!Z64="","",POWER(2,-'∆Ct calculation'!Z64))</f>
        <v/>
      </c>
      <c r="AA162" s="157" t="str">
        <f>IF('∆Ct calculation'!AA64="","",POWER(2,-'∆Ct calculation'!AA64))</f>
        <v/>
      </c>
      <c r="AB162" s="158" t="str">
        <f>IF('∆Ct calculation'!AB64="","",POWER(2,-'∆Ct calculation'!AB64))</f>
        <v/>
      </c>
      <c r="AC162" s="159" t="str">
        <f>IF('∆Ct calculation'!AC64="","",POWER(2,-'∆Ct calculation'!AC64))</f>
        <v/>
      </c>
      <c r="AD162" s="157" t="str">
        <f>IF('∆Ct calculation'!AD64="","",POWER(2,-'∆Ct calculation'!AD64))</f>
        <v/>
      </c>
      <c r="AE162" s="158" t="str">
        <f>IF('∆Ct calculation'!AE64="","",POWER(2,-'∆Ct calculation'!AE64))</f>
        <v/>
      </c>
      <c r="AF162" s="159" t="str">
        <f>IF('∆Ct calculation'!AF64="","",POWER(2,-'∆Ct calculation'!AF64))</f>
        <v/>
      </c>
      <c r="AG162" s="157" t="str">
        <f>IF('∆Ct calculation'!AG64="","",POWER(2,-'∆Ct calculation'!AG64))</f>
        <v/>
      </c>
      <c r="AH162" s="158" t="str">
        <f>IF('∆Ct calculation'!AH64="","",POWER(2,-'∆Ct calculation'!AH64))</f>
        <v/>
      </c>
      <c r="AI162" s="159" t="str">
        <f>IF('∆Ct calculation'!AI64="","",POWER(2,-'∆Ct calculation'!AI64))</f>
        <v/>
      </c>
      <c r="AJ162" s="635" t="e">
        <f t="shared" si="122"/>
        <v>#N/A</v>
      </c>
      <c r="AK162" s="636"/>
      <c r="AL162" s="637"/>
      <c r="AM162" s="635" t="e">
        <f t="shared" si="124"/>
        <v>#N/A</v>
      </c>
      <c r="AN162" s="636"/>
      <c r="AO162" s="637"/>
      <c r="AP162" s="635" t="e">
        <f t="shared" si="125"/>
        <v>#N/A</v>
      </c>
      <c r="AQ162" s="636"/>
      <c r="AR162" s="637"/>
      <c r="AS162" s="635" t="e">
        <f t="shared" si="126"/>
        <v>#N/A</v>
      </c>
      <c r="AT162" s="636"/>
      <c r="AU162" s="637"/>
      <c r="AV162" s="635" t="e">
        <f t="shared" si="127"/>
        <v>#N/A</v>
      </c>
      <c r="AW162" s="636"/>
      <c r="AX162" s="637"/>
      <c r="AY162" s="635" t="e">
        <f t="shared" si="128"/>
        <v>#N/A</v>
      </c>
      <c r="AZ162" s="636"/>
      <c r="BA162" s="637"/>
      <c r="BB162" s="635" t="e">
        <f t="shared" si="129"/>
        <v>#N/A</v>
      </c>
      <c r="BC162" s="636"/>
      <c r="BD162" s="637"/>
      <c r="BE162" s="635" t="e">
        <f t="shared" si="130"/>
        <v>#N/A</v>
      </c>
      <c r="BF162" s="636"/>
      <c r="BG162" s="637"/>
      <c r="BH162" s="635" t="e">
        <f t="shared" si="131"/>
        <v>#N/A</v>
      </c>
      <c r="BI162" s="636"/>
      <c r="BJ162" s="637"/>
      <c r="BK162" s="635" t="e">
        <f t="shared" si="132"/>
        <v>#N/A</v>
      </c>
      <c r="BL162" s="636"/>
      <c r="BM162" s="637"/>
      <c r="BN162" s="635" t="e">
        <f t="shared" si="133"/>
        <v>#N/A</v>
      </c>
      <c r="BO162" s="636"/>
      <c r="BP162" s="637"/>
      <c r="BQ162" s="30" t="e">
        <f>IF(ISNUMBER('∆Ct and 2^(-∆Ct) means'!AK65),'∆Ct and 2^(-∆Ct) means'!AK65,NA())</f>
        <v>#N/A</v>
      </c>
      <c r="BR162" s="30" t="e">
        <f>IF(ISNUMBER('∆Ct and 2^(-∆Ct) means'!AL65),'∆Ct and 2^(-∆Ct) means'!AL65,NA())</f>
        <v>#N/A</v>
      </c>
      <c r="BS162" s="30" t="e">
        <f>IF(ISNUMBER('∆Ct and 2^(-∆Ct) means'!AM65),'∆Ct and 2^(-∆Ct) means'!AM65,NA())</f>
        <v>#N/A</v>
      </c>
      <c r="BT162" s="30" t="e">
        <f>IF(ISNUMBER('∆Ct and 2^(-∆Ct) means'!AN65),'∆Ct and 2^(-∆Ct) means'!AN65,NA())</f>
        <v>#N/A</v>
      </c>
      <c r="BU162" s="30" t="e">
        <f>IF(ISNUMBER('∆Ct and 2^(-∆Ct) means'!AO65),'∆Ct and 2^(-∆Ct) means'!AO65,NA())</f>
        <v>#N/A</v>
      </c>
      <c r="BV162" s="30" t="e">
        <f>IF(ISNUMBER('∆Ct and 2^(-∆Ct) means'!AP65),'∆Ct and 2^(-∆Ct) means'!AP65,NA())</f>
        <v>#N/A</v>
      </c>
      <c r="BW162" s="30" t="e">
        <f>IF(ISNUMBER('∆Ct and 2^(-∆Ct) means'!AQ65),'∆Ct and 2^(-∆Ct) means'!AQ65,NA())</f>
        <v>#N/A</v>
      </c>
      <c r="BX162" s="30" t="e">
        <f>IF(ISNUMBER('∆Ct and 2^(-∆Ct) means'!AR65),'∆Ct and 2^(-∆Ct) means'!AR65,NA())</f>
        <v>#N/A</v>
      </c>
      <c r="BY162" s="30" t="e">
        <f>IF(ISNUMBER('∆Ct and 2^(-∆Ct) means'!AS65),'∆Ct and 2^(-∆Ct) means'!AS65,NA())</f>
        <v>#N/A</v>
      </c>
      <c r="BZ162" s="30" t="e">
        <f>IF(ISNUMBER('∆Ct and 2^(-∆Ct) means'!AT65),'∆Ct and 2^(-∆Ct) means'!AT65,NA())</f>
        <v>#N/A</v>
      </c>
      <c r="CA162" s="30" t="e">
        <f>IF(ISNUMBER('∆Ct and 2^(-∆Ct) means'!AU65),'∆Ct and 2^(-∆Ct) means'!AU65,NA())</f>
        <v>#N/A</v>
      </c>
      <c r="CB162" s="30" t="e">
        <f>IF(ISNUMBER('∆Ct and 2^(-∆Ct) means'!AV65),'∆Ct and 2^(-∆Ct) means'!AV65,NA())</f>
        <v>#N/A</v>
      </c>
      <c r="CC162" s="30" t="e">
        <f>IF(ISNUMBER('∆Ct and 2^(-∆Ct) means'!AW65),'∆Ct and 2^(-∆Ct) means'!AW65,NA())</f>
        <v>#N/A</v>
      </c>
      <c r="CD162" s="30" t="e">
        <f>IF(ISNUMBER('∆Ct and 2^(-∆Ct) means'!AX65),'∆Ct and 2^(-∆Ct) means'!AX65,NA())</f>
        <v>#N/A</v>
      </c>
      <c r="CE162" s="30" t="e">
        <f>IF(ISNUMBER('∆Ct and 2^(-∆Ct) means'!AY65),'∆Ct and 2^(-∆Ct) means'!AY65,NA())</f>
        <v>#N/A</v>
      </c>
      <c r="CF162" s="30" t="e">
        <f>IF(ISNUMBER('∆Ct and 2^(-∆Ct) means'!AZ65),'∆Ct and 2^(-∆Ct) means'!AZ65,NA())</f>
        <v>#N/A</v>
      </c>
      <c r="CG162" s="30" t="e">
        <f>IF(ISNUMBER('∆Ct and 2^(-∆Ct) means'!BA65),'∆Ct and 2^(-∆Ct) means'!BA65,NA())</f>
        <v>#N/A</v>
      </c>
      <c r="CH162" s="30" t="e">
        <f>IF(ISNUMBER('∆Ct and 2^(-∆Ct) means'!BB65),'∆Ct and 2^(-∆Ct) means'!BB65,NA())</f>
        <v>#N/A</v>
      </c>
      <c r="CI162" s="30" t="e">
        <f>IF(ISNUMBER('∆Ct and 2^(-∆Ct) means'!BC65),'∆Ct and 2^(-∆Ct) means'!BC65,NA())</f>
        <v>#N/A</v>
      </c>
      <c r="CJ162" s="30" t="e">
        <f>IF(ISNUMBER('∆Ct and 2^(-∆Ct) means'!BD65),'∆Ct and 2^(-∆Ct) means'!BD65,NA())</f>
        <v>#N/A</v>
      </c>
    </row>
    <row r="163" spans="1:88">
      <c r="A163" s="24" t="str">
        <f t="shared" si="135"/>
        <v>F3</v>
      </c>
      <c r="B163" s="25" t="str">
        <f t="shared" si="135"/>
        <v/>
      </c>
      <c r="C163" s="157" t="str">
        <f>IF('∆Ct calculation'!C65="","",POWER(2,-'∆Ct calculation'!C65))</f>
        <v/>
      </c>
      <c r="D163" s="158" t="str">
        <f>IF('∆Ct calculation'!D65="","",POWER(2,-'∆Ct calculation'!D65))</f>
        <v/>
      </c>
      <c r="E163" s="159" t="str">
        <f>IF('∆Ct calculation'!E65="","",POWER(2,-'∆Ct calculation'!E65))</f>
        <v/>
      </c>
      <c r="F163" s="157" t="str">
        <f>IF('∆Ct calculation'!F65="","",POWER(2,-'∆Ct calculation'!F65))</f>
        <v/>
      </c>
      <c r="G163" s="158" t="str">
        <f>IF('∆Ct calculation'!G65="","",POWER(2,-'∆Ct calculation'!G65))</f>
        <v/>
      </c>
      <c r="H163" s="159" t="str">
        <f>IF('∆Ct calculation'!H65="","",POWER(2,-'∆Ct calculation'!H65))</f>
        <v/>
      </c>
      <c r="I163" s="157" t="str">
        <f>IF('∆Ct calculation'!I65="","",POWER(2,-'∆Ct calculation'!I65))</f>
        <v/>
      </c>
      <c r="J163" s="158" t="str">
        <f>IF('∆Ct calculation'!J65="","",POWER(2,-'∆Ct calculation'!J65))</f>
        <v/>
      </c>
      <c r="K163" s="159" t="str">
        <f>IF('∆Ct calculation'!K65="","",POWER(2,-'∆Ct calculation'!K65))</f>
        <v/>
      </c>
      <c r="L163" s="157" t="str">
        <f>IF('∆Ct calculation'!L65="","",POWER(2,-'∆Ct calculation'!L65))</f>
        <v/>
      </c>
      <c r="M163" s="158" t="str">
        <f>IF('∆Ct calculation'!M65="","",POWER(2,-'∆Ct calculation'!M65))</f>
        <v/>
      </c>
      <c r="N163" s="159" t="str">
        <f>IF('∆Ct calculation'!N65="","",POWER(2,-'∆Ct calculation'!N65))</f>
        <v/>
      </c>
      <c r="O163" s="157" t="str">
        <f>IF('∆Ct calculation'!O65="","",POWER(2,-'∆Ct calculation'!O65))</f>
        <v/>
      </c>
      <c r="P163" s="158" t="str">
        <f>IF('∆Ct calculation'!P65="","",POWER(2,-'∆Ct calculation'!P65))</f>
        <v/>
      </c>
      <c r="Q163" s="159" t="str">
        <f>IF('∆Ct calculation'!Q65="","",POWER(2,-'∆Ct calculation'!Q65))</f>
        <v/>
      </c>
      <c r="R163" s="157" t="str">
        <f>IF('∆Ct calculation'!R65="","",POWER(2,-'∆Ct calculation'!R65))</f>
        <v/>
      </c>
      <c r="S163" s="158" t="str">
        <f>IF('∆Ct calculation'!S65="","",POWER(2,-'∆Ct calculation'!S65))</f>
        <v/>
      </c>
      <c r="T163" s="159" t="str">
        <f>IF('∆Ct calculation'!T65="","",POWER(2,-'∆Ct calculation'!T65))</f>
        <v/>
      </c>
      <c r="U163" s="157" t="str">
        <f>IF('∆Ct calculation'!U65="","",POWER(2,-'∆Ct calculation'!U65))</f>
        <v/>
      </c>
      <c r="V163" s="158" t="str">
        <f>IF('∆Ct calculation'!V65="","",POWER(2,-'∆Ct calculation'!V65))</f>
        <v/>
      </c>
      <c r="W163" s="159" t="str">
        <f>IF('∆Ct calculation'!W65="","",POWER(2,-'∆Ct calculation'!W65))</f>
        <v/>
      </c>
      <c r="X163" s="157" t="str">
        <f>IF('∆Ct calculation'!X65="","",POWER(2,-'∆Ct calculation'!X65))</f>
        <v/>
      </c>
      <c r="Y163" s="158" t="str">
        <f>IF('∆Ct calculation'!Y65="","",POWER(2,-'∆Ct calculation'!Y65))</f>
        <v/>
      </c>
      <c r="Z163" s="159" t="str">
        <f>IF('∆Ct calculation'!Z65="","",POWER(2,-'∆Ct calculation'!Z65))</f>
        <v/>
      </c>
      <c r="AA163" s="157" t="str">
        <f>IF('∆Ct calculation'!AA65="","",POWER(2,-'∆Ct calculation'!AA65))</f>
        <v/>
      </c>
      <c r="AB163" s="158" t="str">
        <f>IF('∆Ct calculation'!AB65="","",POWER(2,-'∆Ct calculation'!AB65))</f>
        <v/>
      </c>
      <c r="AC163" s="159" t="str">
        <f>IF('∆Ct calculation'!AC65="","",POWER(2,-'∆Ct calculation'!AC65))</f>
        <v/>
      </c>
      <c r="AD163" s="157" t="str">
        <f>IF('∆Ct calculation'!AD65="","",POWER(2,-'∆Ct calculation'!AD65))</f>
        <v/>
      </c>
      <c r="AE163" s="158" t="str">
        <f>IF('∆Ct calculation'!AE65="","",POWER(2,-'∆Ct calculation'!AE65))</f>
        <v/>
      </c>
      <c r="AF163" s="159" t="str">
        <f>IF('∆Ct calculation'!AF65="","",POWER(2,-'∆Ct calculation'!AF65))</f>
        <v/>
      </c>
      <c r="AG163" s="157" t="str">
        <f>IF('∆Ct calculation'!AG65="","",POWER(2,-'∆Ct calculation'!AG65))</f>
        <v/>
      </c>
      <c r="AH163" s="158" t="str">
        <f>IF('∆Ct calculation'!AH65="","",POWER(2,-'∆Ct calculation'!AH65))</f>
        <v/>
      </c>
      <c r="AI163" s="159" t="str">
        <f>IF('∆Ct calculation'!AI65="","",POWER(2,-'∆Ct calculation'!AI65))</f>
        <v/>
      </c>
      <c r="AJ163" s="635" t="e">
        <f t="shared" si="122"/>
        <v>#N/A</v>
      </c>
      <c r="AK163" s="636"/>
      <c r="AL163" s="637"/>
      <c r="AM163" s="635" t="e">
        <f t="shared" si="124"/>
        <v>#N/A</v>
      </c>
      <c r="AN163" s="636"/>
      <c r="AO163" s="637"/>
      <c r="AP163" s="635" t="e">
        <f t="shared" si="125"/>
        <v>#N/A</v>
      </c>
      <c r="AQ163" s="636"/>
      <c r="AR163" s="637"/>
      <c r="AS163" s="635" t="e">
        <f t="shared" si="126"/>
        <v>#N/A</v>
      </c>
      <c r="AT163" s="636"/>
      <c r="AU163" s="637"/>
      <c r="AV163" s="635" t="e">
        <f t="shared" si="127"/>
        <v>#N/A</v>
      </c>
      <c r="AW163" s="636"/>
      <c r="AX163" s="637"/>
      <c r="AY163" s="635" t="e">
        <f t="shared" si="128"/>
        <v>#N/A</v>
      </c>
      <c r="AZ163" s="636"/>
      <c r="BA163" s="637"/>
      <c r="BB163" s="635" t="e">
        <f t="shared" si="129"/>
        <v>#N/A</v>
      </c>
      <c r="BC163" s="636"/>
      <c r="BD163" s="637"/>
      <c r="BE163" s="635" t="e">
        <f t="shared" si="130"/>
        <v>#N/A</v>
      </c>
      <c r="BF163" s="636"/>
      <c r="BG163" s="637"/>
      <c r="BH163" s="635" t="e">
        <f t="shared" si="131"/>
        <v>#N/A</v>
      </c>
      <c r="BI163" s="636"/>
      <c r="BJ163" s="637"/>
      <c r="BK163" s="635" t="e">
        <f t="shared" si="132"/>
        <v>#N/A</v>
      </c>
      <c r="BL163" s="636"/>
      <c r="BM163" s="637"/>
      <c r="BN163" s="635" t="e">
        <f t="shared" si="133"/>
        <v>#N/A</v>
      </c>
      <c r="BO163" s="636"/>
      <c r="BP163" s="637"/>
      <c r="BQ163" s="30" t="e">
        <f>IF(ISNUMBER('∆Ct and 2^(-∆Ct) means'!AK66),'∆Ct and 2^(-∆Ct) means'!AK66,NA())</f>
        <v>#N/A</v>
      </c>
      <c r="BR163" s="30" t="e">
        <f>IF(ISNUMBER('∆Ct and 2^(-∆Ct) means'!AL66),'∆Ct and 2^(-∆Ct) means'!AL66,NA())</f>
        <v>#N/A</v>
      </c>
      <c r="BS163" s="30" t="e">
        <f>IF(ISNUMBER('∆Ct and 2^(-∆Ct) means'!AM66),'∆Ct and 2^(-∆Ct) means'!AM66,NA())</f>
        <v>#N/A</v>
      </c>
      <c r="BT163" s="30" t="e">
        <f>IF(ISNUMBER('∆Ct and 2^(-∆Ct) means'!AN66),'∆Ct and 2^(-∆Ct) means'!AN66,NA())</f>
        <v>#N/A</v>
      </c>
      <c r="BU163" s="30" t="e">
        <f>IF(ISNUMBER('∆Ct and 2^(-∆Ct) means'!AO66),'∆Ct and 2^(-∆Ct) means'!AO66,NA())</f>
        <v>#N/A</v>
      </c>
      <c r="BV163" s="30" t="e">
        <f>IF(ISNUMBER('∆Ct and 2^(-∆Ct) means'!AP66),'∆Ct and 2^(-∆Ct) means'!AP66,NA())</f>
        <v>#N/A</v>
      </c>
      <c r="BW163" s="30" t="e">
        <f>IF(ISNUMBER('∆Ct and 2^(-∆Ct) means'!AQ66),'∆Ct and 2^(-∆Ct) means'!AQ66,NA())</f>
        <v>#N/A</v>
      </c>
      <c r="BX163" s="30" t="e">
        <f>IF(ISNUMBER('∆Ct and 2^(-∆Ct) means'!AR66),'∆Ct and 2^(-∆Ct) means'!AR66,NA())</f>
        <v>#N/A</v>
      </c>
      <c r="BY163" s="30" t="e">
        <f>IF(ISNUMBER('∆Ct and 2^(-∆Ct) means'!AS66),'∆Ct and 2^(-∆Ct) means'!AS66,NA())</f>
        <v>#N/A</v>
      </c>
      <c r="BZ163" s="30" t="e">
        <f>IF(ISNUMBER('∆Ct and 2^(-∆Ct) means'!AT66),'∆Ct and 2^(-∆Ct) means'!AT66,NA())</f>
        <v>#N/A</v>
      </c>
      <c r="CA163" s="30" t="e">
        <f>IF(ISNUMBER('∆Ct and 2^(-∆Ct) means'!AU66),'∆Ct and 2^(-∆Ct) means'!AU66,NA())</f>
        <v>#N/A</v>
      </c>
      <c r="CB163" s="30" t="e">
        <f>IF(ISNUMBER('∆Ct and 2^(-∆Ct) means'!AV66),'∆Ct and 2^(-∆Ct) means'!AV66,NA())</f>
        <v>#N/A</v>
      </c>
      <c r="CC163" s="30" t="e">
        <f>IF(ISNUMBER('∆Ct and 2^(-∆Ct) means'!AW66),'∆Ct and 2^(-∆Ct) means'!AW66,NA())</f>
        <v>#N/A</v>
      </c>
      <c r="CD163" s="30" t="e">
        <f>IF(ISNUMBER('∆Ct and 2^(-∆Ct) means'!AX66),'∆Ct and 2^(-∆Ct) means'!AX66,NA())</f>
        <v>#N/A</v>
      </c>
      <c r="CE163" s="30" t="e">
        <f>IF(ISNUMBER('∆Ct and 2^(-∆Ct) means'!AY66),'∆Ct and 2^(-∆Ct) means'!AY66,NA())</f>
        <v>#N/A</v>
      </c>
      <c r="CF163" s="30" t="e">
        <f>IF(ISNUMBER('∆Ct and 2^(-∆Ct) means'!AZ66),'∆Ct and 2^(-∆Ct) means'!AZ66,NA())</f>
        <v>#N/A</v>
      </c>
      <c r="CG163" s="30" t="e">
        <f>IF(ISNUMBER('∆Ct and 2^(-∆Ct) means'!BA66),'∆Ct and 2^(-∆Ct) means'!BA66,NA())</f>
        <v>#N/A</v>
      </c>
      <c r="CH163" s="30" t="e">
        <f>IF(ISNUMBER('∆Ct and 2^(-∆Ct) means'!BB66),'∆Ct and 2^(-∆Ct) means'!BB66,NA())</f>
        <v>#N/A</v>
      </c>
      <c r="CI163" s="30" t="e">
        <f>IF(ISNUMBER('∆Ct and 2^(-∆Ct) means'!BC66),'∆Ct and 2^(-∆Ct) means'!BC66,NA())</f>
        <v>#N/A</v>
      </c>
      <c r="CJ163" s="30" t="e">
        <f>IF(ISNUMBER('∆Ct and 2^(-∆Ct) means'!BD66),'∆Ct and 2^(-∆Ct) means'!BD66,NA())</f>
        <v>#N/A</v>
      </c>
    </row>
    <row r="164" spans="1:88">
      <c r="A164" s="24" t="str">
        <f t="shared" si="135"/>
        <v>F4</v>
      </c>
      <c r="B164" s="25" t="str">
        <f t="shared" si="135"/>
        <v/>
      </c>
      <c r="C164" s="157" t="str">
        <f>IF('∆Ct calculation'!C66="","",POWER(2,-'∆Ct calculation'!C66))</f>
        <v/>
      </c>
      <c r="D164" s="158" t="str">
        <f>IF('∆Ct calculation'!D66="","",POWER(2,-'∆Ct calculation'!D66))</f>
        <v/>
      </c>
      <c r="E164" s="159" t="str">
        <f>IF('∆Ct calculation'!E66="","",POWER(2,-'∆Ct calculation'!E66))</f>
        <v/>
      </c>
      <c r="F164" s="157" t="str">
        <f>IF('∆Ct calculation'!F66="","",POWER(2,-'∆Ct calculation'!F66))</f>
        <v/>
      </c>
      <c r="G164" s="158" t="str">
        <f>IF('∆Ct calculation'!G66="","",POWER(2,-'∆Ct calculation'!G66))</f>
        <v/>
      </c>
      <c r="H164" s="159" t="str">
        <f>IF('∆Ct calculation'!H66="","",POWER(2,-'∆Ct calculation'!H66))</f>
        <v/>
      </c>
      <c r="I164" s="157" t="str">
        <f>IF('∆Ct calculation'!I66="","",POWER(2,-'∆Ct calculation'!I66))</f>
        <v/>
      </c>
      <c r="J164" s="158" t="str">
        <f>IF('∆Ct calculation'!J66="","",POWER(2,-'∆Ct calculation'!J66))</f>
        <v/>
      </c>
      <c r="K164" s="159" t="str">
        <f>IF('∆Ct calculation'!K66="","",POWER(2,-'∆Ct calculation'!K66))</f>
        <v/>
      </c>
      <c r="L164" s="157" t="str">
        <f>IF('∆Ct calculation'!L66="","",POWER(2,-'∆Ct calculation'!L66))</f>
        <v/>
      </c>
      <c r="M164" s="158" t="str">
        <f>IF('∆Ct calculation'!M66="","",POWER(2,-'∆Ct calculation'!M66))</f>
        <v/>
      </c>
      <c r="N164" s="159" t="str">
        <f>IF('∆Ct calculation'!N66="","",POWER(2,-'∆Ct calculation'!N66))</f>
        <v/>
      </c>
      <c r="O164" s="157" t="str">
        <f>IF('∆Ct calculation'!O66="","",POWER(2,-'∆Ct calculation'!O66))</f>
        <v/>
      </c>
      <c r="P164" s="158" t="str">
        <f>IF('∆Ct calculation'!P66="","",POWER(2,-'∆Ct calculation'!P66))</f>
        <v/>
      </c>
      <c r="Q164" s="159" t="str">
        <f>IF('∆Ct calculation'!Q66="","",POWER(2,-'∆Ct calculation'!Q66))</f>
        <v/>
      </c>
      <c r="R164" s="157" t="str">
        <f>IF('∆Ct calculation'!R66="","",POWER(2,-'∆Ct calculation'!R66))</f>
        <v/>
      </c>
      <c r="S164" s="158" t="str">
        <f>IF('∆Ct calculation'!S66="","",POWER(2,-'∆Ct calculation'!S66))</f>
        <v/>
      </c>
      <c r="T164" s="159" t="str">
        <f>IF('∆Ct calculation'!T66="","",POWER(2,-'∆Ct calculation'!T66))</f>
        <v/>
      </c>
      <c r="U164" s="157" t="str">
        <f>IF('∆Ct calculation'!U66="","",POWER(2,-'∆Ct calculation'!U66))</f>
        <v/>
      </c>
      <c r="V164" s="158" t="str">
        <f>IF('∆Ct calculation'!V66="","",POWER(2,-'∆Ct calculation'!V66))</f>
        <v/>
      </c>
      <c r="W164" s="159" t="str">
        <f>IF('∆Ct calculation'!W66="","",POWER(2,-'∆Ct calculation'!W66))</f>
        <v/>
      </c>
      <c r="X164" s="157" t="str">
        <f>IF('∆Ct calculation'!X66="","",POWER(2,-'∆Ct calculation'!X66))</f>
        <v/>
      </c>
      <c r="Y164" s="158" t="str">
        <f>IF('∆Ct calculation'!Y66="","",POWER(2,-'∆Ct calculation'!Y66))</f>
        <v/>
      </c>
      <c r="Z164" s="159" t="str">
        <f>IF('∆Ct calculation'!Z66="","",POWER(2,-'∆Ct calculation'!Z66))</f>
        <v/>
      </c>
      <c r="AA164" s="157" t="str">
        <f>IF('∆Ct calculation'!AA66="","",POWER(2,-'∆Ct calculation'!AA66))</f>
        <v/>
      </c>
      <c r="AB164" s="158" t="str">
        <f>IF('∆Ct calculation'!AB66="","",POWER(2,-'∆Ct calculation'!AB66))</f>
        <v/>
      </c>
      <c r="AC164" s="159" t="str">
        <f>IF('∆Ct calculation'!AC66="","",POWER(2,-'∆Ct calculation'!AC66))</f>
        <v/>
      </c>
      <c r="AD164" s="157" t="str">
        <f>IF('∆Ct calculation'!AD66="","",POWER(2,-'∆Ct calculation'!AD66))</f>
        <v/>
      </c>
      <c r="AE164" s="158" t="str">
        <f>IF('∆Ct calculation'!AE66="","",POWER(2,-'∆Ct calculation'!AE66))</f>
        <v/>
      </c>
      <c r="AF164" s="159" t="str">
        <f>IF('∆Ct calculation'!AF66="","",POWER(2,-'∆Ct calculation'!AF66))</f>
        <v/>
      </c>
      <c r="AG164" s="157" t="str">
        <f>IF('∆Ct calculation'!AG66="","",POWER(2,-'∆Ct calculation'!AG66))</f>
        <v/>
      </c>
      <c r="AH164" s="158" t="str">
        <f>IF('∆Ct calculation'!AH66="","",POWER(2,-'∆Ct calculation'!AH66))</f>
        <v/>
      </c>
      <c r="AI164" s="159" t="str">
        <f>IF('∆Ct calculation'!AI66="","",POWER(2,-'∆Ct calculation'!AI66))</f>
        <v/>
      </c>
      <c r="AJ164" s="635" t="e">
        <f t="shared" si="122"/>
        <v>#N/A</v>
      </c>
      <c r="AK164" s="636"/>
      <c r="AL164" s="637"/>
      <c r="AM164" s="635" t="e">
        <f t="shared" ref="AM164:AM183" si="136">IF(ISNUMBER(POWER(2,-AM67)),POWER(2,-AM67),NA())</f>
        <v>#N/A</v>
      </c>
      <c r="AN164" s="636"/>
      <c r="AO164" s="637"/>
      <c r="AP164" s="635" t="e">
        <f t="shared" ref="AP164:AP183" si="137">IF(ISNUMBER(POWER(2,-AP67)),POWER(2,-AP67),NA())</f>
        <v>#N/A</v>
      </c>
      <c r="AQ164" s="636"/>
      <c r="AR164" s="637"/>
      <c r="AS164" s="635" t="e">
        <f t="shared" ref="AS164:AS183" si="138">IF(ISNUMBER(POWER(2,-AS67)),POWER(2,-AS67),NA())</f>
        <v>#N/A</v>
      </c>
      <c r="AT164" s="636"/>
      <c r="AU164" s="637"/>
      <c r="AV164" s="635" t="e">
        <f t="shared" ref="AV164:AV183" si="139">IF(ISNUMBER(POWER(2,-AV67)),POWER(2,-AV67),NA())</f>
        <v>#N/A</v>
      </c>
      <c r="AW164" s="636"/>
      <c r="AX164" s="637"/>
      <c r="AY164" s="635" t="e">
        <f t="shared" ref="AY164:AY183" si="140">IF(ISNUMBER(POWER(2,-AY67)),POWER(2,-AY67),NA())</f>
        <v>#N/A</v>
      </c>
      <c r="AZ164" s="636"/>
      <c r="BA164" s="637"/>
      <c r="BB164" s="635" t="e">
        <f t="shared" ref="BB164:BB183" si="141">IF(ISNUMBER(POWER(2,-BB67)),POWER(2,-BB67),NA())</f>
        <v>#N/A</v>
      </c>
      <c r="BC164" s="636"/>
      <c r="BD164" s="637"/>
      <c r="BE164" s="635" t="e">
        <f t="shared" ref="BE164:BE183" si="142">IF(ISNUMBER(POWER(2,-BE67)),POWER(2,-BE67),NA())</f>
        <v>#N/A</v>
      </c>
      <c r="BF164" s="636"/>
      <c r="BG164" s="637"/>
      <c r="BH164" s="635" t="e">
        <f t="shared" ref="BH164:BH183" si="143">IF(ISNUMBER(POWER(2,-BH67)),POWER(2,-BH67),NA())</f>
        <v>#N/A</v>
      </c>
      <c r="BI164" s="636"/>
      <c r="BJ164" s="637"/>
      <c r="BK164" s="635" t="e">
        <f t="shared" ref="BK164:BK183" si="144">IF(ISNUMBER(POWER(2,-BK67)),POWER(2,-BK67),NA())</f>
        <v>#N/A</v>
      </c>
      <c r="BL164" s="636"/>
      <c r="BM164" s="637"/>
      <c r="BN164" s="635" t="e">
        <f t="shared" ref="BN164:BN183" si="145">IF(ISNUMBER(POWER(2,-BN67)),POWER(2,-BN67),NA())</f>
        <v>#N/A</v>
      </c>
      <c r="BO164" s="636"/>
      <c r="BP164" s="637"/>
      <c r="BQ164" s="30" t="e">
        <f>IF(ISNUMBER('∆Ct and 2^(-∆Ct) means'!AK67),'∆Ct and 2^(-∆Ct) means'!AK67,NA())</f>
        <v>#N/A</v>
      </c>
      <c r="BR164" s="30" t="e">
        <f>IF(ISNUMBER('∆Ct and 2^(-∆Ct) means'!AL67),'∆Ct and 2^(-∆Ct) means'!AL67,NA())</f>
        <v>#N/A</v>
      </c>
      <c r="BS164" s="30" t="e">
        <f>IF(ISNUMBER('∆Ct and 2^(-∆Ct) means'!AM67),'∆Ct and 2^(-∆Ct) means'!AM67,NA())</f>
        <v>#N/A</v>
      </c>
      <c r="BT164" s="30" t="e">
        <f>IF(ISNUMBER('∆Ct and 2^(-∆Ct) means'!AN67),'∆Ct and 2^(-∆Ct) means'!AN67,NA())</f>
        <v>#N/A</v>
      </c>
      <c r="BU164" s="30" t="e">
        <f>IF(ISNUMBER('∆Ct and 2^(-∆Ct) means'!AO67),'∆Ct and 2^(-∆Ct) means'!AO67,NA())</f>
        <v>#N/A</v>
      </c>
      <c r="BV164" s="30" t="e">
        <f>IF(ISNUMBER('∆Ct and 2^(-∆Ct) means'!AP67),'∆Ct and 2^(-∆Ct) means'!AP67,NA())</f>
        <v>#N/A</v>
      </c>
      <c r="BW164" s="30" t="e">
        <f>IF(ISNUMBER('∆Ct and 2^(-∆Ct) means'!AQ67),'∆Ct and 2^(-∆Ct) means'!AQ67,NA())</f>
        <v>#N/A</v>
      </c>
      <c r="BX164" s="30" t="e">
        <f>IF(ISNUMBER('∆Ct and 2^(-∆Ct) means'!AR67),'∆Ct and 2^(-∆Ct) means'!AR67,NA())</f>
        <v>#N/A</v>
      </c>
      <c r="BY164" s="30" t="e">
        <f>IF(ISNUMBER('∆Ct and 2^(-∆Ct) means'!AS67),'∆Ct and 2^(-∆Ct) means'!AS67,NA())</f>
        <v>#N/A</v>
      </c>
      <c r="BZ164" s="30" t="e">
        <f>IF(ISNUMBER('∆Ct and 2^(-∆Ct) means'!AT67),'∆Ct and 2^(-∆Ct) means'!AT67,NA())</f>
        <v>#N/A</v>
      </c>
      <c r="CA164" s="30" t="e">
        <f>IF(ISNUMBER('∆Ct and 2^(-∆Ct) means'!AU67),'∆Ct and 2^(-∆Ct) means'!AU67,NA())</f>
        <v>#N/A</v>
      </c>
      <c r="CB164" s="30" t="e">
        <f>IF(ISNUMBER('∆Ct and 2^(-∆Ct) means'!AV67),'∆Ct and 2^(-∆Ct) means'!AV67,NA())</f>
        <v>#N/A</v>
      </c>
      <c r="CC164" s="30" t="e">
        <f>IF(ISNUMBER('∆Ct and 2^(-∆Ct) means'!AW67),'∆Ct and 2^(-∆Ct) means'!AW67,NA())</f>
        <v>#N/A</v>
      </c>
      <c r="CD164" s="30" t="e">
        <f>IF(ISNUMBER('∆Ct and 2^(-∆Ct) means'!AX67),'∆Ct and 2^(-∆Ct) means'!AX67,NA())</f>
        <v>#N/A</v>
      </c>
      <c r="CE164" s="30" t="e">
        <f>IF(ISNUMBER('∆Ct and 2^(-∆Ct) means'!AY67),'∆Ct and 2^(-∆Ct) means'!AY67,NA())</f>
        <v>#N/A</v>
      </c>
      <c r="CF164" s="30" t="e">
        <f>IF(ISNUMBER('∆Ct and 2^(-∆Ct) means'!AZ67),'∆Ct and 2^(-∆Ct) means'!AZ67,NA())</f>
        <v>#N/A</v>
      </c>
      <c r="CG164" s="30" t="e">
        <f>IF(ISNUMBER('∆Ct and 2^(-∆Ct) means'!BA67),'∆Ct and 2^(-∆Ct) means'!BA67,NA())</f>
        <v>#N/A</v>
      </c>
      <c r="CH164" s="30" t="e">
        <f>IF(ISNUMBER('∆Ct and 2^(-∆Ct) means'!BB67),'∆Ct and 2^(-∆Ct) means'!BB67,NA())</f>
        <v>#N/A</v>
      </c>
      <c r="CI164" s="30" t="e">
        <f>IF(ISNUMBER('∆Ct and 2^(-∆Ct) means'!BC67),'∆Ct and 2^(-∆Ct) means'!BC67,NA())</f>
        <v>#N/A</v>
      </c>
      <c r="CJ164" s="30" t="e">
        <f>IF(ISNUMBER('∆Ct and 2^(-∆Ct) means'!BD67),'∆Ct and 2^(-∆Ct) means'!BD67,NA())</f>
        <v>#N/A</v>
      </c>
    </row>
    <row r="165" spans="1:88">
      <c r="A165" s="24" t="str">
        <f t="shared" si="135"/>
        <v>F5</v>
      </c>
      <c r="B165" s="25" t="str">
        <f t="shared" si="135"/>
        <v/>
      </c>
      <c r="C165" s="157" t="str">
        <f>IF('∆Ct calculation'!C67="","",POWER(2,-'∆Ct calculation'!C67))</f>
        <v/>
      </c>
      <c r="D165" s="158" t="str">
        <f>IF('∆Ct calculation'!D67="","",POWER(2,-'∆Ct calculation'!D67))</f>
        <v/>
      </c>
      <c r="E165" s="159" t="str">
        <f>IF('∆Ct calculation'!E67="","",POWER(2,-'∆Ct calculation'!E67))</f>
        <v/>
      </c>
      <c r="F165" s="157" t="str">
        <f>IF('∆Ct calculation'!F67="","",POWER(2,-'∆Ct calculation'!F67))</f>
        <v/>
      </c>
      <c r="G165" s="158" t="str">
        <f>IF('∆Ct calculation'!G67="","",POWER(2,-'∆Ct calculation'!G67))</f>
        <v/>
      </c>
      <c r="H165" s="159" t="str">
        <f>IF('∆Ct calculation'!H67="","",POWER(2,-'∆Ct calculation'!H67))</f>
        <v/>
      </c>
      <c r="I165" s="157" t="str">
        <f>IF('∆Ct calculation'!I67="","",POWER(2,-'∆Ct calculation'!I67))</f>
        <v/>
      </c>
      <c r="J165" s="158" t="str">
        <f>IF('∆Ct calculation'!J67="","",POWER(2,-'∆Ct calculation'!J67))</f>
        <v/>
      </c>
      <c r="K165" s="159" t="str">
        <f>IF('∆Ct calculation'!K67="","",POWER(2,-'∆Ct calculation'!K67))</f>
        <v/>
      </c>
      <c r="L165" s="157" t="str">
        <f>IF('∆Ct calculation'!L67="","",POWER(2,-'∆Ct calculation'!L67))</f>
        <v/>
      </c>
      <c r="M165" s="158" t="str">
        <f>IF('∆Ct calculation'!M67="","",POWER(2,-'∆Ct calculation'!M67))</f>
        <v/>
      </c>
      <c r="N165" s="159" t="str">
        <f>IF('∆Ct calculation'!N67="","",POWER(2,-'∆Ct calculation'!N67))</f>
        <v/>
      </c>
      <c r="O165" s="157" t="str">
        <f>IF('∆Ct calculation'!O67="","",POWER(2,-'∆Ct calculation'!O67))</f>
        <v/>
      </c>
      <c r="P165" s="158" t="str">
        <f>IF('∆Ct calculation'!P67="","",POWER(2,-'∆Ct calculation'!P67))</f>
        <v/>
      </c>
      <c r="Q165" s="159" t="str">
        <f>IF('∆Ct calculation'!Q67="","",POWER(2,-'∆Ct calculation'!Q67))</f>
        <v/>
      </c>
      <c r="R165" s="157" t="str">
        <f>IF('∆Ct calculation'!R67="","",POWER(2,-'∆Ct calculation'!R67))</f>
        <v/>
      </c>
      <c r="S165" s="158" t="str">
        <f>IF('∆Ct calculation'!S67="","",POWER(2,-'∆Ct calculation'!S67))</f>
        <v/>
      </c>
      <c r="T165" s="159" t="str">
        <f>IF('∆Ct calculation'!T67="","",POWER(2,-'∆Ct calculation'!T67))</f>
        <v/>
      </c>
      <c r="U165" s="157" t="str">
        <f>IF('∆Ct calculation'!U67="","",POWER(2,-'∆Ct calculation'!U67))</f>
        <v/>
      </c>
      <c r="V165" s="158" t="str">
        <f>IF('∆Ct calculation'!V67="","",POWER(2,-'∆Ct calculation'!V67))</f>
        <v/>
      </c>
      <c r="W165" s="159" t="str">
        <f>IF('∆Ct calculation'!W67="","",POWER(2,-'∆Ct calculation'!W67))</f>
        <v/>
      </c>
      <c r="X165" s="157" t="str">
        <f>IF('∆Ct calculation'!X67="","",POWER(2,-'∆Ct calculation'!X67))</f>
        <v/>
      </c>
      <c r="Y165" s="158" t="str">
        <f>IF('∆Ct calculation'!Y67="","",POWER(2,-'∆Ct calculation'!Y67))</f>
        <v/>
      </c>
      <c r="Z165" s="159" t="str">
        <f>IF('∆Ct calculation'!Z67="","",POWER(2,-'∆Ct calculation'!Z67))</f>
        <v/>
      </c>
      <c r="AA165" s="157" t="str">
        <f>IF('∆Ct calculation'!AA67="","",POWER(2,-'∆Ct calculation'!AA67))</f>
        <v/>
      </c>
      <c r="AB165" s="158" t="str">
        <f>IF('∆Ct calculation'!AB67="","",POWER(2,-'∆Ct calculation'!AB67))</f>
        <v/>
      </c>
      <c r="AC165" s="159" t="str">
        <f>IF('∆Ct calculation'!AC67="","",POWER(2,-'∆Ct calculation'!AC67))</f>
        <v/>
      </c>
      <c r="AD165" s="157" t="str">
        <f>IF('∆Ct calculation'!AD67="","",POWER(2,-'∆Ct calculation'!AD67))</f>
        <v/>
      </c>
      <c r="AE165" s="158" t="str">
        <f>IF('∆Ct calculation'!AE67="","",POWER(2,-'∆Ct calculation'!AE67))</f>
        <v/>
      </c>
      <c r="AF165" s="159" t="str">
        <f>IF('∆Ct calculation'!AF67="","",POWER(2,-'∆Ct calculation'!AF67))</f>
        <v/>
      </c>
      <c r="AG165" s="157" t="str">
        <f>IF('∆Ct calculation'!AG67="","",POWER(2,-'∆Ct calculation'!AG67))</f>
        <v/>
      </c>
      <c r="AH165" s="158" t="str">
        <f>IF('∆Ct calculation'!AH67="","",POWER(2,-'∆Ct calculation'!AH67))</f>
        <v/>
      </c>
      <c r="AI165" s="159" t="str">
        <f>IF('∆Ct calculation'!AI67="","",POWER(2,-'∆Ct calculation'!AI67))</f>
        <v/>
      </c>
      <c r="AJ165" s="635" t="e">
        <f t="shared" ref="AJ165:AJ183" si="146">IF(ISNUMBER(POWER(2,-AJ68)),POWER(2,-AJ68),NA())</f>
        <v>#N/A</v>
      </c>
      <c r="AK165" s="636"/>
      <c r="AL165" s="637"/>
      <c r="AM165" s="635" t="e">
        <f t="shared" si="136"/>
        <v>#N/A</v>
      </c>
      <c r="AN165" s="636"/>
      <c r="AO165" s="637"/>
      <c r="AP165" s="635" t="e">
        <f t="shared" si="137"/>
        <v>#N/A</v>
      </c>
      <c r="AQ165" s="636"/>
      <c r="AR165" s="637"/>
      <c r="AS165" s="635" t="e">
        <f t="shared" si="138"/>
        <v>#N/A</v>
      </c>
      <c r="AT165" s="636"/>
      <c r="AU165" s="637"/>
      <c r="AV165" s="635" t="e">
        <f t="shared" si="139"/>
        <v>#N/A</v>
      </c>
      <c r="AW165" s="636"/>
      <c r="AX165" s="637"/>
      <c r="AY165" s="635" t="e">
        <f t="shared" si="140"/>
        <v>#N/A</v>
      </c>
      <c r="AZ165" s="636"/>
      <c r="BA165" s="637"/>
      <c r="BB165" s="635" t="e">
        <f t="shared" si="141"/>
        <v>#N/A</v>
      </c>
      <c r="BC165" s="636"/>
      <c r="BD165" s="637"/>
      <c r="BE165" s="635" t="e">
        <f t="shared" si="142"/>
        <v>#N/A</v>
      </c>
      <c r="BF165" s="636"/>
      <c r="BG165" s="637"/>
      <c r="BH165" s="635" t="e">
        <f t="shared" si="143"/>
        <v>#N/A</v>
      </c>
      <c r="BI165" s="636"/>
      <c r="BJ165" s="637"/>
      <c r="BK165" s="635" t="e">
        <f t="shared" si="144"/>
        <v>#N/A</v>
      </c>
      <c r="BL165" s="636"/>
      <c r="BM165" s="637"/>
      <c r="BN165" s="635" t="e">
        <f t="shared" si="145"/>
        <v>#N/A</v>
      </c>
      <c r="BO165" s="636"/>
      <c r="BP165" s="637"/>
      <c r="BQ165" s="30" t="e">
        <f>IF(ISNUMBER('∆Ct and 2^(-∆Ct) means'!AK68),'∆Ct and 2^(-∆Ct) means'!AK68,NA())</f>
        <v>#N/A</v>
      </c>
      <c r="BR165" s="30" t="e">
        <f>IF(ISNUMBER('∆Ct and 2^(-∆Ct) means'!AL68),'∆Ct and 2^(-∆Ct) means'!AL68,NA())</f>
        <v>#N/A</v>
      </c>
      <c r="BS165" s="30" t="e">
        <f>IF(ISNUMBER('∆Ct and 2^(-∆Ct) means'!AM68),'∆Ct and 2^(-∆Ct) means'!AM68,NA())</f>
        <v>#N/A</v>
      </c>
      <c r="BT165" s="30" t="e">
        <f>IF(ISNUMBER('∆Ct and 2^(-∆Ct) means'!AN68),'∆Ct and 2^(-∆Ct) means'!AN68,NA())</f>
        <v>#N/A</v>
      </c>
      <c r="BU165" s="30" t="e">
        <f>IF(ISNUMBER('∆Ct and 2^(-∆Ct) means'!AO68),'∆Ct and 2^(-∆Ct) means'!AO68,NA())</f>
        <v>#N/A</v>
      </c>
      <c r="BV165" s="30" t="e">
        <f>IF(ISNUMBER('∆Ct and 2^(-∆Ct) means'!AP68),'∆Ct and 2^(-∆Ct) means'!AP68,NA())</f>
        <v>#N/A</v>
      </c>
      <c r="BW165" s="30" t="e">
        <f>IF(ISNUMBER('∆Ct and 2^(-∆Ct) means'!AQ68),'∆Ct and 2^(-∆Ct) means'!AQ68,NA())</f>
        <v>#N/A</v>
      </c>
      <c r="BX165" s="30" t="e">
        <f>IF(ISNUMBER('∆Ct and 2^(-∆Ct) means'!AR68),'∆Ct and 2^(-∆Ct) means'!AR68,NA())</f>
        <v>#N/A</v>
      </c>
      <c r="BY165" s="30" t="e">
        <f>IF(ISNUMBER('∆Ct and 2^(-∆Ct) means'!AS68),'∆Ct and 2^(-∆Ct) means'!AS68,NA())</f>
        <v>#N/A</v>
      </c>
      <c r="BZ165" s="30" t="e">
        <f>IF(ISNUMBER('∆Ct and 2^(-∆Ct) means'!AT68),'∆Ct and 2^(-∆Ct) means'!AT68,NA())</f>
        <v>#N/A</v>
      </c>
      <c r="CA165" s="30" t="e">
        <f>IF(ISNUMBER('∆Ct and 2^(-∆Ct) means'!AU68),'∆Ct and 2^(-∆Ct) means'!AU68,NA())</f>
        <v>#N/A</v>
      </c>
      <c r="CB165" s="30" t="e">
        <f>IF(ISNUMBER('∆Ct and 2^(-∆Ct) means'!AV68),'∆Ct and 2^(-∆Ct) means'!AV68,NA())</f>
        <v>#N/A</v>
      </c>
      <c r="CC165" s="30" t="e">
        <f>IF(ISNUMBER('∆Ct and 2^(-∆Ct) means'!AW68),'∆Ct and 2^(-∆Ct) means'!AW68,NA())</f>
        <v>#N/A</v>
      </c>
      <c r="CD165" s="30" t="e">
        <f>IF(ISNUMBER('∆Ct and 2^(-∆Ct) means'!AX68),'∆Ct and 2^(-∆Ct) means'!AX68,NA())</f>
        <v>#N/A</v>
      </c>
      <c r="CE165" s="30" t="e">
        <f>IF(ISNUMBER('∆Ct and 2^(-∆Ct) means'!AY68),'∆Ct and 2^(-∆Ct) means'!AY68,NA())</f>
        <v>#N/A</v>
      </c>
      <c r="CF165" s="30" t="e">
        <f>IF(ISNUMBER('∆Ct and 2^(-∆Ct) means'!AZ68),'∆Ct and 2^(-∆Ct) means'!AZ68,NA())</f>
        <v>#N/A</v>
      </c>
      <c r="CG165" s="30" t="e">
        <f>IF(ISNUMBER('∆Ct and 2^(-∆Ct) means'!BA68),'∆Ct and 2^(-∆Ct) means'!BA68,NA())</f>
        <v>#N/A</v>
      </c>
      <c r="CH165" s="30" t="e">
        <f>IF(ISNUMBER('∆Ct and 2^(-∆Ct) means'!BB68),'∆Ct and 2^(-∆Ct) means'!BB68,NA())</f>
        <v>#N/A</v>
      </c>
      <c r="CI165" s="30" t="e">
        <f>IF(ISNUMBER('∆Ct and 2^(-∆Ct) means'!BC68),'∆Ct and 2^(-∆Ct) means'!BC68,NA())</f>
        <v>#N/A</v>
      </c>
      <c r="CJ165" s="30" t="e">
        <f>IF(ISNUMBER('∆Ct and 2^(-∆Ct) means'!BD68),'∆Ct and 2^(-∆Ct) means'!BD68,NA())</f>
        <v>#N/A</v>
      </c>
    </row>
    <row r="166" spans="1:88">
      <c r="A166" s="24" t="str">
        <f t="shared" si="135"/>
        <v>F6</v>
      </c>
      <c r="B166" s="25" t="str">
        <f t="shared" si="135"/>
        <v/>
      </c>
      <c r="C166" s="157" t="str">
        <f>IF('∆Ct calculation'!C68="","",POWER(2,-'∆Ct calculation'!C68))</f>
        <v/>
      </c>
      <c r="D166" s="158" t="str">
        <f>IF('∆Ct calculation'!D68="","",POWER(2,-'∆Ct calculation'!D68))</f>
        <v/>
      </c>
      <c r="E166" s="159" t="str">
        <f>IF('∆Ct calculation'!E68="","",POWER(2,-'∆Ct calculation'!E68))</f>
        <v/>
      </c>
      <c r="F166" s="157" t="str">
        <f>IF('∆Ct calculation'!F68="","",POWER(2,-'∆Ct calculation'!F68))</f>
        <v/>
      </c>
      <c r="G166" s="158" t="str">
        <f>IF('∆Ct calculation'!G68="","",POWER(2,-'∆Ct calculation'!G68))</f>
        <v/>
      </c>
      <c r="H166" s="159" t="str">
        <f>IF('∆Ct calculation'!H68="","",POWER(2,-'∆Ct calculation'!H68))</f>
        <v/>
      </c>
      <c r="I166" s="157" t="str">
        <f>IF('∆Ct calculation'!I68="","",POWER(2,-'∆Ct calculation'!I68))</f>
        <v/>
      </c>
      <c r="J166" s="158" t="str">
        <f>IF('∆Ct calculation'!J68="","",POWER(2,-'∆Ct calculation'!J68))</f>
        <v/>
      </c>
      <c r="K166" s="159" t="str">
        <f>IF('∆Ct calculation'!K68="","",POWER(2,-'∆Ct calculation'!K68))</f>
        <v/>
      </c>
      <c r="L166" s="157" t="str">
        <f>IF('∆Ct calculation'!L68="","",POWER(2,-'∆Ct calculation'!L68))</f>
        <v/>
      </c>
      <c r="M166" s="158" t="str">
        <f>IF('∆Ct calculation'!M68="","",POWER(2,-'∆Ct calculation'!M68))</f>
        <v/>
      </c>
      <c r="N166" s="159" t="str">
        <f>IF('∆Ct calculation'!N68="","",POWER(2,-'∆Ct calculation'!N68))</f>
        <v/>
      </c>
      <c r="O166" s="157" t="str">
        <f>IF('∆Ct calculation'!O68="","",POWER(2,-'∆Ct calculation'!O68))</f>
        <v/>
      </c>
      <c r="P166" s="158" t="str">
        <f>IF('∆Ct calculation'!P68="","",POWER(2,-'∆Ct calculation'!P68))</f>
        <v/>
      </c>
      <c r="Q166" s="159" t="str">
        <f>IF('∆Ct calculation'!Q68="","",POWER(2,-'∆Ct calculation'!Q68))</f>
        <v/>
      </c>
      <c r="R166" s="157" t="str">
        <f>IF('∆Ct calculation'!R68="","",POWER(2,-'∆Ct calculation'!R68))</f>
        <v/>
      </c>
      <c r="S166" s="158" t="str">
        <f>IF('∆Ct calculation'!S68="","",POWER(2,-'∆Ct calculation'!S68))</f>
        <v/>
      </c>
      <c r="T166" s="159" t="str">
        <f>IF('∆Ct calculation'!T68="","",POWER(2,-'∆Ct calculation'!T68))</f>
        <v/>
      </c>
      <c r="U166" s="157" t="str">
        <f>IF('∆Ct calculation'!U68="","",POWER(2,-'∆Ct calculation'!U68))</f>
        <v/>
      </c>
      <c r="V166" s="158" t="str">
        <f>IF('∆Ct calculation'!V68="","",POWER(2,-'∆Ct calculation'!V68))</f>
        <v/>
      </c>
      <c r="W166" s="159" t="str">
        <f>IF('∆Ct calculation'!W68="","",POWER(2,-'∆Ct calculation'!W68))</f>
        <v/>
      </c>
      <c r="X166" s="157" t="str">
        <f>IF('∆Ct calculation'!X68="","",POWER(2,-'∆Ct calculation'!X68))</f>
        <v/>
      </c>
      <c r="Y166" s="158" t="str">
        <f>IF('∆Ct calculation'!Y68="","",POWER(2,-'∆Ct calculation'!Y68))</f>
        <v/>
      </c>
      <c r="Z166" s="159" t="str">
        <f>IF('∆Ct calculation'!Z68="","",POWER(2,-'∆Ct calculation'!Z68))</f>
        <v/>
      </c>
      <c r="AA166" s="157" t="str">
        <f>IF('∆Ct calculation'!AA68="","",POWER(2,-'∆Ct calculation'!AA68))</f>
        <v/>
      </c>
      <c r="AB166" s="158" t="str">
        <f>IF('∆Ct calculation'!AB68="","",POWER(2,-'∆Ct calculation'!AB68))</f>
        <v/>
      </c>
      <c r="AC166" s="159" t="str">
        <f>IF('∆Ct calculation'!AC68="","",POWER(2,-'∆Ct calculation'!AC68))</f>
        <v/>
      </c>
      <c r="AD166" s="157" t="str">
        <f>IF('∆Ct calculation'!AD68="","",POWER(2,-'∆Ct calculation'!AD68))</f>
        <v/>
      </c>
      <c r="AE166" s="158" t="str">
        <f>IF('∆Ct calculation'!AE68="","",POWER(2,-'∆Ct calculation'!AE68))</f>
        <v/>
      </c>
      <c r="AF166" s="159" t="str">
        <f>IF('∆Ct calculation'!AF68="","",POWER(2,-'∆Ct calculation'!AF68))</f>
        <v/>
      </c>
      <c r="AG166" s="157" t="str">
        <f>IF('∆Ct calculation'!AG68="","",POWER(2,-'∆Ct calculation'!AG68))</f>
        <v/>
      </c>
      <c r="AH166" s="158" t="str">
        <f>IF('∆Ct calculation'!AH68="","",POWER(2,-'∆Ct calculation'!AH68))</f>
        <v/>
      </c>
      <c r="AI166" s="159" t="str">
        <f>IF('∆Ct calculation'!AI68="","",POWER(2,-'∆Ct calculation'!AI68))</f>
        <v/>
      </c>
      <c r="AJ166" s="635" t="e">
        <f t="shared" si="146"/>
        <v>#N/A</v>
      </c>
      <c r="AK166" s="636"/>
      <c r="AL166" s="637"/>
      <c r="AM166" s="635" t="e">
        <f t="shared" si="136"/>
        <v>#N/A</v>
      </c>
      <c r="AN166" s="636"/>
      <c r="AO166" s="637"/>
      <c r="AP166" s="635" t="e">
        <f t="shared" si="137"/>
        <v>#N/A</v>
      </c>
      <c r="AQ166" s="636"/>
      <c r="AR166" s="637"/>
      <c r="AS166" s="635" t="e">
        <f t="shared" si="138"/>
        <v>#N/A</v>
      </c>
      <c r="AT166" s="636"/>
      <c r="AU166" s="637"/>
      <c r="AV166" s="635" t="e">
        <f t="shared" si="139"/>
        <v>#N/A</v>
      </c>
      <c r="AW166" s="636"/>
      <c r="AX166" s="637"/>
      <c r="AY166" s="635" t="e">
        <f t="shared" si="140"/>
        <v>#N/A</v>
      </c>
      <c r="AZ166" s="636"/>
      <c r="BA166" s="637"/>
      <c r="BB166" s="635" t="e">
        <f t="shared" si="141"/>
        <v>#N/A</v>
      </c>
      <c r="BC166" s="636"/>
      <c r="BD166" s="637"/>
      <c r="BE166" s="635" t="e">
        <f t="shared" si="142"/>
        <v>#N/A</v>
      </c>
      <c r="BF166" s="636"/>
      <c r="BG166" s="637"/>
      <c r="BH166" s="635" t="e">
        <f t="shared" si="143"/>
        <v>#N/A</v>
      </c>
      <c r="BI166" s="636"/>
      <c r="BJ166" s="637"/>
      <c r="BK166" s="635" t="e">
        <f t="shared" si="144"/>
        <v>#N/A</v>
      </c>
      <c r="BL166" s="636"/>
      <c r="BM166" s="637"/>
      <c r="BN166" s="635" t="e">
        <f t="shared" si="145"/>
        <v>#N/A</v>
      </c>
      <c r="BO166" s="636"/>
      <c r="BP166" s="637"/>
      <c r="BQ166" s="30" t="e">
        <f>IF(ISNUMBER('∆Ct and 2^(-∆Ct) means'!AK69),'∆Ct and 2^(-∆Ct) means'!AK69,NA())</f>
        <v>#N/A</v>
      </c>
      <c r="BR166" s="30" t="e">
        <f>IF(ISNUMBER('∆Ct and 2^(-∆Ct) means'!AL69),'∆Ct and 2^(-∆Ct) means'!AL69,NA())</f>
        <v>#N/A</v>
      </c>
      <c r="BS166" s="30" t="e">
        <f>IF(ISNUMBER('∆Ct and 2^(-∆Ct) means'!AM69),'∆Ct and 2^(-∆Ct) means'!AM69,NA())</f>
        <v>#N/A</v>
      </c>
      <c r="BT166" s="30" t="e">
        <f>IF(ISNUMBER('∆Ct and 2^(-∆Ct) means'!AN69),'∆Ct and 2^(-∆Ct) means'!AN69,NA())</f>
        <v>#N/A</v>
      </c>
      <c r="BU166" s="30" t="e">
        <f>IF(ISNUMBER('∆Ct and 2^(-∆Ct) means'!AO69),'∆Ct and 2^(-∆Ct) means'!AO69,NA())</f>
        <v>#N/A</v>
      </c>
      <c r="BV166" s="30" t="e">
        <f>IF(ISNUMBER('∆Ct and 2^(-∆Ct) means'!AP69),'∆Ct and 2^(-∆Ct) means'!AP69,NA())</f>
        <v>#N/A</v>
      </c>
      <c r="BW166" s="30" t="e">
        <f>IF(ISNUMBER('∆Ct and 2^(-∆Ct) means'!AQ69),'∆Ct and 2^(-∆Ct) means'!AQ69,NA())</f>
        <v>#N/A</v>
      </c>
      <c r="BX166" s="30" t="e">
        <f>IF(ISNUMBER('∆Ct and 2^(-∆Ct) means'!AR69),'∆Ct and 2^(-∆Ct) means'!AR69,NA())</f>
        <v>#N/A</v>
      </c>
      <c r="BY166" s="30" t="e">
        <f>IF(ISNUMBER('∆Ct and 2^(-∆Ct) means'!AS69),'∆Ct and 2^(-∆Ct) means'!AS69,NA())</f>
        <v>#N/A</v>
      </c>
      <c r="BZ166" s="30" t="e">
        <f>IF(ISNUMBER('∆Ct and 2^(-∆Ct) means'!AT69),'∆Ct and 2^(-∆Ct) means'!AT69,NA())</f>
        <v>#N/A</v>
      </c>
      <c r="CA166" s="30" t="e">
        <f>IF(ISNUMBER('∆Ct and 2^(-∆Ct) means'!AU69),'∆Ct and 2^(-∆Ct) means'!AU69,NA())</f>
        <v>#N/A</v>
      </c>
      <c r="CB166" s="30" t="e">
        <f>IF(ISNUMBER('∆Ct and 2^(-∆Ct) means'!AV69),'∆Ct and 2^(-∆Ct) means'!AV69,NA())</f>
        <v>#N/A</v>
      </c>
      <c r="CC166" s="30" t="e">
        <f>IF(ISNUMBER('∆Ct and 2^(-∆Ct) means'!AW69),'∆Ct and 2^(-∆Ct) means'!AW69,NA())</f>
        <v>#N/A</v>
      </c>
      <c r="CD166" s="30" t="e">
        <f>IF(ISNUMBER('∆Ct and 2^(-∆Ct) means'!AX69),'∆Ct and 2^(-∆Ct) means'!AX69,NA())</f>
        <v>#N/A</v>
      </c>
      <c r="CE166" s="30" t="e">
        <f>IF(ISNUMBER('∆Ct and 2^(-∆Ct) means'!AY69),'∆Ct and 2^(-∆Ct) means'!AY69,NA())</f>
        <v>#N/A</v>
      </c>
      <c r="CF166" s="30" t="e">
        <f>IF(ISNUMBER('∆Ct and 2^(-∆Ct) means'!AZ69),'∆Ct and 2^(-∆Ct) means'!AZ69,NA())</f>
        <v>#N/A</v>
      </c>
      <c r="CG166" s="30" t="e">
        <f>IF(ISNUMBER('∆Ct and 2^(-∆Ct) means'!BA69),'∆Ct and 2^(-∆Ct) means'!BA69,NA())</f>
        <v>#N/A</v>
      </c>
      <c r="CH166" s="30" t="e">
        <f>IF(ISNUMBER('∆Ct and 2^(-∆Ct) means'!BB69),'∆Ct and 2^(-∆Ct) means'!BB69,NA())</f>
        <v>#N/A</v>
      </c>
      <c r="CI166" s="30" t="e">
        <f>IF(ISNUMBER('∆Ct and 2^(-∆Ct) means'!BC69),'∆Ct and 2^(-∆Ct) means'!BC69,NA())</f>
        <v>#N/A</v>
      </c>
      <c r="CJ166" s="30" t="e">
        <f>IF(ISNUMBER('∆Ct and 2^(-∆Ct) means'!BD69),'∆Ct and 2^(-∆Ct) means'!BD69,NA())</f>
        <v>#N/A</v>
      </c>
    </row>
    <row r="167" spans="1:88">
      <c r="A167" s="24" t="str">
        <f t="shared" si="135"/>
        <v>F7</v>
      </c>
      <c r="B167" s="25" t="str">
        <f t="shared" si="135"/>
        <v/>
      </c>
      <c r="C167" s="157" t="str">
        <f>IF('∆Ct calculation'!C69="","",POWER(2,-'∆Ct calculation'!C69))</f>
        <v/>
      </c>
      <c r="D167" s="158" t="str">
        <f>IF('∆Ct calculation'!D69="","",POWER(2,-'∆Ct calculation'!D69))</f>
        <v/>
      </c>
      <c r="E167" s="159" t="str">
        <f>IF('∆Ct calculation'!E69="","",POWER(2,-'∆Ct calculation'!E69))</f>
        <v/>
      </c>
      <c r="F167" s="157" t="str">
        <f>IF('∆Ct calculation'!F69="","",POWER(2,-'∆Ct calculation'!F69))</f>
        <v/>
      </c>
      <c r="G167" s="158" t="str">
        <f>IF('∆Ct calculation'!G69="","",POWER(2,-'∆Ct calculation'!G69))</f>
        <v/>
      </c>
      <c r="H167" s="159" t="str">
        <f>IF('∆Ct calculation'!H69="","",POWER(2,-'∆Ct calculation'!H69))</f>
        <v/>
      </c>
      <c r="I167" s="157" t="str">
        <f>IF('∆Ct calculation'!I69="","",POWER(2,-'∆Ct calculation'!I69))</f>
        <v/>
      </c>
      <c r="J167" s="158" t="str">
        <f>IF('∆Ct calculation'!J69="","",POWER(2,-'∆Ct calculation'!J69))</f>
        <v/>
      </c>
      <c r="K167" s="159" t="str">
        <f>IF('∆Ct calculation'!K69="","",POWER(2,-'∆Ct calculation'!K69))</f>
        <v/>
      </c>
      <c r="L167" s="157" t="str">
        <f>IF('∆Ct calculation'!L69="","",POWER(2,-'∆Ct calculation'!L69))</f>
        <v/>
      </c>
      <c r="M167" s="158" t="str">
        <f>IF('∆Ct calculation'!M69="","",POWER(2,-'∆Ct calculation'!M69))</f>
        <v/>
      </c>
      <c r="N167" s="159" t="str">
        <f>IF('∆Ct calculation'!N69="","",POWER(2,-'∆Ct calculation'!N69))</f>
        <v/>
      </c>
      <c r="O167" s="157" t="str">
        <f>IF('∆Ct calculation'!O69="","",POWER(2,-'∆Ct calculation'!O69))</f>
        <v/>
      </c>
      <c r="P167" s="158" t="str">
        <f>IF('∆Ct calculation'!P69="","",POWER(2,-'∆Ct calculation'!P69))</f>
        <v/>
      </c>
      <c r="Q167" s="159" t="str">
        <f>IF('∆Ct calculation'!Q69="","",POWER(2,-'∆Ct calculation'!Q69))</f>
        <v/>
      </c>
      <c r="R167" s="157" t="str">
        <f>IF('∆Ct calculation'!R69="","",POWER(2,-'∆Ct calculation'!R69))</f>
        <v/>
      </c>
      <c r="S167" s="158" t="str">
        <f>IF('∆Ct calculation'!S69="","",POWER(2,-'∆Ct calculation'!S69))</f>
        <v/>
      </c>
      <c r="T167" s="159" t="str">
        <f>IF('∆Ct calculation'!T69="","",POWER(2,-'∆Ct calculation'!T69))</f>
        <v/>
      </c>
      <c r="U167" s="157" t="str">
        <f>IF('∆Ct calculation'!U69="","",POWER(2,-'∆Ct calculation'!U69))</f>
        <v/>
      </c>
      <c r="V167" s="158" t="str">
        <f>IF('∆Ct calculation'!V69="","",POWER(2,-'∆Ct calculation'!V69))</f>
        <v/>
      </c>
      <c r="W167" s="159" t="str">
        <f>IF('∆Ct calculation'!W69="","",POWER(2,-'∆Ct calculation'!W69))</f>
        <v/>
      </c>
      <c r="X167" s="157" t="str">
        <f>IF('∆Ct calculation'!X69="","",POWER(2,-'∆Ct calculation'!X69))</f>
        <v/>
      </c>
      <c r="Y167" s="158" t="str">
        <f>IF('∆Ct calculation'!Y69="","",POWER(2,-'∆Ct calculation'!Y69))</f>
        <v/>
      </c>
      <c r="Z167" s="159" t="str">
        <f>IF('∆Ct calculation'!Z69="","",POWER(2,-'∆Ct calculation'!Z69))</f>
        <v/>
      </c>
      <c r="AA167" s="157" t="str">
        <f>IF('∆Ct calculation'!AA69="","",POWER(2,-'∆Ct calculation'!AA69))</f>
        <v/>
      </c>
      <c r="AB167" s="158" t="str">
        <f>IF('∆Ct calculation'!AB69="","",POWER(2,-'∆Ct calculation'!AB69))</f>
        <v/>
      </c>
      <c r="AC167" s="159" t="str">
        <f>IF('∆Ct calculation'!AC69="","",POWER(2,-'∆Ct calculation'!AC69))</f>
        <v/>
      </c>
      <c r="AD167" s="157" t="str">
        <f>IF('∆Ct calculation'!AD69="","",POWER(2,-'∆Ct calculation'!AD69))</f>
        <v/>
      </c>
      <c r="AE167" s="158" t="str">
        <f>IF('∆Ct calculation'!AE69="","",POWER(2,-'∆Ct calculation'!AE69))</f>
        <v/>
      </c>
      <c r="AF167" s="159" t="str">
        <f>IF('∆Ct calculation'!AF69="","",POWER(2,-'∆Ct calculation'!AF69))</f>
        <v/>
      </c>
      <c r="AG167" s="157" t="str">
        <f>IF('∆Ct calculation'!AG69="","",POWER(2,-'∆Ct calculation'!AG69))</f>
        <v/>
      </c>
      <c r="AH167" s="158" t="str">
        <f>IF('∆Ct calculation'!AH69="","",POWER(2,-'∆Ct calculation'!AH69))</f>
        <v/>
      </c>
      <c r="AI167" s="159" t="str">
        <f>IF('∆Ct calculation'!AI69="","",POWER(2,-'∆Ct calculation'!AI69))</f>
        <v/>
      </c>
      <c r="AJ167" s="635" t="e">
        <f t="shared" si="146"/>
        <v>#N/A</v>
      </c>
      <c r="AK167" s="636"/>
      <c r="AL167" s="637"/>
      <c r="AM167" s="635" t="e">
        <f t="shared" si="136"/>
        <v>#N/A</v>
      </c>
      <c r="AN167" s="636"/>
      <c r="AO167" s="637"/>
      <c r="AP167" s="635" t="e">
        <f t="shared" si="137"/>
        <v>#N/A</v>
      </c>
      <c r="AQ167" s="636"/>
      <c r="AR167" s="637"/>
      <c r="AS167" s="635" t="e">
        <f t="shared" si="138"/>
        <v>#N/A</v>
      </c>
      <c r="AT167" s="636"/>
      <c r="AU167" s="637"/>
      <c r="AV167" s="635" t="e">
        <f t="shared" si="139"/>
        <v>#N/A</v>
      </c>
      <c r="AW167" s="636"/>
      <c r="AX167" s="637"/>
      <c r="AY167" s="635" t="e">
        <f t="shared" si="140"/>
        <v>#N/A</v>
      </c>
      <c r="AZ167" s="636"/>
      <c r="BA167" s="637"/>
      <c r="BB167" s="635" t="e">
        <f t="shared" si="141"/>
        <v>#N/A</v>
      </c>
      <c r="BC167" s="636"/>
      <c r="BD167" s="637"/>
      <c r="BE167" s="635" t="e">
        <f t="shared" si="142"/>
        <v>#N/A</v>
      </c>
      <c r="BF167" s="636"/>
      <c r="BG167" s="637"/>
      <c r="BH167" s="635" t="e">
        <f t="shared" si="143"/>
        <v>#N/A</v>
      </c>
      <c r="BI167" s="636"/>
      <c r="BJ167" s="637"/>
      <c r="BK167" s="635" t="e">
        <f t="shared" si="144"/>
        <v>#N/A</v>
      </c>
      <c r="BL167" s="636"/>
      <c r="BM167" s="637"/>
      <c r="BN167" s="635" t="e">
        <f t="shared" si="145"/>
        <v>#N/A</v>
      </c>
      <c r="BO167" s="636"/>
      <c r="BP167" s="637"/>
      <c r="BQ167" s="30" t="e">
        <f>IF(ISNUMBER('∆Ct and 2^(-∆Ct) means'!AK70),'∆Ct and 2^(-∆Ct) means'!AK70,NA())</f>
        <v>#N/A</v>
      </c>
      <c r="BR167" s="30" t="e">
        <f>IF(ISNUMBER('∆Ct and 2^(-∆Ct) means'!AL70),'∆Ct and 2^(-∆Ct) means'!AL70,NA())</f>
        <v>#N/A</v>
      </c>
      <c r="BS167" s="30" t="e">
        <f>IF(ISNUMBER('∆Ct and 2^(-∆Ct) means'!AM70),'∆Ct and 2^(-∆Ct) means'!AM70,NA())</f>
        <v>#N/A</v>
      </c>
      <c r="BT167" s="30" t="e">
        <f>IF(ISNUMBER('∆Ct and 2^(-∆Ct) means'!AN70),'∆Ct and 2^(-∆Ct) means'!AN70,NA())</f>
        <v>#N/A</v>
      </c>
      <c r="BU167" s="30" t="e">
        <f>IF(ISNUMBER('∆Ct and 2^(-∆Ct) means'!AO70),'∆Ct and 2^(-∆Ct) means'!AO70,NA())</f>
        <v>#N/A</v>
      </c>
      <c r="BV167" s="30" t="e">
        <f>IF(ISNUMBER('∆Ct and 2^(-∆Ct) means'!AP70),'∆Ct and 2^(-∆Ct) means'!AP70,NA())</f>
        <v>#N/A</v>
      </c>
      <c r="BW167" s="30" t="e">
        <f>IF(ISNUMBER('∆Ct and 2^(-∆Ct) means'!AQ70),'∆Ct and 2^(-∆Ct) means'!AQ70,NA())</f>
        <v>#N/A</v>
      </c>
      <c r="BX167" s="30" t="e">
        <f>IF(ISNUMBER('∆Ct and 2^(-∆Ct) means'!AR70),'∆Ct and 2^(-∆Ct) means'!AR70,NA())</f>
        <v>#N/A</v>
      </c>
      <c r="BY167" s="30" t="e">
        <f>IF(ISNUMBER('∆Ct and 2^(-∆Ct) means'!AS70),'∆Ct and 2^(-∆Ct) means'!AS70,NA())</f>
        <v>#N/A</v>
      </c>
      <c r="BZ167" s="30" t="e">
        <f>IF(ISNUMBER('∆Ct and 2^(-∆Ct) means'!AT70),'∆Ct and 2^(-∆Ct) means'!AT70,NA())</f>
        <v>#N/A</v>
      </c>
      <c r="CA167" s="30" t="e">
        <f>IF(ISNUMBER('∆Ct and 2^(-∆Ct) means'!AU70),'∆Ct and 2^(-∆Ct) means'!AU70,NA())</f>
        <v>#N/A</v>
      </c>
      <c r="CB167" s="30" t="e">
        <f>IF(ISNUMBER('∆Ct and 2^(-∆Ct) means'!AV70),'∆Ct and 2^(-∆Ct) means'!AV70,NA())</f>
        <v>#N/A</v>
      </c>
      <c r="CC167" s="30" t="e">
        <f>IF(ISNUMBER('∆Ct and 2^(-∆Ct) means'!AW70),'∆Ct and 2^(-∆Ct) means'!AW70,NA())</f>
        <v>#N/A</v>
      </c>
      <c r="CD167" s="30" t="e">
        <f>IF(ISNUMBER('∆Ct and 2^(-∆Ct) means'!AX70),'∆Ct and 2^(-∆Ct) means'!AX70,NA())</f>
        <v>#N/A</v>
      </c>
      <c r="CE167" s="30" t="e">
        <f>IF(ISNUMBER('∆Ct and 2^(-∆Ct) means'!AY70),'∆Ct and 2^(-∆Ct) means'!AY70,NA())</f>
        <v>#N/A</v>
      </c>
      <c r="CF167" s="30" t="e">
        <f>IF(ISNUMBER('∆Ct and 2^(-∆Ct) means'!AZ70),'∆Ct and 2^(-∆Ct) means'!AZ70,NA())</f>
        <v>#N/A</v>
      </c>
      <c r="CG167" s="30" t="e">
        <f>IF(ISNUMBER('∆Ct and 2^(-∆Ct) means'!BA70),'∆Ct and 2^(-∆Ct) means'!BA70,NA())</f>
        <v>#N/A</v>
      </c>
      <c r="CH167" s="30" t="e">
        <f>IF(ISNUMBER('∆Ct and 2^(-∆Ct) means'!BB70),'∆Ct and 2^(-∆Ct) means'!BB70,NA())</f>
        <v>#N/A</v>
      </c>
      <c r="CI167" s="30" t="e">
        <f>IF(ISNUMBER('∆Ct and 2^(-∆Ct) means'!BC70),'∆Ct and 2^(-∆Ct) means'!BC70,NA())</f>
        <v>#N/A</v>
      </c>
      <c r="CJ167" s="30" t="e">
        <f>IF(ISNUMBER('∆Ct and 2^(-∆Ct) means'!BD70),'∆Ct and 2^(-∆Ct) means'!BD70,NA())</f>
        <v>#N/A</v>
      </c>
    </row>
    <row r="168" spans="1:88">
      <c r="A168" s="24" t="str">
        <f t="shared" si="135"/>
        <v>F8</v>
      </c>
      <c r="B168" s="25" t="str">
        <f t="shared" si="135"/>
        <v/>
      </c>
      <c r="C168" s="157" t="str">
        <f>IF('∆Ct calculation'!C70="","",POWER(2,-'∆Ct calculation'!C70))</f>
        <v/>
      </c>
      <c r="D168" s="158" t="str">
        <f>IF('∆Ct calculation'!D70="","",POWER(2,-'∆Ct calculation'!D70))</f>
        <v/>
      </c>
      <c r="E168" s="159" t="str">
        <f>IF('∆Ct calculation'!E70="","",POWER(2,-'∆Ct calculation'!E70))</f>
        <v/>
      </c>
      <c r="F168" s="157" t="str">
        <f>IF('∆Ct calculation'!F70="","",POWER(2,-'∆Ct calculation'!F70))</f>
        <v/>
      </c>
      <c r="G168" s="158" t="str">
        <f>IF('∆Ct calculation'!G70="","",POWER(2,-'∆Ct calculation'!G70))</f>
        <v/>
      </c>
      <c r="H168" s="159" t="str">
        <f>IF('∆Ct calculation'!H70="","",POWER(2,-'∆Ct calculation'!H70))</f>
        <v/>
      </c>
      <c r="I168" s="157" t="str">
        <f>IF('∆Ct calculation'!I70="","",POWER(2,-'∆Ct calculation'!I70))</f>
        <v/>
      </c>
      <c r="J168" s="158" t="str">
        <f>IF('∆Ct calculation'!J70="","",POWER(2,-'∆Ct calculation'!J70))</f>
        <v/>
      </c>
      <c r="K168" s="159" t="str">
        <f>IF('∆Ct calculation'!K70="","",POWER(2,-'∆Ct calculation'!K70))</f>
        <v/>
      </c>
      <c r="L168" s="157" t="str">
        <f>IF('∆Ct calculation'!L70="","",POWER(2,-'∆Ct calculation'!L70))</f>
        <v/>
      </c>
      <c r="M168" s="158" t="str">
        <f>IF('∆Ct calculation'!M70="","",POWER(2,-'∆Ct calculation'!M70))</f>
        <v/>
      </c>
      <c r="N168" s="159" t="str">
        <f>IF('∆Ct calculation'!N70="","",POWER(2,-'∆Ct calculation'!N70))</f>
        <v/>
      </c>
      <c r="O168" s="157" t="str">
        <f>IF('∆Ct calculation'!O70="","",POWER(2,-'∆Ct calculation'!O70))</f>
        <v/>
      </c>
      <c r="P168" s="158" t="str">
        <f>IF('∆Ct calculation'!P70="","",POWER(2,-'∆Ct calculation'!P70))</f>
        <v/>
      </c>
      <c r="Q168" s="159" t="str">
        <f>IF('∆Ct calculation'!Q70="","",POWER(2,-'∆Ct calculation'!Q70))</f>
        <v/>
      </c>
      <c r="R168" s="157" t="str">
        <f>IF('∆Ct calculation'!R70="","",POWER(2,-'∆Ct calculation'!R70))</f>
        <v/>
      </c>
      <c r="S168" s="158" t="str">
        <f>IF('∆Ct calculation'!S70="","",POWER(2,-'∆Ct calculation'!S70))</f>
        <v/>
      </c>
      <c r="T168" s="159" t="str">
        <f>IF('∆Ct calculation'!T70="","",POWER(2,-'∆Ct calculation'!T70))</f>
        <v/>
      </c>
      <c r="U168" s="157" t="str">
        <f>IF('∆Ct calculation'!U70="","",POWER(2,-'∆Ct calculation'!U70))</f>
        <v/>
      </c>
      <c r="V168" s="158" t="str">
        <f>IF('∆Ct calculation'!V70="","",POWER(2,-'∆Ct calculation'!V70))</f>
        <v/>
      </c>
      <c r="W168" s="159" t="str">
        <f>IF('∆Ct calculation'!W70="","",POWER(2,-'∆Ct calculation'!W70))</f>
        <v/>
      </c>
      <c r="X168" s="157" t="str">
        <f>IF('∆Ct calculation'!X70="","",POWER(2,-'∆Ct calculation'!X70))</f>
        <v/>
      </c>
      <c r="Y168" s="158" t="str">
        <f>IF('∆Ct calculation'!Y70="","",POWER(2,-'∆Ct calculation'!Y70))</f>
        <v/>
      </c>
      <c r="Z168" s="159" t="str">
        <f>IF('∆Ct calculation'!Z70="","",POWER(2,-'∆Ct calculation'!Z70))</f>
        <v/>
      </c>
      <c r="AA168" s="157" t="str">
        <f>IF('∆Ct calculation'!AA70="","",POWER(2,-'∆Ct calculation'!AA70))</f>
        <v/>
      </c>
      <c r="AB168" s="158" t="str">
        <f>IF('∆Ct calculation'!AB70="","",POWER(2,-'∆Ct calculation'!AB70))</f>
        <v/>
      </c>
      <c r="AC168" s="159" t="str">
        <f>IF('∆Ct calculation'!AC70="","",POWER(2,-'∆Ct calculation'!AC70))</f>
        <v/>
      </c>
      <c r="AD168" s="157" t="str">
        <f>IF('∆Ct calculation'!AD70="","",POWER(2,-'∆Ct calculation'!AD70))</f>
        <v/>
      </c>
      <c r="AE168" s="158" t="str">
        <f>IF('∆Ct calculation'!AE70="","",POWER(2,-'∆Ct calculation'!AE70))</f>
        <v/>
      </c>
      <c r="AF168" s="159" t="str">
        <f>IF('∆Ct calculation'!AF70="","",POWER(2,-'∆Ct calculation'!AF70))</f>
        <v/>
      </c>
      <c r="AG168" s="157" t="str">
        <f>IF('∆Ct calculation'!AG70="","",POWER(2,-'∆Ct calculation'!AG70))</f>
        <v/>
      </c>
      <c r="AH168" s="158" t="str">
        <f>IF('∆Ct calculation'!AH70="","",POWER(2,-'∆Ct calculation'!AH70))</f>
        <v/>
      </c>
      <c r="AI168" s="159" t="str">
        <f>IF('∆Ct calculation'!AI70="","",POWER(2,-'∆Ct calculation'!AI70))</f>
        <v/>
      </c>
      <c r="AJ168" s="635" t="e">
        <f t="shared" si="146"/>
        <v>#N/A</v>
      </c>
      <c r="AK168" s="636"/>
      <c r="AL168" s="637"/>
      <c r="AM168" s="635" t="e">
        <f t="shared" si="136"/>
        <v>#N/A</v>
      </c>
      <c r="AN168" s="636"/>
      <c r="AO168" s="637"/>
      <c r="AP168" s="635" t="e">
        <f t="shared" si="137"/>
        <v>#N/A</v>
      </c>
      <c r="AQ168" s="636"/>
      <c r="AR168" s="637"/>
      <c r="AS168" s="635" t="e">
        <f t="shared" si="138"/>
        <v>#N/A</v>
      </c>
      <c r="AT168" s="636"/>
      <c r="AU168" s="637"/>
      <c r="AV168" s="635" t="e">
        <f t="shared" si="139"/>
        <v>#N/A</v>
      </c>
      <c r="AW168" s="636"/>
      <c r="AX168" s="637"/>
      <c r="AY168" s="635" t="e">
        <f t="shared" si="140"/>
        <v>#N/A</v>
      </c>
      <c r="AZ168" s="636"/>
      <c r="BA168" s="637"/>
      <c r="BB168" s="635" t="e">
        <f t="shared" si="141"/>
        <v>#N/A</v>
      </c>
      <c r="BC168" s="636"/>
      <c r="BD168" s="637"/>
      <c r="BE168" s="635" t="e">
        <f t="shared" si="142"/>
        <v>#N/A</v>
      </c>
      <c r="BF168" s="636"/>
      <c r="BG168" s="637"/>
      <c r="BH168" s="635" t="e">
        <f t="shared" si="143"/>
        <v>#N/A</v>
      </c>
      <c r="BI168" s="636"/>
      <c r="BJ168" s="637"/>
      <c r="BK168" s="635" t="e">
        <f t="shared" si="144"/>
        <v>#N/A</v>
      </c>
      <c r="BL168" s="636"/>
      <c r="BM168" s="637"/>
      <c r="BN168" s="635" t="e">
        <f t="shared" si="145"/>
        <v>#N/A</v>
      </c>
      <c r="BO168" s="636"/>
      <c r="BP168" s="637"/>
      <c r="BQ168" s="30" t="e">
        <f>IF(ISNUMBER('∆Ct and 2^(-∆Ct) means'!AK71),'∆Ct and 2^(-∆Ct) means'!AK71,NA())</f>
        <v>#N/A</v>
      </c>
      <c r="BR168" s="30" t="e">
        <f>IF(ISNUMBER('∆Ct and 2^(-∆Ct) means'!AL71),'∆Ct and 2^(-∆Ct) means'!AL71,NA())</f>
        <v>#N/A</v>
      </c>
      <c r="BS168" s="30" t="e">
        <f>IF(ISNUMBER('∆Ct and 2^(-∆Ct) means'!AM71),'∆Ct and 2^(-∆Ct) means'!AM71,NA())</f>
        <v>#N/A</v>
      </c>
      <c r="BT168" s="30" t="e">
        <f>IF(ISNUMBER('∆Ct and 2^(-∆Ct) means'!AN71),'∆Ct and 2^(-∆Ct) means'!AN71,NA())</f>
        <v>#N/A</v>
      </c>
      <c r="BU168" s="30" t="e">
        <f>IF(ISNUMBER('∆Ct and 2^(-∆Ct) means'!AO71),'∆Ct and 2^(-∆Ct) means'!AO71,NA())</f>
        <v>#N/A</v>
      </c>
      <c r="BV168" s="30" t="e">
        <f>IF(ISNUMBER('∆Ct and 2^(-∆Ct) means'!AP71),'∆Ct and 2^(-∆Ct) means'!AP71,NA())</f>
        <v>#N/A</v>
      </c>
      <c r="BW168" s="30" t="e">
        <f>IF(ISNUMBER('∆Ct and 2^(-∆Ct) means'!AQ71),'∆Ct and 2^(-∆Ct) means'!AQ71,NA())</f>
        <v>#N/A</v>
      </c>
      <c r="BX168" s="30" t="e">
        <f>IF(ISNUMBER('∆Ct and 2^(-∆Ct) means'!AR71),'∆Ct and 2^(-∆Ct) means'!AR71,NA())</f>
        <v>#N/A</v>
      </c>
      <c r="BY168" s="30" t="e">
        <f>IF(ISNUMBER('∆Ct and 2^(-∆Ct) means'!AS71),'∆Ct and 2^(-∆Ct) means'!AS71,NA())</f>
        <v>#N/A</v>
      </c>
      <c r="BZ168" s="30" t="e">
        <f>IF(ISNUMBER('∆Ct and 2^(-∆Ct) means'!AT71),'∆Ct and 2^(-∆Ct) means'!AT71,NA())</f>
        <v>#N/A</v>
      </c>
      <c r="CA168" s="30" t="e">
        <f>IF(ISNUMBER('∆Ct and 2^(-∆Ct) means'!AU71),'∆Ct and 2^(-∆Ct) means'!AU71,NA())</f>
        <v>#N/A</v>
      </c>
      <c r="CB168" s="30" t="e">
        <f>IF(ISNUMBER('∆Ct and 2^(-∆Ct) means'!AV71),'∆Ct and 2^(-∆Ct) means'!AV71,NA())</f>
        <v>#N/A</v>
      </c>
      <c r="CC168" s="30" t="e">
        <f>IF(ISNUMBER('∆Ct and 2^(-∆Ct) means'!AW71),'∆Ct and 2^(-∆Ct) means'!AW71,NA())</f>
        <v>#N/A</v>
      </c>
      <c r="CD168" s="30" t="e">
        <f>IF(ISNUMBER('∆Ct and 2^(-∆Ct) means'!AX71),'∆Ct and 2^(-∆Ct) means'!AX71,NA())</f>
        <v>#N/A</v>
      </c>
      <c r="CE168" s="30" t="e">
        <f>IF(ISNUMBER('∆Ct and 2^(-∆Ct) means'!AY71),'∆Ct and 2^(-∆Ct) means'!AY71,NA())</f>
        <v>#N/A</v>
      </c>
      <c r="CF168" s="30" t="e">
        <f>IF(ISNUMBER('∆Ct and 2^(-∆Ct) means'!AZ71),'∆Ct and 2^(-∆Ct) means'!AZ71,NA())</f>
        <v>#N/A</v>
      </c>
      <c r="CG168" s="30" t="e">
        <f>IF(ISNUMBER('∆Ct and 2^(-∆Ct) means'!BA71),'∆Ct and 2^(-∆Ct) means'!BA71,NA())</f>
        <v>#N/A</v>
      </c>
      <c r="CH168" s="30" t="e">
        <f>IF(ISNUMBER('∆Ct and 2^(-∆Ct) means'!BB71),'∆Ct and 2^(-∆Ct) means'!BB71,NA())</f>
        <v>#N/A</v>
      </c>
      <c r="CI168" s="30" t="e">
        <f>IF(ISNUMBER('∆Ct and 2^(-∆Ct) means'!BC71),'∆Ct and 2^(-∆Ct) means'!BC71,NA())</f>
        <v>#N/A</v>
      </c>
      <c r="CJ168" s="30" t="e">
        <f>IF(ISNUMBER('∆Ct and 2^(-∆Ct) means'!BD71),'∆Ct and 2^(-∆Ct) means'!BD71,NA())</f>
        <v>#N/A</v>
      </c>
    </row>
    <row r="169" spans="1:88">
      <c r="A169" s="24" t="str">
        <f t="shared" si="135"/>
        <v>F9</v>
      </c>
      <c r="B169" s="25" t="str">
        <f t="shared" si="135"/>
        <v/>
      </c>
      <c r="C169" s="157" t="str">
        <f>IF('∆Ct calculation'!C71="","",POWER(2,-'∆Ct calculation'!C71))</f>
        <v/>
      </c>
      <c r="D169" s="158" t="str">
        <f>IF('∆Ct calculation'!D71="","",POWER(2,-'∆Ct calculation'!D71))</f>
        <v/>
      </c>
      <c r="E169" s="159" t="str">
        <f>IF('∆Ct calculation'!E71="","",POWER(2,-'∆Ct calculation'!E71))</f>
        <v/>
      </c>
      <c r="F169" s="157" t="str">
        <f>IF('∆Ct calculation'!F71="","",POWER(2,-'∆Ct calculation'!F71))</f>
        <v/>
      </c>
      <c r="G169" s="158" t="str">
        <f>IF('∆Ct calculation'!G71="","",POWER(2,-'∆Ct calculation'!G71))</f>
        <v/>
      </c>
      <c r="H169" s="159" t="str">
        <f>IF('∆Ct calculation'!H71="","",POWER(2,-'∆Ct calculation'!H71))</f>
        <v/>
      </c>
      <c r="I169" s="157" t="str">
        <f>IF('∆Ct calculation'!I71="","",POWER(2,-'∆Ct calculation'!I71))</f>
        <v/>
      </c>
      <c r="J169" s="158" t="str">
        <f>IF('∆Ct calculation'!J71="","",POWER(2,-'∆Ct calculation'!J71))</f>
        <v/>
      </c>
      <c r="K169" s="159" t="str">
        <f>IF('∆Ct calculation'!K71="","",POWER(2,-'∆Ct calculation'!K71))</f>
        <v/>
      </c>
      <c r="L169" s="157" t="str">
        <f>IF('∆Ct calculation'!L71="","",POWER(2,-'∆Ct calculation'!L71))</f>
        <v/>
      </c>
      <c r="M169" s="158" t="str">
        <f>IF('∆Ct calculation'!M71="","",POWER(2,-'∆Ct calculation'!M71))</f>
        <v/>
      </c>
      <c r="N169" s="159" t="str">
        <f>IF('∆Ct calculation'!N71="","",POWER(2,-'∆Ct calculation'!N71))</f>
        <v/>
      </c>
      <c r="O169" s="157" t="str">
        <f>IF('∆Ct calculation'!O71="","",POWER(2,-'∆Ct calculation'!O71))</f>
        <v/>
      </c>
      <c r="P169" s="158" t="str">
        <f>IF('∆Ct calculation'!P71="","",POWER(2,-'∆Ct calculation'!P71))</f>
        <v/>
      </c>
      <c r="Q169" s="159" t="str">
        <f>IF('∆Ct calculation'!Q71="","",POWER(2,-'∆Ct calculation'!Q71))</f>
        <v/>
      </c>
      <c r="R169" s="157" t="str">
        <f>IF('∆Ct calculation'!R71="","",POWER(2,-'∆Ct calculation'!R71))</f>
        <v/>
      </c>
      <c r="S169" s="158" t="str">
        <f>IF('∆Ct calculation'!S71="","",POWER(2,-'∆Ct calculation'!S71))</f>
        <v/>
      </c>
      <c r="T169" s="159" t="str">
        <f>IF('∆Ct calculation'!T71="","",POWER(2,-'∆Ct calculation'!T71))</f>
        <v/>
      </c>
      <c r="U169" s="157" t="str">
        <f>IF('∆Ct calculation'!U71="","",POWER(2,-'∆Ct calculation'!U71))</f>
        <v/>
      </c>
      <c r="V169" s="158" t="str">
        <f>IF('∆Ct calculation'!V71="","",POWER(2,-'∆Ct calculation'!V71))</f>
        <v/>
      </c>
      <c r="W169" s="159" t="str">
        <f>IF('∆Ct calculation'!W71="","",POWER(2,-'∆Ct calculation'!W71))</f>
        <v/>
      </c>
      <c r="X169" s="157" t="str">
        <f>IF('∆Ct calculation'!X71="","",POWER(2,-'∆Ct calculation'!X71))</f>
        <v/>
      </c>
      <c r="Y169" s="158" t="str">
        <f>IF('∆Ct calculation'!Y71="","",POWER(2,-'∆Ct calculation'!Y71))</f>
        <v/>
      </c>
      <c r="Z169" s="159" t="str">
        <f>IF('∆Ct calculation'!Z71="","",POWER(2,-'∆Ct calculation'!Z71))</f>
        <v/>
      </c>
      <c r="AA169" s="157" t="str">
        <f>IF('∆Ct calculation'!AA71="","",POWER(2,-'∆Ct calculation'!AA71))</f>
        <v/>
      </c>
      <c r="AB169" s="158" t="str">
        <f>IF('∆Ct calculation'!AB71="","",POWER(2,-'∆Ct calculation'!AB71))</f>
        <v/>
      </c>
      <c r="AC169" s="159" t="str">
        <f>IF('∆Ct calculation'!AC71="","",POWER(2,-'∆Ct calculation'!AC71))</f>
        <v/>
      </c>
      <c r="AD169" s="157" t="str">
        <f>IF('∆Ct calculation'!AD71="","",POWER(2,-'∆Ct calculation'!AD71))</f>
        <v/>
      </c>
      <c r="AE169" s="158" t="str">
        <f>IF('∆Ct calculation'!AE71="","",POWER(2,-'∆Ct calculation'!AE71))</f>
        <v/>
      </c>
      <c r="AF169" s="159" t="str">
        <f>IF('∆Ct calculation'!AF71="","",POWER(2,-'∆Ct calculation'!AF71))</f>
        <v/>
      </c>
      <c r="AG169" s="157" t="str">
        <f>IF('∆Ct calculation'!AG71="","",POWER(2,-'∆Ct calculation'!AG71))</f>
        <v/>
      </c>
      <c r="AH169" s="158" t="str">
        <f>IF('∆Ct calculation'!AH71="","",POWER(2,-'∆Ct calculation'!AH71))</f>
        <v/>
      </c>
      <c r="AI169" s="159" t="str">
        <f>IF('∆Ct calculation'!AI71="","",POWER(2,-'∆Ct calculation'!AI71))</f>
        <v/>
      </c>
      <c r="AJ169" s="635" t="e">
        <f t="shared" si="146"/>
        <v>#N/A</v>
      </c>
      <c r="AK169" s="636"/>
      <c r="AL169" s="637"/>
      <c r="AM169" s="635" t="e">
        <f t="shared" si="136"/>
        <v>#N/A</v>
      </c>
      <c r="AN169" s="636"/>
      <c r="AO169" s="637"/>
      <c r="AP169" s="635" t="e">
        <f t="shared" si="137"/>
        <v>#N/A</v>
      </c>
      <c r="AQ169" s="636"/>
      <c r="AR169" s="637"/>
      <c r="AS169" s="635" t="e">
        <f t="shared" si="138"/>
        <v>#N/A</v>
      </c>
      <c r="AT169" s="636"/>
      <c r="AU169" s="637"/>
      <c r="AV169" s="635" t="e">
        <f t="shared" si="139"/>
        <v>#N/A</v>
      </c>
      <c r="AW169" s="636"/>
      <c r="AX169" s="637"/>
      <c r="AY169" s="635" t="e">
        <f t="shared" si="140"/>
        <v>#N/A</v>
      </c>
      <c r="AZ169" s="636"/>
      <c r="BA169" s="637"/>
      <c r="BB169" s="635" t="e">
        <f t="shared" si="141"/>
        <v>#N/A</v>
      </c>
      <c r="BC169" s="636"/>
      <c r="BD169" s="637"/>
      <c r="BE169" s="635" t="e">
        <f t="shared" si="142"/>
        <v>#N/A</v>
      </c>
      <c r="BF169" s="636"/>
      <c r="BG169" s="637"/>
      <c r="BH169" s="635" t="e">
        <f t="shared" si="143"/>
        <v>#N/A</v>
      </c>
      <c r="BI169" s="636"/>
      <c r="BJ169" s="637"/>
      <c r="BK169" s="635" t="e">
        <f t="shared" si="144"/>
        <v>#N/A</v>
      </c>
      <c r="BL169" s="636"/>
      <c r="BM169" s="637"/>
      <c r="BN169" s="635" t="e">
        <f t="shared" si="145"/>
        <v>#N/A</v>
      </c>
      <c r="BO169" s="636"/>
      <c r="BP169" s="637"/>
      <c r="BQ169" s="30" t="e">
        <f>IF(ISNUMBER('∆Ct and 2^(-∆Ct) means'!AK72),'∆Ct and 2^(-∆Ct) means'!AK72,NA())</f>
        <v>#N/A</v>
      </c>
      <c r="BR169" s="30" t="e">
        <f>IF(ISNUMBER('∆Ct and 2^(-∆Ct) means'!AL72),'∆Ct and 2^(-∆Ct) means'!AL72,NA())</f>
        <v>#N/A</v>
      </c>
      <c r="BS169" s="30" t="e">
        <f>IF(ISNUMBER('∆Ct and 2^(-∆Ct) means'!AM72),'∆Ct and 2^(-∆Ct) means'!AM72,NA())</f>
        <v>#N/A</v>
      </c>
      <c r="BT169" s="30" t="e">
        <f>IF(ISNUMBER('∆Ct and 2^(-∆Ct) means'!AN72),'∆Ct and 2^(-∆Ct) means'!AN72,NA())</f>
        <v>#N/A</v>
      </c>
      <c r="BU169" s="30" t="e">
        <f>IF(ISNUMBER('∆Ct and 2^(-∆Ct) means'!AO72),'∆Ct and 2^(-∆Ct) means'!AO72,NA())</f>
        <v>#N/A</v>
      </c>
      <c r="BV169" s="30" t="e">
        <f>IF(ISNUMBER('∆Ct and 2^(-∆Ct) means'!AP72),'∆Ct and 2^(-∆Ct) means'!AP72,NA())</f>
        <v>#N/A</v>
      </c>
      <c r="BW169" s="30" t="e">
        <f>IF(ISNUMBER('∆Ct and 2^(-∆Ct) means'!AQ72),'∆Ct and 2^(-∆Ct) means'!AQ72,NA())</f>
        <v>#N/A</v>
      </c>
      <c r="BX169" s="30" t="e">
        <f>IF(ISNUMBER('∆Ct and 2^(-∆Ct) means'!AR72),'∆Ct and 2^(-∆Ct) means'!AR72,NA())</f>
        <v>#N/A</v>
      </c>
      <c r="BY169" s="30" t="e">
        <f>IF(ISNUMBER('∆Ct and 2^(-∆Ct) means'!AS72),'∆Ct and 2^(-∆Ct) means'!AS72,NA())</f>
        <v>#N/A</v>
      </c>
      <c r="BZ169" s="30" t="e">
        <f>IF(ISNUMBER('∆Ct and 2^(-∆Ct) means'!AT72),'∆Ct and 2^(-∆Ct) means'!AT72,NA())</f>
        <v>#N/A</v>
      </c>
      <c r="CA169" s="30" t="e">
        <f>IF(ISNUMBER('∆Ct and 2^(-∆Ct) means'!AU72),'∆Ct and 2^(-∆Ct) means'!AU72,NA())</f>
        <v>#N/A</v>
      </c>
      <c r="CB169" s="30" t="e">
        <f>IF(ISNUMBER('∆Ct and 2^(-∆Ct) means'!AV72),'∆Ct and 2^(-∆Ct) means'!AV72,NA())</f>
        <v>#N/A</v>
      </c>
      <c r="CC169" s="30" t="e">
        <f>IF(ISNUMBER('∆Ct and 2^(-∆Ct) means'!AW72),'∆Ct and 2^(-∆Ct) means'!AW72,NA())</f>
        <v>#N/A</v>
      </c>
      <c r="CD169" s="30" t="e">
        <f>IF(ISNUMBER('∆Ct and 2^(-∆Ct) means'!AX72),'∆Ct and 2^(-∆Ct) means'!AX72,NA())</f>
        <v>#N/A</v>
      </c>
      <c r="CE169" s="30" t="e">
        <f>IF(ISNUMBER('∆Ct and 2^(-∆Ct) means'!AY72),'∆Ct and 2^(-∆Ct) means'!AY72,NA())</f>
        <v>#N/A</v>
      </c>
      <c r="CF169" s="30" t="e">
        <f>IF(ISNUMBER('∆Ct and 2^(-∆Ct) means'!AZ72),'∆Ct and 2^(-∆Ct) means'!AZ72,NA())</f>
        <v>#N/A</v>
      </c>
      <c r="CG169" s="30" t="e">
        <f>IF(ISNUMBER('∆Ct and 2^(-∆Ct) means'!BA72),'∆Ct and 2^(-∆Ct) means'!BA72,NA())</f>
        <v>#N/A</v>
      </c>
      <c r="CH169" s="30" t="e">
        <f>IF(ISNUMBER('∆Ct and 2^(-∆Ct) means'!BB72),'∆Ct and 2^(-∆Ct) means'!BB72,NA())</f>
        <v>#N/A</v>
      </c>
      <c r="CI169" s="30" t="e">
        <f>IF(ISNUMBER('∆Ct and 2^(-∆Ct) means'!BC72),'∆Ct and 2^(-∆Ct) means'!BC72,NA())</f>
        <v>#N/A</v>
      </c>
      <c r="CJ169" s="30" t="e">
        <f>IF(ISNUMBER('∆Ct and 2^(-∆Ct) means'!BD72),'∆Ct and 2^(-∆Ct) means'!BD72,NA())</f>
        <v>#N/A</v>
      </c>
    </row>
    <row r="170" spans="1:88">
      <c r="A170" s="24" t="str">
        <f t="shared" si="135"/>
        <v>F10</v>
      </c>
      <c r="B170" s="25" t="str">
        <f t="shared" si="135"/>
        <v/>
      </c>
      <c r="C170" s="157" t="str">
        <f>IF('∆Ct calculation'!C72="","",POWER(2,-'∆Ct calculation'!C72))</f>
        <v/>
      </c>
      <c r="D170" s="158" t="str">
        <f>IF('∆Ct calculation'!D72="","",POWER(2,-'∆Ct calculation'!D72))</f>
        <v/>
      </c>
      <c r="E170" s="159" t="str">
        <f>IF('∆Ct calculation'!E72="","",POWER(2,-'∆Ct calculation'!E72))</f>
        <v/>
      </c>
      <c r="F170" s="157" t="str">
        <f>IF('∆Ct calculation'!F72="","",POWER(2,-'∆Ct calculation'!F72))</f>
        <v/>
      </c>
      <c r="G170" s="158" t="str">
        <f>IF('∆Ct calculation'!G72="","",POWER(2,-'∆Ct calculation'!G72))</f>
        <v/>
      </c>
      <c r="H170" s="159" t="str">
        <f>IF('∆Ct calculation'!H72="","",POWER(2,-'∆Ct calculation'!H72))</f>
        <v/>
      </c>
      <c r="I170" s="157" t="str">
        <f>IF('∆Ct calculation'!I72="","",POWER(2,-'∆Ct calculation'!I72))</f>
        <v/>
      </c>
      <c r="J170" s="158" t="str">
        <f>IF('∆Ct calculation'!J72="","",POWER(2,-'∆Ct calculation'!J72))</f>
        <v/>
      </c>
      <c r="K170" s="159" t="str">
        <f>IF('∆Ct calculation'!K72="","",POWER(2,-'∆Ct calculation'!K72))</f>
        <v/>
      </c>
      <c r="L170" s="157" t="str">
        <f>IF('∆Ct calculation'!L72="","",POWER(2,-'∆Ct calculation'!L72))</f>
        <v/>
      </c>
      <c r="M170" s="158" t="str">
        <f>IF('∆Ct calculation'!M72="","",POWER(2,-'∆Ct calculation'!M72))</f>
        <v/>
      </c>
      <c r="N170" s="159" t="str">
        <f>IF('∆Ct calculation'!N72="","",POWER(2,-'∆Ct calculation'!N72))</f>
        <v/>
      </c>
      <c r="O170" s="157" t="str">
        <f>IF('∆Ct calculation'!O72="","",POWER(2,-'∆Ct calculation'!O72))</f>
        <v/>
      </c>
      <c r="P170" s="158" t="str">
        <f>IF('∆Ct calculation'!P72="","",POWER(2,-'∆Ct calculation'!P72))</f>
        <v/>
      </c>
      <c r="Q170" s="159" t="str">
        <f>IF('∆Ct calculation'!Q72="","",POWER(2,-'∆Ct calculation'!Q72))</f>
        <v/>
      </c>
      <c r="R170" s="157" t="str">
        <f>IF('∆Ct calculation'!R72="","",POWER(2,-'∆Ct calculation'!R72))</f>
        <v/>
      </c>
      <c r="S170" s="158" t="str">
        <f>IF('∆Ct calculation'!S72="","",POWER(2,-'∆Ct calculation'!S72))</f>
        <v/>
      </c>
      <c r="T170" s="159" t="str">
        <f>IF('∆Ct calculation'!T72="","",POWER(2,-'∆Ct calculation'!T72))</f>
        <v/>
      </c>
      <c r="U170" s="157" t="str">
        <f>IF('∆Ct calculation'!U72="","",POWER(2,-'∆Ct calculation'!U72))</f>
        <v/>
      </c>
      <c r="V170" s="158" t="str">
        <f>IF('∆Ct calculation'!V72="","",POWER(2,-'∆Ct calculation'!V72))</f>
        <v/>
      </c>
      <c r="W170" s="159" t="str">
        <f>IF('∆Ct calculation'!W72="","",POWER(2,-'∆Ct calculation'!W72))</f>
        <v/>
      </c>
      <c r="X170" s="157" t="str">
        <f>IF('∆Ct calculation'!X72="","",POWER(2,-'∆Ct calculation'!X72))</f>
        <v/>
      </c>
      <c r="Y170" s="158" t="str">
        <f>IF('∆Ct calculation'!Y72="","",POWER(2,-'∆Ct calculation'!Y72))</f>
        <v/>
      </c>
      <c r="Z170" s="159" t="str">
        <f>IF('∆Ct calculation'!Z72="","",POWER(2,-'∆Ct calculation'!Z72))</f>
        <v/>
      </c>
      <c r="AA170" s="157" t="str">
        <f>IF('∆Ct calculation'!AA72="","",POWER(2,-'∆Ct calculation'!AA72))</f>
        <v/>
      </c>
      <c r="AB170" s="158" t="str">
        <f>IF('∆Ct calculation'!AB72="","",POWER(2,-'∆Ct calculation'!AB72))</f>
        <v/>
      </c>
      <c r="AC170" s="159" t="str">
        <f>IF('∆Ct calculation'!AC72="","",POWER(2,-'∆Ct calculation'!AC72))</f>
        <v/>
      </c>
      <c r="AD170" s="157" t="str">
        <f>IF('∆Ct calculation'!AD72="","",POWER(2,-'∆Ct calculation'!AD72))</f>
        <v/>
      </c>
      <c r="AE170" s="158" t="str">
        <f>IF('∆Ct calculation'!AE72="","",POWER(2,-'∆Ct calculation'!AE72))</f>
        <v/>
      </c>
      <c r="AF170" s="159" t="str">
        <f>IF('∆Ct calculation'!AF72="","",POWER(2,-'∆Ct calculation'!AF72))</f>
        <v/>
      </c>
      <c r="AG170" s="157" t="str">
        <f>IF('∆Ct calculation'!AG72="","",POWER(2,-'∆Ct calculation'!AG72))</f>
        <v/>
      </c>
      <c r="AH170" s="158" t="str">
        <f>IF('∆Ct calculation'!AH72="","",POWER(2,-'∆Ct calculation'!AH72))</f>
        <v/>
      </c>
      <c r="AI170" s="159" t="str">
        <f>IF('∆Ct calculation'!AI72="","",POWER(2,-'∆Ct calculation'!AI72))</f>
        <v/>
      </c>
      <c r="AJ170" s="635" t="e">
        <f t="shared" si="146"/>
        <v>#N/A</v>
      </c>
      <c r="AK170" s="636"/>
      <c r="AL170" s="637"/>
      <c r="AM170" s="635" t="e">
        <f t="shared" si="136"/>
        <v>#N/A</v>
      </c>
      <c r="AN170" s="636"/>
      <c r="AO170" s="637"/>
      <c r="AP170" s="635" t="e">
        <f t="shared" si="137"/>
        <v>#N/A</v>
      </c>
      <c r="AQ170" s="636"/>
      <c r="AR170" s="637"/>
      <c r="AS170" s="635" t="e">
        <f t="shared" si="138"/>
        <v>#N/A</v>
      </c>
      <c r="AT170" s="636"/>
      <c r="AU170" s="637"/>
      <c r="AV170" s="635" t="e">
        <f t="shared" si="139"/>
        <v>#N/A</v>
      </c>
      <c r="AW170" s="636"/>
      <c r="AX170" s="637"/>
      <c r="AY170" s="635" t="e">
        <f t="shared" si="140"/>
        <v>#N/A</v>
      </c>
      <c r="AZ170" s="636"/>
      <c r="BA170" s="637"/>
      <c r="BB170" s="635" t="e">
        <f t="shared" si="141"/>
        <v>#N/A</v>
      </c>
      <c r="BC170" s="636"/>
      <c r="BD170" s="637"/>
      <c r="BE170" s="635" t="e">
        <f t="shared" si="142"/>
        <v>#N/A</v>
      </c>
      <c r="BF170" s="636"/>
      <c r="BG170" s="637"/>
      <c r="BH170" s="635" t="e">
        <f t="shared" si="143"/>
        <v>#N/A</v>
      </c>
      <c r="BI170" s="636"/>
      <c r="BJ170" s="637"/>
      <c r="BK170" s="635" t="e">
        <f t="shared" si="144"/>
        <v>#N/A</v>
      </c>
      <c r="BL170" s="636"/>
      <c r="BM170" s="637"/>
      <c r="BN170" s="635" t="e">
        <f t="shared" si="145"/>
        <v>#N/A</v>
      </c>
      <c r="BO170" s="636"/>
      <c r="BP170" s="637"/>
      <c r="BQ170" s="30" t="e">
        <f>IF(ISNUMBER('∆Ct and 2^(-∆Ct) means'!AK73),'∆Ct and 2^(-∆Ct) means'!AK73,NA())</f>
        <v>#N/A</v>
      </c>
      <c r="BR170" s="30" t="e">
        <f>IF(ISNUMBER('∆Ct and 2^(-∆Ct) means'!AL73),'∆Ct and 2^(-∆Ct) means'!AL73,NA())</f>
        <v>#N/A</v>
      </c>
      <c r="BS170" s="30" t="e">
        <f>IF(ISNUMBER('∆Ct and 2^(-∆Ct) means'!AM73),'∆Ct and 2^(-∆Ct) means'!AM73,NA())</f>
        <v>#N/A</v>
      </c>
      <c r="BT170" s="30" t="e">
        <f>IF(ISNUMBER('∆Ct and 2^(-∆Ct) means'!AN73),'∆Ct and 2^(-∆Ct) means'!AN73,NA())</f>
        <v>#N/A</v>
      </c>
      <c r="BU170" s="30" t="e">
        <f>IF(ISNUMBER('∆Ct and 2^(-∆Ct) means'!AO73),'∆Ct and 2^(-∆Ct) means'!AO73,NA())</f>
        <v>#N/A</v>
      </c>
      <c r="BV170" s="30" t="e">
        <f>IF(ISNUMBER('∆Ct and 2^(-∆Ct) means'!AP73),'∆Ct and 2^(-∆Ct) means'!AP73,NA())</f>
        <v>#N/A</v>
      </c>
      <c r="BW170" s="30" t="e">
        <f>IF(ISNUMBER('∆Ct and 2^(-∆Ct) means'!AQ73),'∆Ct and 2^(-∆Ct) means'!AQ73,NA())</f>
        <v>#N/A</v>
      </c>
      <c r="BX170" s="30" t="e">
        <f>IF(ISNUMBER('∆Ct and 2^(-∆Ct) means'!AR73),'∆Ct and 2^(-∆Ct) means'!AR73,NA())</f>
        <v>#N/A</v>
      </c>
      <c r="BY170" s="30" t="e">
        <f>IF(ISNUMBER('∆Ct and 2^(-∆Ct) means'!AS73),'∆Ct and 2^(-∆Ct) means'!AS73,NA())</f>
        <v>#N/A</v>
      </c>
      <c r="BZ170" s="30" t="e">
        <f>IF(ISNUMBER('∆Ct and 2^(-∆Ct) means'!AT73),'∆Ct and 2^(-∆Ct) means'!AT73,NA())</f>
        <v>#N/A</v>
      </c>
      <c r="CA170" s="30" t="e">
        <f>IF(ISNUMBER('∆Ct and 2^(-∆Ct) means'!AU73),'∆Ct and 2^(-∆Ct) means'!AU73,NA())</f>
        <v>#N/A</v>
      </c>
      <c r="CB170" s="30" t="e">
        <f>IF(ISNUMBER('∆Ct and 2^(-∆Ct) means'!AV73),'∆Ct and 2^(-∆Ct) means'!AV73,NA())</f>
        <v>#N/A</v>
      </c>
      <c r="CC170" s="30" t="e">
        <f>IF(ISNUMBER('∆Ct and 2^(-∆Ct) means'!AW73),'∆Ct and 2^(-∆Ct) means'!AW73,NA())</f>
        <v>#N/A</v>
      </c>
      <c r="CD170" s="30" t="e">
        <f>IF(ISNUMBER('∆Ct and 2^(-∆Ct) means'!AX73),'∆Ct and 2^(-∆Ct) means'!AX73,NA())</f>
        <v>#N/A</v>
      </c>
      <c r="CE170" s="30" t="e">
        <f>IF(ISNUMBER('∆Ct and 2^(-∆Ct) means'!AY73),'∆Ct and 2^(-∆Ct) means'!AY73,NA())</f>
        <v>#N/A</v>
      </c>
      <c r="CF170" s="30" t="e">
        <f>IF(ISNUMBER('∆Ct and 2^(-∆Ct) means'!AZ73),'∆Ct and 2^(-∆Ct) means'!AZ73,NA())</f>
        <v>#N/A</v>
      </c>
      <c r="CG170" s="30" t="e">
        <f>IF(ISNUMBER('∆Ct and 2^(-∆Ct) means'!BA73),'∆Ct and 2^(-∆Ct) means'!BA73,NA())</f>
        <v>#N/A</v>
      </c>
      <c r="CH170" s="30" t="e">
        <f>IF(ISNUMBER('∆Ct and 2^(-∆Ct) means'!BB73),'∆Ct and 2^(-∆Ct) means'!BB73,NA())</f>
        <v>#N/A</v>
      </c>
      <c r="CI170" s="30" t="e">
        <f>IF(ISNUMBER('∆Ct and 2^(-∆Ct) means'!BC73),'∆Ct and 2^(-∆Ct) means'!BC73,NA())</f>
        <v>#N/A</v>
      </c>
      <c r="CJ170" s="30" t="e">
        <f>IF(ISNUMBER('∆Ct and 2^(-∆Ct) means'!BD73),'∆Ct and 2^(-∆Ct) means'!BD73,NA())</f>
        <v>#N/A</v>
      </c>
    </row>
    <row r="171" spans="1:88">
      <c r="A171" s="24" t="str">
        <f t="shared" si="135"/>
        <v>F11</v>
      </c>
      <c r="B171" s="25" t="str">
        <f t="shared" si="135"/>
        <v/>
      </c>
      <c r="C171" s="157" t="str">
        <f>IF('∆Ct calculation'!C73="","",POWER(2,-'∆Ct calculation'!C73))</f>
        <v/>
      </c>
      <c r="D171" s="158" t="str">
        <f>IF('∆Ct calculation'!D73="","",POWER(2,-'∆Ct calculation'!D73))</f>
        <v/>
      </c>
      <c r="E171" s="159" t="str">
        <f>IF('∆Ct calculation'!E73="","",POWER(2,-'∆Ct calculation'!E73))</f>
        <v/>
      </c>
      <c r="F171" s="157" t="str">
        <f>IF('∆Ct calculation'!F73="","",POWER(2,-'∆Ct calculation'!F73))</f>
        <v/>
      </c>
      <c r="G171" s="158" t="str">
        <f>IF('∆Ct calculation'!G73="","",POWER(2,-'∆Ct calculation'!G73))</f>
        <v/>
      </c>
      <c r="H171" s="159" t="str">
        <f>IF('∆Ct calculation'!H73="","",POWER(2,-'∆Ct calculation'!H73))</f>
        <v/>
      </c>
      <c r="I171" s="157" t="str">
        <f>IF('∆Ct calculation'!I73="","",POWER(2,-'∆Ct calculation'!I73))</f>
        <v/>
      </c>
      <c r="J171" s="158" t="str">
        <f>IF('∆Ct calculation'!J73="","",POWER(2,-'∆Ct calculation'!J73))</f>
        <v/>
      </c>
      <c r="K171" s="159" t="str">
        <f>IF('∆Ct calculation'!K73="","",POWER(2,-'∆Ct calculation'!K73))</f>
        <v/>
      </c>
      <c r="L171" s="157" t="str">
        <f>IF('∆Ct calculation'!L73="","",POWER(2,-'∆Ct calculation'!L73))</f>
        <v/>
      </c>
      <c r="M171" s="158" t="str">
        <f>IF('∆Ct calculation'!M73="","",POWER(2,-'∆Ct calculation'!M73))</f>
        <v/>
      </c>
      <c r="N171" s="159" t="str">
        <f>IF('∆Ct calculation'!N73="","",POWER(2,-'∆Ct calculation'!N73))</f>
        <v/>
      </c>
      <c r="O171" s="157" t="str">
        <f>IF('∆Ct calculation'!O73="","",POWER(2,-'∆Ct calculation'!O73))</f>
        <v/>
      </c>
      <c r="P171" s="158" t="str">
        <f>IF('∆Ct calculation'!P73="","",POWER(2,-'∆Ct calculation'!P73))</f>
        <v/>
      </c>
      <c r="Q171" s="159" t="str">
        <f>IF('∆Ct calculation'!Q73="","",POWER(2,-'∆Ct calculation'!Q73))</f>
        <v/>
      </c>
      <c r="R171" s="157" t="str">
        <f>IF('∆Ct calculation'!R73="","",POWER(2,-'∆Ct calculation'!R73))</f>
        <v/>
      </c>
      <c r="S171" s="158" t="str">
        <f>IF('∆Ct calculation'!S73="","",POWER(2,-'∆Ct calculation'!S73))</f>
        <v/>
      </c>
      <c r="T171" s="159" t="str">
        <f>IF('∆Ct calculation'!T73="","",POWER(2,-'∆Ct calculation'!T73))</f>
        <v/>
      </c>
      <c r="U171" s="157" t="str">
        <f>IF('∆Ct calculation'!U73="","",POWER(2,-'∆Ct calculation'!U73))</f>
        <v/>
      </c>
      <c r="V171" s="158" t="str">
        <f>IF('∆Ct calculation'!V73="","",POWER(2,-'∆Ct calculation'!V73))</f>
        <v/>
      </c>
      <c r="W171" s="159" t="str">
        <f>IF('∆Ct calculation'!W73="","",POWER(2,-'∆Ct calculation'!W73))</f>
        <v/>
      </c>
      <c r="X171" s="157" t="str">
        <f>IF('∆Ct calculation'!X73="","",POWER(2,-'∆Ct calculation'!X73))</f>
        <v/>
      </c>
      <c r="Y171" s="158" t="str">
        <f>IF('∆Ct calculation'!Y73="","",POWER(2,-'∆Ct calculation'!Y73))</f>
        <v/>
      </c>
      <c r="Z171" s="159" t="str">
        <f>IF('∆Ct calculation'!Z73="","",POWER(2,-'∆Ct calculation'!Z73))</f>
        <v/>
      </c>
      <c r="AA171" s="157" t="str">
        <f>IF('∆Ct calculation'!AA73="","",POWER(2,-'∆Ct calculation'!AA73))</f>
        <v/>
      </c>
      <c r="AB171" s="158" t="str">
        <f>IF('∆Ct calculation'!AB73="","",POWER(2,-'∆Ct calculation'!AB73))</f>
        <v/>
      </c>
      <c r="AC171" s="159" t="str">
        <f>IF('∆Ct calculation'!AC73="","",POWER(2,-'∆Ct calculation'!AC73))</f>
        <v/>
      </c>
      <c r="AD171" s="157" t="str">
        <f>IF('∆Ct calculation'!AD73="","",POWER(2,-'∆Ct calculation'!AD73))</f>
        <v/>
      </c>
      <c r="AE171" s="158" t="str">
        <f>IF('∆Ct calculation'!AE73="","",POWER(2,-'∆Ct calculation'!AE73))</f>
        <v/>
      </c>
      <c r="AF171" s="159" t="str">
        <f>IF('∆Ct calculation'!AF73="","",POWER(2,-'∆Ct calculation'!AF73))</f>
        <v/>
      </c>
      <c r="AG171" s="157" t="str">
        <f>IF('∆Ct calculation'!AG73="","",POWER(2,-'∆Ct calculation'!AG73))</f>
        <v/>
      </c>
      <c r="AH171" s="158" t="str">
        <f>IF('∆Ct calculation'!AH73="","",POWER(2,-'∆Ct calculation'!AH73))</f>
        <v/>
      </c>
      <c r="AI171" s="159" t="str">
        <f>IF('∆Ct calculation'!AI73="","",POWER(2,-'∆Ct calculation'!AI73))</f>
        <v/>
      </c>
      <c r="AJ171" s="635" t="e">
        <f t="shared" si="146"/>
        <v>#N/A</v>
      </c>
      <c r="AK171" s="636"/>
      <c r="AL171" s="637"/>
      <c r="AM171" s="635" t="e">
        <f t="shared" si="136"/>
        <v>#N/A</v>
      </c>
      <c r="AN171" s="636"/>
      <c r="AO171" s="637"/>
      <c r="AP171" s="635" t="e">
        <f t="shared" si="137"/>
        <v>#N/A</v>
      </c>
      <c r="AQ171" s="636"/>
      <c r="AR171" s="637"/>
      <c r="AS171" s="635" t="e">
        <f t="shared" si="138"/>
        <v>#N/A</v>
      </c>
      <c r="AT171" s="636"/>
      <c r="AU171" s="637"/>
      <c r="AV171" s="635" t="e">
        <f t="shared" si="139"/>
        <v>#N/A</v>
      </c>
      <c r="AW171" s="636"/>
      <c r="AX171" s="637"/>
      <c r="AY171" s="635" t="e">
        <f t="shared" si="140"/>
        <v>#N/A</v>
      </c>
      <c r="AZ171" s="636"/>
      <c r="BA171" s="637"/>
      <c r="BB171" s="635" t="e">
        <f t="shared" si="141"/>
        <v>#N/A</v>
      </c>
      <c r="BC171" s="636"/>
      <c r="BD171" s="637"/>
      <c r="BE171" s="635" t="e">
        <f t="shared" si="142"/>
        <v>#N/A</v>
      </c>
      <c r="BF171" s="636"/>
      <c r="BG171" s="637"/>
      <c r="BH171" s="635" t="e">
        <f t="shared" si="143"/>
        <v>#N/A</v>
      </c>
      <c r="BI171" s="636"/>
      <c r="BJ171" s="637"/>
      <c r="BK171" s="635" t="e">
        <f t="shared" si="144"/>
        <v>#N/A</v>
      </c>
      <c r="BL171" s="636"/>
      <c r="BM171" s="637"/>
      <c r="BN171" s="635" t="e">
        <f t="shared" si="145"/>
        <v>#N/A</v>
      </c>
      <c r="BO171" s="636"/>
      <c r="BP171" s="637"/>
      <c r="BQ171" s="30" t="e">
        <f>IF(ISNUMBER('∆Ct and 2^(-∆Ct) means'!AK74),'∆Ct and 2^(-∆Ct) means'!AK74,NA())</f>
        <v>#N/A</v>
      </c>
      <c r="BR171" s="30" t="e">
        <f>IF(ISNUMBER('∆Ct and 2^(-∆Ct) means'!AL74),'∆Ct and 2^(-∆Ct) means'!AL74,NA())</f>
        <v>#N/A</v>
      </c>
      <c r="BS171" s="30" t="e">
        <f>IF(ISNUMBER('∆Ct and 2^(-∆Ct) means'!AM74),'∆Ct and 2^(-∆Ct) means'!AM74,NA())</f>
        <v>#N/A</v>
      </c>
      <c r="BT171" s="30" t="e">
        <f>IF(ISNUMBER('∆Ct and 2^(-∆Ct) means'!AN74),'∆Ct and 2^(-∆Ct) means'!AN74,NA())</f>
        <v>#N/A</v>
      </c>
      <c r="BU171" s="30" t="e">
        <f>IF(ISNUMBER('∆Ct and 2^(-∆Ct) means'!AO74),'∆Ct and 2^(-∆Ct) means'!AO74,NA())</f>
        <v>#N/A</v>
      </c>
      <c r="BV171" s="30" t="e">
        <f>IF(ISNUMBER('∆Ct and 2^(-∆Ct) means'!AP74),'∆Ct and 2^(-∆Ct) means'!AP74,NA())</f>
        <v>#N/A</v>
      </c>
      <c r="BW171" s="30" t="e">
        <f>IF(ISNUMBER('∆Ct and 2^(-∆Ct) means'!AQ74),'∆Ct and 2^(-∆Ct) means'!AQ74,NA())</f>
        <v>#N/A</v>
      </c>
      <c r="BX171" s="30" t="e">
        <f>IF(ISNUMBER('∆Ct and 2^(-∆Ct) means'!AR74),'∆Ct and 2^(-∆Ct) means'!AR74,NA())</f>
        <v>#N/A</v>
      </c>
      <c r="BY171" s="30" t="e">
        <f>IF(ISNUMBER('∆Ct and 2^(-∆Ct) means'!AS74),'∆Ct and 2^(-∆Ct) means'!AS74,NA())</f>
        <v>#N/A</v>
      </c>
      <c r="BZ171" s="30" t="e">
        <f>IF(ISNUMBER('∆Ct and 2^(-∆Ct) means'!AT74),'∆Ct and 2^(-∆Ct) means'!AT74,NA())</f>
        <v>#N/A</v>
      </c>
      <c r="CA171" s="30" t="e">
        <f>IF(ISNUMBER('∆Ct and 2^(-∆Ct) means'!AU74),'∆Ct and 2^(-∆Ct) means'!AU74,NA())</f>
        <v>#N/A</v>
      </c>
      <c r="CB171" s="30" t="e">
        <f>IF(ISNUMBER('∆Ct and 2^(-∆Ct) means'!AV74),'∆Ct and 2^(-∆Ct) means'!AV74,NA())</f>
        <v>#N/A</v>
      </c>
      <c r="CC171" s="30" t="e">
        <f>IF(ISNUMBER('∆Ct and 2^(-∆Ct) means'!AW74),'∆Ct and 2^(-∆Ct) means'!AW74,NA())</f>
        <v>#N/A</v>
      </c>
      <c r="CD171" s="30" t="e">
        <f>IF(ISNUMBER('∆Ct and 2^(-∆Ct) means'!AX74),'∆Ct and 2^(-∆Ct) means'!AX74,NA())</f>
        <v>#N/A</v>
      </c>
      <c r="CE171" s="30" t="e">
        <f>IF(ISNUMBER('∆Ct and 2^(-∆Ct) means'!AY74),'∆Ct and 2^(-∆Ct) means'!AY74,NA())</f>
        <v>#N/A</v>
      </c>
      <c r="CF171" s="30" t="e">
        <f>IF(ISNUMBER('∆Ct and 2^(-∆Ct) means'!AZ74),'∆Ct and 2^(-∆Ct) means'!AZ74,NA())</f>
        <v>#N/A</v>
      </c>
      <c r="CG171" s="30" t="e">
        <f>IF(ISNUMBER('∆Ct and 2^(-∆Ct) means'!BA74),'∆Ct and 2^(-∆Ct) means'!BA74,NA())</f>
        <v>#N/A</v>
      </c>
      <c r="CH171" s="30" t="e">
        <f>IF(ISNUMBER('∆Ct and 2^(-∆Ct) means'!BB74),'∆Ct and 2^(-∆Ct) means'!BB74,NA())</f>
        <v>#N/A</v>
      </c>
      <c r="CI171" s="30" t="e">
        <f>IF(ISNUMBER('∆Ct and 2^(-∆Ct) means'!BC74),'∆Ct and 2^(-∆Ct) means'!BC74,NA())</f>
        <v>#N/A</v>
      </c>
      <c r="CJ171" s="30" t="e">
        <f>IF(ISNUMBER('∆Ct and 2^(-∆Ct) means'!BD74),'∆Ct and 2^(-∆Ct) means'!BD74,NA())</f>
        <v>#N/A</v>
      </c>
    </row>
    <row r="172" spans="1:88">
      <c r="A172" s="24" t="str">
        <f t="shared" si="135"/>
        <v>F12</v>
      </c>
      <c r="B172" s="25" t="str">
        <f t="shared" si="135"/>
        <v/>
      </c>
      <c r="C172" s="157" t="str">
        <f>IF('∆Ct calculation'!C74="","",POWER(2,-'∆Ct calculation'!C74))</f>
        <v/>
      </c>
      <c r="D172" s="158" t="str">
        <f>IF('∆Ct calculation'!D74="","",POWER(2,-'∆Ct calculation'!D74))</f>
        <v/>
      </c>
      <c r="E172" s="159" t="str">
        <f>IF('∆Ct calculation'!E74="","",POWER(2,-'∆Ct calculation'!E74))</f>
        <v/>
      </c>
      <c r="F172" s="157" t="str">
        <f>IF('∆Ct calculation'!F74="","",POWER(2,-'∆Ct calculation'!F74))</f>
        <v/>
      </c>
      <c r="G172" s="158" t="str">
        <f>IF('∆Ct calculation'!G74="","",POWER(2,-'∆Ct calculation'!G74))</f>
        <v/>
      </c>
      <c r="H172" s="159" t="str">
        <f>IF('∆Ct calculation'!H74="","",POWER(2,-'∆Ct calculation'!H74))</f>
        <v/>
      </c>
      <c r="I172" s="157" t="str">
        <f>IF('∆Ct calculation'!I74="","",POWER(2,-'∆Ct calculation'!I74))</f>
        <v/>
      </c>
      <c r="J172" s="158" t="str">
        <f>IF('∆Ct calculation'!J74="","",POWER(2,-'∆Ct calculation'!J74))</f>
        <v/>
      </c>
      <c r="K172" s="159" t="str">
        <f>IF('∆Ct calculation'!K74="","",POWER(2,-'∆Ct calculation'!K74))</f>
        <v/>
      </c>
      <c r="L172" s="157" t="str">
        <f>IF('∆Ct calculation'!L74="","",POWER(2,-'∆Ct calculation'!L74))</f>
        <v/>
      </c>
      <c r="M172" s="158" t="str">
        <f>IF('∆Ct calculation'!M74="","",POWER(2,-'∆Ct calculation'!M74))</f>
        <v/>
      </c>
      <c r="N172" s="159" t="str">
        <f>IF('∆Ct calculation'!N74="","",POWER(2,-'∆Ct calculation'!N74))</f>
        <v/>
      </c>
      <c r="O172" s="157" t="str">
        <f>IF('∆Ct calculation'!O74="","",POWER(2,-'∆Ct calculation'!O74))</f>
        <v/>
      </c>
      <c r="P172" s="158" t="str">
        <f>IF('∆Ct calculation'!P74="","",POWER(2,-'∆Ct calculation'!P74))</f>
        <v/>
      </c>
      <c r="Q172" s="159" t="str">
        <f>IF('∆Ct calculation'!Q74="","",POWER(2,-'∆Ct calculation'!Q74))</f>
        <v/>
      </c>
      <c r="R172" s="157" t="str">
        <f>IF('∆Ct calculation'!R74="","",POWER(2,-'∆Ct calculation'!R74))</f>
        <v/>
      </c>
      <c r="S172" s="158" t="str">
        <f>IF('∆Ct calculation'!S74="","",POWER(2,-'∆Ct calculation'!S74))</f>
        <v/>
      </c>
      <c r="T172" s="159" t="str">
        <f>IF('∆Ct calculation'!T74="","",POWER(2,-'∆Ct calculation'!T74))</f>
        <v/>
      </c>
      <c r="U172" s="157" t="str">
        <f>IF('∆Ct calculation'!U74="","",POWER(2,-'∆Ct calculation'!U74))</f>
        <v/>
      </c>
      <c r="V172" s="158" t="str">
        <f>IF('∆Ct calculation'!V74="","",POWER(2,-'∆Ct calculation'!V74))</f>
        <v/>
      </c>
      <c r="W172" s="159" t="str">
        <f>IF('∆Ct calculation'!W74="","",POWER(2,-'∆Ct calculation'!W74))</f>
        <v/>
      </c>
      <c r="X172" s="157" t="str">
        <f>IF('∆Ct calculation'!X74="","",POWER(2,-'∆Ct calculation'!X74))</f>
        <v/>
      </c>
      <c r="Y172" s="158" t="str">
        <f>IF('∆Ct calculation'!Y74="","",POWER(2,-'∆Ct calculation'!Y74))</f>
        <v/>
      </c>
      <c r="Z172" s="159" t="str">
        <f>IF('∆Ct calculation'!Z74="","",POWER(2,-'∆Ct calculation'!Z74))</f>
        <v/>
      </c>
      <c r="AA172" s="157" t="str">
        <f>IF('∆Ct calculation'!AA74="","",POWER(2,-'∆Ct calculation'!AA74))</f>
        <v/>
      </c>
      <c r="AB172" s="158" t="str">
        <f>IF('∆Ct calculation'!AB74="","",POWER(2,-'∆Ct calculation'!AB74))</f>
        <v/>
      </c>
      <c r="AC172" s="159" t="str">
        <f>IF('∆Ct calculation'!AC74="","",POWER(2,-'∆Ct calculation'!AC74))</f>
        <v/>
      </c>
      <c r="AD172" s="157" t="str">
        <f>IF('∆Ct calculation'!AD74="","",POWER(2,-'∆Ct calculation'!AD74))</f>
        <v/>
      </c>
      <c r="AE172" s="158" t="str">
        <f>IF('∆Ct calculation'!AE74="","",POWER(2,-'∆Ct calculation'!AE74))</f>
        <v/>
      </c>
      <c r="AF172" s="159" t="str">
        <f>IF('∆Ct calculation'!AF74="","",POWER(2,-'∆Ct calculation'!AF74))</f>
        <v/>
      </c>
      <c r="AG172" s="157" t="str">
        <f>IF('∆Ct calculation'!AG74="","",POWER(2,-'∆Ct calculation'!AG74))</f>
        <v/>
      </c>
      <c r="AH172" s="158" t="str">
        <f>IF('∆Ct calculation'!AH74="","",POWER(2,-'∆Ct calculation'!AH74))</f>
        <v/>
      </c>
      <c r="AI172" s="159" t="str">
        <f>IF('∆Ct calculation'!AI74="","",POWER(2,-'∆Ct calculation'!AI74))</f>
        <v/>
      </c>
      <c r="AJ172" s="635" t="e">
        <f t="shared" si="146"/>
        <v>#N/A</v>
      </c>
      <c r="AK172" s="636"/>
      <c r="AL172" s="637"/>
      <c r="AM172" s="635" t="e">
        <f t="shared" si="136"/>
        <v>#N/A</v>
      </c>
      <c r="AN172" s="636"/>
      <c r="AO172" s="637"/>
      <c r="AP172" s="635" t="e">
        <f t="shared" si="137"/>
        <v>#N/A</v>
      </c>
      <c r="AQ172" s="636"/>
      <c r="AR172" s="637"/>
      <c r="AS172" s="635" t="e">
        <f t="shared" si="138"/>
        <v>#N/A</v>
      </c>
      <c r="AT172" s="636"/>
      <c r="AU172" s="637"/>
      <c r="AV172" s="635" t="e">
        <f t="shared" si="139"/>
        <v>#N/A</v>
      </c>
      <c r="AW172" s="636"/>
      <c r="AX172" s="637"/>
      <c r="AY172" s="635" t="e">
        <f t="shared" si="140"/>
        <v>#N/A</v>
      </c>
      <c r="AZ172" s="636"/>
      <c r="BA172" s="637"/>
      <c r="BB172" s="635" t="e">
        <f t="shared" si="141"/>
        <v>#N/A</v>
      </c>
      <c r="BC172" s="636"/>
      <c r="BD172" s="637"/>
      <c r="BE172" s="635" t="e">
        <f t="shared" si="142"/>
        <v>#N/A</v>
      </c>
      <c r="BF172" s="636"/>
      <c r="BG172" s="637"/>
      <c r="BH172" s="635" t="e">
        <f t="shared" si="143"/>
        <v>#N/A</v>
      </c>
      <c r="BI172" s="636"/>
      <c r="BJ172" s="637"/>
      <c r="BK172" s="635" t="e">
        <f t="shared" si="144"/>
        <v>#N/A</v>
      </c>
      <c r="BL172" s="636"/>
      <c r="BM172" s="637"/>
      <c r="BN172" s="635" t="e">
        <f t="shared" si="145"/>
        <v>#N/A</v>
      </c>
      <c r="BO172" s="636"/>
      <c r="BP172" s="637"/>
      <c r="BQ172" s="30" t="e">
        <f>IF(ISNUMBER('∆Ct and 2^(-∆Ct) means'!AK75),'∆Ct and 2^(-∆Ct) means'!AK75,NA())</f>
        <v>#N/A</v>
      </c>
      <c r="BR172" s="30" t="e">
        <f>IF(ISNUMBER('∆Ct and 2^(-∆Ct) means'!AL75),'∆Ct and 2^(-∆Ct) means'!AL75,NA())</f>
        <v>#N/A</v>
      </c>
      <c r="BS172" s="30" t="e">
        <f>IF(ISNUMBER('∆Ct and 2^(-∆Ct) means'!AM75),'∆Ct and 2^(-∆Ct) means'!AM75,NA())</f>
        <v>#N/A</v>
      </c>
      <c r="BT172" s="30" t="e">
        <f>IF(ISNUMBER('∆Ct and 2^(-∆Ct) means'!AN75),'∆Ct and 2^(-∆Ct) means'!AN75,NA())</f>
        <v>#N/A</v>
      </c>
      <c r="BU172" s="30" t="e">
        <f>IF(ISNUMBER('∆Ct and 2^(-∆Ct) means'!AO75),'∆Ct and 2^(-∆Ct) means'!AO75,NA())</f>
        <v>#N/A</v>
      </c>
      <c r="BV172" s="30" t="e">
        <f>IF(ISNUMBER('∆Ct and 2^(-∆Ct) means'!AP75),'∆Ct and 2^(-∆Ct) means'!AP75,NA())</f>
        <v>#N/A</v>
      </c>
      <c r="BW172" s="30" t="e">
        <f>IF(ISNUMBER('∆Ct and 2^(-∆Ct) means'!AQ75),'∆Ct and 2^(-∆Ct) means'!AQ75,NA())</f>
        <v>#N/A</v>
      </c>
      <c r="BX172" s="30" t="e">
        <f>IF(ISNUMBER('∆Ct and 2^(-∆Ct) means'!AR75),'∆Ct and 2^(-∆Ct) means'!AR75,NA())</f>
        <v>#N/A</v>
      </c>
      <c r="BY172" s="30" t="e">
        <f>IF(ISNUMBER('∆Ct and 2^(-∆Ct) means'!AS75),'∆Ct and 2^(-∆Ct) means'!AS75,NA())</f>
        <v>#N/A</v>
      </c>
      <c r="BZ172" s="30" t="e">
        <f>IF(ISNUMBER('∆Ct and 2^(-∆Ct) means'!AT75),'∆Ct and 2^(-∆Ct) means'!AT75,NA())</f>
        <v>#N/A</v>
      </c>
      <c r="CA172" s="30" t="e">
        <f>IF(ISNUMBER('∆Ct and 2^(-∆Ct) means'!AU75),'∆Ct and 2^(-∆Ct) means'!AU75,NA())</f>
        <v>#N/A</v>
      </c>
      <c r="CB172" s="30" t="e">
        <f>IF(ISNUMBER('∆Ct and 2^(-∆Ct) means'!AV75),'∆Ct and 2^(-∆Ct) means'!AV75,NA())</f>
        <v>#N/A</v>
      </c>
      <c r="CC172" s="30" t="e">
        <f>IF(ISNUMBER('∆Ct and 2^(-∆Ct) means'!AW75),'∆Ct and 2^(-∆Ct) means'!AW75,NA())</f>
        <v>#N/A</v>
      </c>
      <c r="CD172" s="30" t="e">
        <f>IF(ISNUMBER('∆Ct and 2^(-∆Ct) means'!AX75),'∆Ct and 2^(-∆Ct) means'!AX75,NA())</f>
        <v>#N/A</v>
      </c>
      <c r="CE172" s="30" t="e">
        <f>IF(ISNUMBER('∆Ct and 2^(-∆Ct) means'!AY75),'∆Ct and 2^(-∆Ct) means'!AY75,NA())</f>
        <v>#N/A</v>
      </c>
      <c r="CF172" s="30" t="e">
        <f>IF(ISNUMBER('∆Ct and 2^(-∆Ct) means'!AZ75),'∆Ct and 2^(-∆Ct) means'!AZ75,NA())</f>
        <v>#N/A</v>
      </c>
      <c r="CG172" s="30" t="e">
        <f>IF(ISNUMBER('∆Ct and 2^(-∆Ct) means'!BA75),'∆Ct and 2^(-∆Ct) means'!BA75,NA())</f>
        <v>#N/A</v>
      </c>
      <c r="CH172" s="30" t="e">
        <f>IF(ISNUMBER('∆Ct and 2^(-∆Ct) means'!BB75),'∆Ct and 2^(-∆Ct) means'!BB75,NA())</f>
        <v>#N/A</v>
      </c>
      <c r="CI172" s="30" t="e">
        <f>IF(ISNUMBER('∆Ct and 2^(-∆Ct) means'!BC75),'∆Ct and 2^(-∆Ct) means'!BC75,NA())</f>
        <v>#N/A</v>
      </c>
      <c r="CJ172" s="30" t="e">
        <f>IF(ISNUMBER('∆Ct and 2^(-∆Ct) means'!BD75),'∆Ct and 2^(-∆Ct) means'!BD75,NA())</f>
        <v>#N/A</v>
      </c>
    </row>
    <row r="173" spans="1:88">
      <c r="A173" s="24" t="str">
        <f t="shared" si="135"/>
        <v>G1</v>
      </c>
      <c r="B173" s="25" t="str">
        <f t="shared" si="135"/>
        <v/>
      </c>
      <c r="C173" s="157" t="str">
        <f>IF('∆Ct calculation'!C75="","",POWER(2,-'∆Ct calculation'!C75))</f>
        <v/>
      </c>
      <c r="D173" s="158" t="str">
        <f>IF('∆Ct calculation'!D75="","",POWER(2,-'∆Ct calculation'!D75))</f>
        <v/>
      </c>
      <c r="E173" s="159" t="str">
        <f>IF('∆Ct calculation'!E75="","",POWER(2,-'∆Ct calculation'!E75))</f>
        <v/>
      </c>
      <c r="F173" s="157" t="str">
        <f>IF('∆Ct calculation'!F75="","",POWER(2,-'∆Ct calculation'!F75))</f>
        <v/>
      </c>
      <c r="G173" s="158" t="str">
        <f>IF('∆Ct calculation'!G75="","",POWER(2,-'∆Ct calculation'!G75))</f>
        <v/>
      </c>
      <c r="H173" s="159" t="str">
        <f>IF('∆Ct calculation'!H75="","",POWER(2,-'∆Ct calculation'!H75))</f>
        <v/>
      </c>
      <c r="I173" s="157" t="str">
        <f>IF('∆Ct calculation'!I75="","",POWER(2,-'∆Ct calculation'!I75))</f>
        <v/>
      </c>
      <c r="J173" s="158" t="str">
        <f>IF('∆Ct calculation'!J75="","",POWER(2,-'∆Ct calculation'!J75))</f>
        <v/>
      </c>
      <c r="K173" s="159" t="str">
        <f>IF('∆Ct calculation'!K75="","",POWER(2,-'∆Ct calculation'!K75))</f>
        <v/>
      </c>
      <c r="L173" s="157" t="str">
        <f>IF('∆Ct calculation'!L75="","",POWER(2,-'∆Ct calculation'!L75))</f>
        <v/>
      </c>
      <c r="M173" s="158" t="str">
        <f>IF('∆Ct calculation'!M75="","",POWER(2,-'∆Ct calculation'!M75))</f>
        <v/>
      </c>
      <c r="N173" s="159" t="str">
        <f>IF('∆Ct calculation'!N75="","",POWER(2,-'∆Ct calculation'!N75))</f>
        <v/>
      </c>
      <c r="O173" s="157" t="str">
        <f>IF('∆Ct calculation'!O75="","",POWER(2,-'∆Ct calculation'!O75))</f>
        <v/>
      </c>
      <c r="P173" s="158" t="str">
        <f>IF('∆Ct calculation'!P75="","",POWER(2,-'∆Ct calculation'!P75))</f>
        <v/>
      </c>
      <c r="Q173" s="159" t="str">
        <f>IF('∆Ct calculation'!Q75="","",POWER(2,-'∆Ct calculation'!Q75))</f>
        <v/>
      </c>
      <c r="R173" s="157" t="str">
        <f>IF('∆Ct calculation'!R75="","",POWER(2,-'∆Ct calculation'!R75))</f>
        <v/>
      </c>
      <c r="S173" s="158" t="str">
        <f>IF('∆Ct calculation'!S75="","",POWER(2,-'∆Ct calculation'!S75))</f>
        <v/>
      </c>
      <c r="T173" s="159" t="str">
        <f>IF('∆Ct calculation'!T75="","",POWER(2,-'∆Ct calculation'!T75))</f>
        <v/>
      </c>
      <c r="U173" s="157" t="str">
        <f>IF('∆Ct calculation'!U75="","",POWER(2,-'∆Ct calculation'!U75))</f>
        <v/>
      </c>
      <c r="V173" s="158" t="str">
        <f>IF('∆Ct calculation'!V75="","",POWER(2,-'∆Ct calculation'!V75))</f>
        <v/>
      </c>
      <c r="W173" s="159" t="str">
        <f>IF('∆Ct calculation'!W75="","",POWER(2,-'∆Ct calculation'!W75))</f>
        <v/>
      </c>
      <c r="X173" s="157" t="str">
        <f>IF('∆Ct calculation'!X75="","",POWER(2,-'∆Ct calculation'!X75))</f>
        <v/>
      </c>
      <c r="Y173" s="158" t="str">
        <f>IF('∆Ct calculation'!Y75="","",POWER(2,-'∆Ct calculation'!Y75))</f>
        <v/>
      </c>
      <c r="Z173" s="159" t="str">
        <f>IF('∆Ct calculation'!Z75="","",POWER(2,-'∆Ct calculation'!Z75))</f>
        <v/>
      </c>
      <c r="AA173" s="157" t="str">
        <f>IF('∆Ct calculation'!AA75="","",POWER(2,-'∆Ct calculation'!AA75))</f>
        <v/>
      </c>
      <c r="AB173" s="158" t="str">
        <f>IF('∆Ct calculation'!AB75="","",POWER(2,-'∆Ct calculation'!AB75))</f>
        <v/>
      </c>
      <c r="AC173" s="159" t="str">
        <f>IF('∆Ct calculation'!AC75="","",POWER(2,-'∆Ct calculation'!AC75))</f>
        <v/>
      </c>
      <c r="AD173" s="157" t="str">
        <f>IF('∆Ct calculation'!AD75="","",POWER(2,-'∆Ct calculation'!AD75))</f>
        <v/>
      </c>
      <c r="AE173" s="158" t="str">
        <f>IF('∆Ct calculation'!AE75="","",POWER(2,-'∆Ct calculation'!AE75))</f>
        <v/>
      </c>
      <c r="AF173" s="159" t="str">
        <f>IF('∆Ct calculation'!AF75="","",POWER(2,-'∆Ct calculation'!AF75))</f>
        <v/>
      </c>
      <c r="AG173" s="157" t="str">
        <f>IF('∆Ct calculation'!AG75="","",POWER(2,-'∆Ct calculation'!AG75))</f>
        <v/>
      </c>
      <c r="AH173" s="158" t="str">
        <f>IF('∆Ct calculation'!AH75="","",POWER(2,-'∆Ct calculation'!AH75))</f>
        <v/>
      </c>
      <c r="AI173" s="159" t="str">
        <f>IF('∆Ct calculation'!AI75="","",POWER(2,-'∆Ct calculation'!AI75))</f>
        <v/>
      </c>
      <c r="AJ173" s="635" t="e">
        <f t="shared" si="146"/>
        <v>#N/A</v>
      </c>
      <c r="AK173" s="636"/>
      <c r="AL173" s="637"/>
      <c r="AM173" s="635" t="e">
        <f t="shared" si="136"/>
        <v>#N/A</v>
      </c>
      <c r="AN173" s="636"/>
      <c r="AO173" s="637"/>
      <c r="AP173" s="635" t="e">
        <f t="shared" si="137"/>
        <v>#N/A</v>
      </c>
      <c r="AQ173" s="636"/>
      <c r="AR173" s="637"/>
      <c r="AS173" s="635" t="e">
        <f t="shared" si="138"/>
        <v>#N/A</v>
      </c>
      <c r="AT173" s="636"/>
      <c r="AU173" s="637"/>
      <c r="AV173" s="635" t="e">
        <f t="shared" si="139"/>
        <v>#N/A</v>
      </c>
      <c r="AW173" s="636"/>
      <c r="AX173" s="637"/>
      <c r="AY173" s="635" t="e">
        <f t="shared" si="140"/>
        <v>#N/A</v>
      </c>
      <c r="AZ173" s="636"/>
      <c r="BA173" s="637"/>
      <c r="BB173" s="635" t="e">
        <f t="shared" si="141"/>
        <v>#N/A</v>
      </c>
      <c r="BC173" s="636"/>
      <c r="BD173" s="637"/>
      <c r="BE173" s="635" t="e">
        <f t="shared" si="142"/>
        <v>#N/A</v>
      </c>
      <c r="BF173" s="636"/>
      <c r="BG173" s="637"/>
      <c r="BH173" s="635" t="e">
        <f t="shared" si="143"/>
        <v>#N/A</v>
      </c>
      <c r="BI173" s="636"/>
      <c r="BJ173" s="637"/>
      <c r="BK173" s="635" t="e">
        <f t="shared" si="144"/>
        <v>#N/A</v>
      </c>
      <c r="BL173" s="636"/>
      <c r="BM173" s="637"/>
      <c r="BN173" s="635" t="e">
        <f t="shared" si="145"/>
        <v>#N/A</v>
      </c>
      <c r="BO173" s="636"/>
      <c r="BP173" s="637"/>
      <c r="BQ173" s="30" t="e">
        <f>IF(ISNUMBER('∆Ct and 2^(-∆Ct) means'!AK76),'∆Ct and 2^(-∆Ct) means'!AK76,NA())</f>
        <v>#N/A</v>
      </c>
      <c r="BR173" s="30" t="e">
        <f>IF(ISNUMBER('∆Ct and 2^(-∆Ct) means'!AL76),'∆Ct and 2^(-∆Ct) means'!AL76,NA())</f>
        <v>#N/A</v>
      </c>
      <c r="BS173" s="30" t="e">
        <f>IF(ISNUMBER('∆Ct and 2^(-∆Ct) means'!AM76),'∆Ct and 2^(-∆Ct) means'!AM76,NA())</f>
        <v>#N/A</v>
      </c>
      <c r="BT173" s="30" t="e">
        <f>IF(ISNUMBER('∆Ct and 2^(-∆Ct) means'!AN76),'∆Ct and 2^(-∆Ct) means'!AN76,NA())</f>
        <v>#N/A</v>
      </c>
      <c r="BU173" s="30" t="e">
        <f>IF(ISNUMBER('∆Ct and 2^(-∆Ct) means'!AO76),'∆Ct and 2^(-∆Ct) means'!AO76,NA())</f>
        <v>#N/A</v>
      </c>
      <c r="BV173" s="30" t="e">
        <f>IF(ISNUMBER('∆Ct and 2^(-∆Ct) means'!AP76),'∆Ct and 2^(-∆Ct) means'!AP76,NA())</f>
        <v>#N/A</v>
      </c>
      <c r="BW173" s="30" t="e">
        <f>IF(ISNUMBER('∆Ct and 2^(-∆Ct) means'!AQ76),'∆Ct and 2^(-∆Ct) means'!AQ76,NA())</f>
        <v>#N/A</v>
      </c>
      <c r="BX173" s="30" t="e">
        <f>IF(ISNUMBER('∆Ct and 2^(-∆Ct) means'!AR76),'∆Ct and 2^(-∆Ct) means'!AR76,NA())</f>
        <v>#N/A</v>
      </c>
      <c r="BY173" s="30" t="e">
        <f>IF(ISNUMBER('∆Ct and 2^(-∆Ct) means'!AS76),'∆Ct and 2^(-∆Ct) means'!AS76,NA())</f>
        <v>#N/A</v>
      </c>
      <c r="BZ173" s="30" t="e">
        <f>IF(ISNUMBER('∆Ct and 2^(-∆Ct) means'!AT76),'∆Ct and 2^(-∆Ct) means'!AT76,NA())</f>
        <v>#N/A</v>
      </c>
      <c r="CA173" s="30" t="e">
        <f>IF(ISNUMBER('∆Ct and 2^(-∆Ct) means'!AU76),'∆Ct and 2^(-∆Ct) means'!AU76,NA())</f>
        <v>#N/A</v>
      </c>
      <c r="CB173" s="30" t="e">
        <f>IF(ISNUMBER('∆Ct and 2^(-∆Ct) means'!AV76),'∆Ct and 2^(-∆Ct) means'!AV76,NA())</f>
        <v>#N/A</v>
      </c>
      <c r="CC173" s="30" t="e">
        <f>IF(ISNUMBER('∆Ct and 2^(-∆Ct) means'!AW76),'∆Ct and 2^(-∆Ct) means'!AW76,NA())</f>
        <v>#N/A</v>
      </c>
      <c r="CD173" s="30" t="e">
        <f>IF(ISNUMBER('∆Ct and 2^(-∆Ct) means'!AX76),'∆Ct and 2^(-∆Ct) means'!AX76,NA())</f>
        <v>#N/A</v>
      </c>
      <c r="CE173" s="30" t="e">
        <f>IF(ISNUMBER('∆Ct and 2^(-∆Ct) means'!AY76),'∆Ct and 2^(-∆Ct) means'!AY76,NA())</f>
        <v>#N/A</v>
      </c>
      <c r="CF173" s="30" t="e">
        <f>IF(ISNUMBER('∆Ct and 2^(-∆Ct) means'!AZ76),'∆Ct and 2^(-∆Ct) means'!AZ76,NA())</f>
        <v>#N/A</v>
      </c>
      <c r="CG173" s="30" t="e">
        <f>IF(ISNUMBER('∆Ct and 2^(-∆Ct) means'!BA76),'∆Ct and 2^(-∆Ct) means'!BA76,NA())</f>
        <v>#N/A</v>
      </c>
      <c r="CH173" s="30" t="e">
        <f>IF(ISNUMBER('∆Ct and 2^(-∆Ct) means'!BB76),'∆Ct and 2^(-∆Ct) means'!BB76,NA())</f>
        <v>#N/A</v>
      </c>
      <c r="CI173" s="30" t="e">
        <f>IF(ISNUMBER('∆Ct and 2^(-∆Ct) means'!BC76),'∆Ct and 2^(-∆Ct) means'!BC76,NA())</f>
        <v>#N/A</v>
      </c>
      <c r="CJ173" s="30" t="e">
        <f>IF(ISNUMBER('∆Ct and 2^(-∆Ct) means'!BD76),'∆Ct and 2^(-∆Ct) means'!BD76,NA())</f>
        <v>#N/A</v>
      </c>
    </row>
    <row r="174" spans="1:88">
      <c r="A174" s="24" t="str">
        <f t="shared" si="135"/>
        <v>G2</v>
      </c>
      <c r="B174" s="25" t="str">
        <f t="shared" si="135"/>
        <v/>
      </c>
      <c r="C174" s="157" t="str">
        <f>IF('∆Ct calculation'!C76="","",POWER(2,-'∆Ct calculation'!C76))</f>
        <v/>
      </c>
      <c r="D174" s="158" t="str">
        <f>IF('∆Ct calculation'!D76="","",POWER(2,-'∆Ct calculation'!D76))</f>
        <v/>
      </c>
      <c r="E174" s="159" t="str">
        <f>IF('∆Ct calculation'!E76="","",POWER(2,-'∆Ct calculation'!E76))</f>
        <v/>
      </c>
      <c r="F174" s="157" t="str">
        <f>IF('∆Ct calculation'!F76="","",POWER(2,-'∆Ct calculation'!F76))</f>
        <v/>
      </c>
      <c r="G174" s="158" t="str">
        <f>IF('∆Ct calculation'!G76="","",POWER(2,-'∆Ct calculation'!G76))</f>
        <v/>
      </c>
      <c r="H174" s="159" t="str">
        <f>IF('∆Ct calculation'!H76="","",POWER(2,-'∆Ct calculation'!H76))</f>
        <v/>
      </c>
      <c r="I174" s="157" t="str">
        <f>IF('∆Ct calculation'!I76="","",POWER(2,-'∆Ct calculation'!I76))</f>
        <v/>
      </c>
      <c r="J174" s="158" t="str">
        <f>IF('∆Ct calculation'!J76="","",POWER(2,-'∆Ct calculation'!J76))</f>
        <v/>
      </c>
      <c r="K174" s="159" t="str">
        <f>IF('∆Ct calculation'!K76="","",POWER(2,-'∆Ct calculation'!K76))</f>
        <v/>
      </c>
      <c r="L174" s="157" t="str">
        <f>IF('∆Ct calculation'!L76="","",POWER(2,-'∆Ct calculation'!L76))</f>
        <v/>
      </c>
      <c r="M174" s="158" t="str">
        <f>IF('∆Ct calculation'!M76="","",POWER(2,-'∆Ct calculation'!M76))</f>
        <v/>
      </c>
      <c r="N174" s="159" t="str">
        <f>IF('∆Ct calculation'!N76="","",POWER(2,-'∆Ct calculation'!N76))</f>
        <v/>
      </c>
      <c r="O174" s="157" t="str">
        <f>IF('∆Ct calculation'!O76="","",POWER(2,-'∆Ct calculation'!O76))</f>
        <v/>
      </c>
      <c r="P174" s="158" t="str">
        <f>IF('∆Ct calculation'!P76="","",POWER(2,-'∆Ct calculation'!P76))</f>
        <v/>
      </c>
      <c r="Q174" s="159" t="str">
        <f>IF('∆Ct calculation'!Q76="","",POWER(2,-'∆Ct calculation'!Q76))</f>
        <v/>
      </c>
      <c r="R174" s="157" t="str">
        <f>IF('∆Ct calculation'!R76="","",POWER(2,-'∆Ct calculation'!R76))</f>
        <v/>
      </c>
      <c r="S174" s="158" t="str">
        <f>IF('∆Ct calculation'!S76="","",POWER(2,-'∆Ct calculation'!S76))</f>
        <v/>
      </c>
      <c r="T174" s="159" t="str">
        <f>IF('∆Ct calculation'!T76="","",POWER(2,-'∆Ct calculation'!T76))</f>
        <v/>
      </c>
      <c r="U174" s="157" t="str">
        <f>IF('∆Ct calculation'!U76="","",POWER(2,-'∆Ct calculation'!U76))</f>
        <v/>
      </c>
      <c r="V174" s="158" t="str">
        <f>IF('∆Ct calculation'!V76="","",POWER(2,-'∆Ct calculation'!V76))</f>
        <v/>
      </c>
      <c r="W174" s="159" t="str">
        <f>IF('∆Ct calculation'!W76="","",POWER(2,-'∆Ct calculation'!W76))</f>
        <v/>
      </c>
      <c r="X174" s="157" t="str">
        <f>IF('∆Ct calculation'!X76="","",POWER(2,-'∆Ct calculation'!X76))</f>
        <v/>
      </c>
      <c r="Y174" s="158" t="str">
        <f>IF('∆Ct calculation'!Y76="","",POWER(2,-'∆Ct calculation'!Y76))</f>
        <v/>
      </c>
      <c r="Z174" s="159" t="str">
        <f>IF('∆Ct calculation'!Z76="","",POWER(2,-'∆Ct calculation'!Z76))</f>
        <v/>
      </c>
      <c r="AA174" s="157" t="str">
        <f>IF('∆Ct calculation'!AA76="","",POWER(2,-'∆Ct calculation'!AA76))</f>
        <v/>
      </c>
      <c r="AB174" s="158" t="str">
        <f>IF('∆Ct calculation'!AB76="","",POWER(2,-'∆Ct calculation'!AB76))</f>
        <v/>
      </c>
      <c r="AC174" s="159" t="str">
        <f>IF('∆Ct calculation'!AC76="","",POWER(2,-'∆Ct calculation'!AC76))</f>
        <v/>
      </c>
      <c r="AD174" s="157" t="str">
        <f>IF('∆Ct calculation'!AD76="","",POWER(2,-'∆Ct calculation'!AD76))</f>
        <v/>
      </c>
      <c r="AE174" s="158" t="str">
        <f>IF('∆Ct calculation'!AE76="","",POWER(2,-'∆Ct calculation'!AE76))</f>
        <v/>
      </c>
      <c r="AF174" s="159" t="str">
        <f>IF('∆Ct calculation'!AF76="","",POWER(2,-'∆Ct calculation'!AF76))</f>
        <v/>
      </c>
      <c r="AG174" s="157" t="str">
        <f>IF('∆Ct calculation'!AG76="","",POWER(2,-'∆Ct calculation'!AG76))</f>
        <v/>
      </c>
      <c r="AH174" s="158" t="str">
        <f>IF('∆Ct calculation'!AH76="","",POWER(2,-'∆Ct calculation'!AH76))</f>
        <v/>
      </c>
      <c r="AI174" s="159" t="str">
        <f>IF('∆Ct calculation'!AI76="","",POWER(2,-'∆Ct calculation'!AI76))</f>
        <v/>
      </c>
      <c r="AJ174" s="635" t="e">
        <f t="shared" si="146"/>
        <v>#N/A</v>
      </c>
      <c r="AK174" s="636"/>
      <c r="AL174" s="637"/>
      <c r="AM174" s="635" t="e">
        <f t="shared" si="136"/>
        <v>#N/A</v>
      </c>
      <c r="AN174" s="636"/>
      <c r="AO174" s="637"/>
      <c r="AP174" s="635" t="e">
        <f t="shared" si="137"/>
        <v>#N/A</v>
      </c>
      <c r="AQ174" s="636"/>
      <c r="AR174" s="637"/>
      <c r="AS174" s="635" t="e">
        <f t="shared" si="138"/>
        <v>#N/A</v>
      </c>
      <c r="AT174" s="636"/>
      <c r="AU174" s="637"/>
      <c r="AV174" s="635" t="e">
        <f t="shared" si="139"/>
        <v>#N/A</v>
      </c>
      <c r="AW174" s="636"/>
      <c r="AX174" s="637"/>
      <c r="AY174" s="635" t="e">
        <f t="shared" si="140"/>
        <v>#N/A</v>
      </c>
      <c r="AZ174" s="636"/>
      <c r="BA174" s="637"/>
      <c r="BB174" s="635" t="e">
        <f t="shared" si="141"/>
        <v>#N/A</v>
      </c>
      <c r="BC174" s="636"/>
      <c r="BD174" s="637"/>
      <c r="BE174" s="635" t="e">
        <f t="shared" si="142"/>
        <v>#N/A</v>
      </c>
      <c r="BF174" s="636"/>
      <c r="BG174" s="637"/>
      <c r="BH174" s="635" t="e">
        <f t="shared" si="143"/>
        <v>#N/A</v>
      </c>
      <c r="BI174" s="636"/>
      <c r="BJ174" s="637"/>
      <c r="BK174" s="635" t="e">
        <f t="shared" si="144"/>
        <v>#N/A</v>
      </c>
      <c r="BL174" s="636"/>
      <c r="BM174" s="637"/>
      <c r="BN174" s="635" t="e">
        <f t="shared" si="145"/>
        <v>#N/A</v>
      </c>
      <c r="BO174" s="636"/>
      <c r="BP174" s="637"/>
      <c r="BQ174" s="30" t="e">
        <f>IF(ISNUMBER('∆Ct and 2^(-∆Ct) means'!AK77),'∆Ct and 2^(-∆Ct) means'!AK77,NA())</f>
        <v>#N/A</v>
      </c>
      <c r="BR174" s="30" t="e">
        <f>IF(ISNUMBER('∆Ct and 2^(-∆Ct) means'!AL77),'∆Ct and 2^(-∆Ct) means'!AL77,NA())</f>
        <v>#N/A</v>
      </c>
      <c r="BS174" s="30" t="e">
        <f>IF(ISNUMBER('∆Ct and 2^(-∆Ct) means'!AM77),'∆Ct and 2^(-∆Ct) means'!AM77,NA())</f>
        <v>#N/A</v>
      </c>
      <c r="BT174" s="30" t="e">
        <f>IF(ISNUMBER('∆Ct and 2^(-∆Ct) means'!AN77),'∆Ct and 2^(-∆Ct) means'!AN77,NA())</f>
        <v>#N/A</v>
      </c>
      <c r="BU174" s="30" t="e">
        <f>IF(ISNUMBER('∆Ct and 2^(-∆Ct) means'!AO77),'∆Ct and 2^(-∆Ct) means'!AO77,NA())</f>
        <v>#N/A</v>
      </c>
      <c r="BV174" s="30" t="e">
        <f>IF(ISNUMBER('∆Ct and 2^(-∆Ct) means'!AP77),'∆Ct and 2^(-∆Ct) means'!AP77,NA())</f>
        <v>#N/A</v>
      </c>
      <c r="BW174" s="30" t="e">
        <f>IF(ISNUMBER('∆Ct and 2^(-∆Ct) means'!AQ77),'∆Ct and 2^(-∆Ct) means'!AQ77,NA())</f>
        <v>#N/A</v>
      </c>
      <c r="BX174" s="30" t="e">
        <f>IF(ISNUMBER('∆Ct and 2^(-∆Ct) means'!AR77),'∆Ct and 2^(-∆Ct) means'!AR77,NA())</f>
        <v>#N/A</v>
      </c>
      <c r="BY174" s="30" t="e">
        <f>IF(ISNUMBER('∆Ct and 2^(-∆Ct) means'!AS77),'∆Ct and 2^(-∆Ct) means'!AS77,NA())</f>
        <v>#N/A</v>
      </c>
      <c r="BZ174" s="30" t="e">
        <f>IF(ISNUMBER('∆Ct and 2^(-∆Ct) means'!AT77),'∆Ct and 2^(-∆Ct) means'!AT77,NA())</f>
        <v>#N/A</v>
      </c>
      <c r="CA174" s="30" t="e">
        <f>IF(ISNUMBER('∆Ct and 2^(-∆Ct) means'!AU77),'∆Ct and 2^(-∆Ct) means'!AU77,NA())</f>
        <v>#N/A</v>
      </c>
      <c r="CB174" s="30" t="e">
        <f>IF(ISNUMBER('∆Ct and 2^(-∆Ct) means'!AV77),'∆Ct and 2^(-∆Ct) means'!AV77,NA())</f>
        <v>#N/A</v>
      </c>
      <c r="CC174" s="30" t="e">
        <f>IF(ISNUMBER('∆Ct and 2^(-∆Ct) means'!AW77),'∆Ct and 2^(-∆Ct) means'!AW77,NA())</f>
        <v>#N/A</v>
      </c>
      <c r="CD174" s="30" t="e">
        <f>IF(ISNUMBER('∆Ct and 2^(-∆Ct) means'!AX77),'∆Ct and 2^(-∆Ct) means'!AX77,NA())</f>
        <v>#N/A</v>
      </c>
      <c r="CE174" s="30" t="e">
        <f>IF(ISNUMBER('∆Ct and 2^(-∆Ct) means'!AY77),'∆Ct and 2^(-∆Ct) means'!AY77,NA())</f>
        <v>#N/A</v>
      </c>
      <c r="CF174" s="30" t="e">
        <f>IF(ISNUMBER('∆Ct and 2^(-∆Ct) means'!AZ77),'∆Ct and 2^(-∆Ct) means'!AZ77,NA())</f>
        <v>#N/A</v>
      </c>
      <c r="CG174" s="30" t="e">
        <f>IF(ISNUMBER('∆Ct and 2^(-∆Ct) means'!BA77),'∆Ct and 2^(-∆Ct) means'!BA77,NA())</f>
        <v>#N/A</v>
      </c>
      <c r="CH174" s="30" t="e">
        <f>IF(ISNUMBER('∆Ct and 2^(-∆Ct) means'!BB77),'∆Ct and 2^(-∆Ct) means'!BB77,NA())</f>
        <v>#N/A</v>
      </c>
      <c r="CI174" s="30" t="e">
        <f>IF(ISNUMBER('∆Ct and 2^(-∆Ct) means'!BC77),'∆Ct and 2^(-∆Ct) means'!BC77,NA())</f>
        <v>#N/A</v>
      </c>
      <c r="CJ174" s="30" t="e">
        <f>IF(ISNUMBER('∆Ct and 2^(-∆Ct) means'!BD77),'∆Ct and 2^(-∆Ct) means'!BD77,NA())</f>
        <v>#N/A</v>
      </c>
    </row>
    <row r="175" spans="1:88">
      <c r="A175" s="24" t="str">
        <f t="shared" si="135"/>
        <v>G3</v>
      </c>
      <c r="B175" s="25" t="str">
        <f t="shared" si="135"/>
        <v/>
      </c>
      <c r="C175" s="157" t="str">
        <f>IF('∆Ct calculation'!C77="","",POWER(2,-'∆Ct calculation'!C77))</f>
        <v/>
      </c>
      <c r="D175" s="158" t="str">
        <f>IF('∆Ct calculation'!D77="","",POWER(2,-'∆Ct calculation'!D77))</f>
        <v/>
      </c>
      <c r="E175" s="159" t="str">
        <f>IF('∆Ct calculation'!E77="","",POWER(2,-'∆Ct calculation'!E77))</f>
        <v/>
      </c>
      <c r="F175" s="157" t="str">
        <f>IF('∆Ct calculation'!F77="","",POWER(2,-'∆Ct calculation'!F77))</f>
        <v/>
      </c>
      <c r="G175" s="158" t="str">
        <f>IF('∆Ct calculation'!G77="","",POWER(2,-'∆Ct calculation'!G77))</f>
        <v/>
      </c>
      <c r="H175" s="159" t="str">
        <f>IF('∆Ct calculation'!H77="","",POWER(2,-'∆Ct calculation'!H77))</f>
        <v/>
      </c>
      <c r="I175" s="157" t="str">
        <f>IF('∆Ct calculation'!I77="","",POWER(2,-'∆Ct calculation'!I77))</f>
        <v/>
      </c>
      <c r="J175" s="158" t="str">
        <f>IF('∆Ct calculation'!J77="","",POWER(2,-'∆Ct calculation'!J77))</f>
        <v/>
      </c>
      <c r="K175" s="159" t="str">
        <f>IF('∆Ct calculation'!K77="","",POWER(2,-'∆Ct calculation'!K77))</f>
        <v/>
      </c>
      <c r="L175" s="157" t="str">
        <f>IF('∆Ct calculation'!L77="","",POWER(2,-'∆Ct calculation'!L77))</f>
        <v/>
      </c>
      <c r="M175" s="158" t="str">
        <f>IF('∆Ct calculation'!M77="","",POWER(2,-'∆Ct calculation'!M77))</f>
        <v/>
      </c>
      <c r="N175" s="159" t="str">
        <f>IF('∆Ct calculation'!N77="","",POWER(2,-'∆Ct calculation'!N77))</f>
        <v/>
      </c>
      <c r="O175" s="157" t="str">
        <f>IF('∆Ct calculation'!O77="","",POWER(2,-'∆Ct calculation'!O77))</f>
        <v/>
      </c>
      <c r="P175" s="158" t="str">
        <f>IF('∆Ct calculation'!P77="","",POWER(2,-'∆Ct calculation'!P77))</f>
        <v/>
      </c>
      <c r="Q175" s="159" t="str">
        <f>IF('∆Ct calculation'!Q77="","",POWER(2,-'∆Ct calculation'!Q77))</f>
        <v/>
      </c>
      <c r="R175" s="157" t="str">
        <f>IF('∆Ct calculation'!R77="","",POWER(2,-'∆Ct calculation'!R77))</f>
        <v/>
      </c>
      <c r="S175" s="158" t="str">
        <f>IF('∆Ct calculation'!S77="","",POWER(2,-'∆Ct calculation'!S77))</f>
        <v/>
      </c>
      <c r="T175" s="159" t="str">
        <f>IF('∆Ct calculation'!T77="","",POWER(2,-'∆Ct calculation'!T77))</f>
        <v/>
      </c>
      <c r="U175" s="157" t="str">
        <f>IF('∆Ct calculation'!U77="","",POWER(2,-'∆Ct calculation'!U77))</f>
        <v/>
      </c>
      <c r="V175" s="158" t="str">
        <f>IF('∆Ct calculation'!V77="","",POWER(2,-'∆Ct calculation'!V77))</f>
        <v/>
      </c>
      <c r="W175" s="159" t="str">
        <f>IF('∆Ct calculation'!W77="","",POWER(2,-'∆Ct calculation'!W77))</f>
        <v/>
      </c>
      <c r="X175" s="157" t="str">
        <f>IF('∆Ct calculation'!X77="","",POWER(2,-'∆Ct calculation'!X77))</f>
        <v/>
      </c>
      <c r="Y175" s="158" t="str">
        <f>IF('∆Ct calculation'!Y77="","",POWER(2,-'∆Ct calculation'!Y77))</f>
        <v/>
      </c>
      <c r="Z175" s="159" t="str">
        <f>IF('∆Ct calculation'!Z77="","",POWER(2,-'∆Ct calculation'!Z77))</f>
        <v/>
      </c>
      <c r="AA175" s="157" t="str">
        <f>IF('∆Ct calculation'!AA77="","",POWER(2,-'∆Ct calculation'!AA77))</f>
        <v/>
      </c>
      <c r="AB175" s="158" t="str">
        <f>IF('∆Ct calculation'!AB77="","",POWER(2,-'∆Ct calculation'!AB77))</f>
        <v/>
      </c>
      <c r="AC175" s="159" t="str">
        <f>IF('∆Ct calculation'!AC77="","",POWER(2,-'∆Ct calculation'!AC77))</f>
        <v/>
      </c>
      <c r="AD175" s="157" t="str">
        <f>IF('∆Ct calculation'!AD77="","",POWER(2,-'∆Ct calculation'!AD77))</f>
        <v/>
      </c>
      <c r="AE175" s="158" t="str">
        <f>IF('∆Ct calculation'!AE77="","",POWER(2,-'∆Ct calculation'!AE77))</f>
        <v/>
      </c>
      <c r="AF175" s="159" t="str">
        <f>IF('∆Ct calculation'!AF77="","",POWER(2,-'∆Ct calculation'!AF77))</f>
        <v/>
      </c>
      <c r="AG175" s="157" t="str">
        <f>IF('∆Ct calculation'!AG77="","",POWER(2,-'∆Ct calculation'!AG77))</f>
        <v/>
      </c>
      <c r="AH175" s="158" t="str">
        <f>IF('∆Ct calculation'!AH77="","",POWER(2,-'∆Ct calculation'!AH77))</f>
        <v/>
      </c>
      <c r="AI175" s="159" t="str">
        <f>IF('∆Ct calculation'!AI77="","",POWER(2,-'∆Ct calculation'!AI77))</f>
        <v/>
      </c>
      <c r="AJ175" s="635" t="e">
        <f t="shared" si="146"/>
        <v>#N/A</v>
      </c>
      <c r="AK175" s="636"/>
      <c r="AL175" s="637"/>
      <c r="AM175" s="635" t="e">
        <f t="shared" si="136"/>
        <v>#N/A</v>
      </c>
      <c r="AN175" s="636"/>
      <c r="AO175" s="637"/>
      <c r="AP175" s="635" t="e">
        <f t="shared" si="137"/>
        <v>#N/A</v>
      </c>
      <c r="AQ175" s="636"/>
      <c r="AR175" s="637"/>
      <c r="AS175" s="635" t="e">
        <f t="shared" si="138"/>
        <v>#N/A</v>
      </c>
      <c r="AT175" s="636"/>
      <c r="AU175" s="637"/>
      <c r="AV175" s="635" t="e">
        <f t="shared" si="139"/>
        <v>#N/A</v>
      </c>
      <c r="AW175" s="636"/>
      <c r="AX175" s="637"/>
      <c r="AY175" s="635" t="e">
        <f t="shared" si="140"/>
        <v>#N/A</v>
      </c>
      <c r="AZ175" s="636"/>
      <c r="BA175" s="637"/>
      <c r="BB175" s="635" t="e">
        <f t="shared" si="141"/>
        <v>#N/A</v>
      </c>
      <c r="BC175" s="636"/>
      <c r="BD175" s="637"/>
      <c r="BE175" s="635" t="e">
        <f t="shared" si="142"/>
        <v>#N/A</v>
      </c>
      <c r="BF175" s="636"/>
      <c r="BG175" s="637"/>
      <c r="BH175" s="635" t="e">
        <f t="shared" si="143"/>
        <v>#N/A</v>
      </c>
      <c r="BI175" s="636"/>
      <c r="BJ175" s="637"/>
      <c r="BK175" s="635" t="e">
        <f t="shared" si="144"/>
        <v>#N/A</v>
      </c>
      <c r="BL175" s="636"/>
      <c r="BM175" s="637"/>
      <c r="BN175" s="635" t="e">
        <f t="shared" si="145"/>
        <v>#N/A</v>
      </c>
      <c r="BO175" s="636"/>
      <c r="BP175" s="637"/>
      <c r="BQ175" s="30" t="e">
        <f>IF(ISNUMBER('∆Ct and 2^(-∆Ct) means'!AK78),'∆Ct and 2^(-∆Ct) means'!AK78,NA())</f>
        <v>#N/A</v>
      </c>
      <c r="BR175" s="30" t="e">
        <f>IF(ISNUMBER('∆Ct and 2^(-∆Ct) means'!AL78),'∆Ct and 2^(-∆Ct) means'!AL78,NA())</f>
        <v>#N/A</v>
      </c>
      <c r="BS175" s="30" t="e">
        <f>IF(ISNUMBER('∆Ct and 2^(-∆Ct) means'!AM78),'∆Ct and 2^(-∆Ct) means'!AM78,NA())</f>
        <v>#N/A</v>
      </c>
      <c r="BT175" s="30" t="e">
        <f>IF(ISNUMBER('∆Ct and 2^(-∆Ct) means'!AN78),'∆Ct and 2^(-∆Ct) means'!AN78,NA())</f>
        <v>#N/A</v>
      </c>
      <c r="BU175" s="30" t="e">
        <f>IF(ISNUMBER('∆Ct and 2^(-∆Ct) means'!AO78),'∆Ct and 2^(-∆Ct) means'!AO78,NA())</f>
        <v>#N/A</v>
      </c>
      <c r="BV175" s="30" t="e">
        <f>IF(ISNUMBER('∆Ct and 2^(-∆Ct) means'!AP78),'∆Ct and 2^(-∆Ct) means'!AP78,NA())</f>
        <v>#N/A</v>
      </c>
      <c r="BW175" s="30" t="e">
        <f>IF(ISNUMBER('∆Ct and 2^(-∆Ct) means'!AQ78),'∆Ct and 2^(-∆Ct) means'!AQ78,NA())</f>
        <v>#N/A</v>
      </c>
      <c r="BX175" s="30" t="e">
        <f>IF(ISNUMBER('∆Ct and 2^(-∆Ct) means'!AR78),'∆Ct and 2^(-∆Ct) means'!AR78,NA())</f>
        <v>#N/A</v>
      </c>
      <c r="BY175" s="30" t="e">
        <f>IF(ISNUMBER('∆Ct and 2^(-∆Ct) means'!AS78),'∆Ct and 2^(-∆Ct) means'!AS78,NA())</f>
        <v>#N/A</v>
      </c>
      <c r="BZ175" s="30" t="e">
        <f>IF(ISNUMBER('∆Ct and 2^(-∆Ct) means'!AT78),'∆Ct and 2^(-∆Ct) means'!AT78,NA())</f>
        <v>#N/A</v>
      </c>
      <c r="CA175" s="30" t="e">
        <f>IF(ISNUMBER('∆Ct and 2^(-∆Ct) means'!AU78),'∆Ct and 2^(-∆Ct) means'!AU78,NA())</f>
        <v>#N/A</v>
      </c>
      <c r="CB175" s="30" t="e">
        <f>IF(ISNUMBER('∆Ct and 2^(-∆Ct) means'!AV78),'∆Ct and 2^(-∆Ct) means'!AV78,NA())</f>
        <v>#N/A</v>
      </c>
      <c r="CC175" s="30" t="e">
        <f>IF(ISNUMBER('∆Ct and 2^(-∆Ct) means'!AW78),'∆Ct and 2^(-∆Ct) means'!AW78,NA())</f>
        <v>#N/A</v>
      </c>
      <c r="CD175" s="30" t="e">
        <f>IF(ISNUMBER('∆Ct and 2^(-∆Ct) means'!AX78),'∆Ct and 2^(-∆Ct) means'!AX78,NA())</f>
        <v>#N/A</v>
      </c>
      <c r="CE175" s="30" t="e">
        <f>IF(ISNUMBER('∆Ct and 2^(-∆Ct) means'!AY78),'∆Ct and 2^(-∆Ct) means'!AY78,NA())</f>
        <v>#N/A</v>
      </c>
      <c r="CF175" s="30" t="e">
        <f>IF(ISNUMBER('∆Ct and 2^(-∆Ct) means'!AZ78),'∆Ct and 2^(-∆Ct) means'!AZ78,NA())</f>
        <v>#N/A</v>
      </c>
      <c r="CG175" s="30" t="e">
        <f>IF(ISNUMBER('∆Ct and 2^(-∆Ct) means'!BA78),'∆Ct and 2^(-∆Ct) means'!BA78,NA())</f>
        <v>#N/A</v>
      </c>
      <c r="CH175" s="30" t="e">
        <f>IF(ISNUMBER('∆Ct and 2^(-∆Ct) means'!BB78),'∆Ct and 2^(-∆Ct) means'!BB78,NA())</f>
        <v>#N/A</v>
      </c>
      <c r="CI175" s="30" t="e">
        <f>IF(ISNUMBER('∆Ct and 2^(-∆Ct) means'!BC78),'∆Ct and 2^(-∆Ct) means'!BC78,NA())</f>
        <v>#N/A</v>
      </c>
      <c r="CJ175" s="30" t="e">
        <f>IF(ISNUMBER('∆Ct and 2^(-∆Ct) means'!BD78),'∆Ct and 2^(-∆Ct) means'!BD78,NA())</f>
        <v>#N/A</v>
      </c>
    </row>
    <row r="176" spans="1:88">
      <c r="A176" s="24" t="str">
        <f t="shared" si="135"/>
        <v>G4</v>
      </c>
      <c r="B176" s="25" t="str">
        <f t="shared" si="135"/>
        <v/>
      </c>
      <c r="C176" s="157" t="str">
        <f>IF('∆Ct calculation'!C78="","",POWER(2,-'∆Ct calculation'!C78))</f>
        <v/>
      </c>
      <c r="D176" s="158" t="str">
        <f>IF('∆Ct calculation'!D78="","",POWER(2,-'∆Ct calculation'!D78))</f>
        <v/>
      </c>
      <c r="E176" s="159" t="str">
        <f>IF('∆Ct calculation'!E78="","",POWER(2,-'∆Ct calculation'!E78))</f>
        <v/>
      </c>
      <c r="F176" s="157" t="str">
        <f>IF('∆Ct calculation'!F78="","",POWER(2,-'∆Ct calculation'!F78))</f>
        <v/>
      </c>
      <c r="G176" s="158" t="str">
        <f>IF('∆Ct calculation'!G78="","",POWER(2,-'∆Ct calculation'!G78))</f>
        <v/>
      </c>
      <c r="H176" s="159" t="str">
        <f>IF('∆Ct calculation'!H78="","",POWER(2,-'∆Ct calculation'!H78))</f>
        <v/>
      </c>
      <c r="I176" s="157" t="str">
        <f>IF('∆Ct calculation'!I78="","",POWER(2,-'∆Ct calculation'!I78))</f>
        <v/>
      </c>
      <c r="J176" s="158" t="str">
        <f>IF('∆Ct calculation'!J78="","",POWER(2,-'∆Ct calculation'!J78))</f>
        <v/>
      </c>
      <c r="K176" s="159" t="str">
        <f>IF('∆Ct calculation'!K78="","",POWER(2,-'∆Ct calculation'!K78))</f>
        <v/>
      </c>
      <c r="L176" s="157" t="str">
        <f>IF('∆Ct calculation'!L78="","",POWER(2,-'∆Ct calculation'!L78))</f>
        <v/>
      </c>
      <c r="M176" s="158" t="str">
        <f>IF('∆Ct calculation'!M78="","",POWER(2,-'∆Ct calculation'!M78))</f>
        <v/>
      </c>
      <c r="N176" s="159" t="str">
        <f>IF('∆Ct calculation'!N78="","",POWER(2,-'∆Ct calculation'!N78))</f>
        <v/>
      </c>
      <c r="O176" s="157" t="str">
        <f>IF('∆Ct calculation'!O78="","",POWER(2,-'∆Ct calculation'!O78))</f>
        <v/>
      </c>
      <c r="P176" s="158" t="str">
        <f>IF('∆Ct calculation'!P78="","",POWER(2,-'∆Ct calculation'!P78))</f>
        <v/>
      </c>
      <c r="Q176" s="159" t="str">
        <f>IF('∆Ct calculation'!Q78="","",POWER(2,-'∆Ct calculation'!Q78))</f>
        <v/>
      </c>
      <c r="R176" s="157" t="str">
        <f>IF('∆Ct calculation'!R78="","",POWER(2,-'∆Ct calculation'!R78))</f>
        <v/>
      </c>
      <c r="S176" s="158" t="str">
        <f>IF('∆Ct calculation'!S78="","",POWER(2,-'∆Ct calculation'!S78))</f>
        <v/>
      </c>
      <c r="T176" s="159" t="str">
        <f>IF('∆Ct calculation'!T78="","",POWER(2,-'∆Ct calculation'!T78))</f>
        <v/>
      </c>
      <c r="U176" s="157" t="str">
        <f>IF('∆Ct calculation'!U78="","",POWER(2,-'∆Ct calculation'!U78))</f>
        <v/>
      </c>
      <c r="V176" s="158" t="str">
        <f>IF('∆Ct calculation'!V78="","",POWER(2,-'∆Ct calculation'!V78))</f>
        <v/>
      </c>
      <c r="W176" s="159" t="str">
        <f>IF('∆Ct calculation'!W78="","",POWER(2,-'∆Ct calculation'!W78))</f>
        <v/>
      </c>
      <c r="X176" s="157" t="str">
        <f>IF('∆Ct calculation'!X78="","",POWER(2,-'∆Ct calculation'!X78))</f>
        <v/>
      </c>
      <c r="Y176" s="158" t="str">
        <f>IF('∆Ct calculation'!Y78="","",POWER(2,-'∆Ct calculation'!Y78))</f>
        <v/>
      </c>
      <c r="Z176" s="159" t="str">
        <f>IF('∆Ct calculation'!Z78="","",POWER(2,-'∆Ct calculation'!Z78))</f>
        <v/>
      </c>
      <c r="AA176" s="157" t="str">
        <f>IF('∆Ct calculation'!AA78="","",POWER(2,-'∆Ct calculation'!AA78))</f>
        <v/>
      </c>
      <c r="AB176" s="158" t="str">
        <f>IF('∆Ct calculation'!AB78="","",POWER(2,-'∆Ct calculation'!AB78))</f>
        <v/>
      </c>
      <c r="AC176" s="159" t="str">
        <f>IF('∆Ct calculation'!AC78="","",POWER(2,-'∆Ct calculation'!AC78))</f>
        <v/>
      </c>
      <c r="AD176" s="157" t="str">
        <f>IF('∆Ct calculation'!AD78="","",POWER(2,-'∆Ct calculation'!AD78))</f>
        <v/>
      </c>
      <c r="AE176" s="158" t="str">
        <f>IF('∆Ct calculation'!AE78="","",POWER(2,-'∆Ct calculation'!AE78))</f>
        <v/>
      </c>
      <c r="AF176" s="159" t="str">
        <f>IF('∆Ct calculation'!AF78="","",POWER(2,-'∆Ct calculation'!AF78))</f>
        <v/>
      </c>
      <c r="AG176" s="157" t="str">
        <f>IF('∆Ct calculation'!AG78="","",POWER(2,-'∆Ct calculation'!AG78))</f>
        <v/>
      </c>
      <c r="AH176" s="158" t="str">
        <f>IF('∆Ct calculation'!AH78="","",POWER(2,-'∆Ct calculation'!AH78))</f>
        <v/>
      </c>
      <c r="AI176" s="159" t="str">
        <f>IF('∆Ct calculation'!AI78="","",POWER(2,-'∆Ct calculation'!AI78))</f>
        <v/>
      </c>
      <c r="AJ176" s="635" t="e">
        <f t="shared" si="146"/>
        <v>#N/A</v>
      </c>
      <c r="AK176" s="636"/>
      <c r="AL176" s="637"/>
      <c r="AM176" s="635" t="e">
        <f t="shared" si="136"/>
        <v>#N/A</v>
      </c>
      <c r="AN176" s="636"/>
      <c r="AO176" s="637"/>
      <c r="AP176" s="635" t="e">
        <f t="shared" si="137"/>
        <v>#N/A</v>
      </c>
      <c r="AQ176" s="636"/>
      <c r="AR176" s="637"/>
      <c r="AS176" s="635" t="e">
        <f t="shared" si="138"/>
        <v>#N/A</v>
      </c>
      <c r="AT176" s="636"/>
      <c r="AU176" s="637"/>
      <c r="AV176" s="635" t="e">
        <f t="shared" si="139"/>
        <v>#N/A</v>
      </c>
      <c r="AW176" s="636"/>
      <c r="AX176" s="637"/>
      <c r="AY176" s="635" t="e">
        <f t="shared" si="140"/>
        <v>#N/A</v>
      </c>
      <c r="AZ176" s="636"/>
      <c r="BA176" s="637"/>
      <c r="BB176" s="635" t="e">
        <f t="shared" si="141"/>
        <v>#N/A</v>
      </c>
      <c r="BC176" s="636"/>
      <c r="BD176" s="637"/>
      <c r="BE176" s="635" t="e">
        <f t="shared" si="142"/>
        <v>#N/A</v>
      </c>
      <c r="BF176" s="636"/>
      <c r="BG176" s="637"/>
      <c r="BH176" s="635" t="e">
        <f t="shared" si="143"/>
        <v>#N/A</v>
      </c>
      <c r="BI176" s="636"/>
      <c r="BJ176" s="637"/>
      <c r="BK176" s="635" t="e">
        <f t="shared" si="144"/>
        <v>#N/A</v>
      </c>
      <c r="BL176" s="636"/>
      <c r="BM176" s="637"/>
      <c r="BN176" s="635" t="e">
        <f t="shared" si="145"/>
        <v>#N/A</v>
      </c>
      <c r="BO176" s="636"/>
      <c r="BP176" s="637"/>
      <c r="BQ176" s="30" t="e">
        <f>IF(ISNUMBER('∆Ct and 2^(-∆Ct) means'!AK79),'∆Ct and 2^(-∆Ct) means'!AK79,NA())</f>
        <v>#N/A</v>
      </c>
      <c r="BR176" s="30" t="e">
        <f>IF(ISNUMBER('∆Ct and 2^(-∆Ct) means'!AL79),'∆Ct and 2^(-∆Ct) means'!AL79,NA())</f>
        <v>#N/A</v>
      </c>
      <c r="BS176" s="30" t="e">
        <f>IF(ISNUMBER('∆Ct and 2^(-∆Ct) means'!AM79),'∆Ct and 2^(-∆Ct) means'!AM79,NA())</f>
        <v>#N/A</v>
      </c>
      <c r="BT176" s="30" t="e">
        <f>IF(ISNUMBER('∆Ct and 2^(-∆Ct) means'!AN79),'∆Ct and 2^(-∆Ct) means'!AN79,NA())</f>
        <v>#N/A</v>
      </c>
      <c r="BU176" s="30" t="e">
        <f>IF(ISNUMBER('∆Ct and 2^(-∆Ct) means'!AO79),'∆Ct and 2^(-∆Ct) means'!AO79,NA())</f>
        <v>#N/A</v>
      </c>
      <c r="BV176" s="30" t="e">
        <f>IF(ISNUMBER('∆Ct and 2^(-∆Ct) means'!AP79),'∆Ct and 2^(-∆Ct) means'!AP79,NA())</f>
        <v>#N/A</v>
      </c>
      <c r="BW176" s="30" t="e">
        <f>IF(ISNUMBER('∆Ct and 2^(-∆Ct) means'!AQ79),'∆Ct and 2^(-∆Ct) means'!AQ79,NA())</f>
        <v>#N/A</v>
      </c>
      <c r="BX176" s="30" t="e">
        <f>IF(ISNUMBER('∆Ct and 2^(-∆Ct) means'!AR79),'∆Ct and 2^(-∆Ct) means'!AR79,NA())</f>
        <v>#N/A</v>
      </c>
      <c r="BY176" s="30" t="e">
        <f>IF(ISNUMBER('∆Ct and 2^(-∆Ct) means'!AS79),'∆Ct and 2^(-∆Ct) means'!AS79,NA())</f>
        <v>#N/A</v>
      </c>
      <c r="BZ176" s="30" t="e">
        <f>IF(ISNUMBER('∆Ct and 2^(-∆Ct) means'!AT79),'∆Ct and 2^(-∆Ct) means'!AT79,NA())</f>
        <v>#N/A</v>
      </c>
      <c r="CA176" s="30" t="e">
        <f>IF(ISNUMBER('∆Ct and 2^(-∆Ct) means'!AU79),'∆Ct and 2^(-∆Ct) means'!AU79,NA())</f>
        <v>#N/A</v>
      </c>
      <c r="CB176" s="30" t="e">
        <f>IF(ISNUMBER('∆Ct and 2^(-∆Ct) means'!AV79),'∆Ct and 2^(-∆Ct) means'!AV79,NA())</f>
        <v>#N/A</v>
      </c>
      <c r="CC176" s="30" t="e">
        <f>IF(ISNUMBER('∆Ct and 2^(-∆Ct) means'!AW79),'∆Ct and 2^(-∆Ct) means'!AW79,NA())</f>
        <v>#N/A</v>
      </c>
      <c r="CD176" s="30" t="e">
        <f>IF(ISNUMBER('∆Ct and 2^(-∆Ct) means'!AX79),'∆Ct and 2^(-∆Ct) means'!AX79,NA())</f>
        <v>#N/A</v>
      </c>
      <c r="CE176" s="30" t="e">
        <f>IF(ISNUMBER('∆Ct and 2^(-∆Ct) means'!AY79),'∆Ct and 2^(-∆Ct) means'!AY79,NA())</f>
        <v>#N/A</v>
      </c>
      <c r="CF176" s="30" t="e">
        <f>IF(ISNUMBER('∆Ct and 2^(-∆Ct) means'!AZ79),'∆Ct and 2^(-∆Ct) means'!AZ79,NA())</f>
        <v>#N/A</v>
      </c>
      <c r="CG176" s="30" t="e">
        <f>IF(ISNUMBER('∆Ct and 2^(-∆Ct) means'!BA79),'∆Ct and 2^(-∆Ct) means'!BA79,NA())</f>
        <v>#N/A</v>
      </c>
      <c r="CH176" s="30" t="e">
        <f>IF(ISNUMBER('∆Ct and 2^(-∆Ct) means'!BB79),'∆Ct and 2^(-∆Ct) means'!BB79,NA())</f>
        <v>#N/A</v>
      </c>
      <c r="CI176" s="30" t="e">
        <f>IF(ISNUMBER('∆Ct and 2^(-∆Ct) means'!BC79),'∆Ct and 2^(-∆Ct) means'!BC79,NA())</f>
        <v>#N/A</v>
      </c>
      <c r="CJ176" s="30" t="e">
        <f>IF(ISNUMBER('∆Ct and 2^(-∆Ct) means'!BD79),'∆Ct and 2^(-∆Ct) means'!BD79,NA())</f>
        <v>#N/A</v>
      </c>
    </row>
    <row r="177" spans="1:88">
      <c r="A177" s="24" t="str">
        <f t="shared" si="135"/>
        <v>G5</v>
      </c>
      <c r="B177" s="25" t="str">
        <f t="shared" si="135"/>
        <v/>
      </c>
      <c r="C177" s="157" t="str">
        <f>IF('∆Ct calculation'!C79="","",POWER(2,-'∆Ct calculation'!C79))</f>
        <v/>
      </c>
      <c r="D177" s="158" t="str">
        <f>IF('∆Ct calculation'!D79="","",POWER(2,-'∆Ct calculation'!D79))</f>
        <v/>
      </c>
      <c r="E177" s="159" t="str">
        <f>IF('∆Ct calculation'!E79="","",POWER(2,-'∆Ct calculation'!E79))</f>
        <v/>
      </c>
      <c r="F177" s="157" t="str">
        <f>IF('∆Ct calculation'!F79="","",POWER(2,-'∆Ct calculation'!F79))</f>
        <v/>
      </c>
      <c r="G177" s="158" t="str">
        <f>IF('∆Ct calculation'!G79="","",POWER(2,-'∆Ct calculation'!G79))</f>
        <v/>
      </c>
      <c r="H177" s="159" t="str">
        <f>IF('∆Ct calculation'!H79="","",POWER(2,-'∆Ct calculation'!H79))</f>
        <v/>
      </c>
      <c r="I177" s="157" t="str">
        <f>IF('∆Ct calculation'!I79="","",POWER(2,-'∆Ct calculation'!I79))</f>
        <v/>
      </c>
      <c r="J177" s="158" t="str">
        <f>IF('∆Ct calculation'!J79="","",POWER(2,-'∆Ct calculation'!J79))</f>
        <v/>
      </c>
      <c r="K177" s="159" t="str">
        <f>IF('∆Ct calculation'!K79="","",POWER(2,-'∆Ct calculation'!K79))</f>
        <v/>
      </c>
      <c r="L177" s="157" t="str">
        <f>IF('∆Ct calculation'!L79="","",POWER(2,-'∆Ct calculation'!L79))</f>
        <v/>
      </c>
      <c r="M177" s="158" t="str">
        <f>IF('∆Ct calculation'!M79="","",POWER(2,-'∆Ct calculation'!M79))</f>
        <v/>
      </c>
      <c r="N177" s="159" t="str">
        <f>IF('∆Ct calculation'!N79="","",POWER(2,-'∆Ct calculation'!N79))</f>
        <v/>
      </c>
      <c r="O177" s="157" t="str">
        <f>IF('∆Ct calculation'!O79="","",POWER(2,-'∆Ct calculation'!O79))</f>
        <v/>
      </c>
      <c r="P177" s="158" t="str">
        <f>IF('∆Ct calculation'!P79="","",POWER(2,-'∆Ct calculation'!P79))</f>
        <v/>
      </c>
      <c r="Q177" s="159" t="str">
        <f>IF('∆Ct calculation'!Q79="","",POWER(2,-'∆Ct calculation'!Q79))</f>
        <v/>
      </c>
      <c r="R177" s="157" t="str">
        <f>IF('∆Ct calculation'!R79="","",POWER(2,-'∆Ct calculation'!R79))</f>
        <v/>
      </c>
      <c r="S177" s="158" t="str">
        <f>IF('∆Ct calculation'!S79="","",POWER(2,-'∆Ct calculation'!S79))</f>
        <v/>
      </c>
      <c r="T177" s="159" t="str">
        <f>IF('∆Ct calculation'!T79="","",POWER(2,-'∆Ct calculation'!T79))</f>
        <v/>
      </c>
      <c r="U177" s="157" t="str">
        <f>IF('∆Ct calculation'!U79="","",POWER(2,-'∆Ct calculation'!U79))</f>
        <v/>
      </c>
      <c r="V177" s="158" t="str">
        <f>IF('∆Ct calculation'!V79="","",POWER(2,-'∆Ct calculation'!V79))</f>
        <v/>
      </c>
      <c r="W177" s="159" t="str">
        <f>IF('∆Ct calculation'!W79="","",POWER(2,-'∆Ct calculation'!W79))</f>
        <v/>
      </c>
      <c r="X177" s="157" t="str">
        <f>IF('∆Ct calculation'!X79="","",POWER(2,-'∆Ct calculation'!X79))</f>
        <v/>
      </c>
      <c r="Y177" s="158" t="str">
        <f>IF('∆Ct calculation'!Y79="","",POWER(2,-'∆Ct calculation'!Y79))</f>
        <v/>
      </c>
      <c r="Z177" s="159" t="str">
        <f>IF('∆Ct calculation'!Z79="","",POWER(2,-'∆Ct calculation'!Z79))</f>
        <v/>
      </c>
      <c r="AA177" s="157" t="str">
        <f>IF('∆Ct calculation'!AA79="","",POWER(2,-'∆Ct calculation'!AA79))</f>
        <v/>
      </c>
      <c r="AB177" s="158" t="str">
        <f>IF('∆Ct calculation'!AB79="","",POWER(2,-'∆Ct calculation'!AB79))</f>
        <v/>
      </c>
      <c r="AC177" s="159" t="str">
        <f>IF('∆Ct calculation'!AC79="","",POWER(2,-'∆Ct calculation'!AC79))</f>
        <v/>
      </c>
      <c r="AD177" s="157" t="str">
        <f>IF('∆Ct calculation'!AD79="","",POWER(2,-'∆Ct calculation'!AD79))</f>
        <v/>
      </c>
      <c r="AE177" s="158" t="str">
        <f>IF('∆Ct calculation'!AE79="","",POWER(2,-'∆Ct calculation'!AE79))</f>
        <v/>
      </c>
      <c r="AF177" s="159" t="str">
        <f>IF('∆Ct calculation'!AF79="","",POWER(2,-'∆Ct calculation'!AF79))</f>
        <v/>
      </c>
      <c r="AG177" s="157" t="str">
        <f>IF('∆Ct calculation'!AG79="","",POWER(2,-'∆Ct calculation'!AG79))</f>
        <v/>
      </c>
      <c r="AH177" s="158" t="str">
        <f>IF('∆Ct calculation'!AH79="","",POWER(2,-'∆Ct calculation'!AH79))</f>
        <v/>
      </c>
      <c r="AI177" s="159" t="str">
        <f>IF('∆Ct calculation'!AI79="","",POWER(2,-'∆Ct calculation'!AI79))</f>
        <v/>
      </c>
      <c r="AJ177" s="635" t="e">
        <f t="shared" si="146"/>
        <v>#N/A</v>
      </c>
      <c r="AK177" s="636"/>
      <c r="AL177" s="637"/>
      <c r="AM177" s="635" t="e">
        <f t="shared" si="136"/>
        <v>#N/A</v>
      </c>
      <c r="AN177" s="636"/>
      <c r="AO177" s="637"/>
      <c r="AP177" s="635" t="e">
        <f t="shared" si="137"/>
        <v>#N/A</v>
      </c>
      <c r="AQ177" s="636"/>
      <c r="AR177" s="637"/>
      <c r="AS177" s="635" t="e">
        <f t="shared" si="138"/>
        <v>#N/A</v>
      </c>
      <c r="AT177" s="636"/>
      <c r="AU177" s="637"/>
      <c r="AV177" s="635" t="e">
        <f t="shared" si="139"/>
        <v>#N/A</v>
      </c>
      <c r="AW177" s="636"/>
      <c r="AX177" s="637"/>
      <c r="AY177" s="635" t="e">
        <f t="shared" si="140"/>
        <v>#N/A</v>
      </c>
      <c r="AZ177" s="636"/>
      <c r="BA177" s="637"/>
      <c r="BB177" s="635" t="e">
        <f t="shared" si="141"/>
        <v>#N/A</v>
      </c>
      <c r="BC177" s="636"/>
      <c r="BD177" s="637"/>
      <c r="BE177" s="635" t="e">
        <f t="shared" si="142"/>
        <v>#N/A</v>
      </c>
      <c r="BF177" s="636"/>
      <c r="BG177" s="637"/>
      <c r="BH177" s="635" t="e">
        <f t="shared" si="143"/>
        <v>#N/A</v>
      </c>
      <c r="BI177" s="636"/>
      <c r="BJ177" s="637"/>
      <c r="BK177" s="635" t="e">
        <f t="shared" si="144"/>
        <v>#N/A</v>
      </c>
      <c r="BL177" s="636"/>
      <c r="BM177" s="637"/>
      <c r="BN177" s="635" t="e">
        <f t="shared" si="145"/>
        <v>#N/A</v>
      </c>
      <c r="BO177" s="636"/>
      <c r="BP177" s="637"/>
      <c r="BQ177" s="30" t="e">
        <f>IF(ISNUMBER('∆Ct and 2^(-∆Ct) means'!AK80),'∆Ct and 2^(-∆Ct) means'!AK80,NA())</f>
        <v>#N/A</v>
      </c>
      <c r="BR177" s="30" t="e">
        <f>IF(ISNUMBER('∆Ct and 2^(-∆Ct) means'!AL80),'∆Ct and 2^(-∆Ct) means'!AL80,NA())</f>
        <v>#N/A</v>
      </c>
      <c r="BS177" s="30" t="e">
        <f>IF(ISNUMBER('∆Ct and 2^(-∆Ct) means'!AM80),'∆Ct and 2^(-∆Ct) means'!AM80,NA())</f>
        <v>#N/A</v>
      </c>
      <c r="BT177" s="30" t="e">
        <f>IF(ISNUMBER('∆Ct and 2^(-∆Ct) means'!AN80),'∆Ct and 2^(-∆Ct) means'!AN80,NA())</f>
        <v>#N/A</v>
      </c>
      <c r="BU177" s="30" t="e">
        <f>IF(ISNUMBER('∆Ct and 2^(-∆Ct) means'!AO80),'∆Ct and 2^(-∆Ct) means'!AO80,NA())</f>
        <v>#N/A</v>
      </c>
      <c r="BV177" s="30" t="e">
        <f>IF(ISNUMBER('∆Ct and 2^(-∆Ct) means'!AP80),'∆Ct and 2^(-∆Ct) means'!AP80,NA())</f>
        <v>#N/A</v>
      </c>
      <c r="BW177" s="30" t="e">
        <f>IF(ISNUMBER('∆Ct and 2^(-∆Ct) means'!AQ80),'∆Ct and 2^(-∆Ct) means'!AQ80,NA())</f>
        <v>#N/A</v>
      </c>
      <c r="BX177" s="30" t="e">
        <f>IF(ISNUMBER('∆Ct and 2^(-∆Ct) means'!AR80),'∆Ct and 2^(-∆Ct) means'!AR80,NA())</f>
        <v>#N/A</v>
      </c>
      <c r="BY177" s="30" t="e">
        <f>IF(ISNUMBER('∆Ct and 2^(-∆Ct) means'!AS80),'∆Ct and 2^(-∆Ct) means'!AS80,NA())</f>
        <v>#N/A</v>
      </c>
      <c r="BZ177" s="30" t="e">
        <f>IF(ISNUMBER('∆Ct and 2^(-∆Ct) means'!AT80),'∆Ct and 2^(-∆Ct) means'!AT80,NA())</f>
        <v>#N/A</v>
      </c>
      <c r="CA177" s="30" t="e">
        <f>IF(ISNUMBER('∆Ct and 2^(-∆Ct) means'!AU80),'∆Ct and 2^(-∆Ct) means'!AU80,NA())</f>
        <v>#N/A</v>
      </c>
      <c r="CB177" s="30" t="e">
        <f>IF(ISNUMBER('∆Ct and 2^(-∆Ct) means'!AV80),'∆Ct and 2^(-∆Ct) means'!AV80,NA())</f>
        <v>#N/A</v>
      </c>
      <c r="CC177" s="30" t="e">
        <f>IF(ISNUMBER('∆Ct and 2^(-∆Ct) means'!AW80),'∆Ct and 2^(-∆Ct) means'!AW80,NA())</f>
        <v>#N/A</v>
      </c>
      <c r="CD177" s="30" t="e">
        <f>IF(ISNUMBER('∆Ct and 2^(-∆Ct) means'!AX80),'∆Ct and 2^(-∆Ct) means'!AX80,NA())</f>
        <v>#N/A</v>
      </c>
      <c r="CE177" s="30" t="e">
        <f>IF(ISNUMBER('∆Ct and 2^(-∆Ct) means'!AY80),'∆Ct and 2^(-∆Ct) means'!AY80,NA())</f>
        <v>#N/A</v>
      </c>
      <c r="CF177" s="30" t="e">
        <f>IF(ISNUMBER('∆Ct and 2^(-∆Ct) means'!AZ80),'∆Ct and 2^(-∆Ct) means'!AZ80,NA())</f>
        <v>#N/A</v>
      </c>
      <c r="CG177" s="30" t="e">
        <f>IF(ISNUMBER('∆Ct and 2^(-∆Ct) means'!BA80),'∆Ct and 2^(-∆Ct) means'!BA80,NA())</f>
        <v>#N/A</v>
      </c>
      <c r="CH177" s="30" t="e">
        <f>IF(ISNUMBER('∆Ct and 2^(-∆Ct) means'!BB80),'∆Ct and 2^(-∆Ct) means'!BB80,NA())</f>
        <v>#N/A</v>
      </c>
      <c r="CI177" s="30" t="e">
        <f>IF(ISNUMBER('∆Ct and 2^(-∆Ct) means'!BC80),'∆Ct and 2^(-∆Ct) means'!BC80,NA())</f>
        <v>#N/A</v>
      </c>
      <c r="CJ177" s="30" t="e">
        <f>IF(ISNUMBER('∆Ct and 2^(-∆Ct) means'!BD80),'∆Ct and 2^(-∆Ct) means'!BD80,NA())</f>
        <v>#N/A</v>
      </c>
    </row>
    <row r="178" spans="1:88">
      <c r="A178" s="24" t="str">
        <f t="shared" si="135"/>
        <v>G6</v>
      </c>
      <c r="B178" s="25" t="str">
        <f t="shared" si="135"/>
        <v/>
      </c>
      <c r="C178" s="157" t="str">
        <f>IF('∆Ct calculation'!C80="","",POWER(2,-'∆Ct calculation'!C80))</f>
        <v/>
      </c>
      <c r="D178" s="158" t="str">
        <f>IF('∆Ct calculation'!D80="","",POWER(2,-'∆Ct calculation'!D80))</f>
        <v/>
      </c>
      <c r="E178" s="159" t="str">
        <f>IF('∆Ct calculation'!E80="","",POWER(2,-'∆Ct calculation'!E80))</f>
        <v/>
      </c>
      <c r="F178" s="157" t="str">
        <f>IF('∆Ct calculation'!F80="","",POWER(2,-'∆Ct calculation'!F80))</f>
        <v/>
      </c>
      <c r="G178" s="158" t="str">
        <f>IF('∆Ct calculation'!G80="","",POWER(2,-'∆Ct calculation'!G80))</f>
        <v/>
      </c>
      <c r="H178" s="159" t="str">
        <f>IF('∆Ct calculation'!H80="","",POWER(2,-'∆Ct calculation'!H80))</f>
        <v/>
      </c>
      <c r="I178" s="157" t="str">
        <f>IF('∆Ct calculation'!I80="","",POWER(2,-'∆Ct calculation'!I80))</f>
        <v/>
      </c>
      <c r="J178" s="158" t="str">
        <f>IF('∆Ct calculation'!J80="","",POWER(2,-'∆Ct calculation'!J80))</f>
        <v/>
      </c>
      <c r="K178" s="159" t="str">
        <f>IF('∆Ct calculation'!K80="","",POWER(2,-'∆Ct calculation'!K80))</f>
        <v/>
      </c>
      <c r="L178" s="157" t="str">
        <f>IF('∆Ct calculation'!L80="","",POWER(2,-'∆Ct calculation'!L80))</f>
        <v/>
      </c>
      <c r="M178" s="158" t="str">
        <f>IF('∆Ct calculation'!M80="","",POWER(2,-'∆Ct calculation'!M80))</f>
        <v/>
      </c>
      <c r="N178" s="159" t="str">
        <f>IF('∆Ct calculation'!N80="","",POWER(2,-'∆Ct calculation'!N80))</f>
        <v/>
      </c>
      <c r="O178" s="157" t="str">
        <f>IF('∆Ct calculation'!O80="","",POWER(2,-'∆Ct calculation'!O80))</f>
        <v/>
      </c>
      <c r="P178" s="158" t="str">
        <f>IF('∆Ct calculation'!P80="","",POWER(2,-'∆Ct calculation'!P80))</f>
        <v/>
      </c>
      <c r="Q178" s="159" t="str">
        <f>IF('∆Ct calculation'!Q80="","",POWER(2,-'∆Ct calculation'!Q80))</f>
        <v/>
      </c>
      <c r="R178" s="157" t="str">
        <f>IF('∆Ct calculation'!R80="","",POWER(2,-'∆Ct calculation'!R80))</f>
        <v/>
      </c>
      <c r="S178" s="158" t="str">
        <f>IF('∆Ct calculation'!S80="","",POWER(2,-'∆Ct calculation'!S80))</f>
        <v/>
      </c>
      <c r="T178" s="159" t="str">
        <f>IF('∆Ct calculation'!T80="","",POWER(2,-'∆Ct calculation'!T80))</f>
        <v/>
      </c>
      <c r="U178" s="157" t="str">
        <f>IF('∆Ct calculation'!U80="","",POWER(2,-'∆Ct calculation'!U80))</f>
        <v/>
      </c>
      <c r="V178" s="158" t="str">
        <f>IF('∆Ct calculation'!V80="","",POWER(2,-'∆Ct calculation'!V80))</f>
        <v/>
      </c>
      <c r="W178" s="159" t="str">
        <f>IF('∆Ct calculation'!W80="","",POWER(2,-'∆Ct calculation'!W80))</f>
        <v/>
      </c>
      <c r="X178" s="157" t="str">
        <f>IF('∆Ct calculation'!X80="","",POWER(2,-'∆Ct calculation'!X80))</f>
        <v/>
      </c>
      <c r="Y178" s="158" t="str">
        <f>IF('∆Ct calculation'!Y80="","",POWER(2,-'∆Ct calculation'!Y80))</f>
        <v/>
      </c>
      <c r="Z178" s="159" t="str">
        <f>IF('∆Ct calculation'!Z80="","",POWER(2,-'∆Ct calculation'!Z80))</f>
        <v/>
      </c>
      <c r="AA178" s="157" t="str">
        <f>IF('∆Ct calculation'!AA80="","",POWER(2,-'∆Ct calculation'!AA80))</f>
        <v/>
      </c>
      <c r="AB178" s="158" t="str">
        <f>IF('∆Ct calculation'!AB80="","",POWER(2,-'∆Ct calculation'!AB80))</f>
        <v/>
      </c>
      <c r="AC178" s="159" t="str">
        <f>IF('∆Ct calculation'!AC80="","",POWER(2,-'∆Ct calculation'!AC80))</f>
        <v/>
      </c>
      <c r="AD178" s="157" t="str">
        <f>IF('∆Ct calculation'!AD80="","",POWER(2,-'∆Ct calculation'!AD80))</f>
        <v/>
      </c>
      <c r="AE178" s="158" t="str">
        <f>IF('∆Ct calculation'!AE80="","",POWER(2,-'∆Ct calculation'!AE80))</f>
        <v/>
      </c>
      <c r="AF178" s="159" t="str">
        <f>IF('∆Ct calculation'!AF80="","",POWER(2,-'∆Ct calculation'!AF80))</f>
        <v/>
      </c>
      <c r="AG178" s="157" t="str">
        <f>IF('∆Ct calculation'!AG80="","",POWER(2,-'∆Ct calculation'!AG80))</f>
        <v/>
      </c>
      <c r="AH178" s="158" t="str">
        <f>IF('∆Ct calculation'!AH80="","",POWER(2,-'∆Ct calculation'!AH80))</f>
        <v/>
      </c>
      <c r="AI178" s="159" t="str">
        <f>IF('∆Ct calculation'!AI80="","",POWER(2,-'∆Ct calculation'!AI80))</f>
        <v/>
      </c>
      <c r="AJ178" s="635" t="e">
        <f t="shared" si="146"/>
        <v>#N/A</v>
      </c>
      <c r="AK178" s="636"/>
      <c r="AL178" s="637"/>
      <c r="AM178" s="635" t="e">
        <f t="shared" si="136"/>
        <v>#N/A</v>
      </c>
      <c r="AN178" s="636"/>
      <c r="AO178" s="637"/>
      <c r="AP178" s="635" t="e">
        <f t="shared" si="137"/>
        <v>#N/A</v>
      </c>
      <c r="AQ178" s="636"/>
      <c r="AR178" s="637"/>
      <c r="AS178" s="635" t="e">
        <f t="shared" si="138"/>
        <v>#N/A</v>
      </c>
      <c r="AT178" s="636"/>
      <c r="AU178" s="637"/>
      <c r="AV178" s="635" t="e">
        <f t="shared" si="139"/>
        <v>#N/A</v>
      </c>
      <c r="AW178" s="636"/>
      <c r="AX178" s="637"/>
      <c r="AY178" s="635" t="e">
        <f t="shared" si="140"/>
        <v>#N/A</v>
      </c>
      <c r="AZ178" s="636"/>
      <c r="BA178" s="637"/>
      <c r="BB178" s="635" t="e">
        <f t="shared" si="141"/>
        <v>#N/A</v>
      </c>
      <c r="BC178" s="636"/>
      <c r="BD178" s="637"/>
      <c r="BE178" s="635" t="e">
        <f t="shared" si="142"/>
        <v>#N/A</v>
      </c>
      <c r="BF178" s="636"/>
      <c r="BG178" s="637"/>
      <c r="BH178" s="635" t="e">
        <f t="shared" si="143"/>
        <v>#N/A</v>
      </c>
      <c r="BI178" s="636"/>
      <c r="BJ178" s="637"/>
      <c r="BK178" s="635" t="e">
        <f t="shared" si="144"/>
        <v>#N/A</v>
      </c>
      <c r="BL178" s="636"/>
      <c r="BM178" s="637"/>
      <c r="BN178" s="635" t="e">
        <f t="shared" si="145"/>
        <v>#N/A</v>
      </c>
      <c r="BO178" s="636"/>
      <c r="BP178" s="637"/>
      <c r="BQ178" s="30" t="e">
        <f>IF(ISNUMBER('∆Ct and 2^(-∆Ct) means'!AK81),'∆Ct and 2^(-∆Ct) means'!AK81,NA())</f>
        <v>#N/A</v>
      </c>
      <c r="BR178" s="30" t="e">
        <f>IF(ISNUMBER('∆Ct and 2^(-∆Ct) means'!AL81),'∆Ct and 2^(-∆Ct) means'!AL81,NA())</f>
        <v>#N/A</v>
      </c>
      <c r="BS178" s="30" t="e">
        <f>IF(ISNUMBER('∆Ct and 2^(-∆Ct) means'!AM81),'∆Ct and 2^(-∆Ct) means'!AM81,NA())</f>
        <v>#N/A</v>
      </c>
      <c r="BT178" s="30" t="e">
        <f>IF(ISNUMBER('∆Ct and 2^(-∆Ct) means'!AN81),'∆Ct and 2^(-∆Ct) means'!AN81,NA())</f>
        <v>#N/A</v>
      </c>
      <c r="BU178" s="30" t="e">
        <f>IF(ISNUMBER('∆Ct and 2^(-∆Ct) means'!AO81),'∆Ct and 2^(-∆Ct) means'!AO81,NA())</f>
        <v>#N/A</v>
      </c>
      <c r="BV178" s="30" t="e">
        <f>IF(ISNUMBER('∆Ct and 2^(-∆Ct) means'!AP81),'∆Ct and 2^(-∆Ct) means'!AP81,NA())</f>
        <v>#N/A</v>
      </c>
      <c r="BW178" s="30" t="e">
        <f>IF(ISNUMBER('∆Ct and 2^(-∆Ct) means'!AQ81),'∆Ct and 2^(-∆Ct) means'!AQ81,NA())</f>
        <v>#N/A</v>
      </c>
      <c r="BX178" s="30" t="e">
        <f>IF(ISNUMBER('∆Ct and 2^(-∆Ct) means'!AR81),'∆Ct and 2^(-∆Ct) means'!AR81,NA())</f>
        <v>#N/A</v>
      </c>
      <c r="BY178" s="30" t="e">
        <f>IF(ISNUMBER('∆Ct and 2^(-∆Ct) means'!AS81),'∆Ct and 2^(-∆Ct) means'!AS81,NA())</f>
        <v>#N/A</v>
      </c>
      <c r="BZ178" s="30" t="e">
        <f>IF(ISNUMBER('∆Ct and 2^(-∆Ct) means'!AT81),'∆Ct and 2^(-∆Ct) means'!AT81,NA())</f>
        <v>#N/A</v>
      </c>
      <c r="CA178" s="30" t="e">
        <f>IF(ISNUMBER('∆Ct and 2^(-∆Ct) means'!AU81),'∆Ct and 2^(-∆Ct) means'!AU81,NA())</f>
        <v>#N/A</v>
      </c>
      <c r="CB178" s="30" t="e">
        <f>IF(ISNUMBER('∆Ct and 2^(-∆Ct) means'!AV81),'∆Ct and 2^(-∆Ct) means'!AV81,NA())</f>
        <v>#N/A</v>
      </c>
      <c r="CC178" s="30" t="e">
        <f>IF(ISNUMBER('∆Ct and 2^(-∆Ct) means'!AW81),'∆Ct and 2^(-∆Ct) means'!AW81,NA())</f>
        <v>#N/A</v>
      </c>
      <c r="CD178" s="30" t="e">
        <f>IF(ISNUMBER('∆Ct and 2^(-∆Ct) means'!AX81),'∆Ct and 2^(-∆Ct) means'!AX81,NA())</f>
        <v>#N/A</v>
      </c>
      <c r="CE178" s="30" t="e">
        <f>IF(ISNUMBER('∆Ct and 2^(-∆Ct) means'!AY81),'∆Ct and 2^(-∆Ct) means'!AY81,NA())</f>
        <v>#N/A</v>
      </c>
      <c r="CF178" s="30" t="e">
        <f>IF(ISNUMBER('∆Ct and 2^(-∆Ct) means'!AZ81),'∆Ct and 2^(-∆Ct) means'!AZ81,NA())</f>
        <v>#N/A</v>
      </c>
      <c r="CG178" s="30" t="e">
        <f>IF(ISNUMBER('∆Ct and 2^(-∆Ct) means'!BA81),'∆Ct and 2^(-∆Ct) means'!BA81,NA())</f>
        <v>#N/A</v>
      </c>
      <c r="CH178" s="30" t="e">
        <f>IF(ISNUMBER('∆Ct and 2^(-∆Ct) means'!BB81),'∆Ct and 2^(-∆Ct) means'!BB81,NA())</f>
        <v>#N/A</v>
      </c>
      <c r="CI178" s="30" t="e">
        <f>IF(ISNUMBER('∆Ct and 2^(-∆Ct) means'!BC81),'∆Ct and 2^(-∆Ct) means'!BC81,NA())</f>
        <v>#N/A</v>
      </c>
      <c r="CJ178" s="30" t="e">
        <f>IF(ISNUMBER('∆Ct and 2^(-∆Ct) means'!BD81),'∆Ct and 2^(-∆Ct) means'!BD81,NA())</f>
        <v>#N/A</v>
      </c>
    </row>
    <row r="179" spans="1:88">
      <c r="A179" s="24" t="str">
        <f t="shared" si="135"/>
        <v>G7</v>
      </c>
      <c r="B179" s="25" t="str">
        <f t="shared" si="135"/>
        <v/>
      </c>
      <c r="C179" s="157" t="str">
        <f>IF('∆Ct calculation'!C81="","",POWER(2,-'∆Ct calculation'!C81))</f>
        <v/>
      </c>
      <c r="D179" s="158" t="str">
        <f>IF('∆Ct calculation'!D81="","",POWER(2,-'∆Ct calculation'!D81))</f>
        <v/>
      </c>
      <c r="E179" s="159" t="str">
        <f>IF('∆Ct calculation'!E81="","",POWER(2,-'∆Ct calculation'!E81))</f>
        <v/>
      </c>
      <c r="F179" s="157" t="str">
        <f>IF('∆Ct calculation'!F81="","",POWER(2,-'∆Ct calculation'!F81))</f>
        <v/>
      </c>
      <c r="G179" s="158" t="str">
        <f>IF('∆Ct calculation'!G81="","",POWER(2,-'∆Ct calculation'!G81))</f>
        <v/>
      </c>
      <c r="H179" s="159" t="str">
        <f>IF('∆Ct calculation'!H81="","",POWER(2,-'∆Ct calculation'!H81))</f>
        <v/>
      </c>
      <c r="I179" s="157" t="str">
        <f>IF('∆Ct calculation'!I81="","",POWER(2,-'∆Ct calculation'!I81))</f>
        <v/>
      </c>
      <c r="J179" s="158" t="str">
        <f>IF('∆Ct calculation'!J81="","",POWER(2,-'∆Ct calculation'!J81))</f>
        <v/>
      </c>
      <c r="K179" s="159" t="str">
        <f>IF('∆Ct calculation'!K81="","",POWER(2,-'∆Ct calculation'!K81))</f>
        <v/>
      </c>
      <c r="L179" s="157" t="str">
        <f>IF('∆Ct calculation'!L81="","",POWER(2,-'∆Ct calculation'!L81))</f>
        <v/>
      </c>
      <c r="M179" s="158" t="str">
        <f>IF('∆Ct calculation'!M81="","",POWER(2,-'∆Ct calculation'!M81))</f>
        <v/>
      </c>
      <c r="N179" s="159" t="str">
        <f>IF('∆Ct calculation'!N81="","",POWER(2,-'∆Ct calculation'!N81))</f>
        <v/>
      </c>
      <c r="O179" s="157" t="str">
        <f>IF('∆Ct calculation'!O81="","",POWER(2,-'∆Ct calculation'!O81))</f>
        <v/>
      </c>
      <c r="P179" s="158" t="str">
        <f>IF('∆Ct calculation'!P81="","",POWER(2,-'∆Ct calculation'!P81))</f>
        <v/>
      </c>
      <c r="Q179" s="159" t="str">
        <f>IF('∆Ct calculation'!Q81="","",POWER(2,-'∆Ct calculation'!Q81))</f>
        <v/>
      </c>
      <c r="R179" s="157" t="str">
        <f>IF('∆Ct calculation'!R81="","",POWER(2,-'∆Ct calculation'!R81))</f>
        <v/>
      </c>
      <c r="S179" s="158" t="str">
        <f>IF('∆Ct calculation'!S81="","",POWER(2,-'∆Ct calculation'!S81))</f>
        <v/>
      </c>
      <c r="T179" s="159" t="str">
        <f>IF('∆Ct calculation'!T81="","",POWER(2,-'∆Ct calculation'!T81))</f>
        <v/>
      </c>
      <c r="U179" s="157" t="str">
        <f>IF('∆Ct calculation'!U81="","",POWER(2,-'∆Ct calculation'!U81))</f>
        <v/>
      </c>
      <c r="V179" s="158" t="str">
        <f>IF('∆Ct calculation'!V81="","",POWER(2,-'∆Ct calculation'!V81))</f>
        <v/>
      </c>
      <c r="W179" s="159" t="str">
        <f>IF('∆Ct calculation'!W81="","",POWER(2,-'∆Ct calculation'!W81))</f>
        <v/>
      </c>
      <c r="X179" s="157" t="str">
        <f>IF('∆Ct calculation'!X81="","",POWER(2,-'∆Ct calculation'!X81))</f>
        <v/>
      </c>
      <c r="Y179" s="158" t="str">
        <f>IF('∆Ct calculation'!Y81="","",POWER(2,-'∆Ct calculation'!Y81))</f>
        <v/>
      </c>
      <c r="Z179" s="159" t="str">
        <f>IF('∆Ct calculation'!Z81="","",POWER(2,-'∆Ct calculation'!Z81))</f>
        <v/>
      </c>
      <c r="AA179" s="157" t="str">
        <f>IF('∆Ct calculation'!AA81="","",POWER(2,-'∆Ct calculation'!AA81))</f>
        <v/>
      </c>
      <c r="AB179" s="158" t="str">
        <f>IF('∆Ct calculation'!AB81="","",POWER(2,-'∆Ct calculation'!AB81))</f>
        <v/>
      </c>
      <c r="AC179" s="159" t="str">
        <f>IF('∆Ct calculation'!AC81="","",POWER(2,-'∆Ct calculation'!AC81))</f>
        <v/>
      </c>
      <c r="AD179" s="157" t="str">
        <f>IF('∆Ct calculation'!AD81="","",POWER(2,-'∆Ct calculation'!AD81))</f>
        <v/>
      </c>
      <c r="AE179" s="158" t="str">
        <f>IF('∆Ct calculation'!AE81="","",POWER(2,-'∆Ct calculation'!AE81))</f>
        <v/>
      </c>
      <c r="AF179" s="159" t="str">
        <f>IF('∆Ct calculation'!AF81="","",POWER(2,-'∆Ct calculation'!AF81))</f>
        <v/>
      </c>
      <c r="AG179" s="157" t="str">
        <f>IF('∆Ct calculation'!AG81="","",POWER(2,-'∆Ct calculation'!AG81))</f>
        <v/>
      </c>
      <c r="AH179" s="158" t="str">
        <f>IF('∆Ct calculation'!AH81="","",POWER(2,-'∆Ct calculation'!AH81))</f>
        <v/>
      </c>
      <c r="AI179" s="159" t="str">
        <f>IF('∆Ct calculation'!AI81="","",POWER(2,-'∆Ct calculation'!AI81))</f>
        <v/>
      </c>
      <c r="AJ179" s="635" t="e">
        <f t="shared" si="146"/>
        <v>#N/A</v>
      </c>
      <c r="AK179" s="636"/>
      <c r="AL179" s="637"/>
      <c r="AM179" s="635" t="e">
        <f t="shared" si="136"/>
        <v>#N/A</v>
      </c>
      <c r="AN179" s="636"/>
      <c r="AO179" s="637"/>
      <c r="AP179" s="635" t="e">
        <f t="shared" si="137"/>
        <v>#N/A</v>
      </c>
      <c r="AQ179" s="636"/>
      <c r="AR179" s="637"/>
      <c r="AS179" s="635" t="e">
        <f t="shared" si="138"/>
        <v>#N/A</v>
      </c>
      <c r="AT179" s="636"/>
      <c r="AU179" s="637"/>
      <c r="AV179" s="635" t="e">
        <f t="shared" si="139"/>
        <v>#N/A</v>
      </c>
      <c r="AW179" s="636"/>
      <c r="AX179" s="637"/>
      <c r="AY179" s="635" t="e">
        <f t="shared" si="140"/>
        <v>#N/A</v>
      </c>
      <c r="AZ179" s="636"/>
      <c r="BA179" s="637"/>
      <c r="BB179" s="635" t="e">
        <f t="shared" si="141"/>
        <v>#N/A</v>
      </c>
      <c r="BC179" s="636"/>
      <c r="BD179" s="637"/>
      <c r="BE179" s="635" t="e">
        <f t="shared" si="142"/>
        <v>#N/A</v>
      </c>
      <c r="BF179" s="636"/>
      <c r="BG179" s="637"/>
      <c r="BH179" s="635" t="e">
        <f t="shared" si="143"/>
        <v>#N/A</v>
      </c>
      <c r="BI179" s="636"/>
      <c r="BJ179" s="637"/>
      <c r="BK179" s="635" t="e">
        <f t="shared" si="144"/>
        <v>#N/A</v>
      </c>
      <c r="BL179" s="636"/>
      <c r="BM179" s="637"/>
      <c r="BN179" s="635" t="e">
        <f t="shared" si="145"/>
        <v>#N/A</v>
      </c>
      <c r="BO179" s="636"/>
      <c r="BP179" s="637"/>
      <c r="BQ179" s="30" t="e">
        <f>IF(ISNUMBER('∆Ct and 2^(-∆Ct) means'!AK82),'∆Ct and 2^(-∆Ct) means'!AK82,NA())</f>
        <v>#N/A</v>
      </c>
      <c r="BR179" s="30" t="e">
        <f>IF(ISNUMBER('∆Ct and 2^(-∆Ct) means'!AL82),'∆Ct and 2^(-∆Ct) means'!AL82,NA())</f>
        <v>#N/A</v>
      </c>
      <c r="BS179" s="30" t="e">
        <f>IF(ISNUMBER('∆Ct and 2^(-∆Ct) means'!AM82),'∆Ct and 2^(-∆Ct) means'!AM82,NA())</f>
        <v>#N/A</v>
      </c>
      <c r="BT179" s="30" t="e">
        <f>IF(ISNUMBER('∆Ct and 2^(-∆Ct) means'!AN82),'∆Ct and 2^(-∆Ct) means'!AN82,NA())</f>
        <v>#N/A</v>
      </c>
      <c r="BU179" s="30" t="e">
        <f>IF(ISNUMBER('∆Ct and 2^(-∆Ct) means'!AO82),'∆Ct and 2^(-∆Ct) means'!AO82,NA())</f>
        <v>#N/A</v>
      </c>
      <c r="BV179" s="30" t="e">
        <f>IF(ISNUMBER('∆Ct and 2^(-∆Ct) means'!AP82),'∆Ct and 2^(-∆Ct) means'!AP82,NA())</f>
        <v>#N/A</v>
      </c>
      <c r="BW179" s="30" t="e">
        <f>IF(ISNUMBER('∆Ct and 2^(-∆Ct) means'!AQ82),'∆Ct and 2^(-∆Ct) means'!AQ82,NA())</f>
        <v>#N/A</v>
      </c>
      <c r="BX179" s="30" t="e">
        <f>IF(ISNUMBER('∆Ct and 2^(-∆Ct) means'!AR82),'∆Ct and 2^(-∆Ct) means'!AR82,NA())</f>
        <v>#N/A</v>
      </c>
      <c r="BY179" s="30" t="e">
        <f>IF(ISNUMBER('∆Ct and 2^(-∆Ct) means'!AS82),'∆Ct and 2^(-∆Ct) means'!AS82,NA())</f>
        <v>#N/A</v>
      </c>
      <c r="BZ179" s="30" t="e">
        <f>IF(ISNUMBER('∆Ct and 2^(-∆Ct) means'!AT82),'∆Ct and 2^(-∆Ct) means'!AT82,NA())</f>
        <v>#N/A</v>
      </c>
      <c r="CA179" s="30" t="e">
        <f>IF(ISNUMBER('∆Ct and 2^(-∆Ct) means'!AU82),'∆Ct and 2^(-∆Ct) means'!AU82,NA())</f>
        <v>#N/A</v>
      </c>
      <c r="CB179" s="30" t="e">
        <f>IF(ISNUMBER('∆Ct and 2^(-∆Ct) means'!AV82),'∆Ct and 2^(-∆Ct) means'!AV82,NA())</f>
        <v>#N/A</v>
      </c>
      <c r="CC179" s="30" t="e">
        <f>IF(ISNUMBER('∆Ct and 2^(-∆Ct) means'!AW82),'∆Ct and 2^(-∆Ct) means'!AW82,NA())</f>
        <v>#N/A</v>
      </c>
      <c r="CD179" s="30" t="e">
        <f>IF(ISNUMBER('∆Ct and 2^(-∆Ct) means'!AX82),'∆Ct and 2^(-∆Ct) means'!AX82,NA())</f>
        <v>#N/A</v>
      </c>
      <c r="CE179" s="30" t="e">
        <f>IF(ISNUMBER('∆Ct and 2^(-∆Ct) means'!AY82),'∆Ct and 2^(-∆Ct) means'!AY82,NA())</f>
        <v>#N/A</v>
      </c>
      <c r="CF179" s="30" t="e">
        <f>IF(ISNUMBER('∆Ct and 2^(-∆Ct) means'!AZ82),'∆Ct and 2^(-∆Ct) means'!AZ82,NA())</f>
        <v>#N/A</v>
      </c>
      <c r="CG179" s="30" t="e">
        <f>IF(ISNUMBER('∆Ct and 2^(-∆Ct) means'!BA82),'∆Ct and 2^(-∆Ct) means'!BA82,NA())</f>
        <v>#N/A</v>
      </c>
      <c r="CH179" s="30" t="e">
        <f>IF(ISNUMBER('∆Ct and 2^(-∆Ct) means'!BB82),'∆Ct and 2^(-∆Ct) means'!BB82,NA())</f>
        <v>#N/A</v>
      </c>
      <c r="CI179" s="30" t="e">
        <f>IF(ISNUMBER('∆Ct and 2^(-∆Ct) means'!BC82),'∆Ct and 2^(-∆Ct) means'!BC82,NA())</f>
        <v>#N/A</v>
      </c>
      <c r="CJ179" s="30" t="e">
        <f>IF(ISNUMBER('∆Ct and 2^(-∆Ct) means'!BD82),'∆Ct and 2^(-∆Ct) means'!BD82,NA())</f>
        <v>#N/A</v>
      </c>
    </row>
    <row r="180" spans="1:88">
      <c r="A180" s="24" t="str">
        <f t="shared" si="135"/>
        <v>G8</v>
      </c>
      <c r="B180" s="25" t="str">
        <f t="shared" si="135"/>
        <v/>
      </c>
      <c r="C180" s="157" t="str">
        <f>IF('∆Ct calculation'!C82="","",POWER(2,-'∆Ct calculation'!C82))</f>
        <v/>
      </c>
      <c r="D180" s="158" t="str">
        <f>IF('∆Ct calculation'!D82="","",POWER(2,-'∆Ct calculation'!D82))</f>
        <v/>
      </c>
      <c r="E180" s="159" t="str">
        <f>IF('∆Ct calculation'!E82="","",POWER(2,-'∆Ct calculation'!E82))</f>
        <v/>
      </c>
      <c r="F180" s="157" t="str">
        <f>IF('∆Ct calculation'!F82="","",POWER(2,-'∆Ct calculation'!F82))</f>
        <v/>
      </c>
      <c r="G180" s="158" t="str">
        <f>IF('∆Ct calculation'!G82="","",POWER(2,-'∆Ct calculation'!G82))</f>
        <v/>
      </c>
      <c r="H180" s="159" t="str">
        <f>IF('∆Ct calculation'!H82="","",POWER(2,-'∆Ct calculation'!H82))</f>
        <v/>
      </c>
      <c r="I180" s="157" t="str">
        <f>IF('∆Ct calculation'!I82="","",POWER(2,-'∆Ct calculation'!I82))</f>
        <v/>
      </c>
      <c r="J180" s="158" t="str">
        <f>IF('∆Ct calculation'!J82="","",POWER(2,-'∆Ct calculation'!J82))</f>
        <v/>
      </c>
      <c r="K180" s="159" t="str">
        <f>IF('∆Ct calculation'!K82="","",POWER(2,-'∆Ct calculation'!K82))</f>
        <v/>
      </c>
      <c r="L180" s="157" t="str">
        <f>IF('∆Ct calculation'!L82="","",POWER(2,-'∆Ct calculation'!L82))</f>
        <v/>
      </c>
      <c r="M180" s="158" t="str">
        <f>IF('∆Ct calculation'!M82="","",POWER(2,-'∆Ct calculation'!M82))</f>
        <v/>
      </c>
      <c r="N180" s="159" t="str">
        <f>IF('∆Ct calculation'!N82="","",POWER(2,-'∆Ct calculation'!N82))</f>
        <v/>
      </c>
      <c r="O180" s="157" t="str">
        <f>IF('∆Ct calculation'!O82="","",POWER(2,-'∆Ct calculation'!O82))</f>
        <v/>
      </c>
      <c r="P180" s="158" t="str">
        <f>IF('∆Ct calculation'!P82="","",POWER(2,-'∆Ct calculation'!P82))</f>
        <v/>
      </c>
      <c r="Q180" s="159" t="str">
        <f>IF('∆Ct calculation'!Q82="","",POWER(2,-'∆Ct calculation'!Q82))</f>
        <v/>
      </c>
      <c r="R180" s="157" t="str">
        <f>IF('∆Ct calculation'!R82="","",POWER(2,-'∆Ct calculation'!R82))</f>
        <v/>
      </c>
      <c r="S180" s="158" t="str">
        <f>IF('∆Ct calculation'!S82="","",POWER(2,-'∆Ct calculation'!S82))</f>
        <v/>
      </c>
      <c r="T180" s="159" t="str">
        <f>IF('∆Ct calculation'!T82="","",POWER(2,-'∆Ct calculation'!T82))</f>
        <v/>
      </c>
      <c r="U180" s="157" t="str">
        <f>IF('∆Ct calculation'!U82="","",POWER(2,-'∆Ct calculation'!U82))</f>
        <v/>
      </c>
      <c r="V180" s="158" t="str">
        <f>IF('∆Ct calculation'!V82="","",POWER(2,-'∆Ct calculation'!V82))</f>
        <v/>
      </c>
      <c r="W180" s="159" t="str">
        <f>IF('∆Ct calculation'!W82="","",POWER(2,-'∆Ct calculation'!W82))</f>
        <v/>
      </c>
      <c r="X180" s="157" t="str">
        <f>IF('∆Ct calculation'!X82="","",POWER(2,-'∆Ct calculation'!X82))</f>
        <v/>
      </c>
      <c r="Y180" s="158" t="str">
        <f>IF('∆Ct calculation'!Y82="","",POWER(2,-'∆Ct calculation'!Y82))</f>
        <v/>
      </c>
      <c r="Z180" s="159" t="str">
        <f>IF('∆Ct calculation'!Z82="","",POWER(2,-'∆Ct calculation'!Z82))</f>
        <v/>
      </c>
      <c r="AA180" s="157" t="str">
        <f>IF('∆Ct calculation'!AA82="","",POWER(2,-'∆Ct calculation'!AA82))</f>
        <v/>
      </c>
      <c r="AB180" s="158" t="str">
        <f>IF('∆Ct calculation'!AB82="","",POWER(2,-'∆Ct calculation'!AB82))</f>
        <v/>
      </c>
      <c r="AC180" s="159" t="str">
        <f>IF('∆Ct calculation'!AC82="","",POWER(2,-'∆Ct calculation'!AC82))</f>
        <v/>
      </c>
      <c r="AD180" s="157" t="str">
        <f>IF('∆Ct calculation'!AD82="","",POWER(2,-'∆Ct calculation'!AD82))</f>
        <v/>
      </c>
      <c r="AE180" s="158" t="str">
        <f>IF('∆Ct calculation'!AE82="","",POWER(2,-'∆Ct calculation'!AE82))</f>
        <v/>
      </c>
      <c r="AF180" s="159" t="str">
        <f>IF('∆Ct calculation'!AF82="","",POWER(2,-'∆Ct calculation'!AF82))</f>
        <v/>
      </c>
      <c r="AG180" s="157" t="str">
        <f>IF('∆Ct calculation'!AG82="","",POWER(2,-'∆Ct calculation'!AG82))</f>
        <v/>
      </c>
      <c r="AH180" s="158" t="str">
        <f>IF('∆Ct calculation'!AH82="","",POWER(2,-'∆Ct calculation'!AH82))</f>
        <v/>
      </c>
      <c r="AI180" s="159" t="str">
        <f>IF('∆Ct calculation'!AI82="","",POWER(2,-'∆Ct calculation'!AI82))</f>
        <v/>
      </c>
      <c r="AJ180" s="635" t="e">
        <f t="shared" si="146"/>
        <v>#N/A</v>
      </c>
      <c r="AK180" s="636"/>
      <c r="AL180" s="637"/>
      <c r="AM180" s="635" t="e">
        <f t="shared" si="136"/>
        <v>#N/A</v>
      </c>
      <c r="AN180" s="636"/>
      <c r="AO180" s="637"/>
      <c r="AP180" s="635" t="e">
        <f t="shared" si="137"/>
        <v>#N/A</v>
      </c>
      <c r="AQ180" s="636"/>
      <c r="AR180" s="637"/>
      <c r="AS180" s="635" t="e">
        <f t="shared" si="138"/>
        <v>#N/A</v>
      </c>
      <c r="AT180" s="636"/>
      <c r="AU180" s="637"/>
      <c r="AV180" s="635" t="e">
        <f t="shared" si="139"/>
        <v>#N/A</v>
      </c>
      <c r="AW180" s="636"/>
      <c r="AX180" s="637"/>
      <c r="AY180" s="635" t="e">
        <f t="shared" si="140"/>
        <v>#N/A</v>
      </c>
      <c r="AZ180" s="636"/>
      <c r="BA180" s="637"/>
      <c r="BB180" s="635" t="e">
        <f t="shared" si="141"/>
        <v>#N/A</v>
      </c>
      <c r="BC180" s="636"/>
      <c r="BD180" s="637"/>
      <c r="BE180" s="635" t="e">
        <f t="shared" si="142"/>
        <v>#N/A</v>
      </c>
      <c r="BF180" s="636"/>
      <c r="BG180" s="637"/>
      <c r="BH180" s="635" t="e">
        <f t="shared" si="143"/>
        <v>#N/A</v>
      </c>
      <c r="BI180" s="636"/>
      <c r="BJ180" s="637"/>
      <c r="BK180" s="635" t="e">
        <f t="shared" si="144"/>
        <v>#N/A</v>
      </c>
      <c r="BL180" s="636"/>
      <c r="BM180" s="637"/>
      <c r="BN180" s="635" t="e">
        <f t="shared" si="145"/>
        <v>#N/A</v>
      </c>
      <c r="BO180" s="636"/>
      <c r="BP180" s="637"/>
      <c r="BQ180" s="30" t="e">
        <f>IF(ISNUMBER('∆Ct and 2^(-∆Ct) means'!AK83),'∆Ct and 2^(-∆Ct) means'!AK83,NA())</f>
        <v>#N/A</v>
      </c>
      <c r="BR180" s="30" t="e">
        <f>IF(ISNUMBER('∆Ct and 2^(-∆Ct) means'!AL83),'∆Ct and 2^(-∆Ct) means'!AL83,NA())</f>
        <v>#N/A</v>
      </c>
      <c r="BS180" s="30" t="e">
        <f>IF(ISNUMBER('∆Ct and 2^(-∆Ct) means'!AM83),'∆Ct and 2^(-∆Ct) means'!AM83,NA())</f>
        <v>#N/A</v>
      </c>
      <c r="BT180" s="30" t="e">
        <f>IF(ISNUMBER('∆Ct and 2^(-∆Ct) means'!AN83),'∆Ct and 2^(-∆Ct) means'!AN83,NA())</f>
        <v>#N/A</v>
      </c>
      <c r="BU180" s="30" t="e">
        <f>IF(ISNUMBER('∆Ct and 2^(-∆Ct) means'!AO83),'∆Ct and 2^(-∆Ct) means'!AO83,NA())</f>
        <v>#N/A</v>
      </c>
      <c r="BV180" s="30" t="e">
        <f>IF(ISNUMBER('∆Ct and 2^(-∆Ct) means'!AP83),'∆Ct and 2^(-∆Ct) means'!AP83,NA())</f>
        <v>#N/A</v>
      </c>
      <c r="BW180" s="30" t="e">
        <f>IF(ISNUMBER('∆Ct and 2^(-∆Ct) means'!AQ83),'∆Ct and 2^(-∆Ct) means'!AQ83,NA())</f>
        <v>#N/A</v>
      </c>
      <c r="BX180" s="30" t="e">
        <f>IF(ISNUMBER('∆Ct and 2^(-∆Ct) means'!AR83),'∆Ct and 2^(-∆Ct) means'!AR83,NA())</f>
        <v>#N/A</v>
      </c>
      <c r="BY180" s="30" t="e">
        <f>IF(ISNUMBER('∆Ct and 2^(-∆Ct) means'!AS83),'∆Ct and 2^(-∆Ct) means'!AS83,NA())</f>
        <v>#N/A</v>
      </c>
      <c r="BZ180" s="30" t="e">
        <f>IF(ISNUMBER('∆Ct and 2^(-∆Ct) means'!AT83),'∆Ct and 2^(-∆Ct) means'!AT83,NA())</f>
        <v>#N/A</v>
      </c>
      <c r="CA180" s="30" t="e">
        <f>IF(ISNUMBER('∆Ct and 2^(-∆Ct) means'!AU83),'∆Ct and 2^(-∆Ct) means'!AU83,NA())</f>
        <v>#N/A</v>
      </c>
      <c r="CB180" s="30" t="e">
        <f>IF(ISNUMBER('∆Ct and 2^(-∆Ct) means'!AV83),'∆Ct and 2^(-∆Ct) means'!AV83,NA())</f>
        <v>#N/A</v>
      </c>
      <c r="CC180" s="30" t="e">
        <f>IF(ISNUMBER('∆Ct and 2^(-∆Ct) means'!AW83),'∆Ct and 2^(-∆Ct) means'!AW83,NA())</f>
        <v>#N/A</v>
      </c>
      <c r="CD180" s="30" t="e">
        <f>IF(ISNUMBER('∆Ct and 2^(-∆Ct) means'!AX83),'∆Ct and 2^(-∆Ct) means'!AX83,NA())</f>
        <v>#N/A</v>
      </c>
      <c r="CE180" s="30" t="e">
        <f>IF(ISNUMBER('∆Ct and 2^(-∆Ct) means'!AY83),'∆Ct and 2^(-∆Ct) means'!AY83,NA())</f>
        <v>#N/A</v>
      </c>
      <c r="CF180" s="30" t="e">
        <f>IF(ISNUMBER('∆Ct and 2^(-∆Ct) means'!AZ83),'∆Ct and 2^(-∆Ct) means'!AZ83,NA())</f>
        <v>#N/A</v>
      </c>
      <c r="CG180" s="30" t="e">
        <f>IF(ISNUMBER('∆Ct and 2^(-∆Ct) means'!BA83),'∆Ct and 2^(-∆Ct) means'!BA83,NA())</f>
        <v>#N/A</v>
      </c>
      <c r="CH180" s="30" t="e">
        <f>IF(ISNUMBER('∆Ct and 2^(-∆Ct) means'!BB83),'∆Ct and 2^(-∆Ct) means'!BB83,NA())</f>
        <v>#N/A</v>
      </c>
      <c r="CI180" s="30" t="e">
        <f>IF(ISNUMBER('∆Ct and 2^(-∆Ct) means'!BC83),'∆Ct and 2^(-∆Ct) means'!BC83,NA())</f>
        <v>#N/A</v>
      </c>
      <c r="CJ180" s="30" t="e">
        <f>IF(ISNUMBER('∆Ct and 2^(-∆Ct) means'!BD83),'∆Ct and 2^(-∆Ct) means'!BD83,NA())</f>
        <v>#N/A</v>
      </c>
    </row>
    <row r="181" spans="1:88">
      <c r="A181" s="24" t="str">
        <f t="shared" ref="A181:B184" si="147">A83</f>
        <v>G9</v>
      </c>
      <c r="B181" s="25" t="str">
        <f t="shared" si="147"/>
        <v/>
      </c>
      <c r="C181" s="157" t="str">
        <f>IF('∆Ct calculation'!C83="","",POWER(2,-'∆Ct calculation'!C83))</f>
        <v/>
      </c>
      <c r="D181" s="158" t="str">
        <f>IF('∆Ct calculation'!D83="","",POWER(2,-'∆Ct calculation'!D83))</f>
        <v/>
      </c>
      <c r="E181" s="159" t="str">
        <f>IF('∆Ct calculation'!E83="","",POWER(2,-'∆Ct calculation'!E83))</f>
        <v/>
      </c>
      <c r="F181" s="157" t="str">
        <f>IF('∆Ct calculation'!F83="","",POWER(2,-'∆Ct calculation'!F83))</f>
        <v/>
      </c>
      <c r="G181" s="158" t="str">
        <f>IF('∆Ct calculation'!G83="","",POWER(2,-'∆Ct calculation'!G83))</f>
        <v/>
      </c>
      <c r="H181" s="159" t="str">
        <f>IF('∆Ct calculation'!H83="","",POWER(2,-'∆Ct calculation'!H83))</f>
        <v/>
      </c>
      <c r="I181" s="157" t="str">
        <f>IF('∆Ct calculation'!I83="","",POWER(2,-'∆Ct calculation'!I83))</f>
        <v/>
      </c>
      <c r="J181" s="158" t="str">
        <f>IF('∆Ct calculation'!J83="","",POWER(2,-'∆Ct calculation'!J83))</f>
        <v/>
      </c>
      <c r="K181" s="159" t="str">
        <f>IF('∆Ct calculation'!K83="","",POWER(2,-'∆Ct calculation'!K83))</f>
        <v/>
      </c>
      <c r="L181" s="157" t="str">
        <f>IF('∆Ct calculation'!L83="","",POWER(2,-'∆Ct calculation'!L83))</f>
        <v/>
      </c>
      <c r="M181" s="158" t="str">
        <f>IF('∆Ct calculation'!M83="","",POWER(2,-'∆Ct calculation'!M83))</f>
        <v/>
      </c>
      <c r="N181" s="159" t="str">
        <f>IF('∆Ct calculation'!N83="","",POWER(2,-'∆Ct calculation'!N83))</f>
        <v/>
      </c>
      <c r="O181" s="157" t="str">
        <f>IF('∆Ct calculation'!O83="","",POWER(2,-'∆Ct calculation'!O83))</f>
        <v/>
      </c>
      <c r="P181" s="158" t="str">
        <f>IF('∆Ct calculation'!P83="","",POWER(2,-'∆Ct calculation'!P83))</f>
        <v/>
      </c>
      <c r="Q181" s="159" t="str">
        <f>IF('∆Ct calculation'!Q83="","",POWER(2,-'∆Ct calculation'!Q83))</f>
        <v/>
      </c>
      <c r="R181" s="157" t="str">
        <f>IF('∆Ct calculation'!R83="","",POWER(2,-'∆Ct calculation'!R83))</f>
        <v/>
      </c>
      <c r="S181" s="158" t="str">
        <f>IF('∆Ct calculation'!S83="","",POWER(2,-'∆Ct calculation'!S83))</f>
        <v/>
      </c>
      <c r="T181" s="159" t="str">
        <f>IF('∆Ct calculation'!T83="","",POWER(2,-'∆Ct calculation'!T83))</f>
        <v/>
      </c>
      <c r="U181" s="157" t="str">
        <f>IF('∆Ct calculation'!U83="","",POWER(2,-'∆Ct calculation'!U83))</f>
        <v/>
      </c>
      <c r="V181" s="158" t="str">
        <f>IF('∆Ct calculation'!V83="","",POWER(2,-'∆Ct calculation'!V83))</f>
        <v/>
      </c>
      <c r="W181" s="159" t="str">
        <f>IF('∆Ct calculation'!W83="","",POWER(2,-'∆Ct calculation'!W83))</f>
        <v/>
      </c>
      <c r="X181" s="157" t="str">
        <f>IF('∆Ct calculation'!X83="","",POWER(2,-'∆Ct calculation'!X83))</f>
        <v/>
      </c>
      <c r="Y181" s="158" t="str">
        <f>IF('∆Ct calculation'!Y83="","",POWER(2,-'∆Ct calculation'!Y83))</f>
        <v/>
      </c>
      <c r="Z181" s="159" t="str">
        <f>IF('∆Ct calculation'!Z83="","",POWER(2,-'∆Ct calculation'!Z83))</f>
        <v/>
      </c>
      <c r="AA181" s="157" t="str">
        <f>IF('∆Ct calculation'!AA83="","",POWER(2,-'∆Ct calculation'!AA83))</f>
        <v/>
      </c>
      <c r="AB181" s="158" t="str">
        <f>IF('∆Ct calculation'!AB83="","",POWER(2,-'∆Ct calculation'!AB83))</f>
        <v/>
      </c>
      <c r="AC181" s="159" t="str">
        <f>IF('∆Ct calculation'!AC83="","",POWER(2,-'∆Ct calculation'!AC83))</f>
        <v/>
      </c>
      <c r="AD181" s="157" t="str">
        <f>IF('∆Ct calculation'!AD83="","",POWER(2,-'∆Ct calculation'!AD83))</f>
        <v/>
      </c>
      <c r="AE181" s="158" t="str">
        <f>IF('∆Ct calculation'!AE83="","",POWER(2,-'∆Ct calculation'!AE83))</f>
        <v/>
      </c>
      <c r="AF181" s="159" t="str">
        <f>IF('∆Ct calculation'!AF83="","",POWER(2,-'∆Ct calculation'!AF83))</f>
        <v/>
      </c>
      <c r="AG181" s="157" t="str">
        <f>IF('∆Ct calculation'!AG83="","",POWER(2,-'∆Ct calculation'!AG83))</f>
        <v/>
      </c>
      <c r="AH181" s="158" t="str">
        <f>IF('∆Ct calculation'!AH83="","",POWER(2,-'∆Ct calculation'!AH83))</f>
        <v/>
      </c>
      <c r="AI181" s="159" t="str">
        <f>IF('∆Ct calculation'!AI83="","",POWER(2,-'∆Ct calculation'!AI83))</f>
        <v/>
      </c>
      <c r="AJ181" s="635" t="e">
        <f t="shared" si="146"/>
        <v>#N/A</v>
      </c>
      <c r="AK181" s="636"/>
      <c r="AL181" s="637"/>
      <c r="AM181" s="635" t="e">
        <f t="shared" si="136"/>
        <v>#N/A</v>
      </c>
      <c r="AN181" s="636"/>
      <c r="AO181" s="637"/>
      <c r="AP181" s="635" t="e">
        <f t="shared" si="137"/>
        <v>#N/A</v>
      </c>
      <c r="AQ181" s="636"/>
      <c r="AR181" s="637"/>
      <c r="AS181" s="635" t="e">
        <f t="shared" si="138"/>
        <v>#N/A</v>
      </c>
      <c r="AT181" s="636"/>
      <c r="AU181" s="637"/>
      <c r="AV181" s="635" t="e">
        <f t="shared" si="139"/>
        <v>#N/A</v>
      </c>
      <c r="AW181" s="636"/>
      <c r="AX181" s="637"/>
      <c r="AY181" s="635" t="e">
        <f t="shared" si="140"/>
        <v>#N/A</v>
      </c>
      <c r="AZ181" s="636"/>
      <c r="BA181" s="637"/>
      <c r="BB181" s="635" t="e">
        <f t="shared" si="141"/>
        <v>#N/A</v>
      </c>
      <c r="BC181" s="636"/>
      <c r="BD181" s="637"/>
      <c r="BE181" s="635" t="e">
        <f t="shared" si="142"/>
        <v>#N/A</v>
      </c>
      <c r="BF181" s="636"/>
      <c r="BG181" s="637"/>
      <c r="BH181" s="635" t="e">
        <f t="shared" si="143"/>
        <v>#N/A</v>
      </c>
      <c r="BI181" s="636"/>
      <c r="BJ181" s="637"/>
      <c r="BK181" s="635" t="e">
        <f t="shared" si="144"/>
        <v>#N/A</v>
      </c>
      <c r="BL181" s="636"/>
      <c r="BM181" s="637"/>
      <c r="BN181" s="635" t="e">
        <f t="shared" si="145"/>
        <v>#N/A</v>
      </c>
      <c r="BO181" s="636"/>
      <c r="BP181" s="637"/>
      <c r="BQ181" s="30" t="e">
        <f>IF(ISNUMBER('∆Ct and 2^(-∆Ct) means'!AK84),'∆Ct and 2^(-∆Ct) means'!AK84,NA())</f>
        <v>#N/A</v>
      </c>
      <c r="BR181" s="30" t="e">
        <f>IF(ISNUMBER('∆Ct and 2^(-∆Ct) means'!AL84),'∆Ct and 2^(-∆Ct) means'!AL84,NA())</f>
        <v>#N/A</v>
      </c>
      <c r="BS181" s="30" t="e">
        <f>IF(ISNUMBER('∆Ct and 2^(-∆Ct) means'!AM84),'∆Ct and 2^(-∆Ct) means'!AM84,NA())</f>
        <v>#N/A</v>
      </c>
      <c r="BT181" s="30" t="e">
        <f>IF(ISNUMBER('∆Ct and 2^(-∆Ct) means'!AN84),'∆Ct and 2^(-∆Ct) means'!AN84,NA())</f>
        <v>#N/A</v>
      </c>
      <c r="BU181" s="30" t="e">
        <f>IF(ISNUMBER('∆Ct and 2^(-∆Ct) means'!AO84),'∆Ct and 2^(-∆Ct) means'!AO84,NA())</f>
        <v>#N/A</v>
      </c>
      <c r="BV181" s="30" t="e">
        <f>IF(ISNUMBER('∆Ct and 2^(-∆Ct) means'!AP84),'∆Ct and 2^(-∆Ct) means'!AP84,NA())</f>
        <v>#N/A</v>
      </c>
      <c r="BW181" s="30" t="e">
        <f>IF(ISNUMBER('∆Ct and 2^(-∆Ct) means'!AQ84),'∆Ct and 2^(-∆Ct) means'!AQ84,NA())</f>
        <v>#N/A</v>
      </c>
      <c r="BX181" s="30" t="e">
        <f>IF(ISNUMBER('∆Ct and 2^(-∆Ct) means'!AR84),'∆Ct and 2^(-∆Ct) means'!AR84,NA())</f>
        <v>#N/A</v>
      </c>
      <c r="BY181" s="30" t="e">
        <f>IF(ISNUMBER('∆Ct and 2^(-∆Ct) means'!AS84),'∆Ct and 2^(-∆Ct) means'!AS84,NA())</f>
        <v>#N/A</v>
      </c>
      <c r="BZ181" s="30" t="e">
        <f>IF(ISNUMBER('∆Ct and 2^(-∆Ct) means'!AT84),'∆Ct and 2^(-∆Ct) means'!AT84,NA())</f>
        <v>#N/A</v>
      </c>
      <c r="CA181" s="30" t="e">
        <f>IF(ISNUMBER('∆Ct and 2^(-∆Ct) means'!AU84),'∆Ct and 2^(-∆Ct) means'!AU84,NA())</f>
        <v>#N/A</v>
      </c>
      <c r="CB181" s="30" t="e">
        <f>IF(ISNUMBER('∆Ct and 2^(-∆Ct) means'!AV84),'∆Ct and 2^(-∆Ct) means'!AV84,NA())</f>
        <v>#N/A</v>
      </c>
      <c r="CC181" s="30" t="e">
        <f>IF(ISNUMBER('∆Ct and 2^(-∆Ct) means'!AW84),'∆Ct and 2^(-∆Ct) means'!AW84,NA())</f>
        <v>#N/A</v>
      </c>
      <c r="CD181" s="30" t="e">
        <f>IF(ISNUMBER('∆Ct and 2^(-∆Ct) means'!AX84),'∆Ct and 2^(-∆Ct) means'!AX84,NA())</f>
        <v>#N/A</v>
      </c>
      <c r="CE181" s="30" t="e">
        <f>IF(ISNUMBER('∆Ct and 2^(-∆Ct) means'!AY84),'∆Ct and 2^(-∆Ct) means'!AY84,NA())</f>
        <v>#N/A</v>
      </c>
      <c r="CF181" s="30" t="e">
        <f>IF(ISNUMBER('∆Ct and 2^(-∆Ct) means'!AZ84),'∆Ct and 2^(-∆Ct) means'!AZ84,NA())</f>
        <v>#N/A</v>
      </c>
      <c r="CG181" s="30" t="e">
        <f>IF(ISNUMBER('∆Ct and 2^(-∆Ct) means'!BA84),'∆Ct and 2^(-∆Ct) means'!BA84,NA())</f>
        <v>#N/A</v>
      </c>
      <c r="CH181" s="30" t="e">
        <f>IF(ISNUMBER('∆Ct and 2^(-∆Ct) means'!BB84),'∆Ct and 2^(-∆Ct) means'!BB84,NA())</f>
        <v>#N/A</v>
      </c>
      <c r="CI181" s="30" t="e">
        <f>IF(ISNUMBER('∆Ct and 2^(-∆Ct) means'!BC84),'∆Ct and 2^(-∆Ct) means'!BC84,NA())</f>
        <v>#N/A</v>
      </c>
      <c r="CJ181" s="30" t="e">
        <f>IF(ISNUMBER('∆Ct and 2^(-∆Ct) means'!BD84),'∆Ct and 2^(-∆Ct) means'!BD84,NA())</f>
        <v>#N/A</v>
      </c>
    </row>
    <row r="182" spans="1:88">
      <c r="A182" s="24" t="str">
        <f t="shared" si="147"/>
        <v>G10</v>
      </c>
      <c r="B182" s="25" t="str">
        <f t="shared" si="147"/>
        <v/>
      </c>
      <c r="C182" s="157" t="str">
        <f>IF('∆Ct calculation'!C84="","",POWER(2,-'∆Ct calculation'!C84))</f>
        <v/>
      </c>
      <c r="D182" s="158" t="str">
        <f>IF('∆Ct calculation'!D84="","",POWER(2,-'∆Ct calculation'!D84))</f>
        <v/>
      </c>
      <c r="E182" s="159" t="str">
        <f>IF('∆Ct calculation'!E84="","",POWER(2,-'∆Ct calculation'!E84))</f>
        <v/>
      </c>
      <c r="F182" s="157" t="str">
        <f>IF('∆Ct calculation'!F84="","",POWER(2,-'∆Ct calculation'!F84))</f>
        <v/>
      </c>
      <c r="G182" s="158" t="str">
        <f>IF('∆Ct calculation'!G84="","",POWER(2,-'∆Ct calculation'!G84))</f>
        <v/>
      </c>
      <c r="H182" s="159" t="str">
        <f>IF('∆Ct calculation'!H84="","",POWER(2,-'∆Ct calculation'!H84))</f>
        <v/>
      </c>
      <c r="I182" s="157" t="str">
        <f>IF('∆Ct calculation'!I84="","",POWER(2,-'∆Ct calculation'!I84))</f>
        <v/>
      </c>
      <c r="J182" s="158" t="str">
        <f>IF('∆Ct calculation'!J84="","",POWER(2,-'∆Ct calculation'!J84))</f>
        <v/>
      </c>
      <c r="K182" s="159" t="str">
        <f>IF('∆Ct calculation'!K84="","",POWER(2,-'∆Ct calculation'!K84))</f>
        <v/>
      </c>
      <c r="L182" s="157" t="str">
        <f>IF('∆Ct calculation'!L84="","",POWER(2,-'∆Ct calculation'!L84))</f>
        <v/>
      </c>
      <c r="M182" s="158" t="str">
        <f>IF('∆Ct calculation'!M84="","",POWER(2,-'∆Ct calculation'!M84))</f>
        <v/>
      </c>
      <c r="N182" s="159" t="str">
        <f>IF('∆Ct calculation'!N84="","",POWER(2,-'∆Ct calculation'!N84))</f>
        <v/>
      </c>
      <c r="O182" s="157" t="str">
        <f>IF('∆Ct calculation'!O84="","",POWER(2,-'∆Ct calculation'!O84))</f>
        <v/>
      </c>
      <c r="P182" s="158" t="str">
        <f>IF('∆Ct calculation'!P84="","",POWER(2,-'∆Ct calculation'!P84))</f>
        <v/>
      </c>
      <c r="Q182" s="159" t="str">
        <f>IF('∆Ct calculation'!Q84="","",POWER(2,-'∆Ct calculation'!Q84))</f>
        <v/>
      </c>
      <c r="R182" s="157" t="str">
        <f>IF('∆Ct calculation'!R84="","",POWER(2,-'∆Ct calculation'!R84))</f>
        <v/>
      </c>
      <c r="S182" s="158" t="str">
        <f>IF('∆Ct calculation'!S84="","",POWER(2,-'∆Ct calculation'!S84))</f>
        <v/>
      </c>
      <c r="T182" s="159" t="str">
        <f>IF('∆Ct calculation'!T84="","",POWER(2,-'∆Ct calculation'!T84))</f>
        <v/>
      </c>
      <c r="U182" s="157" t="str">
        <f>IF('∆Ct calculation'!U84="","",POWER(2,-'∆Ct calculation'!U84))</f>
        <v/>
      </c>
      <c r="V182" s="158" t="str">
        <f>IF('∆Ct calculation'!V84="","",POWER(2,-'∆Ct calculation'!V84))</f>
        <v/>
      </c>
      <c r="W182" s="159" t="str">
        <f>IF('∆Ct calculation'!W84="","",POWER(2,-'∆Ct calculation'!W84))</f>
        <v/>
      </c>
      <c r="X182" s="157" t="str">
        <f>IF('∆Ct calculation'!X84="","",POWER(2,-'∆Ct calculation'!X84))</f>
        <v/>
      </c>
      <c r="Y182" s="158" t="str">
        <f>IF('∆Ct calculation'!Y84="","",POWER(2,-'∆Ct calculation'!Y84))</f>
        <v/>
      </c>
      <c r="Z182" s="159" t="str">
        <f>IF('∆Ct calculation'!Z84="","",POWER(2,-'∆Ct calculation'!Z84))</f>
        <v/>
      </c>
      <c r="AA182" s="157" t="str">
        <f>IF('∆Ct calculation'!AA84="","",POWER(2,-'∆Ct calculation'!AA84))</f>
        <v/>
      </c>
      <c r="AB182" s="158" t="str">
        <f>IF('∆Ct calculation'!AB84="","",POWER(2,-'∆Ct calculation'!AB84))</f>
        <v/>
      </c>
      <c r="AC182" s="159" t="str">
        <f>IF('∆Ct calculation'!AC84="","",POWER(2,-'∆Ct calculation'!AC84))</f>
        <v/>
      </c>
      <c r="AD182" s="157" t="str">
        <f>IF('∆Ct calculation'!AD84="","",POWER(2,-'∆Ct calculation'!AD84))</f>
        <v/>
      </c>
      <c r="AE182" s="158" t="str">
        <f>IF('∆Ct calculation'!AE84="","",POWER(2,-'∆Ct calculation'!AE84))</f>
        <v/>
      </c>
      <c r="AF182" s="159" t="str">
        <f>IF('∆Ct calculation'!AF84="","",POWER(2,-'∆Ct calculation'!AF84))</f>
        <v/>
      </c>
      <c r="AG182" s="157" t="str">
        <f>IF('∆Ct calculation'!AG84="","",POWER(2,-'∆Ct calculation'!AG84))</f>
        <v/>
      </c>
      <c r="AH182" s="158" t="str">
        <f>IF('∆Ct calculation'!AH84="","",POWER(2,-'∆Ct calculation'!AH84))</f>
        <v/>
      </c>
      <c r="AI182" s="159" t="str">
        <f>IF('∆Ct calculation'!AI84="","",POWER(2,-'∆Ct calculation'!AI84))</f>
        <v/>
      </c>
      <c r="AJ182" s="635" t="e">
        <f t="shared" si="146"/>
        <v>#N/A</v>
      </c>
      <c r="AK182" s="636"/>
      <c r="AL182" s="637"/>
      <c r="AM182" s="635" t="e">
        <f t="shared" si="136"/>
        <v>#N/A</v>
      </c>
      <c r="AN182" s="636"/>
      <c r="AO182" s="637"/>
      <c r="AP182" s="635" t="e">
        <f t="shared" si="137"/>
        <v>#N/A</v>
      </c>
      <c r="AQ182" s="636"/>
      <c r="AR182" s="637"/>
      <c r="AS182" s="635" t="e">
        <f t="shared" si="138"/>
        <v>#N/A</v>
      </c>
      <c r="AT182" s="636"/>
      <c r="AU182" s="637"/>
      <c r="AV182" s="635" t="e">
        <f t="shared" si="139"/>
        <v>#N/A</v>
      </c>
      <c r="AW182" s="636"/>
      <c r="AX182" s="637"/>
      <c r="AY182" s="635" t="e">
        <f t="shared" si="140"/>
        <v>#N/A</v>
      </c>
      <c r="AZ182" s="636"/>
      <c r="BA182" s="637"/>
      <c r="BB182" s="635" t="e">
        <f t="shared" si="141"/>
        <v>#N/A</v>
      </c>
      <c r="BC182" s="636"/>
      <c r="BD182" s="637"/>
      <c r="BE182" s="635" t="e">
        <f t="shared" si="142"/>
        <v>#N/A</v>
      </c>
      <c r="BF182" s="636"/>
      <c r="BG182" s="637"/>
      <c r="BH182" s="635" t="e">
        <f t="shared" si="143"/>
        <v>#N/A</v>
      </c>
      <c r="BI182" s="636"/>
      <c r="BJ182" s="637"/>
      <c r="BK182" s="635" t="e">
        <f t="shared" si="144"/>
        <v>#N/A</v>
      </c>
      <c r="BL182" s="636"/>
      <c r="BM182" s="637"/>
      <c r="BN182" s="635" t="e">
        <f t="shared" si="145"/>
        <v>#N/A</v>
      </c>
      <c r="BO182" s="636"/>
      <c r="BP182" s="637"/>
      <c r="BQ182" s="30" t="e">
        <f>IF(ISNUMBER('∆Ct and 2^(-∆Ct) means'!AK85),'∆Ct and 2^(-∆Ct) means'!AK85,NA())</f>
        <v>#N/A</v>
      </c>
      <c r="BR182" s="30" t="e">
        <f>IF(ISNUMBER('∆Ct and 2^(-∆Ct) means'!AL85),'∆Ct and 2^(-∆Ct) means'!AL85,NA())</f>
        <v>#N/A</v>
      </c>
      <c r="BS182" s="30" t="e">
        <f>IF(ISNUMBER('∆Ct and 2^(-∆Ct) means'!AM85),'∆Ct and 2^(-∆Ct) means'!AM85,NA())</f>
        <v>#N/A</v>
      </c>
      <c r="BT182" s="30" t="e">
        <f>IF(ISNUMBER('∆Ct and 2^(-∆Ct) means'!AN85),'∆Ct and 2^(-∆Ct) means'!AN85,NA())</f>
        <v>#N/A</v>
      </c>
      <c r="BU182" s="30" t="e">
        <f>IF(ISNUMBER('∆Ct and 2^(-∆Ct) means'!AO85),'∆Ct and 2^(-∆Ct) means'!AO85,NA())</f>
        <v>#N/A</v>
      </c>
      <c r="BV182" s="30" t="e">
        <f>IF(ISNUMBER('∆Ct and 2^(-∆Ct) means'!AP85),'∆Ct and 2^(-∆Ct) means'!AP85,NA())</f>
        <v>#N/A</v>
      </c>
      <c r="BW182" s="30" t="e">
        <f>IF(ISNUMBER('∆Ct and 2^(-∆Ct) means'!AQ85),'∆Ct and 2^(-∆Ct) means'!AQ85,NA())</f>
        <v>#N/A</v>
      </c>
      <c r="BX182" s="30" t="e">
        <f>IF(ISNUMBER('∆Ct and 2^(-∆Ct) means'!AR85),'∆Ct and 2^(-∆Ct) means'!AR85,NA())</f>
        <v>#N/A</v>
      </c>
      <c r="BY182" s="30" t="e">
        <f>IF(ISNUMBER('∆Ct and 2^(-∆Ct) means'!AS85),'∆Ct and 2^(-∆Ct) means'!AS85,NA())</f>
        <v>#N/A</v>
      </c>
      <c r="BZ182" s="30" t="e">
        <f>IF(ISNUMBER('∆Ct and 2^(-∆Ct) means'!AT85),'∆Ct and 2^(-∆Ct) means'!AT85,NA())</f>
        <v>#N/A</v>
      </c>
      <c r="CA182" s="30" t="e">
        <f>IF(ISNUMBER('∆Ct and 2^(-∆Ct) means'!AU85),'∆Ct and 2^(-∆Ct) means'!AU85,NA())</f>
        <v>#N/A</v>
      </c>
      <c r="CB182" s="30" t="e">
        <f>IF(ISNUMBER('∆Ct and 2^(-∆Ct) means'!AV85),'∆Ct and 2^(-∆Ct) means'!AV85,NA())</f>
        <v>#N/A</v>
      </c>
      <c r="CC182" s="30" t="e">
        <f>IF(ISNUMBER('∆Ct and 2^(-∆Ct) means'!AW85),'∆Ct and 2^(-∆Ct) means'!AW85,NA())</f>
        <v>#N/A</v>
      </c>
      <c r="CD182" s="30" t="e">
        <f>IF(ISNUMBER('∆Ct and 2^(-∆Ct) means'!AX85),'∆Ct and 2^(-∆Ct) means'!AX85,NA())</f>
        <v>#N/A</v>
      </c>
      <c r="CE182" s="30" t="e">
        <f>IF(ISNUMBER('∆Ct and 2^(-∆Ct) means'!AY85),'∆Ct and 2^(-∆Ct) means'!AY85,NA())</f>
        <v>#N/A</v>
      </c>
      <c r="CF182" s="30" t="e">
        <f>IF(ISNUMBER('∆Ct and 2^(-∆Ct) means'!AZ85),'∆Ct and 2^(-∆Ct) means'!AZ85,NA())</f>
        <v>#N/A</v>
      </c>
      <c r="CG182" s="30" t="e">
        <f>IF(ISNUMBER('∆Ct and 2^(-∆Ct) means'!BA85),'∆Ct and 2^(-∆Ct) means'!BA85,NA())</f>
        <v>#N/A</v>
      </c>
      <c r="CH182" s="30" t="e">
        <f>IF(ISNUMBER('∆Ct and 2^(-∆Ct) means'!BB85),'∆Ct and 2^(-∆Ct) means'!BB85,NA())</f>
        <v>#N/A</v>
      </c>
      <c r="CI182" s="30" t="e">
        <f>IF(ISNUMBER('∆Ct and 2^(-∆Ct) means'!BC85),'∆Ct and 2^(-∆Ct) means'!BC85,NA())</f>
        <v>#N/A</v>
      </c>
      <c r="CJ182" s="30" t="e">
        <f>IF(ISNUMBER('∆Ct and 2^(-∆Ct) means'!BD85),'∆Ct and 2^(-∆Ct) means'!BD85,NA())</f>
        <v>#N/A</v>
      </c>
    </row>
    <row r="183" spans="1:88">
      <c r="A183" s="24" t="str">
        <f t="shared" si="147"/>
        <v>G11</v>
      </c>
      <c r="B183" s="25" t="str">
        <f t="shared" si="147"/>
        <v/>
      </c>
      <c r="C183" s="157" t="str">
        <f>IF('∆Ct calculation'!C85="","",POWER(2,-'∆Ct calculation'!C85))</f>
        <v/>
      </c>
      <c r="D183" s="158" t="str">
        <f>IF('∆Ct calculation'!D85="","",POWER(2,-'∆Ct calculation'!D85))</f>
        <v/>
      </c>
      <c r="E183" s="159" t="str">
        <f>IF('∆Ct calculation'!E85="","",POWER(2,-'∆Ct calculation'!E85))</f>
        <v/>
      </c>
      <c r="F183" s="157" t="str">
        <f>IF('∆Ct calculation'!F85="","",POWER(2,-'∆Ct calculation'!F85))</f>
        <v/>
      </c>
      <c r="G183" s="158" t="str">
        <f>IF('∆Ct calculation'!G85="","",POWER(2,-'∆Ct calculation'!G85))</f>
        <v/>
      </c>
      <c r="H183" s="159" t="str">
        <f>IF('∆Ct calculation'!H85="","",POWER(2,-'∆Ct calculation'!H85))</f>
        <v/>
      </c>
      <c r="I183" s="157" t="str">
        <f>IF('∆Ct calculation'!I85="","",POWER(2,-'∆Ct calculation'!I85))</f>
        <v/>
      </c>
      <c r="J183" s="158" t="str">
        <f>IF('∆Ct calculation'!J85="","",POWER(2,-'∆Ct calculation'!J85))</f>
        <v/>
      </c>
      <c r="K183" s="159" t="str">
        <f>IF('∆Ct calculation'!K85="","",POWER(2,-'∆Ct calculation'!K85))</f>
        <v/>
      </c>
      <c r="L183" s="157" t="str">
        <f>IF('∆Ct calculation'!L85="","",POWER(2,-'∆Ct calculation'!L85))</f>
        <v/>
      </c>
      <c r="M183" s="158" t="str">
        <f>IF('∆Ct calculation'!M85="","",POWER(2,-'∆Ct calculation'!M85))</f>
        <v/>
      </c>
      <c r="N183" s="159" t="str">
        <f>IF('∆Ct calculation'!N85="","",POWER(2,-'∆Ct calculation'!N85))</f>
        <v/>
      </c>
      <c r="O183" s="157" t="str">
        <f>IF('∆Ct calculation'!O85="","",POWER(2,-'∆Ct calculation'!O85))</f>
        <v/>
      </c>
      <c r="P183" s="158" t="str">
        <f>IF('∆Ct calculation'!P85="","",POWER(2,-'∆Ct calculation'!P85))</f>
        <v/>
      </c>
      <c r="Q183" s="159" t="str">
        <f>IF('∆Ct calculation'!Q85="","",POWER(2,-'∆Ct calculation'!Q85))</f>
        <v/>
      </c>
      <c r="R183" s="157" t="str">
        <f>IF('∆Ct calculation'!R85="","",POWER(2,-'∆Ct calculation'!R85))</f>
        <v/>
      </c>
      <c r="S183" s="158" t="str">
        <f>IF('∆Ct calculation'!S85="","",POWER(2,-'∆Ct calculation'!S85))</f>
        <v/>
      </c>
      <c r="T183" s="159" t="str">
        <f>IF('∆Ct calculation'!T85="","",POWER(2,-'∆Ct calculation'!T85))</f>
        <v/>
      </c>
      <c r="U183" s="157" t="str">
        <f>IF('∆Ct calculation'!U85="","",POWER(2,-'∆Ct calculation'!U85))</f>
        <v/>
      </c>
      <c r="V183" s="158" t="str">
        <f>IF('∆Ct calculation'!V85="","",POWER(2,-'∆Ct calculation'!V85))</f>
        <v/>
      </c>
      <c r="W183" s="159" t="str">
        <f>IF('∆Ct calculation'!W85="","",POWER(2,-'∆Ct calculation'!W85))</f>
        <v/>
      </c>
      <c r="X183" s="157" t="str">
        <f>IF('∆Ct calculation'!X85="","",POWER(2,-'∆Ct calculation'!X85))</f>
        <v/>
      </c>
      <c r="Y183" s="158" t="str">
        <f>IF('∆Ct calculation'!Y85="","",POWER(2,-'∆Ct calculation'!Y85))</f>
        <v/>
      </c>
      <c r="Z183" s="159" t="str">
        <f>IF('∆Ct calculation'!Z85="","",POWER(2,-'∆Ct calculation'!Z85))</f>
        <v/>
      </c>
      <c r="AA183" s="157" t="str">
        <f>IF('∆Ct calculation'!AA85="","",POWER(2,-'∆Ct calculation'!AA85))</f>
        <v/>
      </c>
      <c r="AB183" s="158" t="str">
        <f>IF('∆Ct calculation'!AB85="","",POWER(2,-'∆Ct calculation'!AB85))</f>
        <v/>
      </c>
      <c r="AC183" s="159" t="str">
        <f>IF('∆Ct calculation'!AC85="","",POWER(2,-'∆Ct calculation'!AC85))</f>
        <v/>
      </c>
      <c r="AD183" s="157" t="str">
        <f>IF('∆Ct calculation'!AD85="","",POWER(2,-'∆Ct calculation'!AD85))</f>
        <v/>
      </c>
      <c r="AE183" s="158" t="str">
        <f>IF('∆Ct calculation'!AE85="","",POWER(2,-'∆Ct calculation'!AE85))</f>
        <v/>
      </c>
      <c r="AF183" s="159" t="str">
        <f>IF('∆Ct calculation'!AF85="","",POWER(2,-'∆Ct calculation'!AF85))</f>
        <v/>
      </c>
      <c r="AG183" s="157" t="str">
        <f>IF('∆Ct calculation'!AG85="","",POWER(2,-'∆Ct calculation'!AG85))</f>
        <v/>
      </c>
      <c r="AH183" s="158" t="str">
        <f>IF('∆Ct calculation'!AH85="","",POWER(2,-'∆Ct calculation'!AH85))</f>
        <v/>
      </c>
      <c r="AI183" s="159" t="str">
        <f>IF('∆Ct calculation'!AI85="","",POWER(2,-'∆Ct calculation'!AI85))</f>
        <v/>
      </c>
      <c r="AJ183" s="635" t="e">
        <f t="shared" si="146"/>
        <v>#N/A</v>
      </c>
      <c r="AK183" s="636"/>
      <c r="AL183" s="637"/>
      <c r="AM183" s="635" t="e">
        <f t="shared" si="136"/>
        <v>#N/A</v>
      </c>
      <c r="AN183" s="636"/>
      <c r="AO183" s="637"/>
      <c r="AP183" s="635" t="e">
        <f t="shared" si="137"/>
        <v>#N/A</v>
      </c>
      <c r="AQ183" s="636"/>
      <c r="AR183" s="637"/>
      <c r="AS183" s="635" t="e">
        <f t="shared" si="138"/>
        <v>#N/A</v>
      </c>
      <c r="AT183" s="636"/>
      <c r="AU183" s="637"/>
      <c r="AV183" s="635" t="e">
        <f t="shared" si="139"/>
        <v>#N/A</v>
      </c>
      <c r="AW183" s="636"/>
      <c r="AX183" s="637"/>
      <c r="AY183" s="635" t="e">
        <f t="shared" si="140"/>
        <v>#N/A</v>
      </c>
      <c r="AZ183" s="636"/>
      <c r="BA183" s="637"/>
      <c r="BB183" s="635" t="e">
        <f t="shared" si="141"/>
        <v>#N/A</v>
      </c>
      <c r="BC183" s="636"/>
      <c r="BD183" s="637"/>
      <c r="BE183" s="635" t="e">
        <f t="shared" si="142"/>
        <v>#N/A</v>
      </c>
      <c r="BF183" s="636"/>
      <c r="BG183" s="637"/>
      <c r="BH183" s="635" t="e">
        <f t="shared" si="143"/>
        <v>#N/A</v>
      </c>
      <c r="BI183" s="636"/>
      <c r="BJ183" s="637"/>
      <c r="BK183" s="635" t="e">
        <f t="shared" si="144"/>
        <v>#N/A</v>
      </c>
      <c r="BL183" s="636"/>
      <c r="BM183" s="637"/>
      <c r="BN183" s="635" t="e">
        <f t="shared" si="145"/>
        <v>#N/A</v>
      </c>
      <c r="BO183" s="636"/>
      <c r="BP183" s="637"/>
      <c r="BQ183" s="30" t="e">
        <f>IF(ISNUMBER('∆Ct and 2^(-∆Ct) means'!AK86),'∆Ct and 2^(-∆Ct) means'!AK86,NA())</f>
        <v>#N/A</v>
      </c>
      <c r="BR183" s="30" t="e">
        <f>IF(ISNUMBER('∆Ct and 2^(-∆Ct) means'!AL86),'∆Ct and 2^(-∆Ct) means'!AL86,NA())</f>
        <v>#N/A</v>
      </c>
      <c r="BS183" s="30" t="e">
        <f>IF(ISNUMBER('∆Ct and 2^(-∆Ct) means'!AM86),'∆Ct and 2^(-∆Ct) means'!AM86,NA())</f>
        <v>#N/A</v>
      </c>
      <c r="BT183" s="30" t="e">
        <f>IF(ISNUMBER('∆Ct and 2^(-∆Ct) means'!AN86),'∆Ct and 2^(-∆Ct) means'!AN86,NA())</f>
        <v>#N/A</v>
      </c>
      <c r="BU183" s="30" t="e">
        <f>IF(ISNUMBER('∆Ct and 2^(-∆Ct) means'!AO86),'∆Ct and 2^(-∆Ct) means'!AO86,NA())</f>
        <v>#N/A</v>
      </c>
      <c r="BV183" s="30" t="e">
        <f>IF(ISNUMBER('∆Ct and 2^(-∆Ct) means'!AP86),'∆Ct and 2^(-∆Ct) means'!AP86,NA())</f>
        <v>#N/A</v>
      </c>
      <c r="BW183" s="30" t="e">
        <f>IF(ISNUMBER('∆Ct and 2^(-∆Ct) means'!AQ86),'∆Ct and 2^(-∆Ct) means'!AQ86,NA())</f>
        <v>#N/A</v>
      </c>
      <c r="BX183" s="30" t="e">
        <f>IF(ISNUMBER('∆Ct and 2^(-∆Ct) means'!AR86),'∆Ct and 2^(-∆Ct) means'!AR86,NA())</f>
        <v>#N/A</v>
      </c>
      <c r="BY183" s="30" t="e">
        <f>IF(ISNUMBER('∆Ct and 2^(-∆Ct) means'!AS86),'∆Ct and 2^(-∆Ct) means'!AS86,NA())</f>
        <v>#N/A</v>
      </c>
      <c r="BZ183" s="30" t="e">
        <f>IF(ISNUMBER('∆Ct and 2^(-∆Ct) means'!AT86),'∆Ct and 2^(-∆Ct) means'!AT86,NA())</f>
        <v>#N/A</v>
      </c>
      <c r="CA183" s="30" t="e">
        <f>IF(ISNUMBER('∆Ct and 2^(-∆Ct) means'!AU86),'∆Ct and 2^(-∆Ct) means'!AU86,NA())</f>
        <v>#N/A</v>
      </c>
      <c r="CB183" s="30" t="e">
        <f>IF(ISNUMBER('∆Ct and 2^(-∆Ct) means'!AV86),'∆Ct and 2^(-∆Ct) means'!AV86,NA())</f>
        <v>#N/A</v>
      </c>
      <c r="CC183" s="30" t="e">
        <f>IF(ISNUMBER('∆Ct and 2^(-∆Ct) means'!AW86),'∆Ct and 2^(-∆Ct) means'!AW86,NA())</f>
        <v>#N/A</v>
      </c>
      <c r="CD183" s="30" t="e">
        <f>IF(ISNUMBER('∆Ct and 2^(-∆Ct) means'!AX86),'∆Ct and 2^(-∆Ct) means'!AX86,NA())</f>
        <v>#N/A</v>
      </c>
      <c r="CE183" s="30" t="e">
        <f>IF(ISNUMBER('∆Ct and 2^(-∆Ct) means'!AY86),'∆Ct and 2^(-∆Ct) means'!AY86,NA())</f>
        <v>#N/A</v>
      </c>
      <c r="CF183" s="30" t="e">
        <f>IF(ISNUMBER('∆Ct and 2^(-∆Ct) means'!AZ86),'∆Ct and 2^(-∆Ct) means'!AZ86,NA())</f>
        <v>#N/A</v>
      </c>
      <c r="CG183" s="30" t="e">
        <f>IF(ISNUMBER('∆Ct and 2^(-∆Ct) means'!BA86),'∆Ct and 2^(-∆Ct) means'!BA86,NA())</f>
        <v>#N/A</v>
      </c>
      <c r="CH183" s="30" t="e">
        <f>IF(ISNUMBER('∆Ct and 2^(-∆Ct) means'!BB86),'∆Ct and 2^(-∆Ct) means'!BB86,NA())</f>
        <v>#N/A</v>
      </c>
      <c r="CI183" s="30" t="e">
        <f>IF(ISNUMBER('∆Ct and 2^(-∆Ct) means'!BC86),'∆Ct and 2^(-∆Ct) means'!BC86,NA())</f>
        <v>#N/A</v>
      </c>
      <c r="CJ183" s="30" t="e">
        <f>IF(ISNUMBER('∆Ct and 2^(-∆Ct) means'!BD86),'∆Ct and 2^(-∆Ct) means'!BD86,NA())</f>
        <v>#N/A</v>
      </c>
    </row>
    <row r="184" spans="1:88">
      <c r="A184" s="24" t="str">
        <f t="shared" si="147"/>
        <v>G12</v>
      </c>
      <c r="B184" s="25" t="str">
        <f t="shared" si="147"/>
        <v/>
      </c>
      <c r="C184" s="157" t="str">
        <f>IF('∆Ct calculation'!C86="","",POWER(2,-'∆Ct calculation'!C86))</f>
        <v/>
      </c>
      <c r="D184" s="158" t="str">
        <f>IF('∆Ct calculation'!D86="","",POWER(2,-'∆Ct calculation'!D86))</f>
        <v/>
      </c>
      <c r="E184" s="159" t="str">
        <f>IF('∆Ct calculation'!E86="","",POWER(2,-'∆Ct calculation'!E86))</f>
        <v/>
      </c>
      <c r="F184" s="157" t="str">
        <f>IF('∆Ct calculation'!F86="","",POWER(2,-'∆Ct calculation'!F86))</f>
        <v/>
      </c>
      <c r="G184" s="158" t="str">
        <f>IF('∆Ct calculation'!G86="","",POWER(2,-'∆Ct calculation'!G86))</f>
        <v/>
      </c>
      <c r="H184" s="159" t="str">
        <f>IF('∆Ct calculation'!H86="","",POWER(2,-'∆Ct calculation'!H86))</f>
        <v/>
      </c>
      <c r="I184" s="157" t="str">
        <f>IF('∆Ct calculation'!I86="","",POWER(2,-'∆Ct calculation'!I86))</f>
        <v/>
      </c>
      <c r="J184" s="158" t="str">
        <f>IF('∆Ct calculation'!J86="","",POWER(2,-'∆Ct calculation'!J86))</f>
        <v/>
      </c>
      <c r="K184" s="159" t="str">
        <f>IF('∆Ct calculation'!K86="","",POWER(2,-'∆Ct calculation'!K86))</f>
        <v/>
      </c>
      <c r="L184" s="157" t="str">
        <f>IF('∆Ct calculation'!L86="","",POWER(2,-'∆Ct calculation'!L86))</f>
        <v/>
      </c>
      <c r="M184" s="158" t="str">
        <f>IF('∆Ct calculation'!M86="","",POWER(2,-'∆Ct calculation'!M86))</f>
        <v/>
      </c>
      <c r="N184" s="159" t="str">
        <f>IF('∆Ct calculation'!N86="","",POWER(2,-'∆Ct calculation'!N86))</f>
        <v/>
      </c>
      <c r="O184" s="157" t="str">
        <f>IF('∆Ct calculation'!O86="","",POWER(2,-'∆Ct calculation'!O86))</f>
        <v/>
      </c>
      <c r="P184" s="158" t="str">
        <f>IF('∆Ct calculation'!P86="","",POWER(2,-'∆Ct calculation'!P86))</f>
        <v/>
      </c>
      <c r="Q184" s="159" t="str">
        <f>IF('∆Ct calculation'!Q86="","",POWER(2,-'∆Ct calculation'!Q86))</f>
        <v/>
      </c>
      <c r="R184" s="157" t="str">
        <f>IF('∆Ct calculation'!R86="","",POWER(2,-'∆Ct calculation'!R86))</f>
        <v/>
      </c>
      <c r="S184" s="158" t="str">
        <f>IF('∆Ct calculation'!S86="","",POWER(2,-'∆Ct calculation'!S86))</f>
        <v/>
      </c>
      <c r="T184" s="159" t="str">
        <f>IF('∆Ct calculation'!T86="","",POWER(2,-'∆Ct calculation'!T86))</f>
        <v/>
      </c>
      <c r="U184" s="157" t="str">
        <f>IF('∆Ct calculation'!U86="","",POWER(2,-'∆Ct calculation'!U86))</f>
        <v/>
      </c>
      <c r="V184" s="158" t="str">
        <f>IF('∆Ct calculation'!V86="","",POWER(2,-'∆Ct calculation'!V86))</f>
        <v/>
      </c>
      <c r="W184" s="159" t="str">
        <f>IF('∆Ct calculation'!W86="","",POWER(2,-'∆Ct calculation'!W86))</f>
        <v/>
      </c>
      <c r="X184" s="157" t="str">
        <f>IF('∆Ct calculation'!X86="","",POWER(2,-'∆Ct calculation'!X86))</f>
        <v/>
      </c>
      <c r="Y184" s="158" t="str">
        <f>IF('∆Ct calculation'!Y86="","",POWER(2,-'∆Ct calculation'!Y86))</f>
        <v/>
      </c>
      <c r="Z184" s="159" t="str">
        <f>IF('∆Ct calculation'!Z86="","",POWER(2,-'∆Ct calculation'!Z86))</f>
        <v/>
      </c>
      <c r="AA184" s="157" t="str">
        <f>IF('∆Ct calculation'!AA86="","",POWER(2,-'∆Ct calculation'!AA86))</f>
        <v/>
      </c>
      <c r="AB184" s="158" t="str">
        <f>IF('∆Ct calculation'!AB86="","",POWER(2,-'∆Ct calculation'!AB86))</f>
        <v/>
      </c>
      <c r="AC184" s="159" t="str">
        <f>IF('∆Ct calculation'!AC86="","",POWER(2,-'∆Ct calculation'!AC86))</f>
        <v/>
      </c>
      <c r="AD184" s="157" t="str">
        <f>IF('∆Ct calculation'!AD86="","",POWER(2,-'∆Ct calculation'!AD86))</f>
        <v/>
      </c>
      <c r="AE184" s="158" t="str">
        <f>IF('∆Ct calculation'!AE86="","",POWER(2,-'∆Ct calculation'!AE86))</f>
        <v/>
      </c>
      <c r="AF184" s="159" t="str">
        <f>IF('∆Ct calculation'!AF86="","",POWER(2,-'∆Ct calculation'!AF86))</f>
        <v/>
      </c>
      <c r="AG184" s="157" t="str">
        <f>IF('∆Ct calculation'!AG86="","",POWER(2,-'∆Ct calculation'!AG86))</f>
        <v/>
      </c>
      <c r="AH184" s="158" t="str">
        <f>IF('∆Ct calculation'!AH86="","",POWER(2,-'∆Ct calculation'!AH86))</f>
        <v/>
      </c>
      <c r="AI184" s="159" t="str">
        <f>IF('∆Ct calculation'!AI86="","",POWER(2,-'∆Ct calculation'!AI86))</f>
        <v/>
      </c>
      <c r="AJ184" s="29"/>
    </row>
  </sheetData>
  <mergeCells count="7722">
    <mergeCell ref="CI98:CI99"/>
    <mergeCell ref="CJ98:CJ99"/>
    <mergeCell ref="BW98:BW99"/>
    <mergeCell ref="BX98:BX99"/>
    <mergeCell ref="BY98:BY99"/>
    <mergeCell ref="BZ98:BZ99"/>
    <mergeCell ref="CA98:CA99"/>
    <mergeCell ref="BS98:BS99"/>
    <mergeCell ref="BU98:BU99"/>
    <mergeCell ref="BQ98:BQ99"/>
    <mergeCell ref="BT98:BT99"/>
    <mergeCell ref="BV98:BV99"/>
    <mergeCell ref="CB98:CB99"/>
    <mergeCell ref="CC98:CC99"/>
    <mergeCell ref="CD98:CD99"/>
    <mergeCell ref="CE98:CE99"/>
    <mergeCell ref="CF98:CF99"/>
    <mergeCell ref="CG98:CG99"/>
    <mergeCell ref="CH98:CH99"/>
    <mergeCell ref="AJ183:AL183"/>
    <mergeCell ref="AM183:AO183"/>
    <mergeCell ref="AP183:AR183"/>
    <mergeCell ref="AS183:AU183"/>
    <mergeCell ref="AV183:AX183"/>
    <mergeCell ref="AY183:BA183"/>
    <mergeCell ref="BB183:BD183"/>
    <mergeCell ref="BE183:BG183"/>
    <mergeCell ref="BH183:BJ183"/>
    <mergeCell ref="BK183:BM183"/>
    <mergeCell ref="BN183:BP183"/>
    <mergeCell ref="BR98:BR99"/>
    <mergeCell ref="AJ181:AL181"/>
    <mergeCell ref="AM181:AO181"/>
    <mergeCell ref="AP181:AR181"/>
    <mergeCell ref="AS181:AU181"/>
    <mergeCell ref="AV181:AX181"/>
    <mergeCell ref="AY181:BA181"/>
    <mergeCell ref="BB181:BD181"/>
    <mergeCell ref="BE181:BG181"/>
    <mergeCell ref="BH181:BJ181"/>
    <mergeCell ref="BK181:BM181"/>
    <mergeCell ref="BN181:BP181"/>
    <mergeCell ref="AJ182:AL182"/>
    <mergeCell ref="AM182:AO182"/>
    <mergeCell ref="AP182:AR182"/>
    <mergeCell ref="AS182:AU182"/>
    <mergeCell ref="AV182:AX182"/>
    <mergeCell ref="AY182:BA182"/>
    <mergeCell ref="BB182:BD182"/>
    <mergeCell ref="BE182:BG182"/>
    <mergeCell ref="BH182:BJ182"/>
    <mergeCell ref="BK182:BM182"/>
    <mergeCell ref="BN182:BP182"/>
    <mergeCell ref="AJ179:AL179"/>
    <mergeCell ref="AM179:AO179"/>
    <mergeCell ref="AP179:AR179"/>
    <mergeCell ref="AS179:AU179"/>
    <mergeCell ref="AV179:AX179"/>
    <mergeCell ref="AY179:BA179"/>
    <mergeCell ref="BB179:BD179"/>
    <mergeCell ref="BE179:BG179"/>
    <mergeCell ref="BH179:BJ179"/>
    <mergeCell ref="BK179:BM179"/>
    <mergeCell ref="BN179:BP179"/>
    <mergeCell ref="AJ180:AL180"/>
    <mergeCell ref="AM180:AO180"/>
    <mergeCell ref="AP180:AR180"/>
    <mergeCell ref="AS180:AU180"/>
    <mergeCell ref="AV180:AX180"/>
    <mergeCell ref="AY180:BA180"/>
    <mergeCell ref="BB180:BD180"/>
    <mergeCell ref="BE180:BG180"/>
    <mergeCell ref="BH180:BJ180"/>
    <mergeCell ref="BK180:BM180"/>
    <mergeCell ref="BN180:BP180"/>
    <mergeCell ref="AJ177:AL177"/>
    <mergeCell ref="AM177:AO177"/>
    <mergeCell ref="AP177:AR177"/>
    <mergeCell ref="AS177:AU177"/>
    <mergeCell ref="AV177:AX177"/>
    <mergeCell ref="AY177:BA177"/>
    <mergeCell ref="BB177:BD177"/>
    <mergeCell ref="BE177:BG177"/>
    <mergeCell ref="BH177:BJ177"/>
    <mergeCell ref="BK177:BM177"/>
    <mergeCell ref="BN177:BP177"/>
    <mergeCell ref="AJ178:AL178"/>
    <mergeCell ref="AM178:AO178"/>
    <mergeCell ref="AP178:AR178"/>
    <mergeCell ref="AS178:AU178"/>
    <mergeCell ref="AV178:AX178"/>
    <mergeCell ref="AY178:BA178"/>
    <mergeCell ref="BB178:BD178"/>
    <mergeCell ref="BE178:BG178"/>
    <mergeCell ref="BH178:BJ178"/>
    <mergeCell ref="BK178:BM178"/>
    <mergeCell ref="BN178:BP178"/>
    <mergeCell ref="AJ175:AL175"/>
    <mergeCell ref="AM175:AO175"/>
    <mergeCell ref="AP175:AR175"/>
    <mergeCell ref="AS175:AU175"/>
    <mergeCell ref="AV175:AX175"/>
    <mergeCell ref="AY175:BA175"/>
    <mergeCell ref="BB175:BD175"/>
    <mergeCell ref="BE175:BG175"/>
    <mergeCell ref="BH175:BJ175"/>
    <mergeCell ref="BK175:BM175"/>
    <mergeCell ref="BN175:BP175"/>
    <mergeCell ref="AJ176:AL176"/>
    <mergeCell ref="AM176:AO176"/>
    <mergeCell ref="AP176:AR176"/>
    <mergeCell ref="AS176:AU176"/>
    <mergeCell ref="AV176:AX176"/>
    <mergeCell ref="AY176:BA176"/>
    <mergeCell ref="BB176:BD176"/>
    <mergeCell ref="BE176:BG176"/>
    <mergeCell ref="BH176:BJ176"/>
    <mergeCell ref="BK176:BM176"/>
    <mergeCell ref="BN176:BP176"/>
    <mergeCell ref="AJ173:AL173"/>
    <mergeCell ref="AM173:AO173"/>
    <mergeCell ref="AP173:AR173"/>
    <mergeCell ref="AS173:AU173"/>
    <mergeCell ref="AV173:AX173"/>
    <mergeCell ref="AY173:BA173"/>
    <mergeCell ref="BB173:BD173"/>
    <mergeCell ref="BE173:BG173"/>
    <mergeCell ref="BH173:BJ173"/>
    <mergeCell ref="BK173:BM173"/>
    <mergeCell ref="BN173:BP173"/>
    <mergeCell ref="AJ174:AL174"/>
    <mergeCell ref="AM174:AO174"/>
    <mergeCell ref="AP174:AR174"/>
    <mergeCell ref="AS174:AU174"/>
    <mergeCell ref="AV174:AX174"/>
    <mergeCell ref="AY174:BA174"/>
    <mergeCell ref="BB174:BD174"/>
    <mergeCell ref="BE174:BG174"/>
    <mergeCell ref="BH174:BJ174"/>
    <mergeCell ref="BK174:BM174"/>
    <mergeCell ref="BN174:BP174"/>
    <mergeCell ref="AJ171:AL171"/>
    <mergeCell ref="AM171:AO171"/>
    <mergeCell ref="AP171:AR171"/>
    <mergeCell ref="AS171:AU171"/>
    <mergeCell ref="AV171:AX171"/>
    <mergeCell ref="AY171:BA171"/>
    <mergeCell ref="BB171:BD171"/>
    <mergeCell ref="BE171:BG171"/>
    <mergeCell ref="BH171:BJ171"/>
    <mergeCell ref="BK171:BM171"/>
    <mergeCell ref="BN171:BP171"/>
    <mergeCell ref="AJ172:AL172"/>
    <mergeCell ref="AM172:AO172"/>
    <mergeCell ref="AP172:AR172"/>
    <mergeCell ref="AS172:AU172"/>
    <mergeCell ref="AV172:AX172"/>
    <mergeCell ref="AY172:BA172"/>
    <mergeCell ref="BB172:BD172"/>
    <mergeCell ref="BE172:BG172"/>
    <mergeCell ref="BH172:BJ172"/>
    <mergeCell ref="BK172:BM172"/>
    <mergeCell ref="BN172:BP172"/>
    <mergeCell ref="AJ169:AL169"/>
    <mergeCell ref="AM169:AO169"/>
    <mergeCell ref="AP169:AR169"/>
    <mergeCell ref="AS169:AU169"/>
    <mergeCell ref="AV169:AX169"/>
    <mergeCell ref="AY169:BA169"/>
    <mergeCell ref="BB169:BD169"/>
    <mergeCell ref="BE169:BG169"/>
    <mergeCell ref="BH169:BJ169"/>
    <mergeCell ref="BK169:BM169"/>
    <mergeCell ref="BN169:BP169"/>
    <mergeCell ref="AJ170:AL170"/>
    <mergeCell ref="AM170:AO170"/>
    <mergeCell ref="AP170:AR170"/>
    <mergeCell ref="AS170:AU170"/>
    <mergeCell ref="AV170:AX170"/>
    <mergeCell ref="AY170:BA170"/>
    <mergeCell ref="BB170:BD170"/>
    <mergeCell ref="BE170:BG170"/>
    <mergeCell ref="BH170:BJ170"/>
    <mergeCell ref="BK170:BM170"/>
    <mergeCell ref="BN170:BP170"/>
    <mergeCell ref="AJ167:AL167"/>
    <mergeCell ref="AM167:AO167"/>
    <mergeCell ref="AP167:AR167"/>
    <mergeCell ref="AS167:AU167"/>
    <mergeCell ref="AV167:AX167"/>
    <mergeCell ref="AY167:BA167"/>
    <mergeCell ref="BB167:BD167"/>
    <mergeCell ref="BE167:BG167"/>
    <mergeCell ref="BH167:BJ167"/>
    <mergeCell ref="BK167:BM167"/>
    <mergeCell ref="BN167:BP167"/>
    <mergeCell ref="AJ168:AL168"/>
    <mergeCell ref="AM168:AO168"/>
    <mergeCell ref="AP168:AR168"/>
    <mergeCell ref="AS168:AU168"/>
    <mergeCell ref="AV168:AX168"/>
    <mergeCell ref="AY168:BA168"/>
    <mergeCell ref="BB168:BD168"/>
    <mergeCell ref="BE168:BG168"/>
    <mergeCell ref="BH168:BJ168"/>
    <mergeCell ref="BK168:BM168"/>
    <mergeCell ref="BN168:BP168"/>
    <mergeCell ref="AJ165:AL165"/>
    <mergeCell ref="AM165:AO165"/>
    <mergeCell ref="AP165:AR165"/>
    <mergeCell ref="AS165:AU165"/>
    <mergeCell ref="AV165:AX165"/>
    <mergeCell ref="AY165:BA165"/>
    <mergeCell ref="BB165:BD165"/>
    <mergeCell ref="BE165:BG165"/>
    <mergeCell ref="BH165:BJ165"/>
    <mergeCell ref="BK165:BM165"/>
    <mergeCell ref="BN165:BP165"/>
    <mergeCell ref="AJ166:AL166"/>
    <mergeCell ref="AM166:AO166"/>
    <mergeCell ref="AP166:AR166"/>
    <mergeCell ref="AS166:AU166"/>
    <mergeCell ref="AV166:AX166"/>
    <mergeCell ref="AY166:BA166"/>
    <mergeCell ref="BB166:BD166"/>
    <mergeCell ref="BE166:BG166"/>
    <mergeCell ref="BH166:BJ166"/>
    <mergeCell ref="BK166:BM166"/>
    <mergeCell ref="BN166:BP166"/>
    <mergeCell ref="AJ163:AL163"/>
    <mergeCell ref="AM163:AO163"/>
    <mergeCell ref="AP163:AR163"/>
    <mergeCell ref="AS163:AU163"/>
    <mergeCell ref="AV163:AX163"/>
    <mergeCell ref="AY163:BA163"/>
    <mergeCell ref="BB163:BD163"/>
    <mergeCell ref="BE163:BG163"/>
    <mergeCell ref="BH163:BJ163"/>
    <mergeCell ref="BK163:BM163"/>
    <mergeCell ref="BN163:BP163"/>
    <mergeCell ref="AJ164:AL164"/>
    <mergeCell ref="AM164:AO164"/>
    <mergeCell ref="AP164:AR164"/>
    <mergeCell ref="AS164:AU164"/>
    <mergeCell ref="AV164:AX164"/>
    <mergeCell ref="AY164:BA164"/>
    <mergeCell ref="BB164:BD164"/>
    <mergeCell ref="BE164:BG164"/>
    <mergeCell ref="BH164:BJ164"/>
    <mergeCell ref="BK164:BM164"/>
    <mergeCell ref="BN164:BP164"/>
    <mergeCell ref="AJ161:AL161"/>
    <mergeCell ref="AM161:AO161"/>
    <mergeCell ref="AP161:AR161"/>
    <mergeCell ref="AS161:AU161"/>
    <mergeCell ref="AV161:AX161"/>
    <mergeCell ref="AY161:BA161"/>
    <mergeCell ref="BB161:BD161"/>
    <mergeCell ref="BE161:BG161"/>
    <mergeCell ref="BH161:BJ161"/>
    <mergeCell ref="BK161:BM161"/>
    <mergeCell ref="BN161:BP161"/>
    <mergeCell ref="AJ162:AL162"/>
    <mergeCell ref="AM162:AO162"/>
    <mergeCell ref="AP162:AR162"/>
    <mergeCell ref="AS162:AU162"/>
    <mergeCell ref="AV162:AX162"/>
    <mergeCell ref="AY162:BA162"/>
    <mergeCell ref="BB162:BD162"/>
    <mergeCell ref="BE162:BG162"/>
    <mergeCell ref="BH162:BJ162"/>
    <mergeCell ref="BK162:BM162"/>
    <mergeCell ref="BN162:BP162"/>
    <mergeCell ref="AJ159:AL159"/>
    <mergeCell ref="AM159:AO159"/>
    <mergeCell ref="AP159:AR159"/>
    <mergeCell ref="AS159:AU159"/>
    <mergeCell ref="AV159:AX159"/>
    <mergeCell ref="AY159:BA159"/>
    <mergeCell ref="BB159:BD159"/>
    <mergeCell ref="BE159:BG159"/>
    <mergeCell ref="BH159:BJ159"/>
    <mergeCell ref="BK159:BM159"/>
    <mergeCell ref="BN159:BP159"/>
    <mergeCell ref="AJ160:AL160"/>
    <mergeCell ref="AM160:AO160"/>
    <mergeCell ref="AP160:AR160"/>
    <mergeCell ref="AS160:AU160"/>
    <mergeCell ref="AV160:AX160"/>
    <mergeCell ref="AY160:BA160"/>
    <mergeCell ref="BB160:BD160"/>
    <mergeCell ref="BE160:BG160"/>
    <mergeCell ref="BH160:BJ160"/>
    <mergeCell ref="BK160:BM160"/>
    <mergeCell ref="BN160:BP160"/>
    <mergeCell ref="AJ157:AL157"/>
    <mergeCell ref="AM157:AO157"/>
    <mergeCell ref="AP157:AR157"/>
    <mergeCell ref="AS157:AU157"/>
    <mergeCell ref="AV157:AX157"/>
    <mergeCell ref="AY157:BA157"/>
    <mergeCell ref="BB157:BD157"/>
    <mergeCell ref="BE157:BG157"/>
    <mergeCell ref="BH157:BJ157"/>
    <mergeCell ref="BK157:BM157"/>
    <mergeCell ref="BN157:BP157"/>
    <mergeCell ref="AJ158:AL158"/>
    <mergeCell ref="AM158:AO158"/>
    <mergeCell ref="AP158:AR158"/>
    <mergeCell ref="AS158:AU158"/>
    <mergeCell ref="AV158:AX158"/>
    <mergeCell ref="AY158:BA158"/>
    <mergeCell ref="BB158:BD158"/>
    <mergeCell ref="BE158:BG158"/>
    <mergeCell ref="BH158:BJ158"/>
    <mergeCell ref="BK158:BM158"/>
    <mergeCell ref="BN158:BP158"/>
    <mergeCell ref="AJ155:AL155"/>
    <mergeCell ref="AM155:AO155"/>
    <mergeCell ref="AP155:AR155"/>
    <mergeCell ref="AS155:AU155"/>
    <mergeCell ref="AV155:AX155"/>
    <mergeCell ref="AY155:BA155"/>
    <mergeCell ref="BB155:BD155"/>
    <mergeCell ref="BE155:BG155"/>
    <mergeCell ref="BH155:BJ155"/>
    <mergeCell ref="BK155:BM155"/>
    <mergeCell ref="BN155:BP155"/>
    <mergeCell ref="AJ156:AL156"/>
    <mergeCell ref="AM156:AO156"/>
    <mergeCell ref="AP156:AR156"/>
    <mergeCell ref="AS156:AU156"/>
    <mergeCell ref="AV156:AX156"/>
    <mergeCell ref="AY156:BA156"/>
    <mergeCell ref="BB156:BD156"/>
    <mergeCell ref="BE156:BG156"/>
    <mergeCell ref="BH156:BJ156"/>
    <mergeCell ref="BK156:BM156"/>
    <mergeCell ref="BN156:BP156"/>
    <mergeCell ref="AJ153:AL153"/>
    <mergeCell ref="AM153:AO153"/>
    <mergeCell ref="AP153:AR153"/>
    <mergeCell ref="AS153:AU153"/>
    <mergeCell ref="AV153:AX153"/>
    <mergeCell ref="AY153:BA153"/>
    <mergeCell ref="BB153:BD153"/>
    <mergeCell ref="BE153:BG153"/>
    <mergeCell ref="BH153:BJ153"/>
    <mergeCell ref="BK153:BM153"/>
    <mergeCell ref="BN153:BP153"/>
    <mergeCell ref="AJ154:AL154"/>
    <mergeCell ref="AM154:AO154"/>
    <mergeCell ref="AP154:AR154"/>
    <mergeCell ref="AS154:AU154"/>
    <mergeCell ref="AV154:AX154"/>
    <mergeCell ref="AY154:BA154"/>
    <mergeCell ref="BB154:BD154"/>
    <mergeCell ref="BE154:BG154"/>
    <mergeCell ref="BH154:BJ154"/>
    <mergeCell ref="BK154:BM154"/>
    <mergeCell ref="BN154:BP154"/>
    <mergeCell ref="AJ151:AL151"/>
    <mergeCell ref="AM151:AO151"/>
    <mergeCell ref="AP151:AR151"/>
    <mergeCell ref="AS151:AU151"/>
    <mergeCell ref="AV151:AX151"/>
    <mergeCell ref="AY151:BA151"/>
    <mergeCell ref="BB151:BD151"/>
    <mergeCell ref="BE151:BG151"/>
    <mergeCell ref="BH151:BJ151"/>
    <mergeCell ref="BK151:BM151"/>
    <mergeCell ref="BN151:BP151"/>
    <mergeCell ref="AJ152:AL152"/>
    <mergeCell ref="AM152:AO152"/>
    <mergeCell ref="AP152:AR152"/>
    <mergeCell ref="AS152:AU152"/>
    <mergeCell ref="AV152:AX152"/>
    <mergeCell ref="AY152:BA152"/>
    <mergeCell ref="BB152:BD152"/>
    <mergeCell ref="BE152:BG152"/>
    <mergeCell ref="BH152:BJ152"/>
    <mergeCell ref="BK152:BM152"/>
    <mergeCell ref="BN152:BP152"/>
    <mergeCell ref="AJ149:AL149"/>
    <mergeCell ref="AM149:AO149"/>
    <mergeCell ref="AP149:AR149"/>
    <mergeCell ref="AS149:AU149"/>
    <mergeCell ref="AV149:AX149"/>
    <mergeCell ref="AY149:BA149"/>
    <mergeCell ref="BB149:BD149"/>
    <mergeCell ref="BE149:BG149"/>
    <mergeCell ref="BH149:BJ149"/>
    <mergeCell ref="BK149:BM149"/>
    <mergeCell ref="BN149:BP149"/>
    <mergeCell ref="AJ150:AL150"/>
    <mergeCell ref="AM150:AO150"/>
    <mergeCell ref="AP150:AR150"/>
    <mergeCell ref="AS150:AU150"/>
    <mergeCell ref="AV150:AX150"/>
    <mergeCell ref="AY150:BA150"/>
    <mergeCell ref="BB150:BD150"/>
    <mergeCell ref="BE150:BG150"/>
    <mergeCell ref="BH150:BJ150"/>
    <mergeCell ref="BK150:BM150"/>
    <mergeCell ref="BN150:BP150"/>
    <mergeCell ref="AJ147:AL147"/>
    <mergeCell ref="AM147:AO147"/>
    <mergeCell ref="AP147:AR147"/>
    <mergeCell ref="AS147:AU147"/>
    <mergeCell ref="AV147:AX147"/>
    <mergeCell ref="AY147:BA147"/>
    <mergeCell ref="BB147:BD147"/>
    <mergeCell ref="BE147:BG147"/>
    <mergeCell ref="BH147:BJ147"/>
    <mergeCell ref="BK147:BM147"/>
    <mergeCell ref="BN147:BP147"/>
    <mergeCell ref="AJ148:AL148"/>
    <mergeCell ref="AM148:AO148"/>
    <mergeCell ref="AP148:AR148"/>
    <mergeCell ref="AS148:AU148"/>
    <mergeCell ref="AV148:AX148"/>
    <mergeCell ref="AY148:BA148"/>
    <mergeCell ref="BB148:BD148"/>
    <mergeCell ref="BE148:BG148"/>
    <mergeCell ref="BH148:BJ148"/>
    <mergeCell ref="BK148:BM148"/>
    <mergeCell ref="BN148:BP148"/>
    <mergeCell ref="AJ145:AL145"/>
    <mergeCell ref="AM145:AO145"/>
    <mergeCell ref="AP145:AR145"/>
    <mergeCell ref="AS145:AU145"/>
    <mergeCell ref="AV145:AX145"/>
    <mergeCell ref="AY145:BA145"/>
    <mergeCell ref="BB145:BD145"/>
    <mergeCell ref="BE145:BG145"/>
    <mergeCell ref="BH145:BJ145"/>
    <mergeCell ref="BK145:BM145"/>
    <mergeCell ref="BN145:BP145"/>
    <mergeCell ref="AJ146:AL146"/>
    <mergeCell ref="AM146:AO146"/>
    <mergeCell ref="AP146:AR146"/>
    <mergeCell ref="AS146:AU146"/>
    <mergeCell ref="AV146:AX146"/>
    <mergeCell ref="AY146:BA146"/>
    <mergeCell ref="BB146:BD146"/>
    <mergeCell ref="BE146:BG146"/>
    <mergeCell ref="BH146:BJ146"/>
    <mergeCell ref="BK146:BM146"/>
    <mergeCell ref="BN146:BP146"/>
    <mergeCell ref="AJ143:AL143"/>
    <mergeCell ref="AM143:AO143"/>
    <mergeCell ref="AP143:AR143"/>
    <mergeCell ref="AS143:AU143"/>
    <mergeCell ref="AV143:AX143"/>
    <mergeCell ref="AY143:BA143"/>
    <mergeCell ref="BB143:BD143"/>
    <mergeCell ref="BE143:BG143"/>
    <mergeCell ref="BH143:BJ143"/>
    <mergeCell ref="BK143:BM143"/>
    <mergeCell ref="BN143:BP143"/>
    <mergeCell ref="AJ144:AL144"/>
    <mergeCell ref="AM144:AO144"/>
    <mergeCell ref="AP144:AR144"/>
    <mergeCell ref="AS144:AU144"/>
    <mergeCell ref="AV144:AX144"/>
    <mergeCell ref="AY144:BA144"/>
    <mergeCell ref="BB144:BD144"/>
    <mergeCell ref="BE144:BG144"/>
    <mergeCell ref="BH144:BJ144"/>
    <mergeCell ref="BK144:BM144"/>
    <mergeCell ref="BN144:BP144"/>
    <mergeCell ref="AJ141:AL141"/>
    <mergeCell ref="AM141:AO141"/>
    <mergeCell ref="AP141:AR141"/>
    <mergeCell ref="AS141:AU141"/>
    <mergeCell ref="AV141:AX141"/>
    <mergeCell ref="AY141:BA141"/>
    <mergeCell ref="BB141:BD141"/>
    <mergeCell ref="BE141:BG141"/>
    <mergeCell ref="BH141:BJ141"/>
    <mergeCell ref="BK141:BM141"/>
    <mergeCell ref="BN141:BP141"/>
    <mergeCell ref="AJ142:AL142"/>
    <mergeCell ref="AM142:AO142"/>
    <mergeCell ref="AP142:AR142"/>
    <mergeCell ref="AS142:AU142"/>
    <mergeCell ref="AV142:AX142"/>
    <mergeCell ref="AY142:BA142"/>
    <mergeCell ref="BB142:BD142"/>
    <mergeCell ref="BE142:BG142"/>
    <mergeCell ref="BH142:BJ142"/>
    <mergeCell ref="BK142:BM142"/>
    <mergeCell ref="BN142:BP142"/>
    <mergeCell ref="AJ139:AL139"/>
    <mergeCell ref="AM139:AO139"/>
    <mergeCell ref="AP139:AR139"/>
    <mergeCell ref="AS139:AU139"/>
    <mergeCell ref="AV139:AX139"/>
    <mergeCell ref="AY139:BA139"/>
    <mergeCell ref="BB139:BD139"/>
    <mergeCell ref="BE139:BG139"/>
    <mergeCell ref="BH139:BJ139"/>
    <mergeCell ref="BK139:BM139"/>
    <mergeCell ref="BN139:BP139"/>
    <mergeCell ref="AJ140:AL140"/>
    <mergeCell ref="AM140:AO140"/>
    <mergeCell ref="AP140:AR140"/>
    <mergeCell ref="AS140:AU140"/>
    <mergeCell ref="AV140:AX140"/>
    <mergeCell ref="AY140:BA140"/>
    <mergeCell ref="BB140:BD140"/>
    <mergeCell ref="BE140:BG140"/>
    <mergeCell ref="BH140:BJ140"/>
    <mergeCell ref="BK140:BM140"/>
    <mergeCell ref="BN140:BP140"/>
    <mergeCell ref="AJ137:AL137"/>
    <mergeCell ref="AM137:AO137"/>
    <mergeCell ref="AP137:AR137"/>
    <mergeCell ref="AS137:AU137"/>
    <mergeCell ref="AV137:AX137"/>
    <mergeCell ref="AY137:BA137"/>
    <mergeCell ref="BB137:BD137"/>
    <mergeCell ref="BE137:BG137"/>
    <mergeCell ref="BH137:BJ137"/>
    <mergeCell ref="BK137:BM137"/>
    <mergeCell ref="BN137:BP137"/>
    <mergeCell ref="AJ138:AL138"/>
    <mergeCell ref="AM138:AO138"/>
    <mergeCell ref="AP138:AR138"/>
    <mergeCell ref="AS138:AU138"/>
    <mergeCell ref="AV138:AX138"/>
    <mergeCell ref="AY138:BA138"/>
    <mergeCell ref="BB138:BD138"/>
    <mergeCell ref="BE138:BG138"/>
    <mergeCell ref="BH138:BJ138"/>
    <mergeCell ref="BK138:BM138"/>
    <mergeCell ref="BN138:BP138"/>
    <mergeCell ref="AJ135:AL135"/>
    <mergeCell ref="AM135:AO135"/>
    <mergeCell ref="AP135:AR135"/>
    <mergeCell ref="AS135:AU135"/>
    <mergeCell ref="AV135:AX135"/>
    <mergeCell ref="AY135:BA135"/>
    <mergeCell ref="BB135:BD135"/>
    <mergeCell ref="BE135:BG135"/>
    <mergeCell ref="BH135:BJ135"/>
    <mergeCell ref="BK135:BM135"/>
    <mergeCell ref="BN135:BP135"/>
    <mergeCell ref="AJ136:AL136"/>
    <mergeCell ref="AM136:AO136"/>
    <mergeCell ref="AP136:AR136"/>
    <mergeCell ref="AS136:AU136"/>
    <mergeCell ref="AV136:AX136"/>
    <mergeCell ref="AY136:BA136"/>
    <mergeCell ref="BB136:BD136"/>
    <mergeCell ref="BE136:BG136"/>
    <mergeCell ref="BH136:BJ136"/>
    <mergeCell ref="BK136:BM136"/>
    <mergeCell ref="BN136:BP136"/>
    <mergeCell ref="AJ133:AL133"/>
    <mergeCell ref="AM133:AO133"/>
    <mergeCell ref="AP133:AR133"/>
    <mergeCell ref="AS133:AU133"/>
    <mergeCell ref="AV133:AX133"/>
    <mergeCell ref="AY133:BA133"/>
    <mergeCell ref="BB133:BD133"/>
    <mergeCell ref="BE133:BG133"/>
    <mergeCell ref="BH133:BJ133"/>
    <mergeCell ref="BK133:BM133"/>
    <mergeCell ref="BN133:BP133"/>
    <mergeCell ref="AJ134:AL134"/>
    <mergeCell ref="AM134:AO134"/>
    <mergeCell ref="AP134:AR134"/>
    <mergeCell ref="AS134:AU134"/>
    <mergeCell ref="AV134:AX134"/>
    <mergeCell ref="AY134:BA134"/>
    <mergeCell ref="BB134:BD134"/>
    <mergeCell ref="BE134:BG134"/>
    <mergeCell ref="BH134:BJ134"/>
    <mergeCell ref="BK134:BM134"/>
    <mergeCell ref="BN134:BP134"/>
    <mergeCell ref="AJ131:AL131"/>
    <mergeCell ref="AM131:AO131"/>
    <mergeCell ref="AP131:AR131"/>
    <mergeCell ref="AS131:AU131"/>
    <mergeCell ref="AV131:AX131"/>
    <mergeCell ref="AY131:BA131"/>
    <mergeCell ref="BB131:BD131"/>
    <mergeCell ref="BE131:BG131"/>
    <mergeCell ref="BH131:BJ131"/>
    <mergeCell ref="BK131:BM131"/>
    <mergeCell ref="BN131:BP131"/>
    <mergeCell ref="AJ132:AL132"/>
    <mergeCell ref="AM132:AO132"/>
    <mergeCell ref="AP132:AR132"/>
    <mergeCell ref="AS132:AU132"/>
    <mergeCell ref="AV132:AX132"/>
    <mergeCell ref="AY132:BA132"/>
    <mergeCell ref="BB132:BD132"/>
    <mergeCell ref="BE132:BG132"/>
    <mergeCell ref="BH132:BJ132"/>
    <mergeCell ref="BK132:BM132"/>
    <mergeCell ref="BN132:BP132"/>
    <mergeCell ref="AJ129:AL129"/>
    <mergeCell ref="AM129:AO129"/>
    <mergeCell ref="AP129:AR129"/>
    <mergeCell ref="AS129:AU129"/>
    <mergeCell ref="AV129:AX129"/>
    <mergeCell ref="AY129:BA129"/>
    <mergeCell ref="BB129:BD129"/>
    <mergeCell ref="BE129:BG129"/>
    <mergeCell ref="BH129:BJ129"/>
    <mergeCell ref="BK129:BM129"/>
    <mergeCell ref="BN129:BP129"/>
    <mergeCell ref="AJ130:AL130"/>
    <mergeCell ref="AM130:AO130"/>
    <mergeCell ref="AP130:AR130"/>
    <mergeCell ref="AS130:AU130"/>
    <mergeCell ref="AV130:AX130"/>
    <mergeCell ref="AY130:BA130"/>
    <mergeCell ref="BB130:BD130"/>
    <mergeCell ref="BE130:BG130"/>
    <mergeCell ref="BH130:BJ130"/>
    <mergeCell ref="BK130:BM130"/>
    <mergeCell ref="BN130:BP130"/>
    <mergeCell ref="AJ127:AL127"/>
    <mergeCell ref="AM127:AO127"/>
    <mergeCell ref="AP127:AR127"/>
    <mergeCell ref="AS127:AU127"/>
    <mergeCell ref="AV127:AX127"/>
    <mergeCell ref="AY127:BA127"/>
    <mergeCell ref="BB127:BD127"/>
    <mergeCell ref="BE127:BG127"/>
    <mergeCell ref="BH127:BJ127"/>
    <mergeCell ref="BK127:BM127"/>
    <mergeCell ref="BN127:BP127"/>
    <mergeCell ref="AJ128:AL128"/>
    <mergeCell ref="AM128:AO128"/>
    <mergeCell ref="AP128:AR128"/>
    <mergeCell ref="AS128:AU128"/>
    <mergeCell ref="AV128:AX128"/>
    <mergeCell ref="AY128:BA128"/>
    <mergeCell ref="BB128:BD128"/>
    <mergeCell ref="BE128:BG128"/>
    <mergeCell ref="BH128:BJ128"/>
    <mergeCell ref="BK128:BM128"/>
    <mergeCell ref="BN128:BP128"/>
    <mergeCell ref="AJ125:AL125"/>
    <mergeCell ref="AM125:AO125"/>
    <mergeCell ref="AP125:AR125"/>
    <mergeCell ref="AS125:AU125"/>
    <mergeCell ref="AV125:AX125"/>
    <mergeCell ref="AY125:BA125"/>
    <mergeCell ref="BB125:BD125"/>
    <mergeCell ref="BE125:BG125"/>
    <mergeCell ref="BH125:BJ125"/>
    <mergeCell ref="BK125:BM125"/>
    <mergeCell ref="BN125:BP125"/>
    <mergeCell ref="AJ126:AL126"/>
    <mergeCell ref="AM126:AO126"/>
    <mergeCell ref="AP126:AR126"/>
    <mergeCell ref="AS126:AU126"/>
    <mergeCell ref="AV126:AX126"/>
    <mergeCell ref="AY126:BA126"/>
    <mergeCell ref="BB126:BD126"/>
    <mergeCell ref="BE126:BG126"/>
    <mergeCell ref="BH126:BJ126"/>
    <mergeCell ref="BK126:BM126"/>
    <mergeCell ref="BN126:BP126"/>
    <mergeCell ref="AJ123:AL123"/>
    <mergeCell ref="AM123:AO123"/>
    <mergeCell ref="AP123:AR123"/>
    <mergeCell ref="AS123:AU123"/>
    <mergeCell ref="AV123:AX123"/>
    <mergeCell ref="AY123:BA123"/>
    <mergeCell ref="BB123:BD123"/>
    <mergeCell ref="BE123:BG123"/>
    <mergeCell ref="BH123:BJ123"/>
    <mergeCell ref="BK123:BM123"/>
    <mergeCell ref="BN123:BP123"/>
    <mergeCell ref="AJ124:AL124"/>
    <mergeCell ref="AM124:AO124"/>
    <mergeCell ref="AP124:AR124"/>
    <mergeCell ref="AS124:AU124"/>
    <mergeCell ref="AV124:AX124"/>
    <mergeCell ref="AY124:BA124"/>
    <mergeCell ref="BB124:BD124"/>
    <mergeCell ref="BE124:BG124"/>
    <mergeCell ref="BH124:BJ124"/>
    <mergeCell ref="BK124:BM124"/>
    <mergeCell ref="BN124:BP124"/>
    <mergeCell ref="AJ121:AL121"/>
    <mergeCell ref="AM121:AO121"/>
    <mergeCell ref="AP121:AR121"/>
    <mergeCell ref="AS121:AU121"/>
    <mergeCell ref="AV121:AX121"/>
    <mergeCell ref="AY121:BA121"/>
    <mergeCell ref="BB121:BD121"/>
    <mergeCell ref="BE121:BG121"/>
    <mergeCell ref="BH121:BJ121"/>
    <mergeCell ref="BK121:BM121"/>
    <mergeCell ref="BN121:BP121"/>
    <mergeCell ref="AJ122:AL122"/>
    <mergeCell ref="AM122:AO122"/>
    <mergeCell ref="AP122:AR122"/>
    <mergeCell ref="AS122:AU122"/>
    <mergeCell ref="AV122:AX122"/>
    <mergeCell ref="AY122:BA122"/>
    <mergeCell ref="BB122:BD122"/>
    <mergeCell ref="BE122:BG122"/>
    <mergeCell ref="BH122:BJ122"/>
    <mergeCell ref="BK122:BM122"/>
    <mergeCell ref="BN122:BP122"/>
    <mergeCell ref="AJ119:AL119"/>
    <mergeCell ref="AM119:AO119"/>
    <mergeCell ref="AP119:AR119"/>
    <mergeCell ref="AS119:AU119"/>
    <mergeCell ref="AV119:AX119"/>
    <mergeCell ref="AY119:BA119"/>
    <mergeCell ref="BB119:BD119"/>
    <mergeCell ref="BE119:BG119"/>
    <mergeCell ref="BH119:BJ119"/>
    <mergeCell ref="BK119:BM119"/>
    <mergeCell ref="BN119:BP119"/>
    <mergeCell ref="AJ120:AL120"/>
    <mergeCell ref="AM120:AO120"/>
    <mergeCell ref="AP120:AR120"/>
    <mergeCell ref="AS120:AU120"/>
    <mergeCell ref="AV120:AX120"/>
    <mergeCell ref="AY120:BA120"/>
    <mergeCell ref="BB120:BD120"/>
    <mergeCell ref="BE120:BG120"/>
    <mergeCell ref="BH120:BJ120"/>
    <mergeCell ref="BK120:BM120"/>
    <mergeCell ref="BN120:BP120"/>
    <mergeCell ref="AJ117:AL117"/>
    <mergeCell ref="AM117:AO117"/>
    <mergeCell ref="AP117:AR117"/>
    <mergeCell ref="AS117:AU117"/>
    <mergeCell ref="AV117:AX117"/>
    <mergeCell ref="AY117:BA117"/>
    <mergeCell ref="BB117:BD117"/>
    <mergeCell ref="BE117:BG117"/>
    <mergeCell ref="BH117:BJ117"/>
    <mergeCell ref="BK117:BM117"/>
    <mergeCell ref="BN117:BP117"/>
    <mergeCell ref="AJ118:AL118"/>
    <mergeCell ref="AM118:AO118"/>
    <mergeCell ref="AP118:AR118"/>
    <mergeCell ref="AS118:AU118"/>
    <mergeCell ref="AV118:AX118"/>
    <mergeCell ref="AY118:BA118"/>
    <mergeCell ref="BB118:BD118"/>
    <mergeCell ref="BE118:BG118"/>
    <mergeCell ref="BH118:BJ118"/>
    <mergeCell ref="BK118:BM118"/>
    <mergeCell ref="BN118:BP118"/>
    <mergeCell ref="AJ115:AL115"/>
    <mergeCell ref="AM115:AO115"/>
    <mergeCell ref="AP115:AR115"/>
    <mergeCell ref="AS115:AU115"/>
    <mergeCell ref="AV115:AX115"/>
    <mergeCell ref="AY115:BA115"/>
    <mergeCell ref="BB115:BD115"/>
    <mergeCell ref="BE115:BG115"/>
    <mergeCell ref="BH115:BJ115"/>
    <mergeCell ref="BK115:BM115"/>
    <mergeCell ref="BN115:BP115"/>
    <mergeCell ref="AJ116:AL116"/>
    <mergeCell ref="AM116:AO116"/>
    <mergeCell ref="AP116:AR116"/>
    <mergeCell ref="AS116:AU116"/>
    <mergeCell ref="AV116:AX116"/>
    <mergeCell ref="AY116:BA116"/>
    <mergeCell ref="BB116:BD116"/>
    <mergeCell ref="BE116:BG116"/>
    <mergeCell ref="BH116:BJ116"/>
    <mergeCell ref="BK116:BM116"/>
    <mergeCell ref="BN116:BP116"/>
    <mergeCell ref="AJ113:AL113"/>
    <mergeCell ref="AM113:AO113"/>
    <mergeCell ref="AP113:AR113"/>
    <mergeCell ref="AS113:AU113"/>
    <mergeCell ref="AV113:AX113"/>
    <mergeCell ref="AY113:BA113"/>
    <mergeCell ref="BB113:BD113"/>
    <mergeCell ref="BE113:BG113"/>
    <mergeCell ref="BH113:BJ113"/>
    <mergeCell ref="BK113:BM113"/>
    <mergeCell ref="BN113:BP113"/>
    <mergeCell ref="AJ114:AL114"/>
    <mergeCell ref="AM114:AO114"/>
    <mergeCell ref="AP114:AR114"/>
    <mergeCell ref="AS114:AU114"/>
    <mergeCell ref="AV114:AX114"/>
    <mergeCell ref="AY114:BA114"/>
    <mergeCell ref="BB114:BD114"/>
    <mergeCell ref="BE114:BG114"/>
    <mergeCell ref="BH114:BJ114"/>
    <mergeCell ref="BK114:BM114"/>
    <mergeCell ref="BN114:BP114"/>
    <mergeCell ref="AJ111:AL111"/>
    <mergeCell ref="AM111:AO111"/>
    <mergeCell ref="AP111:AR111"/>
    <mergeCell ref="AS111:AU111"/>
    <mergeCell ref="AV111:AX111"/>
    <mergeCell ref="AY111:BA111"/>
    <mergeCell ref="BB111:BD111"/>
    <mergeCell ref="BE111:BG111"/>
    <mergeCell ref="BH111:BJ111"/>
    <mergeCell ref="BK111:BM111"/>
    <mergeCell ref="BN111:BP111"/>
    <mergeCell ref="AJ112:AL112"/>
    <mergeCell ref="AM112:AO112"/>
    <mergeCell ref="AP112:AR112"/>
    <mergeCell ref="AS112:AU112"/>
    <mergeCell ref="AV112:AX112"/>
    <mergeCell ref="AY112:BA112"/>
    <mergeCell ref="BB112:BD112"/>
    <mergeCell ref="BE112:BG112"/>
    <mergeCell ref="BH112:BJ112"/>
    <mergeCell ref="BK112:BM112"/>
    <mergeCell ref="BN112:BP112"/>
    <mergeCell ref="AJ109:AL109"/>
    <mergeCell ref="AM109:AO109"/>
    <mergeCell ref="AP109:AR109"/>
    <mergeCell ref="AS109:AU109"/>
    <mergeCell ref="AV109:AX109"/>
    <mergeCell ref="AY109:BA109"/>
    <mergeCell ref="BB109:BD109"/>
    <mergeCell ref="BE109:BG109"/>
    <mergeCell ref="BH109:BJ109"/>
    <mergeCell ref="BK109:BM109"/>
    <mergeCell ref="BN109:BP109"/>
    <mergeCell ref="AJ110:AL110"/>
    <mergeCell ref="AM110:AO110"/>
    <mergeCell ref="AP110:AR110"/>
    <mergeCell ref="AS110:AU110"/>
    <mergeCell ref="AV110:AX110"/>
    <mergeCell ref="AY110:BA110"/>
    <mergeCell ref="BB110:BD110"/>
    <mergeCell ref="BE110:BG110"/>
    <mergeCell ref="BH110:BJ110"/>
    <mergeCell ref="BK110:BM110"/>
    <mergeCell ref="BN110:BP110"/>
    <mergeCell ref="AJ107:AL107"/>
    <mergeCell ref="AM107:AO107"/>
    <mergeCell ref="AP107:AR107"/>
    <mergeCell ref="AS107:AU107"/>
    <mergeCell ref="AV107:AX107"/>
    <mergeCell ref="AY107:BA107"/>
    <mergeCell ref="BB107:BD107"/>
    <mergeCell ref="BE107:BG107"/>
    <mergeCell ref="BH107:BJ107"/>
    <mergeCell ref="BK107:BM107"/>
    <mergeCell ref="BN107:BP107"/>
    <mergeCell ref="AJ108:AL108"/>
    <mergeCell ref="AM108:AO108"/>
    <mergeCell ref="AP108:AR108"/>
    <mergeCell ref="AS108:AU108"/>
    <mergeCell ref="AV108:AX108"/>
    <mergeCell ref="AY108:BA108"/>
    <mergeCell ref="BB108:BD108"/>
    <mergeCell ref="BE108:BG108"/>
    <mergeCell ref="BH108:BJ108"/>
    <mergeCell ref="BK108:BM108"/>
    <mergeCell ref="BN108:BP108"/>
    <mergeCell ref="AJ105:AL105"/>
    <mergeCell ref="AM105:AO105"/>
    <mergeCell ref="AP105:AR105"/>
    <mergeCell ref="AS105:AU105"/>
    <mergeCell ref="AV105:AX105"/>
    <mergeCell ref="AY105:BA105"/>
    <mergeCell ref="BB105:BD105"/>
    <mergeCell ref="BE105:BG105"/>
    <mergeCell ref="BH105:BJ105"/>
    <mergeCell ref="BK105:BM105"/>
    <mergeCell ref="BN105:BP105"/>
    <mergeCell ref="AJ106:AL106"/>
    <mergeCell ref="AM106:AO106"/>
    <mergeCell ref="AP106:AR106"/>
    <mergeCell ref="AS106:AU106"/>
    <mergeCell ref="AV106:AX106"/>
    <mergeCell ref="AY106:BA106"/>
    <mergeCell ref="BB106:BD106"/>
    <mergeCell ref="BE106:BG106"/>
    <mergeCell ref="BH106:BJ106"/>
    <mergeCell ref="BK106:BM106"/>
    <mergeCell ref="BN106:BP106"/>
    <mergeCell ref="AJ103:AL103"/>
    <mergeCell ref="AM103:AO103"/>
    <mergeCell ref="AP103:AR103"/>
    <mergeCell ref="AS103:AU103"/>
    <mergeCell ref="AV103:AX103"/>
    <mergeCell ref="AY103:BA103"/>
    <mergeCell ref="BB103:BD103"/>
    <mergeCell ref="BE103:BG103"/>
    <mergeCell ref="BH103:BJ103"/>
    <mergeCell ref="BK103:BM103"/>
    <mergeCell ref="BN103:BP103"/>
    <mergeCell ref="AJ104:AL104"/>
    <mergeCell ref="AM104:AO104"/>
    <mergeCell ref="AP104:AR104"/>
    <mergeCell ref="AS104:AU104"/>
    <mergeCell ref="AV104:AX104"/>
    <mergeCell ref="AY104:BA104"/>
    <mergeCell ref="BB104:BD104"/>
    <mergeCell ref="BE104:BG104"/>
    <mergeCell ref="BH104:BJ104"/>
    <mergeCell ref="BK104:BM104"/>
    <mergeCell ref="BN104:BP104"/>
    <mergeCell ref="AJ101:AL101"/>
    <mergeCell ref="AM101:AO101"/>
    <mergeCell ref="AP101:AR101"/>
    <mergeCell ref="AS101:AU101"/>
    <mergeCell ref="AV101:AX101"/>
    <mergeCell ref="AY101:BA101"/>
    <mergeCell ref="BB101:BD101"/>
    <mergeCell ref="BE101:BG101"/>
    <mergeCell ref="BH101:BJ101"/>
    <mergeCell ref="BK101:BM101"/>
    <mergeCell ref="BN101:BP101"/>
    <mergeCell ref="AJ102:AL102"/>
    <mergeCell ref="AM102:AO102"/>
    <mergeCell ref="AP102:AR102"/>
    <mergeCell ref="AS102:AU102"/>
    <mergeCell ref="AV102:AX102"/>
    <mergeCell ref="AY102:BA102"/>
    <mergeCell ref="BB102:BD102"/>
    <mergeCell ref="BE102:BG102"/>
    <mergeCell ref="BH102:BJ102"/>
    <mergeCell ref="BK102:BM102"/>
    <mergeCell ref="BN102:BP102"/>
    <mergeCell ref="AJ98:BP98"/>
    <mergeCell ref="AJ99:AL99"/>
    <mergeCell ref="AM99:AO99"/>
    <mergeCell ref="AP99:AR99"/>
    <mergeCell ref="AS99:AU99"/>
    <mergeCell ref="AV99:AX99"/>
    <mergeCell ref="AY99:BA99"/>
    <mergeCell ref="BB99:BD99"/>
    <mergeCell ref="BE99:BG99"/>
    <mergeCell ref="BH99:BJ99"/>
    <mergeCell ref="BK99:BM99"/>
    <mergeCell ref="BN99:BP99"/>
    <mergeCell ref="AJ100:AL100"/>
    <mergeCell ref="AM100:AO100"/>
    <mergeCell ref="AP100:AR100"/>
    <mergeCell ref="AS100:AU100"/>
    <mergeCell ref="AV100:AX100"/>
    <mergeCell ref="AY100:BA100"/>
    <mergeCell ref="BB100:BD100"/>
    <mergeCell ref="BE100:BG100"/>
    <mergeCell ref="BH100:BJ100"/>
    <mergeCell ref="BK100:BM100"/>
    <mergeCell ref="BN100:BP100"/>
    <mergeCell ref="HK91:HM91"/>
    <mergeCell ref="HN91:HP91"/>
    <mergeCell ref="HE92:HG92"/>
    <mergeCell ref="HH92:HJ92"/>
    <mergeCell ref="HK92:HM92"/>
    <mergeCell ref="HN92:HP92"/>
    <mergeCell ref="HE93:HG93"/>
    <mergeCell ref="HH93:HJ93"/>
    <mergeCell ref="HK93:HM93"/>
    <mergeCell ref="HN93:HP93"/>
    <mergeCell ref="HE94:HG94"/>
    <mergeCell ref="HH94:HJ94"/>
    <mergeCell ref="HK94:HM94"/>
    <mergeCell ref="HN94:HP94"/>
    <mergeCell ref="GV85:GX85"/>
    <mergeCell ref="GY85:HA85"/>
    <mergeCell ref="HB85:HD85"/>
    <mergeCell ref="HE85:HG85"/>
    <mergeCell ref="HH85:HJ85"/>
    <mergeCell ref="HK85:HM85"/>
    <mergeCell ref="HN85:HP85"/>
    <mergeCell ref="GV86:GX86"/>
    <mergeCell ref="GY86:HA86"/>
    <mergeCell ref="HB86:HD86"/>
    <mergeCell ref="HE86:HG86"/>
    <mergeCell ref="HH86:HJ86"/>
    <mergeCell ref="HK86:HM86"/>
    <mergeCell ref="HN86:HP86"/>
    <mergeCell ref="HE87:HG87"/>
    <mergeCell ref="HH87:HJ87"/>
    <mergeCell ref="HK87:HM87"/>
    <mergeCell ref="HN87:HP87"/>
    <mergeCell ref="GV80:GX80"/>
    <mergeCell ref="GY80:HA80"/>
    <mergeCell ref="HB80:HD80"/>
    <mergeCell ref="HE80:HG80"/>
    <mergeCell ref="HH80:HJ80"/>
    <mergeCell ref="HK80:HM80"/>
    <mergeCell ref="HN80:HP80"/>
    <mergeCell ref="GV81:GX81"/>
    <mergeCell ref="GY81:HA81"/>
    <mergeCell ref="HB81:HD81"/>
    <mergeCell ref="HE81:HG81"/>
    <mergeCell ref="HH81:HJ81"/>
    <mergeCell ref="HK81:HM81"/>
    <mergeCell ref="HN81:HP81"/>
    <mergeCell ref="GV82:GX82"/>
    <mergeCell ref="GY82:HA82"/>
    <mergeCell ref="HB82:HD82"/>
    <mergeCell ref="HE82:HG82"/>
    <mergeCell ref="HH82:HJ82"/>
    <mergeCell ref="HK82:HM82"/>
    <mergeCell ref="HN82:HP82"/>
    <mergeCell ref="GV75:GX75"/>
    <mergeCell ref="GY75:HA75"/>
    <mergeCell ref="HB75:HD75"/>
    <mergeCell ref="HE75:HG75"/>
    <mergeCell ref="HH75:HJ75"/>
    <mergeCell ref="HK75:HM75"/>
    <mergeCell ref="HN75:HP75"/>
    <mergeCell ref="GV76:GX76"/>
    <mergeCell ref="GY76:HA76"/>
    <mergeCell ref="HB76:HD76"/>
    <mergeCell ref="HE76:HG76"/>
    <mergeCell ref="HH76:HJ76"/>
    <mergeCell ref="HK76:HM76"/>
    <mergeCell ref="HN76:HP76"/>
    <mergeCell ref="GV77:GX77"/>
    <mergeCell ref="GY77:HA77"/>
    <mergeCell ref="HB77:HD77"/>
    <mergeCell ref="HE77:HG77"/>
    <mergeCell ref="HH77:HJ77"/>
    <mergeCell ref="HK77:HM77"/>
    <mergeCell ref="HN77:HP77"/>
    <mergeCell ref="GV72:GX72"/>
    <mergeCell ref="GY72:HA72"/>
    <mergeCell ref="HB72:HD72"/>
    <mergeCell ref="HE72:HG72"/>
    <mergeCell ref="HH72:HJ72"/>
    <mergeCell ref="HK72:HM72"/>
    <mergeCell ref="HN72:HP72"/>
    <mergeCell ref="GV73:GX73"/>
    <mergeCell ref="GY73:HA73"/>
    <mergeCell ref="HB73:HD73"/>
    <mergeCell ref="HE73:HG73"/>
    <mergeCell ref="HH73:HJ73"/>
    <mergeCell ref="HK73:HM73"/>
    <mergeCell ref="HN73:HP73"/>
    <mergeCell ref="GV74:GX74"/>
    <mergeCell ref="GY74:HA74"/>
    <mergeCell ref="HB74:HD74"/>
    <mergeCell ref="HE74:HG74"/>
    <mergeCell ref="HH74:HJ74"/>
    <mergeCell ref="HK74:HM74"/>
    <mergeCell ref="HN74:HP74"/>
    <mergeCell ref="GV67:GX67"/>
    <mergeCell ref="GY67:HA67"/>
    <mergeCell ref="HB67:HD67"/>
    <mergeCell ref="HE67:HG67"/>
    <mergeCell ref="HH67:HJ67"/>
    <mergeCell ref="HK67:HM67"/>
    <mergeCell ref="HN67:HP67"/>
    <mergeCell ref="GV68:GX68"/>
    <mergeCell ref="GY68:HA68"/>
    <mergeCell ref="HB68:HD68"/>
    <mergeCell ref="HE68:HG68"/>
    <mergeCell ref="HH68:HJ68"/>
    <mergeCell ref="HK68:HM68"/>
    <mergeCell ref="HN68:HP68"/>
    <mergeCell ref="GV69:GX69"/>
    <mergeCell ref="GY69:HA69"/>
    <mergeCell ref="HB69:HD69"/>
    <mergeCell ref="HE69:HG69"/>
    <mergeCell ref="HH69:HJ69"/>
    <mergeCell ref="HK69:HM69"/>
    <mergeCell ref="HN69:HP69"/>
    <mergeCell ref="GV62:GX62"/>
    <mergeCell ref="GY62:HA62"/>
    <mergeCell ref="HB62:HD62"/>
    <mergeCell ref="HE62:HG62"/>
    <mergeCell ref="HH62:HJ62"/>
    <mergeCell ref="HK62:HM62"/>
    <mergeCell ref="HN62:HP62"/>
    <mergeCell ref="GV63:GX63"/>
    <mergeCell ref="GY63:HA63"/>
    <mergeCell ref="HB63:HD63"/>
    <mergeCell ref="HE63:HG63"/>
    <mergeCell ref="HH63:HJ63"/>
    <mergeCell ref="HK63:HM63"/>
    <mergeCell ref="HN63:HP63"/>
    <mergeCell ref="GV64:GX64"/>
    <mergeCell ref="GY64:HA64"/>
    <mergeCell ref="HB64:HD64"/>
    <mergeCell ref="HE64:HG64"/>
    <mergeCell ref="HH64:HJ64"/>
    <mergeCell ref="HK64:HM64"/>
    <mergeCell ref="HN64:HP64"/>
    <mergeCell ref="GV57:GX57"/>
    <mergeCell ref="GY57:HA57"/>
    <mergeCell ref="HB57:HD57"/>
    <mergeCell ref="HE57:HG57"/>
    <mergeCell ref="HH57:HJ57"/>
    <mergeCell ref="HK57:HM57"/>
    <mergeCell ref="HN57:HP57"/>
    <mergeCell ref="GV58:GX58"/>
    <mergeCell ref="GY58:HA58"/>
    <mergeCell ref="HB58:HD58"/>
    <mergeCell ref="HE58:HG58"/>
    <mergeCell ref="HH58:HJ58"/>
    <mergeCell ref="HK58:HM58"/>
    <mergeCell ref="HN58:HP58"/>
    <mergeCell ref="GV59:GX59"/>
    <mergeCell ref="GY59:HA59"/>
    <mergeCell ref="HB59:HD59"/>
    <mergeCell ref="HE59:HG59"/>
    <mergeCell ref="HH59:HJ59"/>
    <mergeCell ref="HK59:HM59"/>
    <mergeCell ref="HN59:HP59"/>
    <mergeCell ref="GV54:GX54"/>
    <mergeCell ref="GY54:HA54"/>
    <mergeCell ref="HB54:HD54"/>
    <mergeCell ref="HE54:HG54"/>
    <mergeCell ref="HH54:HJ54"/>
    <mergeCell ref="HK54:HM54"/>
    <mergeCell ref="HN54:HP54"/>
    <mergeCell ref="GV55:GX55"/>
    <mergeCell ref="GY55:HA55"/>
    <mergeCell ref="HB55:HD55"/>
    <mergeCell ref="HE55:HG55"/>
    <mergeCell ref="HH55:HJ55"/>
    <mergeCell ref="HK55:HM55"/>
    <mergeCell ref="HN55:HP55"/>
    <mergeCell ref="GV56:GX56"/>
    <mergeCell ref="GY56:HA56"/>
    <mergeCell ref="HB56:HD56"/>
    <mergeCell ref="HE56:HG56"/>
    <mergeCell ref="HH56:HJ56"/>
    <mergeCell ref="HK56:HM56"/>
    <mergeCell ref="HN56:HP56"/>
    <mergeCell ref="GV49:GX49"/>
    <mergeCell ref="GY49:HA49"/>
    <mergeCell ref="HB49:HD49"/>
    <mergeCell ref="HE49:HG49"/>
    <mergeCell ref="HH49:HJ49"/>
    <mergeCell ref="HK49:HM49"/>
    <mergeCell ref="HN49:HP49"/>
    <mergeCell ref="GV50:GX50"/>
    <mergeCell ref="GY50:HA50"/>
    <mergeCell ref="HB50:HD50"/>
    <mergeCell ref="HE50:HG50"/>
    <mergeCell ref="HH50:HJ50"/>
    <mergeCell ref="HK50:HM50"/>
    <mergeCell ref="HN50:HP50"/>
    <mergeCell ref="GV51:GX51"/>
    <mergeCell ref="GY51:HA51"/>
    <mergeCell ref="HB51:HD51"/>
    <mergeCell ref="HE51:HG51"/>
    <mergeCell ref="HH51:HJ51"/>
    <mergeCell ref="HK51:HM51"/>
    <mergeCell ref="HN51:HP51"/>
    <mergeCell ref="GV44:GX44"/>
    <mergeCell ref="GY44:HA44"/>
    <mergeCell ref="HB44:HD44"/>
    <mergeCell ref="HE44:HG44"/>
    <mergeCell ref="HH44:HJ44"/>
    <mergeCell ref="HK44:HM44"/>
    <mergeCell ref="HN44:HP44"/>
    <mergeCell ref="GV45:GX45"/>
    <mergeCell ref="GY45:HA45"/>
    <mergeCell ref="HB45:HD45"/>
    <mergeCell ref="HE45:HG45"/>
    <mergeCell ref="HH45:HJ45"/>
    <mergeCell ref="HK45:HM45"/>
    <mergeCell ref="HN45:HP45"/>
    <mergeCell ref="GV46:GX46"/>
    <mergeCell ref="GY46:HA46"/>
    <mergeCell ref="HB46:HD46"/>
    <mergeCell ref="HE46:HG46"/>
    <mergeCell ref="HH46:HJ46"/>
    <mergeCell ref="HK46:HM46"/>
    <mergeCell ref="HN46:HP46"/>
    <mergeCell ref="GV39:GX39"/>
    <mergeCell ref="GY39:HA39"/>
    <mergeCell ref="HB39:HD39"/>
    <mergeCell ref="HE39:HG39"/>
    <mergeCell ref="HH39:HJ39"/>
    <mergeCell ref="HK39:HM39"/>
    <mergeCell ref="HN39:HP39"/>
    <mergeCell ref="GV40:GX40"/>
    <mergeCell ref="GY40:HA40"/>
    <mergeCell ref="HB40:HD40"/>
    <mergeCell ref="HE40:HG40"/>
    <mergeCell ref="HH40:HJ40"/>
    <mergeCell ref="HK40:HM40"/>
    <mergeCell ref="HN40:HP40"/>
    <mergeCell ref="GV41:GX41"/>
    <mergeCell ref="GY41:HA41"/>
    <mergeCell ref="HB41:HD41"/>
    <mergeCell ref="HE41:HG41"/>
    <mergeCell ref="HH41:HJ41"/>
    <mergeCell ref="HK41:HM41"/>
    <mergeCell ref="HN41:HP41"/>
    <mergeCell ref="GV36:GX36"/>
    <mergeCell ref="GY36:HA36"/>
    <mergeCell ref="HB36:HD36"/>
    <mergeCell ref="HE36:HG36"/>
    <mergeCell ref="HH36:HJ36"/>
    <mergeCell ref="HK36:HM36"/>
    <mergeCell ref="HN36:HP36"/>
    <mergeCell ref="GV37:GX37"/>
    <mergeCell ref="GY37:HA37"/>
    <mergeCell ref="HB37:HD37"/>
    <mergeCell ref="HE37:HG37"/>
    <mergeCell ref="HH37:HJ37"/>
    <mergeCell ref="HK37:HM37"/>
    <mergeCell ref="HN37:HP37"/>
    <mergeCell ref="GV38:GX38"/>
    <mergeCell ref="GY38:HA38"/>
    <mergeCell ref="HB38:HD38"/>
    <mergeCell ref="HE38:HG38"/>
    <mergeCell ref="HH38:HJ38"/>
    <mergeCell ref="HK38:HM38"/>
    <mergeCell ref="HN38:HP38"/>
    <mergeCell ref="GV31:GX31"/>
    <mergeCell ref="GY31:HA31"/>
    <mergeCell ref="HB31:HD31"/>
    <mergeCell ref="HE31:HG31"/>
    <mergeCell ref="HH31:HJ31"/>
    <mergeCell ref="HK31:HM31"/>
    <mergeCell ref="HN31:HP31"/>
    <mergeCell ref="GV32:GX32"/>
    <mergeCell ref="GY32:HA32"/>
    <mergeCell ref="HB32:HD32"/>
    <mergeCell ref="HE32:HG32"/>
    <mergeCell ref="HH32:HJ32"/>
    <mergeCell ref="HK32:HM32"/>
    <mergeCell ref="HN32:HP32"/>
    <mergeCell ref="GV33:GX33"/>
    <mergeCell ref="GY33:HA33"/>
    <mergeCell ref="HB33:HD33"/>
    <mergeCell ref="HE33:HG33"/>
    <mergeCell ref="HH33:HJ33"/>
    <mergeCell ref="HK33:HM33"/>
    <mergeCell ref="HN33:HP33"/>
    <mergeCell ref="GV26:GX26"/>
    <mergeCell ref="GY26:HA26"/>
    <mergeCell ref="HB26:HD26"/>
    <mergeCell ref="HE26:HG26"/>
    <mergeCell ref="HH26:HJ26"/>
    <mergeCell ref="HK26:HM26"/>
    <mergeCell ref="HN26:HP26"/>
    <mergeCell ref="GV27:GX27"/>
    <mergeCell ref="GY27:HA27"/>
    <mergeCell ref="HB27:HD27"/>
    <mergeCell ref="HE27:HG27"/>
    <mergeCell ref="HH27:HJ27"/>
    <mergeCell ref="HK27:HM27"/>
    <mergeCell ref="HN27:HP27"/>
    <mergeCell ref="GV28:GX28"/>
    <mergeCell ref="GY28:HA28"/>
    <mergeCell ref="HB28:HD28"/>
    <mergeCell ref="HE28:HG28"/>
    <mergeCell ref="HH28:HJ28"/>
    <mergeCell ref="HK28:HM28"/>
    <mergeCell ref="HN28:HP28"/>
    <mergeCell ref="HH23:HJ23"/>
    <mergeCell ref="HK23:HM23"/>
    <mergeCell ref="HN23:HP23"/>
    <mergeCell ref="GV24:GX24"/>
    <mergeCell ref="GY24:HA24"/>
    <mergeCell ref="HB24:HD24"/>
    <mergeCell ref="HE24:HG24"/>
    <mergeCell ref="HH24:HJ24"/>
    <mergeCell ref="HK24:HM24"/>
    <mergeCell ref="HN24:HP24"/>
    <mergeCell ref="GV25:GX25"/>
    <mergeCell ref="GY25:HA25"/>
    <mergeCell ref="HB25:HD25"/>
    <mergeCell ref="HE25:HG25"/>
    <mergeCell ref="HH25:HJ25"/>
    <mergeCell ref="HK25:HM25"/>
    <mergeCell ref="HN25:HP25"/>
    <mergeCell ref="GV19:GX19"/>
    <mergeCell ref="GY19:HA19"/>
    <mergeCell ref="HB19:HD19"/>
    <mergeCell ref="HE19:HG19"/>
    <mergeCell ref="HH19:HJ19"/>
    <mergeCell ref="HK19:HM19"/>
    <mergeCell ref="HN19:HP19"/>
    <mergeCell ref="GV20:GX20"/>
    <mergeCell ref="GY20:HA20"/>
    <mergeCell ref="HB20:HD20"/>
    <mergeCell ref="HE20:HG20"/>
    <mergeCell ref="HH20:HJ20"/>
    <mergeCell ref="HK20:HM20"/>
    <mergeCell ref="HN20:HP20"/>
    <mergeCell ref="GV21:GX21"/>
    <mergeCell ref="GY21:HA21"/>
    <mergeCell ref="HB21:HD21"/>
    <mergeCell ref="HE21:HG21"/>
    <mergeCell ref="HH21:HJ21"/>
    <mergeCell ref="HK21:HM21"/>
    <mergeCell ref="HN21:HP21"/>
    <mergeCell ref="GV14:GX14"/>
    <mergeCell ref="GY14:HA14"/>
    <mergeCell ref="HB14:HD14"/>
    <mergeCell ref="HE14:HG14"/>
    <mergeCell ref="HH14:HJ14"/>
    <mergeCell ref="HK14:HM14"/>
    <mergeCell ref="HN14:HP14"/>
    <mergeCell ref="GV15:GX15"/>
    <mergeCell ref="GY15:HA15"/>
    <mergeCell ref="HB15:HD15"/>
    <mergeCell ref="HE15:HG15"/>
    <mergeCell ref="HH15:HJ15"/>
    <mergeCell ref="HK15:HM15"/>
    <mergeCell ref="HN15:HP15"/>
    <mergeCell ref="GV16:GX16"/>
    <mergeCell ref="GY16:HA16"/>
    <mergeCell ref="HB16:HD16"/>
    <mergeCell ref="HE16:HG16"/>
    <mergeCell ref="HH16:HJ16"/>
    <mergeCell ref="HK16:HM16"/>
    <mergeCell ref="HN16:HP16"/>
    <mergeCell ref="GV11:GX11"/>
    <mergeCell ref="GY11:HA11"/>
    <mergeCell ref="HB11:HD11"/>
    <mergeCell ref="HE11:HG11"/>
    <mergeCell ref="HH11:HJ11"/>
    <mergeCell ref="HK11:HM11"/>
    <mergeCell ref="HN11:HP11"/>
    <mergeCell ref="GV12:GX12"/>
    <mergeCell ref="GY12:HA12"/>
    <mergeCell ref="HB12:HD12"/>
    <mergeCell ref="HE12:HG12"/>
    <mergeCell ref="HH12:HJ12"/>
    <mergeCell ref="HK12:HM12"/>
    <mergeCell ref="HN12:HP12"/>
    <mergeCell ref="GV13:GX13"/>
    <mergeCell ref="GY13:HA13"/>
    <mergeCell ref="HB13:HD13"/>
    <mergeCell ref="HE13:HG13"/>
    <mergeCell ref="HH13:HJ13"/>
    <mergeCell ref="HK13:HM13"/>
    <mergeCell ref="HN13:HP13"/>
    <mergeCell ref="GV6:GX6"/>
    <mergeCell ref="GY6:HA6"/>
    <mergeCell ref="HB6:HD6"/>
    <mergeCell ref="HE6:HG6"/>
    <mergeCell ref="HH6:HJ6"/>
    <mergeCell ref="HK6:HM6"/>
    <mergeCell ref="HN6:HP6"/>
    <mergeCell ref="GV7:GX7"/>
    <mergeCell ref="GY7:HA7"/>
    <mergeCell ref="HB7:HD7"/>
    <mergeCell ref="HE7:HG7"/>
    <mergeCell ref="HH7:HJ7"/>
    <mergeCell ref="HK7:HM7"/>
    <mergeCell ref="HN7:HP7"/>
    <mergeCell ref="GV8:GX8"/>
    <mergeCell ref="GY8:HA8"/>
    <mergeCell ref="HB8:HD8"/>
    <mergeCell ref="HE8:HG8"/>
    <mergeCell ref="HH8:HJ8"/>
    <mergeCell ref="HK8:HM8"/>
    <mergeCell ref="HN8:HP8"/>
    <mergeCell ref="GA94:GC94"/>
    <mergeCell ref="GD94:GF94"/>
    <mergeCell ref="GG94:GI94"/>
    <mergeCell ref="GJ94:GL94"/>
    <mergeCell ref="GV2:GX2"/>
    <mergeCell ref="GY2:HA2"/>
    <mergeCell ref="HB2:HD2"/>
    <mergeCell ref="HE2:HG2"/>
    <mergeCell ref="HH2:HJ2"/>
    <mergeCell ref="HK2:HM2"/>
    <mergeCell ref="HN2:HP2"/>
    <mergeCell ref="GV3:GX3"/>
    <mergeCell ref="GY3:HA3"/>
    <mergeCell ref="HB3:HD3"/>
    <mergeCell ref="HE3:HG3"/>
    <mergeCell ref="HH3:HJ3"/>
    <mergeCell ref="HK3:HM3"/>
    <mergeCell ref="HN3:HP3"/>
    <mergeCell ref="GV4:GX4"/>
    <mergeCell ref="GY4:HA4"/>
    <mergeCell ref="HB4:HD4"/>
    <mergeCell ref="HE4:HG4"/>
    <mergeCell ref="HH4:HJ4"/>
    <mergeCell ref="HK4:HM4"/>
    <mergeCell ref="HN4:HP4"/>
    <mergeCell ref="GV5:GX5"/>
    <mergeCell ref="GY5:HA5"/>
    <mergeCell ref="HB5:HD5"/>
    <mergeCell ref="HE5:HG5"/>
    <mergeCell ref="HH5:HJ5"/>
    <mergeCell ref="HK5:HM5"/>
    <mergeCell ref="HN5:HP5"/>
    <mergeCell ref="GJ89:GL89"/>
    <mergeCell ref="GA90:GC90"/>
    <mergeCell ref="GD90:GF90"/>
    <mergeCell ref="GG90:GI90"/>
    <mergeCell ref="GJ90:GL90"/>
    <mergeCell ref="GA91:GC91"/>
    <mergeCell ref="GD91:GF91"/>
    <mergeCell ref="GG91:GI91"/>
    <mergeCell ref="GJ91:GL91"/>
    <mergeCell ref="GA92:GC92"/>
    <mergeCell ref="GD92:GF92"/>
    <mergeCell ref="GG92:GI92"/>
    <mergeCell ref="GJ92:GL92"/>
    <mergeCell ref="GA93:GC93"/>
    <mergeCell ref="GD93:GF93"/>
    <mergeCell ref="GG93:GI93"/>
    <mergeCell ref="GJ93:GL93"/>
    <mergeCell ref="FR84:FT84"/>
    <mergeCell ref="FU84:FW84"/>
    <mergeCell ref="FX84:FZ84"/>
    <mergeCell ref="GA84:GC84"/>
    <mergeCell ref="GD84:GF84"/>
    <mergeCell ref="GG84:GI84"/>
    <mergeCell ref="GJ84:GL84"/>
    <mergeCell ref="FR85:FT85"/>
    <mergeCell ref="FU85:FW85"/>
    <mergeCell ref="FX85:FZ85"/>
    <mergeCell ref="GA85:GC85"/>
    <mergeCell ref="GD85:GF85"/>
    <mergeCell ref="GG85:GI85"/>
    <mergeCell ref="GJ85:GL85"/>
    <mergeCell ref="FR86:FT86"/>
    <mergeCell ref="FU86:FW86"/>
    <mergeCell ref="FX86:FZ86"/>
    <mergeCell ref="GA86:GC86"/>
    <mergeCell ref="GD86:GF86"/>
    <mergeCell ref="GG86:GI86"/>
    <mergeCell ref="GJ86:GL86"/>
    <mergeCell ref="FR79:FT79"/>
    <mergeCell ref="FU79:FW79"/>
    <mergeCell ref="FX79:FZ79"/>
    <mergeCell ref="GA79:GC79"/>
    <mergeCell ref="GD79:GF79"/>
    <mergeCell ref="GG79:GI79"/>
    <mergeCell ref="GJ79:GL79"/>
    <mergeCell ref="FR80:FT80"/>
    <mergeCell ref="FU80:FW80"/>
    <mergeCell ref="FX80:FZ80"/>
    <mergeCell ref="GA80:GC80"/>
    <mergeCell ref="GD80:GF80"/>
    <mergeCell ref="GG80:GI80"/>
    <mergeCell ref="GJ80:GL80"/>
    <mergeCell ref="FR81:FT81"/>
    <mergeCell ref="FU81:FW81"/>
    <mergeCell ref="FX81:FZ81"/>
    <mergeCell ref="GA81:GC81"/>
    <mergeCell ref="GD81:GF81"/>
    <mergeCell ref="GG81:GI81"/>
    <mergeCell ref="GJ81:GL81"/>
    <mergeCell ref="FR74:FT74"/>
    <mergeCell ref="FU74:FW74"/>
    <mergeCell ref="FX74:FZ74"/>
    <mergeCell ref="GA74:GC74"/>
    <mergeCell ref="GD74:GF74"/>
    <mergeCell ref="GG74:GI74"/>
    <mergeCell ref="GJ74:GL74"/>
    <mergeCell ref="FR75:FT75"/>
    <mergeCell ref="FU75:FW75"/>
    <mergeCell ref="FX75:FZ75"/>
    <mergeCell ref="GA75:GC75"/>
    <mergeCell ref="GD75:GF75"/>
    <mergeCell ref="GG75:GI75"/>
    <mergeCell ref="GJ75:GL75"/>
    <mergeCell ref="FR76:FT76"/>
    <mergeCell ref="FU76:FW76"/>
    <mergeCell ref="FX76:FZ76"/>
    <mergeCell ref="GA76:GC76"/>
    <mergeCell ref="GD76:GF76"/>
    <mergeCell ref="GG76:GI76"/>
    <mergeCell ref="GJ76:GL76"/>
    <mergeCell ref="FR71:FT71"/>
    <mergeCell ref="FU71:FW71"/>
    <mergeCell ref="FX71:FZ71"/>
    <mergeCell ref="GA71:GC71"/>
    <mergeCell ref="GD71:GF71"/>
    <mergeCell ref="GG71:GI71"/>
    <mergeCell ref="GJ71:GL71"/>
    <mergeCell ref="FR72:FT72"/>
    <mergeCell ref="FU72:FW72"/>
    <mergeCell ref="FX72:FZ72"/>
    <mergeCell ref="GA72:GC72"/>
    <mergeCell ref="GD72:GF72"/>
    <mergeCell ref="GG72:GI72"/>
    <mergeCell ref="GJ72:GL72"/>
    <mergeCell ref="FR73:FT73"/>
    <mergeCell ref="FU73:FW73"/>
    <mergeCell ref="FX73:FZ73"/>
    <mergeCell ref="GA73:GC73"/>
    <mergeCell ref="GD73:GF73"/>
    <mergeCell ref="GG73:GI73"/>
    <mergeCell ref="GJ73:GL73"/>
    <mergeCell ref="FX68:FZ68"/>
    <mergeCell ref="GA68:GC68"/>
    <mergeCell ref="GD68:GF68"/>
    <mergeCell ref="GG68:GI68"/>
    <mergeCell ref="GJ68:GL68"/>
    <mergeCell ref="FR69:FT69"/>
    <mergeCell ref="FU69:FW69"/>
    <mergeCell ref="FX69:FZ69"/>
    <mergeCell ref="GA69:GC69"/>
    <mergeCell ref="GD69:GF69"/>
    <mergeCell ref="GG69:GI69"/>
    <mergeCell ref="GJ69:GL69"/>
    <mergeCell ref="FR70:FT70"/>
    <mergeCell ref="FU70:FW70"/>
    <mergeCell ref="FX70:FZ70"/>
    <mergeCell ref="GA70:GC70"/>
    <mergeCell ref="GD70:GF70"/>
    <mergeCell ref="GG70:GI70"/>
    <mergeCell ref="GJ70:GL70"/>
    <mergeCell ref="FR65:FT65"/>
    <mergeCell ref="FU65:FW65"/>
    <mergeCell ref="FX65:FZ65"/>
    <mergeCell ref="GA65:GC65"/>
    <mergeCell ref="GD65:GF65"/>
    <mergeCell ref="GG65:GI65"/>
    <mergeCell ref="GJ65:GL65"/>
    <mergeCell ref="FR66:FT66"/>
    <mergeCell ref="FU66:FW66"/>
    <mergeCell ref="FX66:FZ66"/>
    <mergeCell ref="GA66:GC66"/>
    <mergeCell ref="GD66:GF66"/>
    <mergeCell ref="GG66:GI66"/>
    <mergeCell ref="GJ66:GL66"/>
    <mergeCell ref="FR67:FT67"/>
    <mergeCell ref="FU67:FW67"/>
    <mergeCell ref="FX67:FZ67"/>
    <mergeCell ref="GA67:GC67"/>
    <mergeCell ref="GD67:GF67"/>
    <mergeCell ref="GG67:GI67"/>
    <mergeCell ref="GJ67:GL67"/>
    <mergeCell ref="FR62:FT62"/>
    <mergeCell ref="FU62:FW62"/>
    <mergeCell ref="FX62:FZ62"/>
    <mergeCell ref="GA62:GC62"/>
    <mergeCell ref="GD62:GF62"/>
    <mergeCell ref="GG62:GI62"/>
    <mergeCell ref="GJ62:GL62"/>
    <mergeCell ref="FR63:FT63"/>
    <mergeCell ref="FU63:FW63"/>
    <mergeCell ref="FX63:FZ63"/>
    <mergeCell ref="GA63:GC63"/>
    <mergeCell ref="GD63:GF63"/>
    <mergeCell ref="GG63:GI63"/>
    <mergeCell ref="GJ63:GL63"/>
    <mergeCell ref="FR64:FT64"/>
    <mergeCell ref="FU64:FW64"/>
    <mergeCell ref="FX64:FZ64"/>
    <mergeCell ref="GA64:GC64"/>
    <mergeCell ref="GD64:GF64"/>
    <mergeCell ref="GG64:GI64"/>
    <mergeCell ref="GJ64:GL64"/>
    <mergeCell ref="FR57:FT57"/>
    <mergeCell ref="FU57:FW57"/>
    <mergeCell ref="FX57:FZ57"/>
    <mergeCell ref="GA57:GC57"/>
    <mergeCell ref="GD57:GF57"/>
    <mergeCell ref="GG57:GI57"/>
    <mergeCell ref="GJ57:GL57"/>
    <mergeCell ref="FR58:FT58"/>
    <mergeCell ref="FU58:FW58"/>
    <mergeCell ref="FX58:FZ58"/>
    <mergeCell ref="GA58:GC58"/>
    <mergeCell ref="GD58:GF58"/>
    <mergeCell ref="GG58:GI58"/>
    <mergeCell ref="GJ58:GL58"/>
    <mergeCell ref="FR59:FT59"/>
    <mergeCell ref="FU59:FW59"/>
    <mergeCell ref="FX59:FZ59"/>
    <mergeCell ref="GA59:GC59"/>
    <mergeCell ref="GD59:GF59"/>
    <mergeCell ref="GG59:GI59"/>
    <mergeCell ref="GJ59:GL59"/>
    <mergeCell ref="FR54:FT54"/>
    <mergeCell ref="FU54:FW54"/>
    <mergeCell ref="FX54:FZ54"/>
    <mergeCell ref="GA54:GC54"/>
    <mergeCell ref="GD54:GF54"/>
    <mergeCell ref="GG54:GI54"/>
    <mergeCell ref="GJ54:GL54"/>
    <mergeCell ref="FR55:FT55"/>
    <mergeCell ref="FU55:FW55"/>
    <mergeCell ref="FX55:FZ55"/>
    <mergeCell ref="GA55:GC55"/>
    <mergeCell ref="GD55:GF55"/>
    <mergeCell ref="GG55:GI55"/>
    <mergeCell ref="GJ55:GL55"/>
    <mergeCell ref="FR56:FT56"/>
    <mergeCell ref="FU56:FW56"/>
    <mergeCell ref="FX56:FZ56"/>
    <mergeCell ref="GA56:GC56"/>
    <mergeCell ref="GD56:GF56"/>
    <mergeCell ref="GG56:GI56"/>
    <mergeCell ref="GJ56:GL56"/>
    <mergeCell ref="FX51:FZ51"/>
    <mergeCell ref="GA51:GC51"/>
    <mergeCell ref="GD51:GF51"/>
    <mergeCell ref="GG51:GI51"/>
    <mergeCell ref="GJ51:GL51"/>
    <mergeCell ref="FR52:FT52"/>
    <mergeCell ref="FU52:FW52"/>
    <mergeCell ref="FX52:FZ52"/>
    <mergeCell ref="GA52:GC52"/>
    <mergeCell ref="GD52:GF52"/>
    <mergeCell ref="GG52:GI52"/>
    <mergeCell ref="GJ52:GL52"/>
    <mergeCell ref="FR53:FT53"/>
    <mergeCell ref="FU53:FW53"/>
    <mergeCell ref="FX53:FZ53"/>
    <mergeCell ref="GA53:GC53"/>
    <mergeCell ref="GD53:GF53"/>
    <mergeCell ref="GG53:GI53"/>
    <mergeCell ref="GJ53:GL53"/>
    <mergeCell ref="FR48:FT48"/>
    <mergeCell ref="FU48:FW48"/>
    <mergeCell ref="FX48:FZ48"/>
    <mergeCell ref="GA48:GC48"/>
    <mergeCell ref="GD48:GF48"/>
    <mergeCell ref="GG48:GI48"/>
    <mergeCell ref="GJ48:GL48"/>
    <mergeCell ref="FR49:FT49"/>
    <mergeCell ref="FU49:FW49"/>
    <mergeCell ref="FX49:FZ49"/>
    <mergeCell ref="GA49:GC49"/>
    <mergeCell ref="GD49:GF49"/>
    <mergeCell ref="GG49:GI49"/>
    <mergeCell ref="GJ49:GL49"/>
    <mergeCell ref="FR50:FT50"/>
    <mergeCell ref="FU50:FW50"/>
    <mergeCell ref="FX50:FZ50"/>
    <mergeCell ref="GA50:GC50"/>
    <mergeCell ref="GD50:GF50"/>
    <mergeCell ref="GG50:GI50"/>
    <mergeCell ref="GJ50:GL50"/>
    <mergeCell ref="FR43:FT43"/>
    <mergeCell ref="FU43:FW43"/>
    <mergeCell ref="FX43:FZ43"/>
    <mergeCell ref="GA43:GC43"/>
    <mergeCell ref="GD43:GF43"/>
    <mergeCell ref="GG43:GI43"/>
    <mergeCell ref="GJ43:GL43"/>
    <mergeCell ref="FR44:FT44"/>
    <mergeCell ref="FU44:FW44"/>
    <mergeCell ref="FX44:FZ44"/>
    <mergeCell ref="GA44:GC44"/>
    <mergeCell ref="GD44:GF44"/>
    <mergeCell ref="GG44:GI44"/>
    <mergeCell ref="GJ44:GL44"/>
    <mergeCell ref="FR45:FT45"/>
    <mergeCell ref="FU45:FW45"/>
    <mergeCell ref="FX45:FZ45"/>
    <mergeCell ref="GA45:GC45"/>
    <mergeCell ref="GD45:GF45"/>
    <mergeCell ref="GG45:GI45"/>
    <mergeCell ref="GJ45:GL45"/>
    <mergeCell ref="FR40:FT40"/>
    <mergeCell ref="FU40:FW40"/>
    <mergeCell ref="FX40:FZ40"/>
    <mergeCell ref="GA40:GC40"/>
    <mergeCell ref="GD40:GF40"/>
    <mergeCell ref="GG40:GI40"/>
    <mergeCell ref="GJ40:GL40"/>
    <mergeCell ref="FR41:FT41"/>
    <mergeCell ref="FU41:FW41"/>
    <mergeCell ref="FX41:FZ41"/>
    <mergeCell ref="GA41:GC41"/>
    <mergeCell ref="GD41:GF41"/>
    <mergeCell ref="GG41:GI41"/>
    <mergeCell ref="GJ41:GL41"/>
    <mergeCell ref="FR42:FT42"/>
    <mergeCell ref="FU42:FW42"/>
    <mergeCell ref="FX42:FZ42"/>
    <mergeCell ref="GA42:GC42"/>
    <mergeCell ref="GD42:GF42"/>
    <mergeCell ref="GG42:GI42"/>
    <mergeCell ref="GJ42:GL42"/>
    <mergeCell ref="FR37:FT37"/>
    <mergeCell ref="FU37:FW37"/>
    <mergeCell ref="FX37:FZ37"/>
    <mergeCell ref="GA37:GC37"/>
    <mergeCell ref="GD37:GF37"/>
    <mergeCell ref="GG37:GI37"/>
    <mergeCell ref="GJ37:GL37"/>
    <mergeCell ref="FR38:FT38"/>
    <mergeCell ref="FU38:FW38"/>
    <mergeCell ref="FX38:FZ38"/>
    <mergeCell ref="GA38:GC38"/>
    <mergeCell ref="GD38:GF38"/>
    <mergeCell ref="GG38:GI38"/>
    <mergeCell ref="GJ38:GL38"/>
    <mergeCell ref="FR39:FT39"/>
    <mergeCell ref="FU39:FW39"/>
    <mergeCell ref="FX39:FZ39"/>
    <mergeCell ref="GA39:GC39"/>
    <mergeCell ref="GD39:GF39"/>
    <mergeCell ref="GG39:GI39"/>
    <mergeCell ref="GJ39:GL39"/>
    <mergeCell ref="FX34:FZ34"/>
    <mergeCell ref="GA34:GC34"/>
    <mergeCell ref="GD34:GF34"/>
    <mergeCell ref="GG34:GI34"/>
    <mergeCell ref="GJ34:GL34"/>
    <mergeCell ref="FR35:FT35"/>
    <mergeCell ref="FU35:FW35"/>
    <mergeCell ref="FX35:FZ35"/>
    <mergeCell ref="GA35:GC35"/>
    <mergeCell ref="GD35:GF35"/>
    <mergeCell ref="GG35:GI35"/>
    <mergeCell ref="GJ35:GL35"/>
    <mergeCell ref="FR36:FT36"/>
    <mergeCell ref="FU36:FW36"/>
    <mergeCell ref="FX36:FZ36"/>
    <mergeCell ref="GA36:GC36"/>
    <mergeCell ref="GD36:GF36"/>
    <mergeCell ref="GG36:GI36"/>
    <mergeCell ref="GJ36:GL36"/>
    <mergeCell ref="FR31:FT31"/>
    <mergeCell ref="FU31:FW31"/>
    <mergeCell ref="FX31:FZ31"/>
    <mergeCell ref="GA31:GC31"/>
    <mergeCell ref="GD31:GF31"/>
    <mergeCell ref="GG31:GI31"/>
    <mergeCell ref="GJ31:GL31"/>
    <mergeCell ref="FR32:FT32"/>
    <mergeCell ref="FU32:FW32"/>
    <mergeCell ref="FX32:FZ32"/>
    <mergeCell ref="GA32:GC32"/>
    <mergeCell ref="GD32:GF32"/>
    <mergeCell ref="GG32:GI32"/>
    <mergeCell ref="GJ32:GL32"/>
    <mergeCell ref="FR33:FT33"/>
    <mergeCell ref="FU33:FW33"/>
    <mergeCell ref="FX33:FZ33"/>
    <mergeCell ref="GA33:GC33"/>
    <mergeCell ref="GD33:GF33"/>
    <mergeCell ref="GG33:GI33"/>
    <mergeCell ref="GJ33:GL33"/>
    <mergeCell ref="FR26:FT26"/>
    <mergeCell ref="FU26:FW26"/>
    <mergeCell ref="FX26:FZ26"/>
    <mergeCell ref="GA26:GC26"/>
    <mergeCell ref="GD26:GF26"/>
    <mergeCell ref="GG26:GI26"/>
    <mergeCell ref="GJ26:GL26"/>
    <mergeCell ref="FR27:FT27"/>
    <mergeCell ref="FU27:FW27"/>
    <mergeCell ref="FX27:FZ27"/>
    <mergeCell ref="GA27:GC27"/>
    <mergeCell ref="GD27:GF27"/>
    <mergeCell ref="GG27:GI27"/>
    <mergeCell ref="GJ27:GL27"/>
    <mergeCell ref="FR28:FT28"/>
    <mergeCell ref="FU28:FW28"/>
    <mergeCell ref="FX28:FZ28"/>
    <mergeCell ref="GA28:GC28"/>
    <mergeCell ref="GD28:GF28"/>
    <mergeCell ref="GG28:GI28"/>
    <mergeCell ref="GJ28:GL28"/>
    <mergeCell ref="FR23:FT23"/>
    <mergeCell ref="FU23:FW23"/>
    <mergeCell ref="FX23:FZ23"/>
    <mergeCell ref="GA23:GC23"/>
    <mergeCell ref="GD23:GF23"/>
    <mergeCell ref="GG23:GI23"/>
    <mergeCell ref="GJ23:GL23"/>
    <mergeCell ref="FR24:FT24"/>
    <mergeCell ref="FU24:FW24"/>
    <mergeCell ref="FX24:FZ24"/>
    <mergeCell ref="GA24:GC24"/>
    <mergeCell ref="GD24:GF24"/>
    <mergeCell ref="GG24:GI24"/>
    <mergeCell ref="GJ24:GL24"/>
    <mergeCell ref="FR25:FT25"/>
    <mergeCell ref="FU25:FW25"/>
    <mergeCell ref="FX25:FZ25"/>
    <mergeCell ref="GA25:GC25"/>
    <mergeCell ref="GD25:GF25"/>
    <mergeCell ref="GG25:GI25"/>
    <mergeCell ref="GJ25:GL25"/>
    <mergeCell ref="FX20:FZ20"/>
    <mergeCell ref="GA20:GC20"/>
    <mergeCell ref="GD20:GF20"/>
    <mergeCell ref="GG20:GI20"/>
    <mergeCell ref="GJ20:GL20"/>
    <mergeCell ref="FR21:FT21"/>
    <mergeCell ref="FU21:FW21"/>
    <mergeCell ref="FX21:FZ21"/>
    <mergeCell ref="GA21:GC21"/>
    <mergeCell ref="GD21:GF21"/>
    <mergeCell ref="GG21:GI21"/>
    <mergeCell ref="GJ21:GL21"/>
    <mergeCell ref="FR22:FT22"/>
    <mergeCell ref="FU22:FW22"/>
    <mergeCell ref="FX22:FZ22"/>
    <mergeCell ref="GA22:GC22"/>
    <mergeCell ref="GD22:GF22"/>
    <mergeCell ref="GG22:GI22"/>
    <mergeCell ref="GJ22:GL22"/>
    <mergeCell ref="FR17:FT17"/>
    <mergeCell ref="FU17:FW17"/>
    <mergeCell ref="FX17:FZ17"/>
    <mergeCell ref="GA17:GC17"/>
    <mergeCell ref="GD17:GF17"/>
    <mergeCell ref="GG17:GI17"/>
    <mergeCell ref="GJ17:GL17"/>
    <mergeCell ref="FR18:FT18"/>
    <mergeCell ref="FU18:FW18"/>
    <mergeCell ref="FX18:FZ18"/>
    <mergeCell ref="GA18:GC18"/>
    <mergeCell ref="GD18:GF18"/>
    <mergeCell ref="GG18:GI18"/>
    <mergeCell ref="GJ18:GL18"/>
    <mergeCell ref="FR19:FT19"/>
    <mergeCell ref="FU19:FW19"/>
    <mergeCell ref="FX19:FZ19"/>
    <mergeCell ref="GA19:GC19"/>
    <mergeCell ref="GD19:GF19"/>
    <mergeCell ref="GG19:GI19"/>
    <mergeCell ref="GJ19:GL19"/>
    <mergeCell ref="FR14:FT14"/>
    <mergeCell ref="FU14:FW14"/>
    <mergeCell ref="FX14:FZ14"/>
    <mergeCell ref="GA14:GC14"/>
    <mergeCell ref="GD14:GF14"/>
    <mergeCell ref="GG14:GI14"/>
    <mergeCell ref="GJ14:GL14"/>
    <mergeCell ref="FR15:FT15"/>
    <mergeCell ref="FU15:FW15"/>
    <mergeCell ref="FX15:FZ15"/>
    <mergeCell ref="GA15:GC15"/>
    <mergeCell ref="GD15:GF15"/>
    <mergeCell ref="GG15:GI15"/>
    <mergeCell ref="GJ15:GL15"/>
    <mergeCell ref="FR16:FT16"/>
    <mergeCell ref="FU16:FW16"/>
    <mergeCell ref="FX16:FZ16"/>
    <mergeCell ref="GA16:GC16"/>
    <mergeCell ref="GD16:GF16"/>
    <mergeCell ref="GG16:GI16"/>
    <mergeCell ref="GJ16:GL16"/>
    <mergeCell ref="FR9:FT9"/>
    <mergeCell ref="FU9:FW9"/>
    <mergeCell ref="FX9:FZ9"/>
    <mergeCell ref="GA9:GC9"/>
    <mergeCell ref="GD9:GF9"/>
    <mergeCell ref="GG9:GI9"/>
    <mergeCell ref="GJ9:GL9"/>
    <mergeCell ref="FR10:FT10"/>
    <mergeCell ref="FU10:FW10"/>
    <mergeCell ref="FX10:FZ10"/>
    <mergeCell ref="GA10:GC10"/>
    <mergeCell ref="GD10:GF10"/>
    <mergeCell ref="GG10:GI10"/>
    <mergeCell ref="GJ10:GL10"/>
    <mergeCell ref="FR11:FT11"/>
    <mergeCell ref="FU11:FW11"/>
    <mergeCell ref="FX11:FZ11"/>
    <mergeCell ref="GA11:GC11"/>
    <mergeCell ref="GD11:GF11"/>
    <mergeCell ref="GG11:GI11"/>
    <mergeCell ref="GJ11:GL11"/>
    <mergeCell ref="FR6:FT6"/>
    <mergeCell ref="FU6:FW6"/>
    <mergeCell ref="FX6:FZ6"/>
    <mergeCell ref="GA6:GC6"/>
    <mergeCell ref="GD6:GF6"/>
    <mergeCell ref="GG6:GI6"/>
    <mergeCell ref="GJ6:GL6"/>
    <mergeCell ref="FR7:FT7"/>
    <mergeCell ref="FU7:FW7"/>
    <mergeCell ref="FX7:FZ7"/>
    <mergeCell ref="GA7:GC7"/>
    <mergeCell ref="GD7:GF7"/>
    <mergeCell ref="GG7:GI7"/>
    <mergeCell ref="GJ7:GL7"/>
    <mergeCell ref="FR8:FT8"/>
    <mergeCell ref="FU8:FW8"/>
    <mergeCell ref="FX8:FZ8"/>
    <mergeCell ref="GA8:GC8"/>
    <mergeCell ref="GD8:GF8"/>
    <mergeCell ref="GG8:GI8"/>
    <mergeCell ref="GJ8:GL8"/>
    <mergeCell ref="FU3:FW3"/>
    <mergeCell ref="FX3:FZ3"/>
    <mergeCell ref="GA3:GC3"/>
    <mergeCell ref="GD3:GF3"/>
    <mergeCell ref="GG3:GI3"/>
    <mergeCell ref="GJ3:GL3"/>
    <mergeCell ref="FR4:FT4"/>
    <mergeCell ref="FU4:FW4"/>
    <mergeCell ref="FX4:FZ4"/>
    <mergeCell ref="GA4:GC4"/>
    <mergeCell ref="GD4:GF4"/>
    <mergeCell ref="GG4:GI4"/>
    <mergeCell ref="GJ4:GL4"/>
    <mergeCell ref="FR5:FT5"/>
    <mergeCell ref="FU5:FW5"/>
    <mergeCell ref="FX5:FZ5"/>
    <mergeCell ref="GA5:GC5"/>
    <mergeCell ref="GD5:GF5"/>
    <mergeCell ref="GG5:GI5"/>
    <mergeCell ref="GJ5:GL5"/>
    <mergeCell ref="EZ87:FB87"/>
    <mergeCell ref="FC87:FE87"/>
    <mergeCell ref="FF87:FH87"/>
    <mergeCell ref="EZ88:FB88"/>
    <mergeCell ref="FC88:FE88"/>
    <mergeCell ref="FF88:FH88"/>
    <mergeCell ref="EZ89:FB89"/>
    <mergeCell ref="FC89:FE89"/>
    <mergeCell ref="FF89:FH89"/>
    <mergeCell ref="EZ90:FB90"/>
    <mergeCell ref="FC90:FE90"/>
    <mergeCell ref="FF90:FH90"/>
    <mergeCell ref="EZ91:FB91"/>
    <mergeCell ref="FC91:FE91"/>
    <mergeCell ref="FF91:FH91"/>
    <mergeCell ref="EZ92:FB92"/>
    <mergeCell ref="FC92:FE92"/>
    <mergeCell ref="FF92:FH92"/>
    <mergeCell ref="EQ84:ES84"/>
    <mergeCell ref="ET84:EV84"/>
    <mergeCell ref="EW84:EY84"/>
    <mergeCell ref="EZ84:FB84"/>
    <mergeCell ref="FC84:FE84"/>
    <mergeCell ref="FF84:FH84"/>
    <mergeCell ref="EN85:EP85"/>
    <mergeCell ref="EQ85:ES85"/>
    <mergeCell ref="ET85:EV85"/>
    <mergeCell ref="EW85:EY85"/>
    <mergeCell ref="EZ85:FB85"/>
    <mergeCell ref="FC85:FE85"/>
    <mergeCell ref="FF85:FH85"/>
    <mergeCell ref="EN86:EP86"/>
    <mergeCell ref="EQ86:ES86"/>
    <mergeCell ref="ET86:EV86"/>
    <mergeCell ref="EW86:EY86"/>
    <mergeCell ref="EZ86:FB86"/>
    <mergeCell ref="FC86:FE86"/>
    <mergeCell ref="FF86:FH86"/>
    <mergeCell ref="EQ80:ES80"/>
    <mergeCell ref="ET80:EV80"/>
    <mergeCell ref="EW80:EY80"/>
    <mergeCell ref="EZ80:FB80"/>
    <mergeCell ref="FC80:FE80"/>
    <mergeCell ref="FF80:FH80"/>
    <mergeCell ref="EN81:EP81"/>
    <mergeCell ref="EQ81:ES81"/>
    <mergeCell ref="ET81:EV81"/>
    <mergeCell ref="EW81:EY81"/>
    <mergeCell ref="EZ81:FB81"/>
    <mergeCell ref="FC81:FE81"/>
    <mergeCell ref="FF81:FH81"/>
    <mergeCell ref="EN82:EP82"/>
    <mergeCell ref="EQ82:ES82"/>
    <mergeCell ref="ET82:EV82"/>
    <mergeCell ref="EW82:EY82"/>
    <mergeCell ref="EZ82:FB82"/>
    <mergeCell ref="FC82:FE82"/>
    <mergeCell ref="FF82:FH82"/>
    <mergeCell ref="EN76:EP76"/>
    <mergeCell ref="EQ76:ES76"/>
    <mergeCell ref="ET76:EV76"/>
    <mergeCell ref="EW76:EY76"/>
    <mergeCell ref="EZ76:FB76"/>
    <mergeCell ref="FC76:FE76"/>
    <mergeCell ref="FF76:FH76"/>
    <mergeCell ref="EN77:EP77"/>
    <mergeCell ref="EQ77:ES77"/>
    <mergeCell ref="ET77:EV77"/>
    <mergeCell ref="EW77:EY77"/>
    <mergeCell ref="EZ77:FB77"/>
    <mergeCell ref="FC77:FE77"/>
    <mergeCell ref="FF77:FH77"/>
    <mergeCell ref="EN78:EP78"/>
    <mergeCell ref="EQ78:ES78"/>
    <mergeCell ref="ET78:EV78"/>
    <mergeCell ref="EW78:EY78"/>
    <mergeCell ref="EZ78:FB78"/>
    <mergeCell ref="FC78:FE78"/>
    <mergeCell ref="FF78:FH78"/>
    <mergeCell ref="EQ73:ES73"/>
    <mergeCell ref="ET73:EV73"/>
    <mergeCell ref="EW73:EY73"/>
    <mergeCell ref="EZ73:FB73"/>
    <mergeCell ref="FC73:FE73"/>
    <mergeCell ref="FF73:FH73"/>
    <mergeCell ref="EN74:EP74"/>
    <mergeCell ref="EQ74:ES74"/>
    <mergeCell ref="ET74:EV74"/>
    <mergeCell ref="EW74:EY74"/>
    <mergeCell ref="EZ74:FB74"/>
    <mergeCell ref="FC74:FE74"/>
    <mergeCell ref="FF74:FH74"/>
    <mergeCell ref="EN75:EP75"/>
    <mergeCell ref="EQ75:ES75"/>
    <mergeCell ref="ET75:EV75"/>
    <mergeCell ref="EW75:EY75"/>
    <mergeCell ref="EZ75:FB75"/>
    <mergeCell ref="FC75:FE75"/>
    <mergeCell ref="FF75:FH75"/>
    <mergeCell ref="EN69:EP69"/>
    <mergeCell ref="EQ69:ES69"/>
    <mergeCell ref="ET69:EV69"/>
    <mergeCell ref="EW69:EY69"/>
    <mergeCell ref="EZ69:FB69"/>
    <mergeCell ref="FC69:FE69"/>
    <mergeCell ref="FF69:FH69"/>
    <mergeCell ref="EN70:EP70"/>
    <mergeCell ref="EQ70:ES70"/>
    <mergeCell ref="ET70:EV70"/>
    <mergeCell ref="EW70:EY70"/>
    <mergeCell ref="EZ70:FB70"/>
    <mergeCell ref="FC70:FE70"/>
    <mergeCell ref="FF70:FH70"/>
    <mergeCell ref="EN71:EP71"/>
    <mergeCell ref="EQ71:ES71"/>
    <mergeCell ref="ET71:EV71"/>
    <mergeCell ref="EW71:EY71"/>
    <mergeCell ref="EZ71:FB71"/>
    <mergeCell ref="FC71:FE71"/>
    <mergeCell ref="FF71:FH71"/>
    <mergeCell ref="EQ66:ES66"/>
    <mergeCell ref="ET66:EV66"/>
    <mergeCell ref="EW66:EY66"/>
    <mergeCell ref="EZ66:FB66"/>
    <mergeCell ref="FC66:FE66"/>
    <mergeCell ref="FF66:FH66"/>
    <mergeCell ref="EN67:EP67"/>
    <mergeCell ref="EQ67:ES67"/>
    <mergeCell ref="ET67:EV67"/>
    <mergeCell ref="EW67:EY67"/>
    <mergeCell ref="EZ67:FB67"/>
    <mergeCell ref="FC67:FE67"/>
    <mergeCell ref="FF67:FH67"/>
    <mergeCell ref="EN68:EP68"/>
    <mergeCell ref="EQ68:ES68"/>
    <mergeCell ref="ET68:EV68"/>
    <mergeCell ref="EW68:EY68"/>
    <mergeCell ref="EZ68:FB68"/>
    <mergeCell ref="FC68:FE68"/>
    <mergeCell ref="FF68:FH68"/>
    <mergeCell ref="EQ62:ES62"/>
    <mergeCell ref="ET62:EV62"/>
    <mergeCell ref="EW62:EY62"/>
    <mergeCell ref="EZ62:FB62"/>
    <mergeCell ref="FC62:FE62"/>
    <mergeCell ref="FF62:FH62"/>
    <mergeCell ref="EN63:EP63"/>
    <mergeCell ref="EQ63:ES63"/>
    <mergeCell ref="ET63:EV63"/>
    <mergeCell ref="EW63:EY63"/>
    <mergeCell ref="EZ63:FB63"/>
    <mergeCell ref="FC63:FE63"/>
    <mergeCell ref="FF63:FH63"/>
    <mergeCell ref="EN64:EP64"/>
    <mergeCell ref="EQ64:ES64"/>
    <mergeCell ref="ET64:EV64"/>
    <mergeCell ref="EW64:EY64"/>
    <mergeCell ref="EZ64:FB64"/>
    <mergeCell ref="FC64:FE64"/>
    <mergeCell ref="FF64:FH64"/>
    <mergeCell ref="EN58:EP58"/>
    <mergeCell ref="EQ58:ES58"/>
    <mergeCell ref="ET58:EV58"/>
    <mergeCell ref="EW58:EY58"/>
    <mergeCell ref="EZ58:FB58"/>
    <mergeCell ref="FC58:FE58"/>
    <mergeCell ref="FF58:FH58"/>
    <mergeCell ref="EN59:EP59"/>
    <mergeCell ref="EQ59:ES59"/>
    <mergeCell ref="ET59:EV59"/>
    <mergeCell ref="EW59:EY59"/>
    <mergeCell ref="EZ59:FB59"/>
    <mergeCell ref="FC59:FE59"/>
    <mergeCell ref="FF59:FH59"/>
    <mergeCell ref="EN60:EP60"/>
    <mergeCell ref="EQ60:ES60"/>
    <mergeCell ref="ET60:EV60"/>
    <mergeCell ref="EW60:EY60"/>
    <mergeCell ref="EZ60:FB60"/>
    <mergeCell ref="FC60:FE60"/>
    <mergeCell ref="FF60:FH60"/>
    <mergeCell ref="EQ55:ES55"/>
    <mergeCell ref="ET55:EV55"/>
    <mergeCell ref="EW55:EY55"/>
    <mergeCell ref="EZ55:FB55"/>
    <mergeCell ref="FC55:FE55"/>
    <mergeCell ref="FF55:FH55"/>
    <mergeCell ref="EN56:EP56"/>
    <mergeCell ref="EQ56:ES56"/>
    <mergeCell ref="ET56:EV56"/>
    <mergeCell ref="EW56:EY56"/>
    <mergeCell ref="EZ56:FB56"/>
    <mergeCell ref="FC56:FE56"/>
    <mergeCell ref="FF56:FH56"/>
    <mergeCell ref="EN57:EP57"/>
    <mergeCell ref="EQ57:ES57"/>
    <mergeCell ref="ET57:EV57"/>
    <mergeCell ref="EW57:EY57"/>
    <mergeCell ref="EZ57:FB57"/>
    <mergeCell ref="FC57:FE57"/>
    <mergeCell ref="FF57:FH57"/>
    <mergeCell ref="EN51:EP51"/>
    <mergeCell ref="EQ51:ES51"/>
    <mergeCell ref="ET51:EV51"/>
    <mergeCell ref="EW51:EY51"/>
    <mergeCell ref="EZ51:FB51"/>
    <mergeCell ref="FC51:FE51"/>
    <mergeCell ref="FF51:FH51"/>
    <mergeCell ref="EN52:EP52"/>
    <mergeCell ref="EQ52:ES52"/>
    <mergeCell ref="ET52:EV52"/>
    <mergeCell ref="EW52:EY52"/>
    <mergeCell ref="EZ52:FB52"/>
    <mergeCell ref="FC52:FE52"/>
    <mergeCell ref="FF52:FH52"/>
    <mergeCell ref="EN53:EP53"/>
    <mergeCell ref="EQ53:ES53"/>
    <mergeCell ref="ET53:EV53"/>
    <mergeCell ref="EW53:EY53"/>
    <mergeCell ref="EZ53:FB53"/>
    <mergeCell ref="FC53:FE53"/>
    <mergeCell ref="FF53:FH53"/>
    <mergeCell ref="EQ48:ES48"/>
    <mergeCell ref="ET48:EV48"/>
    <mergeCell ref="EW48:EY48"/>
    <mergeCell ref="EZ48:FB48"/>
    <mergeCell ref="FC48:FE48"/>
    <mergeCell ref="FF48:FH48"/>
    <mergeCell ref="EN49:EP49"/>
    <mergeCell ref="EQ49:ES49"/>
    <mergeCell ref="ET49:EV49"/>
    <mergeCell ref="EW49:EY49"/>
    <mergeCell ref="EZ49:FB49"/>
    <mergeCell ref="FC49:FE49"/>
    <mergeCell ref="FF49:FH49"/>
    <mergeCell ref="EN50:EP50"/>
    <mergeCell ref="EQ50:ES50"/>
    <mergeCell ref="ET50:EV50"/>
    <mergeCell ref="EW50:EY50"/>
    <mergeCell ref="EZ50:FB50"/>
    <mergeCell ref="FC50:FE50"/>
    <mergeCell ref="FF50:FH50"/>
    <mergeCell ref="EQ44:ES44"/>
    <mergeCell ref="ET44:EV44"/>
    <mergeCell ref="EW44:EY44"/>
    <mergeCell ref="EZ44:FB44"/>
    <mergeCell ref="FC44:FE44"/>
    <mergeCell ref="FF44:FH44"/>
    <mergeCell ref="EN45:EP45"/>
    <mergeCell ref="EQ45:ES45"/>
    <mergeCell ref="ET45:EV45"/>
    <mergeCell ref="EW45:EY45"/>
    <mergeCell ref="EZ45:FB45"/>
    <mergeCell ref="FC45:FE45"/>
    <mergeCell ref="FF45:FH45"/>
    <mergeCell ref="EN46:EP46"/>
    <mergeCell ref="EQ46:ES46"/>
    <mergeCell ref="ET46:EV46"/>
    <mergeCell ref="EW46:EY46"/>
    <mergeCell ref="EZ46:FB46"/>
    <mergeCell ref="FC46:FE46"/>
    <mergeCell ref="FF46:FH46"/>
    <mergeCell ref="EN40:EP40"/>
    <mergeCell ref="EQ40:ES40"/>
    <mergeCell ref="ET40:EV40"/>
    <mergeCell ref="EW40:EY40"/>
    <mergeCell ref="EZ40:FB40"/>
    <mergeCell ref="FC40:FE40"/>
    <mergeCell ref="FF40:FH40"/>
    <mergeCell ref="EN41:EP41"/>
    <mergeCell ref="EQ41:ES41"/>
    <mergeCell ref="ET41:EV41"/>
    <mergeCell ref="EW41:EY41"/>
    <mergeCell ref="EZ41:FB41"/>
    <mergeCell ref="FC41:FE41"/>
    <mergeCell ref="FF41:FH41"/>
    <mergeCell ref="EN42:EP42"/>
    <mergeCell ref="EQ42:ES42"/>
    <mergeCell ref="ET42:EV42"/>
    <mergeCell ref="EW42:EY42"/>
    <mergeCell ref="EZ42:FB42"/>
    <mergeCell ref="FC42:FE42"/>
    <mergeCell ref="FF42:FH42"/>
    <mergeCell ref="EQ37:ES37"/>
    <mergeCell ref="ET37:EV37"/>
    <mergeCell ref="EW37:EY37"/>
    <mergeCell ref="EZ37:FB37"/>
    <mergeCell ref="FC37:FE37"/>
    <mergeCell ref="FF37:FH37"/>
    <mergeCell ref="EN38:EP38"/>
    <mergeCell ref="EQ38:ES38"/>
    <mergeCell ref="ET38:EV38"/>
    <mergeCell ref="EW38:EY38"/>
    <mergeCell ref="EZ38:FB38"/>
    <mergeCell ref="FC38:FE38"/>
    <mergeCell ref="FF38:FH38"/>
    <mergeCell ref="EN39:EP39"/>
    <mergeCell ref="EQ39:ES39"/>
    <mergeCell ref="ET39:EV39"/>
    <mergeCell ref="EW39:EY39"/>
    <mergeCell ref="EZ39:FB39"/>
    <mergeCell ref="FC39:FE39"/>
    <mergeCell ref="FF39:FH39"/>
    <mergeCell ref="EN33:EP33"/>
    <mergeCell ref="EQ33:ES33"/>
    <mergeCell ref="ET33:EV33"/>
    <mergeCell ref="EW33:EY33"/>
    <mergeCell ref="EZ33:FB33"/>
    <mergeCell ref="FC33:FE33"/>
    <mergeCell ref="FF33:FH33"/>
    <mergeCell ref="EN34:EP34"/>
    <mergeCell ref="EQ34:ES34"/>
    <mergeCell ref="ET34:EV34"/>
    <mergeCell ref="EW34:EY34"/>
    <mergeCell ref="EZ34:FB34"/>
    <mergeCell ref="FC34:FE34"/>
    <mergeCell ref="FF34:FH34"/>
    <mergeCell ref="EN35:EP35"/>
    <mergeCell ref="EQ35:ES35"/>
    <mergeCell ref="ET35:EV35"/>
    <mergeCell ref="EW35:EY35"/>
    <mergeCell ref="EZ35:FB35"/>
    <mergeCell ref="FC35:FE35"/>
    <mergeCell ref="FF35:FH35"/>
    <mergeCell ref="EQ30:ES30"/>
    <mergeCell ref="ET30:EV30"/>
    <mergeCell ref="EW30:EY30"/>
    <mergeCell ref="EZ30:FB30"/>
    <mergeCell ref="FC30:FE30"/>
    <mergeCell ref="FF30:FH30"/>
    <mergeCell ref="EN31:EP31"/>
    <mergeCell ref="EQ31:ES31"/>
    <mergeCell ref="ET31:EV31"/>
    <mergeCell ref="EW31:EY31"/>
    <mergeCell ref="EZ31:FB31"/>
    <mergeCell ref="FC31:FE31"/>
    <mergeCell ref="FF31:FH31"/>
    <mergeCell ref="EN32:EP32"/>
    <mergeCell ref="EQ32:ES32"/>
    <mergeCell ref="ET32:EV32"/>
    <mergeCell ref="EW32:EY32"/>
    <mergeCell ref="EZ32:FB32"/>
    <mergeCell ref="FC32:FE32"/>
    <mergeCell ref="FF32:FH32"/>
    <mergeCell ref="EQ26:ES26"/>
    <mergeCell ref="ET26:EV26"/>
    <mergeCell ref="EW26:EY26"/>
    <mergeCell ref="EZ26:FB26"/>
    <mergeCell ref="FC26:FE26"/>
    <mergeCell ref="FF26:FH26"/>
    <mergeCell ref="EN27:EP27"/>
    <mergeCell ref="EQ27:ES27"/>
    <mergeCell ref="ET27:EV27"/>
    <mergeCell ref="EW27:EY27"/>
    <mergeCell ref="EZ27:FB27"/>
    <mergeCell ref="FC27:FE27"/>
    <mergeCell ref="FF27:FH27"/>
    <mergeCell ref="EN28:EP28"/>
    <mergeCell ref="EQ28:ES28"/>
    <mergeCell ref="ET28:EV28"/>
    <mergeCell ref="EW28:EY28"/>
    <mergeCell ref="EZ28:FB28"/>
    <mergeCell ref="FC28:FE28"/>
    <mergeCell ref="FF28:FH28"/>
    <mergeCell ref="EN22:EP22"/>
    <mergeCell ref="EQ22:ES22"/>
    <mergeCell ref="ET22:EV22"/>
    <mergeCell ref="EW22:EY22"/>
    <mergeCell ref="EZ22:FB22"/>
    <mergeCell ref="FC22:FE22"/>
    <mergeCell ref="FF22:FH22"/>
    <mergeCell ref="EN23:EP23"/>
    <mergeCell ref="EQ23:ES23"/>
    <mergeCell ref="ET23:EV23"/>
    <mergeCell ref="EW23:EY23"/>
    <mergeCell ref="EZ23:FB23"/>
    <mergeCell ref="FC23:FE23"/>
    <mergeCell ref="FF23:FH23"/>
    <mergeCell ref="EN24:EP24"/>
    <mergeCell ref="EQ24:ES24"/>
    <mergeCell ref="ET24:EV24"/>
    <mergeCell ref="EW24:EY24"/>
    <mergeCell ref="EZ24:FB24"/>
    <mergeCell ref="FC24:FE24"/>
    <mergeCell ref="FF24:FH24"/>
    <mergeCell ref="EQ19:ES19"/>
    <mergeCell ref="ET19:EV19"/>
    <mergeCell ref="EW19:EY19"/>
    <mergeCell ref="EZ19:FB19"/>
    <mergeCell ref="FC19:FE19"/>
    <mergeCell ref="FF19:FH19"/>
    <mergeCell ref="EN20:EP20"/>
    <mergeCell ref="EQ20:ES20"/>
    <mergeCell ref="ET20:EV20"/>
    <mergeCell ref="EW20:EY20"/>
    <mergeCell ref="EZ20:FB20"/>
    <mergeCell ref="FC20:FE20"/>
    <mergeCell ref="FF20:FH20"/>
    <mergeCell ref="EN21:EP21"/>
    <mergeCell ref="EQ21:ES21"/>
    <mergeCell ref="ET21:EV21"/>
    <mergeCell ref="EW21:EY21"/>
    <mergeCell ref="EZ21:FB21"/>
    <mergeCell ref="FC21:FE21"/>
    <mergeCell ref="FF21:FH21"/>
    <mergeCell ref="FC14:FE14"/>
    <mergeCell ref="FF14:FH14"/>
    <mergeCell ref="EN15:EP15"/>
    <mergeCell ref="EQ15:ES15"/>
    <mergeCell ref="ET15:EV15"/>
    <mergeCell ref="EW15:EY15"/>
    <mergeCell ref="EZ15:FB15"/>
    <mergeCell ref="FC15:FE15"/>
    <mergeCell ref="FF15:FH15"/>
    <mergeCell ref="EN16:EP16"/>
    <mergeCell ref="EQ16:ES16"/>
    <mergeCell ref="ET16:EV16"/>
    <mergeCell ref="EW16:EY16"/>
    <mergeCell ref="EZ16:FB16"/>
    <mergeCell ref="FC16:FE16"/>
    <mergeCell ref="FF16:FH16"/>
    <mergeCell ref="EN17:EP17"/>
    <mergeCell ref="EQ17:ES17"/>
    <mergeCell ref="ET17:EV17"/>
    <mergeCell ref="EW17:EY17"/>
    <mergeCell ref="EZ17:FB17"/>
    <mergeCell ref="FC17:FE17"/>
    <mergeCell ref="FF17:FH17"/>
    <mergeCell ref="EN10:EP10"/>
    <mergeCell ref="EQ10:ES10"/>
    <mergeCell ref="ET10:EV10"/>
    <mergeCell ref="EW10:EY10"/>
    <mergeCell ref="EZ10:FB10"/>
    <mergeCell ref="FC10:FE10"/>
    <mergeCell ref="FF10:FH10"/>
    <mergeCell ref="EN11:EP11"/>
    <mergeCell ref="EQ11:ES11"/>
    <mergeCell ref="ET11:EV11"/>
    <mergeCell ref="EW11:EY11"/>
    <mergeCell ref="EZ11:FB11"/>
    <mergeCell ref="FC11:FE11"/>
    <mergeCell ref="FF11:FH11"/>
    <mergeCell ref="EN12:EP12"/>
    <mergeCell ref="EQ12:ES12"/>
    <mergeCell ref="ET12:EV12"/>
    <mergeCell ref="EW12:EY12"/>
    <mergeCell ref="EZ12:FB12"/>
    <mergeCell ref="FC12:FE12"/>
    <mergeCell ref="FF12:FH12"/>
    <mergeCell ref="ET7:EV7"/>
    <mergeCell ref="EW7:EY7"/>
    <mergeCell ref="EZ7:FB7"/>
    <mergeCell ref="FC7:FE7"/>
    <mergeCell ref="FF7:FH7"/>
    <mergeCell ref="EN8:EP8"/>
    <mergeCell ref="EQ8:ES8"/>
    <mergeCell ref="ET8:EV8"/>
    <mergeCell ref="EW8:EY8"/>
    <mergeCell ref="EZ8:FB8"/>
    <mergeCell ref="FC8:FE8"/>
    <mergeCell ref="FF8:FH8"/>
    <mergeCell ref="EN9:EP9"/>
    <mergeCell ref="EQ9:ES9"/>
    <mergeCell ref="ET9:EV9"/>
    <mergeCell ref="EW9:EY9"/>
    <mergeCell ref="EZ9:FB9"/>
    <mergeCell ref="FC9:FE9"/>
    <mergeCell ref="FF9:FH9"/>
    <mergeCell ref="DV91:DX91"/>
    <mergeCell ref="DY91:EA91"/>
    <mergeCell ref="DV92:DX92"/>
    <mergeCell ref="DY92:EA92"/>
    <mergeCell ref="DV93:DX93"/>
    <mergeCell ref="DY93:EA93"/>
    <mergeCell ref="DV94:DX94"/>
    <mergeCell ref="DY94:EA94"/>
    <mergeCell ref="EN2:EP2"/>
    <mergeCell ref="EQ2:ES2"/>
    <mergeCell ref="ET2:EV2"/>
    <mergeCell ref="EW2:EY2"/>
    <mergeCell ref="EZ2:FB2"/>
    <mergeCell ref="FC2:FE2"/>
    <mergeCell ref="FF2:FH2"/>
    <mergeCell ref="EN3:EP3"/>
    <mergeCell ref="EQ3:ES3"/>
    <mergeCell ref="ET3:EV3"/>
    <mergeCell ref="EW3:EY3"/>
    <mergeCell ref="EZ3:FB3"/>
    <mergeCell ref="FC3:FE3"/>
    <mergeCell ref="FF3:FH3"/>
    <mergeCell ref="EN4:EP4"/>
    <mergeCell ref="EQ4:ES4"/>
    <mergeCell ref="ET4:EV4"/>
    <mergeCell ref="EW4:EY4"/>
    <mergeCell ref="EZ4:FB4"/>
    <mergeCell ref="FC4:FE4"/>
    <mergeCell ref="FF4:FH4"/>
    <mergeCell ref="EN5:EP5"/>
    <mergeCell ref="EQ5:ES5"/>
    <mergeCell ref="ET5:EV5"/>
    <mergeCell ref="DV85:DX85"/>
    <mergeCell ref="DY85:EA85"/>
    <mergeCell ref="DG86:DI86"/>
    <mergeCell ref="DJ86:DL86"/>
    <mergeCell ref="DM86:DO86"/>
    <mergeCell ref="DP86:DR86"/>
    <mergeCell ref="DS86:DU86"/>
    <mergeCell ref="DV86:DX86"/>
    <mergeCell ref="DY86:EA86"/>
    <mergeCell ref="DV87:DX87"/>
    <mergeCell ref="DY87:EA87"/>
    <mergeCell ref="DV88:DX88"/>
    <mergeCell ref="DY88:EA88"/>
    <mergeCell ref="DV89:DX89"/>
    <mergeCell ref="DY89:EA89"/>
    <mergeCell ref="DV90:DX90"/>
    <mergeCell ref="DY90:EA90"/>
    <mergeCell ref="DG81:DI81"/>
    <mergeCell ref="DJ81:DL81"/>
    <mergeCell ref="DM81:DO81"/>
    <mergeCell ref="DP81:DR81"/>
    <mergeCell ref="DS81:DU81"/>
    <mergeCell ref="DV81:DX81"/>
    <mergeCell ref="DY81:EA81"/>
    <mergeCell ref="DG82:DI82"/>
    <mergeCell ref="DJ82:DL82"/>
    <mergeCell ref="DM82:DO82"/>
    <mergeCell ref="DP82:DR82"/>
    <mergeCell ref="DS82:DU82"/>
    <mergeCell ref="DV82:DX82"/>
    <mergeCell ref="DY82:EA82"/>
    <mergeCell ref="DG83:DI83"/>
    <mergeCell ref="DJ83:DL83"/>
    <mergeCell ref="DM83:DO83"/>
    <mergeCell ref="DP83:DR83"/>
    <mergeCell ref="DS83:DU83"/>
    <mergeCell ref="DV83:DX83"/>
    <mergeCell ref="DY83:EA83"/>
    <mergeCell ref="DG78:DI78"/>
    <mergeCell ref="DJ78:DL78"/>
    <mergeCell ref="DM78:DO78"/>
    <mergeCell ref="DP78:DR78"/>
    <mergeCell ref="DS78:DU78"/>
    <mergeCell ref="DV78:DX78"/>
    <mergeCell ref="DY78:EA78"/>
    <mergeCell ref="DG79:DI79"/>
    <mergeCell ref="DJ79:DL79"/>
    <mergeCell ref="DM79:DO79"/>
    <mergeCell ref="DP79:DR79"/>
    <mergeCell ref="DS79:DU79"/>
    <mergeCell ref="DV79:DX79"/>
    <mergeCell ref="DY79:EA79"/>
    <mergeCell ref="DG80:DI80"/>
    <mergeCell ref="DJ80:DL80"/>
    <mergeCell ref="DM80:DO80"/>
    <mergeCell ref="DP80:DR80"/>
    <mergeCell ref="DS80:DU80"/>
    <mergeCell ref="DV80:DX80"/>
    <mergeCell ref="DY80:EA80"/>
    <mergeCell ref="DG73:DI73"/>
    <mergeCell ref="DJ73:DL73"/>
    <mergeCell ref="DM73:DO73"/>
    <mergeCell ref="DP73:DR73"/>
    <mergeCell ref="DS73:DU73"/>
    <mergeCell ref="DV73:DX73"/>
    <mergeCell ref="DY73:EA73"/>
    <mergeCell ref="DG74:DI74"/>
    <mergeCell ref="DJ74:DL74"/>
    <mergeCell ref="DM74:DO74"/>
    <mergeCell ref="DP74:DR74"/>
    <mergeCell ref="DS74:DU74"/>
    <mergeCell ref="DV74:DX74"/>
    <mergeCell ref="DY74:EA74"/>
    <mergeCell ref="DG75:DI75"/>
    <mergeCell ref="DJ75:DL75"/>
    <mergeCell ref="DM75:DO75"/>
    <mergeCell ref="DP75:DR75"/>
    <mergeCell ref="DS75:DU75"/>
    <mergeCell ref="DV75:DX75"/>
    <mergeCell ref="DY75:EA75"/>
    <mergeCell ref="DG68:DI68"/>
    <mergeCell ref="DJ68:DL68"/>
    <mergeCell ref="DM68:DO68"/>
    <mergeCell ref="DP68:DR68"/>
    <mergeCell ref="DS68:DU68"/>
    <mergeCell ref="DV68:DX68"/>
    <mergeCell ref="DY68:EA68"/>
    <mergeCell ref="DG69:DI69"/>
    <mergeCell ref="DJ69:DL69"/>
    <mergeCell ref="DM69:DO69"/>
    <mergeCell ref="DP69:DR69"/>
    <mergeCell ref="DS69:DU69"/>
    <mergeCell ref="DV69:DX69"/>
    <mergeCell ref="DY69:EA69"/>
    <mergeCell ref="DG70:DI70"/>
    <mergeCell ref="DJ70:DL70"/>
    <mergeCell ref="DM70:DO70"/>
    <mergeCell ref="DP70:DR70"/>
    <mergeCell ref="DS70:DU70"/>
    <mergeCell ref="DV70:DX70"/>
    <mergeCell ref="DY70:EA70"/>
    <mergeCell ref="DG63:DI63"/>
    <mergeCell ref="DJ63:DL63"/>
    <mergeCell ref="DM63:DO63"/>
    <mergeCell ref="DP63:DR63"/>
    <mergeCell ref="DS63:DU63"/>
    <mergeCell ref="DV63:DX63"/>
    <mergeCell ref="DY63:EA63"/>
    <mergeCell ref="DG64:DI64"/>
    <mergeCell ref="DJ64:DL64"/>
    <mergeCell ref="DM64:DO64"/>
    <mergeCell ref="DP64:DR64"/>
    <mergeCell ref="DS64:DU64"/>
    <mergeCell ref="DV64:DX64"/>
    <mergeCell ref="DY64:EA64"/>
    <mergeCell ref="DG65:DI65"/>
    <mergeCell ref="DJ65:DL65"/>
    <mergeCell ref="DM65:DO65"/>
    <mergeCell ref="DP65:DR65"/>
    <mergeCell ref="DS65:DU65"/>
    <mergeCell ref="DV65:DX65"/>
    <mergeCell ref="DY65:EA65"/>
    <mergeCell ref="DG60:DI60"/>
    <mergeCell ref="DJ60:DL60"/>
    <mergeCell ref="DM60:DO60"/>
    <mergeCell ref="DP60:DR60"/>
    <mergeCell ref="DS60:DU60"/>
    <mergeCell ref="DV60:DX60"/>
    <mergeCell ref="DY60:EA60"/>
    <mergeCell ref="DG61:DI61"/>
    <mergeCell ref="DJ61:DL61"/>
    <mergeCell ref="DM61:DO61"/>
    <mergeCell ref="DP61:DR61"/>
    <mergeCell ref="DS61:DU61"/>
    <mergeCell ref="DV61:DX61"/>
    <mergeCell ref="DY61:EA61"/>
    <mergeCell ref="DG62:DI62"/>
    <mergeCell ref="DJ62:DL62"/>
    <mergeCell ref="DM62:DO62"/>
    <mergeCell ref="DP62:DR62"/>
    <mergeCell ref="DS62:DU62"/>
    <mergeCell ref="DV62:DX62"/>
    <mergeCell ref="DY62:EA62"/>
    <mergeCell ref="DG55:DI55"/>
    <mergeCell ref="DJ55:DL55"/>
    <mergeCell ref="DM55:DO55"/>
    <mergeCell ref="DP55:DR55"/>
    <mergeCell ref="DS55:DU55"/>
    <mergeCell ref="DV55:DX55"/>
    <mergeCell ref="DY55:EA55"/>
    <mergeCell ref="DG56:DI56"/>
    <mergeCell ref="DJ56:DL56"/>
    <mergeCell ref="DM56:DO56"/>
    <mergeCell ref="DP56:DR56"/>
    <mergeCell ref="DS56:DU56"/>
    <mergeCell ref="DV56:DX56"/>
    <mergeCell ref="DY56:EA56"/>
    <mergeCell ref="DG57:DI57"/>
    <mergeCell ref="DJ57:DL57"/>
    <mergeCell ref="DM57:DO57"/>
    <mergeCell ref="DP57:DR57"/>
    <mergeCell ref="DS57:DU57"/>
    <mergeCell ref="DV57:DX57"/>
    <mergeCell ref="DY57:EA57"/>
    <mergeCell ref="DG50:DI50"/>
    <mergeCell ref="DJ50:DL50"/>
    <mergeCell ref="DM50:DO50"/>
    <mergeCell ref="DP50:DR50"/>
    <mergeCell ref="DS50:DU50"/>
    <mergeCell ref="DV50:DX50"/>
    <mergeCell ref="DY50:EA50"/>
    <mergeCell ref="DG51:DI51"/>
    <mergeCell ref="DJ51:DL51"/>
    <mergeCell ref="DM51:DO51"/>
    <mergeCell ref="DP51:DR51"/>
    <mergeCell ref="DS51:DU51"/>
    <mergeCell ref="DV51:DX51"/>
    <mergeCell ref="DY51:EA51"/>
    <mergeCell ref="DG52:DI52"/>
    <mergeCell ref="DJ52:DL52"/>
    <mergeCell ref="DM52:DO52"/>
    <mergeCell ref="DP52:DR52"/>
    <mergeCell ref="DS52:DU52"/>
    <mergeCell ref="DV52:DX52"/>
    <mergeCell ref="DY52:EA52"/>
    <mergeCell ref="DG45:DI45"/>
    <mergeCell ref="DJ45:DL45"/>
    <mergeCell ref="DM45:DO45"/>
    <mergeCell ref="DP45:DR45"/>
    <mergeCell ref="DS45:DU45"/>
    <mergeCell ref="DV45:DX45"/>
    <mergeCell ref="DY45:EA45"/>
    <mergeCell ref="DG46:DI46"/>
    <mergeCell ref="DJ46:DL46"/>
    <mergeCell ref="DM46:DO46"/>
    <mergeCell ref="DP46:DR46"/>
    <mergeCell ref="DS46:DU46"/>
    <mergeCell ref="DV46:DX46"/>
    <mergeCell ref="DY46:EA46"/>
    <mergeCell ref="DG47:DI47"/>
    <mergeCell ref="DJ47:DL47"/>
    <mergeCell ref="DM47:DO47"/>
    <mergeCell ref="DP47:DR47"/>
    <mergeCell ref="DS47:DU47"/>
    <mergeCell ref="DV47:DX47"/>
    <mergeCell ref="DY47:EA47"/>
    <mergeCell ref="DG42:DI42"/>
    <mergeCell ref="DJ42:DL42"/>
    <mergeCell ref="DM42:DO42"/>
    <mergeCell ref="DP42:DR42"/>
    <mergeCell ref="DS42:DU42"/>
    <mergeCell ref="DV42:DX42"/>
    <mergeCell ref="DY42:EA42"/>
    <mergeCell ref="DG43:DI43"/>
    <mergeCell ref="DJ43:DL43"/>
    <mergeCell ref="DM43:DO43"/>
    <mergeCell ref="DP43:DR43"/>
    <mergeCell ref="DS43:DU43"/>
    <mergeCell ref="DV43:DX43"/>
    <mergeCell ref="DY43:EA43"/>
    <mergeCell ref="DG44:DI44"/>
    <mergeCell ref="DJ44:DL44"/>
    <mergeCell ref="DM44:DO44"/>
    <mergeCell ref="DP44:DR44"/>
    <mergeCell ref="DS44:DU44"/>
    <mergeCell ref="DV44:DX44"/>
    <mergeCell ref="DY44:EA44"/>
    <mergeCell ref="DG37:DI37"/>
    <mergeCell ref="DJ37:DL37"/>
    <mergeCell ref="DM37:DO37"/>
    <mergeCell ref="DP37:DR37"/>
    <mergeCell ref="DS37:DU37"/>
    <mergeCell ref="DV37:DX37"/>
    <mergeCell ref="DY37:EA37"/>
    <mergeCell ref="DG38:DI38"/>
    <mergeCell ref="DJ38:DL38"/>
    <mergeCell ref="DM38:DO38"/>
    <mergeCell ref="DP38:DR38"/>
    <mergeCell ref="DS38:DU38"/>
    <mergeCell ref="DV38:DX38"/>
    <mergeCell ref="DY38:EA38"/>
    <mergeCell ref="DG39:DI39"/>
    <mergeCell ref="DJ39:DL39"/>
    <mergeCell ref="DM39:DO39"/>
    <mergeCell ref="DP39:DR39"/>
    <mergeCell ref="DS39:DU39"/>
    <mergeCell ref="DV39:DX39"/>
    <mergeCell ref="DY39:EA39"/>
    <mergeCell ref="DG32:DI32"/>
    <mergeCell ref="DJ32:DL32"/>
    <mergeCell ref="DM32:DO32"/>
    <mergeCell ref="DP32:DR32"/>
    <mergeCell ref="DS32:DU32"/>
    <mergeCell ref="DV32:DX32"/>
    <mergeCell ref="DY32:EA32"/>
    <mergeCell ref="DG33:DI33"/>
    <mergeCell ref="DJ33:DL33"/>
    <mergeCell ref="DM33:DO33"/>
    <mergeCell ref="DP33:DR33"/>
    <mergeCell ref="DS33:DU33"/>
    <mergeCell ref="DV33:DX33"/>
    <mergeCell ref="DY33:EA33"/>
    <mergeCell ref="DG34:DI34"/>
    <mergeCell ref="DJ34:DL34"/>
    <mergeCell ref="DM34:DO34"/>
    <mergeCell ref="DP34:DR34"/>
    <mergeCell ref="DS34:DU34"/>
    <mergeCell ref="DV34:DX34"/>
    <mergeCell ref="DY34:EA34"/>
    <mergeCell ref="DG27:DI27"/>
    <mergeCell ref="DJ27:DL27"/>
    <mergeCell ref="DM27:DO27"/>
    <mergeCell ref="DP27:DR27"/>
    <mergeCell ref="DS27:DU27"/>
    <mergeCell ref="DV27:DX27"/>
    <mergeCell ref="DY27:EA27"/>
    <mergeCell ref="DG28:DI28"/>
    <mergeCell ref="DJ28:DL28"/>
    <mergeCell ref="DM28:DO28"/>
    <mergeCell ref="DP28:DR28"/>
    <mergeCell ref="DS28:DU28"/>
    <mergeCell ref="DV28:DX28"/>
    <mergeCell ref="DY28:EA28"/>
    <mergeCell ref="DG29:DI29"/>
    <mergeCell ref="DJ29:DL29"/>
    <mergeCell ref="DM29:DO29"/>
    <mergeCell ref="DP29:DR29"/>
    <mergeCell ref="DS29:DU29"/>
    <mergeCell ref="DV29:DX29"/>
    <mergeCell ref="DY29:EA29"/>
    <mergeCell ref="DG24:DI24"/>
    <mergeCell ref="DJ24:DL24"/>
    <mergeCell ref="DM24:DO24"/>
    <mergeCell ref="DP24:DR24"/>
    <mergeCell ref="DS24:DU24"/>
    <mergeCell ref="DV24:DX24"/>
    <mergeCell ref="DY24:EA24"/>
    <mergeCell ref="DG25:DI25"/>
    <mergeCell ref="DJ25:DL25"/>
    <mergeCell ref="DM25:DO25"/>
    <mergeCell ref="DP25:DR25"/>
    <mergeCell ref="DS25:DU25"/>
    <mergeCell ref="DV25:DX25"/>
    <mergeCell ref="DY25:EA25"/>
    <mergeCell ref="DG26:DI26"/>
    <mergeCell ref="DJ26:DL26"/>
    <mergeCell ref="DM26:DO26"/>
    <mergeCell ref="DP26:DR26"/>
    <mergeCell ref="DS26:DU26"/>
    <mergeCell ref="DV26:DX26"/>
    <mergeCell ref="DY26:EA26"/>
    <mergeCell ref="DG19:DI19"/>
    <mergeCell ref="DJ19:DL19"/>
    <mergeCell ref="DM19:DO19"/>
    <mergeCell ref="DP19:DR19"/>
    <mergeCell ref="DS19:DU19"/>
    <mergeCell ref="DV19:DX19"/>
    <mergeCell ref="DY19:EA19"/>
    <mergeCell ref="DG20:DI20"/>
    <mergeCell ref="DJ20:DL20"/>
    <mergeCell ref="DM20:DO20"/>
    <mergeCell ref="DP20:DR20"/>
    <mergeCell ref="DS20:DU20"/>
    <mergeCell ref="DV20:DX20"/>
    <mergeCell ref="DY20:EA20"/>
    <mergeCell ref="DG21:DI21"/>
    <mergeCell ref="DJ21:DL21"/>
    <mergeCell ref="DM21:DO21"/>
    <mergeCell ref="DP21:DR21"/>
    <mergeCell ref="DS21:DU21"/>
    <mergeCell ref="DV21:DX21"/>
    <mergeCell ref="DY21:EA21"/>
    <mergeCell ref="DG14:DI14"/>
    <mergeCell ref="DJ14:DL14"/>
    <mergeCell ref="DM14:DO14"/>
    <mergeCell ref="DP14:DR14"/>
    <mergeCell ref="DS14:DU14"/>
    <mergeCell ref="DV14:DX14"/>
    <mergeCell ref="DY14:EA14"/>
    <mergeCell ref="DG15:DI15"/>
    <mergeCell ref="DJ15:DL15"/>
    <mergeCell ref="DM15:DO15"/>
    <mergeCell ref="DP15:DR15"/>
    <mergeCell ref="DS15:DU15"/>
    <mergeCell ref="DV15:DX15"/>
    <mergeCell ref="DY15:EA15"/>
    <mergeCell ref="DG16:DI16"/>
    <mergeCell ref="DJ16:DL16"/>
    <mergeCell ref="DM16:DO16"/>
    <mergeCell ref="DP16:DR16"/>
    <mergeCell ref="DS16:DU16"/>
    <mergeCell ref="DV16:DX16"/>
    <mergeCell ref="DY16:EA16"/>
    <mergeCell ref="DG9:DI9"/>
    <mergeCell ref="DJ9:DL9"/>
    <mergeCell ref="DM9:DO9"/>
    <mergeCell ref="DP9:DR9"/>
    <mergeCell ref="DS9:DU9"/>
    <mergeCell ref="DV9:DX9"/>
    <mergeCell ref="DY9:EA9"/>
    <mergeCell ref="DG10:DI10"/>
    <mergeCell ref="DJ10:DL10"/>
    <mergeCell ref="DM10:DO10"/>
    <mergeCell ref="DP10:DR10"/>
    <mergeCell ref="DS10:DU10"/>
    <mergeCell ref="DV10:DX10"/>
    <mergeCell ref="DY10:EA10"/>
    <mergeCell ref="DG11:DI11"/>
    <mergeCell ref="DJ11:DL11"/>
    <mergeCell ref="DM11:DO11"/>
    <mergeCell ref="DP11:DR11"/>
    <mergeCell ref="DS11:DU11"/>
    <mergeCell ref="DV11:DX11"/>
    <mergeCell ref="DY11:EA11"/>
    <mergeCell ref="DS6:DU6"/>
    <mergeCell ref="DV6:DX6"/>
    <mergeCell ref="DY6:EA6"/>
    <mergeCell ref="DG7:DI7"/>
    <mergeCell ref="DJ7:DL7"/>
    <mergeCell ref="DM7:DO7"/>
    <mergeCell ref="DP7:DR7"/>
    <mergeCell ref="DS7:DU7"/>
    <mergeCell ref="DV7:DX7"/>
    <mergeCell ref="DY7:EA7"/>
    <mergeCell ref="DG8:DI8"/>
    <mergeCell ref="DJ8:DL8"/>
    <mergeCell ref="DM8:DO8"/>
    <mergeCell ref="DP8:DR8"/>
    <mergeCell ref="DS8:DU8"/>
    <mergeCell ref="DV8:DX8"/>
    <mergeCell ref="DY8:EA8"/>
    <mergeCell ref="DG2:DI2"/>
    <mergeCell ref="DJ2:DL2"/>
    <mergeCell ref="DM2:DO2"/>
    <mergeCell ref="DP2:DR2"/>
    <mergeCell ref="DS2:DU2"/>
    <mergeCell ref="DV2:DX2"/>
    <mergeCell ref="DY2:EA2"/>
    <mergeCell ref="DG3:DI3"/>
    <mergeCell ref="DJ3:DL3"/>
    <mergeCell ref="DM3:DO3"/>
    <mergeCell ref="DP3:DR3"/>
    <mergeCell ref="DS3:DU3"/>
    <mergeCell ref="DV3:DX3"/>
    <mergeCell ref="DY3:EA3"/>
    <mergeCell ref="DG4:DI4"/>
    <mergeCell ref="DJ4:DL4"/>
    <mergeCell ref="DM4:DO4"/>
    <mergeCell ref="DP4:DR4"/>
    <mergeCell ref="DS4:DU4"/>
    <mergeCell ref="DV4:DX4"/>
    <mergeCell ref="DY4:EA4"/>
    <mergeCell ref="FL94:FN94"/>
    <mergeCell ref="FO94:FQ94"/>
    <mergeCell ref="GM94:GO94"/>
    <mergeCell ref="FL86:FN86"/>
    <mergeCell ref="FO86:FQ86"/>
    <mergeCell ref="GM86:GO86"/>
    <mergeCell ref="FL87:FN87"/>
    <mergeCell ref="FO87:FQ87"/>
    <mergeCell ref="GM87:GO87"/>
    <mergeCell ref="FL88:FN88"/>
    <mergeCell ref="FO88:FQ88"/>
    <mergeCell ref="GM88:GO88"/>
    <mergeCell ref="FL89:FN89"/>
    <mergeCell ref="FO89:FQ89"/>
    <mergeCell ref="GM89:GO89"/>
    <mergeCell ref="FL90:FN90"/>
    <mergeCell ref="FO90:FQ90"/>
    <mergeCell ref="GM90:GO90"/>
    <mergeCell ref="FL91:FN91"/>
    <mergeCell ref="FO91:FQ91"/>
    <mergeCell ref="GM91:GO91"/>
    <mergeCell ref="GA87:GC87"/>
    <mergeCell ref="GD87:GF87"/>
    <mergeCell ref="GG87:GI87"/>
    <mergeCell ref="GJ87:GL87"/>
    <mergeCell ref="GA88:GC88"/>
    <mergeCell ref="GD88:GF88"/>
    <mergeCell ref="GG88:GI88"/>
    <mergeCell ref="GJ88:GL88"/>
    <mergeCell ref="GA89:GC89"/>
    <mergeCell ref="GD89:GF89"/>
    <mergeCell ref="GG89:GI89"/>
    <mergeCell ref="FL82:FN82"/>
    <mergeCell ref="FO82:FQ82"/>
    <mergeCell ref="GM82:GO82"/>
    <mergeCell ref="FL83:FN83"/>
    <mergeCell ref="FO83:FQ83"/>
    <mergeCell ref="GM83:GO83"/>
    <mergeCell ref="FL84:FN84"/>
    <mergeCell ref="FO84:FQ84"/>
    <mergeCell ref="GM84:GO84"/>
    <mergeCell ref="FL85:FN85"/>
    <mergeCell ref="FO85:FQ85"/>
    <mergeCell ref="GM85:GO85"/>
    <mergeCell ref="FL92:FN92"/>
    <mergeCell ref="FO92:FQ92"/>
    <mergeCell ref="GM92:GO92"/>
    <mergeCell ref="FL93:FN93"/>
    <mergeCell ref="FO93:FQ93"/>
    <mergeCell ref="GM93:GO93"/>
    <mergeCell ref="FR82:FT82"/>
    <mergeCell ref="FU82:FW82"/>
    <mergeCell ref="FX82:FZ82"/>
    <mergeCell ref="GA82:GC82"/>
    <mergeCell ref="GD82:GF82"/>
    <mergeCell ref="GG82:GI82"/>
    <mergeCell ref="GJ82:GL82"/>
    <mergeCell ref="FR83:FT83"/>
    <mergeCell ref="FU83:FW83"/>
    <mergeCell ref="FX83:FZ83"/>
    <mergeCell ref="GA83:GC83"/>
    <mergeCell ref="GD83:GF83"/>
    <mergeCell ref="GG83:GI83"/>
    <mergeCell ref="GJ83:GL83"/>
    <mergeCell ref="FL76:FN76"/>
    <mergeCell ref="FO76:FQ76"/>
    <mergeCell ref="GM76:GO76"/>
    <mergeCell ref="FL77:FN77"/>
    <mergeCell ref="FO77:FQ77"/>
    <mergeCell ref="GM77:GO77"/>
    <mergeCell ref="FL78:FN78"/>
    <mergeCell ref="FO78:FQ78"/>
    <mergeCell ref="GM78:GO78"/>
    <mergeCell ref="FL79:FN79"/>
    <mergeCell ref="FO79:FQ79"/>
    <mergeCell ref="GM79:GO79"/>
    <mergeCell ref="FL80:FN80"/>
    <mergeCell ref="FO80:FQ80"/>
    <mergeCell ref="GM80:GO80"/>
    <mergeCell ref="FL81:FN81"/>
    <mergeCell ref="FO81:FQ81"/>
    <mergeCell ref="GM81:GO81"/>
    <mergeCell ref="FR77:FT77"/>
    <mergeCell ref="FU77:FW77"/>
    <mergeCell ref="FX77:FZ77"/>
    <mergeCell ref="GA77:GC77"/>
    <mergeCell ref="GD77:GF77"/>
    <mergeCell ref="GG77:GI77"/>
    <mergeCell ref="GJ77:GL77"/>
    <mergeCell ref="FR78:FT78"/>
    <mergeCell ref="FU78:FW78"/>
    <mergeCell ref="FX78:FZ78"/>
    <mergeCell ref="GA78:GC78"/>
    <mergeCell ref="GD78:GF78"/>
    <mergeCell ref="GG78:GI78"/>
    <mergeCell ref="GJ78:GL78"/>
    <mergeCell ref="FL66:FN66"/>
    <mergeCell ref="FO66:FQ66"/>
    <mergeCell ref="GM66:GO66"/>
    <mergeCell ref="FL67:FN67"/>
    <mergeCell ref="FO67:FQ67"/>
    <mergeCell ref="GM67:GO67"/>
    <mergeCell ref="FL68:FN68"/>
    <mergeCell ref="FO68:FQ68"/>
    <mergeCell ref="GM68:GO68"/>
    <mergeCell ref="FL69:FN69"/>
    <mergeCell ref="FO69:FQ69"/>
    <mergeCell ref="GM69:GO69"/>
    <mergeCell ref="FO74:FQ74"/>
    <mergeCell ref="GM74:GO74"/>
    <mergeCell ref="FL75:FN75"/>
    <mergeCell ref="FO75:FQ75"/>
    <mergeCell ref="GM75:GO75"/>
    <mergeCell ref="FL70:FN70"/>
    <mergeCell ref="FO70:FQ70"/>
    <mergeCell ref="GM70:GO70"/>
    <mergeCell ref="FL71:FN71"/>
    <mergeCell ref="FO71:FQ71"/>
    <mergeCell ref="GM71:GO71"/>
    <mergeCell ref="FL72:FN72"/>
    <mergeCell ref="FO72:FQ72"/>
    <mergeCell ref="GM72:GO72"/>
    <mergeCell ref="FL73:FN73"/>
    <mergeCell ref="FO73:FQ73"/>
    <mergeCell ref="GM73:GO73"/>
    <mergeCell ref="FL74:FN74"/>
    <mergeCell ref="FR68:FT68"/>
    <mergeCell ref="FU68:FW68"/>
    <mergeCell ref="FL60:FN60"/>
    <mergeCell ref="FO60:FQ60"/>
    <mergeCell ref="GM60:GO60"/>
    <mergeCell ref="FL61:FN61"/>
    <mergeCell ref="FO61:FQ61"/>
    <mergeCell ref="GM61:GO61"/>
    <mergeCell ref="FL62:FN62"/>
    <mergeCell ref="FO62:FQ62"/>
    <mergeCell ref="GM62:GO62"/>
    <mergeCell ref="FL63:FN63"/>
    <mergeCell ref="FO63:FQ63"/>
    <mergeCell ref="GM63:GO63"/>
    <mergeCell ref="FL64:FN64"/>
    <mergeCell ref="FO64:FQ64"/>
    <mergeCell ref="GM64:GO64"/>
    <mergeCell ref="FL65:FN65"/>
    <mergeCell ref="FO65:FQ65"/>
    <mergeCell ref="GM65:GO65"/>
    <mergeCell ref="FR60:FT60"/>
    <mergeCell ref="FU60:FW60"/>
    <mergeCell ref="FX60:FZ60"/>
    <mergeCell ref="GA60:GC60"/>
    <mergeCell ref="GD60:GF60"/>
    <mergeCell ref="GG60:GI60"/>
    <mergeCell ref="GJ60:GL60"/>
    <mergeCell ref="FR61:FT61"/>
    <mergeCell ref="FU61:FW61"/>
    <mergeCell ref="FX61:FZ61"/>
    <mergeCell ref="GA61:GC61"/>
    <mergeCell ref="GD61:GF61"/>
    <mergeCell ref="GG61:GI61"/>
    <mergeCell ref="GJ61:GL61"/>
    <mergeCell ref="FL50:FN50"/>
    <mergeCell ref="FO50:FQ50"/>
    <mergeCell ref="GM50:GO50"/>
    <mergeCell ref="FL51:FN51"/>
    <mergeCell ref="FO51:FQ51"/>
    <mergeCell ref="GM51:GO51"/>
    <mergeCell ref="FL52:FN52"/>
    <mergeCell ref="FO52:FQ52"/>
    <mergeCell ref="GM52:GO52"/>
    <mergeCell ref="FL53:FN53"/>
    <mergeCell ref="FO53:FQ53"/>
    <mergeCell ref="GM53:GO53"/>
    <mergeCell ref="FL58:FN58"/>
    <mergeCell ref="FO58:FQ58"/>
    <mergeCell ref="GM58:GO58"/>
    <mergeCell ref="FL59:FN59"/>
    <mergeCell ref="FO59:FQ59"/>
    <mergeCell ref="GM59:GO59"/>
    <mergeCell ref="FL54:FN54"/>
    <mergeCell ref="FO54:FQ54"/>
    <mergeCell ref="GM54:GO54"/>
    <mergeCell ref="FL55:FN55"/>
    <mergeCell ref="FO55:FQ55"/>
    <mergeCell ref="GM55:GO55"/>
    <mergeCell ref="FL56:FN56"/>
    <mergeCell ref="FO56:FQ56"/>
    <mergeCell ref="GM56:GO56"/>
    <mergeCell ref="FL57:FN57"/>
    <mergeCell ref="FO57:FQ57"/>
    <mergeCell ref="GM57:GO57"/>
    <mergeCell ref="FR51:FT51"/>
    <mergeCell ref="FU51:FW51"/>
    <mergeCell ref="FL44:FN44"/>
    <mergeCell ref="FO44:FQ44"/>
    <mergeCell ref="GM44:GO44"/>
    <mergeCell ref="FL45:FN45"/>
    <mergeCell ref="FO45:FQ45"/>
    <mergeCell ref="GM45:GO45"/>
    <mergeCell ref="FL46:FN46"/>
    <mergeCell ref="FO46:FQ46"/>
    <mergeCell ref="GM46:GO46"/>
    <mergeCell ref="FL47:FN47"/>
    <mergeCell ref="FO47:FQ47"/>
    <mergeCell ref="GM47:GO47"/>
    <mergeCell ref="FL48:FN48"/>
    <mergeCell ref="FO48:FQ48"/>
    <mergeCell ref="GM48:GO48"/>
    <mergeCell ref="FL49:FN49"/>
    <mergeCell ref="FO49:FQ49"/>
    <mergeCell ref="GM49:GO49"/>
    <mergeCell ref="FR46:FT46"/>
    <mergeCell ref="FU46:FW46"/>
    <mergeCell ref="FX46:FZ46"/>
    <mergeCell ref="GA46:GC46"/>
    <mergeCell ref="GD46:GF46"/>
    <mergeCell ref="GG46:GI46"/>
    <mergeCell ref="GJ46:GL46"/>
    <mergeCell ref="FR47:FT47"/>
    <mergeCell ref="FU47:FW47"/>
    <mergeCell ref="FX47:FZ47"/>
    <mergeCell ref="GA47:GC47"/>
    <mergeCell ref="GD47:GF47"/>
    <mergeCell ref="GG47:GI47"/>
    <mergeCell ref="GJ47:GL47"/>
    <mergeCell ref="FL34:FN34"/>
    <mergeCell ref="FO34:FQ34"/>
    <mergeCell ref="GM34:GO34"/>
    <mergeCell ref="FL35:FN35"/>
    <mergeCell ref="FO35:FQ35"/>
    <mergeCell ref="GM35:GO35"/>
    <mergeCell ref="FL36:FN36"/>
    <mergeCell ref="FO36:FQ36"/>
    <mergeCell ref="GM36:GO36"/>
    <mergeCell ref="FL37:FN37"/>
    <mergeCell ref="FO37:FQ37"/>
    <mergeCell ref="GM37:GO37"/>
    <mergeCell ref="FL42:FN42"/>
    <mergeCell ref="FO42:FQ42"/>
    <mergeCell ref="GM42:GO42"/>
    <mergeCell ref="FL43:FN43"/>
    <mergeCell ref="FO43:FQ43"/>
    <mergeCell ref="GM43:GO43"/>
    <mergeCell ref="FL38:FN38"/>
    <mergeCell ref="FO38:FQ38"/>
    <mergeCell ref="GM38:GO38"/>
    <mergeCell ref="FL39:FN39"/>
    <mergeCell ref="FO39:FQ39"/>
    <mergeCell ref="GM39:GO39"/>
    <mergeCell ref="FL40:FN40"/>
    <mergeCell ref="FO40:FQ40"/>
    <mergeCell ref="GM40:GO40"/>
    <mergeCell ref="FL41:FN41"/>
    <mergeCell ref="FO41:FQ41"/>
    <mergeCell ref="GM41:GO41"/>
    <mergeCell ref="FR34:FT34"/>
    <mergeCell ref="FU34:FW34"/>
    <mergeCell ref="FL28:FN28"/>
    <mergeCell ref="FO28:FQ28"/>
    <mergeCell ref="GM28:GO28"/>
    <mergeCell ref="FL29:FN29"/>
    <mergeCell ref="FO29:FQ29"/>
    <mergeCell ref="GM29:GO29"/>
    <mergeCell ref="FL30:FN30"/>
    <mergeCell ref="FO30:FQ30"/>
    <mergeCell ref="GM30:GO30"/>
    <mergeCell ref="FL31:FN31"/>
    <mergeCell ref="FO31:FQ31"/>
    <mergeCell ref="GM31:GO31"/>
    <mergeCell ref="FL32:FN32"/>
    <mergeCell ref="FO32:FQ32"/>
    <mergeCell ref="GM32:GO32"/>
    <mergeCell ref="FL33:FN33"/>
    <mergeCell ref="FO33:FQ33"/>
    <mergeCell ref="GM33:GO33"/>
    <mergeCell ref="FR29:FT29"/>
    <mergeCell ref="FU29:FW29"/>
    <mergeCell ref="FX29:FZ29"/>
    <mergeCell ref="GA29:GC29"/>
    <mergeCell ref="GD29:GF29"/>
    <mergeCell ref="GG29:GI29"/>
    <mergeCell ref="GJ29:GL29"/>
    <mergeCell ref="FR30:FT30"/>
    <mergeCell ref="FU30:FW30"/>
    <mergeCell ref="FX30:FZ30"/>
    <mergeCell ref="GA30:GC30"/>
    <mergeCell ref="GD30:GF30"/>
    <mergeCell ref="GG30:GI30"/>
    <mergeCell ref="GJ30:GL30"/>
    <mergeCell ref="FL18:FN18"/>
    <mergeCell ref="FO18:FQ18"/>
    <mergeCell ref="GM18:GO18"/>
    <mergeCell ref="FL19:FN19"/>
    <mergeCell ref="FO19:FQ19"/>
    <mergeCell ref="GM19:GO19"/>
    <mergeCell ref="FL20:FN20"/>
    <mergeCell ref="FO20:FQ20"/>
    <mergeCell ref="GM20:GO20"/>
    <mergeCell ref="FL21:FN21"/>
    <mergeCell ref="FO21:FQ21"/>
    <mergeCell ref="GM21:GO21"/>
    <mergeCell ref="FL26:FN26"/>
    <mergeCell ref="FO26:FQ26"/>
    <mergeCell ref="GM26:GO26"/>
    <mergeCell ref="FL27:FN27"/>
    <mergeCell ref="FO27:FQ27"/>
    <mergeCell ref="GM27:GO27"/>
    <mergeCell ref="FL22:FN22"/>
    <mergeCell ref="FO22:FQ22"/>
    <mergeCell ref="GM22:GO22"/>
    <mergeCell ref="FL23:FN23"/>
    <mergeCell ref="FO23:FQ23"/>
    <mergeCell ref="GM23:GO23"/>
    <mergeCell ref="FL24:FN24"/>
    <mergeCell ref="FO24:FQ24"/>
    <mergeCell ref="GM24:GO24"/>
    <mergeCell ref="FL25:FN25"/>
    <mergeCell ref="FO25:FQ25"/>
    <mergeCell ref="GM25:GO25"/>
    <mergeCell ref="FR20:FT20"/>
    <mergeCell ref="FU20:FW20"/>
    <mergeCell ref="FL12:FN12"/>
    <mergeCell ref="FO12:FQ12"/>
    <mergeCell ref="GM12:GO12"/>
    <mergeCell ref="FL13:FN13"/>
    <mergeCell ref="FO13:FQ13"/>
    <mergeCell ref="GM13:GO13"/>
    <mergeCell ref="FL14:FN14"/>
    <mergeCell ref="FO14:FQ14"/>
    <mergeCell ref="GM14:GO14"/>
    <mergeCell ref="FL15:FN15"/>
    <mergeCell ref="FO15:FQ15"/>
    <mergeCell ref="GM15:GO15"/>
    <mergeCell ref="FL16:FN16"/>
    <mergeCell ref="FO16:FQ16"/>
    <mergeCell ref="GM16:GO16"/>
    <mergeCell ref="FL17:FN17"/>
    <mergeCell ref="FO17:FQ17"/>
    <mergeCell ref="GM17:GO17"/>
    <mergeCell ref="FR12:FT12"/>
    <mergeCell ref="FU12:FW12"/>
    <mergeCell ref="FX12:FZ12"/>
    <mergeCell ref="GA12:GC12"/>
    <mergeCell ref="GD12:GF12"/>
    <mergeCell ref="GG12:GI12"/>
    <mergeCell ref="GJ12:GL12"/>
    <mergeCell ref="FR13:FT13"/>
    <mergeCell ref="FU13:FW13"/>
    <mergeCell ref="FX13:FZ13"/>
    <mergeCell ref="GA13:GC13"/>
    <mergeCell ref="GD13:GF13"/>
    <mergeCell ref="GG13:GI13"/>
    <mergeCell ref="GJ13:GL13"/>
    <mergeCell ref="GP94:GR94"/>
    <mergeCell ref="GS94:GU94"/>
    <mergeCell ref="HQ94:HS94"/>
    <mergeCell ref="FL1:GO1"/>
    <mergeCell ref="FO2:FQ2"/>
    <mergeCell ref="GM2:GO2"/>
    <mergeCell ref="FO3:FQ3"/>
    <mergeCell ref="GM3:GO3"/>
    <mergeCell ref="FL4:FN4"/>
    <mergeCell ref="FO4:FQ4"/>
    <mergeCell ref="GM4:GO4"/>
    <mergeCell ref="FL5:FN5"/>
    <mergeCell ref="FO5:FQ5"/>
    <mergeCell ref="GM5:GO5"/>
    <mergeCell ref="FL6:FN6"/>
    <mergeCell ref="FO6:FQ6"/>
    <mergeCell ref="GM6:GO6"/>
    <mergeCell ref="FL7:FN7"/>
    <mergeCell ref="FO7:FQ7"/>
    <mergeCell ref="GM7:GO7"/>
    <mergeCell ref="FL8:FN8"/>
    <mergeCell ref="FO8:FQ8"/>
    <mergeCell ref="GM8:GO8"/>
    <mergeCell ref="FL9:FN9"/>
    <mergeCell ref="FO9:FQ9"/>
    <mergeCell ref="GM9:GO9"/>
    <mergeCell ref="FL10:FN10"/>
    <mergeCell ref="FO10:FQ10"/>
    <mergeCell ref="GM10:GO10"/>
    <mergeCell ref="FL11:FN11"/>
    <mergeCell ref="FO11:FQ11"/>
    <mergeCell ref="GM11:GO11"/>
    <mergeCell ref="GP88:GR88"/>
    <mergeCell ref="GS88:GU88"/>
    <mergeCell ref="HQ88:HS88"/>
    <mergeCell ref="GP89:GR89"/>
    <mergeCell ref="GS89:GU89"/>
    <mergeCell ref="HQ89:HS89"/>
    <mergeCell ref="GP90:GR90"/>
    <mergeCell ref="GS90:GU90"/>
    <mergeCell ref="HQ90:HS90"/>
    <mergeCell ref="GP91:GR91"/>
    <mergeCell ref="GS91:GU91"/>
    <mergeCell ref="HQ91:HS91"/>
    <mergeCell ref="GP92:GR92"/>
    <mergeCell ref="GS92:GU92"/>
    <mergeCell ref="HQ92:HS92"/>
    <mergeCell ref="GP93:GR93"/>
    <mergeCell ref="GS93:GU93"/>
    <mergeCell ref="HQ93:HS93"/>
    <mergeCell ref="HE88:HG88"/>
    <mergeCell ref="HH88:HJ88"/>
    <mergeCell ref="HK88:HM88"/>
    <mergeCell ref="HN88:HP88"/>
    <mergeCell ref="HE89:HG89"/>
    <mergeCell ref="HH89:HJ89"/>
    <mergeCell ref="HK89:HM89"/>
    <mergeCell ref="HN89:HP89"/>
    <mergeCell ref="HE90:HG90"/>
    <mergeCell ref="HH90:HJ90"/>
    <mergeCell ref="HK90:HM90"/>
    <mergeCell ref="HN90:HP90"/>
    <mergeCell ref="HE91:HG91"/>
    <mergeCell ref="HH91:HJ91"/>
    <mergeCell ref="GP82:GR82"/>
    <mergeCell ref="GS82:GU82"/>
    <mergeCell ref="HQ82:HS82"/>
    <mergeCell ref="GP83:GR83"/>
    <mergeCell ref="GS83:GU83"/>
    <mergeCell ref="HQ83:HS83"/>
    <mergeCell ref="GP84:GR84"/>
    <mergeCell ref="GS84:GU84"/>
    <mergeCell ref="HQ84:HS84"/>
    <mergeCell ref="GP85:GR85"/>
    <mergeCell ref="GS85:GU85"/>
    <mergeCell ref="HQ85:HS85"/>
    <mergeCell ref="GP86:GR86"/>
    <mergeCell ref="GS86:GU86"/>
    <mergeCell ref="HQ86:HS86"/>
    <mergeCell ref="GP87:GR87"/>
    <mergeCell ref="GS87:GU87"/>
    <mergeCell ref="HQ87:HS87"/>
    <mergeCell ref="GV83:GX83"/>
    <mergeCell ref="GY83:HA83"/>
    <mergeCell ref="HB83:HD83"/>
    <mergeCell ref="HE83:HG83"/>
    <mergeCell ref="HH83:HJ83"/>
    <mergeCell ref="HK83:HM83"/>
    <mergeCell ref="HN83:HP83"/>
    <mergeCell ref="GV84:GX84"/>
    <mergeCell ref="GY84:HA84"/>
    <mergeCell ref="HB84:HD84"/>
    <mergeCell ref="HE84:HG84"/>
    <mergeCell ref="HH84:HJ84"/>
    <mergeCell ref="HK84:HM84"/>
    <mergeCell ref="HN84:HP84"/>
    <mergeCell ref="GP76:GR76"/>
    <mergeCell ref="GS76:GU76"/>
    <mergeCell ref="HQ76:HS76"/>
    <mergeCell ref="GP77:GR77"/>
    <mergeCell ref="GS77:GU77"/>
    <mergeCell ref="HQ77:HS77"/>
    <mergeCell ref="GP78:GR78"/>
    <mergeCell ref="GS78:GU78"/>
    <mergeCell ref="HQ78:HS78"/>
    <mergeCell ref="GP79:GR79"/>
    <mergeCell ref="GS79:GU79"/>
    <mergeCell ref="HQ79:HS79"/>
    <mergeCell ref="GS80:GU80"/>
    <mergeCell ref="HQ80:HS80"/>
    <mergeCell ref="GP81:GR81"/>
    <mergeCell ref="GS81:GU81"/>
    <mergeCell ref="HQ81:HS81"/>
    <mergeCell ref="GP80:GR80"/>
    <mergeCell ref="GV78:GX78"/>
    <mergeCell ref="GY78:HA78"/>
    <mergeCell ref="HB78:HD78"/>
    <mergeCell ref="HE78:HG78"/>
    <mergeCell ref="HH78:HJ78"/>
    <mergeCell ref="HK78:HM78"/>
    <mergeCell ref="HN78:HP78"/>
    <mergeCell ref="GV79:GX79"/>
    <mergeCell ref="GY79:HA79"/>
    <mergeCell ref="HB79:HD79"/>
    <mergeCell ref="HE79:HG79"/>
    <mergeCell ref="HH79:HJ79"/>
    <mergeCell ref="HK79:HM79"/>
    <mergeCell ref="HN79:HP79"/>
    <mergeCell ref="GP70:GR70"/>
    <mergeCell ref="GS70:GU70"/>
    <mergeCell ref="HQ70:HS70"/>
    <mergeCell ref="GP71:GR71"/>
    <mergeCell ref="GS71:GU71"/>
    <mergeCell ref="HQ71:HS71"/>
    <mergeCell ref="GP72:GR72"/>
    <mergeCell ref="GS72:GU72"/>
    <mergeCell ref="HQ72:HS72"/>
    <mergeCell ref="GP73:GR73"/>
    <mergeCell ref="GS73:GU73"/>
    <mergeCell ref="HQ73:HS73"/>
    <mergeCell ref="GS74:GU74"/>
    <mergeCell ref="HQ74:HS74"/>
    <mergeCell ref="GP75:GR75"/>
    <mergeCell ref="GS75:GU75"/>
    <mergeCell ref="HQ75:HS75"/>
    <mergeCell ref="GP74:GR74"/>
    <mergeCell ref="GV70:GX70"/>
    <mergeCell ref="GY70:HA70"/>
    <mergeCell ref="HB70:HD70"/>
    <mergeCell ref="HE70:HG70"/>
    <mergeCell ref="HH70:HJ70"/>
    <mergeCell ref="HK70:HM70"/>
    <mergeCell ref="HN70:HP70"/>
    <mergeCell ref="GV71:GX71"/>
    <mergeCell ref="GY71:HA71"/>
    <mergeCell ref="HB71:HD71"/>
    <mergeCell ref="HE71:HG71"/>
    <mergeCell ref="HH71:HJ71"/>
    <mergeCell ref="HK71:HM71"/>
    <mergeCell ref="HN71:HP71"/>
    <mergeCell ref="GP64:GR64"/>
    <mergeCell ref="GS64:GU64"/>
    <mergeCell ref="HQ64:HS64"/>
    <mergeCell ref="GP65:GR65"/>
    <mergeCell ref="GS65:GU65"/>
    <mergeCell ref="HQ65:HS65"/>
    <mergeCell ref="GP66:GR66"/>
    <mergeCell ref="GS66:GU66"/>
    <mergeCell ref="HQ66:HS66"/>
    <mergeCell ref="GP67:GR67"/>
    <mergeCell ref="GS67:GU67"/>
    <mergeCell ref="HQ67:HS67"/>
    <mergeCell ref="GS68:GU68"/>
    <mergeCell ref="HQ68:HS68"/>
    <mergeCell ref="GP69:GR69"/>
    <mergeCell ref="GS69:GU69"/>
    <mergeCell ref="HQ69:HS69"/>
    <mergeCell ref="GP68:GR68"/>
    <mergeCell ref="GV65:GX65"/>
    <mergeCell ref="GY65:HA65"/>
    <mergeCell ref="HB65:HD65"/>
    <mergeCell ref="HE65:HG65"/>
    <mergeCell ref="HH65:HJ65"/>
    <mergeCell ref="HK65:HM65"/>
    <mergeCell ref="HN65:HP65"/>
    <mergeCell ref="GV66:GX66"/>
    <mergeCell ref="GY66:HA66"/>
    <mergeCell ref="HB66:HD66"/>
    <mergeCell ref="HE66:HG66"/>
    <mergeCell ref="HH66:HJ66"/>
    <mergeCell ref="HK66:HM66"/>
    <mergeCell ref="HN66:HP66"/>
    <mergeCell ref="GP58:GR58"/>
    <mergeCell ref="GS58:GU58"/>
    <mergeCell ref="HQ58:HS58"/>
    <mergeCell ref="GP59:GR59"/>
    <mergeCell ref="GS59:GU59"/>
    <mergeCell ref="HQ59:HS59"/>
    <mergeCell ref="GP60:GR60"/>
    <mergeCell ref="GS60:GU60"/>
    <mergeCell ref="HQ60:HS60"/>
    <mergeCell ref="GP61:GR61"/>
    <mergeCell ref="GS61:GU61"/>
    <mergeCell ref="HQ61:HS61"/>
    <mergeCell ref="GS62:GU62"/>
    <mergeCell ref="HQ62:HS62"/>
    <mergeCell ref="GP63:GR63"/>
    <mergeCell ref="GS63:GU63"/>
    <mergeCell ref="HQ63:HS63"/>
    <mergeCell ref="GP62:GR62"/>
    <mergeCell ref="GV60:GX60"/>
    <mergeCell ref="GY60:HA60"/>
    <mergeCell ref="HB60:HD60"/>
    <mergeCell ref="HE60:HG60"/>
    <mergeCell ref="HH60:HJ60"/>
    <mergeCell ref="HK60:HM60"/>
    <mergeCell ref="HN60:HP60"/>
    <mergeCell ref="GV61:GX61"/>
    <mergeCell ref="GY61:HA61"/>
    <mergeCell ref="HB61:HD61"/>
    <mergeCell ref="HE61:HG61"/>
    <mergeCell ref="HH61:HJ61"/>
    <mergeCell ref="HK61:HM61"/>
    <mergeCell ref="HN61:HP61"/>
    <mergeCell ref="GP52:GR52"/>
    <mergeCell ref="GS52:GU52"/>
    <mergeCell ref="HQ52:HS52"/>
    <mergeCell ref="GP53:GR53"/>
    <mergeCell ref="GS53:GU53"/>
    <mergeCell ref="HQ53:HS53"/>
    <mergeCell ref="GP54:GR54"/>
    <mergeCell ref="GS54:GU54"/>
    <mergeCell ref="HQ54:HS54"/>
    <mergeCell ref="GP55:GR55"/>
    <mergeCell ref="GS55:GU55"/>
    <mergeCell ref="HQ55:HS55"/>
    <mergeCell ref="GS56:GU56"/>
    <mergeCell ref="HQ56:HS56"/>
    <mergeCell ref="GP57:GR57"/>
    <mergeCell ref="GS57:GU57"/>
    <mergeCell ref="HQ57:HS57"/>
    <mergeCell ref="GP56:GR56"/>
    <mergeCell ref="GV52:GX52"/>
    <mergeCell ref="GY52:HA52"/>
    <mergeCell ref="HB52:HD52"/>
    <mergeCell ref="HE52:HG52"/>
    <mergeCell ref="HH52:HJ52"/>
    <mergeCell ref="HK52:HM52"/>
    <mergeCell ref="HN52:HP52"/>
    <mergeCell ref="GV53:GX53"/>
    <mergeCell ref="GY53:HA53"/>
    <mergeCell ref="HB53:HD53"/>
    <mergeCell ref="HE53:HG53"/>
    <mergeCell ref="HH53:HJ53"/>
    <mergeCell ref="HK53:HM53"/>
    <mergeCell ref="HN53:HP53"/>
    <mergeCell ref="GP46:GR46"/>
    <mergeCell ref="GS46:GU46"/>
    <mergeCell ref="HQ46:HS46"/>
    <mergeCell ref="GP47:GR47"/>
    <mergeCell ref="GS47:GU47"/>
    <mergeCell ref="HQ47:HS47"/>
    <mergeCell ref="GP48:GR48"/>
    <mergeCell ref="GS48:GU48"/>
    <mergeCell ref="HQ48:HS48"/>
    <mergeCell ref="GP49:GR49"/>
    <mergeCell ref="GS49:GU49"/>
    <mergeCell ref="HQ49:HS49"/>
    <mergeCell ref="GS50:GU50"/>
    <mergeCell ref="HQ50:HS50"/>
    <mergeCell ref="GP51:GR51"/>
    <mergeCell ref="GS51:GU51"/>
    <mergeCell ref="HQ51:HS51"/>
    <mergeCell ref="GP50:GR50"/>
    <mergeCell ref="GV47:GX47"/>
    <mergeCell ref="GY47:HA47"/>
    <mergeCell ref="HB47:HD47"/>
    <mergeCell ref="HE47:HG47"/>
    <mergeCell ref="HH47:HJ47"/>
    <mergeCell ref="HK47:HM47"/>
    <mergeCell ref="HN47:HP47"/>
    <mergeCell ref="GV48:GX48"/>
    <mergeCell ref="GY48:HA48"/>
    <mergeCell ref="HB48:HD48"/>
    <mergeCell ref="HE48:HG48"/>
    <mergeCell ref="HH48:HJ48"/>
    <mergeCell ref="HK48:HM48"/>
    <mergeCell ref="HN48:HP48"/>
    <mergeCell ref="GP40:GR40"/>
    <mergeCell ref="GS40:GU40"/>
    <mergeCell ref="HQ40:HS40"/>
    <mergeCell ref="GP41:GR41"/>
    <mergeCell ref="GS41:GU41"/>
    <mergeCell ref="HQ41:HS41"/>
    <mergeCell ref="GP42:GR42"/>
    <mergeCell ref="GS42:GU42"/>
    <mergeCell ref="HQ42:HS42"/>
    <mergeCell ref="GP43:GR43"/>
    <mergeCell ref="GS43:GU43"/>
    <mergeCell ref="HQ43:HS43"/>
    <mergeCell ref="GS44:GU44"/>
    <mergeCell ref="HQ44:HS44"/>
    <mergeCell ref="GP45:GR45"/>
    <mergeCell ref="GS45:GU45"/>
    <mergeCell ref="HQ45:HS45"/>
    <mergeCell ref="GP44:GR44"/>
    <mergeCell ref="GV42:GX42"/>
    <mergeCell ref="GY42:HA42"/>
    <mergeCell ref="HB42:HD42"/>
    <mergeCell ref="HE42:HG42"/>
    <mergeCell ref="HH42:HJ42"/>
    <mergeCell ref="HK42:HM42"/>
    <mergeCell ref="HN42:HP42"/>
    <mergeCell ref="GV43:GX43"/>
    <mergeCell ref="GY43:HA43"/>
    <mergeCell ref="HB43:HD43"/>
    <mergeCell ref="HE43:HG43"/>
    <mergeCell ref="HH43:HJ43"/>
    <mergeCell ref="HK43:HM43"/>
    <mergeCell ref="HN43:HP43"/>
    <mergeCell ref="GP34:GR34"/>
    <mergeCell ref="GS34:GU34"/>
    <mergeCell ref="HQ34:HS34"/>
    <mergeCell ref="GP35:GR35"/>
    <mergeCell ref="GS35:GU35"/>
    <mergeCell ref="HQ35:HS35"/>
    <mergeCell ref="GP36:GR36"/>
    <mergeCell ref="GS36:GU36"/>
    <mergeCell ref="HQ36:HS36"/>
    <mergeCell ref="GP37:GR37"/>
    <mergeCell ref="GS37:GU37"/>
    <mergeCell ref="HQ37:HS37"/>
    <mergeCell ref="GS38:GU38"/>
    <mergeCell ref="HQ38:HS38"/>
    <mergeCell ref="GP39:GR39"/>
    <mergeCell ref="GS39:GU39"/>
    <mergeCell ref="HQ39:HS39"/>
    <mergeCell ref="GP38:GR38"/>
    <mergeCell ref="GV34:GX34"/>
    <mergeCell ref="GY34:HA34"/>
    <mergeCell ref="HB34:HD34"/>
    <mergeCell ref="HE34:HG34"/>
    <mergeCell ref="HH34:HJ34"/>
    <mergeCell ref="HK34:HM34"/>
    <mergeCell ref="HN34:HP34"/>
    <mergeCell ref="GV35:GX35"/>
    <mergeCell ref="GY35:HA35"/>
    <mergeCell ref="HB35:HD35"/>
    <mergeCell ref="HE35:HG35"/>
    <mergeCell ref="HH35:HJ35"/>
    <mergeCell ref="HK35:HM35"/>
    <mergeCell ref="HN35:HP35"/>
    <mergeCell ref="GP28:GR28"/>
    <mergeCell ref="GS28:GU28"/>
    <mergeCell ref="HQ28:HS28"/>
    <mergeCell ref="GP29:GR29"/>
    <mergeCell ref="GS29:GU29"/>
    <mergeCell ref="HQ29:HS29"/>
    <mergeCell ref="GP30:GR30"/>
    <mergeCell ref="GS30:GU30"/>
    <mergeCell ref="HQ30:HS30"/>
    <mergeCell ref="GP31:GR31"/>
    <mergeCell ref="GS31:GU31"/>
    <mergeCell ref="HQ31:HS31"/>
    <mergeCell ref="GS32:GU32"/>
    <mergeCell ref="HQ32:HS32"/>
    <mergeCell ref="GP33:GR33"/>
    <mergeCell ref="GS33:GU33"/>
    <mergeCell ref="HQ33:HS33"/>
    <mergeCell ref="GP32:GR32"/>
    <mergeCell ref="GV29:GX29"/>
    <mergeCell ref="GY29:HA29"/>
    <mergeCell ref="HB29:HD29"/>
    <mergeCell ref="HE29:HG29"/>
    <mergeCell ref="HH29:HJ29"/>
    <mergeCell ref="HK29:HM29"/>
    <mergeCell ref="HN29:HP29"/>
    <mergeCell ref="GV30:GX30"/>
    <mergeCell ref="GY30:HA30"/>
    <mergeCell ref="HB30:HD30"/>
    <mergeCell ref="HE30:HG30"/>
    <mergeCell ref="HH30:HJ30"/>
    <mergeCell ref="HK30:HM30"/>
    <mergeCell ref="HN30:HP30"/>
    <mergeCell ref="GS21:GU21"/>
    <mergeCell ref="HQ21:HS21"/>
    <mergeCell ref="GP22:GR22"/>
    <mergeCell ref="GS22:GU22"/>
    <mergeCell ref="HQ22:HS22"/>
    <mergeCell ref="GP23:GR23"/>
    <mergeCell ref="GS23:GU23"/>
    <mergeCell ref="HQ23:HS23"/>
    <mergeCell ref="GP24:GR24"/>
    <mergeCell ref="GS24:GU24"/>
    <mergeCell ref="HQ24:HS24"/>
    <mergeCell ref="GP25:GR25"/>
    <mergeCell ref="GS25:GU25"/>
    <mergeCell ref="HQ25:HS25"/>
    <mergeCell ref="GS26:GU26"/>
    <mergeCell ref="HQ26:HS26"/>
    <mergeCell ref="GP27:GR27"/>
    <mergeCell ref="GS27:GU27"/>
    <mergeCell ref="HQ27:HS27"/>
    <mergeCell ref="GP26:GR26"/>
    <mergeCell ref="GP21:GR21"/>
    <mergeCell ref="GV22:GX22"/>
    <mergeCell ref="GY22:HA22"/>
    <mergeCell ref="HB22:HD22"/>
    <mergeCell ref="HE22:HG22"/>
    <mergeCell ref="HH22:HJ22"/>
    <mergeCell ref="HK22:HM22"/>
    <mergeCell ref="HN22:HP22"/>
    <mergeCell ref="GV23:GX23"/>
    <mergeCell ref="GY23:HA23"/>
    <mergeCell ref="HB23:HD23"/>
    <mergeCell ref="HE23:HG23"/>
    <mergeCell ref="GP15:GR15"/>
    <mergeCell ref="GS15:GU15"/>
    <mergeCell ref="HQ15:HS15"/>
    <mergeCell ref="GP16:GR16"/>
    <mergeCell ref="GS16:GU16"/>
    <mergeCell ref="HQ16:HS16"/>
    <mergeCell ref="GP17:GR17"/>
    <mergeCell ref="GS17:GU17"/>
    <mergeCell ref="HQ17:HS17"/>
    <mergeCell ref="GP18:GR18"/>
    <mergeCell ref="GS18:GU18"/>
    <mergeCell ref="HQ18:HS18"/>
    <mergeCell ref="GP19:GR19"/>
    <mergeCell ref="GS19:GU19"/>
    <mergeCell ref="HQ19:HS19"/>
    <mergeCell ref="GS20:GU20"/>
    <mergeCell ref="HQ20:HS20"/>
    <mergeCell ref="GP20:GR20"/>
    <mergeCell ref="GV17:GX17"/>
    <mergeCell ref="GY17:HA17"/>
    <mergeCell ref="HB17:HD17"/>
    <mergeCell ref="HE17:HG17"/>
    <mergeCell ref="HH17:HJ17"/>
    <mergeCell ref="HK17:HM17"/>
    <mergeCell ref="HN17:HP17"/>
    <mergeCell ref="GV18:GX18"/>
    <mergeCell ref="GY18:HA18"/>
    <mergeCell ref="HB18:HD18"/>
    <mergeCell ref="HE18:HG18"/>
    <mergeCell ref="HH18:HJ18"/>
    <mergeCell ref="HK18:HM18"/>
    <mergeCell ref="HN18:HP18"/>
    <mergeCell ref="GP9:GR9"/>
    <mergeCell ref="GS9:GU9"/>
    <mergeCell ref="HQ9:HS9"/>
    <mergeCell ref="GP10:GR10"/>
    <mergeCell ref="GS10:GU10"/>
    <mergeCell ref="HQ10:HS10"/>
    <mergeCell ref="GP11:GR11"/>
    <mergeCell ref="GS11:GU11"/>
    <mergeCell ref="HQ11:HS11"/>
    <mergeCell ref="GP12:GR12"/>
    <mergeCell ref="GS12:GU12"/>
    <mergeCell ref="HQ12:HS12"/>
    <mergeCell ref="GP13:GR13"/>
    <mergeCell ref="GS13:GU13"/>
    <mergeCell ref="HQ13:HS13"/>
    <mergeCell ref="GP14:GR14"/>
    <mergeCell ref="GS14:GU14"/>
    <mergeCell ref="HQ14:HS14"/>
    <mergeCell ref="GV9:GX9"/>
    <mergeCell ref="GY9:HA9"/>
    <mergeCell ref="HB9:HD9"/>
    <mergeCell ref="HE9:HG9"/>
    <mergeCell ref="HH9:HJ9"/>
    <mergeCell ref="HK9:HM9"/>
    <mergeCell ref="HN9:HP9"/>
    <mergeCell ref="GV10:GX10"/>
    <mergeCell ref="GY10:HA10"/>
    <mergeCell ref="HB10:HD10"/>
    <mergeCell ref="HE10:HG10"/>
    <mergeCell ref="HH10:HJ10"/>
    <mergeCell ref="HK10:HM10"/>
    <mergeCell ref="HN10:HP10"/>
    <mergeCell ref="HQ2:HS2"/>
    <mergeCell ref="FL3:FN3"/>
    <mergeCell ref="GP3:GR3"/>
    <mergeCell ref="GS3:GU3"/>
    <mergeCell ref="HQ3:HS3"/>
    <mergeCell ref="GP4:GR4"/>
    <mergeCell ref="GP5:GR5"/>
    <mergeCell ref="GP1:HS1"/>
    <mergeCell ref="GS4:GU4"/>
    <mergeCell ref="HQ4:HS4"/>
    <mergeCell ref="GS5:GU5"/>
    <mergeCell ref="HQ5:HS5"/>
    <mergeCell ref="GP6:GR6"/>
    <mergeCell ref="GS6:GU6"/>
    <mergeCell ref="HQ6:HS6"/>
    <mergeCell ref="GP8:GR8"/>
    <mergeCell ref="GS8:GU8"/>
    <mergeCell ref="HQ8:HS8"/>
    <mergeCell ref="GP7:GR7"/>
    <mergeCell ref="GS7:GU7"/>
    <mergeCell ref="HQ7:HS7"/>
    <mergeCell ref="FL2:FN2"/>
    <mergeCell ref="GP2:GR2"/>
    <mergeCell ref="GS2:GU2"/>
    <mergeCell ref="FR2:FT2"/>
    <mergeCell ref="FU2:FW2"/>
    <mergeCell ref="FX2:FZ2"/>
    <mergeCell ref="GA2:GC2"/>
    <mergeCell ref="GD2:GF2"/>
    <mergeCell ref="GG2:GI2"/>
    <mergeCell ref="GJ2:GL2"/>
    <mergeCell ref="FR3:FT3"/>
    <mergeCell ref="EE93:EG93"/>
    <mergeCell ref="EH93:EJ93"/>
    <mergeCell ref="EK93:EM93"/>
    <mergeCell ref="FI93:FK93"/>
    <mergeCell ref="EE94:EG94"/>
    <mergeCell ref="EH94:EJ94"/>
    <mergeCell ref="EK94:EM94"/>
    <mergeCell ref="FI94:FK94"/>
    <mergeCell ref="EE91:EG91"/>
    <mergeCell ref="EH91:EJ91"/>
    <mergeCell ref="EK91:EM91"/>
    <mergeCell ref="FI91:FK91"/>
    <mergeCell ref="EE92:EG92"/>
    <mergeCell ref="EH92:EJ92"/>
    <mergeCell ref="EK92:EM92"/>
    <mergeCell ref="FI92:FK92"/>
    <mergeCell ref="EE89:EG89"/>
    <mergeCell ref="EH89:EJ89"/>
    <mergeCell ref="EK89:EM89"/>
    <mergeCell ref="FI89:FK89"/>
    <mergeCell ref="EE90:EG90"/>
    <mergeCell ref="EH90:EJ90"/>
    <mergeCell ref="EK90:EM90"/>
    <mergeCell ref="FI90:FK90"/>
    <mergeCell ref="EZ93:FB93"/>
    <mergeCell ref="FC93:FE93"/>
    <mergeCell ref="FF93:FH93"/>
    <mergeCell ref="EZ94:FB94"/>
    <mergeCell ref="FC94:FE94"/>
    <mergeCell ref="FF94:FH94"/>
    <mergeCell ref="EE87:EG87"/>
    <mergeCell ref="EH87:EJ87"/>
    <mergeCell ref="EK87:EM87"/>
    <mergeCell ref="FI87:FK87"/>
    <mergeCell ref="EE88:EG88"/>
    <mergeCell ref="EH88:EJ88"/>
    <mergeCell ref="EK88:EM88"/>
    <mergeCell ref="FI88:FK88"/>
    <mergeCell ref="EE85:EG85"/>
    <mergeCell ref="EH85:EJ85"/>
    <mergeCell ref="EK85:EM85"/>
    <mergeCell ref="FI85:FK85"/>
    <mergeCell ref="EE86:EG86"/>
    <mergeCell ref="EH86:EJ86"/>
    <mergeCell ref="EK86:EM86"/>
    <mergeCell ref="FI86:FK86"/>
    <mergeCell ref="EE83:EG83"/>
    <mergeCell ref="EH83:EJ83"/>
    <mergeCell ref="EK83:EM83"/>
    <mergeCell ref="FI83:FK83"/>
    <mergeCell ref="EE84:EG84"/>
    <mergeCell ref="EH84:EJ84"/>
    <mergeCell ref="EK84:EM84"/>
    <mergeCell ref="FI84:FK84"/>
    <mergeCell ref="EN83:EP83"/>
    <mergeCell ref="EQ83:ES83"/>
    <mergeCell ref="ET83:EV83"/>
    <mergeCell ref="EW83:EY83"/>
    <mergeCell ref="EZ83:FB83"/>
    <mergeCell ref="FC83:FE83"/>
    <mergeCell ref="FF83:FH83"/>
    <mergeCell ref="EN84:EP84"/>
    <mergeCell ref="EE81:EG81"/>
    <mergeCell ref="EH81:EJ81"/>
    <mergeCell ref="EK81:EM81"/>
    <mergeCell ref="FI81:FK81"/>
    <mergeCell ref="EE82:EG82"/>
    <mergeCell ref="EH82:EJ82"/>
    <mergeCell ref="EK82:EM82"/>
    <mergeCell ref="FI82:FK82"/>
    <mergeCell ref="EE79:EG79"/>
    <mergeCell ref="EH79:EJ79"/>
    <mergeCell ref="EK79:EM79"/>
    <mergeCell ref="FI79:FK79"/>
    <mergeCell ref="EE80:EG80"/>
    <mergeCell ref="EH80:EJ80"/>
    <mergeCell ref="EK80:EM80"/>
    <mergeCell ref="FI80:FK80"/>
    <mergeCell ref="EE77:EG77"/>
    <mergeCell ref="EH77:EJ77"/>
    <mergeCell ref="EK77:EM77"/>
    <mergeCell ref="FI77:FK77"/>
    <mergeCell ref="EE78:EG78"/>
    <mergeCell ref="EH78:EJ78"/>
    <mergeCell ref="EK78:EM78"/>
    <mergeCell ref="FI78:FK78"/>
    <mergeCell ref="EN79:EP79"/>
    <mergeCell ref="EQ79:ES79"/>
    <mergeCell ref="ET79:EV79"/>
    <mergeCell ref="EW79:EY79"/>
    <mergeCell ref="EZ79:FB79"/>
    <mergeCell ref="FC79:FE79"/>
    <mergeCell ref="FF79:FH79"/>
    <mergeCell ref="EN80:EP80"/>
    <mergeCell ref="EE75:EG75"/>
    <mergeCell ref="EH75:EJ75"/>
    <mergeCell ref="EK75:EM75"/>
    <mergeCell ref="FI75:FK75"/>
    <mergeCell ref="EE76:EG76"/>
    <mergeCell ref="EH76:EJ76"/>
    <mergeCell ref="EK76:EM76"/>
    <mergeCell ref="FI76:FK76"/>
    <mergeCell ref="EE73:EG73"/>
    <mergeCell ref="EH73:EJ73"/>
    <mergeCell ref="EK73:EM73"/>
    <mergeCell ref="FI73:FK73"/>
    <mergeCell ref="EE74:EG74"/>
    <mergeCell ref="EH74:EJ74"/>
    <mergeCell ref="EK74:EM74"/>
    <mergeCell ref="FI74:FK74"/>
    <mergeCell ref="EE71:EG71"/>
    <mergeCell ref="EH71:EJ71"/>
    <mergeCell ref="EK71:EM71"/>
    <mergeCell ref="FI71:FK71"/>
    <mergeCell ref="EE72:EG72"/>
    <mergeCell ref="EH72:EJ72"/>
    <mergeCell ref="EK72:EM72"/>
    <mergeCell ref="FI72:FK72"/>
    <mergeCell ref="EN72:EP72"/>
    <mergeCell ref="EQ72:ES72"/>
    <mergeCell ref="ET72:EV72"/>
    <mergeCell ref="EW72:EY72"/>
    <mergeCell ref="EZ72:FB72"/>
    <mergeCell ref="FC72:FE72"/>
    <mergeCell ref="FF72:FH72"/>
    <mergeCell ref="EN73:EP73"/>
    <mergeCell ref="EE69:EG69"/>
    <mergeCell ref="EH69:EJ69"/>
    <mergeCell ref="EK69:EM69"/>
    <mergeCell ref="FI69:FK69"/>
    <mergeCell ref="EE70:EG70"/>
    <mergeCell ref="EH70:EJ70"/>
    <mergeCell ref="EK70:EM70"/>
    <mergeCell ref="FI70:FK70"/>
    <mergeCell ref="EE67:EG67"/>
    <mergeCell ref="EH67:EJ67"/>
    <mergeCell ref="EK67:EM67"/>
    <mergeCell ref="FI67:FK67"/>
    <mergeCell ref="EE68:EG68"/>
    <mergeCell ref="EH68:EJ68"/>
    <mergeCell ref="EK68:EM68"/>
    <mergeCell ref="FI68:FK68"/>
    <mergeCell ref="EE65:EG65"/>
    <mergeCell ref="EH65:EJ65"/>
    <mergeCell ref="EK65:EM65"/>
    <mergeCell ref="FI65:FK65"/>
    <mergeCell ref="EE66:EG66"/>
    <mergeCell ref="EH66:EJ66"/>
    <mergeCell ref="EK66:EM66"/>
    <mergeCell ref="FI66:FK66"/>
    <mergeCell ref="EN65:EP65"/>
    <mergeCell ref="EQ65:ES65"/>
    <mergeCell ref="ET65:EV65"/>
    <mergeCell ref="EW65:EY65"/>
    <mergeCell ref="EZ65:FB65"/>
    <mergeCell ref="FC65:FE65"/>
    <mergeCell ref="FF65:FH65"/>
    <mergeCell ref="EN66:EP66"/>
    <mergeCell ref="EE63:EG63"/>
    <mergeCell ref="EH63:EJ63"/>
    <mergeCell ref="EK63:EM63"/>
    <mergeCell ref="FI63:FK63"/>
    <mergeCell ref="EE64:EG64"/>
    <mergeCell ref="EH64:EJ64"/>
    <mergeCell ref="EK64:EM64"/>
    <mergeCell ref="FI64:FK64"/>
    <mergeCell ref="EE61:EG61"/>
    <mergeCell ref="EH61:EJ61"/>
    <mergeCell ref="EK61:EM61"/>
    <mergeCell ref="FI61:FK61"/>
    <mergeCell ref="EE62:EG62"/>
    <mergeCell ref="EH62:EJ62"/>
    <mergeCell ref="EK62:EM62"/>
    <mergeCell ref="FI62:FK62"/>
    <mergeCell ref="EE59:EG59"/>
    <mergeCell ref="EH59:EJ59"/>
    <mergeCell ref="EK59:EM59"/>
    <mergeCell ref="FI59:FK59"/>
    <mergeCell ref="EE60:EG60"/>
    <mergeCell ref="EH60:EJ60"/>
    <mergeCell ref="EK60:EM60"/>
    <mergeCell ref="FI60:FK60"/>
    <mergeCell ref="EN61:EP61"/>
    <mergeCell ref="EQ61:ES61"/>
    <mergeCell ref="ET61:EV61"/>
    <mergeCell ref="EW61:EY61"/>
    <mergeCell ref="EZ61:FB61"/>
    <mergeCell ref="FC61:FE61"/>
    <mergeCell ref="FF61:FH61"/>
    <mergeCell ref="EN62:EP62"/>
    <mergeCell ref="EE57:EG57"/>
    <mergeCell ref="EH57:EJ57"/>
    <mergeCell ref="EK57:EM57"/>
    <mergeCell ref="FI57:FK57"/>
    <mergeCell ref="EE58:EG58"/>
    <mergeCell ref="EH58:EJ58"/>
    <mergeCell ref="EK58:EM58"/>
    <mergeCell ref="FI58:FK58"/>
    <mergeCell ref="EE55:EG55"/>
    <mergeCell ref="EH55:EJ55"/>
    <mergeCell ref="EK55:EM55"/>
    <mergeCell ref="FI55:FK55"/>
    <mergeCell ref="EE56:EG56"/>
    <mergeCell ref="EH56:EJ56"/>
    <mergeCell ref="EK56:EM56"/>
    <mergeCell ref="FI56:FK56"/>
    <mergeCell ref="EE53:EG53"/>
    <mergeCell ref="EH53:EJ53"/>
    <mergeCell ref="EK53:EM53"/>
    <mergeCell ref="FI53:FK53"/>
    <mergeCell ref="EE54:EG54"/>
    <mergeCell ref="EH54:EJ54"/>
    <mergeCell ref="EK54:EM54"/>
    <mergeCell ref="FI54:FK54"/>
    <mergeCell ref="EN54:EP54"/>
    <mergeCell ref="EQ54:ES54"/>
    <mergeCell ref="ET54:EV54"/>
    <mergeCell ref="EW54:EY54"/>
    <mergeCell ref="EZ54:FB54"/>
    <mergeCell ref="FC54:FE54"/>
    <mergeCell ref="FF54:FH54"/>
    <mergeCell ref="EN55:EP55"/>
    <mergeCell ref="EE51:EG51"/>
    <mergeCell ref="EH51:EJ51"/>
    <mergeCell ref="EK51:EM51"/>
    <mergeCell ref="FI51:FK51"/>
    <mergeCell ref="EE52:EG52"/>
    <mergeCell ref="EH52:EJ52"/>
    <mergeCell ref="EK52:EM52"/>
    <mergeCell ref="FI52:FK52"/>
    <mergeCell ref="EE49:EG49"/>
    <mergeCell ref="EH49:EJ49"/>
    <mergeCell ref="EK49:EM49"/>
    <mergeCell ref="FI49:FK49"/>
    <mergeCell ref="EE50:EG50"/>
    <mergeCell ref="EH50:EJ50"/>
    <mergeCell ref="EK50:EM50"/>
    <mergeCell ref="FI50:FK50"/>
    <mergeCell ref="EE47:EG47"/>
    <mergeCell ref="EH47:EJ47"/>
    <mergeCell ref="EK47:EM47"/>
    <mergeCell ref="FI47:FK47"/>
    <mergeCell ref="EE48:EG48"/>
    <mergeCell ref="EH48:EJ48"/>
    <mergeCell ref="EK48:EM48"/>
    <mergeCell ref="FI48:FK48"/>
    <mergeCell ref="EN47:EP47"/>
    <mergeCell ref="EQ47:ES47"/>
    <mergeCell ref="ET47:EV47"/>
    <mergeCell ref="EW47:EY47"/>
    <mergeCell ref="EZ47:FB47"/>
    <mergeCell ref="FC47:FE47"/>
    <mergeCell ref="FF47:FH47"/>
    <mergeCell ref="EN48:EP48"/>
    <mergeCell ref="EE45:EG45"/>
    <mergeCell ref="EH45:EJ45"/>
    <mergeCell ref="EK45:EM45"/>
    <mergeCell ref="FI45:FK45"/>
    <mergeCell ref="EE46:EG46"/>
    <mergeCell ref="EH46:EJ46"/>
    <mergeCell ref="EK46:EM46"/>
    <mergeCell ref="FI46:FK46"/>
    <mergeCell ref="EE43:EG43"/>
    <mergeCell ref="EH43:EJ43"/>
    <mergeCell ref="EK43:EM43"/>
    <mergeCell ref="FI43:FK43"/>
    <mergeCell ref="EE44:EG44"/>
    <mergeCell ref="EH44:EJ44"/>
    <mergeCell ref="EK44:EM44"/>
    <mergeCell ref="FI44:FK44"/>
    <mergeCell ref="EE41:EG41"/>
    <mergeCell ref="EH41:EJ41"/>
    <mergeCell ref="EK41:EM41"/>
    <mergeCell ref="FI41:FK41"/>
    <mergeCell ref="EE42:EG42"/>
    <mergeCell ref="EH42:EJ42"/>
    <mergeCell ref="EK42:EM42"/>
    <mergeCell ref="FI42:FK42"/>
    <mergeCell ref="EN43:EP43"/>
    <mergeCell ref="EQ43:ES43"/>
    <mergeCell ref="ET43:EV43"/>
    <mergeCell ref="EW43:EY43"/>
    <mergeCell ref="EZ43:FB43"/>
    <mergeCell ref="FC43:FE43"/>
    <mergeCell ref="FF43:FH43"/>
    <mergeCell ref="EN44:EP44"/>
    <mergeCell ref="EE39:EG39"/>
    <mergeCell ref="EH39:EJ39"/>
    <mergeCell ref="EK39:EM39"/>
    <mergeCell ref="FI39:FK39"/>
    <mergeCell ref="EE40:EG40"/>
    <mergeCell ref="EH40:EJ40"/>
    <mergeCell ref="EK40:EM40"/>
    <mergeCell ref="FI40:FK40"/>
    <mergeCell ref="EE37:EG37"/>
    <mergeCell ref="EH37:EJ37"/>
    <mergeCell ref="EK37:EM37"/>
    <mergeCell ref="FI37:FK37"/>
    <mergeCell ref="EE38:EG38"/>
    <mergeCell ref="EH38:EJ38"/>
    <mergeCell ref="EK38:EM38"/>
    <mergeCell ref="FI38:FK38"/>
    <mergeCell ref="EE35:EG35"/>
    <mergeCell ref="EH35:EJ35"/>
    <mergeCell ref="EK35:EM35"/>
    <mergeCell ref="FI35:FK35"/>
    <mergeCell ref="EE36:EG36"/>
    <mergeCell ref="EH36:EJ36"/>
    <mergeCell ref="EK36:EM36"/>
    <mergeCell ref="FI36:FK36"/>
    <mergeCell ref="EN36:EP36"/>
    <mergeCell ref="EQ36:ES36"/>
    <mergeCell ref="ET36:EV36"/>
    <mergeCell ref="EW36:EY36"/>
    <mergeCell ref="EZ36:FB36"/>
    <mergeCell ref="FC36:FE36"/>
    <mergeCell ref="FF36:FH36"/>
    <mergeCell ref="EN37:EP37"/>
    <mergeCell ref="EE33:EG33"/>
    <mergeCell ref="EH33:EJ33"/>
    <mergeCell ref="EK33:EM33"/>
    <mergeCell ref="FI33:FK33"/>
    <mergeCell ref="EE34:EG34"/>
    <mergeCell ref="EH34:EJ34"/>
    <mergeCell ref="EK34:EM34"/>
    <mergeCell ref="FI34:FK34"/>
    <mergeCell ref="EE31:EG31"/>
    <mergeCell ref="EH31:EJ31"/>
    <mergeCell ref="EK31:EM31"/>
    <mergeCell ref="FI31:FK31"/>
    <mergeCell ref="EE32:EG32"/>
    <mergeCell ref="EH32:EJ32"/>
    <mergeCell ref="EK32:EM32"/>
    <mergeCell ref="FI32:FK32"/>
    <mergeCell ref="EE29:EG29"/>
    <mergeCell ref="EH29:EJ29"/>
    <mergeCell ref="EK29:EM29"/>
    <mergeCell ref="FI29:FK29"/>
    <mergeCell ref="EE30:EG30"/>
    <mergeCell ref="EH30:EJ30"/>
    <mergeCell ref="EK30:EM30"/>
    <mergeCell ref="FI30:FK30"/>
    <mergeCell ref="EN29:EP29"/>
    <mergeCell ref="EQ29:ES29"/>
    <mergeCell ref="ET29:EV29"/>
    <mergeCell ref="EW29:EY29"/>
    <mergeCell ref="EZ29:FB29"/>
    <mergeCell ref="FC29:FE29"/>
    <mergeCell ref="FF29:FH29"/>
    <mergeCell ref="EN30:EP30"/>
    <mergeCell ref="EE27:EG27"/>
    <mergeCell ref="EH27:EJ27"/>
    <mergeCell ref="EK27:EM27"/>
    <mergeCell ref="FI27:FK27"/>
    <mergeCell ref="EE28:EG28"/>
    <mergeCell ref="EH28:EJ28"/>
    <mergeCell ref="EK28:EM28"/>
    <mergeCell ref="FI28:FK28"/>
    <mergeCell ref="EE25:EG25"/>
    <mergeCell ref="EH25:EJ25"/>
    <mergeCell ref="EK25:EM25"/>
    <mergeCell ref="FI25:FK25"/>
    <mergeCell ref="EE26:EG26"/>
    <mergeCell ref="EH26:EJ26"/>
    <mergeCell ref="EK26:EM26"/>
    <mergeCell ref="FI26:FK26"/>
    <mergeCell ref="EE23:EG23"/>
    <mergeCell ref="EH23:EJ23"/>
    <mergeCell ref="EK23:EM23"/>
    <mergeCell ref="FI23:FK23"/>
    <mergeCell ref="EE24:EG24"/>
    <mergeCell ref="EH24:EJ24"/>
    <mergeCell ref="EK24:EM24"/>
    <mergeCell ref="FI24:FK24"/>
    <mergeCell ref="EN25:EP25"/>
    <mergeCell ref="EQ25:ES25"/>
    <mergeCell ref="ET25:EV25"/>
    <mergeCell ref="EW25:EY25"/>
    <mergeCell ref="EZ25:FB25"/>
    <mergeCell ref="FC25:FE25"/>
    <mergeCell ref="FF25:FH25"/>
    <mergeCell ref="EN26:EP26"/>
    <mergeCell ref="EE21:EG21"/>
    <mergeCell ref="EH21:EJ21"/>
    <mergeCell ref="EK21:EM21"/>
    <mergeCell ref="FI21:FK21"/>
    <mergeCell ref="EE22:EG22"/>
    <mergeCell ref="EH22:EJ22"/>
    <mergeCell ref="EK22:EM22"/>
    <mergeCell ref="FI22:FK22"/>
    <mergeCell ref="EE19:EG19"/>
    <mergeCell ref="EH19:EJ19"/>
    <mergeCell ref="EK19:EM19"/>
    <mergeCell ref="FI19:FK19"/>
    <mergeCell ref="EE20:EG20"/>
    <mergeCell ref="EH20:EJ20"/>
    <mergeCell ref="EK20:EM20"/>
    <mergeCell ref="FI20:FK20"/>
    <mergeCell ref="EE17:EG17"/>
    <mergeCell ref="EH17:EJ17"/>
    <mergeCell ref="EK17:EM17"/>
    <mergeCell ref="FI17:FK17"/>
    <mergeCell ref="EE18:EG18"/>
    <mergeCell ref="EH18:EJ18"/>
    <mergeCell ref="EK18:EM18"/>
    <mergeCell ref="FI18:FK18"/>
    <mergeCell ref="EN18:EP18"/>
    <mergeCell ref="EQ18:ES18"/>
    <mergeCell ref="ET18:EV18"/>
    <mergeCell ref="EW18:EY18"/>
    <mergeCell ref="EZ18:FB18"/>
    <mergeCell ref="FC18:FE18"/>
    <mergeCell ref="FF18:FH18"/>
    <mergeCell ref="EN19:EP19"/>
    <mergeCell ref="EE16:EG16"/>
    <mergeCell ref="EH16:EJ16"/>
    <mergeCell ref="EK16:EM16"/>
    <mergeCell ref="FI16:FK16"/>
    <mergeCell ref="EE13:EG13"/>
    <mergeCell ref="EH13:EJ13"/>
    <mergeCell ref="EK13:EM13"/>
    <mergeCell ref="FI13:FK13"/>
    <mergeCell ref="EE14:EG14"/>
    <mergeCell ref="EH14:EJ14"/>
    <mergeCell ref="EK14:EM14"/>
    <mergeCell ref="FI14:FK14"/>
    <mergeCell ref="EE11:EG11"/>
    <mergeCell ref="EH11:EJ11"/>
    <mergeCell ref="EK11:EM11"/>
    <mergeCell ref="FI11:FK11"/>
    <mergeCell ref="EE12:EG12"/>
    <mergeCell ref="EH12:EJ12"/>
    <mergeCell ref="EK12:EM12"/>
    <mergeCell ref="FI12:FK12"/>
    <mergeCell ref="EN13:EP13"/>
    <mergeCell ref="EQ13:ES13"/>
    <mergeCell ref="ET13:EV13"/>
    <mergeCell ref="EW13:EY13"/>
    <mergeCell ref="EZ13:FB13"/>
    <mergeCell ref="FC13:FE13"/>
    <mergeCell ref="FF13:FH13"/>
    <mergeCell ref="EN14:EP14"/>
    <mergeCell ref="EQ14:ES14"/>
    <mergeCell ref="ET14:EV14"/>
    <mergeCell ref="EW14:EY14"/>
    <mergeCell ref="EZ14:FB14"/>
    <mergeCell ref="EH7:EJ7"/>
    <mergeCell ref="EK7:EM7"/>
    <mergeCell ref="FI7:FK7"/>
    <mergeCell ref="EE8:EG8"/>
    <mergeCell ref="EH8:EJ8"/>
    <mergeCell ref="EK8:EM8"/>
    <mergeCell ref="FI8:FK8"/>
    <mergeCell ref="EE5:EG5"/>
    <mergeCell ref="EH5:EJ5"/>
    <mergeCell ref="EK5:EM5"/>
    <mergeCell ref="FI5:FK5"/>
    <mergeCell ref="EE6:EG6"/>
    <mergeCell ref="EH6:EJ6"/>
    <mergeCell ref="EK6:EM6"/>
    <mergeCell ref="FI6:FK6"/>
    <mergeCell ref="EE15:EG15"/>
    <mergeCell ref="EH15:EJ15"/>
    <mergeCell ref="EK15:EM15"/>
    <mergeCell ref="FI15:FK15"/>
    <mergeCell ref="EW5:EY5"/>
    <mergeCell ref="EZ5:FB5"/>
    <mergeCell ref="FC5:FE5"/>
    <mergeCell ref="FF5:FH5"/>
    <mergeCell ref="EN6:EP6"/>
    <mergeCell ref="EQ6:ES6"/>
    <mergeCell ref="ET6:EV6"/>
    <mergeCell ref="EW6:EY6"/>
    <mergeCell ref="EZ6:FB6"/>
    <mergeCell ref="FC6:FE6"/>
    <mergeCell ref="FF6:FH6"/>
    <mergeCell ref="EN7:EP7"/>
    <mergeCell ref="EQ7:ES7"/>
    <mergeCell ref="EE4:EG4"/>
    <mergeCell ref="EH4:EJ4"/>
    <mergeCell ref="EK4:EM4"/>
    <mergeCell ref="FI4:FK4"/>
    <mergeCell ref="DA94:DC94"/>
    <mergeCell ref="DD94:DF94"/>
    <mergeCell ref="EB94:ED94"/>
    <mergeCell ref="DA92:DC92"/>
    <mergeCell ref="DD92:DF92"/>
    <mergeCell ref="EB92:ED92"/>
    <mergeCell ref="DA93:DC93"/>
    <mergeCell ref="DD93:DF93"/>
    <mergeCell ref="EB93:ED93"/>
    <mergeCell ref="DA90:DC90"/>
    <mergeCell ref="DD90:DF90"/>
    <mergeCell ref="EB90:ED90"/>
    <mergeCell ref="DA91:DC91"/>
    <mergeCell ref="DD91:DF91"/>
    <mergeCell ref="EB91:ED91"/>
    <mergeCell ref="DA88:DC88"/>
    <mergeCell ref="DD88:DF88"/>
    <mergeCell ref="EB88:ED88"/>
    <mergeCell ref="DA89:DC89"/>
    <mergeCell ref="EE9:EG9"/>
    <mergeCell ref="EH9:EJ9"/>
    <mergeCell ref="EK9:EM9"/>
    <mergeCell ref="FI9:FK9"/>
    <mergeCell ref="EE10:EG10"/>
    <mergeCell ref="EH10:EJ10"/>
    <mergeCell ref="EK10:EM10"/>
    <mergeCell ref="FI10:FK10"/>
    <mergeCell ref="EE7:EG7"/>
    <mergeCell ref="DD89:DF89"/>
    <mergeCell ref="EB89:ED89"/>
    <mergeCell ref="DA86:DC86"/>
    <mergeCell ref="DD86:DF86"/>
    <mergeCell ref="EB86:ED86"/>
    <mergeCell ref="DA87:DC87"/>
    <mergeCell ref="DD87:DF87"/>
    <mergeCell ref="EB87:ED87"/>
    <mergeCell ref="DA84:DC84"/>
    <mergeCell ref="DD84:DF84"/>
    <mergeCell ref="EB84:ED84"/>
    <mergeCell ref="DA85:DC85"/>
    <mergeCell ref="DD85:DF85"/>
    <mergeCell ref="EB85:ED85"/>
    <mergeCell ref="DA82:DC82"/>
    <mergeCell ref="DD82:DF82"/>
    <mergeCell ref="EB82:ED82"/>
    <mergeCell ref="DA83:DC83"/>
    <mergeCell ref="DD83:DF83"/>
    <mergeCell ref="EB83:ED83"/>
    <mergeCell ref="DG84:DI84"/>
    <mergeCell ref="DJ84:DL84"/>
    <mergeCell ref="DM84:DO84"/>
    <mergeCell ref="DP84:DR84"/>
    <mergeCell ref="DS84:DU84"/>
    <mergeCell ref="DV84:DX84"/>
    <mergeCell ref="DY84:EA84"/>
    <mergeCell ref="DG85:DI85"/>
    <mergeCell ref="DJ85:DL85"/>
    <mergeCell ref="DM85:DO85"/>
    <mergeCell ref="DP85:DR85"/>
    <mergeCell ref="DS85:DU85"/>
    <mergeCell ref="DA80:DC80"/>
    <mergeCell ref="DD80:DF80"/>
    <mergeCell ref="EB80:ED80"/>
    <mergeCell ref="DA81:DC81"/>
    <mergeCell ref="DD81:DF81"/>
    <mergeCell ref="EB81:ED81"/>
    <mergeCell ref="DA78:DC78"/>
    <mergeCell ref="DD78:DF78"/>
    <mergeCell ref="EB78:ED78"/>
    <mergeCell ref="DA79:DC79"/>
    <mergeCell ref="DD79:DF79"/>
    <mergeCell ref="EB79:ED79"/>
    <mergeCell ref="DA76:DC76"/>
    <mergeCell ref="DD76:DF76"/>
    <mergeCell ref="EB76:ED76"/>
    <mergeCell ref="DA77:DC77"/>
    <mergeCell ref="DD77:DF77"/>
    <mergeCell ref="EB77:ED77"/>
    <mergeCell ref="DG76:DI76"/>
    <mergeCell ref="DJ76:DL76"/>
    <mergeCell ref="DM76:DO76"/>
    <mergeCell ref="DP76:DR76"/>
    <mergeCell ref="DS76:DU76"/>
    <mergeCell ref="DV76:DX76"/>
    <mergeCell ref="DY76:EA76"/>
    <mergeCell ref="DG77:DI77"/>
    <mergeCell ref="DJ77:DL77"/>
    <mergeCell ref="DM77:DO77"/>
    <mergeCell ref="DP77:DR77"/>
    <mergeCell ref="DS77:DU77"/>
    <mergeCell ref="DV77:DX77"/>
    <mergeCell ref="DY77:EA77"/>
    <mergeCell ref="DA74:DC74"/>
    <mergeCell ref="DD74:DF74"/>
    <mergeCell ref="EB74:ED74"/>
    <mergeCell ref="DA75:DC75"/>
    <mergeCell ref="DD75:DF75"/>
    <mergeCell ref="EB75:ED75"/>
    <mergeCell ref="DA72:DC72"/>
    <mergeCell ref="DD72:DF72"/>
    <mergeCell ref="EB72:ED72"/>
    <mergeCell ref="DA73:DC73"/>
    <mergeCell ref="DD73:DF73"/>
    <mergeCell ref="EB73:ED73"/>
    <mergeCell ref="DA70:DC70"/>
    <mergeCell ref="DD70:DF70"/>
    <mergeCell ref="EB70:ED70"/>
    <mergeCell ref="DA71:DC71"/>
    <mergeCell ref="DD71:DF71"/>
    <mergeCell ref="EB71:ED71"/>
    <mergeCell ref="DG71:DI71"/>
    <mergeCell ref="DJ71:DL71"/>
    <mergeCell ref="DM71:DO71"/>
    <mergeCell ref="DP71:DR71"/>
    <mergeCell ref="DS71:DU71"/>
    <mergeCell ref="DV71:DX71"/>
    <mergeCell ref="DY71:EA71"/>
    <mergeCell ref="DG72:DI72"/>
    <mergeCell ref="DJ72:DL72"/>
    <mergeCell ref="DM72:DO72"/>
    <mergeCell ref="DP72:DR72"/>
    <mergeCell ref="DS72:DU72"/>
    <mergeCell ref="DV72:DX72"/>
    <mergeCell ref="DY72:EA72"/>
    <mergeCell ref="DA68:DC68"/>
    <mergeCell ref="DD68:DF68"/>
    <mergeCell ref="EB68:ED68"/>
    <mergeCell ref="DA69:DC69"/>
    <mergeCell ref="DD69:DF69"/>
    <mergeCell ref="EB69:ED69"/>
    <mergeCell ref="DA66:DC66"/>
    <mergeCell ref="DD66:DF66"/>
    <mergeCell ref="EB66:ED66"/>
    <mergeCell ref="DA67:DC67"/>
    <mergeCell ref="DD67:DF67"/>
    <mergeCell ref="EB67:ED67"/>
    <mergeCell ref="DA64:DC64"/>
    <mergeCell ref="DD64:DF64"/>
    <mergeCell ref="EB64:ED64"/>
    <mergeCell ref="DA65:DC65"/>
    <mergeCell ref="DD65:DF65"/>
    <mergeCell ref="EB65:ED65"/>
    <mergeCell ref="DG66:DI66"/>
    <mergeCell ref="DJ66:DL66"/>
    <mergeCell ref="DM66:DO66"/>
    <mergeCell ref="DP66:DR66"/>
    <mergeCell ref="DS66:DU66"/>
    <mergeCell ref="DV66:DX66"/>
    <mergeCell ref="DY66:EA66"/>
    <mergeCell ref="DG67:DI67"/>
    <mergeCell ref="DJ67:DL67"/>
    <mergeCell ref="DM67:DO67"/>
    <mergeCell ref="DP67:DR67"/>
    <mergeCell ref="DS67:DU67"/>
    <mergeCell ref="DV67:DX67"/>
    <mergeCell ref="DY67:EA67"/>
    <mergeCell ref="DA62:DC62"/>
    <mergeCell ref="DD62:DF62"/>
    <mergeCell ref="EB62:ED62"/>
    <mergeCell ref="DA63:DC63"/>
    <mergeCell ref="DD63:DF63"/>
    <mergeCell ref="EB63:ED63"/>
    <mergeCell ref="DA60:DC60"/>
    <mergeCell ref="DD60:DF60"/>
    <mergeCell ref="EB60:ED60"/>
    <mergeCell ref="DA61:DC61"/>
    <mergeCell ref="DD61:DF61"/>
    <mergeCell ref="EB61:ED61"/>
    <mergeCell ref="DA58:DC58"/>
    <mergeCell ref="DD58:DF58"/>
    <mergeCell ref="EB58:ED58"/>
    <mergeCell ref="DA59:DC59"/>
    <mergeCell ref="DD59:DF59"/>
    <mergeCell ref="EB59:ED59"/>
    <mergeCell ref="DG58:DI58"/>
    <mergeCell ref="DJ58:DL58"/>
    <mergeCell ref="DM58:DO58"/>
    <mergeCell ref="DP58:DR58"/>
    <mergeCell ref="DS58:DU58"/>
    <mergeCell ref="DV58:DX58"/>
    <mergeCell ref="DY58:EA58"/>
    <mergeCell ref="DG59:DI59"/>
    <mergeCell ref="DJ59:DL59"/>
    <mergeCell ref="DM59:DO59"/>
    <mergeCell ref="DP59:DR59"/>
    <mergeCell ref="DS59:DU59"/>
    <mergeCell ref="DV59:DX59"/>
    <mergeCell ref="DY59:EA59"/>
    <mergeCell ref="DA56:DC56"/>
    <mergeCell ref="DD56:DF56"/>
    <mergeCell ref="EB56:ED56"/>
    <mergeCell ref="DA57:DC57"/>
    <mergeCell ref="DD57:DF57"/>
    <mergeCell ref="EB57:ED57"/>
    <mergeCell ref="DA54:DC54"/>
    <mergeCell ref="DD54:DF54"/>
    <mergeCell ref="EB54:ED54"/>
    <mergeCell ref="DA55:DC55"/>
    <mergeCell ref="DD55:DF55"/>
    <mergeCell ref="EB55:ED55"/>
    <mergeCell ref="DA52:DC52"/>
    <mergeCell ref="DD52:DF52"/>
    <mergeCell ref="EB52:ED52"/>
    <mergeCell ref="DA53:DC53"/>
    <mergeCell ref="DD53:DF53"/>
    <mergeCell ref="EB53:ED53"/>
    <mergeCell ref="DG53:DI53"/>
    <mergeCell ref="DJ53:DL53"/>
    <mergeCell ref="DM53:DO53"/>
    <mergeCell ref="DP53:DR53"/>
    <mergeCell ref="DS53:DU53"/>
    <mergeCell ref="DV53:DX53"/>
    <mergeCell ref="DY53:EA53"/>
    <mergeCell ref="DG54:DI54"/>
    <mergeCell ref="DJ54:DL54"/>
    <mergeCell ref="DM54:DO54"/>
    <mergeCell ref="DP54:DR54"/>
    <mergeCell ref="DS54:DU54"/>
    <mergeCell ref="DV54:DX54"/>
    <mergeCell ref="DY54:EA54"/>
    <mergeCell ref="DA50:DC50"/>
    <mergeCell ref="DD50:DF50"/>
    <mergeCell ref="EB50:ED50"/>
    <mergeCell ref="DA51:DC51"/>
    <mergeCell ref="DD51:DF51"/>
    <mergeCell ref="EB51:ED51"/>
    <mergeCell ref="DA48:DC48"/>
    <mergeCell ref="DD48:DF48"/>
    <mergeCell ref="EB48:ED48"/>
    <mergeCell ref="DA49:DC49"/>
    <mergeCell ref="DD49:DF49"/>
    <mergeCell ref="EB49:ED49"/>
    <mergeCell ref="DA46:DC46"/>
    <mergeCell ref="DD46:DF46"/>
    <mergeCell ref="EB46:ED46"/>
    <mergeCell ref="DA47:DC47"/>
    <mergeCell ref="DD47:DF47"/>
    <mergeCell ref="EB47:ED47"/>
    <mergeCell ref="DG48:DI48"/>
    <mergeCell ref="DJ48:DL48"/>
    <mergeCell ref="DM48:DO48"/>
    <mergeCell ref="DP48:DR48"/>
    <mergeCell ref="DS48:DU48"/>
    <mergeCell ref="DV48:DX48"/>
    <mergeCell ref="DY48:EA48"/>
    <mergeCell ref="DG49:DI49"/>
    <mergeCell ref="DJ49:DL49"/>
    <mergeCell ref="DM49:DO49"/>
    <mergeCell ref="DP49:DR49"/>
    <mergeCell ref="DS49:DU49"/>
    <mergeCell ref="DV49:DX49"/>
    <mergeCell ref="DY49:EA49"/>
    <mergeCell ref="DA44:DC44"/>
    <mergeCell ref="DD44:DF44"/>
    <mergeCell ref="EB44:ED44"/>
    <mergeCell ref="DA45:DC45"/>
    <mergeCell ref="DD45:DF45"/>
    <mergeCell ref="EB45:ED45"/>
    <mergeCell ref="DA42:DC42"/>
    <mergeCell ref="DD42:DF42"/>
    <mergeCell ref="EB42:ED42"/>
    <mergeCell ref="DA43:DC43"/>
    <mergeCell ref="DD43:DF43"/>
    <mergeCell ref="EB43:ED43"/>
    <mergeCell ref="DA40:DC40"/>
    <mergeCell ref="DD40:DF40"/>
    <mergeCell ref="EB40:ED40"/>
    <mergeCell ref="DA41:DC41"/>
    <mergeCell ref="DD41:DF41"/>
    <mergeCell ref="EB41:ED41"/>
    <mergeCell ref="DG40:DI40"/>
    <mergeCell ref="DJ40:DL40"/>
    <mergeCell ref="DM40:DO40"/>
    <mergeCell ref="DP40:DR40"/>
    <mergeCell ref="DS40:DU40"/>
    <mergeCell ref="DV40:DX40"/>
    <mergeCell ref="DY40:EA40"/>
    <mergeCell ref="DG41:DI41"/>
    <mergeCell ref="DJ41:DL41"/>
    <mergeCell ref="DM41:DO41"/>
    <mergeCell ref="DP41:DR41"/>
    <mergeCell ref="DS41:DU41"/>
    <mergeCell ref="DV41:DX41"/>
    <mergeCell ref="DY41:EA41"/>
    <mergeCell ref="DA38:DC38"/>
    <mergeCell ref="DD38:DF38"/>
    <mergeCell ref="EB38:ED38"/>
    <mergeCell ref="DA39:DC39"/>
    <mergeCell ref="DD39:DF39"/>
    <mergeCell ref="EB39:ED39"/>
    <mergeCell ref="DA36:DC36"/>
    <mergeCell ref="DD36:DF36"/>
    <mergeCell ref="EB36:ED36"/>
    <mergeCell ref="DA37:DC37"/>
    <mergeCell ref="DD37:DF37"/>
    <mergeCell ref="EB37:ED37"/>
    <mergeCell ref="DA34:DC34"/>
    <mergeCell ref="DD34:DF34"/>
    <mergeCell ref="EB34:ED34"/>
    <mergeCell ref="DA35:DC35"/>
    <mergeCell ref="DD35:DF35"/>
    <mergeCell ref="EB35:ED35"/>
    <mergeCell ref="DG35:DI35"/>
    <mergeCell ref="DJ35:DL35"/>
    <mergeCell ref="DM35:DO35"/>
    <mergeCell ref="DP35:DR35"/>
    <mergeCell ref="DS35:DU35"/>
    <mergeCell ref="DV35:DX35"/>
    <mergeCell ref="DY35:EA35"/>
    <mergeCell ref="DG36:DI36"/>
    <mergeCell ref="DJ36:DL36"/>
    <mergeCell ref="DM36:DO36"/>
    <mergeCell ref="DP36:DR36"/>
    <mergeCell ref="DS36:DU36"/>
    <mergeCell ref="DV36:DX36"/>
    <mergeCell ref="DY36:EA36"/>
    <mergeCell ref="DA32:DC32"/>
    <mergeCell ref="DD32:DF32"/>
    <mergeCell ref="EB32:ED32"/>
    <mergeCell ref="DA33:DC33"/>
    <mergeCell ref="DD33:DF33"/>
    <mergeCell ref="EB33:ED33"/>
    <mergeCell ref="DA30:DC30"/>
    <mergeCell ref="DD30:DF30"/>
    <mergeCell ref="EB30:ED30"/>
    <mergeCell ref="DA31:DC31"/>
    <mergeCell ref="DD31:DF31"/>
    <mergeCell ref="EB31:ED31"/>
    <mergeCell ref="DA28:DC28"/>
    <mergeCell ref="DD28:DF28"/>
    <mergeCell ref="EB28:ED28"/>
    <mergeCell ref="DA29:DC29"/>
    <mergeCell ref="DD29:DF29"/>
    <mergeCell ref="EB29:ED29"/>
    <mergeCell ref="DG30:DI30"/>
    <mergeCell ref="DJ30:DL30"/>
    <mergeCell ref="DM30:DO30"/>
    <mergeCell ref="DP30:DR30"/>
    <mergeCell ref="DS30:DU30"/>
    <mergeCell ref="DV30:DX30"/>
    <mergeCell ref="DY30:EA30"/>
    <mergeCell ref="DG31:DI31"/>
    <mergeCell ref="DJ31:DL31"/>
    <mergeCell ref="DM31:DO31"/>
    <mergeCell ref="DP31:DR31"/>
    <mergeCell ref="DS31:DU31"/>
    <mergeCell ref="DV31:DX31"/>
    <mergeCell ref="DY31:EA31"/>
    <mergeCell ref="DA26:DC26"/>
    <mergeCell ref="DD26:DF26"/>
    <mergeCell ref="EB26:ED26"/>
    <mergeCell ref="DA27:DC27"/>
    <mergeCell ref="DD27:DF27"/>
    <mergeCell ref="EB27:ED27"/>
    <mergeCell ref="DA24:DC24"/>
    <mergeCell ref="DD24:DF24"/>
    <mergeCell ref="EB24:ED24"/>
    <mergeCell ref="DA25:DC25"/>
    <mergeCell ref="DD25:DF25"/>
    <mergeCell ref="EB25:ED25"/>
    <mergeCell ref="DA22:DC22"/>
    <mergeCell ref="DD22:DF22"/>
    <mergeCell ref="EB22:ED22"/>
    <mergeCell ref="DA23:DC23"/>
    <mergeCell ref="DD23:DF23"/>
    <mergeCell ref="EB23:ED23"/>
    <mergeCell ref="DG22:DI22"/>
    <mergeCell ref="DJ22:DL22"/>
    <mergeCell ref="DM22:DO22"/>
    <mergeCell ref="DP22:DR22"/>
    <mergeCell ref="DS22:DU22"/>
    <mergeCell ref="DV22:DX22"/>
    <mergeCell ref="DY22:EA22"/>
    <mergeCell ref="DG23:DI23"/>
    <mergeCell ref="DJ23:DL23"/>
    <mergeCell ref="DM23:DO23"/>
    <mergeCell ref="DP23:DR23"/>
    <mergeCell ref="DS23:DU23"/>
    <mergeCell ref="DV23:DX23"/>
    <mergeCell ref="DY23:EA23"/>
    <mergeCell ref="DA20:DC20"/>
    <mergeCell ref="DD20:DF20"/>
    <mergeCell ref="EB20:ED20"/>
    <mergeCell ref="DA21:DC21"/>
    <mergeCell ref="DD21:DF21"/>
    <mergeCell ref="EB21:ED21"/>
    <mergeCell ref="DA18:DC18"/>
    <mergeCell ref="DD18:DF18"/>
    <mergeCell ref="EB18:ED18"/>
    <mergeCell ref="DA19:DC19"/>
    <mergeCell ref="DD19:DF19"/>
    <mergeCell ref="EB19:ED19"/>
    <mergeCell ref="DA16:DC16"/>
    <mergeCell ref="DD16:DF16"/>
    <mergeCell ref="EB16:ED16"/>
    <mergeCell ref="DA17:DC17"/>
    <mergeCell ref="DD17:DF17"/>
    <mergeCell ref="EB17:ED17"/>
    <mergeCell ref="DG17:DI17"/>
    <mergeCell ref="DJ17:DL17"/>
    <mergeCell ref="DM17:DO17"/>
    <mergeCell ref="DP17:DR17"/>
    <mergeCell ref="DS17:DU17"/>
    <mergeCell ref="DV17:DX17"/>
    <mergeCell ref="DY17:EA17"/>
    <mergeCell ref="DG18:DI18"/>
    <mergeCell ref="DJ18:DL18"/>
    <mergeCell ref="DM18:DO18"/>
    <mergeCell ref="DP18:DR18"/>
    <mergeCell ref="DS18:DU18"/>
    <mergeCell ref="DV18:DX18"/>
    <mergeCell ref="DY18:EA18"/>
    <mergeCell ref="DA14:DC14"/>
    <mergeCell ref="DD14:DF14"/>
    <mergeCell ref="EB14:ED14"/>
    <mergeCell ref="DA15:DC15"/>
    <mergeCell ref="DD15:DF15"/>
    <mergeCell ref="EB15:ED15"/>
    <mergeCell ref="DA12:DC12"/>
    <mergeCell ref="DD12:DF12"/>
    <mergeCell ref="EB12:ED12"/>
    <mergeCell ref="DA13:DC13"/>
    <mergeCell ref="DD13:DF13"/>
    <mergeCell ref="EB13:ED13"/>
    <mergeCell ref="DA10:DC10"/>
    <mergeCell ref="DD10:DF10"/>
    <mergeCell ref="EB10:ED10"/>
    <mergeCell ref="DA11:DC11"/>
    <mergeCell ref="DD11:DF11"/>
    <mergeCell ref="EB11:ED11"/>
    <mergeCell ref="DG12:DI12"/>
    <mergeCell ref="DJ12:DL12"/>
    <mergeCell ref="DM12:DO12"/>
    <mergeCell ref="DP12:DR12"/>
    <mergeCell ref="DS12:DU12"/>
    <mergeCell ref="DV12:DX12"/>
    <mergeCell ref="DY12:EA12"/>
    <mergeCell ref="DG13:DI13"/>
    <mergeCell ref="DJ13:DL13"/>
    <mergeCell ref="DM13:DO13"/>
    <mergeCell ref="DP13:DR13"/>
    <mergeCell ref="DS13:DU13"/>
    <mergeCell ref="DV13:DX13"/>
    <mergeCell ref="DY13:EA13"/>
    <mergeCell ref="DA8:DC8"/>
    <mergeCell ref="DD8:DF8"/>
    <mergeCell ref="EB8:ED8"/>
    <mergeCell ref="DA9:DC9"/>
    <mergeCell ref="DD9:DF9"/>
    <mergeCell ref="EB9:ED9"/>
    <mergeCell ref="DA3:DC3"/>
    <mergeCell ref="DD3:DF3"/>
    <mergeCell ref="EB3:ED3"/>
    <mergeCell ref="DA4:DC4"/>
    <mergeCell ref="DD4:DF4"/>
    <mergeCell ref="EB4:ED4"/>
    <mergeCell ref="DA5:DC5"/>
    <mergeCell ref="DD5:DF5"/>
    <mergeCell ref="EB5:ED5"/>
    <mergeCell ref="DA6:DC6"/>
    <mergeCell ref="DD6:DF6"/>
    <mergeCell ref="EB6:ED6"/>
    <mergeCell ref="DA7:DC7"/>
    <mergeCell ref="DD7:DF7"/>
    <mergeCell ref="EB7:ED7"/>
    <mergeCell ref="DG5:DI5"/>
    <mergeCell ref="DJ5:DL5"/>
    <mergeCell ref="DM5:DO5"/>
    <mergeCell ref="DP5:DR5"/>
    <mergeCell ref="DS5:DU5"/>
    <mergeCell ref="DV5:DX5"/>
    <mergeCell ref="DY5:EA5"/>
    <mergeCell ref="DG6:DI6"/>
    <mergeCell ref="DJ6:DL6"/>
    <mergeCell ref="DM6:DO6"/>
    <mergeCell ref="DP6:DR6"/>
    <mergeCell ref="CU93:CW93"/>
    <mergeCell ref="CU94:CW94"/>
    <mergeCell ref="CU88:CW88"/>
    <mergeCell ref="CU89:CW89"/>
    <mergeCell ref="CU90:CW90"/>
    <mergeCell ref="CU91:CW91"/>
    <mergeCell ref="CU92:CW92"/>
    <mergeCell ref="CU83:CW83"/>
    <mergeCell ref="CU84:CW84"/>
    <mergeCell ref="CU85:CW85"/>
    <mergeCell ref="CU86:CW86"/>
    <mergeCell ref="CU87:CW87"/>
    <mergeCell ref="CU78:CW78"/>
    <mergeCell ref="CU79:CW79"/>
    <mergeCell ref="CU80:CW80"/>
    <mergeCell ref="CU81:CW81"/>
    <mergeCell ref="CU82:CW82"/>
    <mergeCell ref="CU74:CW74"/>
    <mergeCell ref="CU75:CW75"/>
    <mergeCell ref="CU76:CW76"/>
    <mergeCell ref="CU77:CW77"/>
    <mergeCell ref="CU68:CW68"/>
    <mergeCell ref="CU69:CW69"/>
    <mergeCell ref="CU70:CW70"/>
    <mergeCell ref="CU71:CW71"/>
    <mergeCell ref="CU72:CW72"/>
    <mergeCell ref="CU63:CW63"/>
    <mergeCell ref="CU64:CW64"/>
    <mergeCell ref="CU65:CW65"/>
    <mergeCell ref="CU66:CW66"/>
    <mergeCell ref="CU67:CW67"/>
    <mergeCell ref="CU58:CW58"/>
    <mergeCell ref="CU59:CW59"/>
    <mergeCell ref="CU60:CW60"/>
    <mergeCell ref="CU61:CW61"/>
    <mergeCell ref="CU62:CW62"/>
    <mergeCell ref="CU57:CW57"/>
    <mergeCell ref="CU48:CW48"/>
    <mergeCell ref="CU49:CW49"/>
    <mergeCell ref="CU50:CW50"/>
    <mergeCell ref="CU51:CW51"/>
    <mergeCell ref="CU52:CW52"/>
    <mergeCell ref="CU43:CW43"/>
    <mergeCell ref="CU44:CW44"/>
    <mergeCell ref="CU45:CW45"/>
    <mergeCell ref="CU46:CW46"/>
    <mergeCell ref="CU47:CW47"/>
    <mergeCell ref="CU38:CW38"/>
    <mergeCell ref="CU39:CW39"/>
    <mergeCell ref="CU40:CW40"/>
    <mergeCell ref="CU41:CW41"/>
    <mergeCell ref="CU42:CW42"/>
    <mergeCell ref="CU73:CW73"/>
    <mergeCell ref="CU30:CW30"/>
    <mergeCell ref="CU31:CW31"/>
    <mergeCell ref="CU32:CW32"/>
    <mergeCell ref="CU23:CW23"/>
    <mergeCell ref="CU24:CW24"/>
    <mergeCell ref="CU25:CW25"/>
    <mergeCell ref="CU26:CW26"/>
    <mergeCell ref="CU27:CW27"/>
    <mergeCell ref="CU18:CW18"/>
    <mergeCell ref="CU19:CW19"/>
    <mergeCell ref="CU20:CW20"/>
    <mergeCell ref="CU21:CW21"/>
    <mergeCell ref="CU22:CW22"/>
    <mergeCell ref="CU53:CW53"/>
    <mergeCell ref="CU54:CW54"/>
    <mergeCell ref="CU55:CW55"/>
    <mergeCell ref="CU56:CW56"/>
    <mergeCell ref="CU10:CW10"/>
    <mergeCell ref="CU11:CW11"/>
    <mergeCell ref="CU12:CW12"/>
    <mergeCell ref="CU13:CW13"/>
    <mergeCell ref="CU14:CW14"/>
    <mergeCell ref="CU15:CW15"/>
    <mergeCell ref="CU16:CW16"/>
    <mergeCell ref="CU17:CW17"/>
    <mergeCell ref="CR93:CT93"/>
    <mergeCell ref="CR94:CT94"/>
    <mergeCell ref="CR88:CT88"/>
    <mergeCell ref="CR89:CT89"/>
    <mergeCell ref="CR90:CT90"/>
    <mergeCell ref="CR91:CT91"/>
    <mergeCell ref="CR92:CT92"/>
    <mergeCell ref="CR83:CT83"/>
    <mergeCell ref="CR84:CT84"/>
    <mergeCell ref="CR85:CT85"/>
    <mergeCell ref="CR86:CT86"/>
    <mergeCell ref="CR87:CT87"/>
    <mergeCell ref="CR78:CT78"/>
    <mergeCell ref="CR79:CT79"/>
    <mergeCell ref="CR80:CT80"/>
    <mergeCell ref="CR81:CT81"/>
    <mergeCell ref="CR82:CT82"/>
    <mergeCell ref="CU33:CW33"/>
    <mergeCell ref="CU34:CW34"/>
    <mergeCell ref="CU35:CW35"/>
    <mergeCell ref="CU36:CW36"/>
    <mergeCell ref="CU37:CW37"/>
    <mergeCell ref="CU28:CW28"/>
    <mergeCell ref="CU29:CW29"/>
    <mergeCell ref="CR73:CT73"/>
    <mergeCell ref="CR74:CT74"/>
    <mergeCell ref="CR75:CT75"/>
    <mergeCell ref="CR76:CT76"/>
    <mergeCell ref="CR77:CT77"/>
    <mergeCell ref="CR68:CT68"/>
    <mergeCell ref="CR69:CT69"/>
    <mergeCell ref="CR70:CT70"/>
    <mergeCell ref="CR71:CT71"/>
    <mergeCell ref="CR72:CT72"/>
    <mergeCell ref="CR63:CT63"/>
    <mergeCell ref="CR64:CT64"/>
    <mergeCell ref="CR65:CT65"/>
    <mergeCell ref="CR66:CT66"/>
    <mergeCell ref="CR67:CT67"/>
    <mergeCell ref="CR58:CT58"/>
    <mergeCell ref="CR59:CT59"/>
    <mergeCell ref="CR60:CT60"/>
    <mergeCell ref="CR61:CT61"/>
    <mergeCell ref="CR62:CT62"/>
    <mergeCell ref="CR53:CT53"/>
    <mergeCell ref="CR54:CT54"/>
    <mergeCell ref="CR55:CT55"/>
    <mergeCell ref="CR56:CT56"/>
    <mergeCell ref="CR57:CT57"/>
    <mergeCell ref="CR48:CT48"/>
    <mergeCell ref="CR49:CT49"/>
    <mergeCell ref="CR50:CT50"/>
    <mergeCell ref="CR51:CT51"/>
    <mergeCell ref="CR52:CT52"/>
    <mergeCell ref="CR43:CT43"/>
    <mergeCell ref="CR44:CT44"/>
    <mergeCell ref="CR45:CT45"/>
    <mergeCell ref="CR46:CT46"/>
    <mergeCell ref="CR47:CT47"/>
    <mergeCell ref="CR38:CT38"/>
    <mergeCell ref="CR39:CT39"/>
    <mergeCell ref="CR40:CT40"/>
    <mergeCell ref="CR41:CT41"/>
    <mergeCell ref="CR42:CT42"/>
    <mergeCell ref="CR33:CT33"/>
    <mergeCell ref="CR34:CT34"/>
    <mergeCell ref="CR35:CT35"/>
    <mergeCell ref="CR36:CT36"/>
    <mergeCell ref="CR37:CT37"/>
    <mergeCell ref="CR28:CT28"/>
    <mergeCell ref="CR29:CT29"/>
    <mergeCell ref="CR30:CT30"/>
    <mergeCell ref="CR31:CT31"/>
    <mergeCell ref="CR32:CT32"/>
    <mergeCell ref="CR23:CT23"/>
    <mergeCell ref="CR24:CT24"/>
    <mergeCell ref="CR25:CT25"/>
    <mergeCell ref="CR26:CT26"/>
    <mergeCell ref="CR27:CT27"/>
    <mergeCell ref="CR18:CT18"/>
    <mergeCell ref="CR19:CT19"/>
    <mergeCell ref="CR20:CT20"/>
    <mergeCell ref="CR21:CT21"/>
    <mergeCell ref="CR22:CT22"/>
    <mergeCell ref="CR13:CT13"/>
    <mergeCell ref="CR14:CT14"/>
    <mergeCell ref="CR15:CT15"/>
    <mergeCell ref="CR16:CT16"/>
    <mergeCell ref="CR17:CT17"/>
    <mergeCell ref="CR8:CT8"/>
    <mergeCell ref="CR9:CT9"/>
    <mergeCell ref="CR10:CT10"/>
    <mergeCell ref="CR11:CT11"/>
    <mergeCell ref="CR12:CT12"/>
    <mergeCell ref="CR3:CT3"/>
    <mergeCell ref="CR4:CT4"/>
    <mergeCell ref="CR5:CT5"/>
    <mergeCell ref="CR6:CT6"/>
    <mergeCell ref="CR7:CT7"/>
    <mergeCell ref="BT94:BV94"/>
    <mergeCell ref="BT89:BV89"/>
    <mergeCell ref="BT90:BV90"/>
    <mergeCell ref="BT91:BV91"/>
    <mergeCell ref="BT92:BV92"/>
    <mergeCell ref="BT93:BV93"/>
    <mergeCell ref="BT84:BV84"/>
    <mergeCell ref="BT85:BV85"/>
    <mergeCell ref="BT86:BV86"/>
    <mergeCell ref="BT87:BV87"/>
    <mergeCell ref="BT88:BV88"/>
    <mergeCell ref="BT79:BV79"/>
    <mergeCell ref="BT80:BV80"/>
    <mergeCell ref="BT81:BV81"/>
    <mergeCell ref="BT82:BV82"/>
    <mergeCell ref="BT83:BV83"/>
    <mergeCell ref="BT74:BV74"/>
    <mergeCell ref="BT75:BV75"/>
    <mergeCell ref="BT76:BV76"/>
    <mergeCell ref="BT77:BV77"/>
    <mergeCell ref="BT78:BV78"/>
    <mergeCell ref="BT69:BV69"/>
    <mergeCell ref="BT70:BV70"/>
    <mergeCell ref="BT71:BV71"/>
    <mergeCell ref="BT72:BV72"/>
    <mergeCell ref="BT73:BV73"/>
    <mergeCell ref="BT64:BV64"/>
    <mergeCell ref="BT65:BV65"/>
    <mergeCell ref="BT66:BV66"/>
    <mergeCell ref="BT67:BV67"/>
    <mergeCell ref="BT68:BV68"/>
    <mergeCell ref="BT59:BV59"/>
    <mergeCell ref="BT60:BV60"/>
    <mergeCell ref="BT61:BV61"/>
    <mergeCell ref="BT62:BV62"/>
    <mergeCell ref="BT63:BV63"/>
    <mergeCell ref="BT32:BV32"/>
    <mergeCell ref="BT33:BV33"/>
    <mergeCell ref="BT24:BV24"/>
    <mergeCell ref="BT25:BV25"/>
    <mergeCell ref="BT26:BV26"/>
    <mergeCell ref="BT27:BV27"/>
    <mergeCell ref="BT28:BV28"/>
    <mergeCell ref="BT19:BV19"/>
    <mergeCell ref="BT20:BV20"/>
    <mergeCell ref="BT21:BV21"/>
    <mergeCell ref="BT22:BV22"/>
    <mergeCell ref="BT23:BV23"/>
    <mergeCell ref="BT54:BV54"/>
    <mergeCell ref="BT55:BV55"/>
    <mergeCell ref="BT56:BV56"/>
    <mergeCell ref="BT57:BV57"/>
    <mergeCell ref="BT58:BV58"/>
    <mergeCell ref="BT49:BV49"/>
    <mergeCell ref="BT50:BV50"/>
    <mergeCell ref="BT51:BV51"/>
    <mergeCell ref="BT52:BV52"/>
    <mergeCell ref="BT53:BV53"/>
    <mergeCell ref="BT44:BV44"/>
    <mergeCell ref="BT45:BV45"/>
    <mergeCell ref="BT46:BV46"/>
    <mergeCell ref="BT47:BV47"/>
    <mergeCell ref="BT48:BV48"/>
    <mergeCell ref="BT39:BV39"/>
    <mergeCell ref="BT40:BV40"/>
    <mergeCell ref="BT41:BV41"/>
    <mergeCell ref="BT42:BV42"/>
    <mergeCell ref="BT43:BV43"/>
    <mergeCell ref="BT12:BV12"/>
    <mergeCell ref="BT13:BV13"/>
    <mergeCell ref="BT4:BV4"/>
    <mergeCell ref="BT5:BV5"/>
    <mergeCell ref="BT6:BV6"/>
    <mergeCell ref="BT7:BV7"/>
    <mergeCell ref="BT8:BV8"/>
    <mergeCell ref="CX94:CZ94"/>
    <mergeCell ref="CX89:CZ89"/>
    <mergeCell ref="CX90:CZ90"/>
    <mergeCell ref="CX91:CZ91"/>
    <mergeCell ref="CX92:CZ92"/>
    <mergeCell ref="CX93:CZ93"/>
    <mergeCell ref="CX84:CZ84"/>
    <mergeCell ref="CX85:CZ85"/>
    <mergeCell ref="CX86:CZ86"/>
    <mergeCell ref="CX87:CZ87"/>
    <mergeCell ref="CX88:CZ88"/>
    <mergeCell ref="CX79:CZ79"/>
    <mergeCell ref="CX80:CZ80"/>
    <mergeCell ref="CX81:CZ81"/>
    <mergeCell ref="CX82:CZ82"/>
    <mergeCell ref="CX83:CZ83"/>
    <mergeCell ref="CX74:CZ74"/>
    <mergeCell ref="BT34:BV34"/>
    <mergeCell ref="BT35:BV35"/>
    <mergeCell ref="BT36:BV36"/>
    <mergeCell ref="BT37:BV37"/>
    <mergeCell ref="BT38:BV38"/>
    <mergeCell ref="BT29:BV29"/>
    <mergeCell ref="BT30:BV30"/>
    <mergeCell ref="BT31:BV31"/>
    <mergeCell ref="CX46:CZ46"/>
    <mergeCell ref="CX47:CZ47"/>
    <mergeCell ref="CX48:CZ48"/>
    <mergeCell ref="CX39:CZ39"/>
    <mergeCell ref="CX40:CZ40"/>
    <mergeCell ref="CX41:CZ41"/>
    <mergeCell ref="CX42:CZ42"/>
    <mergeCell ref="CX43:CZ43"/>
    <mergeCell ref="CX75:CZ75"/>
    <mergeCell ref="CX76:CZ76"/>
    <mergeCell ref="CX77:CZ77"/>
    <mergeCell ref="CX78:CZ78"/>
    <mergeCell ref="CX69:CZ69"/>
    <mergeCell ref="CX70:CZ70"/>
    <mergeCell ref="CX71:CZ71"/>
    <mergeCell ref="CX72:CZ72"/>
    <mergeCell ref="CX73:CZ73"/>
    <mergeCell ref="CX64:CZ64"/>
    <mergeCell ref="CX65:CZ65"/>
    <mergeCell ref="CX66:CZ66"/>
    <mergeCell ref="CX67:CZ67"/>
    <mergeCell ref="CX68:CZ68"/>
    <mergeCell ref="CX59:CZ59"/>
    <mergeCell ref="CX60:CZ60"/>
    <mergeCell ref="CX61:CZ61"/>
    <mergeCell ref="CX62:CZ62"/>
    <mergeCell ref="CX63:CZ63"/>
    <mergeCell ref="BN10:BP10"/>
    <mergeCell ref="BN11:BP11"/>
    <mergeCell ref="BN12:BP12"/>
    <mergeCell ref="BN13:BP13"/>
    <mergeCell ref="BN14:BP14"/>
    <mergeCell ref="CX34:CZ34"/>
    <mergeCell ref="CX35:CZ35"/>
    <mergeCell ref="CX36:CZ36"/>
    <mergeCell ref="CX37:CZ37"/>
    <mergeCell ref="CX38:CZ38"/>
    <mergeCell ref="CX29:CZ29"/>
    <mergeCell ref="CX30:CZ30"/>
    <mergeCell ref="CX31:CZ31"/>
    <mergeCell ref="CX32:CZ32"/>
    <mergeCell ref="CX33:CZ33"/>
    <mergeCell ref="CX24:CZ24"/>
    <mergeCell ref="CX25:CZ25"/>
    <mergeCell ref="CX26:CZ26"/>
    <mergeCell ref="CX27:CZ27"/>
    <mergeCell ref="CX28:CZ28"/>
    <mergeCell ref="CX19:CZ19"/>
    <mergeCell ref="CX20:CZ20"/>
    <mergeCell ref="CX21:CZ21"/>
    <mergeCell ref="CX22:CZ22"/>
    <mergeCell ref="CX23:CZ23"/>
    <mergeCell ref="BT14:BV14"/>
    <mergeCell ref="BT15:BV15"/>
    <mergeCell ref="BT16:BV16"/>
    <mergeCell ref="BT17:BV17"/>
    <mergeCell ref="BT18:BV18"/>
    <mergeCell ref="BT10:BV10"/>
    <mergeCell ref="BT11:BV11"/>
    <mergeCell ref="CX4:CZ4"/>
    <mergeCell ref="CX5:CZ5"/>
    <mergeCell ref="CX6:CZ6"/>
    <mergeCell ref="CX7:CZ7"/>
    <mergeCell ref="CX8:CZ8"/>
    <mergeCell ref="AJ2:AL2"/>
    <mergeCell ref="AM2:AO2"/>
    <mergeCell ref="AP2:AR2"/>
    <mergeCell ref="BN2:BP2"/>
    <mergeCell ref="BQ2:BS2"/>
    <mergeCell ref="BN3:BP3"/>
    <mergeCell ref="BN4:BP4"/>
    <mergeCell ref="BN5:BP5"/>
    <mergeCell ref="BN6:BP6"/>
    <mergeCell ref="BN7:BP7"/>
    <mergeCell ref="BN8:BP8"/>
    <mergeCell ref="BN9:BP9"/>
    <mergeCell ref="BT9:BV9"/>
    <mergeCell ref="CU3:CW3"/>
    <mergeCell ref="CU4:CW4"/>
    <mergeCell ref="CU5:CW5"/>
    <mergeCell ref="CU6:CW6"/>
    <mergeCell ref="CU7:CW7"/>
    <mergeCell ref="CU8:CW8"/>
    <mergeCell ref="CU9:CW9"/>
    <mergeCell ref="AM4:AO4"/>
    <mergeCell ref="AM5:AO5"/>
    <mergeCell ref="AM6:AO6"/>
    <mergeCell ref="AM7:AO7"/>
    <mergeCell ref="AM8:AO8"/>
    <mergeCell ref="AM9:AO9"/>
    <mergeCell ref="CX3:CZ3"/>
    <mergeCell ref="BQ71:BS71"/>
    <mergeCell ref="BQ72:BS72"/>
    <mergeCell ref="BQ73:BS73"/>
    <mergeCell ref="BQ74:BS74"/>
    <mergeCell ref="BQ75:BS75"/>
    <mergeCell ref="BQ66:BS66"/>
    <mergeCell ref="BQ67:BS67"/>
    <mergeCell ref="BQ68:BS68"/>
    <mergeCell ref="BQ69:BS69"/>
    <mergeCell ref="BQ70:BS70"/>
    <mergeCell ref="CX14:CZ14"/>
    <mergeCell ref="CX15:CZ15"/>
    <mergeCell ref="CX16:CZ16"/>
    <mergeCell ref="CX17:CZ17"/>
    <mergeCell ref="CX18:CZ18"/>
    <mergeCell ref="CX9:CZ9"/>
    <mergeCell ref="CX10:CZ10"/>
    <mergeCell ref="CX11:CZ11"/>
    <mergeCell ref="CX12:CZ12"/>
    <mergeCell ref="CX13:CZ13"/>
    <mergeCell ref="CX54:CZ54"/>
    <mergeCell ref="CX55:CZ55"/>
    <mergeCell ref="CX56:CZ56"/>
    <mergeCell ref="CX57:CZ57"/>
    <mergeCell ref="CX58:CZ58"/>
    <mergeCell ref="CX49:CZ49"/>
    <mergeCell ref="CX50:CZ50"/>
    <mergeCell ref="CX51:CZ51"/>
    <mergeCell ref="CX52:CZ52"/>
    <mergeCell ref="CX53:CZ53"/>
    <mergeCell ref="CX44:CZ44"/>
    <mergeCell ref="CX45:CZ45"/>
    <mergeCell ref="BQ91:BS91"/>
    <mergeCell ref="BQ92:BS92"/>
    <mergeCell ref="BQ93:BS93"/>
    <mergeCell ref="BQ94:BS94"/>
    <mergeCell ref="BQ86:BS86"/>
    <mergeCell ref="BQ87:BS87"/>
    <mergeCell ref="BQ88:BS88"/>
    <mergeCell ref="BQ89:BS89"/>
    <mergeCell ref="BQ90:BS90"/>
    <mergeCell ref="BQ81:BS81"/>
    <mergeCell ref="BQ82:BS82"/>
    <mergeCell ref="BQ83:BS83"/>
    <mergeCell ref="BQ84:BS84"/>
    <mergeCell ref="BQ85:BS85"/>
    <mergeCell ref="BQ76:BS76"/>
    <mergeCell ref="BQ77:BS77"/>
    <mergeCell ref="BQ78:BS78"/>
    <mergeCell ref="BQ79:BS79"/>
    <mergeCell ref="BQ80:BS80"/>
    <mergeCell ref="BQ61:BS61"/>
    <mergeCell ref="BQ62:BS62"/>
    <mergeCell ref="BQ63:BS63"/>
    <mergeCell ref="BQ64:BS64"/>
    <mergeCell ref="BQ65:BS65"/>
    <mergeCell ref="BQ56:BS56"/>
    <mergeCell ref="BQ57:BS57"/>
    <mergeCell ref="BQ58:BS58"/>
    <mergeCell ref="BQ59:BS59"/>
    <mergeCell ref="BQ60:BS60"/>
    <mergeCell ref="BQ51:BS51"/>
    <mergeCell ref="BQ52:BS52"/>
    <mergeCell ref="BQ53:BS53"/>
    <mergeCell ref="BQ54:BS54"/>
    <mergeCell ref="BQ55:BS55"/>
    <mergeCell ref="BQ46:BS46"/>
    <mergeCell ref="BQ47:BS47"/>
    <mergeCell ref="BQ48:BS48"/>
    <mergeCell ref="BQ49:BS49"/>
    <mergeCell ref="BQ50:BS50"/>
    <mergeCell ref="BQ41:BS41"/>
    <mergeCell ref="BQ42:BS42"/>
    <mergeCell ref="BQ43:BS43"/>
    <mergeCell ref="BQ44:BS44"/>
    <mergeCell ref="BQ45:BS45"/>
    <mergeCell ref="BQ36:BS36"/>
    <mergeCell ref="BQ37:BS37"/>
    <mergeCell ref="BQ38:BS38"/>
    <mergeCell ref="BQ39:BS39"/>
    <mergeCell ref="BQ40:BS40"/>
    <mergeCell ref="BQ31:BS31"/>
    <mergeCell ref="BQ32:BS32"/>
    <mergeCell ref="BQ33:BS33"/>
    <mergeCell ref="BQ34:BS34"/>
    <mergeCell ref="BQ35:BS35"/>
    <mergeCell ref="BQ26:BS26"/>
    <mergeCell ref="BQ27:BS27"/>
    <mergeCell ref="BQ28:BS28"/>
    <mergeCell ref="BQ29:BS29"/>
    <mergeCell ref="BQ30:BS30"/>
    <mergeCell ref="BQ21:BS21"/>
    <mergeCell ref="BQ22:BS22"/>
    <mergeCell ref="BQ23:BS23"/>
    <mergeCell ref="BQ24:BS24"/>
    <mergeCell ref="BQ25:BS25"/>
    <mergeCell ref="BQ16:BS16"/>
    <mergeCell ref="BQ17:BS17"/>
    <mergeCell ref="BQ18:BS18"/>
    <mergeCell ref="BQ19:BS19"/>
    <mergeCell ref="BQ20:BS20"/>
    <mergeCell ref="BQ3:BS3"/>
    <mergeCell ref="BQ4:BS4"/>
    <mergeCell ref="BQ5:BS5"/>
    <mergeCell ref="BQ6:BS6"/>
    <mergeCell ref="BQ7:BS7"/>
    <mergeCell ref="BQ8:BS8"/>
    <mergeCell ref="BQ9:BS9"/>
    <mergeCell ref="BQ10:BS10"/>
    <mergeCell ref="BQ11:BS11"/>
    <mergeCell ref="BQ12:BS12"/>
    <mergeCell ref="BQ13:BS13"/>
    <mergeCell ref="BQ14:BS14"/>
    <mergeCell ref="BQ15:BS15"/>
    <mergeCell ref="BN91:BP91"/>
    <mergeCell ref="BN92:BP92"/>
    <mergeCell ref="BN93:BP93"/>
    <mergeCell ref="BN94:BP94"/>
    <mergeCell ref="BN86:BP86"/>
    <mergeCell ref="BN87:BP87"/>
    <mergeCell ref="BN88:BP88"/>
    <mergeCell ref="BN89:BP89"/>
    <mergeCell ref="BN90:BP90"/>
    <mergeCell ref="BN81:BP81"/>
    <mergeCell ref="BN82:BP82"/>
    <mergeCell ref="BN83:BP83"/>
    <mergeCell ref="BN84:BP84"/>
    <mergeCell ref="BN85:BP85"/>
    <mergeCell ref="BN76:BP76"/>
    <mergeCell ref="BN77:BP77"/>
    <mergeCell ref="BN78:BP78"/>
    <mergeCell ref="BN79:BP79"/>
    <mergeCell ref="BN80:BP80"/>
    <mergeCell ref="BN71:BP71"/>
    <mergeCell ref="BN72:BP72"/>
    <mergeCell ref="BN73:BP73"/>
    <mergeCell ref="BN74:BP74"/>
    <mergeCell ref="BN75:BP75"/>
    <mergeCell ref="BN66:BP66"/>
    <mergeCell ref="BN67:BP67"/>
    <mergeCell ref="BN68:BP68"/>
    <mergeCell ref="BN69:BP69"/>
    <mergeCell ref="BN70:BP70"/>
    <mergeCell ref="BN61:BP61"/>
    <mergeCell ref="BN62:BP62"/>
    <mergeCell ref="BN63:BP63"/>
    <mergeCell ref="BN64:BP64"/>
    <mergeCell ref="BN65:BP65"/>
    <mergeCell ref="BN56:BP56"/>
    <mergeCell ref="BN57:BP57"/>
    <mergeCell ref="BN58:BP58"/>
    <mergeCell ref="BN59:BP59"/>
    <mergeCell ref="BN60:BP60"/>
    <mergeCell ref="BN51:BP51"/>
    <mergeCell ref="BN52:BP52"/>
    <mergeCell ref="BN53:BP53"/>
    <mergeCell ref="BN54:BP54"/>
    <mergeCell ref="BN55:BP55"/>
    <mergeCell ref="BN46:BP46"/>
    <mergeCell ref="BN47:BP47"/>
    <mergeCell ref="BN48:BP48"/>
    <mergeCell ref="BN49:BP49"/>
    <mergeCell ref="BN50:BP50"/>
    <mergeCell ref="BN41:BP41"/>
    <mergeCell ref="BN42:BP42"/>
    <mergeCell ref="BN43:BP43"/>
    <mergeCell ref="BN44:BP44"/>
    <mergeCell ref="BN45:BP45"/>
    <mergeCell ref="BN36:BP36"/>
    <mergeCell ref="BN37:BP37"/>
    <mergeCell ref="BN38:BP38"/>
    <mergeCell ref="BN39:BP39"/>
    <mergeCell ref="BN40:BP40"/>
    <mergeCell ref="BN31:BP31"/>
    <mergeCell ref="BN32:BP32"/>
    <mergeCell ref="BN33:BP33"/>
    <mergeCell ref="BN34:BP34"/>
    <mergeCell ref="BN35:BP35"/>
    <mergeCell ref="BN26:BP26"/>
    <mergeCell ref="BN27:BP27"/>
    <mergeCell ref="BN28:BP28"/>
    <mergeCell ref="BN29:BP29"/>
    <mergeCell ref="BN30:BP30"/>
    <mergeCell ref="BN21:BP21"/>
    <mergeCell ref="BN22:BP22"/>
    <mergeCell ref="BN23:BP23"/>
    <mergeCell ref="BN24:BP24"/>
    <mergeCell ref="BN25:BP25"/>
    <mergeCell ref="BN16:BP16"/>
    <mergeCell ref="BN17:BP17"/>
    <mergeCell ref="BN18:BP18"/>
    <mergeCell ref="BN19:BP19"/>
    <mergeCell ref="BN20:BP20"/>
    <mergeCell ref="BN15:BP15"/>
    <mergeCell ref="AP91:AR91"/>
    <mergeCell ref="AP92:AR92"/>
    <mergeCell ref="AP93:AR93"/>
    <mergeCell ref="AP94:AR94"/>
    <mergeCell ref="AP86:AR86"/>
    <mergeCell ref="AP87:AR87"/>
    <mergeCell ref="AP88:AR88"/>
    <mergeCell ref="AP89:AR89"/>
    <mergeCell ref="AP90:AR90"/>
    <mergeCell ref="AP81:AR81"/>
    <mergeCell ref="AP82:AR82"/>
    <mergeCell ref="AP83:AR83"/>
    <mergeCell ref="AP84:AR84"/>
    <mergeCell ref="AP85:AR85"/>
    <mergeCell ref="AP76:AR76"/>
    <mergeCell ref="AP77:AR77"/>
    <mergeCell ref="AP78:AR78"/>
    <mergeCell ref="AP79:AR79"/>
    <mergeCell ref="AP80:AR80"/>
    <mergeCell ref="AP71:AR71"/>
    <mergeCell ref="AP72:AR72"/>
    <mergeCell ref="AP73:AR73"/>
    <mergeCell ref="AP74:AR74"/>
    <mergeCell ref="AP75:AR75"/>
    <mergeCell ref="AP66:AR66"/>
    <mergeCell ref="AP67:AR67"/>
    <mergeCell ref="AP68:AR68"/>
    <mergeCell ref="AP69:AR69"/>
    <mergeCell ref="AP70:AR70"/>
    <mergeCell ref="AP61:AR61"/>
    <mergeCell ref="AP62:AR62"/>
    <mergeCell ref="AP63:AR63"/>
    <mergeCell ref="AP64:AR64"/>
    <mergeCell ref="AP65:AR65"/>
    <mergeCell ref="AP56:AR56"/>
    <mergeCell ref="AP57:AR57"/>
    <mergeCell ref="AP58:AR58"/>
    <mergeCell ref="AP59:AR59"/>
    <mergeCell ref="AP60:AR60"/>
    <mergeCell ref="AP51:AR51"/>
    <mergeCell ref="AP52:AR52"/>
    <mergeCell ref="AP53:AR53"/>
    <mergeCell ref="AP54:AR54"/>
    <mergeCell ref="AP55:AR55"/>
    <mergeCell ref="AP46:AR46"/>
    <mergeCell ref="AP47:AR47"/>
    <mergeCell ref="AP48:AR48"/>
    <mergeCell ref="AP49:AR49"/>
    <mergeCell ref="AP50:AR50"/>
    <mergeCell ref="AP41:AR41"/>
    <mergeCell ref="AP42:AR42"/>
    <mergeCell ref="AP43:AR43"/>
    <mergeCell ref="AP44:AR44"/>
    <mergeCell ref="AP45:AR45"/>
    <mergeCell ref="AP36:AR36"/>
    <mergeCell ref="AP37:AR37"/>
    <mergeCell ref="AP38:AR38"/>
    <mergeCell ref="AP39:AR39"/>
    <mergeCell ref="AP40:AR40"/>
    <mergeCell ref="AP31:AR31"/>
    <mergeCell ref="AP32:AR32"/>
    <mergeCell ref="AP33:AR33"/>
    <mergeCell ref="AP34:AR34"/>
    <mergeCell ref="AP35:AR35"/>
    <mergeCell ref="AP26:AR26"/>
    <mergeCell ref="AP27:AR27"/>
    <mergeCell ref="AP28:AR28"/>
    <mergeCell ref="AP29:AR29"/>
    <mergeCell ref="AP30:AR30"/>
    <mergeCell ref="AP21:AR21"/>
    <mergeCell ref="AP22:AR22"/>
    <mergeCell ref="AP23:AR23"/>
    <mergeCell ref="AP24:AR24"/>
    <mergeCell ref="AP25:AR25"/>
    <mergeCell ref="AP16:AR16"/>
    <mergeCell ref="AP17:AR17"/>
    <mergeCell ref="AP18:AR18"/>
    <mergeCell ref="AP19:AR19"/>
    <mergeCell ref="AP20:AR20"/>
    <mergeCell ref="AP3:AR3"/>
    <mergeCell ref="AP4:AR4"/>
    <mergeCell ref="AP5:AR5"/>
    <mergeCell ref="AP6:AR6"/>
    <mergeCell ref="AP7:AR7"/>
    <mergeCell ref="AP8:AR8"/>
    <mergeCell ref="AP9:AR9"/>
    <mergeCell ref="AP10:AR10"/>
    <mergeCell ref="AP11:AR11"/>
    <mergeCell ref="AP12:AR12"/>
    <mergeCell ref="AP13:AR13"/>
    <mergeCell ref="AP14:AR14"/>
    <mergeCell ref="AP15:AR15"/>
    <mergeCell ref="AM91:AO91"/>
    <mergeCell ref="AM92:AO92"/>
    <mergeCell ref="AM93:AO93"/>
    <mergeCell ref="AM94:AO94"/>
    <mergeCell ref="AM86:AO86"/>
    <mergeCell ref="AM87:AO87"/>
    <mergeCell ref="AM88:AO88"/>
    <mergeCell ref="AM89:AO89"/>
    <mergeCell ref="AM90:AO90"/>
    <mergeCell ref="AM81:AO81"/>
    <mergeCell ref="AM82:AO82"/>
    <mergeCell ref="AM83:AO83"/>
    <mergeCell ref="AM84:AO84"/>
    <mergeCell ref="AM85:AO85"/>
    <mergeCell ref="AM76:AO76"/>
    <mergeCell ref="AM77:AO77"/>
    <mergeCell ref="AM78:AO78"/>
    <mergeCell ref="AM79:AO79"/>
    <mergeCell ref="AM80:AO80"/>
    <mergeCell ref="AM71:AO71"/>
    <mergeCell ref="AM72:AO72"/>
    <mergeCell ref="AM73:AO73"/>
    <mergeCell ref="AM74:AO74"/>
    <mergeCell ref="AM75:AO75"/>
    <mergeCell ref="AM66:AO66"/>
    <mergeCell ref="AM67:AO67"/>
    <mergeCell ref="AM68:AO68"/>
    <mergeCell ref="AM69:AO69"/>
    <mergeCell ref="AM70:AO70"/>
    <mergeCell ref="AM61:AO61"/>
    <mergeCell ref="AM62:AO62"/>
    <mergeCell ref="AM63:AO63"/>
    <mergeCell ref="AM64:AO64"/>
    <mergeCell ref="AM65:AO65"/>
    <mergeCell ref="AM56:AO56"/>
    <mergeCell ref="AM57:AO57"/>
    <mergeCell ref="AM58:AO58"/>
    <mergeCell ref="AM59:AO59"/>
    <mergeCell ref="AM60:AO60"/>
    <mergeCell ref="AM51:AO51"/>
    <mergeCell ref="AM52:AO52"/>
    <mergeCell ref="AM53:AO53"/>
    <mergeCell ref="AM54:AO54"/>
    <mergeCell ref="AM55:AO55"/>
    <mergeCell ref="AM46:AO46"/>
    <mergeCell ref="AM47:AO47"/>
    <mergeCell ref="AM48:AO48"/>
    <mergeCell ref="AM49:AO49"/>
    <mergeCell ref="AM50:AO50"/>
    <mergeCell ref="AM41:AO41"/>
    <mergeCell ref="AM42:AO42"/>
    <mergeCell ref="AM43:AO43"/>
    <mergeCell ref="AM44:AO44"/>
    <mergeCell ref="AM45:AO45"/>
    <mergeCell ref="AM36:AO36"/>
    <mergeCell ref="AM37:AO37"/>
    <mergeCell ref="AM38:AO38"/>
    <mergeCell ref="AM39:AO39"/>
    <mergeCell ref="AM40:AO40"/>
    <mergeCell ref="AM32:AO32"/>
    <mergeCell ref="AM33:AO33"/>
    <mergeCell ref="AM34:AO34"/>
    <mergeCell ref="AM35:AO35"/>
    <mergeCell ref="AM26:AO26"/>
    <mergeCell ref="AM27:AO27"/>
    <mergeCell ref="AM28:AO28"/>
    <mergeCell ref="AM29:AO29"/>
    <mergeCell ref="AM30:AO30"/>
    <mergeCell ref="AM21:AO21"/>
    <mergeCell ref="AM22:AO22"/>
    <mergeCell ref="AM23:AO23"/>
    <mergeCell ref="AM24:AO24"/>
    <mergeCell ref="AM25:AO25"/>
    <mergeCell ref="AM16:AO16"/>
    <mergeCell ref="AM17:AO17"/>
    <mergeCell ref="AM18:AO18"/>
    <mergeCell ref="AM19:AO19"/>
    <mergeCell ref="AM20:AO20"/>
    <mergeCell ref="AM10:AO10"/>
    <mergeCell ref="AM11:AO11"/>
    <mergeCell ref="AM12:AO12"/>
    <mergeCell ref="AM13:AO13"/>
    <mergeCell ref="AM14:AO14"/>
    <mergeCell ref="AM15:AO15"/>
    <mergeCell ref="AJ91:AL91"/>
    <mergeCell ref="AJ92:AL92"/>
    <mergeCell ref="AJ93:AL93"/>
    <mergeCell ref="AJ94:AL94"/>
    <mergeCell ref="AJ86:AL86"/>
    <mergeCell ref="AJ87:AL87"/>
    <mergeCell ref="AJ88:AL88"/>
    <mergeCell ref="AJ89:AL89"/>
    <mergeCell ref="AJ90:AL90"/>
    <mergeCell ref="AJ81:AL81"/>
    <mergeCell ref="AJ82:AL82"/>
    <mergeCell ref="AJ83:AL83"/>
    <mergeCell ref="AJ84:AL84"/>
    <mergeCell ref="AJ85:AL85"/>
    <mergeCell ref="AJ76:AL76"/>
    <mergeCell ref="AJ77:AL77"/>
    <mergeCell ref="AJ78:AL78"/>
    <mergeCell ref="AJ79:AL79"/>
    <mergeCell ref="AJ80:AL80"/>
    <mergeCell ref="AM31:AO31"/>
    <mergeCell ref="AJ71:AL71"/>
    <mergeCell ref="AJ72:AL72"/>
    <mergeCell ref="AJ73:AL73"/>
    <mergeCell ref="AJ74:AL74"/>
    <mergeCell ref="AJ75:AL75"/>
    <mergeCell ref="AJ66:AL66"/>
    <mergeCell ref="AJ67:AL67"/>
    <mergeCell ref="AJ68:AL68"/>
    <mergeCell ref="AJ69:AL69"/>
    <mergeCell ref="AJ70:AL70"/>
    <mergeCell ref="AJ61:AL61"/>
    <mergeCell ref="AJ62:AL62"/>
    <mergeCell ref="AJ63:AL63"/>
    <mergeCell ref="AJ64:AL64"/>
    <mergeCell ref="AJ65:AL65"/>
    <mergeCell ref="AJ56:AL56"/>
    <mergeCell ref="AJ57:AL57"/>
    <mergeCell ref="AJ58:AL58"/>
    <mergeCell ref="AJ59:AL59"/>
    <mergeCell ref="AJ60:AL60"/>
    <mergeCell ref="AJ51:AL51"/>
    <mergeCell ref="AJ52:AL52"/>
    <mergeCell ref="AJ53:AL53"/>
    <mergeCell ref="AJ54:AL54"/>
    <mergeCell ref="AJ55:AL55"/>
    <mergeCell ref="AJ46:AL46"/>
    <mergeCell ref="AJ47:AL47"/>
    <mergeCell ref="AJ48:AL48"/>
    <mergeCell ref="AJ49:AL49"/>
    <mergeCell ref="AJ50:AL50"/>
    <mergeCell ref="AJ41:AL41"/>
    <mergeCell ref="AJ42:AL42"/>
    <mergeCell ref="AJ43:AL43"/>
    <mergeCell ref="AJ44:AL44"/>
    <mergeCell ref="AJ45:AL45"/>
    <mergeCell ref="AJ36:AL36"/>
    <mergeCell ref="AJ37:AL37"/>
    <mergeCell ref="AJ38:AL38"/>
    <mergeCell ref="AJ39:AL39"/>
    <mergeCell ref="AJ40:AL40"/>
    <mergeCell ref="AJ32:AL32"/>
    <mergeCell ref="AJ33:AL33"/>
    <mergeCell ref="AJ34:AL34"/>
    <mergeCell ref="AJ35:AL35"/>
    <mergeCell ref="AJ26:AL26"/>
    <mergeCell ref="AJ27:AL27"/>
    <mergeCell ref="AJ28:AL28"/>
    <mergeCell ref="AJ29:AL29"/>
    <mergeCell ref="AJ30:AL30"/>
    <mergeCell ref="AJ21:AL21"/>
    <mergeCell ref="AJ22:AL22"/>
    <mergeCell ref="AJ23:AL23"/>
    <mergeCell ref="AJ24:AL24"/>
    <mergeCell ref="AJ25:AL25"/>
    <mergeCell ref="AJ16:AL16"/>
    <mergeCell ref="AJ17:AL17"/>
    <mergeCell ref="AJ18:AL18"/>
    <mergeCell ref="AJ19:AL19"/>
    <mergeCell ref="AJ20:AL20"/>
    <mergeCell ref="AJ4:AL4"/>
    <mergeCell ref="AJ5:AL5"/>
    <mergeCell ref="AJ6:AL6"/>
    <mergeCell ref="AJ7:AL7"/>
    <mergeCell ref="AJ8:AL8"/>
    <mergeCell ref="AJ9:AL9"/>
    <mergeCell ref="AJ10:AL10"/>
    <mergeCell ref="AJ11:AL11"/>
    <mergeCell ref="AJ12:AL12"/>
    <mergeCell ref="AJ13:AL13"/>
    <mergeCell ref="AJ14:AL14"/>
    <mergeCell ref="AJ15:AL15"/>
    <mergeCell ref="AG93:AI93"/>
    <mergeCell ref="AG94:AI94"/>
    <mergeCell ref="AG88:AI88"/>
    <mergeCell ref="AG89:AI89"/>
    <mergeCell ref="AG90:AI90"/>
    <mergeCell ref="AG91:AI91"/>
    <mergeCell ref="AG92:AI92"/>
    <mergeCell ref="AG83:AI83"/>
    <mergeCell ref="AG84:AI84"/>
    <mergeCell ref="AG85:AI85"/>
    <mergeCell ref="AG86:AI86"/>
    <mergeCell ref="AG87:AI87"/>
    <mergeCell ref="AG78:AI78"/>
    <mergeCell ref="AG79:AI79"/>
    <mergeCell ref="AG80:AI80"/>
    <mergeCell ref="AG81:AI81"/>
    <mergeCell ref="AG82:AI82"/>
    <mergeCell ref="AG73:AI73"/>
    <mergeCell ref="AG74:AI74"/>
    <mergeCell ref="AJ31:AL31"/>
    <mergeCell ref="AG75:AI75"/>
    <mergeCell ref="AG76:AI76"/>
    <mergeCell ref="AG77:AI77"/>
    <mergeCell ref="AG68:AI68"/>
    <mergeCell ref="AG69:AI69"/>
    <mergeCell ref="AG70:AI70"/>
    <mergeCell ref="AG71:AI71"/>
    <mergeCell ref="AG72:AI72"/>
    <mergeCell ref="AG63:AI63"/>
    <mergeCell ref="AG64:AI64"/>
    <mergeCell ref="AG65:AI65"/>
    <mergeCell ref="AG66:AI66"/>
    <mergeCell ref="AG67:AI67"/>
    <mergeCell ref="AG58:AI58"/>
    <mergeCell ref="AG59:AI59"/>
    <mergeCell ref="AG60:AI60"/>
    <mergeCell ref="AG61:AI61"/>
    <mergeCell ref="AG62:AI62"/>
    <mergeCell ref="AG53:AI53"/>
    <mergeCell ref="AG54:AI54"/>
    <mergeCell ref="AG55:AI55"/>
    <mergeCell ref="AG56:AI56"/>
    <mergeCell ref="AG57:AI57"/>
    <mergeCell ref="AG48:AI48"/>
    <mergeCell ref="AG49:AI49"/>
    <mergeCell ref="AG50:AI50"/>
    <mergeCell ref="AG51:AI51"/>
    <mergeCell ref="AG52:AI52"/>
    <mergeCell ref="AG43:AI43"/>
    <mergeCell ref="AG44:AI44"/>
    <mergeCell ref="AG45:AI45"/>
    <mergeCell ref="AG46:AI46"/>
    <mergeCell ref="AG47:AI47"/>
    <mergeCell ref="AG38:AI38"/>
    <mergeCell ref="AG39:AI39"/>
    <mergeCell ref="AG40:AI40"/>
    <mergeCell ref="AG41:AI41"/>
    <mergeCell ref="AG42:AI42"/>
    <mergeCell ref="AG34:AI34"/>
    <mergeCell ref="AG35:AI35"/>
    <mergeCell ref="AG36:AI36"/>
    <mergeCell ref="AG37:AI37"/>
    <mergeCell ref="AG28:AI28"/>
    <mergeCell ref="AG29:AI29"/>
    <mergeCell ref="AG30:AI30"/>
    <mergeCell ref="AG31:AI31"/>
    <mergeCell ref="AG32:AI32"/>
    <mergeCell ref="AG33:AI33"/>
    <mergeCell ref="AG23:AI23"/>
    <mergeCell ref="AG24:AI24"/>
    <mergeCell ref="AG25:AI25"/>
    <mergeCell ref="AG26:AI26"/>
    <mergeCell ref="AG27:AI27"/>
    <mergeCell ref="AG18:AI18"/>
    <mergeCell ref="AG19:AI19"/>
    <mergeCell ref="AG20:AI20"/>
    <mergeCell ref="AG21:AI21"/>
    <mergeCell ref="AG22:AI22"/>
    <mergeCell ref="AG4:AI4"/>
    <mergeCell ref="AG5:AI5"/>
    <mergeCell ref="AG6:AI6"/>
    <mergeCell ref="AG7:AI7"/>
    <mergeCell ref="AG8:AI8"/>
    <mergeCell ref="AG9:AI9"/>
    <mergeCell ref="AG10:AI10"/>
    <mergeCell ref="AG11:AI11"/>
    <mergeCell ref="AG12:AI12"/>
    <mergeCell ref="AG13:AI13"/>
    <mergeCell ref="AG14:AI14"/>
    <mergeCell ref="AG15:AI15"/>
    <mergeCell ref="AG16:AI16"/>
    <mergeCell ref="AG17:AI17"/>
    <mergeCell ref="I93:K93"/>
    <mergeCell ref="I94:K94"/>
    <mergeCell ref="I88:K88"/>
    <mergeCell ref="I89:K89"/>
    <mergeCell ref="I90:K90"/>
    <mergeCell ref="I91:K91"/>
    <mergeCell ref="I92:K92"/>
    <mergeCell ref="I83:K83"/>
    <mergeCell ref="I84:K84"/>
    <mergeCell ref="I85:K85"/>
    <mergeCell ref="I86:K86"/>
    <mergeCell ref="I87:K87"/>
    <mergeCell ref="I78:K78"/>
    <mergeCell ref="I79:K79"/>
    <mergeCell ref="I80:K80"/>
    <mergeCell ref="I81:K81"/>
    <mergeCell ref="I82:K82"/>
    <mergeCell ref="I73:K73"/>
    <mergeCell ref="I74:K74"/>
    <mergeCell ref="I75:K75"/>
    <mergeCell ref="I76:K76"/>
    <mergeCell ref="I77:K77"/>
    <mergeCell ref="I68:K68"/>
    <mergeCell ref="I69:K69"/>
    <mergeCell ref="I70:K70"/>
    <mergeCell ref="I71:K71"/>
    <mergeCell ref="I72:K72"/>
    <mergeCell ref="I63:K63"/>
    <mergeCell ref="I64:K64"/>
    <mergeCell ref="I65:K65"/>
    <mergeCell ref="I66:K66"/>
    <mergeCell ref="I67:K67"/>
    <mergeCell ref="I58:K58"/>
    <mergeCell ref="I59:K59"/>
    <mergeCell ref="I60:K60"/>
    <mergeCell ref="I61:K61"/>
    <mergeCell ref="I62:K62"/>
    <mergeCell ref="I27:K27"/>
    <mergeCell ref="I18:K18"/>
    <mergeCell ref="I19:K19"/>
    <mergeCell ref="I20:K20"/>
    <mergeCell ref="I21:K21"/>
    <mergeCell ref="I22:K22"/>
    <mergeCell ref="I53:K53"/>
    <mergeCell ref="I54:K54"/>
    <mergeCell ref="I55:K55"/>
    <mergeCell ref="I56:K56"/>
    <mergeCell ref="I57:K57"/>
    <mergeCell ref="I48:K48"/>
    <mergeCell ref="I49:K49"/>
    <mergeCell ref="I50:K50"/>
    <mergeCell ref="I51:K51"/>
    <mergeCell ref="I52:K52"/>
    <mergeCell ref="I43:K43"/>
    <mergeCell ref="I44:K44"/>
    <mergeCell ref="I45:K45"/>
    <mergeCell ref="I46:K46"/>
    <mergeCell ref="I47:K47"/>
    <mergeCell ref="I38:K38"/>
    <mergeCell ref="I39:K39"/>
    <mergeCell ref="I40:K40"/>
    <mergeCell ref="I41:K41"/>
    <mergeCell ref="I42:K42"/>
    <mergeCell ref="I17:K17"/>
    <mergeCell ref="F93:H93"/>
    <mergeCell ref="F94:H94"/>
    <mergeCell ref="F88:H88"/>
    <mergeCell ref="F89:H89"/>
    <mergeCell ref="F90:H90"/>
    <mergeCell ref="F91:H91"/>
    <mergeCell ref="F92:H92"/>
    <mergeCell ref="F83:H83"/>
    <mergeCell ref="F84:H84"/>
    <mergeCell ref="F85:H85"/>
    <mergeCell ref="F86:H86"/>
    <mergeCell ref="F87:H87"/>
    <mergeCell ref="F78:H78"/>
    <mergeCell ref="F79:H79"/>
    <mergeCell ref="F80:H80"/>
    <mergeCell ref="F81:H81"/>
    <mergeCell ref="F82:H82"/>
    <mergeCell ref="I33:K33"/>
    <mergeCell ref="I34:K34"/>
    <mergeCell ref="I35:K35"/>
    <mergeCell ref="I36:K36"/>
    <mergeCell ref="I37:K37"/>
    <mergeCell ref="I28:K28"/>
    <mergeCell ref="I29:K29"/>
    <mergeCell ref="I30:K30"/>
    <mergeCell ref="I31:K31"/>
    <mergeCell ref="I32:K32"/>
    <mergeCell ref="I23:K23"/>
    <mergeCell ref="I24:K24"/>
    <mergeCell ref="I25:K25"/>
    <mergeCell ref="I26:K26"/>
    <mergeCell ref="F73:H73"/>
    <mergeCell ref="F74:H74"/>
    <mergeCell ref="F75:H75"/>
    <mergeCell ref="F76:H76"/>
    <mergeCell ref="F77:H77"/>
    <mergeCell ref="F68:H68"/>
    <mergeCell ref="F69:H69"/>
    <mergeCell ref="F70:H70"/>
    <mergeCell ref="F71:H71"/>
    <mergeCell ref="F72:H72"/>
    <mergeCell ref="F63:H63"/>
    <mergeCell ref="F64:H64"/>
    <mergeCell ref="F65:H65"/>
    <mergeCell ref="F66:H66"/>
    <mergeCell ref="F67:H67"/>
    <mergeCell ref="F58:H58"/>
    <mergeCell ref="F59:H59"/>
    <mergeCell ref="F60:H60"/>
    <mergeCell ref="F61:H61"/>
    <mergeCell ref="F62:H62"/>
    <mergeCell ref="F32:H32"/>
    <mergeCell ref="F23:H23"/>
    <mergeCell ref="F24:H24"/>
    <mergeCell ref="F25:H25"/>
    <mergeCell ref="F26:H26"/>
    <mergeCell ref="F27:H27"/>
    <mergeCell ref="F18:H18"/>
    <mergeCell ref="F19:H19"/>
    <mergeCell ref="F20:H20"/>
    <mergeCell ref="F21:H21"/>
    <mergeCell ref="F22:H22"/>
    <mergeCell ref="F53:H53"/>
    <mergeCell ref="F54:H54"/>
    <mergeCell ref="F55:H55"/>
    <mergeCell ref="F56:H56"/>
    <mergeCell ref="F57:H57"/>
    <mergeCell ref="F48:H48"/>
    <mergeCell ref="F49:H49"/>
    <mergeCell ref="F50:H50"/>
    <mergeCell ref="F51:H51"/>
    <mergeCell ref="F52:H52"/>
    <mergeCell ref="F43:H43"/>
    <mergeCell ref="F44:H44"/>
    <mergeCell ref="F45:H45"/>
    <mergeCell ref="F46:H46"/>
    <mergeCell ref="F47:H47"/>
    <mergeCell ref="F38:H38"/>
    <mergeCell ref="F39:H39"/>
    <mergeCell ref="F40:H40"/>
    <mergeCell ref="F41:H41"/>
    <mergeCell ref="F42:H42"/>
    <mergeCell ref="F33:H33"/>
    <mergeCell ref="C93:E93"/>
    <mergeCell ref="C94:E94"/>
    <mergeCell ref="C88:E88"/>
    <mergeCell ref="C89:E89"/>
    <mergeCell ref="C90:E90"/>
    <mergeCell ref="C91:E91"/>
    <mergeCell ref="C92:E92"/>
    <mergeCell ref="C83:E83"/>
    <mergeCell ref="C84:E84"/>
    <mergeCell ref="C85:E85"/>
    <mergeCell ref="C86:E86"/>
    <mergeCell ref="C87:E87"/>
    <mergeCell ref="C78:E78"/>
    <mergeCell ref="C79:E79"/>
    <mergeCell ref="C80:E80"/>
    <mergeCell ref="C81:E81"/>
    <mergeCell ref="C82:E82"/>
    <mergeCell ref="C73:E73"/>
    <mergeCell ref="C74:E74"/>
    <mergeCell ref="C75:E75"/>
    <mergeCell ref="C76:E76"/>
    <mergeCell ref="C77:E77"/>
    <mergeCell ref="C68:E68"/>
    <mergeCell ref="C69:E69"/>
    <mergeCell ref="C70:E70"/>
    <mergeCell ref="C71:E71"/>
    <mergeCell ref="C72:E72"/>
    <mergeCell ref="C63:E63"/>
    <mergeCell ref="C64:E64"/>
    <mergeCell ref="C65:E65"/>
    <mergeCell ref="C66:E66"/>
    <mergeCell ref="C67:E67"/>
    <mergeCell ref="C58:E58"/>
    <mergeCell ref="C59:E59"/>
    <mergeCell ref="C60:E60"/>
    <mergeCell ref="C61:E61"/>
    <mergeCell ref="C62:E62"/>
    <mergeCell ref="C53:E53"/>
    <mergeCell ref="C54:E54"/>
    <mergeCell ref="C55:E55"/>
    <mergeCell ref="C56:E56"/>
    <mergeCell ref="C57:E57"/>
    <mergeCell ref="C48:E48"/>
    <mergeCell ref="C49:E49"/>
    <mergeCell ref="C50:E50"/>
    <mergeCell ref="C51:E51"/>
    <mergeCell ref="C52:E52"/>
    <mergeCell ref="C43:E43"/>
    <mergeCell ref="C44:E44"/>
    <mergeCell ref="C45:E45"/>
    <mergeCell ref="C46:E46"/>
    <mergeCell ref="C47:E47"/>
    <mergeCell ref="C38:E38"/>
    <mergeCell ref="C39:E39"/>
    <mergeCell ref="C40:E40"/>
    <mergeCell ref="C41:E41"/>
    <mergeCell ref="C42:E42"/>
    <mergeCell ref="C33:E33"/>
    <mergeCell ref="C34:E34"/>
    <mergeCell ref="C35:E35"/>
    <mergeCell ref="C36:E36"/>
    <mergeCell ref="C37:E37"/>
    <mergeCell ref="C28:E28"/>
    <mergeCell ref="C29:E29"/>
    <mergeCell ref="C30:E30"/>
    <mergeCell ref="C31:E31"/>
    <mergeCell ref="C32:E32"/>
    <mergeCell ref="C23:E23"/>
    <mergeCell ref="C24:E24"/>
    <mergeCell ref="C25:E25"/>
    <mergeCell ref="C26:E26"/>
    <mergeCell ref="C27:E27"/>
    <mergeCell ref="C18:E18"/>
    <mergeCell ref="C19:E19"/>
    <mergeCell ref="C20:E20"/>
    <mergeCell ref="C21:E21"/>
    <mergeCell ref="C22:E22"/>
    <mergeCell ref="F34:H34"/>
    <mergeCell ref="F35:H35"/>
    <mergeCell ref="F36:H36"/>
    <mergeCell ref="F37:H37"/>
    <mergeCell ref="F28:H28"/>
    <mergeCell ref="F29:H29"/>
    <mergeCell ref="F30:H30"/>
    <mergeCell ref="F31:H31"/>
    <mergeCell ref="BT2:BV2"/>
    <mergeCell ref="CR2:CT2"/>
    <mergeCell ref="CU2:CW2"/>
    <mergeCell ref="CX2:CZ2"/>
    <mergeCell ref="DA2:DC2"/>
    <mergeCell ref="CX1:ED1"/>
    <mergeCell ref="F3:H3"/>
    <mergeCell ref="I3:K3"/>
    <mergeCell ref="AG3:AI3"/>
    <mergeCell ref="AJ3:AL3"/>
    <mergeCell ref="AM3:AO3"/>
    <mergeCell ref="AJ1:BP1"/>
    <mergeCell ref="BQ1:CW1"/>
    <mergeCell ref="BT3:BV3"/>
    <mergeCell ref="I6:K6"/>
    <mergeCell ref="I7:K7"/>
    <mergeCell ref="I8:K8"/>
    <mergeCell ref="I9:K9"/>
    <mergeCell ref="I10:K10"/>
    <mergeCell ref="I11:K11"/>
    <mergeCell ref="I12:K12"/>
    <mergeCell ref="I13:K13"/>
    <mergeCell ref="I14:K14"/>
    <mergeCell ref="I15:K15"/>
    <mergeCell ref="EE1:FK1"/>
    <mergeCell ref="EE2:EG2"/>
    <mergeCell ref="EH2:EJ2"/>
    <mergeCell ref="EK2:EM2"/>
    <mergeCell ref="FI2:FK2"/>
    <mergeCell ref="EE3:EG3"/>
    <mergeCell ref="EH3:EJ3"/>
    <mergeCell ref="DD2:DF2"/>
    <mergeCell ref="EB2:ED2"/>
    <mergeCell ref="EK3:EM3"/>
    <mergeCell ref="FI3:FK3"/>
    <mergeCell ref="C16:E16"/>
    <mergeCell ref="C17:E17"/>
    <mergeCell ref="C8:E8"/>
    <mergeCell ref="C9:E9"/>
    <mergeCell ref="C10:E10"/>
    <mergeCell ref="C11:E11"/>
    <mergeCell ref="C12:E12"/>
    <mergeCell ref="C3:E3"/>
    <mergeCell ref="C4:E4"/>
    <mergeCell ref="C5:E5"/>
    <mergeCell ref="C6:E6"/>
    <mergeCell ref="C7:E7"/>
    <mergeCell ref="C1:AI1"/>
    <mergeCell ref="C2:E2"/>
    <mergeCell ref="F2:H2"/>
    <mergeCell ref="I2:K2"/>
    <mergeCell ref="AG2:AI2"/>
    <mergeCell ref="F16:H16"/>
    <mergeCell ref="F17:H17"/>
    <mergeCell ref="I4:K4"/>
    <mergeCell ref="I5:K5"/>
    <mergeCell ref="I16:K16"/>
    <mergeCell ref="F4:H4"/>
    <mergeCell ref="F5:H5"/>
    <mergeCell ref="F6:H6"/>
    <mergeCell ref="F7:H7"/>
    <mergeCell ref="F8:H8"/>
    <mergeCell ref="F9:H9"/>
    <mergeCell ref="F10:H10"/>
    <mergeCell ref="F11:H11"/>
    <mergeCell ref="F12:H12"/>
    <mergeCell ref="F13:H13"/>
    <mergeCell ref="F14:H14"/>
    <mergeCell ref="F15:H15"/>
    <mergeCell ref="A1:A2"/>
    <mergeCell ref="B1:B2"/>
    <mergeCell ref="C13:E13"/>
    <mergeCell ref="C14:E14"/>
    <mergeCell ref="C15:E15"/>
    <mergeCell ref="R2:T2"/>
    <mergeCell ref="U2:W2"/>
    <mergeCell ref="X2:Z2"/>
    <mergeCell ref="AA2:AC2"/>
    <mergeCell ref="AD2:AF2"/>
    <mergeCell ref="L2:N2"/>
    <mergeCell ref="O2:Q2"/>
    <mergeCell ref="L3:N3"/>
    <mergeCell ref="L4:N4"/>
    <mergeCell ref="L5:N5"/>
    <mergeCell ref="L6:N6"/>
    <mergeCell ref="L7:N7"/>
    <mergeCell ref="L8:N8"/>
    <mergeCell ref="L9:N9"/>
    <mergeCell ref="L10:N10"/>
    <mergeCell ref="L11:N11"/>
    <mergeCell ref="L12:N12"/>
    <mergeCell ref="AD3:AF3"/>
    <mergeCell ref="AD4:AF4"/>
    <mergeCell ref="AD5:AF5"/>
    <mergeCell ref="AD6:AF6"/>
    <mergeCell ref="AD7:AF7"/>
    <mergeCell ref="AD8:AF8"/>
    <mergeCell ref="AD9:AF9"/>
    <mergeCell ref="AD10:AF10"/>
    <mergeCell ref="AD11:AF11"/>
    <mergeCell ref="AD12:AF12"/>
    <mergeCell ref="L13:N13"/>
    <mergeCell ref="L14:N14"/>
    <mergeCell ref="L15:N15"/>
    <mergeCell ref="L16:N16"/>
    <mergeCell ref="L17:N17"/>
    <mergeCell ref="L18:N18"/>
    <mergeCell ref="L19:N19"/>
    <mergeCell ref="L20:N20"/>
    <mergeCell ref="L21:N21"/>
    <mergeCell ref="L22:N22"/>
    <mergeCell ref="L23:N23"/>
    <mergeCell ref="L24:N24"/>
    <mergeCell ref="L25:N25"/>
    <mergeCell ref="L26:N26"/>
    <mergeCell ref="L27:N27"/>
    <mergeCell ref="L28:N28"/>
    <mergeCell ref="L29:N29"/>
    <mergeCell ref="L30:N30"/>
    <mergeCell ref="L31:N31"/>
    <mergeCell ref="L32:N32"/>
    <mergeCell ref="L33:N33"/>
    <mergeCell ref="L34:N34"/>
    <mergeCell ref="L35:N35"/>
    <mergeCell ref="L36:N36"/>
    <mergeCell ref="L37:N37"/>
    <mergeCell ref="L38:N38"/>
    <mergeCell ref="L39:N39"/>
    <mergeCell ref="L40:N40"/>
    <mergeCell ref="L41:N41"/>
    <mergeCell ref="L42:N42"/>
    <mergeCell ref="L43:N43"/>
    <mergeCell ref="L44:N44"/>
    <mergeCell ref="L45:N45"/>
    <mergeCell ref="L46:N46"/>
    <mergeCell ref="L47:N47"/>
    <mergeCell ref="L48:N48"/>
    <mergeCell ref="L49:N49"/>
    <mergeCell ref="L50:N50"/>
    <mergeCell ref="L51:N51"/>
    <mergeCell ref="L52:N52"/>
    <mergeCell ref="L53:N53"/>
    <mergeCell ref="L54:N54"/>
    <mergeCell ref="L55:N55"/>
    <mergeCell ref="L56:N56"/>
    <mergeCell ref="L57:N57"/>
    <mergeCell ref="L58:N58"/>
    <mergeCell ref="L59:N59"/>
    <mergeCell ref="L60:N60"/>
    <mergeCell ref="L61:N61"/>
    <mergeCell ref="L62:N62"/>
    <mergeCell ref="L63:N63"/>
    <mergeCell ref="L64:N64"/>
    <mergeCell ref="L65:N65"/>
    <mergeCell ref="L66:N66"/>
    <mergeCell ref="L67:N67"/>
    <mergeCell ref="L68:N68"/>
    <mergeCell ref="L69:N69"/>
    <mergeCell ref="L70:N70"/>
    <mergeCell ref="L71:N71"/>
    <mergeCell ref="L72:N72"/>
    <mergeCell ref="L73:N73"/>
    <mergeCell ref="L74:N74"/>
    <mergeCell ref="L75:N75"/>
    <mergeCell ref="L76:N76"/>
    <mergeCell ref="L77:N77"/>
    <mergeCell ref="L78:N78"/>
    <mergeCell ref="L79:N79"/>
    <mergeCell ref="L80:N80"/>
    <mergeCell ref="L81:N81"/>
    <mergeCell ref="L82:N82"/>
    <mergeCell ref="L83:N83"/>
    <mergeCell ref="L84:N84"/>
    <mergeCell ref="L85:N85"/>
    <mergeCell ref="L86:N86"/>
    <mergeCell ref="L87:N87"/>
    <mergeCell ref="L88:N88"/>
    <mergeCell ref="L89:N89"/>
    <mergeCell ref="L90:N90"/>
    <mergeCell ref="L91:N91"/>
    <mergeCell ref="L92:N92"/>
    <mergeCell ref="L93:N93"/>
    <mergeCell ref="L94:N94"/>
    <mergeCell ref="O3:Q3"/>
    <mergeCell ref="O4:Q4"/>
    <mergeCell ref="O5:Q5"/>
    <mergeCell ref="O6:Q6"/>
    <mergeCell ref="O7:Q7"/>
    <mergeCell ref="O8:Q8"/>
    <mergeCell ref="O9:Q9"/>
    <mergeCell ref="O10:Q10"/>
    <mergeCell ref="O11:Q11"/>
    <mergeCell ref="O12:Q12"/>
    <mergeCell ref="O13:Q13"/>
    <mergeCell ref="O14:Q14"/>
    <mergeCell ref="O15:Q15"/>
    <mergeCell ref="O16:Q16"/>
    <mergeCell ref="O17:Q17"/>
    <mergeCell ref="O18:Q18"/>
    <mergeCell ref="O19:Q19"/>
    <mergeCell ref="O20:Q20"/>
    <mergeCell ref="O21:Q21"/>
    <mergeCell ref="O22:Q22"/>
    <mergeCell ref="O23:Q23"/>
    <mergeCell ref="O24:Q24"/>
    <mergeCell ref="O25:Q25"/>
    <mergeCell ref="O26:Q26"/>
    <mergeCell ref="O27:Q27"/>
    <mergeCell ref="O28:Q28"/>
    <mergeCell ref="O29:Q29"/>
    <mergeCell ref="O30:Q30"/>
    <mergeCell ref="O31:Q31"/>
    <mergeCell ref="O32:Q32"/>
    <mergeCell ref="O33:Q33"/>
    <mergeCell ref="O34:Q34"/>
    <mergeCell ref="O35:Q35"/>
    <mergeCell ref="O36:Q36"/>
    <mergeCell ref="O37:Q37"/>
    <mergeCell ref="O38:Q38"/>
    <mergeCell ref="O39:Q39"/>
    <mergeCell ref="O40:Q40"/>
    <mergeCell ref="O41:Q41"/>
    <mergeCell ref="O42:Q42"/>
    <mergeCell ref="O43:Q43"/>
    <mergeCell ref="O44:Q44"/>
    <mergeCell ref="O45:Q45"/>
    <mergeCell ref="O46:Q46"/>
    <mergeCell ref="O47:Q47"/>
    <mergeCell ref="O48:Q48"/>
    <mergeCell ref="O49:Q49"/>
    <mergeCell ref="O50:Q50"/>
    <mergeCell ref="O51:Q51"/>
    <mergeCell ref="O52:Q52"/>
    <mergeCell ref="O53:Q53"/>
    <mergeCell ref="O54:Q54"/>
    <mergeCell ref="O55:Q55"/>
    <mergeCell ref="O56:Q56"/>
    <mergeCell ref="O57:Q57"/>
    <mergeCell ref="O58:Q58"/>
    <mergeCell ref="O59:Q59"/>
    <mergeCell ref="O60:Q60"/>
    <mergeCell ref="O61:Q61"/>
    <mergeCell ref="O62:Q62"/>
    <mergeCell ref="O63:Q63"/>
    <mergeCell ref="O64:Q64"/>
    <mergeCell ref="O65:Q65"/>
    <mergeCell ref="O66:Q66"/>
    <mergeCell ref="O67:Q67"/>
    <mergeCell ref="O68:Q68"/>
    <mergeCell ref="O69:Q69"/>
    <mergeCell ref="O70:Q70"/>
    <mergeCell ref="O71:Q71"/>
    <mergeCell ref="O72:Q72"/>
    <mergeCell ref="O73:Q73"/>
    <mergeCell ref="O74:Q74"/>
    <mergeCell ref="O75:Q75"/>
    <mergeCell ref="O76:Q76"/>
    <mergeCell ref="O77:Q77"/>
    <mergeCell ref="O78:Q78"/>
    <mergeCell ref="O79:Q79"/>
    <mergeCell ref="O80:Q80"/>
    <mergeCell ref="O81:Q81"/>
    <mergeCell ref="O82:Q82"/>
    <mergeCell ref="O83:Q83"/>
    <mergeCell ref="O84:Q84"/>
    <mergeCell ref="O85:Q85"/>
    <mergeCell ref="O86:Q86"/>
    <mergeCell ref="O87:Q87"/>
    <mergeCell ref="O88:Q88"/>
    <mergeCell ref="O89:Q89"/>
    <mergeCell ref="O90:Q90"/>
    <mergeCell ref="O91:Q91"/>
    <mergeCell ref="O92:Q92"/>
    <mergeCell ref="O93:Q93"/>
    <mergeCell ref="O94:Q94"/>
    <mergeCell ref="R3:T3"/>
    <mergeCell ref="R4:T4"/>
    <mergeCell ref="R5:T5"/>
    <mergeCell ref="R6:T6"/>
    <mergeCell ref="R7:T7"/>
    <mergeCell ref="R8:T8"/>
    <mergeCell ref="R9:T9"/>
    <mergeCell ref="R10:T10"/>
    <mergeCell ref="R11:T11"/>
    <mergeCell ref="R12:T12"/>
    <mergeCell ref="R13:T13"/>
    <mergeCell ref="R14:T14"/>
    <mergeCell ref="R15:T15"/>
    <mergeCell ref="R16:T16"/>
    <mergeCell ref="R17:T17"/>
    <mergeCell ref="R18:T18"/>
    <mergeCell ref="R19:T19"/>
    <mergeCell ref="R20:T20"/>
    <mergeCell ref="R21:T21"/>
    <mergeCell ref="R22:T22"/>
    <mergeCell ref="R23:T23"/>
    <mergeCell ref="R24:T24"/>
    <mergeCell ref="R25:T25"/>
    <mergeCell ref="R26:T26"/>
    <mergeCell ref="R27:T27"/>
    <mergeCell ref="R28:T28"/>
    <mergeCell ref="R29:T29"/>
    <mergeCell ref="R30:T30"/>
    <mergeCell ref="R31:T31"/>
    <mergeCell ref="R32:T32"/>
    <mergeCell ref="R33:T33"/>
    <mergeCell ref="R34:T34"/>
    <mergeCell ref="R35:T35"/>
    <mergeCell ref="R36:T36"/>
    <mergeCell ref="R37:T37"/>
    <mergeCell ref="R38:T38"/>
    <mergeCell ref="R39:T39"/>
    <mergeCell ref="R40:T40"/>
    <mergeCell ref="R41:T41"/>
    <mergeCell ref="R42:T42"/>
    <mergeCell ref="R43:T43"/>
    <mergeCell ref="R44:T44"/>
    <mergeCell ref="R45:T45"/>
    <mergeCell ref="R46:T46"/>
    <mergeCell ref="R47:T47"/>
    <mergeCell ref="R48:T48"/>
    <mergeCell ref="R49:T49"/>
    <mergeCell ref="R50:T50"/>
    <mergeCell ref="R51:T51"/>
    <mergeCell ref="R52:T52"/>
    <mergeCell ref="R53:T53"/>
    <mergeCell ref="R54:T54"/>
    <mergeCell ref="R55:T55"/>
    <mergeCell ref="R56:T56"/>
    <mergeCell ref="R57:T57"/>
    <mergeCell ref="R58:T58"/>
    <mergeCell ref="R59:T59"/>
    <mergeCell ref="R60:T60"/>
    <mergeCell ref="R61:T61"/>
    <mergeCell ref="R62:T62"/>
    <mergeCell ref="R63:T63"/>
    <mergeCell ref="R64:T64"/>
    <mergeCell ref="R65:T65"/>
    <mergeCell ref="R66:T66"/>
    <mergeCell ref="R67:T67"/>
    <mergeCell ref="R68:T68"/>
    <mergeCell ref="R69:T69"/>
    <mergeCell ref="R70:T70"/>
    <mergeCell ref="R71:T71"/>
    <mergeCell ref="R72:T72"/>
    <mergeCell ref="R73:T73"/>
    <mergeCell ref="R74:T74"/>
    <mergeCell ref="R75:T75"/>
    <mergeCell ref="R76:T76"/>
    <mergeCell ref="R77:T77"/>
    <mergeCell ref="R78:T78"/>
    <mergeCell ref="R79:T79"/>
    <mergeCell ref="R80:T80"/>
    <mergeCell ref="R81:T81"/>
    <mergeCell ref="R82:T82"/>
    <mergeCell ref="R83:T83"/>
    <mergeCell ref="R84:T84"/>
    <mergeCell ref="R85:T85"/>
    <mergeCell ref="R86:T86"/>
    <mergeCell ref="R87:T87"/>
    <mergeCell ref="R88:T88"/>
    <mergeCell ref="R89:T89"/>
    <mergeCell ref="R90:T90"/>
    <mergeCell ref="R91:T91"/>
    <mergeCell ref="R92:T92"/>
    <mergeCell ref="R93:T93"/>
    <mergeCell ref="R94:T94"/>
    <mergeCell ref="U3:W3"/>
    <mergeCell ref="U4:W4"/>
    <mergeCell ref="U5:W5"/>
    <mergeCell ref="U6:W6"/>
    <mergeCell ref="U7:W7"/>
    <mergeCell ref="U8:W8"/>
    <mergeCell ref="U9:W9"/>
    <mergeCell ref="U10:W10"/>
    <mergeCell ref="U11:W11"/>
    <mergeCell ref="U12:W12"/>
    <mergeCell ref="U13:W13"/>
    <mergeCell ref="U14:W14"/>
    <mergeCell ref="U15:W15"/>
    <mergeCell ref="U16:W16"/>
    <mergeCell ref="U17:W17"/>
    <mergeCell ref="U18:W18"/>
    <mergeCell ref="U19:W19"/>
    <mergeCell ref="U20:W20"/>
    <mergeCell ref="U21:W21"/>
    <mergeCell ref="U22:W22"/>
    <mergeCell ref="U23:W23"/>
    <mergeCell ref="U24:W24"/>
    <mergeCell ref="U25:W25"/>
    <mergeCell ref="U26:W26"/>
    <mergeCell ref="U27:W27"/>
    <mergeCell ref="U28:W28"/>
    <mergeCell ref="U29:W29"/>
    <mergeCell ref="U30:W30"/>
    <mergeCell ref="U31:W31"/>
    <mergeCell ref="U32:W32"/>
    <mergeCell ref="U33:W33"/>
    <mergeCell ref="U34:W34"/>
    <mergeCell ref="U35:W35"/>
    <mergeCell ref="U36:W36"/>
    <mergeCell ref="U37:W37"/>
    <mergeCell ref="U38:W38"/>
    <mergeCell ref="U39:W39"/>
    <mergeCell ref="U40:W40"/>
    <mergeCell ref="U41:W41"/>
    <mergeCell ref="U42:W42"/>
    <mergeCell ref="U43:W43"/>
    <mergeCell ref="U44:W44"/>
    <mergeCell ref="U45:W45"/>
    <mergeCell ref="U46:W46"/>
    <mergeCell ref="U47:W47"/>
    <mergeCell ref="U48:W48"/>
    <mergeCell ref="U49:W49"/>
    <mergeCell ref="U50:W50"/>
    <mergeCell ref="U51:W51"/>
    <mergeCell ref="U52:W52"/>
    <mergeCell ref="U53:W53"/>
    <mergeCell ref="U54:W54"/>
    <mergeCell ref="U55:W55"/>
    <mergeCell ref="U56:W56"/>
    <mergeCell ref="U57:W57"/>
    <mergeCell ref="U58:W58"/>
    <mergeCell ref="U59:W59"/>
    <mergeCell ref="U60:W60"/>
    <mergeCell ref="U61:W61"/>
    <mergeCell ref="U62:W62"/>
    <mergeCell ref="U63:W63"/>
    <mergeCell ref="U64:W64"/>
    <mergeCell ref="U65:W65"/>
    <mergeCell ref="U66:W66"/>
    <mergeCell ref="U67:W67"/>
    <mergeCell ref="U68:W68"/>
    <mergeCell ref="U69:W69"/>
    <mergeCell ref="U70:W70"/>
    <mergeCell ref="U71:W71"/>
    <mergeCell ref="U72:W72"/>
    <mergeCell ref="U73:W73"/>
    <mergeCell ref="U74:W74"/>
    <mergeCell ref="U75:W75"/>
    <mergeCell ref="U76:W76"/>
    <mergeCell ref="U77:W77"/>
    <mergeCell ref="U78:W78"/>
    <mergeCell ref="U79:W79"/>
    <mergeCell ref="U80:W80"/>
    <mergeCell ref="U81:W81"/>
    <mergeCell ref="U82:W82"/>
    <mergeCell ref="U83:W83"/>
    <mergeCell ref="U84:W84"/>
    <mergeCell ref="U85:W85"/>
    <mergeCell ref="U86:W86"/>
    <mergeCell ref="U87:W87"/>
    <mergeCell ref="U88:W88"/>
    <mergeCell ref="U89:W89"/>
    <mergeCell ref="U90:W90"/>
    <mergeCell ref="U91:W91"/>
    <mergeCell ref="U92:W92"/>
    <mergeCell ref="U93:W93"/>
    <mergeCell ref="U94:W94"/>
    <mergeCell ref="X3:Z3"/>
    <mergeCell ref="X4:Z4"/>
    <mergeCell ref="X5:Z5"/>
    <mergeCell ref="X6:Z6"/>
    <mergeCell ref="X7:Z7"/>
    <mergeCell ref="X8:Z8"/>
    <mergeCell ref="X9:Z9"/>
    <mergeCell ref="X10:Z10"/>
    <mergeCell ref="X11:Z11"/>
    <mergeCell ref="X12:Z12"/>
    <mergeCell ref="X13:Z13"/>
    <mergeCell ref="X14:Z14"/>
    <mergeCell ref="X15:Z15"/>
    <mergeCell ref="X16:Z16"/>
    <mergeCell ref="X17:Z17"/>
    <mergeCell ref="X18:Z18"/>
    <mergeCell ref="X19:Z19"/>
    <mergeCell ref="X20:Z20"/>
    <mergeCell ref="X21:Z21"/>
    <mergeCell ref="X22:Z22"/>
    <mergeCell ref="X23:Z23"/>
    <mergeCell ref="X24:Z24"/>
    <mergeCell ref="X25:Z25"/>
    <mergeCell ref="X26:Z26"/>
    <mergeCell ref="X27:Z27"/>
    <mergeCell ref="X28:Z28"/>
    <mergeCell ref="X29:Z29"/>
    <mergeCell ref="X30:Z30"/>
    <mergeCell ref="X31:Z31"/>
    <mergeCell ref="X32:Z32"/>
    <mergeCell ref="X33:Z33"/>
    <mergeCell ref="X34:Z34"/>
    <mergeCell ref="X35:Z35"/>
    <mergeCell ref="X36:Z36"/>
    <mergeCell ref="X37:Z37"/>
    <mergeCell ref="X38:Z38"/>
    <mergeCell ref="X39:Z39"/>
    <mergeCell ref="X40:Z40"/>
    <mergeCell ref="X41:Z41"/>
    <mergeCell ref="X42:Z42"/>
    <mergeCell ref="X43:Z43"/>
    <mergeCell ref="X44:Z44"/>
    <mergeCell ref="X45:Z45"/>
    <mergeCell ref="X46:Z46"/>
    <mergeCell ref="X47:Z47"/>
    <mergeCell ref="X48:Z48"/>
    <mergeCell ref="X49:Z49"/>
    <mergeCell ref="X50:Z50"/>
    <mergeCell ref="X51:Z51"/>
    <mergeCell ref="X52:Z52"/>
    <mergeCell ref="X53:Z53"/>
    <mergeCell ref="X54:Z54"/>
    <mergeCell ref="X55:Z55"/>
    <mergeCell ref="X56:Z56"/>
    <mergeCell ref="X57:Z57"/>
    <mergeCell ref="X58:Z58"/>
    <mergeCell ref="X59:Z59"/>
    <mergeCell ref="X60:Z60"/>
    <mergeCell ref="X61:Z61"/>
    <mergeCell ref="X62:Z62"/>
    <mergeCell ref="X63:Z63"/>
    <mergeCell ref="X64:Z64"/>
    <mergeCell ref="X65:Z65"/>
    <mergeCell ref="X66:Z66"/>
    <mergeCell ref="X67:Z67"/>
    <mergeCell ref="X68:Z68"/>
    <mergeCell ref="X69:Z69"/>
    <mergeCell ref="X70:Z70"/>
    <mergeCell ref="X71:Z71"/>
    <mergeCell ref="X72:Z72"/>
    <mergeCell ref="X73:Z73"/>
    <mergeCell ref="X74:Z74"/>
    <mergeCell ref="X75:Z75"/>
    <mergeCell ref="X76:Z76"/>
    <mergeCell ref="X77:Z77"/>
    <mergeCell ref="X78:Z78"/>
    <mergeCell ref="X79:Z79"/>
    <mergeCell ref="X80:Z80"/>
    <mergeCell ref="X81:Z81"/>
    <mergeCell ref="X82:Z82"/>
    <mergeCell ref="X83:Z83"/>
    <mergeCell ref="X84:Z84"/>
    <mergeCell ref="X85:Z85"/>
    <mergeCell ref="X86:Z86"/>
    <mergeCell ref="X87:Z87"/>
    <mergeCell ref="X88:Z88"/>
    <mergeCell ref="X89:Z89"/>
    <mergeCell ref="X90:Z90"/>
    <mergeCell ref="X91:Z91"/>
    <mergeCell ref="X92:Z92"/>
    <mergeCell ref="X93:Z93"/>
    <mergeCell ref="X94:Z94"/>
    <mergeCell ref="AA3:AC3"/>
    <mergeCell ref="AA4:AC4"/>
    <mergeCell ref="AA5:AC5"/>
    <mergeCell ref="AA6:AC6"/>
    <mergeCell ref="AA7:AC7"/>
    <mergeCell ref="AA8:AC8"/>
    <mergeCell ref="AA9:AC9"/>
    <mergeCell ref="AA10:AC10"/>
    <mergeCell ref="AA11:AC11"/>
    <mergeCell ref="AA12:AC12"/>
    <mergeCell ref="AA13:AC13"/>
    <mergeCell ref="AA14:AC14"/>
    <mergeCell ref="AA15:AC15"/>
    <mergeCell ref="AA16:AC16"/>
    <mergeCell ref="AA17:AC17"/>
    <mergeCell ref="AA18:AC18"/>
    <mergeCell ref="AA19:AC19"/>
    <mergeCell ref="AA20:AC20"/>
    <mergeCell ref="AA21:AC21"/>
    <mergeCell ref="AA22:AC22"/>
    <mergeCell ref="AA23:AC23"/>
    <mergeCell ref="AA24:AC24"/>
    <mergeCell ref="AA25:AC25"/>
    <mergeCell ref="AA26:AC26"/>
    <mergeCell ref="AA27:AC27"/>
    <mergeCell ref="AA28:AC28"/>
    <mergeCell ref="AA29:AC29"/>
    <mergeCell ref="AA30:AC30"/>
    <mergeCell ref="AA31:AC31"/>
    <mergeCell ref="AA32:AC32"/>
    <mergeCell ref="AA33:AC33"/>
    <mergeCell ref="AA34:AC34"/>
    <mergeCell ref="AA35:AC35"/>
    <mergeCell ref="AA80:AC80"/>
    <mergeCell ref="AA81:AC81"/>
    <mergeCell ref="AA82:AC82"/>
    <mergeCell ref="AA83:AC83"/>
    <mergeCell ref="AA84:AC84"/>
    <mergeCell ref="AA85:AC85"/>
    <mergeCell ref="AA86:AC86"/>
    <mergeCell ref="AA53:AC53"/>
    <mergeCell ref="AA54:AC54"/>
    <mergeCell ref="AA55:AC55"/>
    <mergeCell ref="AA56:AC56"/>
    <mergeCell ref="AA57:AC57"/>
    <mergeCell ref="AA58:AC58"/>
    <mergeCell ref="AA59:AC59"/>
    <mergeCell ref="AA60:AC60"/>
    <mergeCell ref="AA61:AC61"/>
    <mergeCell ref="AA62:AC62"/>
    <mergeCell ref="AA63:AC63"/>
    <mergeCell ref="AA64:AC64"/>
    <mergeCell ref="AA65:AC65"/>
    <mergeCell ref="AA66:AC66"/>
    <mergeCell ref="AA67:AC67"/>
    <mergeCell ref="AA68:AC68"/>
    <mergeCell ref="AA69:AC69"/>
    <mergeCell ref="AA70:AC70"/>
    <mergeCell ref="AA71:AC71"/>
    <mergeCell ref="AA72:AC72"/>
    <mergeCell ref="AA73:AC73"/>
    <mergeCell ref="AA74:AC74"/>
    <mergeCell ref="AA75:AC75"/>
    <mergeCell ref="AA76:AC76"/>
    <mergeCell ref="AA77:AC77"/>
    <mergeCell ref="AA78:AC78"/>
    <mergeCell ref="AA79:AC79"/>
    <mergeCell ref="AA36:AC36"/>
    <mergeCell ref="AA37:AC37"/>
    <mergeCell ref="AA38:AC38"/>
    <mergeCell ref="AA39:AC39"/>
    <mergeCell ref="AA40:AC40"/>
    <mergeCell ref="AA41:AC41"/>
    <mergeCell ref="AA42:AC42"/>
    <mergeCell ref="AA43:AC43"/>
    <mergeCell ref="AA44:AC44"/>
    <mergeCell ref="AA45:AC45"/>
    <mergeCell ref="AA46:AC46"/>
    <mergeCell ref="AA47:AC47"/>
    <mergeCell ref="AA48:AC48"/>
    <mergeCell ref="AA49:AC49"/>
    <mergeCell ref="AA50:AC50"/>
    <mergeCell ref="AA51:AC51"/>
    <mergeCell ref="AA52:AC52"/>
    <mergeCell ref="AD13:AF13"/>
    <mergeCell ref="AD14:AF14"/>
    <mergeCell ref="AD15:AF15"/>
    <mergeCell ref="AD16:AF16"/>
    <mergeCell ref="AD17:AF17"/>
    <mergeCell ref="AD18:AF18"/>
    <mergeCell ref="AD19:AF19"/>
    <mergeCell ref="AD27:AF27"/>
    <mergeCell ref="AD28:AF28"/>
    <mergeCell ref="AD29:AF29"/>
    <mergeCell ref="AD30:AF30"/>
    <mergeCell ref="AD31:AF31"/>
    <mergeCell ref="AD32:AF32"/>
    <mergeCell ref="AD33:AF33"/>
    <mergeCell ref="AD34:AF34"/>
    <mergeCell ref="AD35:AF35"/>
    <mergeCell ref="AD36:AF36"/>
    <mergeCell ref="AD20:AF20"/>
    <mergeCell ref="AD21:AF21"/>
    <mergeCell ref="AD22:AF22"/>
    <mergeCell ref="AD23:AF23"/>
    <mergeCell ref="AD24:AF24"/>
    <mergeCell ref="AD25:AF25"/>
    <mergeCell ref="AD26:AF26"/>
    <mergeCell ref="AD37:AF37"/>
    <mergeCell ref="AD38:AF38"/>
    <mergeCell ref="AD39:AF39"/>
    <mergeCell ref="AD40:AF40"/>
    <mergeCell ref="AD41:AF41"/>
    <mergeCell ref="AD42:AF42"/>
    <mergeCell ref="AD43:AF43"/>
    <mergeCell ref="AD44:AF44"/>
    <mergeCell ref="AD45:AF45"/>
    <mergeCell ref="AD46:AF46"/>
    <mergeCell ref="AD47:AF47"/>
    <mergeCell ref="AD48:AF48"/>
    <mergeCell ref="AD49:AF49"/>
    <mergeCell ref="AD50:AF50"/>
    <mergeCell ref="AD51:AF51"/>
    <mergeCell ref="AD52:AF52"/>
    <mergeCell ref="AD53:AF53"/>
    <mergeCell ref="AD54:AF54"/>
    <mergeCell ref="AD55:AF55"/>
    <mergeCell ref="AD56:AF56"/>
    <mergeCell ref="AD57:AF57"/>
    <mergeCell ref="AD58:AF58"/>
    <mergeCell ref="AD59:AF59"/>
    <mergeCell ref="AD60:AF60"/>
    <mergeCell ref="AD61:AF61"/>
    <mergeCell ref="AD62:AF62"/>
    <mergeCell ref="AD63:AF63"/>
    <mergeCell ref="AD64:AF64"/>
    <mergeCell ref="AD65:AF65"/>
    <mergeCell ref="AD66:AF66"/>
    <mergeCell ref="AD67:AF67"/>
    <mergeCell ref="AD68:AF68"/>
    <mergeCell ref="AD69:AF69"/>
    <mergeCell ref="AD70:AF70"/>
    <mergeCell ref="AD71:AF71"/>
    <mergeCell ref="AD72:AF72"/>
    <mergeCell ref="AD73:AF73"/>
    <mergeCell ref="AD74:AF74"/>
    <mergeCell ref="AD75:AF75"/>
    <mergeCell ref="AD76:AF76"/>
    <mergeCell ref="AD77:AF77"/>
    <mergeCell ref="AD78:AF78"/>
    <mergeCell ref="AD79:AF79"/>
    <mergeCell ref="AD80:AF80"/>
    <mergeCell ref="AD81:AF81"/>
    <mergeCell ref="AD82:AF82"/>
    <mergeCell ref="AD83:AF83"/>
    <mergeCell ref="AD84:AF84"/>
    <mergeCell ref="AD85:AF85"/>
    <mergeCell ref="AD86:AF86"/>
    <mergeCell ref="AD87:AF87"/>
    <mergeCell ref="AD88:AF88"/>
    <mergeCell ref="AD89:AF89"/>
    <mergeCell ref="AD90:AF90"/>
    <mergeCell ref="AD91:AF91"/>
    <mergeCell ref="AD92:AF92"/>
    <mergeCell ref="AD93:AF93"/>
    <mergeCell ref="AD94:AF94"/>
    <mergeCell ref="AS2:AU2"/>
    <mergeCell ref="AV2:AX2"/>
    <mergeCell ref="AY2:BA2"/>
    <mergeCell ref="BB2:BD2"/>
    <mergeCell ref="BE2:BG2"/>
    <mergeCell ref="BH2:BJ2"/>
    <mergeCell ref="BK2:BM2"/>
    <mergeCell ref="AS3:AU3"/>
    <mergeCell ref="AV3:AX3"/>
    <mergeCell ref="AY3:BA3"/>
    <mergeCell ref="BB3:BD3"/>
    <mergeCell ref="BE3:BG3"/>
    <mergeCell ref="BH3:BJ3"/>
    <mergeCell ref="BK3:BM3"/>
    <mergeCell ref="AS4:AU4"/>
    <mergeCell ref="AV4:AX4"/>
    <mergeCell ref="AY4:BA4"/>
    <mergeCell ref="BB4:BD4"/>
    <mergeCell ref="BE4:BG4"/>
    <mergeCell ref="BH4:BJ4"/>
    <mergeCell ref="BK4:BM4"/>
    <mergeCell ref="AS5:AU5"/>
    <mergeCell ref="AV5:AX5"/>
    <mergeCell ref="AY5:BA5"/>
    <mergeCell ref="BB5:BD5"/>
    <mergeCell ref="BE5:BG5"/>
    <mergeCell ref="BH5:BJ5"/>
    <mergeCell ref="BK5:BM5"/>
    <mergeCell ref="AS6:AU6"/>
    <mergeCell ref="AV6:AX6"/>
    <mergeCell ref="AY6:BA6"/>
    <mergeCell ref="BB6:BD6"/>
    <mergeCell ref="BE6:BG6"/>
    <mergeCell ref="BH6:BJ6"/>
    <mergeCell ref="BK6:BM6"/>
    <mergeCell ref="AS7:AU7"/>
    <mergeCell ref="AV7:AX7"/>
    <mergeCell ref="AY7:BA7"/>
    <mergeCell ref="BB7:BD7"/>
    <mergeCell ref="BE7:BG7"/>
    <mergeCell ref="BH7:BJ7"/>
    <mergeCell ref="BK7:BM7"/>
    <mergeCell ref="AS8:AU8"/>
    <mergeCell ref="AV8:AX8"/>
    <mergeCell ref="AY8:BA8"/>
    <mergeCell ref="BB8:BD8"/>
    <mergeCell ref="BE8:BG8"/>
    <mergeCell ref="BH8:BJ8"/>
    <mergeCell ref="BK8:BM8"/>
    <mergeCell ref="AS9:AU9"/>
    <mergeCell ref="AV9:AX9"/>
    <mergeCell ref="AY9:BA9"/>
    <mergeCell ref="BB9:BD9"/>
    <mergeCell ref="BE9:BG9"/>
    <mergeCell ref="BH9:BJ9"/>
    <mergeCell ref="BK9:BM9"/>
    <mergeCell ref="AS10:AU10"/>
    <mergeCell ref="AV10:AX10"/>
    <mergeCell ref="AY10:BA10"/>
    <mergeCell ref="BB10:BD10"/>
    <mergeCell ref="BE10:BG10"/>
    <mergeCell ref="BH10:BJ10"/>
    <mergeCell ref="BK10:BM10"/>
    <mergeCell ref="AS11:AU11"/>
    <mergeCell ref="AV11:AX11"/>
    <mergeCell ref="AY11:BA11"/>
    <mergeCell ref="BB11:BD11"/>
    <mergeCell ref="BE11:BG11"/>
    <mergeCell ref="BH11:BJ11"/>
    <mergeCell ref="BK11:BM11"/>
    <mergeCell ref="AS12:AU12"/>
    <mergeCell ref="AV12:AX12"/>
    <mergeCell ref="AY12:BA12"/>
    <mergeCell ref="BB12:BD12"/>
    <mergeCell ref="BE12:BG12"/>
    <mergeCell ref="BH12:BJ12"/>
    <mergeCell ref="BK12:BM12"/>
    <mergeCell ref="AS13:AU13"/>
    <mergeCell ref="AV13:AX13"/>
    <mergeCell ref="AY13:BA13"/>
    <mergeCell ref="BB13:BD13"/>
    <mergeCell ref="BE13:BG13"/>
    <mergeCell ref="BH13:BJ13"/>
    <mergeCell ref="BK13:BM13"/>
    <mergeCell ref="AS14:AU14"/>
    <mergeCell ref="AV14:AX14"/>
    <mergeCell ref="AY14:BA14"/>
    <mergeCell ref="BB14:BD14"/>
    <mergeCell ref="BE14:BG14"/>
    <mergeCell ref="BH14:BJ14"/>
    <mergeCell ref="BK14:BM14"/>
    <mergeCell ref="AS15:AU15"/>
    <mergeCell ref="AV15:AX15"/>
    <mergeCell ref="AY15:BA15"/>
    <mergeCell ref="BB15:BD15"/>
    <mergeCell ref="BE15:BG15"/>
    <mergeCell ref="BH15:BJ15"/>
    <mergeCell ref="BK15:BM15"/>
    <mergeCell ref="AS16:AU16"/>
    <mergeCell ref="AV16:AX16"/>
    <mergeCell ref="AY16:BA16"/>
    <mergeCell ref="BB16:BD16"/>
    <mergeCell ref="BE16:BG16"/>
    <mergeCell ref="BH16:BJ16"/>
    <mergeCell ref="BK16:BM16"/>
    <mergeCell ref="AS17:AU17"/>
    <mergeCell ref="AV17:AX17"/>
    <mergeCell ref="AY17:BA17"/>
    <mergeCell ref="BB17:BD17"/>
    <mergeCell ref="BE17:BG17"/>
    <mergeCell ref="BH17:BJ17"/>
    <mergeCell ref="BK17:BM17"/>
    <mergeCell ref="AS18:AU18"/>
    <mergeCell ref="AV18:AX18"/>
    <mergeCell ref="AY18:BA18"/>
    <mergeCell ref="BB18:BD18"/>
    <mergeCell ref="BE18:BG18"/>
    <mergeCell ref="BH18:BJ18"/>
    <mergeCell ref="BK18:BM18"/>
    <mergeCell ref="AS19:AU19"/>
    <mergeCell ref="AV19:AX19"/>
    <mergeCell ref="AY19:BA19"/>
    <mergeCell ref="BB19:BD19"/>
    <mergeCell ref="BE19:BG19"/>
    <mergeCell ref="BH19:BJ19"/>
    <mergeCell ref="BK19:BM19"/>
    <mergeCell ref="AS20:AU20"/>
    <mergeCell ref="AV20:AX20"/>
    <mergeCell ref="AY20:BA20"/>
    <mergeCell ref="BB20:BD20"/>
    <mergeCell ref="BE20:BG20"/>
    <mergeCell ref="BH20:BJ20"/>
    <mergeCell ref="BK20:BM20"/>
    <mergeCell ref="AS21:AU21"/>
    <mergeCell ref="AV21:AX21"/>
    <mergeCell ref="AY21:BA21"/>
    <mergeCell ref="BB21:BD21"/>
    <mergeCell ref="BE21:BG21"/>
    <mergeCell ref="BH21:BJ21"/>
    <mergeCell ref="BK21:BM21"/>
    <mergeCell ref="AS22:AU22"/>
    <mergeCell ref="AV22:AX22"/>
    <mergeCell ref="AY22:BA22"/>
    <mergeCell ref="BB22:BD22"/>
    <mergeCell ref="BE22:BG22"/>
    <mergeCell ref="BH22:BJ22"/>
    <mergeCell ref="BK22:BM22"/>
    <mergeCell ref="AS23:AU23"/>
    <mergeCell ref="AV23:AX23"/>
    <mergeCell ref="AY23:BA23"/>
    <mergeCell ref="BB23:BD23"/>
    <mergeCell ref="BE23:BG23"/>
    <mergeCell ref="BH23:BJ23"/>
    <mergeCell ref="BK23:BM23"/>
    <mergeCell ref="AS24:AU24"/>
    <mergeCell ref="AV24:AX24"/>
    <mergeCell ref="AY24:BA24"/>
    <mergeCell ref="BB24:BD24"/>
    <mergeCell ref="BE24:BG24"/>
    <mergeCell ref="BH24:BJ24"/>
    <mergeCell ref="BK24:BM24"/>
    <mergeCell ref="AS25:AU25"/>
    <mergeCell ref="AV25:AX25"/>
    <mergeCell ref="AY25:BA25"/>
    <mergeCell ref="BB25:BD25"/>
    <mergeCell ref="BE25:BG25"/>
    <mergeCell ref="BH25:BJ25"/>
    <mergeCell ref="BK25:BM25"/>
    <mergeCell ref="AS26:AU26"/>
    <mergeCell ref="AV26:AX26"/>
    <mergeCell ref="AY26:BA26"/>
    <mergeCell ref="BB26:BD26"/>
    <mergeCell ref="BE26:BG26"/>
    <mergeCell ref="BH26:BJ26"/>
    <mergeCell ref="BK26:BM26"/>
    <mergeCell ref="AS27:AU27"/>
    <mergeCell ref="AV27:AX27"/>
    <mergeCell ref="AY27:BA27"/>
    <mergeCell ref="BB27:BD27"/>
    <mergeCell ref="BE27:BG27"/>
    <mergeCell ref="BH27:BJ27"/>
    <mergeCell ref="BK27:BM27"/>
    <mergeCell ref="AS28:AU28"/>
    <mergeCell ref="AV28:AX28"/>
    <mergeCell ref="AY28:BA28"/>
    <mergeCell ref="BB28:BD28"/>
    <mergeCell ref="BE28:BG28"/>
    <mergeCell ref="BH28:BJ28"/>
    <mergeCell ref="BK28:BM28"/>
    <mergeCell ref="AS29:AU29"/>
    <mergeCell ref="AV29:AX29"/>
    <mergeCell ref="AY29:BA29"/>
    <mergeCell ref="BB29:BD29"/>
    <mergeCell ref="BE29:BG29"/>
    <mergeCell ref="BH29:BJ29"/>
    <mergeCell ref="BK29:BM29"/>
    <mergeCell ref="AS30:AU30"/>
    <mergeCell ref="AV30:AX30"/>
    <mergeCell ref="AY30:BA30"/>
    <mergeCell ref="BB30:BD30"/>
    <mergeCell ref="BE30:BG30"/>
    <mergeCell ref="BH30:BJ30"/>
    <mergeCell ref="BK30:BM30"/>
    <mergeCell ref="AS31:AU31"/>
    <mergeCell ref="AV31:AX31"/>
    <mergeCell ref="AY31:BA31"/>
    <mergeCell ref="BB31:BD31"/>
    <mergeCell ref="BE31:BG31"/>
    <mergeCell ref="BH31:BJ31"/>
    <mergeCell ref="BK31:BM31"/>
    <mergeCell ref="AS32:AU32"/>
    <mergeCell ref="AV32:AX32"/>
    <mergeCell ref="AY32:BA32"/>
    <mergeCell ref="BB32:BD32"/>
    <mergeCell ref="BE32:BG32"/>
    <mergeCell ref="BH32:BJ32"/>
    <mergeCell ref="BK32:BM32"/>
    <mergeCell ref="AS33:AU33"/>
    <mergeCell ref="AV33:AX33"/>
    <mergeCell ref="AY33:BA33"/>
    <mergeCell ref="BB33:BD33"/>
    <mergeCell ref="BE33:BG33"/>
    <mergeCell ref="BH33:BJ33"/>
    <mergeCell ref="BK33:BM33"/>
    <mergeCell ref="AS34:AU34"/>
    <mergeCell ref="AV34:AX34"/>
    <mergeCell ref="AY34:BA34"/>
    <mergeCell ref="BB34:BD34"/>
    <mergeCell ref="BE34:BG34"/>
    <mergeCell ref="BH34:BJ34"/>
    <mergeCell ref="BK34:BM34"/>
    <mergeCell ref="AS35:AU35"/>
    <mergeCell ref="AV35:AX35"/>
    <mergeCell ref="AY35:BA35"/>
    <mergeCell ref="BB35:BD35"/>
    <mergeCell ref="BE35:BG35"/>
    <mergeCell ref="BH35:BJ35"/>
    <mergeCell ref="BK35:BM35"/>
    <mergeCell ref="AS36:AU36"/>
    <mergeCell ref="AV36:AX36"/>
    <mergeCell ref="AY36:BA36"/>
    <mergeCell ref="BB36:BD36"/>
    <mergeCell ref="BE36:BG36"/>
    <mergeCell ref="BH36:BJ36"/>
    <mergeCell ref="BK36:BM36"/>
    <mergeCell ref="AS37:AU37"/>
    <mergeCell ref="AV37:AX37"/>
    <mergeCell ref="AY37:BA37"/>
    <mergeCell ref="BB37:BD37"/>
    <mergeCell ref="BE37:BG37"/>
    <mergeCell ref="BH37:BJ37"/>
    <mergeCell ref="BK37:BM37"/>
    <mergeCell ref="AS38:AU38"/>
    <mergeCell ref="AV38:AX38"/>
    <mergeCell ref="AY38:BA38"/>
    <mergeCell ref="BB38:BD38"/>
    <mergeCell ref="BE38:BG38"/>
    <mergeCell ref="BH38:BJ38"/>
    <mergeCell ref="BK38:BM38"/>
    <mergeCell ref="AS39:AU39"/>
    <mergeCell ref="AV39:AX39"/>
    <mergeCell ref="AY39:BA39"/>
    <mergeCell ref="BB39:BD39"/>
    <mergeCell ref="BE39:BG39"/>
    <mergeCell ref="BH39:BJ39"/>
    <mergeCell ref="BK39:BM39"/>
    <mergeCell ref="AS40:AU40"/>
    <mergeCell ref="AV40:AX40"/>
    <mergeCell ref="AY40:BA40"/>
    <mergeCell ref="BB40:BD40"/>
    <mergeCell ref="BE40:BG40"/>
    <mergeCell ref="BH40:BJ40"/>
    <mergeCell ref="BK40:BM40"/>
    <mergeCell ref="AS41:AU41"/>
    <mergeCell ref="AV41:AX41"/>
    <mergeCell ref="AY41:BA41"/>
    <mergeCell ref="BB41:BD41"/>
    <mergeCell ref="BE41:BG41"/>
    <mergeCell ref="BH41:BJ41"/>
    <mergeCell ref="BK41:BM41"/>
    <mergeCell ref="AS42:AU42"/>
    <mergeCell ref="AV42:AX42"/>
    <mergeCell ref="AY42:BA42"/>
    <mergeCell ref="BB42:BD42"/>
    <mergeCell ref="BE42:BG42"/>
    <mergeCell ref="BH42:BJ42"/>
    <mergeCell ref="BK42:BM42"/>
    <mergeCell ref="AS43:AU43"/>
    <mergeCell ref="AV43:AX43"/>
    <mergeCell ref="AY43:BA43"/>
    <mergeCell ref="BB43:BD43"/>
    <mergeCell ref="BE43:BG43"/>
    <mergeCell ref="BH43:BJ43"/>
    <mergeCell ref="BK43:BM43"/>
    <mergeCell ref="AS44:AU44"/>
    <mergeCell ref="AV44:AX44"/>
    <mergeCell ref="AY44:BA44"/>
    <mergeCell ref="BB44:BD44"/>
    <mergeCell ref="BE44:BG44"/>
    <mergeCell ref="BH44:BJ44"/>
    <mergeCell ref="BK44:BM44"/>
    <mergeCell ref="AS45:AU45"/>
    <mergeCell ref="AV45:AX45"/>
    <mergeCell ref="AY45:BA45"/>
    <mergeCell ref="BB45:BD45"/>
    <mergeCell ref="BE45:BG45"/>
    <mergeCell ref="BH45:BJ45"/>
    <mergeCell ref="BK45:BM45"/>
    <mergeCell ref="AS46:AU46"/>
    <mergeCell ref="AV46:AX46"/>
    <mergeCell ref="AY46:BA46"/>
    <mergeCell ref="BB46:BD46"/>
    <mergeCell ref="BE46:BG46"/>
    <mergeCell ref="BH46:BJ46"/>
    <mergeCell ref="BK46:BM46"/>
    <mergeCell ref="AS47:AU47"/>
    <mergeCell ref="AV47:AX47"/>
    <mergeCell ref="AY47:BA47"/>
    <mergeCell ref="BB47:BD47"/>
    <mergeCell ref="BE47:BG47"/>
    <mergeCell ref="BH47:BJ47"/>
    <mergeCell ref="BK47:BM47"/>
    <mergeCell ref="AS48:AU48"/>
    <mergeCell ref="AV48:AX48"/>
    <mergeCell ref="AY48:BA48"/>
    <mergeCell ref="BB48:BD48"/>
    <mergeCell ref="BE48:BG48"/>
    <mergeCell ref="BH48:BJ48"/>
    <mergeCell ref="BK48:BM48"/>
    <mergeCell ref="AS49:AU49"/>
    <mergeCell ref="AV49:AX49"/>
    <mergeCell ref="AY49:BA49"/>
    <mergeCell ref="BB49:BD49"/>
    <mergeCell ref="BE49:BG49"/>
    <mergeCell ref="BH49:BJ49"/>
    <mergeCell ref="BK49:BM49"/>
    <mergeCell ref="AS50:AU50"/>
    <mergeCell ref="AV50:AX50"/>
    <mergeCell ref="AY50:BA50"/>
    <mergeCell ref="BB50:BD50"/>
    <mergeCell ref="BE50:BG50"/>
    <mergeCell ref="BH50:BJ50"/>
    <mergeCell ref="BK50:BM50"/>
    <mergeCell ref="AS51:AU51"/>
    <mergeCell ref="AV51:AX51"/>
    <mergeCell ref="AY51:BA51"/>
    <mergeCell ref="BB51:BD51"/>
    <mergeCell ref="BE51:BG51"/>
    <mergeCell ref="BH51:BJ51"/>
    <mergeCell ref="BK51:BM51"/>
    <mergeCell ref="AS52:AU52"/>
    <mergeCell ref="AV52:AX52"/>
    <mergeCell ref="AY52:BA52"/>
    <mergeCell ref="BB52:BD52"/>
    <mergeCell ref="BE52:BG52"/>
    <mergeCell ref="BH52:BJ52"/>
    <mergeCell ref="BK52:BM52"/>
    <mergeCell ref="AS53:AU53"/>
    <mergeCell ref="AV53:AX53"/>
    <mergeCell ref="AY53:BA53"/>
    <mergeCell ref="BB53:BD53"/>
    <mergeCell ref="BE53:BG53"/>
    <mergeCell ref="BH53:BJ53"/>
    <mergeCell ref="BK53:BM53"/>
    <mergeCell ref="AS54:AU54"/>
    <mergeCell ref="AV54:AX54"/>
    <mergeCell ref="AY54:BA54"/>
    <mergeCell ref="BB54:BD54"/>
    <mergeCell ref="BE54:BG54"/>
    <mergeCell ref="BH54:BJ54"/>
    <mergeCell ref="BK54:BM54"/>
    <mergeCell ref="AS55:AU55"/>
    <mergeCell ref="AV55:AX55"/>
    <mergeCell ref="AY55:BA55"/>
    <mergeCell ref="BB55:BD55"/>
    <mergeCell ref="BE55:BG55"/>
    <mergeCell ref="BH55:BJ55"/>
    <mergeCell ref="BK55:BM55"/>
    <mergeCell ref="AS56:AU56"/>
    <mergeCell ref="AV56:AX56"/>
    <mergeCell ref="AY56:BA56"/>
    <mergeCell ref="BB56:BD56"/>
    <mergeCell ref="BE56:BG56"/>
    <mergeCell ref="BH56:BJ56"/>
    <mergeCell ref="BK56:BM56"/>
    <mergeCell ref="AS57:AU57"/>
    <mergeCell ref="AV57:AX57"/>
    <mergeCell ref="AY57:BA57"/>
    <mergeCell ref="BB57:BD57"/>
    <mergeCell ref="BE57:BG57"/>
    <mergeCell ref="BH57:BJ57"/>
    <mergeCell ref="BK57:BM57"/>
    <mergeCell ref="AS58:AU58"/>
    <mergeCell ref="AV58:AX58"/>
    <mergeCell ref="AY58:BA58"/>
    <mergeCell ref="BB58:BD58"/>
    <mergeCell ref="BE58:BG58"/>
    <mergeCell ref="BH58:BJ58"/>
    <mergeCell ref="BK58:BM58"/>
    <mergeCell ref="AS59:AU59"/>
    <mergeCell ref="AV59:AX59"/>
    <mergeCell ref="AY59:BA59"/>
    <mergeCell ref="BB59:BD59"/>
    <mergeCell ref="BE59:BG59"/>
    <mergeCell ref="BH59:BJ59"/>
    <mergeCell ref="BK59:BM59"/>
    <mergeCell ref="AS60:AU60"/>
    <mergeCell ref="AV60:AX60"/>
    <mergeCell ref="AY60:BA60"/>
    <mergeCell ref="BB60:BD60"/>
    <mergeCell ref="BE60:BG60"/>
    <mergeCell ref="BH60:BJ60"/>
    <mergeCell ref="BK60:BM60"/>
    <mergeCell ref="AS61:AU61"/>
    <mergeCell ref="AV61:AX61"/>
    <mergeCell ref="AY61:BA61"/>
    <mergeCell ref="BB61:BD61"/>
    <mergeCell ref="BE61:BG61"/>
    <mergeCell ref="BH61:BJ61"/>
    <mergeCell ref="BK61:BM61"/>
    <mergeCell ref="AS62:AU62"/>
    <mergeCell ref="AV62:AX62"/>
    <mergeCell ref="AY62:BA62"/>
    <mergeCell ref="BB62:BD62"/>
    <mergeCell ref="BE62:BG62"/>
    <mergeCell ref="BH62:BJ62"/>
    <mergeCell ref="BK62:BM62"/>
    <mergeCell ref="AS63:AU63"/>
    <mergeCell ref="AV63:AX63"/>
    <mergeCell ref="AY63:BA63"/>
    <mergeCell ref="BB63:BD63"/>
    <mergeCell ref="BE63:BG63"/>
    <mergeCell ref="BH63:BJ63"/>
    <mergeCell ref="BK63:BM63"/>
    <mergeCell ref="AS64:AU64"/>
    <mergeCell ref="AV64:AX64"/>
    <mergeCell ref="AY64:BA64"/>
    <mergeCell ref="BB64:BD64"/>
    <mergeCell ref="BE64:BG64"/>
    <mergeCell ref="BH64:BJ64"/>
    <mergeCell ref="BK64:BM64"/>
    <mergeCell ref="AS65:AU65"/>
    <mergeCell ref="AV65:AX65"/>
    <mergeCell ref="AY65:BA65"/>
    <mergeCell ref="BB65:BD65"/>
    <mergeCell ref="BE65:BG65"/>
    <mergeCell ref="BH65:BJ65"/>
    <mergeCell ref="BK65:BM65"/>
    <mergeCell ref="AS66:AU66"/>
    <mergeCell ref="AV66:AX66"/>
    <mergeCell ref="AY66:BA66"/>
    <mergeCell ref="BB66:BD66"/>
    <mergeCell ref="BE66:BG66"/>
    <mergeCell ref="BH66:BJ66"/>
    <mergeCell ref="BK66:BM66"/>
    <mergeCell ref="AS67:AU67"/>
    <mergeCell ref="AV67:AX67"/>
    <mergeCell ref="AY67:BA67"/>
    <mergeCell ref="BB67:BD67"/>
    <mergeCell ref="BE67:BG67"/>
    <mergeCell ref="BH67:BJ67"/>
    <mergeCell ref="BK67:BM67"/>
    <mergeCell ref="AS68:AU68"/>
    <mergeCell ref="AV68:AX68"/>
    <mergeCell ref="AY68:BA68"/>
    <mergeCell ref="BB68:BD68"/>
    <mergeCell ref="BE68:BG68"/>
    <mergeCell ref="BH68:BJ68"/>
    <mergeCell ref="BK68:BM68"/>
    <mergeCell ref="AS69:AU69"/>
    <mergeCell ref="AV69:AX69"/>
    <mergeCell ref="AY69:BA69"/>
    <mergeCell ref="BB69:BD69"/>
    <mergeCell ref="BE69:BG69"/>
    <mergeCell ref="BH69:BJ69"/>
    <mergeCell ref="BK69:BM69"/>
    <mergeCell ref="AS70:AU70"/>
    <mergeCell ref="AV70:AX70"/>
    <mergeCell ref="AY70:BA70"/>
    <mergeCell ref="BB70:BD70"/>
    <mergeCell ref="BE70:BG70"/>
    <mergeCell ref="BH70:BJ70"/>
    <mergeCell ref="BK70:BM70"/>
    <mergeCell ref="AS71:AU71"/>
    <mergeCell ref="AV71:AX71"/>
    <mergeCell ref="AY71:BA71"/>
    <mergeCell ref="BB71:BD71"/>
    <mergeCell ref="BE71:BG71"/>
    <mergeCell ref="BH71:BJ71"/>
    <mergeCell ref="BK71:BM71"/>
    <mergeCell ref="AS72:AU72"/>
    <mergeCell ref="AV72:AX72"/>
    <mergeCell ref="AY72:BA72"/>
    <mergeCell ref="BB72:BD72"/>
    <mergeCell ref="BE72:BG72"/>
    <mergeCell ref="BH72:BJ72"/>
    <mergeCell ref="BK72:BM72"/>
    <mergeCell ref="AS73:AU73"/>
    <mergeCell ref="AV73:AX73"/>
    <mergeCell ref="AY73:BA73"/>
    <mergeCell ref="BB73:BD73"/>
    <mergeCell ref="BE73:BG73"/>
    <mergeCell ref="BH73:BJ73"/>
    <mergeCell ref="BK73:BM73"/>
    <mergeCell ref="AS74:AU74"/>
    <mergeCell ref="AV74:AX74"/>
    <mergeCell ref="AY74:BA74"/>
    <mergeCell ref="BB74:BD74"/>
    <mergeCell ref="BE74:BG74"/>
    <mergeCell ref="BH74:BJ74"/>
    <mergeCell ref="BK74:BM74"/>
    <mergeCell ref="AS75:AU75"/>
    <mergeCell ref="AV75:AX75"/>
    <mergeCell ref="AY75:BA75"/>
    <mergeCell ref="BB75:BD75"/>
    <mergeCell ref="BE75:BG75"/>
    <mergeCell ref="BH75:BJ75"/>
    <mergeCell ref="BK75:BM75"/>
    <mergeCell ref="AS76:AU76"/>
    <mergeCell ref="AV76:AX76"/>
    <mergeCell ref="AY76:BA76"/>
    <mergeCell ref="BB76:BD76"/>
    <mergeCell ref="BE76:BG76"/>
    <mergeCell ref="BH76:BJ76"/>
    <mergeCell ref="BK76:BM76"/>
    <mergeCell ref="AS77:AU77"/>
    <mergeCell ref="AV77:AX77"/>
    <mergeCell ref="AY77:BA77"/>
    <mergeCell ref="BB77:BD77"/>
    <mergeCell ref="BE77:BG77"/>
    <mergeCell ref="BH77:BJ77"/>
    <mergeCell ref="BK77:BM77"/>
    <mergeCell ref="AS78:AU78"/>
    <mergeCell ref="AV78:AX78"/>
    <mergeCell ref="AY78:BA78"/>
    <mergeCell ref="BB78:BD78"/>
    <mergeCell ref="BE78:BG78"/>
    <mergeCell ref="BH78:BJ78"/>
    <mergeCell ref="BK78:BM78"/>
    <mergeCell ref="AS79:AU79"/>
    <mergeCell ref="AV79:AX79"/>
    <mergeCell ref="AY79:BA79"/>
    <mergeCell ref="BB79:BD79"/>
    <mergeCell ref="BE79:BG79"/>
    <mergeCell ref="BH79:BJ79"/>
    <mergeCell ref="BK79:BM79"/>
    <mergeCell ref="AS80:AU80"/>
    <mergeCell ref="AV80:AX80"/>
    <mergeCell ref="AY80:BA80"/>
    <mergeCell ref="BB80:BD80"/>
    <mergeCell ref="BE80:BG80"/>
    <mergeCell ref="BH80:BJ80"/>
    <mergeCell ref="BK80:BM80"/>
    <mergeCell ref="AS81:AU81"/>
    <mergeCell ref="AV81:AX81"/>
    <mergeCell ref="AY81:BA81"/>
    <mergeCell ref="BB81:BD81"/>
    <mergeCell ref="BE81:BG81"/>
    <mergeCell ref="BH81:BJ81"/>
    <mergeCell ref="BK81:BM81"/>
    <mergeCell ref="AS82:AU82"/>
    <mergeCell ref="AV82:AX82"/>
    <mergeCell ref="AY82:BA82"/>
    <mergeCell ref="BB82:BD82"/>
    <mergeCell ref="BE82:BG82"/>
    <mergeCell ref="BH82:BJ82"/>
    <mergeCell ref="BK82:BM82"/>
    <mergeCell ref="AS83:AU83"/>
    <mergeCell ref="AV83:AX83"/>
    <mergeCell ref="AY83:BA83"/>
    <mergeCell ref="BB83:BD83"/>
    <mergeCell ref="BE83:BG83"/>
    <mergeCell ref="BH83:BJ83"/>
    <mergeCell ref="BK83:BM83"/>
    <mergeCell ref="AS84:AU84"/>
    <mergeCell ref="AV84:AX84"/>
    <mergeCell ref="AY84:BA84"/>
    <mergeCell ref="BB84:BD84"/>
    <mergeCell ref="BE84:BG84"/>
    <mergeCell ref="BH84:BJ84"/>
    <mergeCell ref="BK84:BM84"/>
    <mergeCell ref="AS85:AU85"/>
    <mergeCell ref="AV85:AX85"/>
    <mergeCell ref="AY85:BA85"/>
    <mergeCell ref="BB85:BD85"/>
    <mergeCell ref="BE85:BG85"/>
    <mergeCell ref="BH85:BJ85"/>
    <mergeCell ref="BK85:BM85"/>
    <mergeCell ref="BW2:BY2"/>
    <mergeCell ref="BZ2:CB2"/>
    <mergeCell ref="CC2:CE2"/>
    <mergeCell ref="CF2:CH2"/>
    <mergeCell ref="CI2:CK2"/>
    <mergeCell ref="CL2:CN2"/>
    <mergeCell ref="CO2:CQ2"/>
    <mergeCell ref="BW3:BY3"/>
    <mergeCell ref="BZ3:CB3"/>
    <mergeCell ref="CC3:CE3"/>
    <mergeCell ref="CF3:CH3"/>
    <mergeCell ref="CI3:CK3"/>
    <mergeCell ref="CL3:CN3"/>
    <mergeCell ref="CO3:CQ3"/>
    <mergeCell ref="BW4:BY4"/>
    <mergeCell ref="BZ4:CB4"/>
    <mergeCell ref="CC4:CE4"/>
    <mergeCell ref="CF4:CH4"/>
    <mergeCell ref="CI4:CK4"/>
    <mergeCell ref="CL4:CN4"/>
    <mergeCell ref="CO4:CQ4"/>
    <mergeCell ref="CI5:CK5"/>
    <mergeCell ref="CL5:CN5"/>
    <mergeCell ref="CO5:CQ5"/>
    <mergeCell ref="BW6:BY6"/>
    <mergeCell ref="BZ6:CB6"/>
    <mergeCell ref="CC6:CE6"/>
    <mergeCell ref="CF6:CH6"/>
    <mergeCell ref="CI6:CK6"/>
    <mergeCell ref="CL6:CN6"/>
    <mergeCell ref="CO6:CQ6"/>
    <mergeCell ref="BW7:BY7"/>
    <mergeCell ref="BZ7:CB7"/>
    <mergeCell ref="CC7:CE7"/>
    <mergeCell ref="CF7:CH7"/>
    <mergeCell ref="CI7:CK7"/>
    <mergeCell ref="CL7:CN7"/>
    <mergeCell ref="CO7:CQ7"/>
    <mergeCell ref="BW5:BY5"/>
    <mergeCell ref="BZ5:CB5"/>
    <mergeCell ref="CC5:CE5"/>
    <mergeCell ref="CF5:CH5"/>
    <mergeCell ref="BW8:BY8"/>
    <mergeCell ref="BZ8:CB8"/>
    <mergeCell ref="CC8:CE8"/>
    <mergeCell ref="CF8:CH8"/>
    <mergeCell ref="CI8:CK8"/>
    <mergeCell ref="CL8:CN8"/>
    <mergeCell ref="CO8:CQ8"/>
    <mergeCell ref="BW9:BY9"/>
    <mergeCell ref="BZ9:CB9"/>
    <mergeCell ref="CC9:CE9"/>
    <mergeCell ref="CF9:CH9"/>
    <mergeCell ref="CI9:CK9"/>
    <mergeCell ref="CL9:CN9"/>
    <mergeCell ref="CO9:CQ9"/>
    <mergeCell ref="BW10:BY10"/>
    <mergeCell ref="BZ10:CB10"/>
    <mergeCell ref="CC10:CE10"/>
    <mergeCell ref="CF10:CH10"/>
    <mergeCell ref="CI10:CK10"/>
    <mergeCell ref="CL10:CN10"/>
    <mergeCell ref="CO10:CQ10"/>
    <mergeCell ref="BW11:BY11"/>
    <mergeCell ref="BZ11:CB11"/>
    <mergeCell ref="CC11:CE11"/>
    <mergeCell ref="CF11:CH11"/>
    <mergeCell ref="CI11:CK11"/>
    <mergeCell ref="CL11:CN11"/>
    <mergeCell ref="CO11:CQ11"/>
    <mergeCell ref="BW12:BY12"/>
    <mergeCell ref="BZ12:CB12"/>
    <mergeCell ref="CC12:CE12"/>
    <mergeCell ref="CF12:CH12"/>
    <mergeCell ref="CI12:CK12"/>
    <mergeCell ref="CL12:CN12"/>
    <mergeCell ref="CO12:CQ12"/>
    <mergeCell ref="BW13:BY13"/>
    <mergeCell ref="BZ13:CB13"/>
    <mergeCell ref="CC13:CE13"/>
    <mergeCell ref="CF13:CH13"/>
    <mergeCell ref="CI13:CK13"/>
    <mergeCell ref="CL13:CN13"/>
    <mergeCell ref="CO13:CQ13"/>
    <mergeCell ref="BW14:BY14"/>
    <mergeCell ref="BZ14:CB14"/>
    <mergeCell ref="CC14:CE14"/>
    <mergeCell ref="CF14:CH14"/>
    <mergeCell ref="CI14:CK14"/>
    <mergeCell ref="CL14:CN14"/>
    <mergeCell ref="CO14:CQ14"/>
    <mergeCell ref="BW15:BY15"/>
    <mergeCell ref="BZ15:CB15"/>
    <mergeCell ref="CC15:CE15"/>
    <mergeCell ref="CF15:CH15"/>
    <mergeCell ref="CI15:CK15"/>
    <mergeCell ref="CL15:CN15"/>
    <mergeCell ref="CO15:CQ15"/>
    <mergeCell ref="BW16:BY16"/>
    <mergeCell ref="BZ16:CB16"/>
    <mergeCell ref="CC16:CE16"/>
    <mergeCell ref="CF16:CH16"/>
    <mergeCell ref="CI16:CK16"/>
    <mergeCell ref="CL16:CN16"/>
    <mergeCell ref="CO16:CQ16"/>
    <mergeCell ref="BW17:BY17"/>
    <mergeCell ref="BZ17:CB17"/>
    <mergeCell ref="CC17:CE17"/>
    <mergeCell ref="CF17:CH17"/>
    <mergeCell ref="CI17:CK17"/>
    <mergeCell ref="CL17:CN17"/>
    <mergeCell ref="CO17:CQ17"/>
    <mergeCell ref="BW18:BY18"/>
    <mergeCell ref="BZ18:CB18"/>
    <mergeCell ref="CC18:CE18"/>
    <mergeCell ref="CF18:CH18"/>
    <mergeCell ref="CI18:CK18"/>
    <mergeCell ref="CL18:CN18"/>
    <mergeCell ref="CO18:CQ18"/>
    <mergeCell ref="BW19:BY19"/>
    <mergeCell ref="BZ19:CB19"/>
    <mergeCell ref="CC19:CE19"/>
    <mergeCell ref="CF19:CH19"/>
    <mergeCell ref="CI19:CK19"/>
    <mergeCell ref="CL19:CN19"/>
    <mergeCell ref="CO19:CQ19"/>
    <mergeCell ref="BW20:BY20"/>
    <mergeCell ref="BZ20:CB20"/>
    <mergeCell ref="CC20:CE20"/>
    <mergeCell ref="CF20:CH20"/>
    <mergeCell ref="CI20:CK20"/>
    <mergeCell ref="CL20:CN20"/>
    <mergeCell ref="CO20:CQ20"/>
    <mergeCell ref="BW21:BY21"/>
    <mergeCell ref="BZ21:CB21"/>
    <mergeCell ref="CC21:CE21"/>
    <mergeCell ref="CF21:CH21"/>
    <mergeCell ref="CI21:CK21"/>
    <mergeCell ref="CL21:CN21"/>
    <mergeCell ref="CO21:CQ21"/>
    <mergeCell ref="BW22:BY22"/>
    <mergeCell ref="BZ22:CB22"/>
    <mergeCell ref="CC22:CE22"/>
    <mergeCell ref="CF22:CH22"/>
    <mergeCell ref="CI22:CK22"/>
    <mergeCell ref="CL22:CN22"/>
    <mergeCell ref="CO22:CQ22"/>
    <mergeCell ref="BW23:BY23"/>
    <mergeCell ref="BZ23:CB23"/>
    <mergeCell ref="CC23:CE23"/>
    <mergeCell ref="CF23:CH23"/>
    <mergeCell ref="CI23:CK23"/>
    <mergeCell ref="CL23:CN23"/>
    <mergeCell ref="CO23:CQ23"/>
    <mergeCell ref="BW24:BY24"/>
    <mergeCell ref="BZ24:CB24"/>
    <mergeCell ref="CC24:CE24"/>
    <mergeCell ref="CF24:CH24"/>
    <mergeCell ref="CI24:CK24"/>
    <mergeCell ref="CL24:CN24"/>
    <mergeCell ref="CO24:CQ24"/>
    <mergeCell ref="BW25:BY25"/>
    <mergeCell ref="BZ25:CB25"/>
    <mergeCell ref="CC25:CE25"/>
    <mergeCell ref="CF25:CH25"/>
    <mergeCell ref="CI25:CK25"/>
    <mergeCell ref="CL25:CN25"/>
    <mergeCell ref="CO25:CQ25"/>
    <mergeCell ref="BW26:BY26"/>
    <mergeCell ref="BZ26:CB26"/>
    <mergeCell ref="CC26:CE26"/>
    <mergeCell ref="CF26:CH26"/>
    <mergeCell ref="CI26:CK26"/>
    <mergeCell ref="CL26:CN26"/>
    <mergeCell ref="CO26:CQ26"/>
    <mergeCell ref="BW27:BY27"/>
    <mergeCell ref="BZ27:CB27"/>
    <mergeCell ref="CC27:CE27"/>
    <mergeCell ref="CF27:CH27"/>
    <mergeCell ref="CI27:CK27"/>
    <mergeCell ref="CL27:CN27"/>
    <mergeCell ref="CO27:CQ27"/>
    <mergeCell ref="BW28:BY28"/>
    <mergeCell ref="BZ28:CB28"/>
    <mergeCell ref="CC28:CE28"/>
    <mergeCell ref="CF28:CH28"/>
    <mergeCell ref="CI28:CK28"/>
    <mergeCell ref="CL28:CN28"/>
    <mergeCell ref="CO28:CQ28"/>
    <mergeCell ref="BW29:BY29"/>
    <mergeCell ref="BZ29:CB29"/>
    <mergeCell ref="CC29:CE29"/>
    <mergeCell ref="CF29:CH29"/>
    <mergeCell ref="CI29:CK29"/>
    <mergeCell ref="CL29:CN29"/>
    <mergeCell ref="CO29:CQ29"/>
    <mergeCell ref="BW30:BY30"/>
    <mergeCell ref="BZ30:CB30"/>
    <mergeCell ref="CC30:CE30"/>
    <mergeCell ref="CF30:CH30"/>
    <mergeCell ref="CI30:CK30"/>
    <mergeCell ref="CL30:CN30"/>
    <mergeCell ref="CO30:CQ30"/>
    <mergeCell ref="BW31:BY31"/>
    <mergeCell ref="BZ31:CB31"/>
    <mergeCell ref="CC31:CE31"/>
    <mergeCell ref="CF31:CH31"/>
    <mergeCell ref="CI31:CK31"/>
    <mergeCell ref="CL31:CN31"/>
    <mergeCell ref="CO31:CQ31"/>
    <mergeCell ref="BW32:BY32"/>
    <mergeCell ref="BZ32:CB32"/>
    <mergeCell ref="CC32:CE32"/>
    <mergeCell ref="CF32:CH32"/>
    <mergeCell ref="CI32:CK32"/>
    <mergeCell ref="CL32:CN32"/>
    <mergeCell ref="CO32:CQ32"/>
    <mergeCell ref="BW33:BY33"/>
    <mergeCell ref="BZ33:CB33"/>
    <mergeCell ref="CC33:CE33"/>
    <mergeCell ref="CF33:CH33"/>
    <mergeCell ref="CI33:CK33"/>
    <mergeCell ref="CL33:CN33"/>
    <mergeCell ref="CO33:CQ33"/>
    <mergeCell ref="BW34:BY34"/>
    <mergeCell ref="BZ34:CB34"/>
    <mergeCell ref="CC34:CE34"/>
    <mergeCell ref="CF34:CH34"/>
    <mergeCell ref="CI34:CK34"/>
    <mergeCell ref="CL34:CN34"/>
    <mergeCell ref="CO34:CQ34"/>
    <mergeCell ref="BW35:BY35"/>
    <mergeCell ref="BZ35:CB35"/>
    <mergeCell ref="CC35:CE35"/>
    <mergeCell ref="CF35:CH35"/>
    <mergeCell ref="CI35:CK35"/>
    <mergeCell ref="CL35:CN35"/>
    <mergeCell ref="CO35:CQ35"/>
    <mergeCell ref="BW36:BY36"/>
    <mergeCell ref="BZ36:CB36"/>
    <mergeCell ref="CC36:CE36"/>
    <mergeCell ref="CF36:CH36"/>
    <mergeCell ref="CI36:CK36"/>
    <mergeCell ref="CL36:CN36"/>
    <mergeCell ref="CO36:CQ36"/>
    <mergeCell ref="BW37:BY37"/>
    <mergeCell ref="BZ37:CB37"/>
    <mergeCell ref="CC37:CE37"/>
    <mergeCell ref="CF37:CH37"/>
    <mergeCell ref="CI37:CK37"/>
    <mergeCell ref="CL37:CN37"/>
    <mergeCell ref="CO37:CQ37"/>
    <mergeCell ref="BW38:BY38"/>
    <mergeCell ref="BZ38:CB38"/>
    <mergeCell ref="CC38:CE38"/>
    <mergeCell ref="CF38:CH38"/>
    <mergeCell ref="CI38:CK38"/>
    <mergeCell ref="CL38:CN38"/>
    <mergeCell ref="CO38:CQ38"/>
    <mergeCell ref="BW39:BY39"/>
    <mergeCell ref="BZ39:CB39"/>
    <mergeCell ref="CC39:CE39"/>
    <mergeCell ref="CF39:CH39"/>
    <mergeCell ref="CI39:CK39"/>
    <mergeCell ref="CL39:CN39"/>
    <mergeCell ref="CO39:CQ39"/>
    <mergeCell ref="BW40:BY40"/>
    <mergeCell ref="BZ40:CB40"/>
    <mergeCell ref="CC40:CE40"/>
    <mergeCell ref="CF40:CH40"/>
    <mergeCell ref="CI40:CK40"/>
    <mergeCell ref="CL40:CN40"/>
    <mergeCell ref="CO40:CQ40"/>
    <mergeCell ref="BW41:BY41"/>
    <mergeCell ref="BZ41:CB41"/>
    <mergeCell ref="CC41:CE41"/>
    <mergeCell ref="CF41:CH41"/>
    <mergeCell ref="CI41:CK41"/>
    <mergeCell ref="CL41:CN41"/>
    <mergeCell ref="CO41:CQ41"/>
    <mergeCell ref="BW42:BY42"/>
    <mergeCell ref="BZ42:CB42"/>
    <mergeCell ref="CC42:CE42"/>
    <mergeCell ref="CF42:CH42"/>
    <mergeCell ref="CI42:CK42"/>
    <mergeCell ref="CL42:CN42"/>
    <mergeCell ref="CO42:CQ42"/>
    <mergeCell ref="BW43:BY43"/>
    <mergeCell ref="BZ43:CB43"/>
    <mergeCell ref="CC43:CE43"/>
    <mergeCell ref="CF43:CH43"/>
    <mergeCell ref="CI43:CK43"/>
    <mergeCell ref="CL43:CN43"/>
    <mergeCell ref="CO43:CQ43"/>
    <mergeCell ref="BW44:BY44"/>
    <mergeCell ref="BZ44:CB44"/>
    <mergeCell ref="CC44:CE44"/>
    <mergeCell ref="CF44:CH44"/>
    <mergeCell ref="CI44:CK44"/>
    <mergeCell ref="CL44:CN44"/>
    <mergeCell ref="CO44:CQ44"/>
    <mergeCell ref="BW45:BY45"/>
    <mergeCell ref="BZ45:CB45"/>
    <mergeCell ref="CC45:CE45"/>
    <mergeCell ref="CF45:CH45"/>
    <mergeCell ref="CI45:CK45"/>
    <mergeCell ref="CL45:CN45"/>
    <mergeCell ref="CO45:CQ45"/>
    <mergeCell ref="BW46:BY46"/>
    <mergeCell ref="BZ46:CB46"/>
    <mergeCell ref="CC46:CE46"/>
    <mergeCell ref="CF46:CH46"/>
    <mergeCell ref="CI46:CK46"/>
    <mergeCell ref="CL46:CN46"/>
    <mergeCell ref="CO46:CQ46"/>
    <mergeCell ref="BW47:BY47"/>
    <mergeCell ref="BZ47:CB47"/>
    <mergeCell ref="CC47:CE47"/>
    <mergeCell ref="CF47:CH47"/>
    <mergeCell ref="CI47:CK47"/>
    <mergeCell ref="CL47:CN47"/>
    <mergeCell ref="CO47:CQ47"/>
    <mergeCell ref="BW48:BY48"/>
    <mergeCell ref="BZ48:CB48"/>
    <mergeCell ref="CC48:CE48"/>
    <mergeCell ref="CF48:CH48"/>
    <mergeCell ref="CI48:CK48"/>
    <mergeCell ref="CL48:CN48"/>
    <mergeCell ref="CO48:CQ48"/>
    <mergeCell ref="BW49:BY49"/>
    <mergeCell ref="BZ49:CB49"/>
    <mergeCell ref="CC49:CE49"/>
    <mergeCell ref="CF49:CH49"/>
    <mergeCell ref="CI49:CK49"/>
    <mergeCell ref="CL49:CN49"/>
    <mergeCell ref="CO49:CQ49"/>
    <mergeCell ref="BW50:BY50"/>
    <mergeCell ref="BZ50:CB50"/>
    <mergeCell ref="CC50:CE50"/>
    <mergeCell ref="CF50:CH50"/>
    <mergeCell ref="CI50:CK50"/>
    <mergeCell ref="CL50:CN50"/>
    <mergeCell ref="CO50:CQ50"/>
    <mergeCell ref="BW51:BY51"/>
    <mergeCell ref="BZ51:CB51"/>
    <mergeCell ref="CC51:CE51"/>
    <mergeCell ref="CF51:CH51"/>
    <mergeCell ref="CI51:CK51"/>
    <mergeCell ref="CL51:CN51"/>
    <mergeCell ref="CO51:CQ51"/>
    <mergeCell ref="BW52:BY52"/>
    <mergeCell ref="BZ52:CB52"/>
    <mergeCell ref="CC52:CE52"/>
    <mergeCell ref="CF52:CH52"/>
    <mergeCell ref="CI52:CK52"/>
    <mergeCell ref="CL52:CN52"/>
    <mergeCell ref="CO52:CQ52"/>
    <mergeCell ref="BW53:BY53"/>
    <mergeCell ref="BZ53:CB53"/>
    <mergeCell ref="CC53:CE53"/>
    <mergeCell ref="CF53:CH53"/>
    <mergeCell ref="CI53:CK53"/>
    <mergeCell ref="CL53:CN53"/>
    <mergeCell ref="CO53:CQ53"/>
    <mergeCell ref="BW54:BY54"/>
    <mergeCell ref="BZ54:CB54"/>
    <mergeCell ref="CC54:CE54"/>
    <mergeCell ref="CF54:CH54"/>
    <mergeCell ref="CI54:CK54"/>
    <mergeCell ref="CL54:CN54"/>
    <mergeCell ref="CO54:CQ54"/>
    <mergeCell ref="BW55:BY55"/>
    <mergeCell ref="BZ55:CB55"/>
    <mergeCell ref="CC55:CE55"/>
    <mergeCell ref="CF55:CH55"/>
    <mergeCell ref="CI55:CK55"/>
    <mergeCell ref="CL55:CN55"/>
    <mergeCell ref="CO55:CQ55"/>
    <mergeCell ref="BW56:BY56"/>
    <mergeCell ref="BZ56:CB56"/>
    <mergeCell ref="CC56:CE56"/>
    <mergeCell ref="CF56:CH56"/>
    <mergeCell ref="CI56:CK56"/>
    <mergeCell ref="CL56:CN56"/>
    <mergeCell ref="CO56:CQ56"/>
    <mergeCell ref="BW57:BY57"/>
    <mergeCell ref="BZ57:CB57"/>
    <mergeCell ref="CC57:CE57"/>
    <mergeCell ref="CF57:CH57"/>
    <mergeCell ref="CI57:CK57"/>
    <mergeCell ref="CL57:CN57"/>
    <mergeCell ref="CO57:CQ57"/>
    <mergeCell ref="BW58:BY58"/>
    <mergeCell ref="BZ58:CB58"/>
    <mergeCell ref="CC58:CE58"/>
    <mergeCell ref="CF58:CH58"/>
    <mergeCell ref="CI58:CK58"/>
    <mergeCell ref="CL58:CN58"/>
    <mergeCell ref="CO58:CQ58"/>
    <mergeCell ref="BW59:BY59"/>
    <mergeCell ref="BZ59:CB59"/>
    <mergeCell ref="CC59:CE59"/>
    <mergeCell ref="CF59:CH59"/>
    <mergeCell ref="CI59:CK59"/>
    <mergeCell ref="CL59:CN59"/>
    <mergeCell ref="CO59:CQ59"/>
    <mergeCell ref="BW60:BY60"/>
    <mergeCell ref="BZ60:CB60"/>
    <mergeCell ref="CC60:CE60"/>
    <mergeCell ref="CF60:CH60"/>
    <mergeCell ref="CI60:CK60"/>
    <mergeCell ref="CL60:CN60"/>
    <mergeCell ref="CO60:CQ60"/>
    <mergeCell ref="BW61:BY61"/>
    <mergeCell ref="BZ61:CB61"/>
    <mergeCell ref="CC61:CE61"/>
    <mergeCell ref="CF61:CH61"/>
    <mergeCell ref="CI61:CK61"/>
    <mergeCell ref="CL61:CN61"/>
    <mergeCell ref="CO61:CQ61"/>
    <mergeCell ref="BW62:BY62"/>
    <mergeCell ref="BZ62:CB62"/>
    <mergeCell ref="CC62:CE62"/>
    <mergeCell ref="CF62:CH62"/>
    <mergeCell ref="CI62:CK62"/>
    <mergeCell ref="CL62:CN62"/>
    <mergeCell ref="CO62:CQ62"/>
    <mergeCell ref="BW63:BY63"/>
    <mergeCell ref="BZ63:CB63"/>
    <mergeCell ref="CC63:CE63"/>
    <mergeCell ref="CF63:CH63"/>
    <mergeCell ref="CI63:CK63"/>
    <mergeCell ref="CL63:CN63"/>
    <mergeCell ref="CO63:CQ63"/>
    <mergeCell ref="BW64:BY64"/>
    <mergeCell ref="BZ64:CB64"/>
    <mergeCell ref="CC64:CE64"/>
    <mergeCell ref="CF64:CH64"/>
    <mergeCell ref="CI64:CK64"/>
    <mergeCell ref="CL64:CN64"/>
    <mergeCell ref="CO64:CQ64"/>
    <mergeCell ref="BW65:BY65"/>
    <mergeCell ref="BZ65:CB65"/>
    <mergeCell ref="CC65:CE65"/>
    <mergeCell ref="CF65:CH65"/>
    <mergeCell ref="CI65:CK65"/>
    <mergeCell ref="CL65:CN65"/>
    <mergeCell ref="CO65:CQ65"/>
    <mergeCell ref="BW66:BY66"/>
    <mergeCell ref="BZ66:CB66"/>
    <mergeCell ref="CC66:CE66"/>
    <mergeCell ref="CF66:CH66"/>
    <mergeCell ref="CI66:CK66"/>
    <mergeCell ref="CL66:CN66"/>
    <mergeCell ref="CO66:CQ66"/>
    <mergeCell ref="BW67:BY67"/>
    <mergeCell ref="BZ67:CB67"/>
    <mergeCell ref="CC67:CE67"/>
    <mergeCell ref="CF67:CH67"/>
    <mergeCell ref="CI67:CK67"/>
    <mergeCell ref="CL67:CN67"/>
    <mergeCell ref="CO67:CQ67"/>
    <mergeCell ref="BW68:BY68"/>
    <mergeCell ref="BZ68:CB68"/>
    <mergeCell ref="CC68:CE68"/>
    <mergeCell ref="CF68:CH68"/>
    <mergeCell ref="CI68:CK68"/>
    <mergeCell ref="CL68:CN68"/>
    <mergeCell ref="CO68:CQ68"/>
    <mergeCell ref="BW69:BY69"/>
    <mergeCell ref="BZ69:CB69"/>
    <mergeCell ref="CC69:CE69"/>
    <mergeCell ref="CF69:CH69"/>
    <mergeCell ref="CI69:CK69"/>
    <mergeCell ref="CL69:CN69"/>
    <mergeCell ref="CO69:CQ69"/>
    <mergeCell ref="BW70:BY70"/>
    <mergeCell ref="BZ70:CB70"/>
    <mergeCell ref="CC70:CE70"/>
    <mergeCell ref="CF70:CH70"/>
    <mergeCell ref="CI70:CK70"/>
    <mergeCell ref="CL70:CN70"/>
    <mergeCell ref="CO70:CQ70"/>
    <mergeCell ref="BW71:BY71"/>
    <mergeCell ref="BZ71:CB71"/>
    <mergeCell ref="CC71:CE71"/>
    <mergeCell ref="CF71:CH71"/>
    <mergeCell ref="CI71:CK71"/>
    <mergeCell ref="CL71:CN71"/>
    <mergeCell ref="CO71:CQ71"/>
    <mergeCell ref="BW72:BY72"/>
    <mergeCell ref="BZ72:CB72"/>
    <mergeCell ref="CC72:CE72"/>
    <mergeCell ref="CF72:CH72"/>
    <mergeCell ref="CI72:CK72"/>
    <mergeCell ref="CL72:CN72"/>
    <mergeCell ref="CO72:CQ72"/>
    <mergeCell ref="BW73:BY73"/>
    <mergeCell ref="BZ73:CB73"/>
    <mergeCell ref="CC73:CE73"/>
    <mergeCell ref="CF73:CH73"/>
    <mergeCell ref="CI73:CK73"/>
    <mergeCell ref="CL73:CN73"/>
    <mergeCell ref="CO73:CQ73"/>
    <mergeCell ref="BW74:BY74"/>
    <mergeCell ref="BZ74:CB74"/>
    <mergeCell ref="CC74:CE74"/>
    <mergeCell ref="CF74:CH74"/>
    <mergeCell ref="CI74:CK74"/>
    <mergeCell ref="CL74:CN74"/>
    <mergeCell ref="CO74:CQ74"/>
    <mergeCell ref="BW75:BY75"/>
    <mergeCell ref="BZ75:CB75"/>
    <mergeCell ref="CC75:CE75"/>
    <mergeCell ref="CF75:CH75"/>
    <mergeCell ref="CI75:CK75"/>
    <mergeCell ref="CL75:CN75"/>
    <mergeCell ref="CO75:CQ75"/>
    <mergeCell ref="BW76:BY76"/>
    <mergeCell ref="BZ76:CB76"/>
    <mergeCell ref="CC76:CE76"/>
    <mergeCell ref="CF76:CH76"/>
    <mergeCell ref="CI76:CK76"/>
    <mergeCell ref="CL76:CN76"/>
    <mergeCell ref="CO76:CQ76"/>
    <mergeCell ref="BW77:BY77"/>
    <mergeCell ref="BZ77:CB77"/>
    <mergeCell ref="CC77:CE77"/>
    <mergeCell ref="CF77:CH77"/>
    <mergeCell ref="CI77:CK77"/>
    <mergeCell ref="CL77:CN77"/>
    <mergeCell ref="CO77:CQ77"/>
    <mergeCell ref="BW78:BY78"/>
    <mergeCell ref="BZ78:CB78"/>
    <mergeCell ref="CC78:CE78"/>
    <mergeCell ref="CF78:CH78"/>
    <mergeCell ref="CI78:CK78"/>
    <mergeCell ref="CL78:CN78"/>
    <mergeCell ref="CO78:CQ78"/>
    <mergeCell ref="BW79:BY79"/>
    <mergeCell ref="BZ79:CB79"/>
    <mergeCell ref="CC79:CE79"/>
    <mergeCell ref="CF79:CH79"/>
    <mergeCell ref="CI79:CK79"/>
    <mergeCell ref="CL79:CN79"/>
    <mergeCell ref="CO79:CQ79"/>
    <mergeCell ref="BW80:BY80"/>
    <mergeCell ref="BZ80:CB80"/>
    <mergeCell ref="CC80:CE80"/>
    <mergeCell ref="CF80:CH80"/>
    <mergeCell ref="CI80:CK80"/>
    <mergeCell ref="CL80:CN80"/>
    <mergeCell ref="CO80:CQ80"/>
    <mergeCell ref="BW81:BY81"/>
    <mergeCell ref="BZ81:CB81"/>
    <mergeCell ref="CC81:CE81"/>
    <mergeCell ref="CF81:CH81"/>
    <mergeCell ref="CI81:CK81"/>
    <mergeCell ref="CL81:CN81"/>
    <mergeCell ref="CO81:CQ81"/>
    <mergeCell ref="BW82:BY82"/>
    <mergeCell ref="BZ82:CB82"/>
    <mergeCell ref="CC82:CE82"/>
    <mergeCell ref="CF82:CH82"/>
    <mergeCell ref="CI82:CK82"/>
    <mergeCell ref="CL82:CN82"/>
    <mergeCell ref="CO82:CQ82"/>
    <mergeCell ref="CF86:CH86"/>
    <mergeCell ref="CI86:CK86"/>
    <mergeCell ref="CL86:CN86"/>
    <mergeCell ref="CO86:CQ86"/>
    <mergeCell ref="BW83:BY83"/>
    <mergeCell ref="BZ83:CB83"/>
    <mergeCell ref="CC83:CE83"/>
    <mergeCell ref="CF83:CH83"/>
    <mergeCell ref="CI83:CK83"/>
    <mergeCell ref="CL83:CN83"/>
    <mergeCell ref="CO83:CQ83"/>
    <mergeCell ref="BW84:BY84"/>
    <mergeCell ref="BZ84:CB84"/>
    <mergeCell ref="CC84:CE84"/>
    <mergeCell ref="CF84:CH84"/>
    <mergeCell ref="CI84:CK84"/>
    <mergeCell ref="CL84:CN84"/>
    <mergeCell ref="CO84:CQ84"/>
    <mergeCell ref="BW85:BY85"/>
    <mergeCell ref="BZ85:CB85"/>
    <mergeCell ref="CC85:CE85"/>
    <mergeCell ref="CF85:CH85"/>
    <mergeCell ref="CI85:CK85"/>
    <mergeCell ref="CL85:CN85"/>
    <mergeCell ref="CO85:CQ85"/>
    <mergeCell ref="B98:B100"/>
    <mergeCell ref="A98:A100"/>
    <mergeCell ref="C98:AI98"/>
    <mergeCell ref="C99:E99"/>
    <mergeCell ref="F99:H99"/>
    <mergeCell ref="I99:K99"/>
    <mergeCell ref="L99:N99"/>
    <mergeCell ref="O99:Q99"/>
    <mergeCell ref="R99:T99"/>
    <mergeCell ref="U99:W99"/>
    <mergeCell ref="X99:Z99"/>
    <mergeCell ref="AA99:AC99"/>
    <mergeCell ref="AD99:AF99"/>
    <mergeCell ref="AG99:AI99"/>
    <mergeCell ref="BW86:BY86"/>
    <mergeCell ref="BZ86:CB86"/>
    <mergeCell ref="CC86:CE86"/>
    <mergeCell ref="AS86:AU86"/>
    <mergeCell ref="AV86:AX86"/>
    <mergeCell ref="AY86:BA86"/>
    <mergeCell ref="BB86:BD86"/>
    <mergeCell ref="BE86:BG86"/>
    <mergeCell ref="BH86:BJ86"/>
    <mergeCell ref="BK86:BM86"/>
    <mergeCell ref="AA87:AC87"/>
    <mergeCell ref="AA88:AC88"/>
    <mergeCell ref="AA89:AC89"/>
    <mergeCell ref="AA90:AC90"/>
    <mergeCell ref="AA91:AC91"/>
    <mergeCell ref="AA92:AC92"/>
    <mergeCell ref="AA93:AC93"/>
    <mergeCell ref="AA94:AC94"/>
  </mergeCells>
  <conditionalFormatting sqref="EH3:FK86">
    <cfRule type="containsBlanks" dxfId="66" priority="5">
      <formula>LEN(TRIM(EH3))=0</formula>
    </cfRule>
    <cfRule type="cellIs" dxfId="65" priority="15" operator="lessThan">
      <formula>-2</formula>
    </cfRule>
    <cfRule type="cellIs" dxfId="64" priority="16" operator="greaterThan">
      <formula>2</formula>
    </cfRule>
  </conditionalFormatting>
  <conditionalFormatting sqref="FL3:GO86">
    <cfRule type="cellIs" dxfId="63" priority="7" operator="lessThan">
      <formula>0.05</formula>
    </cfRule>
  </conditionalFormatting>
  <pageMargins left="0.7" right="0.7" top="0.75" bottom="0.75" header="0.3" footer="0.3"/>
  <pageSetup paperSize="9" orientation="portrait" horizontalDpi="4294967293" verticalDpi="4294967293" r:id="rId1"/>
</worksheet>
</file>

<file path=xl/worksheets/sheet26.xml><?xml version="1.0" encoding="utf-8"?>
<worksheet xmlns="http://schemas.openxmlformats.org/spreadsheetml/2006/main" xmlns:r="http://schemas.openxmlformats.org/officeDocument/2006/relationships">
  <sheetPr codeName="Feuil17">
    <tabColor rgb="FF17F20C"/>
  </sheetPr>
  <dimension ref="A1:AI163"/>
  <sheetViews>
    <sheetView workbookViewId="0">
      <selection activeCell="I17" sqref="I17"/>
    </sheetView>
  </sheetViews>
  <sheetFormatPr baseColWidth="10" defaultRowHeight="15"/>
  <cols>
    <col min="1" max="1" width="12" style="111" customWidth="1"/>
    <col min="2" max="11" width="12.7109375" style="111" customWidth="1"/>
    <col min="12" max="12" width="13.28515625" style="111" bestFit="1" customWidth="1"/>
    <col min="13" max="16384" width="11.42578125" style="111"/>
  </cols>
  <sheetData>
    <row r="1" spans="1:34" ht="15" customHeight="1">
      <c r="A1" s="673" t="s">
        <v>257</v>
      </c>
      <c r="B1" s="674"/>
      <c r="C1" s="160"/>
      <c r="D1" s="160"/>
      <c r="E1" s="160"/>
      <c r="F1" s="160"/>
      <c r="G1" s="160"/>
      <c r="H1" s="684" t="s">
        <v>222</v>
      </c>
      <c r="I1" s="685"/>
      <c r="J1" s="685"/>
      <c r="K1" s="686"/>
      <c r="L1" s="160"/>
      <c r="M1" s="160"/>
      <c r="N1" s="160"/>
      <c r="O1" s="160"/>
      <c r="P1" s="160"/>
      <c r="Q1" s="160"/>
      <c r="R1" s="160"/>
      <c r="S1" s="160"/>
      <c r="T1" s="682"/>
      <c r="U1" s="682"/>
      <c r="V1" s="682"/>
      <c r="W1" s="682"/>
      <c r="X1" s="682"/>
      <c r="Y1" s="682"/>
      <c r="Z1" s="682"/>
      <c r="AA1" s="682"/>
      <c r="AB1" s="682"/>
      <c r="AC1" s="682"/>
      <c r="AD1" s="682"/>
      <c r="AE1" s="682"/>
      <c r="AF1" s="682"/>
      <c r="AG1" s="682"/>
      <c r="AH1" s="683"/>
    </row>
    <row r="2" spans="1:34" ht="15" customHeight="1" thickBot="1">
      <c r="A2" s="675"/>
      <c r="B2" s="676"/>
      <c r="C2" s="161"/>
      <c r="D2" s="161"/>
      <c r="E2" s="161"/>
      <c r="F2" s="161"/>
      <c r="G2" s="161"/>
      <c r="H2" s="687"/>
      <c r="I2" s="688"/>
      <c r="J2" s="688"/>
      <c r="K2" s="689"/>
      <c r="L2" s="161"/>
      <c r="M2" s="161"/>
      <c r="N2" s="161"/>
      <c r="O2" s="161"/>
      <c r="P2" s="161"/>
      <c r="Q2" s="161"/>
      <c r="R2" s="161"/>
      <c r="S2" s="161"/>
      <c r="T2" s="680"/>
      <c r="U2" s="680"/>
      <c r="V2" s="680"/>
      <c r="W2" s="680"/>
      <c r="X2" s="680"/>
      <c r="Y2" s="680"/>
      <c r="Z2" s="680"/>
      <c r="AA2" s="680"/>
      <c r="AB2" s="680"/>
      <c r="AC2" s="680"/>
      <c r="AD2" s="680"/>
      <c r="AE2" s="680"/>
      <c r="AF2" s="680"/>
      <c r="AG2" s="680"/>
      <c r="AH2" s="681"/>
    </row>
    <row r="3" spans="1:34">
      <c r="A3" s="201"/>
      <c r="B3" s="201"/>
      <c r="C3" s="201"/>
      <c r="D3" s="201"/>
      <c r="E3" s="201"/>
      <c r="F3" s="201"/>
      <c r="G3" s="201"/>
      <c r="H3" s="201"/>
      <c r="I3" s="201"/>
      <c r="J3" s="201"/>
      <c r="K3" s="201"/>
      <c r="L3" s="201"/>
      <c r="M3" s="201"/>
      <c r="N3" s="201"/>
      <c r="O3" s="201"/>
      <c r="P3" s="201"/>
      <c r="Q3" s="201"/>
      <c r="R3" s="201"/>
      <c r="S3" s="201"/>
      <c r="T3" s="201"/>
      <c r="U3" s="201"/>
      <c r="V3" s="201"/>
      <c r="W3" s="201"/>
      <c r="X3" s="201"/>
      <c r="Y3" s="201"/>
      <c r="Z3" s="201"/>
      <c r="AA3" s="201"/>
      <c r="AB3" s="201"/>
      <c r="AC3" s="201"/>
      <c r="AD3" s="201"/>
      <c r="AE3" s="201"/>
      <c r="AF3" s="201"/>
      <c r="AG3" s="201"/>
      <c r="AH3" s="201"/>
    </row>
    <row r="4" spans="1:34">
      <c r="A4" s="201"/>
      <c r="B4" s="201"/>
      <c r="C4" s="201"/>
      <c r="D4" s="201"/>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1"/>
    </row>
    <row r="5" spans="1:34" ht="15.75">
      <c r="A5" s="572" t="s">
        <v>223</v>
      </c>
      <c r="B5" s="581"/>
      <c r="C5" s="581"/>
      <c r="D5" s="581"/>
      <c r="E5" s="581"/>
      <c r="F5" s="581"/>
      <c r="G5" s="581"/>
      <c r="H5" s="581"/>
      <c r="I5" s="581"/>
      <c r="J5" s="581"/>
      <c r="K5" s="581"/>
      <c r="L5" s="677"/>
      <c r="M5" s="201"/>
      <c r="N5" s="201"/>
      <c r="O5" s="201"/>
      <c r="P5" s="201"/>
      <c r="Q5" s="201"/>
      <c r="R5" s="201"/>
      <c r="S5" s="201"/>
      <c r="T5" s="201"/>
      <c r="U5" s="201"/>
      <c r="V5" s="201"/>
      <c r="W5" s="201"/>
      <c r="X5" s="201"/>
      <c r="Y5" s="201"/>
      <c r="Z5" s="201"/>
      <c r="AA5" s="201"/>
      <c r="AB5" s="201"/>
      <c r="AC5" s="201"/>
      <c r="AD5" s="201"/>
      <c r="AE5" s="201"/>
      <c r="AF5" s="201"/>
      <c r="AG5" s="201"/>
      <c r="AH5" s="201"/>
    </row>
    <row r="6" spans="1:34">
      <c r="A6" s="142" t="s">
        <v>179</v>
      </c>
      <c r="B6" s="162" t="s">
        <v>198</v>
      </c>
      <c r="C6" s="162" t="s">
        <v>188</v>
      </c>
      <c r="D6" s="162" t="s">
        <v>197</v>
      </c>
      <c r="E6" s="162" t="s">
        <v>196</v>
      </c>
      <c r="F6" s="162" t="s">
        <v>195</v>
      </c>
      <c r="G6" s="162" t="s">
        <v>194</v>
      </c>
      <c r="H6" s="162" t="s">
        <v>193</v>
      </c>
      <c r="I6" s="162" t="s">
        <v>192</v>
      </c>
      <c r="J6" s="162" t="s">
        <v>191</v>
      </c>
      <c r="K6" s="162" t="s">
        <v>190</v>
      </c>
      <c r="L6" s="162" t="s">
        <v>189</v>
      </c>
      <c r="M6" s="201"/>
      <c r="N6" s="201"/>
      <c r="O6" s="201"/>
      <c r="P6" s="201"/>
      <c r="Q6" s="201"/>
      <c r="R6" s="201"/>
      <c r="S6" s="201"/>
      <c r="T6" s="201"/>
      <c r="U6" s="201"/>
      <c r="V6" s="201"/>
      <c r="W6" s="201"/>
      <c r="X6" s="201"/>
      <c r="Y6" s="201"/>
      <c r="Z6" s="201"/>
      <c r="AA6" s="201"/>
      <c r="AB6" s="201"/>
      <c r="AC6" s="201"/>
      <c r="AD6" s="201"/>
      <c r="AE6" s="201"/>
      <c r="AF6" s="201"/>
      <c r="AG6" s="201"/>
      <c r="AH6" s="201"/>
    </row>
    <row r="7" spans="1:34">
      <c r="A7" s="142" t="s">
        <v>125</v>
      </c>
      <c r="B7" s="156">
        <f>IF(ISERROR(MIN('Control Sample Data'!$C$4:$E$99)),"",MIN('Control Sample Data'!$C$4:$E$99))</f>
        <v>0</v>
      </c>
      <c r="C7" s="156">
        <f>IF(ISERROR(MIN('Sample 1 Data'!$C$4:$E$99)),"",MIN('Sample 1 Data'!$C$4:$E$99))</f>
        <v>0</v>
      </c>
      <c r="D7" s="156">
        <f>IF(ISERROR(MIN('Sample 2 Data'!$C$4:$E$99)),"",MIN('Sample 2 Data'!$C$4:$E$99))</f>
        <v>0</v>
      </c>
      <c r="E7" s="156">
        <f>IF(ISERROR(MIN('Sample 3 Data'!$C$4:$E$99)),"",MIN('Sample 3 Data'!$C$4:$E$99))</f>
        <v>0</v>
      </c>
      <c r="F7" s="156">
        <f>IF(ISERROR(MIN('Sample 4 Data'!$C$4:$E$99)),"",MIN('Sample 4 Data'!$C$4:$E$99))</f>
        <v>0</v>
      </c>
      <c r="G7" s="156">
        <f>IF(ISERROR(MIN('Sample 5 Data'!$C$4:$E$99)),"",MIN('Sample 5 Data'!$C$4:$E$99))</f>
        <v>0</v>
      </c>
      <c r="H7" s="156">
        <f>IF(ISERROR(MIN('Sample 6 Data'!$C$4:$E$99)),"",MIN('Sample 6 Data'!$C$4:$E$99))</f>
        <v>0</v>
      </c>
      <c r="I7" s="156">
        <f>IF(ISERROR(MIN('Sample 7 Data'!$C$4:$E$99)),"",MIN('Sample 7 Data'!$C$4:$E$99))</f>
        <v>0</v>
      </c>
      <c r="J7" s="156">
        <f>IF(ISERROR(MIN('Sample 8 Data'!$C$4:$E$99)),"",MIN('Sample 8 Data'!$C$4:$E$99))</f>
        <v>0</v>
      </c>
      <c r="K7" s="156">
        <f>IF(ISERROR(MIN('Sample 9 Data'!$C$4:$E$99)),"",MIN('Sample 9 Data'!$C$4:$E$99))</f>
        <v>0</v>
      </c>
      <c r="L7" s="156">
        <f>IF(ISERROR(MIN('Sample 10 Data'!$C$4:$E$99)),"",MIN('Sample 10 Data'!$C$4:$E$99))</f>
        <v>0</v>
      </c>
      <c r="M7" s="201"/>
      <c r="N7" s="201"/>
      <c r="O7" s="201"/>
      <c r="P7" s="201"/>
      <c r="Q7" s="201"/>
      <c r="R7" s="201"/>
      <c r="S7" s="201"/>
      <c r="T7" s="201"/>
      <c r="U7" s="201"/>
      <c r="V7" s="201"/>
      <c r="W7" s="201"/>
      <c r="X7" s="201"/>
      <c r="Y7" s="201"/>
      <c r="Z7" s="201"/>
      <c r="AA7" s="201"/>
      <c r="AB7" s="201"/>
      <c r="AC7" s="201"/>
      <c r="AD7" s="201"/>
      <c r="AE7" s="201"/>
      <c r="AF7" s="201"/>
      <c r="AG7" s="201"/>
      <c r="AH7" s="201"/>
    </row>
    <row r="8" spans="1:34">
      <c r="A8" s="142" t="s">
        <v>126</v>
      </c>
      <c r="B8" s="156" t="str">
        <f>IF(ISERROR(QUARTILE('Control Sample Data'!$C$4:$E$99,1)),"",QUARTILE('Control Sample Data'!$C$4:$E$99,1))</f>
        <v/>
      </c>
      <c r="C8" s="156" t="str">
        <f>IF(ISERROR(QUARTILE('Sample 1 Data'!$C$4:$E$99,1)),"",QUARTILE('Sample 1 Data'!$C$4:$E$99,1))</f>
        <v/>
      </c>
      <c r="D8" s="156" t="str">
        <f>IF(ISERROR(QUARTILE('Sample 2 Data'!$C$4:$E$99,1)),"",QUARTILE('Sample 2 Data'!$C$4:$E$99,1))</f>
        <v/>
      </c>
      <c r="E8" s="156" t="str">
        <f>IF(ISERROR(QUARTILE('Sample 3 Data'!$C$4:$E$99,1)),"",QUARTILE('Sample 3 Data'!$C$4:$E$99,1))</f>
        <v/>
      </c>
      <c r="F8" s="156" t="str">
        <f>IF(ISERROR(QUARTILE('Sample 4 Data'!$C$4:$E$99,1)),"",QUARTILE('Sample 4 Data'!$C$4:$E$99,1))</f>
        <v/>
      </c>
      <c r="G8" s="156" t="str">
        <f>IF(ISERROR(QUARTILE('Sample 5 Data'!$C$4:$E$99,1)),"",QUARTILE('Sample 5 Data'!$C$4:$E$99,1))</f>
        <v/>
      </c>
      <c r="H8" s="156" t="str">
        <f>IF(ISERROR(QUARTILE('Sample 6 Data'!$C$4:$E$99,1)),"",QUARTILE('Sample 6 Data'!$C$4:$E$99,1))</f>
        <v/>
      </c>
      <c r="I8" s="156" t="str">
        <f>IF(ISERROR(QUARTILE('Sample 7 Data'!$C$4:$E$99,1)),"",QUARTILE('Sample 7 Data'!$C$4:$E$99,1))</f>
        <v/>
      </c>
      <c r="J8" s="156" t="str">
        <f>IF(ISERROR(QUARTILE('Sample 8 Data'!$C$4:$E$99,1)),"",QUARTILE('Sample 8 Data'!$C$4:$E$99,1))</f>
        <v/>
      </c>
      <c r="K8" s="156" t="str">
        <f>IF(ISERROR(QUARTILE('Sample 9 Data'!$C$4:$E$99,1)),"",QUARTILE('Sample 9 Data'!$C$4:$E$99,1))</f>
        <v/>
      </c>
      <c r="L8" s="156" t="str">
        <f>IF(ISERROR(QUARTILE('Sample 10 Data'!$C$4:$E$99,1)),"",QUARTILE('Sample 10 Data'!$C$4:$E$99,1))</f>
        <v/>
      </c>
      <c r="M8" s="201"/>
      <c r="N8" s="201"/>
      <c r="O8" s="201"/>
      <c r="P8" s="201"/>
      <c r="Q8" s="201"/>
      <c r="R8" s="201"/>
      <c r="S8" s="201"/>
      <c r="T8" s="201"/>
      <c r="U8" s="201"/>
      <c r="V8" s="201"/>
      <c r="W8" s="201"/>
      <c r="X8" s="201"/>
      <c r="Y8" s="201"/>
      <c r="Z8" s="201"/>
      <c r="AA8" s="201"/>
      <c r="AB8" s="201"/>
      <c r="AC8" s="201"/>
      <c r="AD8" s="201"/>
      <c r="AE8" s="201"/>
      <c r="AF8" s="201"/>
      <c r="AG8" s="201"/>
      <c r="AH8" s="201"/>
    </row>
    <row r="9" spans="1:34">
      <c r="A9" s="142" t="s">
        <v>221</v>
      </c>
      <c r="B9" s="156" t="str">
        <f>IF(ISERROR(MEDIAN('Control Sample Data'!A4:E99)),"",MEDIAN('Control Sample Data'!A4:E99))</f>
        <v/>
      </c>
      <c r="C9" s="156" t="str">
        <f>IF(ISERROR(MEDIAN('Sample 1 Data'!B4:E99)),"",MEDIAN('Sample 1 Data'!B4:E99))</f>
        <v/>
      </c>
      <c r="D9" s="156" t="str">
        <f>IF(ISERROR(MEDIAN('Sample 2 Data'!$C$4:$E$99)),"",MEDIAN('Sample 2 Data'!$C$4:$E$99))</f>
        <v/>
      </c>
      <c r="E9" s="156" t="str">
        <f>IF(ISERROR(MEDIAN('Sample 3 Data'!$C$4:$E$99)),"",MEDIAN('Sample 3 Data'!$C$4:$E$99))</f>
        <v/>
      </c>
      <c r="F9" s="156" t="str">
        <f>IF(ISERROR(MEDIAN('Sample 4 Data'!$C$4:$E$99)),"",MEDIAN('Sample 4 Data'!$C$4:$E$99))</f>
        <v/>
      </c>
      <c r="G9" s="156" t="str">
        <f>IF(ISERROR(MEDIAN('Sample 5 Data'!$C$4:$E$99)),"",MEDIAN('Sample 5 Data'!$C$4:$E$99))</f>
        <v/>
      </c>
      <c r="H9" s="156" t="str">
        <f>IF(ISERROR(MEDIAN('Sample 6 Data'!$C$4:$E$99)),"",MEDIAN('Sample 6 Data'!$C$4:$E$99))</f>
        <v/>
      </c>
      <c r="I9" s="156" t="str">
        <f>IF(ISERROR(MEDIAN('Sample 7 Data'!$C$4:$E$99)),"",MEDIAN('Sample 7 Data'!$C$4:$E$99))</f>
        <v/>
      </c>
      <c r="J9" s="156" t="str">
        <f>IF(ISERROR(MEDIAN('Sample 8 Data'!$C$4:$E$99)),"",MEDIAN('Sample 8 Data'!$C$4:$E$99))</f>
        <v/>
      </c>
      <c r="K9" s="156" t="str">
        <f>IF(ISERROR(MEDIAN('Sample 9 Data'!$C$4:$E$99)),"",MEDIAN('Sample 9 Data'!$C$4:$E$99))</f>
        <v/>
      </c>
      <c r="L9" s="156" t="str">
        <f>IF(ISERROR(MEDIAN('Sample 10 Data'!$C$4:$E$99)),"",MEDIAN('Sample 10 Data'!$C$4:$E$99))</f>
        <v/>
      </c>
      <c r="M9" s="201"/>
      <c r="N9" s="201"/>
      <c r="O9" s="201"/>
      <c r="P9" s="201"/>
      <c r="Q9" s="201"/>
      <c r="R9" s="201"/>
      <c r="S9" s="201"/>
      <c r="T9" s="201"/>
      <c r="U9" s="201"/>
      <c r="V9" s="201"/>
      <c r="W9" s="201"/>
      <c r="X9" s="201"/>
      <c r="Y9" s="201"/>
      <c r="Z9" s="201"/>
      <c r="AA9" s="201"/>
      <c r="AB9" s="201"/>
      <c r="AC9" s="201"/>
      <c r="AD9" s="201"/>
      <c r="AE9" s="201"/>
      <c r="AF9" s="201"/>
      <c r="AG9" s="201"/>
      <c r="AH9" s="201"/>
    </row>
    <row r="10" spans="1:34">
      <c r="A10" s="142" t="s">
        <v>127</v>
      </c>
      <c r="B10" s="156" t="str">
        <f>IF(ISERROR(QUARTILE('Control Sample Data'!$C$4:$E$99,3)),"",QUARTILE('Control Sample Data'!$C$4:$E$99,3))</f>
        <v/>
      </c>
      <c r="C10" s="156" t="str">
        <f>IF(ISERROR(QUARTILE('Sample 1 Data'!$C$4:$E$99,3)),"",QUARTILE('Sample 1 Data'!$C$4:$E$99,3))</f>
        <v/>
      </c>
      <c r="D10" s="156" t="str">
        <f>IF(ISERROR(QUARTILE('Sample 2 Data'!$C$4:$E$99,3)),"",QUARTILE('Sample 2 Data'!$C$4:$E$99,3))</f>
        <v/>
      </c>
      <c r="E10" s="156" t="str">
        <f>IF(ISERROR(QUARTILE('Sample 3 Data'!$C$4:$E$99,3)),"",QUARTILE('Sample 3 Data'!$C$4:$E$99,3))</f>
        <v/>
      </c>
      <c r="F10" s="156" t="str">
        <f>IF(ISERROR(QUARTILE('Sample 4 Data'!$C$4:$E$99,3)),"",QUARTILE('Sample 4 Data'!$C$4:$E$99,3))</f>
        <v/>
      </c>
      <c r="G10" s="156" t="str">
        <f>IF(ISERROR(QUARTILE('Sample 5 Data'!$C$4:$E$99,3)),"",QUARTILE('Sample 5 Data'!$C$4:$E$99,3))</f>
        <v/>
      </c>
      <c r="H10" s="156" t="str">
        <f>IF(ISERROR(QUARTILE('Sample 6 Data'!$C$4:$E$99,3)),"",QUARTILE('Sample 6 Data'!$C$4:$E$99,3))</f>
        <v/>
      </c>
      <c r="I10" s="156" t="str">
        <f>IF(ISERROR(QUARTILE('Sample 7 Data'!$C$4:$E$99,3)),"",QUARTILE('Sample 7 Data'!$C$4:$E$99,3))</f>
        <v/>
      </c>
      <c r="J10" s="156" t="str">
        <f>IF(ISERROR(QUARTILE('Sample 8 Data'!$C$4:$E$99,3)),"",QUARTILE('Sample 8 Data'!$C$4:$E$99,3))</f>
        <v/>
      </c>
      <c r="K10" s="156" t="str">
        <f>IF(ISERROR(QUARTILE('Sample 9 Data'!$C$4:$E$99,3)),"",QUARTILE('Sample 9 Data'!$C$4:$E$99,3))</f>
        <v/>
      </c>
      <c r="L10" s="156" t="str">
        <f>IF(ISERROR(QUARTILE('Sample 10 Data'!$C$4:$E$99,3)),"",QUARTILE('Sample 10 Data'!$C$4:$E$99,3))</f>
        <v/>
      </c>
      <c r="M10" s="201"/>
      <c r="N10" s="201"/>
      <c r="O10" s="201"/>
      <c r="P10" s="201"/>
      <c r="Q10" s="201"/>
      <c r="R10" s="201"/>
      <c r="S10" s="201"/>
      <c r="T10" s="201"/>
      <c r="U10" s="201"/>
      <c r="V10" s="201"/>
      <c r="W10" s="201"/>
      <c r="X10" s="201"/>
      <c r="Y10" s="201"/>
      <c r="Z10" s="201"/>
      <c r="AA10" s="201"/>
      <c r="AB10" s="201"/>
      <c r="AC10" s="201"/>
      <c r="AD10" s="201"/>
      <c r="AE10" s="201"/>
      <c r="AF10" s="201"/>
      <c r="AG10" s="201"/>
      <c r="AH10" s="201"/>
    </row>
    <row r="11" spans="1:34">
      <c r="A11" s="142" t="s">
        <v>128</v>
      </c>
      <c r="B11" s="156">
        <f>IF(ISERROR(MAX('Control Sample Data'!$C$4:$E$99)),"",MAX('Control Sample Data'!$C$4:$E$99))</f>
        <v>0</v>
      </c>
      <c r="C11" s="156">
        <f>IF(ISERROR(MAX('Sample 1 Data'!$C$4:$E$99)),"",MAX('Sample 1 Data'!$C$4:$E$99))</f>
        <v>0</v>
      </c>
      <c r="D11" s="156">
        <f>IF(ISERROR(MAX('Sample 2 Data'!$C$4:$E$99)),"",MAX('Sample 2 Data'!$C$4:$E$99))</f>
        <v>0</v>
      </c>
      <c r="E11" s="156">
        <f>IF(ISERROR(MAX('Sample 3 Data'!$C$4:$E$99)),"",MAX('Sample 3 Data'!$C$4:$E$99))</f>
        <v>0</v>
      </c>
      <c r="F11" s="156">
        <f>IF(ISERROR(MAX('Sample 4 Data'!$C$4:$E$99)),"",MAX('Sample 4 Data'!$C$4:$E$99))</f>
        <v>0</v>
      </c>
      <c r="G11" s="156">
        <f>IF(ISERROR(MAX('Sample 5 Data'!$C$4:$E$99)),"",MAX('Sample 5 Data'!$C$4:$E$99))</f>
        <v>0</v>
      </c>
      <c r="H11" s="156">
        <f>IF(ISERROR(MAX('Sample 6 Data'!$C$4:$E$99)),"",MAX('Sample 6 Data'!$C$4:$E$99))</f>
        <v>0</v>
      </c>
      <c r="I11" s="156">
        <f>IF(ISERROR(MAX('Sample 7 Data'!$C$4:$E$99)),"",MAX('Sample 7 Data'!$C$4:$E$99))</f>
        <v>0</v>
      </c>
      <c r="J11" s="156">
        <f>IF(ISERROR(MAX('Sample 8 Data'!$C$4:$E$99)),"",MAX('Sample 8 Data'!$C$4:$E$99))</f>
        <v>0</v>
      </c>
      <c r="K11" s="156">
        <f>IF(ISERROR(MAX('Sample 9 Data'!$C$4:$E$99)),"",MAX('Sample 9 Data'!$C$4:$E$99))</f>
        <v>0</v>
      </c>
      <c r="L11" s="156">
        <f>IF(ISERROR(MAX('Sample 10 Data'!$C$4:$E$99)),"",MAX('Sample 10 Data'!$C$4:$E$99))</f>
        <v>0</v>
      </c>
      <c r="M11" s="201"/>
      <c r="N11" s="201"/>
      <c r="O11" s="201"/>
      <c r="P11" s="201"/>
      <c r="Q11" s="201"/>
      <c r="R11" s="201"/>
      <c r="S11" s="201"/>
      <c r="T11" s="201"/>
      <c r="U11" s="201"/>
      <c r="V11" s="201"/>
      <c r="W11" s="201"/>
      <c r="X11" s="201"/>
      <c r="Y11" s="201"/>
      <c r="Z11" s="201"/>
      <c r="AA11" s="201"/>
      <c r="AB11" s="201"/>
      <c r="AC11" s="201"/>
      <c r="AD11" s="201"/>
      <c r="AE11" s="201"/>
      <c r="AF11" s="201"/>
      <c r="AG11" s="201"/>
      <c r="AH11" s="201"/>
    </row>
    <row r="12" spans="1:34">
      <c r="A12" s="201"/>
      <c r="B12" s="201"/>
      <c r="C12" s="201"/>
      <c r="D12" s="201"/>
      <c r="E12" s="201"/>
      <c r="F12" s="201"/>
      <c r="G12" s="201"/>
      <c r="H12" s="201"/>
      <c r="I12" s="201"/>
      <c r="J12" s="201"/>
      <c r="K12" s="201"/>
      <c r="L12" s="201"/>
      <c r="M12" s="201"/>
      <c r="N12" s="201"/>
      <c r="O12" s="201"/>
      <c r="P12" s="201"/>
      <c r="Q12" s="201"/>
      <c r="R12" s="201"/>
      <c r="S12" s="201"/>
      <c r="T12" s="201"/>
      <c r="U12" s="201"/>
      <c r="V12" s="201"/>
      <c r="W12" s="201"/>
      <c r="X12" s="201"/>
      <c r="Y12" s="201"/>
      <c r="Z12" s="201"/>
      <c r="AA12" s="201"/>
      <c r="AB12" s="201"/>
      <c r="AC12" s="201"/>
      <c r="AD12" s="201"/>
      <c r="AE12" s="201"/>
      <c r="AF12" s="201"/>
      <c r="AG12" s="201"/>
      <c r="AH12" s="201"/>
    </row>
    <row r="13" spans="1:34">
      <c r="A13" s="201"/>
      <c r="B13" s="201"/>
      <c r="C13" s="201"/>
      <c r="D13" s="201"/>
      <c r="E13" s="201"/>
      <c r="F13" s="201"/>
      <c r="G13" s="201"/>
      <c r="H13" s="201"/>
      <c r="I13" s="201"/>
      <c r="J13" s="201"/>
      <c r="K13" s="201"/>
      <c r="L13" s="201"/>
      <c r="M13" s="201"/>
      <c r="N13" s="201"/>
      <c r="O13" s="201"/>
      <c r="P13" s="201"/>
      <c r="Q13" s="201"/>
      <c r="R13" s="201"/>
      <c r="S13" s="201"/>
      <c r="T13" s="201"/>
      <c r="U13" s="201"/>
      <c r="V13" s="201"/>
      <c r="W13" s="201"/>
      <c r="X13" s="201"/>
      <c r="Y13" s="201"/>
      <c r="Z13" s="201"/>
      <c r="AA13" s="201"/>
      <c r="AB13" s="201"/>
      <c r="AC13" s="201"/>
      <c r="AD13" s="201"/>
      <c r="AE13" s="201"/>
      <c r="AF13" s="201"/>
      <c r="AG13" s="201"/>
      <c r="AH13" s="201"/>
    </row>
    <row r="14" spans="1:34">
      <c r="A14" s="201"/>
      <c r="B14" s="183"/>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c r="AF14" s="201"/>
      <c r="AG14" s="201"/>
      <c r="AH14" s="201"/>
    </row>
    <row r="15" spans="1:34">
      <c r="A15" s="201"/>
      <c r="B15" s="201"/>
      <c r="C15" s="201"/>
      <c r="D15" s="184"/>
      <c r="E15" s="201"/>
      <c r="F15" s="201"/>
      <c r="G15" s="201"/>
      <c r="H15" s="201"/>
      <c r="I15" s="201"/>
      <c r="J15" s="201"/>
      <c r="K15" s="201"/>
      <c r="L15" s="201"/>
      <c r="M15" s="201"/>
      <c r="N15" s="201"/>
      <c r="O15" s="201"/>
      <c r="P15" s="201"/>
      <c r="Q15" s="201"/>
      <c r="R15" s="201"/>
      <c r="S15" s="201"/>
      <c r="T15" s="201"/>
      <c r="U15" s="201"/>
      <c r="V15" s="201"/>
      <c r="W15" s="201"/>
      <c r="X15" s="201"/>
      <c r="Y15" s="201"/>
      <c r="Z15" s="201"/>
      <c r="AA15" s="201"/>
      <c r="AB15" s="201"/>
      <c r="AC15" s="201"/>
      <c r="AD15" s="201"/>
      <c r="AE15" s="201"/>
      <c r="AF15" s="201"/>
      <c r="AG15" s="201"/>
      <c r="AH15" s="201"/>
    </row>
    <row r="16" spans="1:34">
      <c r="A16" s="201"/>
      <c r="B16" s="201"/>
      <c r="C16" s="201"/>
      <c r="D16" s="201"/>
      <c r="E16" s="201"/>
      <c r="F16" s="201"/>
      <c r="G16" s="201"/>
      <c r="H16" s="201"/>
      <c r="I16" s="201"/>
      <c r="J16" s="201"/>
      <c r="K16" s="201"/>
      <c r="L16" s="201"/>
      <c r="M16" s="201"/>
      <c r="N16" s="201"/>
      <c r="O16" s="201"/>
      <c r="P16" s="201"/>
      <c r="Q16" s="201"/>
      <c r="R16" s="201"/>
      <c r="S16" s="201"/>
      <c r="T16" s="201"/>
      <c r="U16" s="201"/>
      <c r="V16" s="201"/>
      <c r="W16" s="201"/>
      <c r="X16" s="201"/>
      <c r="Y16" s="201"/>
      <c r="Z16" s="201"/>
      <c r="AA16" s="201"/>
      <c r="AB16" s="201"/>
      <c r="AC16" s="201"/>
      <c r="AD16" s="201"/>
      <c r="AE16" s="201"/>
      <c r="AF16" s="201"/>
      <c r="AG16" s="201"/>
      <c r="AH16" s="201"/>
    </row>
    <row r="17" spans="1:34">
      <c r="A17" s="201"/>
      <c r="B17" s="201"/>
      <c r="C17" s="201"/>
      <c r="D17" s="201"/>
      <c r="E17" s="201"/>
      <c r="F17" s="201"/>
      <c r="G17" s="201"/>
      <c r="H17" s="201"/>
      <c r="I17" s="201"/>
      <c r="J17" s="201"/>
      <c r="K17" s="201"/>
      <c r="L17" s="201"/>
      <c r="M17" s="201"/>
      <c r="N17" s="201"/>
      <c r="O17" s="201"/>
      <c r="P17" s="201"/>
      <c r="Q17" s="201"/>
      <c r="R17" s="201"/>
      <c r="S17" s="201"/>
      <c r="T17" s="201"/>
      <c r="U17" s="201"/>
      <c r="V17" s="201"/>
      <c r="W17" s="201"/>
      <c r="X17" s="201"/>
      <c r="Y17" s="201"/>
      <c r="Z17" s="201"/>
      <c r="AA17" s="201"/>
      <c r="AB17" s="201"/>
      <c r="AC17" s="201"/>
      <c r="AD17" s="201"/>
      <c r="AE17" s="201"/>
      <c r="AF17" s="201"/>
      <c r="AG17" s="201"/>
      <c r="AH17" s="201"/>
    </row>
    <row r="18" spans="1:34">
      <c r="A18" s="201"/>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c r="AF18" s="201"/>
      <c r="AG18" s="201"/>
      <c r="AH18" s="201"/>
    </row>
    <row r="19" spans="1:34">
      <c r="A19" s="201"/>
      <c r="B19" s="201"/>
      <c r="C19" s="201"/>
      <c r="D19" s="201"/>
      <c r="E19" s="201"/>
      <c r="F19" s="201"/>
      <c r="G19" s="201"/>
      <c r="H19" s="201"/>
      <c r="I19" s="201"/>
      <c r="J19" s="201"/>
      <c r="K19" s="201"/>
      <c r="L19" s="201"/>
      <c r="M19" s="201"/>
      <c r="N19" s="201"/>
      <c r="O19" s="201"/>
      <c r="P19" s="201"/>
      <c r="Q19" s="201"/>
      <c r="R19" s="201"/>
      <c r="S19" s="201"/>
      <c r="T19" s="201"/>
      <c r="U19" s="201"/>
      <c r="V19" s="201"/>
      <c r="W19" s="201"/>
      <c r="X19" s="201"/>
      <c r="Y19" s="201"/>
      <c r="Z19" s="201"/>
      <c r="AA19" s="201"/>
      <c r="AB19" s="201"/>
      <c r="AC19" s="201"/>
      <c r="AD19" s="201"/>
      <c r="AE19" s="201"/>
      <c r="AF19" s="201"/>
      <c r="AG19" s="201"/>
      <c r="AH19" s="201"/>
    </row>
    <row r="20" spans="1:34">
      <c r="A20" s="201"/>
      <c r="B20" s="201"/>
      <c r="C20" s="201"/>
      <c r="D20" s="201"/>
      <c r="E20" s="201"/>
      <c r="F20" s="201"/>
      <c r="G20" s="201"/>
      <c r="H20" s="201"/>
      <c r="I20" s="201"/>
      <c r="J20" s="201"/>
      <c r="K20" s="201"/>
      <c r="L20" s="201"/>
      <c r="M20" s="201"/>
      <c r="N20" s="201"/>
      <c r="O20" s="201"/>
      <c r="P20" s="201"/>
      <c r="Q20" s="201"/>
      <c r="R20" s="201"/>
      <c r="S20" s="201"/>
      <c r="T20" s="201"/>
      <c r="U20" s="201"/>
      <c r="V20" s="201"/>
      <c r="W20" s="201"/>
      <c r="X20" s="201"/>
      <c r="Y20" s="201"/>
      <c r="Z20" s="201"/>
      <c r="AA20" s="201"/>
      <c r="AB20" s="201"/>
      <c r="AC20" s="201"/>
      <c r="AD20" s="201"/>
      <c r="AE20" s="201"/>
      <c r="AF20" s="201"/>
      <c r="AG20" s="201"/>
      <c r="AH20" s="201"/>
    </row>
    <row r="21" spans="1:34">
      <c r="A21" s="201"/>
      <c r="B21" s="201"/>
      <c r="C21" s="201"/>
      <c r="D21" s="201"/>
      <c r="E21" s="201"/>
      <c r="F21" s="201"/>
      <c r="G21" s="201"/>
      <c r="H21" s="201"/>
      <c r="I21" s="201"/>
      <c r="J21" s="201"/>
      <c r="K21" s="201"/>
      <c r="L21" s="201"/>
      <c r="M21" s="201"/>
      <c r="N21" s="201"/>
      <c r="O21" s="201"/>
      <c r="P21" s="201"/>
      <c r="Q21" s="201"/>
      <c r="R21" s="201"/>
      <c r="S21" s="201"/>
      <c r="T21" s="201"/>
      <c r="U21" s="201"/>
      <c r="V21" s="201"/>
      <c r="W21" s="201"/>
      <c r="X21" s="201"/>
      <c r="Y21" s="201"/>
      <c r="Z21" s="201"/>
      <c r="AA21" s="201"/>
      <c r="AB21" s="201"/>
      <c r="AC21" s="201"/>
      <c r="AD21" s="201"/>
      <c r="AE21" s="201"/>
      <c r="AF21" s="201"/>
      <c r="AG21" s="201"/>
      <c r="AH21" s="201"/>
    </row>
    <row r="22" spans="1:34">
      <c r="A22" s="201"/>
      <c r="B22" s="201"/>
      <c r="C22" s="201"/>
      <c r="D22" s="201"/>
      <c r="E22" s="201"/>
      <c r="F22" s="201"/>
      <c r="G22" s="201"/>
      <c r="H22" s="201"/>
      <c r="I22" s="201"/>
      <c r="J22" s="201"/>
      <c r="K22" s="201"/>
      <c r="L22" s="201"/>
      <c r="M22" s="201"/>
      <c r="N22" s="201"/>
      <c r="O22" s="201"/>
      <c r="P22" s="201"/>
      <c r="Q22" s="201"/>
      <c r="R22" s="201"/>
      <c r="S22" s="201"/>
      <c r="T22" s="201"/>
      <c r="U22" s="201"/>
      <c r="V22" s="201"/>
      <c r="W22" s="201"/>
      <c r="X22" s="201"/>
      <c r="Y22" s="201"/>
      <c r="Z22" s="201"/>
      <c r="AA22" s="201"/>
      <c r="AB22" s="201"/>
      <c r="AC22" s="201"/>
      <c r="AD22" s="201"/>
      <c r="AE22" s="201"/>
      <c r="AF22" s="201"/>
      <c r="AG22" s="201"/>
      <c r="AH22" s="201"/>
    </row>
    <row r="23" spans="1:34">
      <c r="A23" s="201"/>
      <c r="B23" s="201"/>
      <c r="C23" s="201"/>
      <c r="D23" s="201"/>
      <c r="E23" s="201"/>
      <c r="F23" s="201"/>
      <c r="G23" s="201"/>
      <c r="H23" s="201"/>
      <c r="I23" s="201"/>
      <c r="J23" s="201"/>
      <c r="K23" s="201"/>
      <c r="L23" s="201"/>
      <c r="M23" s="201"/>
      <c r="N23" s="201"/>
      <c r="O23" s="201"/>
      <c r="P23" s="201"/>
      <c r="Q23" s="201"/>
      <c r="R23" s="201"/>
      <c r="S23" s="201"/>
      <c r="T23" s="201"/>
      <c r="U23" s="201"/>
      <c r="V23" s="201"/>
      <c r="W23" s="201"/>
      <c r="X23" s="201"/>
      <c r="Y23" s="201"/>
      <c r="Z23" s="201"/>
      <c r="AA23" s="201"/>
      <c r="AB23" s="201"/>
      <c r="AC23" s="201"/>
      <c r="AD23" s="201"/>
      <c r="AE23" s="201"/>
      <c r="AF23" s="201"/>
      <c r="AG23" s="201"/>
      <c r="AH23" s="201"/>
    </row>
    <row r="24" spans="1:34">
      <c r="A24" s="201"/>
      <c r="B24" s="201"/>
      <c r="C24" s="201"/>
      <c r="D24" s="201"/>
      <c r="E24" s="201"/>
      <c r="F24" s="201"/>
      <c r="G24" s="201"/>
      <c r="H24" s="201"/>
      <c r="I24" s="201"/>
      <c r="J24" s="201"/>
      <c r="K24" s="201"/>
      <c r="L24" s="201"/>
      <c r="M24" s="201"/>
      <c r="N24" s="201"/>
      <c r="O24" s="201"/>
      <c r="P24" s="201"/>
      <c r="Q24" s="201"/>
      <c r="R24" s="201"/>
      <c r="S24" s="201"/>
      <c r="T24" s="201"/>
      <c r="U24" s="201"/>
      <c r="V24" s="201"/>
      <c r="W24" s="201"/>
      <c r="X24" s="201"/>
      <c r="Y24" s="201"/>
      <c r="Z24" s="201"/>
      <c r="AA24" s="201"/>
      <c r="AB24" s="201"/>
      <c r="AC24" s="201"/>
      <c r="AD24" s="201"/>
      <c r="AE24" s="201"/>
      <c r="AF24" s="201"/>
      <c r="AG24" s="201"/>
      <c r="AH24" s="201"/>
    </row>
    <row r="25" spans="1:34">
      <c r="A25" s="201"/>
      <c r="B25" s="201"/>
      <c r="C25" s="201"/>
      <c r="D25" s="201"/>
      <c r="E25" s="201"/>
      <c r="F25" s="201"/>
      <c r="G25" s="201"/>
      <c r="H25" s="201"/>
      <c r="I25" s="201"/>
      <c r="J25" s="201"/>
      <c r="K25" s="201"/>
      <c r="L25" s="201"/>
      <c r="M25" s="201"/>
      <c r="N25" s="201"/>
      <c r="O25" s="201"/>
      <c r="P25" s="201"/>
      <c r="Q25" s="201"/>
      <c r="R25" s="201"/>
      <c r="S25" s="201"/>
      <c r="T25" s="201"/>
      <c r="U25" s="201"/>
      <c r="V25" s="201"/>
      <c r="W25" s="201"/>
      <c r="X25" s="201"/>
      <c r="Y25" s="201"/>
      <c r="Z25" s="201"/>
      <c r="AA25" s="201"/>
      <c r="AB25" s="201"/>
      <c r="AC25" s="201"/>
      <c r="AD25" s="201"/>
      <c r="AE25" s="201"/>
      <c r="AF25" s="201"/>
      <c r="AG25" s="201"/>
      <c r="AH25" s="201"/>
    </row>
    <row r="26" spans="1:34" ht="15.75" thickBot="1">
      <c r="A26" s="201"/>
      <c r="B26" s="201"/>
      <c r="C26" s="201"/>
      <c r="D26" s="201"/>
      <c r="E26" s="201"/>
      <c r="F26" s="201"/>
      <c r="G26" s="201"/>
      <c r="H26" s="201"/>
      <c r="I26" s="201"/>
      <c r="J26" s="201"/>
      <c r="K26" s="201"/>
      <c r="L26" s="201"/>
      <c r="M26" s="201"/>
      <c r="N26" s="201"/>
      <c r="O26" s="201"/>
      <c r="P26" s="201"/>
      <c r="Q26" s="201"/>
      <c r="R26" s="201"/>
      <c r="S26" s="201"/>
      <c r="T26" s="201"/>
      <c r="U26" s="201"/>
      <c r="V26" s="201"/>
      <c r="W26" s="201"/>
      <c r="X26" s="201"/>
      <c r="Y26" s="201"/>
      <c r="Z26" s="201"/>
      <c r="AA26" s="201"/>
      <c r="AB26" s="201"/>
      <c r="AC26" s="201"/>
      <c r="AD26" s="201"/>
      <c r="AE26" s="201"/>
      <c r="AF26" s="201"/>
      <c r="AG26" s="201"/>
      <c r="AH26" s="201"/>
    </row>
    <row r="27" spans="1:34">
      <c r="A27" s="163"/>
      <c r="B27" s="160"/>
      <c r="C27" s="160"/>
      <c r="D27" s="160"/>
      <c r="E27" s="160"/>
      <c r="F27" s="160"/>
      <c r="G27" s="160"/>
      <c r="H27" s="684" t="s">
        <v>226</v>
      </c>
      <c r="I27" s="685"/>
      <c r="J27" s="685"/>
      <c r="K27" s="686"/>
      <c r="L27" s="160"/>
      <c r="M27" s="160"/>
      <c r="N27" s="160"/>
      <c r="O27" s="678"/>
      <c r="P27" s="678"/>
      <c r="Q27" s="678"/>
      <c r="R27" s="678"/>
      <c r="S27" s="678"/>
      <c r="T27" s="678"/>
      <c r="U27" s="678"/>
      <c r="V27" s="678"/>
      <c r="W27" s="678"/>
      <c r="X27" s="678"/>
      <c r="Y27" s="678"/>
      <c r="Z27" s="678"/>
      <c r="AA27" s="678"/>
      <c r="AB27" s="678"/>
      <c r="AC27" s="678"/>
      <c r="AD27" s="678"/>
      <c r="AE27" s="678"/>
      <c r="AF27" s="678"/>
      <c r="AG27" s="678"/>
      <c r="AH27" s="679"/>
    </row>
    <row r="28" spans="1:34" ht="15.75" thickBot="1">
      <c r="A28" s="164"/>
      <c r="B28" s="161"/>
      <c r="C28" s="161"/>
      <c r="D28" s="161"/>
      <c r="E28" s="161"/>
      <c r="F28" s="161"/>
      <c r="G28" s="161"/>
      <c r="H28" s="687"/>
      <c r="I28" s="688"/>
      <c r="J28" s="688"/>
      <c r="K28" s="689"/>
      <c r="L28" s="161"/>
      <c r="M28" s="161"/>
      <c r="N28" s="161"/>
      <c r="O28" s="680"/>
      <c r="P28" s="680"/>
      <c r="Q28" s="680"/>
      <c r="R28" s="680"/>
      <c r="S28" s="680"/>
      <c r="T28" s="680"/>
      <c r="U28" s="680"/>
      <c r="V28" s="680"/>
      <c r="W28" s="680"/>
      <c r="X28" s="680"/>
      <c r="Y28" s="680"/>
      <c r="Z28" s="680"/>
      <c r="AA28" s="680"/>
      <c r="AB28" s="680"/>
      <c r="AC28" s="680"/>
      <c r="AD28" s="680"/>
      <c r="AE28" s="680"/>
      <c r="AF28" s="680"/>
      <c r="AG28" s="680"/>
      <c r="AH28" s="681"/>
    </row>
    <row r="29" spans="1:34">
      <c r="A29" s="201"/>
      <c r="B29" s="201"/>
      <c r="C29" s="201"/>
      <c r="D29" s="201"/>
      <c r="E29" s="201"/>
      <c r="F29" s="201"/>
      <c r="G29" s="201"/>
      <c r="H29" s="201"/>
      <c r="I29" s="201"/>
      <c r="J29" s="201"/>
      <c r="K29" s="201"/>
      <c r="L29" s="201"/>
      <c r="M29" s="201"/>
      <c r="N29" s="201"/>
      <c r="O29" s="201"/>
      <c r="P29" s="201"/>
      <c r="Q29" s="201"/>
      <c r="R29" s="201"/>
      <c r="S29" s="201"/>
      <c r="T29" s="201"/>
      <c r="U29" s="201"/>
      <c r="V29" s="201"/>
      <c r="W29" s="201"/>
      <c r="X29" s="201"/>
      <c r="Y29" s="201"/>
      <c r="Z29" s="201"/>
      <c r="AA29" s="201"/>
      <c r="AB29" s="201"/>
      <c r="AC29" s="201"/>
      <c r="AD29" s="201"/>
      <c r="AE29" s="201"/>
      <c r="AF29" s="201"/>
      <c r="AG29" s="201"/>
      <c r="AH29" s="201"/>
    </row>
    <row r="30" spans="1:34">
      <c r="A30" s="201"/>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c r="AF30" s="201"/>
      <c r="AG30" s="201"/>
      <c r="AH30" s="201"/>
    </row>
    <row r="31" spans="1:34" ht="15.75">
      <c r="A31" s="572" t="s">
        <v>224</v>
      </c>
      <c r="B31" s="581"/>
      <c r="C31" s="581"/>
      <c r="D31" s="581"/>
      <c r="E31" s="581"/>
      <c r="F31" s="581"/>
      <c r="G31" s="581"/>
      <c r="H31" s="581"/>
      <c r="I31" s="581"/>
      <c r="J31" s="581"/>
      <c r="K31" s="581"/>
      <c r="L31" s="677"/>
      <c r="M31" s="201"/>
      <c r="N31" s="201"/>
      <c r="O31" s="201"/>
      <c r="P31" s="201"/>
      <c r="Q31" s="201"/>
      <c r="R31" s="201"/>
      <c r="S31" s="201"/>
      <c r="T31" s="201"/>
      <c r="U31" s="201"/>
      <c r="V31" s="201"/>
      <c r="W31" s="201"/>
      <c r="X31" s="201"/>
      <c r="Y31" s="201"/>
      <c r="Z31" s="201"/>
      <c r="AA31" s="201"/>
      <c r="AB31" s="201"/>
      <c r="AC31" s="201"/>
      <c r="AD31" s="201"/>
      <c r="AE31" s="201"/>
      <c r="AF31" s="201"/>
      <c r="AG31" s="201"/>
      <c r="AH31" s="201"/>
    </row>
    <row r="32" spans="1:34">
      <c r="A32" s="142" t="s">
        <v>179</v>
      </c>
      <c r="B32" s="162" t="str">
        <f>IF(B6="","",B6)</f>
        <v>Control</v>
      </c>
      <c r="C32" s="162" t="str">
        <f t="shared" ref="C32:L32" si="0">IF(C6="","",C6)</f>
        <v>Sample 1</v>
      </c>
      <c r="D32" s="162" t="str">
        <f t="shared" si="0"/>
        <v>Sample 2</v>
      </c>
      <c r="E32" s="162" t="str">
        <f t="shared" si="0"/>
        <v>Sample 3</v>
      </c>
      <c r="F32" s="162" t="str">
        <f t="shared" si="0"/>
        <v>Sample 4</v>
      </c>
      <c r="G32" s="162" t="str">
        <f t="shared" si="0"/>
        <v>Sample 5</v>
      </c>
      <c r="H32" s="162" t="str">
        <f t="shared" si="0"/>
        <v>Sample 6</v>
      </c>
      <c r="I32" s="162" t="str">
        <f t="shared" si="0"/>
        <v>Sample 7</v>
      </c>
      <c r="J32" s="162" t="str">
        <f t="shared" si="0"/>
        <v>Sample 8</v>
      </c>
      <c r="K32" s="162" t="str">
        <f t="shared" si="0"/>
        <v>Sample 9</v>
      </c>
      <c r="L32" s="162" t="str">
        <f t="shared" si="0"/>
        <v>Sample 10</v>
      </c>
      <c r="M32" s="201"/>
      <c r="N32" s="201"/>
      <c r="O32" s="201"/>
      <c r="P32" s="201"/>
      <c r="Q32" s="201"/>
      <c r="R32" s="201"/>
      <c r="S32" s="201"/>
      <c r="T32" s="201"/>
      <c r="U32" s="201"/>
      <c r="V32" s="201"/>
      <c r="W32" s="201"/>
      <c r="X32" s="201"/>
      <c r="Y32" s="201"/>
      <c r="Z32" s="201"/>
      <c r="AA32" s="201"/>
      <c r="AB32" s="201"/>
      <c r="AC32" s="201"/>
      <c r="AD32" s="201"/>
      <c r="AE32" s="201"/>
      <c r="AF32" s="201"/>
      <c r="AG32" s="201"/>
      <c r="AH32" s="201"/>
    </row>
    <row r="33" spans="1:34">
      <c r="A33" s="142" t="s">
        <v>125</v>
      </c>
      <c r="B33" s="39">
        <f>IF(ISERROR(MIN('Calcul Worksheet'!AJ3:AL86)),"",MIN('Calcul Worksheet'!AJ3:AL86))</f>
        <v>0</v>
      </c>
      <c r="C33" s="39">
        <f>IF(ISERROR(MIN('Calcul Worksheet'!$AM$3:$AO$86)),"",MIN('Calcul Worksheet'!$AM$3:$AO$86))</f>
        <v>0</v>
      </c>
      <c r="D33" s="39">
        <f>IF(ISERROR(MIN('Calcul Worksheet'!$AP$3:$AR$86)),"",MIN('Calcul Worksheet'!$AP$3:$AR$86))</f>
        <v>0</v>
      </c>
      <c r="E33" s="39">
        <f>IF(ISERROR(MIN('Calcul Worksheet'!$AS$3:$AU$86)),"",MIN('Calcul Worksheet'!$AS$3:$AU$86))</f>
        <v>0</v>
      </c>
      <c r="F33" s="39">
        <f>IF(ISERROR(MIN('Calcul Worksheet'!$AV$3:$AX$86)),"",MIN('Calcul Worksheet'!$AV$3:$AX$86))</f>
        <v>0</v>
      </c>
      <c r="G33" s="39">
        <f>IF(ISERROR(MIN('Calcul Worksheet'!$AY$3:$BA$86)),"",MIN('Calcul Worksheet'!$AY$3:$BA$86))</f>
        <v>0</v>
      </c>
      <c r="H33" s="39">
        <f>IF(ISERROR(MIN('Calcul Worksheet'!$BB$3:$BD$86)),"",MIN('Calcul Worksheet'!$BB$3:$BD$86))</f>
        <v>0</v>
      </c>
      <c r="I33" s="39">
        <f>IF(ISERROR(MIN('Calcul Worksheet'!$BE$3:$BG$86)),"",MIN('Calcul Worksheet'!$BE$3:$BG$86))</f>
        <v>0</v>
      </c>
      <c r="J33" s="39">
        <f>IF(ISERROR(MIN('Calcul Worksheet'!$BH$3:$BJ$86)),"",MIN('Calcul Worksheet'!$BH$3:$BJ$86))</f>
        <v>0</v>
      </c>
      <c r="K33" s="39">
        <f>IF(ISERROR(MIN('Calcul Worksheet'!$BK$3:$BM$86)),"",MIN('Calcul Worksheet'!$BK$3:$BM$86))</f>
        <v>0</v>
      </c>
      <c r="L33" s="39">
        <f>IF(ISERROR(MIN('Calcul Worksheet'!$BN$3:$BP$86)),"",MIN('Calcul Worksheet'!$BN$3:$BP$86))</f>
        <v>0</v>
      </c>
      <c r="M33" s="201"/>
      <c r="N33" s="201"/>
      <c r="O33" s="201"/>
      <c r="P33" s="201"/>
      <c r="Q33" s="201"/>
      <c r="R33" s="201"/>
      <c r="S33" s="201"/>
      <c r="T33" s="201"/>
      <c r="U33" s="201"/>
      <c r="V33" s="201"/>
      <c r="W33" s="201"/>
      <c r="X33" s="201"/>
      <c r="Y33" s="201"/>
      <c r="Z33" s="201"/>
      <c r="AA33" s="201"/>
      <c r="AB33" s="201"/>
      <c r="AC33" s="201"/>
      <c r="AD33" s="201"/>
      <c r="AE33" s="201"/>
      <c r="AF33" s="201"/>
      <c r="AG33" s="201"/>
      <c r="AH33" s="201"/>
    </row>
    <row r="34" spans="1:34">
      <c r="A34" s="142" t="s">
        <v>126</v>
      </c>
      <c r="B34" s="39" t="str">
        <f>IF(ISERROR(QUARTILE('Calcul Worksheet'!$AJ$3:$AL$86,1)),"",QUARTILE('Calcul Worksheet'!$AJ$3:$AL$86,1))</f>
        <v/>
      </c>
      <c r="C34" s="39" t="str">
        <f>IF(ISERROR(QUARTILE('Calcul Worksheet'!$AM$3:$AO$86,1)),"",QUARTILE('Calcul Worksheet'!$AM$3:$AO$86,1))</f>
        <v/>
      </c>
      <c r="D34" s="39" t="str">
        <f>IF(ISERROR(QUARTILE('Calcul Worksheet'!$AP$3:$AR$86,1)),"",QUARTILE('Calcul Worksheet'!$AP$3:$AR$86,1))</f>
        <v/>
      </c>
      <c r="E34" s="39" t="str">
        <f>IF(ISERROR(QUARTILE('Calcul Worksheet'!$AS$3:$AU$86,1)),"",QUARTILE('Calcul Worksheet'!$AS$3:$AU$86,1))</f>
        <v/>
      </c>
      <c r="F34" s="39" t="str">
        <f>IF(ISERROR(QUARTILE('Calcul Worksheet'!$AV$3:$AX$86,1)),"",QUARTILE('Calcul Worksheet'!$AV$3:$AX$86,1))</f>
        <v/>
      </c>
      <c r="G34" s="39" t="str">
        <f>IF(ISERROR(QUARTILE('Calcul Worksheet'!$AY$3:$BA$86,1)),"",QUARTILE('Calcul Worksheet'!$AY$3:$BA$86,1))</f>
        <v/>
      </c>
      <c r="H34" s="39" t="str">
        <f>IF(ISERROR(QUARTILE('Calcul Worksheet'!$BB$3:$BD$86,1)),"",QUARTILE('Calcul Worksheet'!$BB$3:$BD$86,1))</f>
        <v/>
      </c>
      <c r="I34" s="39" t="str">
        <f>IF(ISERROR(QUARTILE('Calcul Worksheet'!$BE$3:$BG$86,1)),"",QUARTILE('Calcul Worksheet'!$BE$3:$BG$86,1))</f>
        <v/>
      </c>
      <c r="J34" s="39" t="str">
        <f>IF(ISERROR(QUARTILE('Calcul Worksheet'!$BH$3:$BJ$86,1)),"",QUARTILE('Calcul Worksheet'!$BH$3:$BJ$86,1))</f>
        <v/>
      </c>
      <c r="K34" s="39" t="str">
        <f>IF(ISERROR(QUARTILE('Calcul Worksheet'!$BK$3:$BM$86,1)),"",QUARTILE('Calcul Worksheet'!$BK$3:$BM$86,1))</f>
        <v/>
      </c>
      <c r="L34" s="39" t="str">
        <f>IF(ISERROR(QUARTILE('Calcul Worksheet'!$BN$3:$BP$86,1)),"",QUARTILE('Calcul Worksheet'!$BN$3:$BP$86,1))</f>
        <v/>
      </c>
      <c r="M34" s="201"/>
      <c r="N34" s="201"/>
      <c r="O34" s="201"/>
      <c r="P34" s="201"/>
      <c r="Q34" s="201"/>
      <c r="R34" s="201"/>
      <c r="S34" s="201"/>
      <c r="T34" s="201"/>
      <c r="U34" s="201"/>
      <c r="V34" s="201"/>
      <c r="W34" s="201"/>
      <c r="X34" s="201"/>
      <c r="Y34" s="201"/>
      <c r="Z34" s="201"/>
      <c r="AA34" s="201"/>
      <c r="AB34" s="201"/>
      <c r="AC34" s="201"/>
      <c r="AD34" s="201"/>
      <c r="AE34" s="201"/>
      <c r="AF34" s="201"/>
      <c r="AG34" s="201"/>
      <c r="AH34" s="201"/>
    </row>
    <row r="35" spans="1:34">
      <c r="A35" s="142" t="s">
        <v>221</v>
      </c>
      <c r="B35" s="39" t="str">
        <f>IF(ISERROR(MEDIAN('Calcul Worksheet'!$AJ$3:$AL$86)),"",MEDIAN('Calcul Worksheet'!$AJ$3:$AL$86))</f>
        <v/>
      </c>
      <c r="C35" s="39" t="str">
        <f>IF(ISERROR(MEDIAN('Calcul Worksheet'!$AM$3:$AO$86)),"",MEDIAN('Calcul Worksheet'!$AM$3:$AO$86))</f>
        <v/>
      </c>
      <c r="D35" s="39" t="str">
        <f>IF(ISERROR(MEDIAN('Calcul Worksheet'!$AP$3:$AR$86)),"",MEDIAN('Calcul Worksheet'!$AP$3:$AR$86))</f>
        <v/>
      </c>
      <c r="E35" s="39" t="str">
        <f>IF(ISERROR(MEDIAN('Calcul Worksheet'!$AS$3:$AU$86)),"",MEDIAN('Calcul Worksheet'!$AS$3:$AU$86))</f>
        <v/>
      </c>
      <c r="F35" s="39" t="str">
        <f>IF(ISERROR(MEDIAN('Calcul Worksheet'!$AV$3:$AX$86)),"",MEDIAN('Calcul Worksheet'!$AV$3:$AX$86))</f>
        <v/>
      </c>
      <c r="G35" s="39" t="str">
        <f>IF(ISERROR(MEDIAN('Calcul Worksheet'!$AY$3:$BA$86)),"",MEDIAN('Calcul Worksheet'!$AY$3:$BA$86))</f>
        <v/>
      </c>
      <c r="H35" s="39" t="str">
        <f>IF(ISERROR(MEDIAN('Calcul Worksheet'!$BB$3:$BD$86)),"",MEDIAN('Calcul Worksheet'!$BB$3:$BD$86))</f>
        <v/>
      </c>
      <c r="I35" s="39" t="str">
        <f>IF(ISERROR(MEDIAN('Calcul Worksheet'!$BE$3:$BG$86)),"",MEDIAN('Calcul Worksheet'!$BE$3:$BG$86))</f>
        <v/>
      </c>
      <c r="J35" s="39" t="str">
        <f>IF(ISERROR(MEDIAN('Calcul Worksheet'!$BH$3:$BJ$86)),"",MEDIAN('Calcul Worksheet'!$BH$3:$BJ$86))</f>
        <v/>
      </c>
      <c r="K35" s="39" t="str">
        <f>IF(ISERROR(MEDIAN('Calcul Worksheet'!$BK$3:$BM$86)),"",MEDIAN('Calcul Worksheet'!$BK$3:$BM$86))</f>
        <v/>
      </c>
      <c r="L35" s="39" t="str">
        <f>IF(ISERROR(MEDIAN('Calcul Worksheet'!$BN$3:$BP$86)),"",MEDIAN('Calcul Worksheet'!$BN$3:$BP$86))</f>
        <v/>
      </c>
      <c r="M35" s="201"/>
      <c r="N35" s="201"/>
      <c r="O35" s="201"/>
      <c r="P35" s="201"/>
      <c r="Q35" s="201"/>
      <c r="R35" s="201"/>
      <c r="S35" s="201"/>
      <c r="T35" s="201"/>
      <c r="U35" s="201"/>
      <c r="V35" s="201"/>
      <c r="W35" s="201"/>
      <c r="X35" s="201"/>
      <c r="Y35" s="201"/>
      <c r="Z35" s="201"/>
      <c r="AA35" s="201"/>
      <c r="AB35" s="201"/>
      <c r="AC35" s="201"/>
      <c r="AD35" s="201"/>
      <c r="AE35" s="201"/>
      <c r="AF35" s="201"/>
      <c r="AG35" s="201"/>
      <c r="AH35" s="201"/>
    </row>
    <row r="36" spans="1:34">
      <c r="A36" s="142" t="s">
        <v>127</v>
      </c>
      <c r="B36" s="39" t="str">
        <f>IF(ISERROR(QUARTILE('Calcul Worksheet'!$AJ$3:$AL$86,3)),"",QUARTILE('Calcul Worksheet'!$AJ$3:$AL$86,3))</f>
        <v/>
      </c>
      <c r="C36" s="39" t="str">
        <f>IF(ISERROR(QUARTILE('Calcul Worksheet'!$AM$3:$AO$86,3)),"",QUARTILE('Calcul Worksheet'!$AM$3:$AO$86,3))</f>
        <v/>
      </c>
      <c r="D36" s="39" t="str">
        <f>IF(ISERROR(QUARTILE('Calcul Worksheet'!$AP$3:$AR$86,3)),"",QUARTILE('Calcul Worksheet'!$AP$3:$AR$86,3))</f>
        <v/>
      </c>
      <c r="E36" s="39" t="str">
        <f>IF(ISERROR(QUARTILE('Calcul Worksheet'!$AS$3:$AU$86,3)),"",QUARTILE('Calcul Worksheet'!$AS$3:$AU$86,3))</f>
        <v/>
      </c>
      <c r="F36" s="39" t="str">
        <f>IF(ISERROR(QUARTILE('Calcul Worksheet'!$AV$3:$AX$86,3)),"",QUARTILE('Calcul Worksheet'!$AV$3:$AX$86,3))</f>
        <v/>
      </c>
      <c r="G36" s="39" t="str">
        <f>IF(ISERROR(QUARTILE('Calcul Worksheet'!$AY$3:$BA$86,3)),"",QUARTILE('Calcul Worksheet'!$AY$3:$BA$86,3))</f>
        <v/>
      </c>
      <c r="H36" s="39" t="str">
        <f>IF(ISERROR(QUARTILE('Calcul Worksheet'!$BB$3:$BD$86,3)),"",QUARTILE('Calcul Worksheet'!$BB$3:$BD$86,3))</f>
        <v/>
      </c>
      <c r="I36" s="39" t="str">
        <f>IF(ISERROR(QUARTILE('Calcul Worksheet'!$BE$3:$BG$86,3)),"",QUARTILE('Calcul Worksheet'!$BE$3:$BG$86,3))</f>
        <v/>
      </c>
      <c r="J36" s="39" t="str">
        <f>IF(ISERROR(QUARTILE('Calcul Worksheet'!$BH$3:$BJ$86,3)),"",QUARTILE('Calcul Worksheet'!$BH$3:$BJ$86,3))</f>
        <v/>
      </c>
      <c r="K36" s="39" t="str">
        <f>IF(ISERROR(QUARTILE('Calcul Worksheet'!$BK$3:$BM$86,3)),"",QUARTILE('Calcul Worksheet'!$BK$3:$BM$86,3))</f>
        <v/>
      </c>
      <c r="L36" s="39" t="str">
        <f>IF(ISERROR(QUARTILE('Calcul Worksheet'!$BN$3:$BP$86,3)),"",QUARTILE('Calcul Worksheet'!$BN$3:$BP$86,3))</f>
        <v/>
      </c>
      <c r="M36" s="201"/>
      <c r="N36" s="201"/>
      <c r="O36" s="201"/>
      <c r="P36" s="201"/>
      <c r="Q36" s="201"/>
      <c r="R36" s="201"/>
      <c r="S36" s="201"/>
      <c r="T36" s="201"/>
      <c r="U36" s="201"/>
      <c r="V36" s="201"/>
      <c r="W36" s="201"/>
      <c r="X36" s="201"/>
      <c r="Y36" s="201"/>
      <c r="Z36" s="201"/>
      <c r="AA36" s="201"/>
      <c r="AB36" s="201"/>
      <c r="AC36" s="201"/>
      <c r="AD36" s="201"/>
      <c r="AE36" s="201"/>
      <c r="AF36" s="201"/>
      <c r="AG36" s="201"/>
      <c r="AH36" s="201"/>
    </row>
    <row r="37" spans="1:34">
      <c r="A37" s="142" t="s">
        <v>128</v>
      </c>
      <c r="B37" s="39">
        <f>IF(ISERROR(MAX('Calcul Worksheet'!AJ3:AL86)),"",MAX('Calcul Worksheet'!AJ3:AL86))</f>
        <v>0</v>
      </c>
      <c r="C37" s="39">
        <f>IF(ISERROR(MAX('Calcul Worksheet'!$AM$3:$AO$86)),"",MAX('Calcul Worksheet'!$AM$3:$AO$86))</f>
        <v>0</v>
      </c>
      <c r="D37" s="39">
        <f>IF(ISERROR(MAX('Calcul Worksheet'!$AP$3:$AR$86)),"",MAX('Calcul Worksheet'!$AP$3:$AR$86))</f>
        <v>0</v>
      </c>
      <c r="E37" s="39">
        <f>IF(ISERROR(MAX('Calcul Worksheet'!$AS$3:$AU$86)),"",MAX('Calcul Worksheet'!$AS$3:$AU$86))</f>
        <v>0</v>
      </c>
      <c r="F37" s="39">
        <f>IF(ISERROR(MAX('Calcul Worksheet'!$AV$3:$AX$86)),"",MAX('Calcul Worksheet'!$AV$3:$AX$86))</f>
        <v>0</v>
      </c>
      <c r="G37" s="39">
        <f>IF(ISERROR(MAX('Calcul Worksheet'!$AY$3:$BA$86)),"",MAX('Calcul Worksheet'!$AY$3:$BA$86))</f>
        <v>0</v>
      </c>
      <c r="H37" s="39">
        <f>IF(ISERROR(MAX('Calcul Worksheet'!$BB$3:$BD$86)),"",MAX('Calcul Worksheet'!$BB$3:$BD$86))</f>
        <v>0</v>
      </c>
      <c r="I37" s="39">
        <f>IF(ISERROR(MAX('Calcul Worksheet'!$BE$3:$BG$86)),"",MAX('Calcul Worksheet'!$BE$3:$BG$86))</f>
        <v>0</v>
      </c>
      <c r="J37" s="39">
        <f>IF(ISERROR(MAX('Calcul Worksheet'!$BH$3:$BJ$86)),"",MAX('Calcul Worksheet'!$BH$3:$BJ$86))</f>
        <v>0</v>
      </c>
      <c r="K37" s="39">
        <f>IF(ISERROR(MAX('Calcul Worksheet'!$BK$3:$BM$86)),"",MAX('Calcul Worksheet'!$BK$3:$BM$86))</f>
        <v>0</v>
      </c>
      <c r="L37" s="39">
        <f>IF(ISERROR(MAX('Calcul Worksheet'!$BN$3:$BP$86)),"",MAX('Calcul Worksheet'!$BN$3:$BP$86))</f>
        <v>0</v>
      </c>
      <c r="M37" s="201"/>
      <c r="N37" s="201"/>
      <c r="O37" s="201"/>
      <c r="P37" s="201"/>
      <c r="Q37" s="201"/>
      <c r="R37" s="201"/>
      <c r="S37" s="201"/>
      <c r="T37" s="201"/>
      <c r="U37" s="201"/>
      <c r="V37" s="201"/>
      <c r="W37" s="201"/>
      <c r="X37" s="201"/>
      <c r="Y37" s="201"/>
      <c r="Z37" s="201"/>
      <c r="AA37" s="201"/>
      <c r="AB37" s="201"/>
      <c r="AC37" s="201"/>
      <c r="AD37" s="201"/>
      <c r="AE37" s="201"/>
      <c r="AF37" s="201"/>
      <c r="AG37" s="201"/>
      <c r="AH37" s="201"/>
    </row>
    <row r="38" spans="1:34">
      <c r="A38" s="201"/>
      <c r="B38" s="201"/>
      <c r="C38" s="201"/>
      <c r="D38" s="201"/>
      <c r="E38" s="201"/>
      <c r="F38" s="201"/>
      <c r="G38" s="201"/>
      <c r="H38" s="201"/>
      <c r="I38" s="201"/>
      <c r="J38" s="201"/>
      <c r="K38" s="201"/>
      <c r="L38" s="201"/>
      <c r="M38" s="201"/>
      <c r="N38" s="201"/>
      <c r="O38" s="201"/>
      <c r="P38" s="201"/>
      <c r="Q38" s="201"/>
      <c r="R38" s="201"/>
      <c r="S38" s="201"/>
      <c r="T38" s="201"/>
      <c r="U38" s="201"/>
      <c r="V38" s="201"/>
      <c r="W38" s="201"/>
      <c r="X38" s="201"/>
      <c r="Y38" s="201"/>
      <c r="Z38" s="201"/>
      <c r="AA38" s="201"/>
      <c r="AB38" s="201"/>
      <c r="AC38" s="201"/>
      <c r="AD38" s="201"/>
      <c r="AE38" s="201"/>
      <c r="AF38" s="201"/>
      <c r="AG38" s="201"/>
      <c r="AH38" s="201"/>
    </row>
    <row r="39" spans="1:34">
      <c r="A39" s="201"/>
      <c r="B39" s="201"/>
      <c r="C39" s="201"/>
      <c r="D39" s="201"/>
      <c r="E39" s="201"/>
      <c r="F39" s="201"/>
      <c r="G39" s="201"/>
      <c r="H39" s="201"/>
      <c r="I39" s="201"/>
      <c r="J39" s="201"/>
      <c r="K39" s="201"/>
      <c r="L39" s="201"/>
      <c r="M39" s="201"/>
      <c r="N39" s="201"/>
      <c r="O39" s="201"/>
      <c r="P39" s="201"/>
      <c r="Q39" s="201"/>
      <c r="R39" s="201"/>
      <c r="S39" s="201"/>
      <c r="T39" s="201"/>
      <c r="U39" s="201"/>
      <c r="V39" s="201"/>
      <c r="W39" s="201"/>
      <c r="X39" s="201"/>
      <c r="Y39" s="201"/>
      <c r="Z39" s="201"/>
      <c r="AA39" s="201"/>
      <c r="AB39" s="201"/>
      <c r="AC39" s="201"/>
      <c r="AD39" s="201"/>
      <c r="AE39" s="201"/>
      <c r="AF39" s="201"/>
      <c r="AG39" s="201"/>
      <c r="AH39" s="201"/>
    </row>
    <row r="40" spans="1:34">
      <c r="A40" s="201"/>
      <c r="B40" s="183"/>
      <c r="C40" s="201"/>
      <c r="D40" s="201"/>
      <c r="E40" s="201"/>
      <c r="F40" s="201"/>
      <c r="G40" s="201"/>
      <c r="H40" s="201"/>
      <c r="I40" s="201"/>
      <c r="J40" s="201"/>
      <c r="K40" s="201"/>
      <c r="L40" s="201"/>
      <c r="M40" s="201"/>
      <c r="N40" s="201"/>
      <c r="O40" s="201"/>
      <c r="P40" s="201"/>
      <c r="Q40" s="201"/>
      <c r="R40" s="201"/>
      <c r="S40" s="201"/>
      <c r="T40" s="201"/>
      <c r="U40" s="201"/>
      <c r="V40" s="201"/>
      <c r="W40" s="201"/>
      <c r="X40" s="201"/>
      <c r="Y40" s="201"/>
      <c r="Z40" s="201"/>
      <c r="AA40" s="201"/>
      <c r="AB40" s="201"/>
      <c r="AC40" s="201"/>
      <c r="AD40" s="201"/>
      <c r="AE40" s="201"/>
      <c r="AF40" s="201"/>
      <c r="AG40" s="201"/>
      <c r="AH40" s="201"/>
    </row>
    <row r="41" spans="1:34">
      <c r="A41" s="201"/>
      <c r="B41" s="201"/>
      <c r="C41" s="201"/>
      <c r="D41" s="184"/>
      <c r="E41" s="201"/>
      <c r="F41" s="201"/>
      <c r="G41" s="201"/>
      <c r="H41" s="201"/>
      <c r="I41" s="201"/>
      <c r="J41" s="201"/>
      <c r="K41" s="201"/>
      <c r="L41" s="201"/>
      <c r="M41" s="201"/>
      <c r="N41" s="201"/>
      <c r="O41" s="201"/>
      <c r="P41" s="201"/>
      <c r="Q41" s="201"/>
      <c r="R41" s="201"/>
      <c r="S41" s="201"/>
      <c r="T41" s="201"/>
      <c r="U41" s="201"/>
      <c r="V41" s="201"/>
      <c r="W41" s="201"/>
      <c r="X41" s="201"/>
      <c r="Y41" s="201"/>
      <c r="Z41" s="201"/>
      <c r="AA41" s="201"/>
      <c r="AB41" s="201"/>
      <c r="AC41" s="201"/>
      <c r="AD41" s="201"/>
      <c r="AE41" s="201"/>
      <c r="AF41" s="201"/>
      <c r="AG41" s="201"/>
      <c r="AH41" s="201"/>
    </row>
    <row r="42" spans="1:34">
      <c r="A42" s="201"/>
      <c r="B42" s="201"/>
      <c r="C42" s="201"/>
      <c r="D42" s="201"/>
      <c r="E42" s="201"/>
      <c r="F42" s="201"/>
      <c r="G42" s="201"/>
      <c r="H42" s="201"/>
      <c r="I42" s="201"/>
      <c r="J42" s="201"/>
      <c r="K42" s="201"/>
      <c r="L42" s="201"/>
      <c r="M42" s="201"/>
      <c r="N42" s="201"/>
      <c r="O42" s="201"/>
      <c r="P42" s="201"/>
      <c r="Q42" s="201"/>
      <c r="R42" s="201"/>
      <c r="S42" s="201"/>
      <c r="T42" s="201"/>
      <c r="U42" s="201"/>
      <c r="V42" s="201"/>
      <c r="W42" s="201"/>
      <c r="X42" s="201"/>
      <c r="Y42" s="201"/>
      <c r="Z42" s="201"/>
      <c r="AA42" s="201"/>
      <c r="AB42" s="201"/>
      <c r="AC42" s="201"/>
      <c r="AD42" s="201"/>
      <c r="AE42" s="201"/>
      <c r="AF42" s="201"/>
      <c r="AG42" s="201"/>
      <c r="AH42" s="201"/>
    </row>
    <row r="43" spans="1:34">
      <c r="A43" s="201"/>
      <c r="B43" s="201"/>
      <c r="C43" s="201"/>
      <c r="D43" s="201"/>
      <c r="E43" s="201"/>
      <c r="F43" s="201"/>
      <c r="G43" s="201"/>
      <c r="H43" s="201"/>
      <c r="I43" s="201"/>
      <c r="J43" s="201"/>
      <c r="K43" s="201"/>
      <c r="L43" s="201"/>
      <c r="M43" s="201"/>
      <c r="N43" s="201"/>
      <c r="O43" s="201"/>
      <c r="P43" s="201"/>
      <c r="Q43" s="201"/>
      <c r="R43" s="201"/>
      <c r="S43" s="201"/>
      <c r="T43" s="201"/>
      <c r="U43" s="201"/>
      <c r="V43" s="201"/>
      <c r="W43" s="201"/>
      <c r="X43" s="201"/>
      <c r="Y43" s="201"/>
      <c r="Z43" s="201"/>
      <c r="AA43" s="201"/>
      <c r="AB43" s="201"/>
      <c r="AC43" s="201"/>
      <c r="AD43" s="201"/>
      <c r="AE43" s="201"/>
      <c r="AF43" s="201"/>
      <c r="AG43" s="201"/>
      <c r="AH43" s="201"/>
    </row>
    <row r="44" spans="1:34">
      <c r="A44" s="201"/>
      <c r="B44" s="201"/>
      <c r="C44" s="201"/>
      <c r="D44" s="201"/>
      <c r="E44" s="201"/>
      <c r="F44" s="201"/>
      <c r="G44" s="201"/>
      <c r="H44" s="201"/>
      <c r="I44" s="201"/>
      <c r="J44" s="201"/>
      <c r="K44" s="201"/>
      <c r="L44" s="201"/>
      <c r="M44" s="201"/>
      <c r="N44" s="201"/>
      <c r="O44" s="201"/>
      <c r="P44" s="201"/>
      <c r="Q44" s="201"/>
      <c r="R44" s="201"/>
      <c r="S44" s="201"/>
      <c r="T44" s="201"/>
      <c r="U44" s="201"/>
      <c r="V44" s="201"/>
      <c r="W44" s="201"/>
      <c r="X44" s="201"/>
      <c r="Y44" s="201"/>
      <c r="Z44" s="201"/>
      <c r="AA44" s="201"/>
      <c r="AB44" s="201"/>
      <c r="AC44" s="201"/>
      <c r="AD44" s="201"/>
      <c r="AE44" s="201"/>
      <c r="AF44" s="201"/>
      <c r="AG44" s="201"/>
      <c r="AH44" s="201"/>
    </row>
    <row r="45" spans="1:34">
      <c r="A45" s="201"/>
      <c r="B45" s="201"/>
      <c r="C45" s="201"/>
      <c r="D45" s="201"/>
      <c r="E45" s="201"/>
      <c r="F45" s="201"/>
      <c r="G45" s="201"/>
      <c r="H45" s="201"/>
      <c r="I45" s="201"/>
      <c r="J45" s="201"/>
      <c r="K45" s="201"/>
      <c r="L45" s="201"/>
      <c r="M45" s="201"/>
      <c r="N45" s="201"/>
      <c r="O45" s="201"/>
      <c r="P45" s="201"/>
      <c r="Q45" s="201"/>
      <c r="R45" s="201"/>
      <c r="S45" s="201"/>
      <c r="T45" s="201"/>
      <c r="U45" s="201"/>
      <c r="V45" s="201"/>
      <c r="W45" s="201"/>
      <c r="X45" s="201"/>
      <c r="Y45" s="201"/>
      <c r="Z45" s="201"/>
      <c r="AA45" s="201"/>
      <c r="AB45" s="201"/>
      <c r="AC45" s="201"/>
      <c r="AD45" s="201"/>
      <c r="AE45" s="201"/>
      <c r="AF45" s="201"/>
      <c r="AG45" s="201"/>
      <c r="AH45" s="201"/>
    </row>
    <row r="46" spans="1:34">
      <c r="A46" s="201"/>
      <c r="B46" s="201"/>
      <c r="C46" s="201"/>
      <c r="D46" s="201"/>
      <c r="E46" s="201"/>
      <c r="F46" s="201"/>
      <c r="G46" s="201"/>
      <c r="H46" s="201"/>
      <c r="I46" s="201"/>
      <c r="J46" s="201"/>
      <c r="K46" s="201"/>
      <c r="L46" s="201"/>
      <c r="M46" s="201"/>
      <c r="N46" s="201"/>
      <c r="O46" s="201"/>
      <c r="P46" s="201"/>
      <c r="Q46" s="201"/>
      <c r="R46" s="201"/>
      <c r="S46" s="201"/>
      <c r="T46" s="201"/>
      <c r="U46" s="201"/>
      <c r="V46" s="201"/>
      <c r="W46" s="201"/>
      <c r="X46" s="201"/>
      <c r="Y46" s="201"/>
      <c r="Z46" s="201"/>
      <c r="AA46" s="201"/>
      <c r="AB46" s="201"/>
      <c r="AC46" s="201"/>
      <c r="AD46" s="201"/>
      <c r="AE46" s="201"/>
      <c r="AF46" s="201"/>
      <c r="AG46" s="201"/>
      <c r="AH46" s="201"/>
    </row>
    <row r="47" spans="1:34">
      <c r="A47" s="201"/>
      <c r="B47" s="201"/>
      <c r="C47" s="201"/>
      <c r="D47" s="201"/>
      <c r="E47" s="201"/>
      <c r="F47" s="201"/>
      <c r="G47" s="201"/>
      <c r="H47" s="201"/>
      <c r="I47" s="201"/>
      <c r="J47" s="201"/>
      <c r="K47" s="201"/>
      <c r="L47" s="201"/>
      <c r="M47" s="201"/>
      <c r="N47" s="201"/>
      <c r="O47" s="201"/>
      <c r="P47" s="201"/>
      <c r="Q47" s="201"/>
      <c r="R47" s="201"/>
      <c r="S47" s="201"/>
      <c r="T47" s="201"/>
      <c r="U47" s="201"/>
      <c r="V47" s="201"/>
      <c r="W47" s="201"/>
      <c r="X47" s="201"/>
      <c r="Y47" s="201"/>
      <c r="Z47" s="201"/>
      <c r="AA47" s="201"/>
      <c r="AB47" s="201"/>
      <c r="AC47" s="201"/>
      <c r="AD47" s="201"/>
      <c r="AE47" s="201"/>
      <c r="AF47" s="201"/>
      <c r="AG47" s="201"/>
      <c r="AH47" s="201"/>
    </row>
    <row r="48" spans="1:34">
      <c r="A48" s="201"/>
      <c r="B48" s="201"/>
      <c r="C48" s="201"/>
      <c r="D48" s="201"/>
      <c r="E48" s="201"/>
      <c r="F48" s="201"/>
      <c r="G48" s="201"/>
      <c r="H48" s="201"/>
      <c r="I48" s="201"/>
      <c r="J48" s="201"/>
      <c r="K48" s="201"/>
      <c r="L48" s="201"/>
      <c r="M48" s="201"/>
      <c r="N48" s="201"/>
      <c r="O48" s="201"/>
      <c r="P48" s="201"/>
      <c r="Q48" s="201"/>
      <c r="R48" s="201"/>
      <c r="S48" s="201"/>
      <c r="T48" s="201"/>
      <c r="U48" s="201"/>
      <c r="V48" s="201"/>
      <c r="W48" s="201"/>
      <c r="X48" s="201"/>
      <c r="Y48" s="201"/>
      <c r="Z48" s="201"/>
      <c r="AA48" s="201"/>
      <c r="AB48" s="201"/>
      <c r="AC48" s="201"/>
      <c r="AD48" s="201"/>
      <c r="AE48" s="201"/>
      <c r="AF48" s="201"/>
      <c r="AG48" s="201"/>
      <c r="AH48" s="201"/>
    </row>
    <row r="49" spans="1:34">
      <c r="A49" s="201"/>
      <c r="B49" s="201"/>
      <c r="C49" s="201"/>
      <c r="D49" s="201"/>
      <c r="E49" s="201"/>
      <c r="F49" s="201"/>
      <c r="G49" s="201"/>
      <c r="H49" s="201"/>
      <c r="I49" s="201"/>
      <c r="J49" s="201"/>
      <c r="K49" s="201"/>
      <c r="L49" s="201"/>
      <c r="M49" s="201"/>
      <c r="N49" s="201"/>
      <c r="O49" s="201"/>
      <c r="P49" s="201"/>
      <c r="Q49" s="201"/>
      <c r="R49" s="201"/>
      <c r="S49" s="201"/>
      <c r="T49" s="201"/>
      <c r="U49" s="201"/>
      <c r="V49" s="201"/>
      <c r="W49" s="201"/>
      <c r="X49" s="201"/>
      <c r="Y49" s="201"/>
      <c r="Z49" s="201"/>
      <c r="AA49" s="201"/>
      <c r="AB49" s="201"/>
      <c r="AC49" s="201"/>
      <c r="AD49" s="201"/>
      <c r="AE49" s="201"/>
      <c r="AF49" s="201"/>
      <c r="AG49" s="201"/>
      <c r="AH49" s="201"/>
    </row>
    <row r="50" spans="1:34">
      <c r="A50" s="201"/>
      <c r="B50" s="201"/>
      <c r="C50" s="201"/>
      <c r="D50" s="201"/>
      <c r="E50" s="201"/>
      <c r="F50" s="201"/>
      <c r="G50" s="201"/>
      <c r="H50" s="201"/>
      <c r="I50" s="201"/>
      <c r="J50" s="201"/>
      <c r="K50" s="201"/>
      <c r="L50" s="201"/>
      <c r="M50" s="201"/>
      <c r="N50" s="201"/>
      <c r="O50" s="201"/>
      <c r="P50" s="201"/>
      <c r="Q50" s="201"/>
      <c r="R50" s="201"/>
      <c r="S50" s="201"/>
      <c r="T50" s="201"/>
      <c r="U50" s="201"/>
      <c r="V50" s="201"/>
      <c r="W50" s="201"/>
      <c r="X50" s="201"/>
      <c r="Y50" s="201"/>
      <c r="Z50" s="201"/>
      <c r="AA50" s="201"/>
      <c r="AB50" s="201"/>
      <c r="AC50" s="201"/>
      <c r="AD50" s="201"/>
      <c r="AE50" s="201"/>
      <c r="AF50" s="201"/>
      <c r="AG50" s="201"/>
      <c r="AH50" s="201"/>
    </row>
    <row r="51" spans="1:34">
      <c r="A51" s="201"/>
      <c r="B51" s="201"/>
      <c r="C51" s="201"/>
      <c r="D51" s="201"/>
      <c r="E51" s="201"/>
      <c r="F51" s="201"/>
      <c r="G51" s="201"/>
      <c r="H51" s="201"/>
      <c r="I51" s="201"/>
      <c r="J51" s="201"/>
      <c r="K51" s="201"/>
      <c r="L51" s="201"/>
      <c r="M51" s="201"/>
      <c r="N51" s="201"/>
      <c r="O51" s="201"/>
      <c r="P51" s="201"/>
      <c r="Q51" s="201"/>
      <c r="R51" s="201"/>
      <c r="S51" s="201"/>
      <c r="T51" s="201"/>
      <c r="U51" s="201"/>
      <c r="V51" s="201"/>
      <c r="W51" s="201"/>
      <c r="X51" s="201"/>
      <c r="Y51" s="201"/>
      <c r="Z51" s="201"/>
      <c r="AA51" s="201"/>
      <c r="AB51" s="201"/>
      <c r="AC51" s="201"/>
      <c r="AD51" s="201"/>
      <c r="AE51" s="201"/>
      <c r="AF51" s="201"/>
      <c r="AG51" s="201"/>
      <c r="AH51" s="201"/>
    </row>
    <row r="52" spans="1:34" ht="15.75" thickBot="1">
      <c r="A52" s="201"/>
      <c r="B52" s="201"/>
      <c r="C52" s="201"/>
      <c r="D52" s="201"/>
      <c r="E52" s="201"/>
      <c r="F52" s="201"/>
      <c r="G52" s="201"/>
      <c r="H52" s="201"/>
      <c r="I52" s="201"/>
      <c r="J52" s="201"/>
      <c r="K52" s="201"/>
      <c r="L52" s="201"/>
      <c r="M52" s="201"/>
      <c r="N52" s="201"/>
      <c r="O52" s="201"/>
      <c r="P52" s="201"/>
      <c r="Q52" s="201"/>
      <c r="R52" s="201"/>
      <c r="S52" s="201"/>
      <c r="T52" s="201"/>
      <c r="U52" s="201"/>
      <c r="V52" s="201"/>
      <c r="W52" s="201"/>
      <c r="X52" s="201"/>
      <c r="Y52" s="201"/>
      <c r="Z52" s="201"/>
      <c r="AA52" s="201"/>
      <c r="AB52" s="201"/>
      <c r="AC52" s="201"/>
      <c r="AD52" s="201"/>
      <c r="AE52" s="201"/>
      <c r="AF52" s="201"/>
      <c r="AG52" s="201"/>
      <c r="AH52" s="201"/>
    </row>
    <row r="53" spans="1:34">
      <c r="A53" s="163"/>
      <c r="B53" s="160"/>
      <c r="C53" s="160"/>
      <c r="D53" s="160"/>
      <c r="E53" s="160"/>
      <c r="F53" s="160"/>
      <c r="G53" s="160"/>
      <c r="H53" s="684" t="s">
        <v>293</v>
      </c>
      <c r="I53" s="685"/>
      <c r="J53" s="685"/>
      <c r="K53" s="686"/>
      <c r="L53" s="160"/>
      <c r="M53" s="160"/>
      <c r="N53" s="160"/>
      <c r="O53" s="160"/>
      <c r="P53" s="160"/>
      <c r="Q53" s="160"/>
      <c r="R53" s="160"/>
      <c r="S53" s="678"/>
      <c r="T53" s="678"/>
      <c r="U53" s="678"/>
      <c r="V53" s="678"/>
      <c r="W53" s="678"/>
      <c r="X53" s="678"/>
      <c r="Y53" s="678"/>
      <c r="Z53" s="678"/>
      <c r="AA53" s="678"/>
      <c r="AB53" s="678"/>
      <c r="AC53" s="678"/>
      <c r="AD53" s="678"/>
      <c r="AE53" s="678"/>
      <c r="AF53" s="678"/>
      <c r="AG53" s="678"/>
      <c r="AH53" s="679"/>
    </row>
    <row r="54" spans="1:34" ht="15.75" thickBot="1">
      <c r="A54" s="164"/>
      <c r="B54" s="161"/>
      <c r="C54" s="161"/>
      <c r="D54" s="161"/>
      <c r="E54" s="161"/>
      <c r="F54" s="161"/>
      <c r="G54" s="161"/>
      <c r="H54" s="687"/>
      <c r="I54" s="688"/>
      <c r="J54" s="688"/>
      <c r="K54" s="689"/>
      <c r="L54" s="161"/>
      <c r="M54" s="161"/>
      <c r="N54" s="161"/>
      <c r="O54" s="161"/>
      <c r="P54" s="161"/>
      <c r="Q54" s="161"/>
      <c r="R54" s="161"/>
      <c r="S54" s="680"/>
      <c r="T54" s="680"/>
      <c r="U54" s="680"/>
      <c r="V54" s="680"/>
      <c r="W54" s="680"/>
      <c r="X54" s="680"/>
      <c r="Y54" s="680"/>
      <c r="Z54" s="680"/>
      <c r="AA54" s="680"/>
      <c r="AB54" s="680"/>
      <c r="AC54" s="680"/>
      <c r="AD54" s="680"/>
      <c r="AE54" s="680"/>
      <c r="AF54" s="680"/>
      <c r="AG54" s="680"/>
      <c r="AH54" s="681"/>
    </row>
    <row r="55" spans="1:34">
      <c r="A55" s="201"/>
      <c r="B55" s="201"/>
      <c r="C55" s="201"/>
      <c r="D55" s="201"/>
      <c r="E55" s="201"/>
      <c r="F55" s="201"/>
      <c r="G55" s="201"/>
      <c r="H55" s="201"/>
      <c r="I55" s="201"/>
      <c r="J55" s="201"/>
      <c r="K55" s="201"/>
      <c r="L55" s="201"/>
      <c r="M55" s="201"/>
      <c r="N55" s="201"/>
      <c r="O55" s="201"/>
      <c r="P55" s="201"/>
      <c r="Q55" s="201"/>
      <c r="R55" s="201"/>
      <c r="S55" s="201"/>
      <c r="T55" s="201"/>
      <c r="U55" s="201"/>
      <c r="V55" s="201"/>
      <c r="W55" s="201"/>
      <c r="X55" s="201"/>
      <c r="Y55" s="201"/>
      <c r="Z55" s="201"/>
      <c r="AA55" s="201"/>
      <c r="AB55" s="201"/>
      <c r="AC55" s="201"/>
      <c r="AD55" s="201"/>
      <c r="AE55" s="201"/>
      <c r="AF55" s="201"/>
      <c r="AG55" s="201"/>
      <c r="AH55" s="201"/>
    </row>
    <row r="56" spans="1:34">
      <c r="A56" s="201"/>
      <c r="B56" s="201"/>
      <c r="C56" s="201"/>
      <c r="D56" s="201"/>
      <c r="E56" s="201"/>
      <c r="F56" s="201"/>
      <c r="G56" s="201"/>
      <c r="H56" s="201"/>
      <c r="I56" s="201"/>
      <c r="J56" s="201"/>
      <c r="K56" s="201"/>
      <c r="L56" s="201"/>
      <c r="M56" s="201"/>
      <c r="N56" s="201"/>
      <c r="O56" s="201"/>
      <c r="P56" s="201"/>
      <c r="Q56" s="201"/>
      <c r="R56" s="201"/>
      <c r="S56" s="201"/>
      <c r="T56" s="201"/>
      <c r="U56" s="201"/>
      <c r="V56" s="201"/>
      <c r="W56" s="201"/>
      <c r="X56" s="201"/>
      <c r="Y56" s="201"/>
      <c r="Z56" s="201"/>
      <c r="AA56" s="201"/>
      <c r="AB56" s="201"/>
      <c r="AC56" s="201"/>
      <c r="AD56" s="201"/>
      <c r="AE56" s="201"/>
      <c r="AF56" s="201"/>
      <c r="AG56" s="201"/>
      <c r="AH56" s="201"/>
    </row>
    <row r="57" spans="1:34" ht="17.25">
      <c r="A57" s="438" t="s">
        <v>290</v>
      </c>
      <c r="B57" s="513"/>
      <c r="C57" s="513"/>
      <c r="D57" s="513"/>
      <c r="E57" s="513"/>
      <c r="F57" s="513"/>
      <c r="G57" s="513"/>
      <c r="H57" s="513"/>
      <c r="I57" s="513"/>
      <c r="J57" s="513"/>
      <c r="K57" s="513"/>
      <c r="L57" s="439"/>
      <c r="M57" s="201"/>
      <c r="N57" s="201"/>
      <c r="O57" s="201"/>
      <c r="P57" s="201"/>
      <c r="Q57" s="201"/>
      <c r="R57" s="201"/>
      <c r="S57" s="201"/>
      <c r="T57" s="201"/>
      <c r="U57" s="201"/>
      <c r="V57" s="201"/>
      <c r="W57" s="201"/>
      <c r="X57" s="201"/>
      <c r="Y57" s="201"/>
      <c r="Z57" s="201"/>
      <c r="AA57" s="201"/>
      <c r="AB57" s="201"/>
      <c r="AC57" s="201"/>
      <c r="AD57" s="201"/>
      <c r="AE57" s="201"/>
      <c r="AF57" s="201"/>
      <c r="AG57" s="201"/>
      <c r="AH57" s="201"/>
    </row>
    <row r="58" spans="1:34">
      <c r="A58" s="142" t="s">
        <v>179</v>
      </c>
      <c r="B58" s="162" t="str">
        <f>IF(B6="","",B6)</f>
        <v>Control</v>
      </c>
      <c r="C58" s="162" t="str">
        <f t="shared" ref="C58:L58" si="1">IF(C6="","",C6)</f>
        <v>Sample 1</v>
      </c>
      <c r="D58" s="162" t="str">
        <f t="shared" si="1"/>
        <v>Sample 2</v>
      </c>
      <c r="E58" s="162" t="str">
        <f t="shared" si="1"/>
        <v>Sample 3</v>
      </c>
      <c r="F58" s="162" t="str">
        <f t="shared" si="1"/>
        <v>Sample 4</v>
      </c>
      <c r="G58" s="162" t="str">
        <f t="shared" si="1"/>
        <v>Sample 5</v>
      </c>
      <c r="H58" s="162" t="str">
        <f t="shared" si="1"/>
        <v>Sample 6</v>
      </c>
      <c r="I58" s="162" t="str">
        <f t="shared" si="1"/>
        <v>Sample 7</v>
      </c>
      <c r="J58" s="162" t="str">
        <f t="shared" si="1"/>
        <v>Sample 8</v>
      </c>
      <c r="K58" s="162" t="str">
        <f t="shared" si="1"/>
        <v>Sample 9</v>
      </c>
      <c r="L58" s="162" t="str">
        <f t="shared" si="1"/>
        <v>Sample 10</v>
      </c>
      <c r="M58" s="201"/>
      <c r="N58" s="201"/>
      <c r="O58" s="201"/>
      <c r="P58" s="201"/>
      <c r="Q58" s="201"/>
      <c r="R58" s="201"/>
      <c r="S58" s="201"/>
      <c r="T58" s="201"/>
      <c r="U58" s="201"/>
      <c r="V58" s="201"/>
      <c r="W58" s="201"/>
      <c r="X58" s="201"/>
      <c r="Y58" s="201"/>
      <c r="Z58" s="201"/>
      <c r="AA58" s="201"/>
      <c r="AB58" s="201"/>
      <c r="AC58" s="201"/>
      <c r="AD58" s="201"/>
      <c r="AE58" s="201"/>
      <c r="AF58" s="201"/>
      <c r="AG58" s="201"/>
      <c r="AH58" s="201"/>
    </row>
    <row r="59" spans="1:34">
      <c r="A59" s="142" t="s">
        <v>125</v>
      </c>
      <c r="B59" s="165">
        <f>IF(ISERROR(MIN('∆Ct and 2^(-∆Ct) means'!Y$3:Y$86)),"",MIN('∆Ct and 2^(-∆Ct) means'!Y$3:Y$86))</f>
        <v>0</v>
      </c>
      <c r="C59" s="165">
        <f>IF(ISERROR(MIN('∆Ct and 2^(-∆Ct) means'!Z$3:Z$86)),"",MIN('∆Ct and 2^(-∆Ct) means'!Z$3:Z$86))</f>
        <v>0</v>
      </c>
      <c r="D59" s="165">
        <f>IF(ISERROR(MIN('∆Ct and 2^(-∆Ct) means'!AA$3:AA$86)),"",MIN('∆Ct and 2^(-∆Ct) means'!AA$3:AA$86))</f>
        <v>0</v>
      </c>
      <c r="E59" s="165">
        <f>IF(ISERROR(MIN('∆Ct and 2^(-∆Ct) means'!AB$3:AB$86)),"",MIN('∆Ct and 2^(-∆Ct) means'!AB$3:AB$86))</f>
        <v>0</v>
      </c>
      <c r="F59" s="165">
        <f>IF(ISERROR(MIN('∆Ct and 2^(-∆Ct) means'!AC$3:AC$86)),"",MIN('∆Ct and 2^(-∆Ct) means'!AC$3:AC$86))</f>
        <v>0</v>
      </c>
      <c r="G59" s="165">
        <f>IF(ISERROR(MIN('∆Ct and 2^(-∆Ct) means'!AD$3:AD$86)),"",MIN('∆Ct and 2^(-∆Ct) means'!AD$3:AD$86))</f>
        <v>0</v>
      </c>
      <c r="H59" s="165">
        <f>IF(ISERROR(MIN('∆Ct and 2^(-∆Ct) means'!AE$3:AE$86)),"",MIN('∆Ct and 2^(-∆Ct) means'!AE$3:AE$86))</f>
        <v>0</v>
      </c>
      <c r="I59" s="165">
        <f>IF(ISERROR(MIN('∆Ct and 2^(-∆Ct) means'!AF$3:AF$86)),"",MIN('∆Ct and 2^(-∆Ct) means'!AF$3:AF$86))</f>
        <v>0</v>
      </c>
      <c r="J59" s="165">
        <f>IF(ISERROR(MIN('∆Ct and 2^(-∆Ct) means'!AG$3:AG$86)),"",MIN('∆Ct and 2^(-∆Ct) means'!AG$3:AG$86))</f>
        <v>0</v>
      </c>
      <c r="K59" s="165">
        <f>IF(ISERROR(MIN('∆Ct and 2^(-∆Ct) means'!AH$3:AH$86)),"",MIN('∆Ct and 2^(-∆Ct) means'!AH$3:AH$86))</f>
        <v>0</v>
      </c>
      <c r="L59" s="165">
        <f>IF(ISERROR(MIN('∆Ct and 2^(-∆Ct) means'!AI$3:AI$86)),"",MIN('∆Ct and 2^(-∆Ct) means'!AI$3:AI$86))</f>
        <v>0</v>
      </c>
      <c r="M59" s="201"/>
      <c r="N59" s="201"/>
      <c r="O59" s="201"/>
      <c r="P59" s="201"/>
      <c r="Q59" s="201"/>
      <c r="R59" s="201"/>
      <c r="S59" s="201"/>
      <c r="T59" s="201"/>
      <c r="U59" s="201"/>
      <c r="V59" s="201"/>
      <c r="W59" s="201"/>
      <c r="X59" s="201"/>
      <c r="Y59" s="201"/>
      <c r="Z59" s="201"/>
      <c r="AA59" s="201"/>
      <c r="AB59" s="201"/>
      <c r="AC59" s="201"/>
      <c r="AD59" s="201"/>
      <c r="AE59" s="201"/>
      <c r="AF59" s="201"/>
      <c r="AG59" s="201"/>
      <c r="AH59" s="201"/>
    </row>
    <row r="60" spans="1:34">
      <c r="A60" s="142" t="s">
        <v>126</v>
      </c>
      <c r="B60" s="165" t="str">
        <f>IF(ISERROR(QUARTILE('∆Ct and 2^(-∆Ct) means'!Y$3:Y$86,1)),"",QUARTILE('∆Ct and 2^(-∆Ct) means'!Y$3:Y$86,1))</f>
        <v/>
      </c>
      <c r="C60" s="165" t="str">
        <f>IF(ISERROR(QUARTILE('∆Ct and 2^(-∆Ct) means'!Z$3:Z$86,1)),"",QUARTILE('∆Ct and 2^(-∆Ct) means'!Z$3:Z$86,1))</f>
        <v/>
      </c>
      <c r="D60" s="165" t="str">
        <f>IF(ISERROR(QUARTILE('∆Ct and 2^(-∆Ct) means'!AA$3:AA$86,1)),"",QUARTILE('∆Ct and 2^(-∆Ct) means'!AA$3:AA$86,1))</f>
        <v/>
      </c>
      <c r="E60" s="165" t="str">
        <f>IF(ISERROR(QUARTILE('∆Ct and 2^(-∆Ct) means'!AB$3:AB$86,1)),"",QUARTILE('∆Ct and 2^(-∆Ct) means'!AB$3:AB$86,1))</f>
        <v/>
      </c>
      <c r="F60" s="165" t="str">
        <f>IF(ISERROR(QUARTILE('∆Ct and 2^(-∆Ct) means'!AC$3:AC$86,1)),"",QUARTILE('∆Ct and 2^(-∆Ct) means'!AC$3:AC$86,1))</f>
        <v/>
      </c>
      <c r="G60" s="165" t="str">
        <f>IF(ISERROR(QUARTILE('∆Ct and 2^(-∆Ct) means'!AD$3:AD$86,1)),"",QUARTILE('∆Ct and 2^(-∆Ct) means'!AD$3:AD$86,1))</f>
        <v/>
      </c>
      <c r="H60" s="165" t="str">
        <f>IF(ISERROR(QUARTILE('∆Ct and 2^(-∆Ct) means'!AE$3:AE$86,1)),"",QUARTILE('∆Ct and 2^(-∆Ct) means'!AE$3:AE$86,1))</f>
        <v/>
      </c>
      <c r="I60" s="165" t="str">
        <f>IF(ISERROR(QUARTILE('∆Ct and 2^(-∆Ct) means'!AF$3:AF$86,1)),"",QUARTILE('∆Ct and 2^(-∆Ct) means'!AF$3:AF$86,1))</f>
        <v/>
      </c>
      <c r="J60" s="165" t="str">
        <f>IF(ISERROR(QUARTILE('∆Ct and 2^(-∆Ct) means'!AG$3:AG$86,1)),"",QUARTILE('∆Ct and 2^(-∆Ct) means'!AG$3:AG$86,1))</f>
        <v/>
      </c>
      <c r="K60" s="165" t="str">
        <f>IF(ISERROR(QUARTILE('∆Ct and 2^(-∆Ct) means'!AH$3:AH$86,1)),"",QUARTILE('∆Ct and 2^(-∆Ct) means'!AH$3:AH$86,1))</f>
        <v/>
      </c>
      <c r="L60" s="165" t="str">
        <f>IF(ISERROR(QUARTILE('∆Ct and 2^(-∆Ct) means'!AI$3:AI$86,1)),"",QUARTILE('∆Ct and 2^(-∆Ct) means'!AI$3:AI$86,1))</f>
        <v/>
      </c>
      <c r="M60" s="201"/>
      <c r="N60" s="201"/>
      <c r="O60" s="201"/>
      <c r="P60" s="201"/>
      <c r="Q60" s="201"/>
      <c r="R60" s="201"/>
      <c r="S60" s="201"/>
      <c r="T60" s="201"/>
      <c r="U60" s="201"/>
      <c r="V60" s="201"/>
      <c r="W60" s="201"/>
      <c r="X60" s="201"/>
      <c r="Y60" s="201"/>
      <c r="Z60" s="201"/>
      <c r="AA60" s="201"/>
      <c r="AB60" s="201"/>
      <c r="AC60" s="201"/>
      <c r="AD60" s="201"/>
      <c r="AE60" s="201"/>
      <c r="AF60" s="201"/>
      <c r="AG60" s="201"/>
      <c r="AH60" s="201"/>
    </row>
    <row r="61" spans="1:34">
      <c r="A61" s="142" t="s">
        <v>221</v>
      </c>
      <c r="B61" s="165" t="str">
        <f>IF(ISERROR(MEDIAN('∆Ct and 2^(-∆Ct) means'!Y$3:Y$86)),"",MEDIAN('∆Ct and 2^(-∆Ct) means'!Y$3:Y$86))</f>
        <v/>
      </c>
      <c r="C61" s="165" t="str">
        <f>IF(ISERROR(MEDIAN('∆Ct and 2^(-∆Ct) means'!Z$3:Z$86)),"",MEDIAN('∆Ct and 2^(-∆Ct) means'!Z$3:Z$86))</f>
        <v/>
      </c>
      <c r="D61" s="165" t="str">
        <f>IF(ISERROR(MEDIAN('∆Ct and 2^(-∆Ct) means'!AA$3:AA$86)),"",MEDIAN('∆Ct and 2^(-∆Ct) means'!AA$3:AA$86))</f>
        <v/>
      </c>
      <c r="E61" s="165" t="str">
        <f>IF(ISERROR(MEDIAN('∆Ct and 2^(-∆Ct) means'!AB$3:AB$86)),"",MEDIAN('∆Ct and 2^(-∆Ct) means'!AB$3:AB$86))</f>
        <v/>
      </c>
      <c r="F61" s="165" t="str">
        <f>IF(ISERROR(MEDIAN('∆Ct and 2^(-∆Ct) means'!AC$3:AC$86)),"",MEDIAN('∆Ct and 2^(-∆Ct) means'!AC$3:AC$86))</f>
        <v/>
      </c>
      <c r="G61" s="165" t="str">
        <f>IF(ISERROR(MEDIAN('∆Ct and 2^(-∆Ct) means'!AD$3:AD$86)),"",MEDIAN('∆Ct and 2^(-∆Ct) means'!AD$3:AD$86))</f>
        <v/>
      </c>
      <c r="H61" s="165" t="str">
        <f>IF(ISERROR(MEDIAN('∆Ct and 2^(-∆Ct) means'!AE$3:AE$86)),"",MEDIAN('∆Ct and 2^(-∆Ct) means'!AE$3:AE$86))</f>
        <v/>
      </c>
      <c r="I61" s="165" t="str">
        <f>IF(ISERROR(MEDIAN('∆Ct and 2^(-∆Ct) means'!AF$3:AF$86)),"",MEDIAN('∆Ct and 2^(-∆Ct) means'!AF$3:AF$86))</f>
        <v/>
      </c>
      <c r="J61" s="165" t="str">
        <f>IF(ISERROR(MEDIAN('∆Ct and 2^(-∆Ct) means'!AG$3:AG$86)),"",MEDIAN('∆Ct and 2^(-∆Ct) means'!AG$3:AG$86))</f>
        <v/>
      </c>
      <c r="K61" s="165" t="str">
        <f>IF(ISERROR(MEDIAN('∆Ct and 2^(-∆Ct) means'!AH$3:AH$86)),"",MEDIAN('∆Ct and 2^(-∆Ct) means'!AH$3:AH$86))</f>
        <v/>
      </c>
      <c r="L61" s="165" t="str">
        <f>IF(ISERROR(MEDIAN('∆Ct and 2^(-∆Ct) means'!AI$3:AI$86)),"",MEDIAN('∆Ct and 2^(-∆Ct) means'!AI$3:AI$86))</f>
        <v/>
      </c>
      <c r="M61" s="201"/>
      <c r="N61" s="201"/>
      <c r="O61" s="201"/>
      <c r="P61" s="201"/>
      <c r="Q61" s="201"/>
      <c r="R61" s="201"/>
      <c r="S61" s="201"/>
      <c r="T61" s="201"/>
      <c r="U61" s="201"/>
      <c r="V61" s="201"/>
      <c r="W61" s="201"/>
      <c r="X61" s="201"/>
      <c r="Y61" s="201"/>
      <c r="Z61" s="201"/>
      <c r="AA61" s="201"/>
      <c r="AB61" s="201"/>
      <c r="AC61" s="201"/>
      <c r="AD61" s="201"/>
      <c r="AE61" s="201"/>
      <c r="AF61" s="201"/>
      <c r="AG61" s="201"/>
      <c r="AH61" s="201"/>
    </row>
    <row r="62" spans="1:34">
      <c r="A62" s="142" t="s">
        <v>127</v>
      </c>
      <c r="B62" s="165" t="str">
        <f>IF(ISERROR(QUARTILE('∆Ct and 2^(-∆Ct) means'!Y$3:Y$86,3)),"",QUARTILE('∆Ct and 2^(-∆Ct) means'!Y$3:Y$86,3))</f>
        <v/>
      </c>
      <c r="C62" s="165" t="str">
        <f>IF(ISERROR(QUARTILE('∆Ct and 2^(-∆Ct) means'!Z$3:Z$86,3)),"",QUARTILE('∆Ct and 2^(-∆Ct) means'!Z$3:Z$86,3))</f>
        <v/>
      </c>
      <c r="D62" s="165" t="str">
        <f>IF(ISERROR(QUARTILE('∆Ct and 2^(-∆Ct) means'!AA$3:AA$86,3)),"",QUARTILE('∆Ct and 2^(-∆Ct) means'!AA$3:AA$86,3))</f>
        <v/>
      </c>
      <c r="E62" s="165" t="str">
        <f>IF(ISERROR(QUARTILE('∆Ct and 2^(-∆Ct) means'!AB$3:AB$86,3)),"",QUARTILE('∆Ct and 2^(-∆Ct) means'!AB$3:AB$86,3))</f>
        <v/>
      </c>
      <c r="F62" s="165" t="str">
        <f>IF(ISERROR(QUARTILE('∆Ct and 2^(-∆Ct) means'!AC$3:AC$86,3)),"",QUARTILE('∆Ct and 2^(-∆Ct) means'!AC$3:AC$86,3))</f>
        <v/>
      </c>
      <c r="G62" s="165" t="str">
        <f>IF(ISERROR(QUARTILE('∆Ct and 2^(-∆Ct) means'!AD$3:AD$86,3)),"",QUARTILE('∆Ct and 2^(-∆Ct) means'!AD$3:AD$86,3))</f>
        <v/>
      </c>
      <c r="H62" s="165" t="str">
        <f>IF(ISERROR(QUARTILE('∆Ct and 2^(-∆Ct) means'!AE$3:AE$86,3)),"",QUARTILE('∆Ct and 2^(-∆Ct) means'!AE$3:AE$86,3))</f>
        <v/>
      </c>
      <c r="I62" s="165" t="str">
        <f>IF(ISERROR(QUARTILE('∆Ct and 2^(-∆Ct) means'!AF$3:AF$86,3)),"",QUARTILE('∆Ct and 2^(-∆Ct) means'!AF$3:AF$86,3))</f>
        <v/>
      </c>
      <c r="J62" s="165" t="str">
        <f>IF(ISERROR(QUARTILE('∆Ct and 2^(-∆Ct) means'!AG$3:AG$86,3)),"",QUARTILE('∆Ct and 2^(-∆Ct) means'!AG$3:AG$86,3))</f>
        <v/>
      </c>
      <c r="K62" s="165" t="str">
        <f>IF(ISERROR(QUARTILE('∆Ct and 2^(-∆Ct) means'!AH$3:AH$86,3)),"",QUARTILE('∆Ct and 2^(-∆Ct) means'!AH$3:AH$86,3))</f>
        <v/>
      </c>
      <c r="L62" s="165" t="str">
        <f>IF(ISERROR(QUARTILE('∆Ct and 2^(-∆Ct) means'!AI$3:AI$86,3)),"",QUARTILE('∆Ct and 2^(-∆Ct) means'!AI$3:AI$86,3))</f>
        <v/>
      </c>
      <c r="M62" s="201"/>
      <c r="N62" s="201"/>
      <c r="O62" s="201"/>
      <c r="P62" s="201"/>
      <c r="Q62" s="201"/>
      <c r="R62" s="201"/>
      <c r="S62" s="201"/>
      <c r="T62" s="201"/>
      <c r="U62" s="201"/>
      <c r="V62" s="201"/>
      <c r="W62" s="201"/>
      <c r="X62" s="201"/>
      <c r="Y62" s="201"/>
      <c r="Z62" s="201"/>
      <c r="AA62" s="201"/>
      <c r="AB62" s="201"/>
      <c r="AC62" s="201"/>
      <c r="AD62" s="201"/>
      <c r="AE62" s="201"/>
      <c r="AF62" s="201"/>
      <c r="AG62" s="201"/>
      <c r="AH62" s="201"/>
    </row>
    <row r="63" spans="1:34">
      <c r="A63" s="142" t="s">
        <v>128</v>
      </c>
      <c r="B63" s="165">
        <f>IF(ISERROR(MAX('∆Ct and 2^(-∆Ct) means'!Y$3:Y$86)),"",MAX('∆Ct and 2^(-∆Ct) means'!Y$3:Y$86))</f>
        <v>0</v>
      </c>
      <c r="C63" s="165">
        <f>IF(ISERROR(MAX('∆Ct and 2^(-∆Ct) means'!Z$3:Z$86)),"",MAX('∆Ct and 2^(-∆Ct) means'!Z$3:Z$86))</f>
        <v>0</v>
      </c>
      <c r="D63" s="165">
        <f>IF(ISERROR(MAX('∆Ct and 2^(-∆Ct) means'!AA$3:AA$86)),"",MAX('∆Ct and 2^(-∆Ct) means'!AA$3:AA$86))</f>
        <v>0</v>
      </c>
      <c r="E63" s="165">
        <f>IF(ISERROR(MAX('∆Ct and 2^(-∆Ct) means'!AB$3:AB$86)),"",MAX('∆Ct and 2^(-∆Ct) means'!AB$3:AB$86))</f>
        <v>0</v>
      </c>
      <c r="F63" s="165">
        <f>IF(ISERROR(MAX('∆Ct and 2^(-∆Ct) means'!AC$3:AC$86)),"",MAX('∆Ct and 2^(-∆Ct) means'!AC$3:AC$86))</f>
        <v>0</v>
      </c>
      <c r="G63" s="165">
        <f>IF(ISERROR(MAX('∆Ct and 2^(-∆Ct) means'!AD$3:AD$86)),"",MAX('∆Ct and 2^(-∆Ct) means'!AD$3:AD$86))</f>
        <v>0</v>
      </c>
      <c r="H63" s="165">
        <f>IF(ISERROR(MAX('∆Ct and 2^(-∆Ct) means'!AE$3:AE$86)),"",MAX('∆Ct and 2^(-∆Ct) means'!AE$3:AE$86))</f>
        <v>0</v>
      </c>
      <c r="I63" s="165">
        <f>IF(ISERROR(MAX('∆Ct and 2^(-∆Ct) means'!AF$3:AF$86)),"",MAX('∆Ct and 2^(-∆Ct) means'!AF$3:AF$86))</f>
        <v>0</v>
      </c>
      <c r="J63" s="165">
        <f>IF(ISERROR(MAX('∆Ct and 2^(-∆Ct) means'!AG$3:AG$86)),"",MAX('∆Ct and 2^(-∆Ct) means'!AG$3:AG$86))</f>
        <v>0</v>
      </c>
      <c r="K63" s="165">
        <f>IF(ISERROR(MAX('∆Ct and 2^(-∆Ct) means'!AH$3:AH$86)),"",MAX('∆Ct and 2^(-∆Ct) means'!AH$3:AH$86))</f>
        <v>0</v>
      </c>
      <c r="L63" s="165">
        <f>IF(ISERROR(MAX('∆Ct and 2^(-∆Ct) means'!AI$3:AI$86)),"",MAX('∆Ct and 2^(-∆Ct) means'!AI$3:AI$86))</f>
        <v>0</v>
      </c>
      <c r="M63" s="201"/>
      <c r="N63" s="201"/>
      <c r="O63" s="201"/>
      <c r="P63" s="201"/>
      <c r="Q63" s="201"/>
      <c r="R63" s="201"/>
      <c r="S63" s="201"/>
      <c r="T63" s="201"/>
      <c r="U63" s="201"/>
      <c r="V63" s="201"/>
      <c r="W63" s="201"/>
      <c r="X63" s="201"/>
      <c r="Y63" s="201"/>
      <c r="Z63" s="201"/>
      <c r="AA63" s="201"/>
      <c r="AB63" s="201"/>
      <c r="AC63" s="201"/>
      <c r="AD63" s="201"/>
      <c r="AE63" s="201"/>
      <c r="AF63" s="201"/>
      <c r="AG63" s="201"/>
      <c r="AH63" s="201"/>
    </row>
    <row r="64" spans="1:34">
      <c r="A64" s="201"/>
      <c r="B64" s="201"/>
      <c r="C64" s="201"/>
      <c r="D64" s="201"/>
      <c r="E64" s="201"/>
      <c r="F64" s="201"/>
      <c r="G64" s="201"/>
      <c r="H64" s="201"/>
      <c r="I64" s="201"/>
      <c r="J64" s="201"/>
      <c r="K64" s="201"/>
      <c r="L64" s="201"/>
      <c r="M64" s="201"/>
      <c r="N64" s="201"/>
      <c r="O64" s="201"/>
      <c r="P64" s="201"/>
      <c r="Q64" s="201"/>
      <c r="R64" s="201"/>
      <c r="S64" s="201"/>
      <c r="T64" s="201"/>
      <c r="U64" s="201"/>
      <c r="V64" s="201"/>
      <c r="W64" s="201"/>
      <c r="X64" s="201"/>
      <c r="Y64" s="201"/>
      <c r="Z64" s="201"/>
      <c r="AA64" s="201"/>
      <c r="AB64" s="201"/>
      <c r="AC64" s="201"/>
      <c r="AD64" s="201"/>
      <c r="AE64" s="201"/>
      <c r="AF64" s="201"/>
      <c r="AG64" s="201"/>
      <c r="AH64" s="201"/>
    </row>
    <row r="65" spans="1:34">
      <c r="A65" s="201"/>
      <c r="B65" s="201"/>
      <c r="C65" s="201"/>
      <c r="D65" s="201"/>
      <c r="E65" s="201"/>
      <c r="F65" s="201"/>
      <c r="G65" s="201"/>
      <c r="H65" s="201"/>
      <c r="I65" s="201"/>
      <c r="J65" s="201"/>
      <c r="K65" s="201"/>
      <c r="L65" s="201"/>
      <c r="M65" s="201"/>
      <c r="N65" s="201"/>
      <c r="O65" s="201"/>
      <c r="P65" s="201"/>
      <c r="Q65" s="201"/>
      <c r="R65" s="201"/>
      <c r="S65" s="201"/>
      <c r="T65" s="201"/>
      <c r="U65" s="201"/>
      <c r="V65" s="201"/>
      <c r="W65" s="201"/>
      <c r="X65" s="201"/>
      <c r="Y65" s="201"/>
      <c r="Z65" s="201"/>
      <c r="AA65" s="201"/>
      <c r="AB65" s="201"/>
      <c r="AC65" s="201"/>
      <c r="AD65" s="201"/>
      <c r="AE65" s="201"/>
      <c r="AF65" s="201"/>
      <c r="AG65" s="201"/>
      <c r="AH65" s="201"/>
    </row>
    <row r="66" spans="1:34">
      <c r="A66" s="201"/>
      <c r="B66" s="183"/>
      <c r="C66" s="201"/>
      <c r="D66" s="201"/>
      <c r="E66" s="201"/>
      <c r="F66" s="201"/>
      <c r="G66" s="201"/>
      <c r="H66" s="201"/>
      <c r="I66" s="201"/>
      <c r="J66" s="201"/>
      <c r="K66" s="201"/>
      <c r="L66" s="201"/>
      <c r="M66" s="201"/>
      <c r="N66" s="201"/>
      <c r="O66" s="201"/>
      <c r="P66" s="201"/>
      <c r="Q66" s="201"/>
      <c r="R66" s="201"/>
      <c r="S66" s="201"/>
      <c r="T66" s="201"/>
      <c r="U66" s="201"/>
      <c r="V66" s="201"/>
      <c r="W66" s="201"/>
      <c r="X66" s="201"/>
      <c r="Y66" s="201"/>
      <c r="Z66" s="201"/>
      <c r="AA66" s="201"/>
      <c r="AB66" s="201"/>
      <c r="AC66" s="201"/>
      <c r="AD66" s="201"/>
      <c r="AE66" s="201"/>
      <c r="AF66" s="201"/>
      <c r="AG66" s="201"/>
      <c r="AH66" s="201"/>
    </row>
    <row r="67" spans="1:34">
      <c r="A67" s="201"/>
      <c r="B67" s="201"/>
      <c r="C67" s="201"/>
      <c r="D67" s="184"/>
      <c r="E67" s="201"/>
      <c r="F67" s="201"/>
      <c r="G67" s="201"/>
      <c r="H67" s="201"/>
      <c r="I67" s="201"/>
      <c r="J67" s="201"/>
      <c r="K67" s="201"/>
      <c r="L67" s="201"/>
      <c r="M67" s="201"/>
      <c r="N67" s="201"/>
      <c r="O67" s="201"/>
      <c r="P67" s="201"/>
      <c r="Q67" s="201"/>
      <c r="R67" s="201"/>
      <c r="S67" s="201"/>
      <c r="T67" s="201"/>
      <c r="U67" s="201"/>
      <c r="V67" s="201"/>
      <c r="W67" s="201"/>
      <c r="X67" s="201"/>
      <c r="Y67" s="201"/>
      <c r="Z67" s="201"/>
      <c r="AA67" s="201"/>
      <c r="AB67" s="201"/>
      <c r="AC67" s="201"/>
      <c r="AD67" s="201"/>
      <c r="AE67" s="201"/>
      <c r="AF67" s="201"/>
      <c r="AG67" s="201"/>
      <c r="AH67" s="201"/>
    </row>
    <row r="68" spans="1:34">
      <c r="A68" s="201"/>
      <c r="B68" s="201"/>
      <c r="C68" s="201"/>
      <c r="D68" s="201"/>
      <c r="E68" s="201"/>
      <c r="F68" s="201"/>
      <c r="G68" s="201"/>
      <c r="H68" s="201"/>
      <c r="I68" s="201"/>
      <c r="J68" s="201"/>
      <c r="K68" s="201"/>
      <c r="L68" s="201"/>
      <c r="M68" s="201"/>
      <c r="N68" s="201"/>
      <c r="O68" s="201"/>
      <c r="P68" s="201"/>
      <c r="Q68" s="201"/>
      <c r="R68" s="201"/>
      <c r="S68" s="201"/>
      <c r="T68" s="201"/>
      <c r="U68" s="201"/>
      <c r="V68" s="201"/>
      <c r="W68" s="201"/>
      <c r="X68" s="201"/>
      <c r="Y68" s="201"/>
      <c r="Z68" s="201"/>
      <c r="AA68" s="201"/>
      <c r="AB68" s="201"/>
      <c r="AC68" s="201"/>
      <c r="AD68" s="201"/>
      <c r="AE68" s="201"/>
      <c r="AF68" s="201"/>
      <c r="AG68" s="201"/>
      <c r="AH68" s="201"/>
    </row>
    <row r="69" spans="1:34">
      <c r="A69" s="201"/>
      <c r="B69" s="201"/>
      <c r="C69" s="201"/>
      <c r="D69" s="201"/>
      <c r="E69" s="201"/>
      <c r="F69" s="201"/>
      <c r="G69" s="201"/>
      <c r="H69" s="201"/>
      <c r="I69" s="201"/>
      <c r="J69" s="201"/>
      <c r="K69" s="201"/>
      <c r="L69" s="201"/>
      <c r="M69" s="201"/>
      <c r="N69" s="201"/>
      <c r="O69" s="201"/>
      <c r="P69" s="201"/>
      <c r="Q69" s="201"/>
      <c r="R69" s="201"/>
      <c r="S69" s="201"/>
      <c r="T69" s="201"/>
      <c r="U69" s="201"/>
      <c r="V69" s="201"/>
      <c r="W69" s="201"/>
      <c r="X69" s="201"/>
      <c r="Y69" s="201"/>
      <c r="Z69" s="201"/>
      <c r="AA69" s="201"/>
      <c r="AB69" s="201"/>
      <c r="AC69" s="201"/>
      <c r="AD69" s="201"/>
      <c r="AE69" s="201"/>
      <c r="AF69" s="201"/>
      <c r="AG69" s="201"/>
      <c r="AH69" s="201"/>
    </row>
    <row r="70" spans="1:34">
      <c r="A70" s="201"/>
      <c r="B70" s="201"/>
      <c r="C70" s="201"/>
      <c r="D70" s="201"/>
      <c r="E70" s="201"/>
      <c r="F70" s="201"/>
      <c r="G70" s="201"/>
      <c r="H70" s="201"/>
      <c r="I70" s="201"/>
      <c r="J70" s="201"/>
      <c r="K70" s="201"/>
      <c r="L70" s="201"/>
      <c r="M70" s="201"/>
      <c r="N70" s="201"/>
      <c r="O70" s="201"/>
      <c r="P70" s="201"/>
      <c r="Q70" s="201"/>
      <c r="R70" s="201"/>
      <c r="S70" s="201"/>
      <c r="T70" s="201"/>
      <c r="U70" s="201"/>
      <c r="V70" s="201"/>
      <c r="W70" s="201"/>
      <c r="X70" s="201"/>
      <c r="Y70" s="201"/>
      <c r="Z70" s="201"/>
      <c r="AA70" s="201"/>
      <c r="AB70" s="201"/>
      <c r="AC70" s="201"/>
      <c r="AD70" s="201"/>
      <c r="AE70" s="201"/>
      <c r="AF70" s="201"/>
      <c r="AG70" s="201"/>
      <c r="AH70" s="201"/>
    </row>
    <row r="71" spans="1:34">
      <c r="A71" s="201"/>
      <c r="B71" s="201"/>
      <c r="C71" s="201"/>
      <c r="D71" s="201"/>
      <c r="E71" s="201"/>
      <c r="F71" s="201"/>
      <c r="G71" s="201"/>
      <c r="H71" s="201"/>
      <c r="I71" s="201"/>
      <c r="J71" s="201"/>
      <c r="K71" s="201"/>
      <c r="L71" s="201"/>
      <c r="M71" s="201"/>
      <c r="N71" s="201"/>
      <c r="O71" s="201"/>
      <c r="P71" s="201"/>
      <c r="Q71" s="201"/>
      <c r="R71" s="201"/>
      <c r="S71" s="201"/>
      <c r="T71" s="201"/>
      <c r="U71" s="201"/>
      <c r="V71" s="201"/>
      <c r="W71" s="201"/>
      <c r="X71" s="201"/>
      <c r="Y71" s="201"/>
      <c r="Z71" s="201"/>
      <c r="AA71" s="201"/>
      <c r="AB71" s="201"/>
      <c r="AC71" s="201"/>
      <c r="AD71" s="201"/>
      <c r="AE71" s="201"/>
      <c r="AF71" s="201"/>
      <c r="AG71" s="201"/>
      <c r="AH71" s="201"/>
    </row>
    <row r="72" spans="1:34">
      <c r="A72" s="201"/>
      <c r="B72" s="201"/>
      <c r="C72" s="201"/>
      <c r="D72" s="201"/>
      <c r="E72" s="201"/>
      <c r="F72" s="201"/>
      <c r="G72" s="201"/>
      <c r="H72" s="201"/>
      <c r="I72" s="201"/>
      <c r="J72" s="201"/>
      <c r="K72" s="201"/>
      <c r="L72" s="201"/>
      <c r="M72" s="201"/>
      <c r="N72" s="201"/>
      <c r="O72" s="201"/>
      <c r="P72" s="201"/>
      <c r="Q72" s="201"/>
      <c r="R72" s="201"/>
      <c r="S72" s="201"/>
      <c r="T72" s="201"/>
      <c r="U72" s="201"/>
      <c r="V72" s="201"/>
      <c r="W72" s="201"/>
      <c r="X72" s="201"/>
      <c r="Y72" s="201"/>
      <c r="Z72" s="201"/>
      <c r="AA72" s="201"/>
      <c r="AB72" s="201"/>
      <c r="AC72" s="201"/>
      <c r="AD72" s="201"/>
      <c r="AE72" s="201"/>
      <c r="AF72" s="201"/>
      <c r="AG72" s="201"/>
      <c r="AH72" s="201"/>
    </row>
    <row r="73" spans="1:34">
      <c r="A73" s="201"/>
      <c r="B73" s="201"/>
      <c r="C73" s="201"/>
      <c r="D73" s="201"/>
      <c r="E73" s="201"/>
      <c r="F73" s="201"/>
      <c r="G73" s="201"/>
      <c r="H73" s="201"/>
      <c r="I73" s="201"/>
      <c r="J73" s="201"/>
      <c r="K73" s="201"/>
      <c r="L73" s="201"/>
      <c r="M73" s="201"/>
      <c r="N73" s="201"/>
      <c r="O73" s="201"/>
      <c r="P73" s="201"/>
      <c r="Q73" s="201"/>
      <c r="R73" s="201"/>
      <c r="S73" s="201"/>
      <c r="T73" s="201"/>
      <c r="U73" s="201"/>
      <c r="V73" s="201"/>
      <c r="W73" s="201"/>
      <c r="X73" s="201"/>
      <c r="Y73" s="201"/>
      <c r="Z73" s="201"/>
      <c r="AA73" s="201"/>
      <c r="AB73" s="201"/>
      <c r="AC73" s="201"/>
      <c r="AD73" s="201"/>
      <c r="AE73" s="201"/>
      <c r="AF73" s="201"/>
      <c r="AG73" s="201"/>
      <c r="AH73" s="201"/>
    </row>
    <row r="74" spans="1:34">
      <c r="A74" s="201"/>
      <c r="B74" s="201"/>
      <c r="C74" s="201"/>
      <c r="D74" s="201"/>
      <c r="E74" s="201"/>
      <c r="F74" s="201"/>
      <c r="G74" s="201"/>
      <c r="H74" s="201"/>
      <c r="I74" s="201"/>
      <c r="J74" s="201"/>
      <c r="K74" s="201"/>
      <c r="L74" s="201"/>
      <c r="M74" s="201"/>
      <c r="N74" s="201"/>
      <c r="O74" s="201"/>
      <c r="P74" s="201"/>
      <c r="Q74" s="201"/>
      <c r="R74" s="201"/>
      <c r="S74" s="201"/>
      <c r="T74" s="201"/>
      <c r="U74" s="201"/>
      <c r="V74" s="201"/>
      <c r="W74" s="201"/>
      <c r="X74" s="201"/>
      <c r="Y74" s="201"/>
      <c r="Z74" s="201"/>
      <c r="AA74" s="201"/>
      <c r="AB74" s="201"/>
      <c r="AC74" s="201"/>
      <c r="AD74" s="201"/>
      <c r="AE74" s="201"/>
      <c r="AF74" s="201"/>
      <c r="AG74" s="201"/>
      <c r="AH74" s="201"/>
    </row>
    <row r="75" spans="1:34">
      <c r="A75" s="201"/>
      <c r="B75" s="201"/>
      <c r="C75" s="201"/>
      <c r="D75" s="201"/>
      <c r="E75" s="201"/>
      <c r="F75" s="201"/>
      <c r="G75" s="201"/>
      <c r="H75" s="201"/>
      <c r="I75" s="201"/>
      <c r="J75" s="201"/>
      <c r="K75" s="201"/>
      <c r="L75" s="201"/>
      <c r="M75" s="201"/>
      <c r="N75" s="201"/>
      <c r="O75" s="201"/>
      <c r="P75" s="201"/>
      <c r="Q75" s="201"/>
      <c r="R75" s="201"/>
      <c r="S75" s="201"/>
      <c r="T75" s="201"/>
      <c r="U75" s="201"/>
      <c r="V75" s="201"/>
      <c r="W75" s="201"/>
      <c r="X75" s="201"/>
      <c r="Y75" s="201"/>
      <c r="Z75" s="201"/>
      <c r="AA75" s="201"/>
      <c r="AB75" s="201"/>
      <c r="AC75" s="201"/>
      <c r="AD75" s="201"/>
      <c r="AE75" s="201"/>
      <c r="AF75" s="201"/>
      <c r="AG75" s="201"/>
      <c r="AH75" s="201"/>
    </row>
    <row r="76" spans="1:34">
      <c r="A76" s="201"/>
      <c r="B76" s="201"/>
      <c r="C76" s="201"/>
      <c r="D76" s="201"/>
      <c r="E76" s="201"/>
      <c r="F76" s="201"/>
      <c r="G76" s="201"/>
      <c r="H76" s="201"/>
      <c r="I76" s="201"/>
      <c r="J76" s="201"/>
      <c r="K76" s="201"/>
      <c r="L76" s="201"/>
      <c r="M76" s="201"/>
      <c r="N76" s="201"/>
      <c r="O76" s="201"/>
      <c r="P76" s="201"/>
      <c r="Q76" s="201"/>
      <c r="R76" s="201"/>
      <c r="S76" s="201"/>
      <c r="T76" s="201"/>
      <c r="U76" s="201"/>
      <c r="V76" s="201"/>
      <c r="W76" s="201"/>
      <c r="X76" s="201"/>
      <c r="Y76" s="201"/>
      <c r="Z76" s="201"/>
      <c r="AA76" s="201"/>
      <c r="AB76" s="201"/>
      <c r="AC76" s="201"/>
      <c r="AD76" s="201"/>
      <c r="AE76" s="201"/>
      <c r="AF76" s="201"/>
      <c r="AG76" s="201"/>
      <c r="AH76" s="201"/>
    </row>
    <row r="77" spans="1:34">
      <c r="A77" s="201"/>
      <c r="B77" s="201"/>
      <c r="C77" s="201"/>
      <c r="D77" s="201"/>
      <c r="E77" s="201"/>
      <c r="F77" s="201"/>
      <c r="G77" s="201"/>
      <c r="H77" s="201"/>
      <c r="I77" s="201"/>
      <c r="J77" s="201"/>
      <c r="K77" s="201"/>
      <c r="L77" s="201"/>
      <c r="M77" s="201"/>
      <c r="N77" s="201"/>
      <c r="O77" s="201"/>
      <c r="P77" s="201"/>
      <c r="Q77" s="201"/>
      <c r="R77" s="201"/>
      <c r="S77" s="201"/>
      <c r="T77" s="201"/>
      <c r="U77" s="201"/>
      <c r="V77" s="201"/>
      <c r="W77" s="201"/>
      <c r="X77" s="201"/>
      <c r="Y77" s="201"/>
      <c r="Z77" s="201"/>
      <c r="AA77" s="201"/>
      <c r="AB77" s="201"/>
      <c r="AC77" s="201"/>
      <c r="AD77" s="201"/>
      <c r="AE77" s="201"/>
      <c r="AF77" s="201"/>
      <c r="AG77" s="201"/>
      <c r="AH77" s="201"/>
    </row>
    <row r="78" spans="1:34" ht="15.75" thickBot="1">
      <c r="A78" s="201"/>
      <c r="B78" s="201"/>
      <c r="C78" s="201"/>
      <c r="D78" s="201"/>
      <c r="E78" s="201"/>
      <c r="F78" s="201"/>
      <c r="G78" s="201"/>
      <c r="H78" s="201"/>
      <c r="I78" s="201"/>
      <c r="J78" s="201"/>
      <c r="K78" s="201"/>
      <c r="L78" s="201"/>
      <c r="M78" s="201"/>
      <c r="N78" s="201"/>
      <c r="O78" s="201"/>
      <c r="P78" s="201"/>
      <c r="Q78" s="201"/>
      <c r="R78" s="201"/>
      <c r="S78" s="201"/>
      <c r="T78" s="201"/>
      <c r="U78" s="201"/>
      <c r="V78" s="201"/>
      <c r="W78" s="201"/>
      <c r="X78" s="201"/>
      <c r="Y78" s="201"/>
      <c r="Z78" s="201"/>
      <c r="AA78" s="201"/>
      <c r="AB78" s="201"/>
      <c r="AC78" s="201"/>
      <c r="AD78" s="201"/>
      <c r="AE78" s="201"/>
      <c r="AF78" s="201"/>
      <c r="AG78" s="201"/>
      <c r="AH78" s="201"/>
    </row>
    <row r="79" spans="1:34">
      <c r="A79" s="163"/>
      <c r="B79" s="160"/>
      <c r="C79" s="160"/>
      <c r="D79" s="160"/>
      <c r="E79" s="160"/>
      <c r="F79" s="160"/>
      <c r="G79" s="160"/>
      <c r="H79" s="684" t="s">
        <v>227</v>
      </c>
      <c r="I79" s="685"/>
      <c r="J79" s="685"/>
      <c r="K79" s="686"/>
      <c r="L79" s="160"/>
      <c r="M79" s="160"/>
      <c r="N79" s="160"/>
      <c r="O79" s="160"/>
      <c r="P79" s="160"/>
      <c r="Q79" s="160"/>
      <c r="R79" s="160"/>
      <c r="S79" s="678"/>
      <c r="T79" s="678"/>
      <c r="U79" s="678"/>
      <c r="V79" s="678"/>
      <c r="W79" s="678"/>
      <c r="X79" s="678"/>
      <c r="Y79" s="678"/>
      <c r="Z79" s="678"/>
      <c r="AA79" s="678"/>
      <c r="AB79" s="678"/>
      <c r="AC79" s="678"/>
      <c r="AD79" s="678"/>
      <c r="AE79" s="678"/>
      <c r="AF79" s="678"/>
      <c r="AG79" s="678"/>
      <c r="AH79" s="679"/>
    </row>
    <row r="80" spans="1:34" ht="15.75" thickBot="1">
      <c r="A80" s="164"/>
      <c r="B80" s="161"/>
      <c r="C80" s="161"/>
      <c r="D80" s="161"/>
      <c r="E80" s="161"/>
      <c r="F80" s="161"/>
      <c r="G80" s="161"/>
      <c r="H80" s="687"/>
      <c r="I80" s="688"/>
      <c r="J80" s="688"/>
      <c r="K80" s="689"/>
      <c r="L80" s="161"/>
      <c r="M80" s="161"/>
      <c r="N80" s="161"/>
      <c r="O80" s="161"/>
      <c r="P80" s="161"/>
      <c r="Q80" s="161"/>
      <c r="R80" s="161"/>
      <c r="S80" s="680"/>
      <c r="T80" s="680"/>
      <c r="U80" s="680"/>
      <c r="V80" s="680"/>
      <c r="W80" s="680"/>
      <c r="X80" s="680"/>
      <c r="Y80" s="680"/>
      <c r="Z80" s="680"/>
      <c r="AA80" s="680"/>
      <c r="AB80" s="680"/>
      <c r="AC80" s="680"/>
      <c r="AD80" s="680"/>
      <c r="AE80" s="680"/>
      <c r="AF80" s="680"/>
      <c r="AG80" s="680"/>
      <c r="AH80" s="681"/>
    </row>
    <row r="81" spans="1:34">
      <c r="A81" s="201"/>
      <c r="B81" s="201"/>
      <c r="C81" s="201"/>
      <c r="D81" s="201"/>
      <c r="E81" s="201"/>
      <c r="F81" s="201"/>
      <c r="G81" s="201"/>
      <c r="H81" s="201"/>
      <c r="I81" s="201"/>
      <c r="J81" s="201"/>
      <c r="K81" s="201"/>
      <c r="L81" s="201"/>
      <c r="M81" s="201"/>
      <c r="N81" s="201"/>
      <c r="O81" s="201"/>
      <c r="P81" s="201"/>
      <c r="Q81" s="201"/>
      <c r="R81" s="201"/>
      <c r="S81" s="201"/>
      <c r="T81" s="201"/>
      <c r="U81" s="201"/>
      <c r="V81" s="201"/>
      <c r="W81" s="201"/>
      <c r="X81" s="201"/>
      <c r="Y81" s="201"/>
      <c r="Z81" s="201"/>
      <c r="AA81" s="201"/>
      <c r="AB81" s="201"/>
      <c r="AC81" s="201"/>
      <c r="AD81" s="201"/>
      <c r="AE81" s="201"/>
      <c r="AF81" s="201"/>
      <c r="AG81" s="201"/>
      <c r="AH81" s="201"/>
    </row>
    <row r="82" spans="1:34">
      <c r="A82" s="201"/>
      <c r="B82" s="201"/>
      <c r="C82" s="201"/>
      <c r="D82" s="201"/>
      <c r="E82" s="201"/>
      <c r="F82" s="201"/>
      <c r="G82" s="201"/>
      <c r="H82" s="201"/>
      <c r="I82" s="201"/>
      <c r="J82" s="201"/>
      <c r="K82" s="201"/>
      <c r="L82" s="201"/>
      <c r="M82" s="201"/>
      <c r="N82" s="201"/>
      <c r="O82" s="201"/>
      <c r="P82" s="201"/>
      <c r="Q82" s="201"/>
      <c r="R82" s="201"/>
      <c r="S82" s="201"/>
      <c r="T82" s="201"/>
      <c r="U82" s="201"/>
      <c r="V82" s="201"/>
      <c r="W82" s="201"/>
      <c r="X82" s="201"/>
      <c r="Y82" s="201"/>
      <c r="Z82" s="201"/>
      <c r="AA82" s="201"/>
      <c r="AB82" s="201"/>
      <c r="AC82" s="201"/>
      <c r="AD82" s="201"/>
      <c r="AE82" s="201"/>
      <c r="AF82" s="201"/>
      <c r="AG82" s="201"/>
      <c r="AH82" s="201"/>
    </row>
    <row r="83" spans="1:34">
      <c r="A83" s="438" t="s">
        <v>225</v>
      </c>
      <c r="B83" s="513"/>
      <c r="C83" s="513"/>
      <c r="D83" s="513"/>
      <c r="E83" s="513"/>
      <c r="F83" s="513"/>
      <c r="G83" s="513"/>
      <c r="H83" s="513"/>
      <c r="I83" s="513"/>
      <c r="J83" s="513"/>
      <c r="K83" s="513"/>
      <c r="L83" s="439"/>
      <c r="M83" s="201"/>
      <c r="N83" s="201"/>
      <c r="O83" s="201"/>
      <c r="P83" s="201"/>
      <c r="Q83" s="201"/>
      <c r="R83" s="201"/>
      <c r="S83" s="201"/>
      <c r="T83" s="201"/>
      <c r="U83" s="201"/>
      <c r="V83" s="201"/>
      <c r="W83" s="201"/>
      <c r="X83" s="201"/>
      <c r="Y83" s="201"/>
      <c r="Z83" s="201"/>
      <c r="AA83" s="201"/>
      <c r="AB83" s="201"/>
      <c r="AC83" s="201"/>
      <c r="AD83" s="201"/>
      <c r="AE83" s="201"/>
      <c r="AF83" s="201"/>
      <c r="AG83" s="201"/>
      <c r="AH83" s="201"/>
    </row>
    <row r="84" spans="1:34">
      <c r="A84" s="142" t="s">
        <v>179</v>
      </c>
      <c r="B84" s="162" t="str">
        <f>IF(B6="","",B6)</f>
        <v>Control</v>
      </c>
      <c r="C84" s="162" t="str">
        <f t="shared" ref="C84:L84" si="2">IF(C6="","",C6)</f>
        <v>Sample 1</v>
      </c>
      <c r="D84" s="162" t="str">
        <f t="shared" si="2"/>
        <v>Sample 2</v>
      </c>
      <c r="E84" s="162" t="str">
        <f t="shared" si="2"/>
        <v>Sample 3</v>
      </c>
      <c r="F84" s="162" t="str">
        <f t="shared" si="2"/>
        <v>Sample 4</v>
      </c>
      <c r="G84" s="162" t="str">
        <f t="shared" si="2"/>
        <v>Sample 5</v>
      </c>
      <c r="H84" s="162" t="str">
        <f t="shared" si="2"/>
        <v>Sample 6</v>
      </c>
      <c r="I84" s="162" t="str">
        <f t="shared" si="2"/>
        <v>Sample 7</v>
      </c>
      <c r="J84" s="162" t="str">
        <f t="shared" si="2"/>
        <v>Sample 8</v>
      </c>
      <c r="K84" s="162" t="str">
        <f t="shared" si="2"/>
        <v>Sample 9</v>
      </c>
      <c r="L84" s="162" t="str">
        <f t="shared" si="2"/>
        <v>Sample 10</v>
      </c>
      <c r="M84" s="201"/>
      <c r="N84" s="201"/>
      <c r="O84" s="201"/>
      <c r="P84" s="201"/>
      <c r="Q84" s="201"/>
      <c r="R84" s="201"/>
      <c r="S84" s="201"/>
      <c r="T84" s="201"/>
      <c r="U84" s="201"/>
      <c r="V84" s="201"/>
      <c r="W84" s="201"/>
      <c r="X84" s="201"/>
      <c r="Y84" s="201"/>
      <c r="Z84" s="201"/>
      <c r="AA84" s="201"/>
      <c r="AB84" s="201"/>
      <c r="AC84" s="201"/>
      <c r="AD84" s="201"/>
      <c r="AE84" s="201"/>
      <c r="AF84" s="201"/>
      <c r="AG84" s="201"/>
      <c r="AH84" s="201"/>
    </row>
    <row r="85" spans="1:34">
      <c r="A85" s="142" t="s">
        <v>125</v>
      </c>
      <c r="B85" s="166"/>
      <c r="C85" s="39">
        <f>IF(ISERROR(MIN('Calcul Worksheet'!$BT3:$BT86)),"",MIN('Calcul Worksheet'!$BT3:$BT86))</f>
        <v>0</v>
      </c>
      <c r="D85" s="39">
        <f>IF(ISERROR(MIN('Calcul Worksheet'!$BW$3:$BW$86)),"",MIN('Calcul Worksheet'!$BW$3:$BW$86))</f>
        <v>0</v>
      </c>
      <c r="E85" s="39">
        <f>IF(ISERROR(MIN('Calcul Worksheet'!$BZ$3:$BZ$86)),"",MIN('Calcul Worksheet'!$BZ$3:$BZ$86))</f>
        <v>0</v>
      </c>
      <c r="F85" s="39">
        <f>IF(ISERROR(MIN('Calcul Worksheet'!$CC$3:$CC$86)),"",MIN('Calcul Worksheet'!$CC$3:$CC$86))</f>
        <v>0</v>
      </c>
      <c r="G85" s="39">
        <f>IF(ISERROR(MIN('Calcul Worksheet'!$CF$3:$CF$86)),"",MIN('Calcul Worksheet'!$CF$3:$CF$86))</f>
        <v>0</v>
      </c>
      <c r="H85" s="39">
        <f>IF(ISERROR(MIN('Calcul Worksheet'!$CI$3:$CI$86)),"",MIN('Calcul Worksheet'!$CI$3:$CI$86))</f>
        <v>0</v>
      </c>
      <c r="I85" s="39">
        <f>IF(ISERROR(MIN('Calcul Worksheet'!$CL$3:$CL$86)),"",MIN('Calcul Worksheet'!$CL$3:$CL$86))</f>
        <v>0</v>
      </c>
      <c r="J85" s="39">
        <f>IF(ISERROR(MIN('Calcul Worksheet'!$CO$3:$CO$86)),"",MIN('Calcul Worksheet'!$CO$3:$CO$86))</f>
        <v>0</v>
      </c>
      <c r="K85" s="39">
        <f>IF(ISERROR(MIN('Calcul Worksheet'!$CR$3:$CR$86)),"",MIN('Calcul Worksheet'!$CR$3:$CR$86))</f>
        <v>0</v>
      </c>
      <c r="L85" s="39">
        <f>IF(ISERROR(MIN('Calcul Worksheet'!$CU$3:$CU$86)),"",MIN('Calcul Worksheet'!$CU$3:$CU$86))</f>
        <v>0</v>
      </c>
      <c r="M85" s="201"/>
      <c r="N85" s="201"/>
      <c r="O85" s="201"/>
      <c r="P85" s="201"/>
      <c r="Q85" s="201"/>
      <c r="R85" s="201"/>
      <c r="S85" s="201"/>
      <c r="T85" s="201"/>
      <c r="U85" s="201"/>
      <c r="V85" s="201"/>
      <c r="W85" s="201"/>
      <c r="X85" s="201"/>
      <c r="Y85" s="201"/>
      <c r="Z85" s="201"/>
      <c r="AA85" s="201"/>
      <c r="AB85" s="201"/>
      <c r="AC85" s="201"/>
      <c r="AD85" s="201"/>
      <c r="AE85" s="201"/>
      <c r="AF85" s="201"/>
      <c r="AG85" s="201"/>
      <c r="AH85" s="201"/>
    </row>
    <row r="86" spans="1:34">
      <c r="A86" s="142" t="s">
        <v>126</v>
      </c>
      <c r="B86" s="166"/>
      <c r="C86" s="39" t="str">
        <f>IF(ISERROR(QUARTILE('Calcul Worksheet'!$BT3:$BT86,1)),"",QUARTILE('Calcul Worksheet'!$BT6:$BT86,1))</f>
        <v/>
      </c>
      <c r="D86" s="39" t="str">
        <f>IF(ISERROR(QUARTILE('Calcul Worksheet'!$BW$3:$BW$86,1)),"",QUARTILE('Calcul Worksheet'!$BW$3:$BW$86,1))</f>
        <v/>
      </c>
      <c r="E86" s="39" t="str">
        <f>IF(ISERROR(QUARTILE('Calcul Worksheet'!$BZ$3:$BZ$86,1)),"",QUARTILE('Calcul Worksheet'!$BZ$3:$BZ$86,1))</f>
        <v/>
      </c>
      <c r="F86" s="39" t="str">
        <f>IF(ISERROR(QUARTILE('Calcul Worksheet'!$CC$3:$CC$86,1)),"",QUARTILE('Calcul Worksheet'!$CC$3:$CC$86,1))</f>
        <v/>
      </c>
      <c r="G86" s="39" t="str">
        <f>IF(ISERROR(QUARTILE('Calcul Worksheet'!$CF$3:$CF$86,1)),"",QUARTILE('Calcul Worksheet'!$CF$3:$CF$86,1))</f>
        <v/>
      </c>
      <c r="H86" s="39" t="str">
        <f>IF(ISERROR(QUARTILE('Calcul Worksheet'!$CI$3:$CI$86,1)),"",QUARTILE('Calcul Worksheet'!$CI$3:$CI$86,1))</f>
        <v/>
      </c>
      <c r="I86" s="39" t="str">
        <f>IF(ISERROR(QUARTILE('Calcul Worksheet'!$CL$3:$CL$86,1)),"",QUARTILE('Calcul Worksheet'!$CL$3:$CL$86,1))</f>
        <v/>
      </c>
      <c r="J86" s="39" t="str">
        <f>IF(ISERROR(QUARTILE('Calcul Worksheet'!$CO$3:$CO$86,1)),"",QUARTILE('Calcul Worksheet'!$CO$3:$CO$86,1))</f>
        <v/>
      </c>
      <c r="K86" s="39" t="str">
        <f>IF(ISERROR(QUARTILE('Calcul Worksheet'!$CR$3:$CR$86,1)),"",QUARTILE('Calcul Worksheet'!$CR$3:$CR$86,1))</f>
        <v/>
      </c>
      <c r="L86" s="39" t="str">
        <f>IF(ISERROR(QUARTILE('Calcul Worksheet'!$CU$3:$CU$86,1)),"",QUARTILE('Calcul Worksheet'!$CU$3:$CU$86,1))</f>
        <v/>
      </c>
      <c r="M86" s="201"/>
      <c r="N86" s="201"/>
      <c r="O86" s="201"/>
      <c r="P86" s="201"/>
      <c r="Q86" s="201"/>
      <c r="R86" s="201"/>
      <c r="S86" s="201"/>
      <c r="T86" s="201"/>
      <c r="U86" s="201"/>
      <c r="V86" s="201"/>
      <c r="W86" s="201"/>
      <c r="X86" s="201"/>
      <c r="Y86" s="201"/>
      <c r="Z86" s="201"/>
      <c r="AA86" s="201"/>
      <c r="AB86" s="201"/>
      <c r="AC86" s="201"/>
      <c r="AD86" s="201"/>
      <c r="AE86" s="201"/>
      <c r="AF86" s="201"/>
      <c r="AG86" s="201"/>
      <c r="AH86" s="201"/>
    </row>
    <row r="87" spans="1:34">
      <c r="A87" s="142" t="s">
        <v>221</v>
      </c>
      <c r="B87" s="166"/>
      <c r="C87" s="39" t="str">
        <f>IF(ISERROR(MEDIAN('Calcul Worksheet'!$BT3:$BT86)),"",MEDIAN('Calcul Worksheet'!$BT3:$BT86))</f>
        <v/>
      </c>
      <c r="D87" s="39" t="str">
        <f>IF(ISERROR(MEDIAN('Calcul Worksheet'!$BW$3:$BW$86)),"",MEDIAN('Calcul Worksheet'!$BW$3:$BW$86))</f>
        <v/>
      </c>
      <c r="E87" s="39" t="str">
        <f>IF(ISERROR(MEDIAN('Calcul Worksheet'!$BZ$3:$BZ$86)),"",MEDIAN('Calcul Worksheet'!$BZ$3:$BZ$86))</f>
        <v/>
      </c>
      <c r="F87" s="39" t="str">
        <f>IF(ISERROR(MEDIAN('Calcul Worksheet'!$CC$3:$CC$86)),"",MEDIAN('Calcul Worksheet'!$CC$3:$CC$86))</f>
        <v/>
      </c>
      <c r="G87" s="39" t="str">
        <f>IF(ISERROR(MEDIAN('Calcul Worksheet'!$CF$3:$CF$86)),"",MEDIAN('Calcul Worksheet'!$CF$3:$CF$86))</f>
        <v/>
      </c>
      <c r="H87" s="39" t="str">
        <f>IF(ISERROR(MEDIAN('Calcul Worksheet'!$CI$3:$CI$86)),"",MEDIAN('Calcul Worksheet'!$CI$3:$CI$86))</f>
        <v/>
      </c>
      <c r="I87" s="39" t="str">
        <f>IF(ISERROR(MEDIAN('Calcul Worksheet'!$CL$3:$CL$86)),"",MEDIAN('Calcul Worksheet'!$CL$3:$CL$86))</f>
        <v/>
      </c>
      <c r="J87" s="39" t="str">
        <f>IF(ISERROR(MEDIAN('Calcul Worksheet'!$CO$3:$CO$86)),"",MEDIAN('Calcul Worksheet'!$CO$3:$CO$86))</f>
        <v/>
      </c>
      <c r="K87" s="39" t="str">
        <f>IF(ISERROR(MEDIAN('Calcul Worksheet'!$CR$3:$CR$86)),"",MEDIAN('Calcul Worksheet'!$CR$3:$CR$86))</f>
        <v/>
      </c>
      <c r="L87" s="39" t="str">
        <f>IF(ISERROR(MEDIAN('Calcul Worksheet'!$CR$3:$CR$86)),"",MEDIAN('Calcul Worksheet'!$CR$3:$CR$86))</f>
        <v/>
      </c>
      <c r="M87" s="201"/>
      <c r="N87" s="201"/>
      <c r="O87" s="201"/>
      <c r="P87" s="201"/>
      <c r="Q87" s="201"/>
      <c r="R87" s="201"/>
      <c r="S87" s="201"/>
      <c r="T87" s="201"/>
      <c r="U87" s="201"/>
      <c r="V87" s="201"/>
      <c r="W87" s="201"/>
      <c r="X87" s="201"/>
      <c r="Y87" s="201"/>
      <c r="Z87" s="201"/>
      <c r="AA87" s="201"/>
      <c r="AB87" s="201"/>
      <c r="AC87" s="201"/>
      <c r="AD87" s="201"/>
      <c r="AE87" s="201"/>
      <c r="AF87" s="201"/>
      <c r="AG87" s="201"/>
      <c r="AH87" s="201"/>
    </row>
    <row r="88" spans="1:34">
      <c r="A88" s="142" t="s">
        <v>127</v>
      </c>
      <c r="B88" s="166"/>
      <c r="C88" s="39" t="str">
        <f>IF(ISERROR(QUARTILE('Calcul Worksheet'!$BT3:$BT86,3)),"",QUARTILE('Calcul Worksheet'!$BT3:$BT86,3))</f>
        <v/>
      </c>
      <c r="D88" s="39" t="str">
        <f>IF(ISERROR(QUARTILE('Calcul Worksheet'!$BW$3:$BW$86,3)),"",QUARTILE('Calcul Worksheet'!$BW$3:$BW$86,3))</f>
        <v/>
      </c>
      <c r="E88" s="39" t="str">
        <f>IF(ISERROR(QUARTILE('Calcul Worksheet'!$BZ$3:$BZ$86,3)),"",QUARTILE('Calcul Worksheet'!$BZ$3:$BZ$86,3))</f>
        <v/>
      </c>
      <c r="F88" s="39" t="str">
        <f>IF(ISERROR(QUARTILE('Calcul Worksheet'!$CC$3:$CC$86,3)),"",QUARTILE('Calcul Worksheet'!$CC$3:$CC$86,3))</f>
        <v/>
      </c>
      <c r="G88" s="39" t="str">
        <f>IF(ISERROR(QUARTILE('Calcul Worksheet'!$CF$3:$CF$86,3)),"",QUARTILE('Calcul Worksheet'!$CF$3:$CF$86,3))</f>
        <v/>
      </c>
      <c r="H88" s="39" t="str">
        <f>IF(ISERROR(QUARTILE('Calcul Worksheet'!$CI$3:$CI$86,3)),"",QUARTILE('Calcul Worksheet'!$CI$3:$CI$86,3))</f>
        <v/>
      </c>
      <c r="I88" s="39" t="str">
        <f>IF(ISERROR(QUARTILE('Calcul Worksheet'!$CL$3:$CL$86,3)),"",QUARTILE('Calcul Worksheet'!$CL$3:$CL$86,3))</f>
        <v/>
      </c>
      <c r="J88" s="39" t="str">
        <f>IF(ISERROR(QUARTILE('Calcul Worksheet'!$CO$3:$CO$86,3)),"",QUARTILE('Calcul Worksheet'!$CO$3:$CO$86,3))</f>
        <v/>
      </c>
      <c r="K88" s="39" t="str">
        <f>IF(ISERROR(QUARTILE('Calcul Worksheet'!$CR$3:$CR$86,3)),"",QUARTILE('Calcul Worksheet'!$CR$3:$CR$86,3))</f>
        <v/>
      </c>
      <c r="L88" s="39" t="str">
        <f>IF(ISERROR(QUARTILE('Calcul Worksheet'!$CU$3:$CU$86,3)),"",QUARTILE('Calcul Worksheet'!$CU$3:$CU$86,3))</f>
        <v/>
      </c>
      <c r="M88" s="201"/>
      <c r="N88" s="201"/>
      <c r="O88" s="201"/>
      <c r="P88" s="201"/>
      <c r="Q88" s="201"/>
      <c r="R88" s="201"/>
      <c r="S88" s="201"/>
      <c r="T88" s="201"/>
      <c r="U88" s="201"/>
      <c r="V88" s="201"/>
      <c r="W88" s="201"/>
      <c r="X88" s="201"/>
      <c r="Y88" s="201"/>
      <c r="Z88" s="201"/>
      <c r="AA88" s="201"/>
      <c r="AB88" s="201"/>
      <c r="AC88" s="201"/>
      <c r="AD88" s="201"/>
      <c r="AE88" s="201"/>
      <c r="AF88" s="201"/>
      <c r="AG88" s="201"/>
      <c r="AH88" s="201"/>
    </row>
    <row r="89" spans="1:34">
      <c r="A89" s="142" t="s">
        <v>128</v>
      </c>
      <c r="B89" s="166"/>
      <c r="C89" s="39">
        <f>IF(ISERROR(MAX('Calcul Worksheet'!$BT3:$BT86)),"",MAX('Calcul Worksheet'!$BT3:$BT86))</f>
        <v>0</v>
      </c>
      <c r="D89" s="39">
        <f>IF(ISERROR(MAX('Calcul Worksheet'!$BW$3:$BW$86)),"",MAX('Calcul Worksheet'!$BW$3:$BW$86))</f>
        <v>0</v>
      </c>
      <c r="E89" s="39">
        <f>IF(ISERROR(MAX('Calcul Worksheet'!$BZ$3:$BZ$86)),"",MAX('Calcul Worksheet'!$BZ$3:$BZ$86))</f>
        <v>0</v>
      </c>
      <c r="F89" s="39">
        <f>IF(ISERROR(MAX('Calcul Worksheet'!$CC$3:$CC$86)),"",MAX('Calcul Worksheet'!$CC$3:$CC$86))</f>
        <v>0</v>
      </c>
      <c r="G89" s="39">
        <f>IF(ISERROR(MAX('Calcul Worksheet'!$CF$3:$CF$86)),"",MAX('Calcul Worksheet'!$CF$3:$CF$86))</f>
        <v>0</v>
      </c>
      <c r="H89" s="39">
        <f>IF(ISERROR(MAX('Calcul Worksheet'!$CI$3:$CI$86)),"",MAX('Calcul Worksheet'!$CI$3:$CI$86))</f>
        <v>0</v>
      </c>
      <c r="I89" s="39">
        <f>IF(ISERROR(MAX('Calcul Worksheet'!$CL$3:$CL$86)),"",MAX('Calcul Worksheet'!$CL$3:$CL$86))</f>
        <v>0</v>
      </c>
      <c r="J89" s="39">
        <f>IF(ISERROR(MAX('Calcul Worksheet'!$CO$3:$CO$86)),"",MAX('Calcul Worksheet'!$CO$3:$CO$86))</f>
        <v>0</v>
      </c>
      <c r="K89" s="39">
        <f>IF(ISERROR(MAX('Calcul Worksheet'!$CR$3:$CR$86)),"",MAX('Calcul Worksheet'!$CR$3:$CR$86))</f>
        <v>0</v>
      </c>
      <c r="L89" s="39">
        <f>IF(ISERROR(MAX('Calcul Worksheet'!$CU$3:$CU$86)),"",MAX('Calcul Worksheet'!$CU$3:$CU$86))</f>
        <v>0</v>
      </c>
      <c r="M89" s="201"/>
      <c r="N89" s="201"/>
      <c r="O89" s="201"/>
      <c r="P89" s="201"/>
      <c r="Q89" s="201"/>
      <c r="R89" s="201"/>
      <c r="S89" s="201"/>
      <c r="T89" s="201"/>
      <c r="U89" s="201"/>
      <c r="V89" s="201"/>
      <c r="W89" s="201"/>
      <c r="X89" s="201"/>
      <c r="Y89" s="201"/>
      <c r="Z89" s="201"/>
      <c r="AA89" s="201"/>
      <c r="AB89" s="201"/>
      <c r="AC89" s="201"/>
      <c r="AD89" s="201"/>
      <c r="AE89" s="201"/>
      <c r="AF89" s="201"/>
      <c r="AG89" s="201"/>
      <c r="AH89" s="201"/>
    </row>
    <row r="90" spans="1:34">
      <c r="A90" s="201"/>
      <c r="B90" s="201"/>
      <c r="C90" s="201"/>
      <c r="D90" s="201"/>
      <c r="E90" s="201"/>
      <c r="F90" s="201"/>
      <c r="G90" s="201"/>
      <c r="H90" s="201"/>
      <c r="I90" s="201"/>
      <c r="J90" s="201"/>
      <c r="K90" s="201"/>
      <c r="L90" s="201"/>
      <c r="M90" s="201"/>
      <c r="N90" s="201"/>
      <c r="O90" s="201"/>
      <c r="P90" s="201"/>
      <c r="Q90" s="201"/>
      <c r="R90" s="201"/>
      <c r="S90" s="201"/>
      <c r="T90" s="201"/>
      <c r="U90" s="201"/>
      <c r="V90" s="201"/>
      <c r="W90" s="201"/>
      <c r="X90" s="201"/>
      <c r="Y90" s="201"/>
      <c r="Z90" s="201"/>
      <c r="AA90" s="201"/>
      <c r="AB90" s="201"/>
      <c r="AC90" s="201"/>
      <c r="AD90" s="201"/>
      <c r="AE90" s="201"/>
      <c r="AF90" s="201"/>
      <c r="AG90" s="201"/>
      <c r="AH90" s="201"/>
    </row>
    <row r="91" spans="1:34">
      <c r="A91" s="201"/>
      <c r="B91" s="201"/>
      <c r="C91" s="201"/>
      <c r="D91" s="201"/>
      <c r="E91" s="201"/>
      <c r="F91" s="201"/>
      <c r="G91" s="201"/>
      <c r="H91" s="201"/>
      <c r="I91" s="201"/>
      <c r="J91" s="201"/>
      <c r="K91" s="201"/>
      <c r="L91" s="201"/>
      <c r="M91" s="201"/>
      <c r="N91" s="201"/>
      <c r="O91" s="201"/>
      <c r="P91" s="201"/>
      <c r="Q91" s="201"/>
      <c r="R91" s="201"/>
      <c r="S91" s="201"/>
      <c r="T91" s="201"/>
      <c r="U91" s="201"/>
      <c r="V91" s="201"/>
      <c r="W91" s="201"/>
      <c r="X91" s="201"/>
      <c r="Y91" s="201"/>
      <c r="Z91" s="201"/>
      <c r="AA91" s="201"/>
      <c r="AB91" s="201"/>
      <c r="AC91" s="201"/>
      <c r="AD91" s="201"/>
      <c r="AE91" s="201"/>
      <c r="AF91" s="201"/>
      <c r="AG91" s="201"/>
      <c r="AH91" s="201"/>
    </row>
    <row r="92" spans="1:34">
      <c r="A92" s="201"/>
      <c r="B92" s="183"/>
      <c r="C92" s="201"/>
      <c r="D92" s="201"/>
      <c r="E92" s="201"/>
      <c r="F92" s="201"/>
      <c r="G92" s="201"/>
      <c r="H92" s="201"/>
      <c r="I92" s="201"/>
      <c r="J92" s="201"/>
      <c r="K92" s="201"/>
      <c r="L92" s="201"/>
      <c r="M92" s="201"/>
      <c r="N92" s="201"/>
      <c r="O92" s="201"/>
      <c r="P92" s="201"/>
      <c r="Q92" s="201"/>
      <c r="R92" s="201"/>
      <c r="S92" s="201"/>
      <c r="T92" s="201"/>
      <c r="U92" s="201"/>
      <c r="V92" s="201"/>
      <c r="W92" s="201"/>
      <c r="X92" s="201"/>
      <c r="Y92" s="201"/>
      <c r="Z92" s="201"/>
      <c r="AA92" s="201"/>
      <c r="AB92" s="201"/>
      <c r="AC92" s="201"/>
      <c r="AD92" s="201"/>
      <c r="AE92" s="201"/>
      <c r="AF92" s="201"/>
      <c r="AG92" s="201"/>
      <c r="AH92" s="201"/>
    </row>
    <row r="93" spans="1:34">
      <c r="A93" s="201"/>
      <c r="B93" s="201"/>
      <c r="C93" s="201"/>
      <c r="D93" s="184"/>
      <c r="E93" s="201"/>
      <c r="F93" s="201"/>
      <c r="G93" s="201"/>
      <c r="H93" s="201"/>
      <c r="I93" s="201"/>
      <c r="J93" s="201"/>
      <c r="K93" s="201"/>
      <c r="L93" s="201"/>
      <c r="M93" s="201"/>
      <c r="N93" s="201"/>
      <c r="O93" s="201"/>
      <c r="P93" s="201"/>
      <c r="Q93" s="201"/>
      <c r="R93" s="201"/>
      <c r="S93" s="201"/>
      <c r="T93" s="201"/>
      <c r="U93" s="201"/>
      <c r="V93" s="201"/>
      <c r="W93" s="201"/>
      <c r="X93" s="201"/>
      <c r="Y93" s="201"/>
      <c r="Z93" s="201"/>
      <c r="AA93" s="201"/>
      <c r="AB93" s="201"/>
      <c r="AC93" s="201"/>
      <c r="AD93" s="201"/>
      <c r="AE93" s="201"/>
      <c r="AF93" s="201"/>
      <c r="AG93" s="201"/>
      <c r="AH93" s="201"/>
    </row>
    <row r="94" spans="1:34">
      <c r="A94" s="201"/>
      <c r="B94" s="201"/>
      <c r="C94" s="201"/>
      <c r="D94" s="201"/>
      <c r="E94" s="201"/>
      <c r="F94" s="201"/>
      <c r="G94" s="201"/>
      <c r="H94" s="201"/>
      <c r="I94" s="201"/>
      <c r="J94" s="201"/>
      <c r="K94" s="201"/>
      <c r="L94" s="201"/>
      <c r="M94" s="201"/>
      <c r="N94" s="201"/>
      <c r="O94" s="201"/>
      <c r="P94" s="201"/>
      <c r="Q94" s="201"/>
      <c r="R94" s="201"/>
      <c r="S94" s="201"/>
      <c r="T94" s="201"/>
      <c r="U94" s="201"/>
      <c r="V94" s="201"/>
      <c r="W94" s="201"/>
      <c r="X94" s="201"/>
      <c r="Y94" s="201"/>
      <c r="Z94" s="201"/>
      <c r="AA94" s="201"/>
      <c r="AB94" s="201"/>
      <c r="AC94" s="201"/>
      <c r="AD94" s="201"/>
      <c r="AE94" s="201"/>
      <c r="AF94" s="201"/>
      <c r="AG94" s="201"/>
      <c r="AH94" s="201"/>
    </row>
    <row r="95" spans="1:34">
      <c r="A95" s="201"/>
      <c r="B95" s="201"/>
      <c r="C95" s="201"/>
      <c r="D95" s="201"/>
      <c r="E95" s="201"/>
      <c r="F95" s="201"/>
      <c r="G95" s="201"/>
      <c r="H95" s="201"/>
      <c r="I95" s="201"/>
      <c r="J95" s="201"/>
      <c r="K95" s="201"/>
      <c r="L95" s="201"/>
      <c r="M95" s="201"/>
      <c r="N95" s="201"/>
      <c r="O95" s="201"/>
      <c r="P95" s="201"/>
      <c r="Q95" s="201"/>
      <c r="R95" s="201"/>
      <c r="S95" s="201"/>
      <c r="T95" s="201"/>
      <c r="U95" s="201"/>
      <c r="V95" s="201"/>
      <c r="W95" s="201"/>
      <c r="X95" s="201"/>
      <c r="Y95" s="201"/>
      <c r="Z95" s="201"/>
      <c r="AA95" s="201"/>
      <c r="AB95" s="201"/>
      <c r="AC95" s="201"/>
      <c r="AD95" s="201"/>
      <c r="AE95" s="201"/>
      <c r="AF95" s="201"/>
      <c r="AG95" s="201"/>
      <c r="AH95" s="201"/>
    </row>
    <row r="96" spans="1:34">
      <c r="A96" s="201"/>
      <c r="B96" s="201"/>
      <c r="C96" s="201"/>
      <c r="D96" s="201"/>
      <c r="E96" s="201"/>
      <c r="F96" s="201"/>
      <c r="G96" s="201"/>
      <c r="H96" s="201"/>
      <c r="I96" s="201"/>
      <c r="J96" s="201"/>
      <c r="K96" s="201"/>
      <c r="L96" s="201"/>
      <c r="M96" s="201"/>
      <c r="N96" s="201"/>
      <c r="O96" s="201"/>
      <c r="P96" s="201"/>
      <c r="Q96" s="201"/>
      <c r="R96" s="201"/>
      <c r="S96" s="201"/>
      <c r="T96" s="201"/>
      <c r="U96" s="201"/>
      <c r="V96" s="201"/>
      <c r="W96" s="201"/>
      <c r="X96" s="201"/>
      <c r="Y96" s="201"/>
      <c r="Z96" s="201"/>
      <c r="AA96" s="201"/>
      <c r="AB96" s="201"/>
      <c r="AC96" s="201"/>
      <c r="AD96" s="201"/>
      <c r="AE96" s="201"/>
      <c r="AF96" s="201"/>
      <c r="AG96" s="201"/>
      <c r="AH96" s="201"/>
    </row>
    <row r="97" spans="1:35">
      <c r="A97" s="201"/>
      <c r="B97" s="201"/>
      <c r="C97" s="201"/>
      <c r="D97" s="201"/>
      <c r="E97" s="201"/>
      <c r="F97" s="201"/>
      <c r="G97" s="201"/>
      <c r="H97" s="201"/>
      <c r="I97" s="201"/>
      <c r="J97" s="201"/>
      <c r="K97" s="201"/>
      <c r="L97" s="201"/>
      <c r="M97" s="201"/>
      <c r="N97" s="201"/>
      <c r="O97" s="201"/>
      <c r="P97" s="201"/>
      <c r="Q97" s="201"/>
      <c r="R97" s="201"/>
      <c r="S97" s="201"/>
      <c r="T97" s="201"/>
      <c r="U97" s="201"/>
      <c r="V97" s="201"/>
      <c r="W97" s="201"/>
      <c r="X97" s="201"/>
      <c r="Y97" s="201"/>
      <c r="Z97" s="201"/>
      <c r="AA97" s="201"/>
      <c r="AB97" s="201"/>
      <c r="AC97" s="201"/>
      <c r="AD97" s="201"/>
      <c r="AE97" s="201"/>
      <c r="AF97" s="201"/>
      <c r="AG97" s="201"/>
      <c r="AH97" s="201"/>
    </row>
    <row r="98" spans="1:35">
      <c r="A98" s="201"/>
      <c r="B98" s="201"/>
      <c r="C98" s="201"/>
      <c r="D98" s="201"/>
      <c r="E98" s="201"/>
      <c r="F98" s="201"/>
      <c r="G98" s="201"/>
      <c r="H98" s="201"/>
      <c r="I98" s="201"/>
      <c r="J98" s="201"/>
      <c r="K98" s="201"/>
      <c r="L98" s="201"/>
      <c r="M98" s="201"/>
      <c r="N98" s="201"/>
      <c r="O98" s="201"/>
      <c r="P98" s="201"/>
      <c r="Q98" s="201"/>
      <c r="R98" s="201"/>
      <c r="S98" s="201"/>
      <c r="T98" s="201"/>
      <c r="U98" s="201"/>
      <c r="V98" s="201"/>
      <c r="W98" s="201"/>
      <c r="X98" s="201"/>
      <c r="Y98" s="201"/>
      <c r="Z98" s="201"/>
      <c r="AA98" s="201"/>
      <c r="AB98" s="201"/>
      <c r="AC98" s="201"/>
      <c r="AD98" s="201"/>
      <c r="AE98" s="201"/>
      <c r="AF98" s="201"/>
      <c r="AG98" s="201"/>
      <c r="AH98" s="201"/>
    </row>
    <row r="99" spans="1:35">
      <c r="A99" s="201"/>
      <c r="B99" s="201"/>
      <c r="C99" s="201"/>
      <c r="D99" s="201"/>
      <c r="E99" s="201"/>
      <c r="F99" s="201"/>
      <c r="G99" s="201"/>
      <c r="H99" s="201"/>
      <c r="I99" s="201"/>
      <c r="J99" s="201"/>
      <c r="K99" s="201"/>
      <c r="L99" s="201"/>
      <c r="M99" s="201"/>
      <c r="N99" s="201"/>
      <c r="O99" s="201"/>
      <c r="P99" s="201"/>
      <c r="Q99" s="201"/>
      <c r="R99" s="201"/>
      <c r="S99" s="201"/>
      <c r="T99" s="201"/>
      <c r="U99" s="201"/>
      <c r="V99" s="201"/>
      <c r="W99" s="201"/>
      <c r="X99" s="201"/>
      <c r="Y99" s="201"/>
      <c r="Z99" s="201"/>
      <c r="AA99" s="201"/>
      <c r="AB99" s="201"/>
      <c r="AC99" s="201"/>
      <c r="AD99" s="201"/>
      <c r="AE99" s="201"/>
      <c r="AF99" s="201"/>
      <c r="AG99" s="201"/>
      <c r="AH99" s="201"/>
    </row>
    <row r="100" spans="1:35">
      <c r="A100" s="201"/>
      <c r="B100" s="201"/>
      <c r="C100" s="201"/>
      <c r="D100" s="201"/>
      <c r="E100" s="201"/>
      <c r="F100" s="201"/>
      <c r="G100" s="201"/>
      <c r="H100" s="201"/>
      <c r="I100" s="201"/>
      <c r="J100" s="201"/>
      <c r="K100" s="201"/>
      <c r="L100" s="201"/>
      <c r="M100" s="201"/>
      <c r="N100" s="201"/>
      <c r="O100" s="201"/>
      <c r="P100" s="201"/>
      <c r="Q100" s="201"/>
      <c r="R100" s="201"/>
      <c r="S100" s="201"/>
      <c r="T100" s="201"/>
      <c r="U100" s="201"/>
      <c r="V100" s="201"/>
      <c r="W100" s="201"/>
      <c r="X100" s="201"/>
      <c r="Y100" s="201"/>
      <c r="Z100" s="201"/>
      <c r="AA100" s="201"/>
      <c r="AB100" s="201"/>
      <c r="AC100" s="201"/>
      <c r="AD100" s="201"/>
      <c r="AE100" s="201"/>
      <c r="AF100" s="201"/>
      <c r="AG100" s="201"/>
      <c r="AH100" s="201"/>
    </row>
    <row r="101" spans="1:35">
      <c r="A101" s="201"/>
      <c r="B101" s="201"/>
      <c r="C101" s="201"/>
      <c r="D101" s="201"/>
      <c r="E101" s="201"/>
      <c r="F101" s="201"/>
      <c r="G101" s="201"/>
      <c r="H101" s="201"/>
      <c r="I101" s="201"/>
      <c r="J101" s="201"/>
      <c r="K101" s="201"/>
      <c r="L101" s="201"/>
      <c r="M101" s="201"/>
      <c r="N101" s="201"/>
      <c r="O101" s="201"/>
      <c r="P101" s="201"/>
      <c r="Q101" s="201"/>
      <c r="R101" s="201"/>
      <c r="S101" s="201"/>
      <c r="T101" s="201"/>
      <c r="U101" s="201"/>
      <c r="V101" s="201"/>
      <c r="W101" s="201"/>
      <c r="X101" s="201"/>
      <c r="Y101" s="201"/>
      <c r="Z101" s="201"/>
      <c r="AA101" s="201"/>
      <c r="AB101" s="201"/>
      <c r="AC101" s="201"/>
      <c r="AD101" s="201"/>
      <c r="AE101" s="201"/>
      <c r="AF101" s="201"/>
      <c r="AG101" s="201"/>
      <c r="AH101" s="201"/>
    </row>
    <row r="102" spans="1:35">
      <c r="A102" s="201"/>
      <c r="B102" s="201"/>
      <c r="C102" s="201"/>
      <c r="D102" s="201"/>
      <c r="E102" s="201"/>
      <c r="F102" s="201"/>
      <c r="G102" s="201"/>
      <c r="H102" s="201"/>
      <c r="I102" s="201"/>
      <c r="J102" s="201"/>
      <c r="K102" s="201"/>
      <c r="L102" s="201"/>
      <c r="M102" s="201"/>
      <c r="N102" s="201"/>
      <c r="O102" s="201"/>
      <c r="P102" s="201"/>
      <c r="Q102" s="201"/>
      <c r="R102" s="201"/>
      <c r="S102" s="201"/>
      <c r="T102" s="201"/>
      <c r="U102" s="201"/>
      <c r="V102" s="201"/>
      <c r="W102" s="201"/>
      <c r="X102" s="201"/>
      <c r="Y102" s="201"/>
      <c r="Z102" s="201"/>
      <c r="AA102" s="201"/>
      <c r="AB102" s="201"/>
      <c r="AC102" s="201"/>
      <c r="AD102" s="201"/>
      <c r="AE102" s="201"/>
      <c r="AF102" s="201"/>
      <c r="AG102" s="201"/>
      <c r="AH102" s="201"/>
    </row>
    <row r="103" spans="1:35">
      <c r="A103" s="201"/>
      <c r="B103" s="201"/>
      <c r="C103" s="201"/>
      <c r="D103" s="201"/>
      <c r="E103" s="201"/>
      <c r="F103" s="201"/>
      <c r="G103" s="201"/>
      <c r="H103" s="201"/>
      <c r="I103" s="201"/>
      <c r="J103" s="201"/>
      <c r="K103" s="201"/>
      <c r="L103" s="201"/>
      <c r="M103" s="201"/>
      <c r="N103" s="201"/>
      <c r="O103" s="201"/>
      <c r="P103" s="201"/>
      <c r="Q103" s="201"/>
      <c r="R103" s="201"/>
      <c r="S103" s="201"/>
      <c r="T103" s="201"/>
      <c r="U103" s="201"/>
      <c r="V103" s="201"/>
      <c r="W103" s="201"/>
      <c r="X103" s="201"/>
      <c r="Y103" s="201"/>
      <c r="Z103" s="201"/>
      <c r="AA103" s="201"/>
      <c r="AB103" s="201"/>
      <c r="AC103" s="201"/>
      <c r="AD103" s="201"/>
      <c r="AE103" s="201"/>
      <c r="AF103" s="201"/>
      <c r="AG103" s="201"/>
      <c r="AH103" s="201"/>
    </row>
    <row r="104" spans="1:35">
      <c r="A104" s="201"/>
      <c r="B104" s="201"/>
      <c r="C104" s="201"/>
      <c r="D104" s="201"/>
      <c r="E104" s="201"/>
      <c r="F104" s="201"/>
      <c r="G104" s="201"/>
      <c r="H104" s="201"/>
      <c r="I104" s="201"/>
      <c r="J104" s="201"/>
      <c r="K104" s="201"/>
      <c r="L104" s="201"/>
      <c r="M104" s="201"/>
      <c r="N104" s="201"/>
      <c r="O104" s="201"/>
      <c r="P104" s="201"/>
      <c r="Q104" s="201"/>
      <c r="R104" s="201"/>
      <c r="S104" s="201"/>
      <c r="T104" s="201"/>
      <c r="U104" s="201"/>
      <c r="V104" s="201"/>
      <c r="W104" s="201"/>
      <c r="X104" s="201"/>
      <c r="Y104" s="201"/>
      <c r="Z104" s="201"/>
      <c r="AA104" s="201"/>
      <c r="AB104" s="201"/>
      <c r="AC104" s="201"/>
      <c r="AD104" s="201"/>
      <c r="AE104" s="201"/>
      <c r="AF104" s="201"/>
      <c r="AG104" s="201"/>
      <c r="AH104" s="201"/>
    </row>
    <row r="105" spans="1:35">
      <c r="A105" s="201"/>
      <c r="B105" s="201"/>
      <c r="C105" s="201"/>
      <c r="D105" s="201"/>
      <c r="E105" s="201"/>
      <c r="F105" s="201"/>
      <c r="G105" s="201"/>
      <c r="H105" s="201"/>
      <c r="I105" s="201"/>
      <c r="J105" s="201"/>
      <c r="K105" s="201"/>
      <c r="L105" s="201"/>
      <c r="M105" s="201"/>
      <c r="N105" s="201"/>
      <c r="O105" s="201"/>
      <c r="P105" s="201"/>
      <c r="Q105" s="201"/>
      <c r="R105" s="201"/>
      <c r="S105" s="201"/>
      <c r="T105" s="201"/>
      <c r="U105" s="201"/>
      <c r="V105" s="201"/>
      <c r="W105" s="201"/>
      <c r="X105" s="201"/>
      <c r="Y105" s="201"/>
      <c r="Z105" s="201"/>
      <c r="AA105" s="201"/>
      <c r="AB105" s="201"/>
      <c r="AC105" s="201"/>
      <c r="AD105" s="201"/>
      <c r="AE105" s="201"/>
      <c r="AF105" s="201"/>
      <c r="AG105" s="201"/>
      <c r="AH105" s="201"/>
    </row>
    <row r="106" spans="1:35" ht="15.75" thickBot="1">
      <c r="A106" s="201"/>
      <c r="B106" s="201"/>
      <c r="C106" s="201"/>
      <c r="D106" s="201"/>
      <c r="E106" s="201"/>
      <c r="F106" s="201"/>
      <c r="G106" s="201"/>
      <c r="H106" s="201"/>
      <c r="I106" s="201"/>
      <c r="J106" s="201"/>
      <c r="K106" s="201"/>
      <c r="L106" s="201"/>
      <c r="M106" s="201"/>
      <c r="N106" s="201"/>
      <c r="O106" s="201"/>
      <c r="P106" s="201"/>
      <c r="Q106" s="201"/>
      <c r="R106" s="201"/>
      <c r="S106" s="201"/>
      <c r="T106" s="201"/>
      <c r="U106" s="201"/>
      <c r="V106" s="201"/>
      <c r="W106" s="201"/>
      <c r="X106" s="201"/>
      <c r="Y106" s="201"/>
      <c r="Z106" s="201"/>
      <c r="AA106" s="201"/>
      <c r="AB106" s="201"/>
      <c r="AC106" s="201"/>
      <c r="AD106" s="201"/>
      <c r="AE106" s="201"/>
      <c r="AF106" s="201"/>
      <c r="AG106" s="201"/>
      <c r="AH106" s="201"/>
    </row>
    <row r="107" spans="1:35">
      <c r="A107" s="163"/>
      <c r="B107" s="160"/>
      <c r="C107" s="160"/>
      <c r="D107" s="160"/>
      <c r="E107" s="160"/>
      <c r="F107" s="160"/>
      <c r="G107" s="160"/>
      <c r="H107" s="684" t="s">
        <v>292</v>
      </c>
      <c r="I107" s="685"/>
      <c r="J107" s="685"/>
      <c r="K107" s="686"/>
      <c r="L107" s="160"/>
      <c r="M107" s="160"/>
      <c r="N107" s="160"/>
      <c r="O107" s="160"/>
      <c r="P107" s="160"/>
      <c r="Q107" s="160"/>
      <c r="R107" s="678"/>
      <c r="S107" s="678"/>
      <c r="T107" s="678"/>
      <c r="U107" s="678"/>
      <c r="V107" s="678"/>
      <c r="W107" s="678"/>
      <c r="X107" s="678"/>
      <c r="Y107" s="678"/>
      <c r="Z107" s="678"/>
      <c r="AA107" s="678"/>
      <c r="AB107" s="678"/>
      <c r="AC107" s="678"/>
      <c r="AD107" s="678"/>
      <c r="AE107" s="678"/>
      <c r="AF107" s="678"/>
      <c r="AG107" s="678"/>
      <c r="AH107" s="679"/>
    </row>
    <row r="108" spans="1:35" ht="15.75" thickBot="1">
      <c r="A108" s="164"/>
      <c r="B108" s="161"/>
      <c r="C108" s="161"/>
      <c r="D108" s="161"/>
      <c r="E108" s="161"/>
      <c r="F108" s="161"/>
      <c r="G108" s="161"/>
      <c r="H108" s="687"/>
      <c r="I108" s="688"/>
      <c r="J108" s="688"/>
      <c r="K108" s="689"/>
      <c r="L108" s="161"/>
      <c r="M108" s="161"/>
      <c r="N108" s="161"/>
      <c r="O108" s="161"/>
      <c r="P108" s="161"/>
      <c r="Q108" s="161"/>
      <c r="R108" s="680"/>
      <c r="S108" s="680"/>
      <c r="T108" s="680"/>
      <c r="U108" s="680"/>
      <c r="V108" s="680"/>
      <c r="W108" s="680"/>
      <c r="X108" s="680"/>
      <c r="Y108" s="680"/>
      <c r="Z108" s="680"/>
      <c r="AA108" s="680"/>
      <c r="AB108" s="680"/>
      <c r="AC108" s="680"/>
      <c r="AD108" s="680"/>
      <c r="AE108" s="680"/>
      <c r="AF108" s="680"/>
      <c r="AG108" s="680"/>
      <c r="AH108" s="681"/>
    </row>
    <row r="109" spans="1:35">
      <c r="A109" s="201"/>
      <c r="B109" s="201"/>
      <c r="C109" s="201"/>
      <c r="D109" s="201"/>
      <c r="E109" s="201"/>
      <c r="F109" s="201"/>
      <c r="G109" s="201"/>
      <c r="H109" s="201"/>
      <c r="I109" s="201"/>
      <c r="J109" s="201"/>
      <c r="K109" s="201"/>
      <c r="L109" s="201"/>
      <c r="M109" s="201"/>
      <c r="N109" s="201"/>
      <c r="O109" s="201"/>
      <c r="P109" s="201"/>
      <c r="Q109" s="201"/>
      <c r="R109" s="201"/>
      <c r="S109" s="201"/>
      <c r="T109" s="201"/>
      <c r="U109" s="201"/>
      <c r="V109" s="201"/>
      <c r="W109" s="201"/>
      <c r="X109" s="201"/>
      <c r="Y109" s="201"/>
      <c r="Z109" s="201"/>
      <c r="AA109" s="201"/>
      <c r="AB109" s="201"/>
      <c r="AC109" s="201"/>
      <c r="AD109" s="201"/>
      <c r="AE109" s="201"/>
      <c r="AF109" s="201"/>
      <c r="AG109" s="201"/>
      <c r="AH109" s="201"/>
      <c r="AI109" s="201"/>
    </row>
    <row r="110" spans="1:35">
      <c r="A110" s="201"/>
      <c r="B110" s="201"/>
      <c r="C110" s="201"/>
      <c r="D110" s="201"/>
      <c r="E110" s="201"/>
      <c r="F110" s="201"/>
      <c r="G110" s="201"/>
      <c r="H110" s="201"/>
      <c r="I110" s="201"/>
      <c r="J110" s="201"/>
      <c r="K110" s="201"/>
      <c r="L110" s="201"/>
      <c r="M110" s="201"/>
      <c r="N110" s="201"/>
      <c r="O110" s="201"/>
      <c r="P110" s="201"/>
      <c r="Q110" s="201"/>
      <c r="R110" s="201"/>
      <c r="S110" s="201"/>
      <c r="T110" s="201"/>
      <c r="U110" s="201"/>
      <c r="V110" s="201"/>
      <c r="W110" s="201"/>
      <c r="X110" s="201"/>
      <c r="Y110" s="201"/>
      <c r="Z110" s="201"/>
      <c r="AA110" s="201"/>
      <c r="AB110" s="201"/>
      <c r="AC110" s="201"/>
      <c r="AD110" s="201"/>
      <c r="AE110" s="201"/>
      <c r="AF110" s="201"/>
      <c r="AG110" s="201"/>
      <c r="AH110" s="201"/>
      <c r="AI110" s="201"/>
    </row>
    <row r="111" spans="1:35" ht="18">
      <c r="A111" s="572" t="s">
        <v>291</v>
      </c>
      <c r="B111" s="581"/>
      <c r="C111" s="581"/>
      <c r="D111" s="581"/>
      <c r="E111" s="581"/>
      <c r="F111" s="581"/>
      <c r="G111" s="581"/>
      <c r="H111" s="581"/>
      <c r="I111" s="581"/>
      <c r="J111" s="581"/>
      <c r="K111" s="581"/>
      <c r="L111" s="677"/>
      <c r="M111" s="201"/>
      <c r="N111" s="201"/>
      <c r="O111" s="201"/>
      <c r="P111" s="201"/>
      <c r="Q111" s="201"/>
      <c r="R111" s="201"/>
      <c r="S111" s="201"/>
      <c r="T111" s="201"/>
      <c r="U111" s="201"/>
      <c r="V111" s="201"/>
      <c r="W111" s="201"/>
      <c r="X111" s="201"/>
      <c r="Y111" s="201"/>
      <c r="Z111" s="201"/>
      <c r="AA111" s="201"/>
      <c r="AB111" s="201"/>
      <c r="AC111" s="201"/>
      <c r="AD111" s="201"/>
      <c r="AE111" s="201"/>
      <c r="AF111" s="201"/>
      <c r="AG111" s="201"/>
      <c r="AH111" s="201"/>
      <c r="AI111" s="201"/>
    </row>
    <row r="112" spans="1:35">
      <c r="A112" s="142" t="s">
        <v>179</v>
      </c>
      <c r="B112" s="162" t="str">
        <f>IF(B6="","",B6)</f>
        <v>Control</v>
      </c>
      <c r="C112" s="162" t="str">
        <f t="shared" ref="C112:L112" si="3">IF(C6="","",C6)</f>
        <v>Sample 1</v>
      </c>
      <c r="D112" s="162" t="str">
        <f t="shared" si="3"/>
        <v>Sample 2</v>
      </c>
      <c r="E112" s="162" t="str">
        <f t="shared" si="3"/>
        <v>Sample 3</v>
      </c>
      <c r="F112" s="162" t="str">
        <f t="shared" si="3"/>
        <v>Sample 4</v>
      </c>
      <c r="G112" s="162" t="str">
        <f t="shared" si="3"/>
        <v>Sample 5</v>
      </c>
      <c r="H112" s="162" t="str">
        <f t="shared" si="3"/>
        <v>Sample 6</v>
      </c>
      <c r="I112" s="162" t="str">
        <f t="shared" si="3"/>
        <v>Sample 7</v>
      </c>
      <c r="J112" s="162" t="str">
        <f t="shared" si="3"/>
        <v>Sample 8</v>
      </c>
      <c r="K112" s="162" t="str">
        <f t="shared" si="3"/>
        <v>Sample 9</v>
      </c>
      <c r="L112" s="162" t="str">
        <f t="shared" si="3"/>
        <v>Sample 10</v>
      </c>
      <c r="M112" s="201"/>
      <c r="N112" s="201"/>
      <c r="O112" s="201"/>
      <c r="P112" s="201"/>
      <c r="Q112" s="201"/>
      <c r="R112" s="201"/>
      <c r="S112" s="201"/>
      <c r="T112" s="201"/>
      <c r="U112" s="201"/>
      <c r="V112" s="201"/>
      <c r="W112" s="201"/>
      <c r="X112" s="201"/>
      <c r="Y112" s="201"/>
      <c r="Z112" s="201"/>
      <c r="AA112" s="201"/>
      <c r="AB112" s="201"/>
      <c r="AC112" s="201"/>
      <c r="AD112" s="201"/>
      <c r="AE112" s="201"/>
      <c r="AF112" s="201"/>
      <c r="AG112" s="201"/>
      <c r="AH112" s="201"/>
      <c r="AI112" s="201"/>
    </row>
    <row r="113" spans="1:35">
      <c r="A113" s="142" t="s">
        <v>125</v>
      </c>
      <c r="B113" s="166"/>
      <c r="C113" s="39">
        <f>IF(ISERROR(MIN('Calcul Worksheet'!$DA$3:$DC$86)),"",MIN('Calcul Worksheet'!$DA$3:$DC$86))</f>
        <v>0</v>
      </c>
      <c r="D113" s="39">
        <f>IF(ISERROR(MIN('Calcul Worksheet'!$DD$3:$DF$86)),"",MIN('Calcul Worksheet'!$DD$3:$DF$86))</f>
        <v>0</v>
      </c>
      <c r="E113" s="39">
        <f>IF(ISERROR(MIN('Calcul Worksheet'!$DG$3:$DI$86)),"",MIN('Calcul Worksheet'!$DG$3:$DI$86))</f>
        <v>0</v>
      </c>
      <c r="F113" s="39">
        <f>IF(ISERROR(MIN('Calcul Worksheet'!$DJ$3:$DL$86)),"",MIN('Calcul Worksheet'!$DJ$3:$DL$86))</f>
        <v>0</v>
      </c>
      <c r="G113" s="39">
        <f>IF(ISERROR(MIN('Calcul Worksheet'!$DM$3:$DO$86)),"",MIN('Calcul Worksheet'!$DM$3:$DO$86))</f>
        <v>0</v>
      </c>
      <c r="H113" s="39">
        <f>IF(ISERROR(MIN('Calcul Worksheet'!$DP$3:$DR$86)),"",MIN('Calcul Worksheet'!$DP$3:$DR$86))</f>
        <v>0</v>
      </c>
      <c r="I113" s="39">
        <f>IF(ISERROR(MIN('Calcul Worksheet'!$DS$3:$DU$86)),"",MIN('Calcul Worksheet'!$DS$3:$DU$86))</f>
        <v>0</v>
      </c>
      <c r="J113" s="39">
        <f>IF(ISERROR(MIN('Calcul Worksheet'!$DV$3:$DX$86)),"",MIN('Calcul Worksheet'!$DV$3:$DX$86))</f>
        <v>0</v>
      </c>
      <c r="K113" s="39">
        <f>IF(ISERROR(MIN('Calcul Worksheet'!$DY$3:$EA$86)),"",MIN('Calcul Worksheet'!$DY$3:$EA$86))</f>
        <v>0</v>
      </c>
      <c r="L113" s="39">
        <f>IF(ISERROR(MIN('Calcul Worksheet'!$EB$3:$ED$86)),"",MIN('Calcul Worksheet'!$EB$3:$ED$86))</f>
        <v>0</v>
      </c>
      <c r="M113" s="201"/>
      <c r="N113" s="201"/>
      <c r="O113" s="201"/>
      <c r="P113" s="201"/>
      <c r="Q113" s="201"/>
      <c r="R113" s="201"/>
      <c r="S113" s="201"/>
      <c r="T113" s="201"/>
      <c r="U113" s="201"/>
      <c r="V113" s="201"/>
      <c r="W113" s="201"/>
      <c r="X113" s="201"/>
      <c r="Y113" s="201"/>
      <c r="Z113" s="201"/>
      <c r="AA113" s="201"/>
      <c r="AB113" s="201"/>
      <c r="AC113" s="201"/>
      <c r="AD113" s="201"/>
      <c r="AE113" s="201"/>
      <c r="AF113" s="201"/>
      <c r="AG113" s="201"/>
      <c r="AH113" s="201"/>
      <c r="AI113" s="201"/>
    </row>
    <row r="114" spans="1:35">
      <c r="A114" s="142" t="s">
        <v>126</v>
      </c>
      <c r="B114" s="166"/>
      <c r="C114" s="39" t="str">
        <f>IF(ISERROR(QUARTILE('Calcul Worksheet'!$DA$3:$DC$86,1)),"",QUARTILE('Calcul Worksheet'!$DA$3:$DC$86,1))</f>
        <v/>
      </c>
      <c r="D114" s="39" t="str">
        <f>IF(ISERROR(QUARTILE('Calcul Worksheet'!$DD$3:$DF$86,1)),"",QUARTILE('Calcul Worksheet'!$DD$3:$DF$86,1))</f>
        <v/>
      </c>
      <c r="E114" s="39" t="str">
        <f>IF(ISERROR(QUARTILE('Calcul Worksheet'!$DG$3:$DI$86,1)),"",QUARTILE('Calcul Worksheet'!$DG$3:$DI$86,1))</f>
        <v/>
      </c>
      <c r="F114" s="39" t="str">
        <f>IF(ISERROR(QUARTILE('Calcul Worksheet'!$DJ$3:$DL$86,1)),"",QUARTILE('Calcul Worksheet'!$DJ$3:$DL$86,1))</f>
        <v/>
      </c>
      <c r="G114" s="39" t="str">
        <f>IF(ISERROR(QUARTILE('Calcul Worksheet'!$DM$3:$DO$86,1)),"",QUARTILE('Calcul Worksheet'!$DM$3:$DO$86,1))</f>
        <v/>
      </c>
      <c r="H114" s="39" t="str">
        <f>IF(ISERROR(QUARTILE('Calcul Worksheet'!$DP$3:$DR$86,1)),"",QUARTILE('Calcul Worksheet'!$DP$3:$DR$86,1))</f>
        <v/>
      </c>
      <c r="I114" s="39" t="str">
        <f>IF(ISERROR(QUARTILE('Calcul Worksheet'!$DS$3:$DU$86,1)),"",QUARTILE('Calcul Worksheet'!$DS$3:$DU$86,1))</f>
        <v/>
      </c>
      <c r="J114" s="39" t="str">
        <f>IF(ISERROR(QUARTILE('Calcul Worksheet'!$DV$3:$DX$86,1)),"",QUARTILE('Calcul Worksheet'!$DV$3:$DX$86,1))</f>
        <v/>
      </c>
      <c r="K114" s="39" t="str">
        <f>IF(ISERROR(QUARTILE('Calcul Worksheet'!$DY$3:$EA$86,1)),"",QUARTILE('Calcul Worksheet'!$DY$3:$EA$86,1))</f>
        <v/>
      </c>
      <c r="L114" s="39" t="str">
        <f>IF(ISERROR(QUARTILE('Calcul Worksheet'!$EB$3:$ED$86,1)),"",QUARTILE('Calcul Worksheet'!$EB$3:$ED$86,1))</f>
        <v/>
      </c>
      <c r="M114" s="201"/>
      <c r="N114" s="201"/>
      <c r="O114" s="201"/>
      <c r="P114" s="201"/>
      <c r="Q114" s="201"/>
      <c r="R114" s="201"/>
      <c r="S114" s="201"/>
      <c r="T114" s="201"/>
      <c r="U114" s="201"/>
      <c r="V114" s="201"/>
      <c r="W114" s="201"/>
      <c r="X114" s="201"/>
      <c r="Y114" s="201"/>
      <c r="Z114" s="201"/>
      <c r="AA114" s="201"/>
      <c r="AB114" s="201"/>
      <c r="AC114" s="201"/>
      <c r="AD114" s="201"/>
      <c r="AE114" s="201"/>
      <c r="AF114" s="201"/>
      <c r="AG114" s="201"/>
      <c r="AH114" s="201"/>
      <c r="AI114" s="201"/>
    </row>
    <row r="115" spans="1:35">
      <c r="A115" s="142" t="s">
        <v>221</v>
      </c>
      <c r="B115" s="166"/>
      <c r="C115" s="39" t="str">
        <f>IF(ISERROR(MEDIAN('Calcul Worksheet'!$DA$3:$DC$86)),"",MEDIAN('Calcul Worksheet'!$DA$3:$DC$86))</f>
        <v/>
      </c>
      <c r="D115" s="39" t="str">
        <f>IF(ISERROR(MEDIAN('Calcul Worksheet'!$DD$3:$DF$86)),"",MEDIAN('Calcul Worksheet'!$DD$3:$DF$86))</f>
        <v/>
      </c>
      <c r="E115" s="39" t="str">
        <f>IF(ISERROR(MEDIAN('Calcul Worksheet'!$DG$3:$DI$86)),"",MEDIAN('Calcul Worksheet'!$DG$3:$DI$86))</f>
        <v/>
      </c>
      <c r="F115" s="39" t="str">
        <f>IF(ISERROR(MEDIAN('Calcul Worksheet'!$DJ$3:$DL$86)),"",MEDIAN('Calcul Worksheet'!$DJ$3:$DL$86))</f>
        <v/>
      </c>
      <c r="G115" s="39" t="str">
        <f>IF(ISERROR(MEDIAN('Calcul Worksheet'!$DM$3:$DO$86)),"",MEDIAN('Calcul Worksheet'!$DM$3:$DO$86))</f>
        <v/>
      </c>
      <c r="H115" s="39" t="str">
        <f>IF(ISERROR(MEDIAN('Calcul Worksheet'!$DP$3:$DR$86)),"",MEDIAN('Calcul Worksheet'!$DP$3:$DR$86))</f>
        <v/>
      </c>
      <c r="I115" s="39" t="str">
        <f>IF(ISERROR(MEDIAN('Calcul Worksheet'!$DS$3:$DU$86)),"",MEDIAN('Calcul Worksheet'!$DS$3:$DU$86))</f>
        <v/>
      </c>
      <c r="J115" s="39" t="str">
        <f>IF(ISERROR(MEDIAN('Calcul Worksheet'!$DV$3:$DX$86)),"",MEDIAN('Calcul Worksheet'!$DV$3:$DX$86))</f>
        <v/>
      </c>
      <c r="K115" s="39" t="str">
        <f>IF(ISERROR(MEDIAN('Calcul Worksheet'!$DY$3:$EA$86)),"",MEDIAN('Calcul Worksheet'!$DY$3:$EA$86))</f>
        <v/>
      </c>
      <c r="L115" s="39" t="str">
        <f>IF(ISERROR(MEDIAN('Calcul Worksheet'!$EB$3:$ED$86)),"",MEDIAN('Calcul Worksheet'!$EB$3:$ED$86))</f>
        <v/>
      </c>
      <c r="M115" s="201"/>
      <c r="N115" s="201"/>
      <c r="O115" s="201"/>
      <c r="P115" s="201"/>
      <c r="Q115" s="201"/>
      <c r="R115" s="201"/>
      <c r="S115" s="201"/>
      <c r="T115" s="201"/>
      <c r="U115" s="201"/>
      <c r="V115" s="201"/>
      <c r="W115" s="201"/>
      <c r="X115" s="201"/>
      <c r="Y115" s="201"/>
      <c r="Z115" s="201"/>
      <c r="AA115" s="201"/>
      <c r="AB115" s="201"/>
      <c r="AC115" s="201"/>
      <c r="AD115" s="201"/>
      <c r="AE115" s="201"/>
      <c r="AF115" s="201"/>
      <c r="AG115" s="201"/>
      <c r="AH115" s="201"/>
      <c r="AI115" s="201"/>
    </row>
    <row r="116" spans="1:35">
      <c r="A116" s="142" t="s">
        <v>127</v>
      </c>
      <c r="B116" s="166"/>
      <c r="C116" s="39" t="str">
        <f>IF(ISERROR(QUARTILE('Calcul Worksheet'!$DA$3:$DC$86,3)),"",QUARTILE('Calcul Worksheet'!$DA$3:$DC$86,3))</f>
        <v/>
      </c>
      <c r="D116" s="39" t="str">
        <f>IF(ISERROR(QUARTILE('Calcul Worksheet'!$DD$3:$DF$86,3)),"",QUARTILE('Calcul Worksheet'!$DD$3:$DF$86,3))</f>
        <v/>
      </c>
      <c r="E116" s="39" t="str">
        <f>IF(ISERROR(QUARTILE('Calcul Worksheet'!$DG$3:$DI$86,3)),"",QUARTILE('Calcul Worksheet'!$DG$3:$DI$86,3))</f>
        <v/>
      </c>
      <c r="F116" s="39" t="str">
        <f>IF(ISERROR(QUARTILE('Calcul Worksheet'!$DJ$3:$DL$86,3)),"",QUARTILE('Calcul Worksheet'!$DJ$3:$DL$86,3))</f>
        <v/>
      </c>
      <c r="G116" s="39" t="str">
        <f>IF(ISERROR(QUARTILE('Calcul Worksheet'!$DM$3:$DO$86,3)),"",QUARTILE('Calcul Worksheet'!$DM$3:$DO$86,3))</f>
        <v/>
      </c>
      <c r="H116" s="39" t="str">
        <f>IF(ISERROR(QUARTILE('Calcul Worksheet'!$DP$3:$DR$86,3)),"",QUARTILE('Calcul Worksheet'!$DP$3:$DR$86,3))</f>
        <v/>
      </c>
      <c r="I116" s="39" t="str">
        <f>IF(ISERROR(QUARTILE('Calcul Worksheet'!$DS$3:$DU$86,1)),"",QUARTILE('Calcul Worksheet'!$DS$3:$DU$86,1))</f>
        <v/>
      </c>
      <c r="J116" s="39" t="str">
        <f>IF(ISERROR(QUARTILE('Calcul Worksheet'!$DV$3:$DX$86,3)),"",QUARTILE('Calcul Worksheet'!$DV$3:$DX$86,3))</f>
        <v/>
      </c>
      <c r="K116" s="39" t="str">
        <f>IF(ISERROR(QUARTILE('Calcul Worksheet'!$DY$3:$EA$86,3)),"",QUARTILE('Calcul Worksheet'!$DY$3:$EA$86,3))</f>
        <v/>
      </c>
      <c r="L116" s="39" t="str">
        <f>IF(ISERROR(QUARTILE('Calcul Worksheet'!$EB$3:$ED$86,3)),"",QUARTILE('Calcul Worksheet'!$EB$3:$ED$86,3))</f>
        <v/>
      </c>
      <c r="M116" s="201"/>
      <c r="N116" s="201"/>
      <c r="O116" s="201"/>
      <c r="P116" s="201"/>
      <c r="Q116" s="201"/>
      <c r="R116" s="201"/>
      <c r="S116" s="201"/>
      <c r="T116" s="201"/>
      <c r="U116" s="201"/>
      <c r="V116" s="201"/>
      <c r="W116" s="201"/>
      <c r="X116" s="201"/>
      <c r="Y116" s="201"/>
      <c r="Z116" s="201"/>
      <c r="AA116" s="201"/>
      <c r="AB116" s="201"/>
      <c r="AC116" s="201"/>
      <c r="AD116" s="201"/>
      <c r="AE116" s="201"/>
      <c r="AF116" s="201"/>
      <c r="AG116" s="201"/>
      <c r="AH116" s="201"/>
      <c r="AI116" s="201"/>
    </row>
    <row r="117" spans="1:35">
      <c r="A117" s="142" t="s">
        <v>128</v>
      </c>
      <c r="B117" s="166"/>
      <c r="C117" s="39">
        <f>IF(ISERROR(MAX('Calcul Worksheet'!$DA$3:$DC$86)),"",MAX('Calcul Worksheet'!$DA$3:$DC$86))</f>
        <v>0</v>
      </c>
      <c r="D117" s="39">
        <f>IF(ISERROR(MAX('Calcul Worksheet'!$DD$3:$DF$86)),"",MAX('Calcul Worksheet'!$DD$3:$DF$86))</f>
        <v>0</v>
      </c>
      <c r="E117" s="39">
        <f>IF(ISERROR(MAX('Calcul Worksheet'!$DG$3:$DI$86)),"",MAX('Calcul Worksheet'!$DG$3:$DI$86))</f>
        <v>0</v>
      </c>
      <c r="F117" s="39">
        <f>IF(ISERROR(MAX('Calcul Worksheet'!$DJ$3:$DL$86)),"",MAX('Calcul Worksheet'!$DJ$3:$DL$86))</f>
        <v>0</v>
      </c>
      <c r="G117" s="39">
        <f>IF(ISERROR(MAX('Calcul Worksheet'!$DM$3:$DO$86)),"",MAX('Calcul Worksheet'!$DM$3:$DO$86))</f>
        <v>0</v>
      </c>
      <c r="H117" s="39">
        <f>IF(ISERROR(MAX('Calcul Worksheet'!$DP$3:$DR$86)),"",MAX('Calcul Worksheet'!$DP$3:$DR$86))</f>
        <v>0</v>
      </c>
      <c r="I117" s="39">
        <f>IF(ISERROR(MAX('Calcul Worksheet'!$DS$3:$DU$86)),"",MAX('Calcul Worksheet'!$DS$3:$DU$86))</f>
        <v>0</v>
      </c>
      <c r="J117" s="39">
        <f>IF(ISERROR(MAX('Calcul Worksheet'!$DV$3:$DX$86)),"",MAX('Calcul Worksheet'!$DV$3:$DX$86))</f>
        <v>0</v>
      </c>
      <c r="K117" s="39">
        <f>IF(ISERROR(MAX('Calcul Worksheet'!$DY$3:$EA$86)),"",MAX('Calcul Worksheet'!$DY$3:$EA$86))</f>
        <v>0</v>
      </c>
      <c r="L117" s="39">
        <f>IF(ISERROR(MAX('Calcul Worksheet'!$EB$3:$ED$86)),"",MAX('Calcul Worksheet'!$EB$3:$ED$86))</f>
        <v>0</v>
      </c>
      <c r="M117" s="201"/>
      <c r="N117" s="201"/>
      <c r="O117" s="201"/>
      <c r="P117" s="201"/>
      <c r="Q117" s="201"/>
      <c r="R117" s="201"/>
      <c r="S117" s="201"/>
      <c r="T117" s="201"/>
      <c r="U117" s="201"/>
      <c r="V117" s="201"/>
      <c r="W117" s="201"/>
      <c r="X117" s="201"/>
      <c r="Y117" s="201"/>
      <c r="Z117" s="201"/>
      <c r="AA117" s="201"/>
      <c r="AB117" s="201"/>
      <c r="AC117" s="201"/>
      <c r="AD117" s="201"/>
      <c r="AE117" s="201"/>
      <c r="AF117" s="201"/>
      <c r="AG117" s="201"/>
      <c r="AH117" s="201"/>
      <c r="AI117" s="201"/>
    </row>
    <row r="118" spans="1:35">
      <c r="A118" s="201"/>
      <c r="B118" s="201"/>
      <c r="C118" s="201"/>
      <c r="D118" s="201"/>
      <c r="E118" s="201"/>
      <c r="F118" s="201"/>
      <c r="G118" s="201"/>
      <c r="H118" s="201"/>
      <c r="I118" s="201"/>
      <c r="J118" s="201"/>
      <c r="K118" s="201"/>
      <c r="L118" s="201"/>
      <c r="M118" s="201"/>
      <c r="N118" s="201"/>
      <c r="O118" s="201"/>
      <c r="P118" s="201"/>
      <c r="Q118" s="201"/>
      <c r="R118" s="201"/>
      <c r="S118" s="201"/>
      <c r="T118" s="201"/>
      <c r="U118" s="201"/>
      <c r="V118" s="201"/>
      <c r="W118" s="201"/>
      <c r="X118" s="201"/>
      <c r="Y118" s="201"/>
      <c r="Z118" s="201"/>
      <c r="AA118" s="201"/>
      <c r="AB118" s="201"/>
      <c r="AC118" s="201"/>
      <c r="AD118" s="201"/>
      <c r="AE118" s="201"/>
      <c r="AF118" s="201"/>
      <c r="AG118" s="201"/>
      <c r="AH118" s="201"/>
      <c r="AI118" s="201"/>
    </row>
    <row r="119" spans="1:35">
      <c r="A119" s="201"/>
      <c r="B119" s="201"/>
      <c r="C119" s="201"/>
      <c r="D119" s="201"/>
      <c r="E119" s="201"/>
      <c r="F119" s="201"/>
      <c r="G119" s="201"/>
      <c r="H119" s="201"/>
      <c r="I119" s="201"/>
      <c r="J119" s="201"/>
      <c r="K119" s="201"/>
      <c r="L119" s="201"/>
      <c r="M119" s="201"/>
      <c r="N119" s="201"/>
      <c r="O119" s="201"/>
      <c r="P119" s="201"/>
      <c r="Q119" s="201"/>
      <c r="R119" s="201"/>
      <c r="S119" s="201"/>
      <c r="T119" s="201"/>
      <c r="U119" s="201"/>
      <c r="V119" s="201"/>
      <c r="W119" s="201"/>
      <c r="X119" s="201"/>
      <c r="Y119" s="201"/>
      <c r="Z119" s="201"/>
      <c r="AA119" s="201"/>
      <c r="AB119" s="201"/>
      <c r="AC119" s="201"/>
      <c r="AD119" s="201"/>
      <c r="AE119" s="201"/>
      <c r="AF119" s="201"/>
      <c r="AG119" s="201"/>
      <c r="AH119" s="201"/>
      <c r="AI119" s="201"/>
    </row>
    <row r="120" spans="1:35">
      <c r="A120" s="201"/>
      <c r="B120" s="183"/>
      <c r="C120" s="201"/>
      <c r="D120" s="201"/>
      <c r="E120" s="201"/>
      <c r="F120" s="201"/>
      <c r="G120" s="201"/>
      <c r="H120" s="201"/>
      <c r="I120" s="201"/>
      <c r="J120" s="201"/>
      <c r="K120" s="201"/>
      <c r="L120" s="201"/>
      <c r="M120" s="201"/>
      <c r="N120" s="201"/>
      <c r="O120" s="201"/>
      <c r="P120" s="201"/>
      <c r="Q120" s="201"/>
      <c r="R120" s="201"/>
      <c r="S120" s="201"/>
      <c r="T120" s="201"/>
      <c r="U120" s="201"/>
      <c r="V120" s="201"/>
      <c r="W120" s="201"/>
      <c r="X120" s="201"/>
      <c r="Y120" s="201"/>
      <c r="Z120" s="201"/>
      <c r="AA120" s="201"/>
      <c r="AB120" s="201"/>
      <c r="AC120" s="201"/>
      <c r="AD120" s="201"/>
      <c r="AE120" s="201"/>
      <c r="AF120" s="201"/>
      <c r="AG120" s="201"/>
      <c r="AH120" s="201"/>
      <c r="AI120" s="201"/>
    </row>
    <row r="121" spans="1:35">
      <c r="A121" s="201"/>
      <c r="B121" s="201"/>
      <c r="C121" s="201"/>
      <c r="D121" s="184"/>
      <c r="E121" s="201"/>
      <c r="F121" s="201"/>
      <c r="G121" s="201"/>
      <c r="H121" s="201"/>
      <c r="I121" s="201"/>
      <c r="J121" s="201"/>
      <c r="K121" s="201"/>
      <c r="L121" s="201"/>
      <c r="M121" s="201"/>
      <c r="N121" s="201"/>
      <c r="O121" s="201"/>
      <c r="P121" s="201"/>
      <c r="Q121" s="201"/>
      <c r="R121" s="201"/>
      <c r="S121" s="201"/>
      <c r="T121" s="201"/>
      <c r="U121" s="201"/>
      <c r="V121" s="201"/>
      <c r="W121" s="201"/>
      <c r="X121" s="201"/>
      <c r="Y121" s="201"/>
      <c r="Z121" s="201"/>
      <c r="AA121" s="201"/>
      <c r="AB121" s="201"/>
      <c r="AC121" s="201"/>
      <c r="AD121" s="201"/>
      <c r="AE121" s="201"/>
      <c r="AF121" s="201"/>
      <c r="AG121" s="201"/>
      <c r="AH121" s="201"/>
      <c r="AI121" s="201"/>
    </row>
    <row r="122" spans="1:35">
      <c r="A122" s="201"/>
      <c r="B122" s="201"/>
      <c r="C122" s="201"/>
      <c r="D122" s="201"/>
      <c r="E122" s="201"/>
      <c r="F122" s="201"/>
      <c r="G122" s="201"/>
      <c r="H122" s="201"/>
      <c r="I122" s="201"/>
      <c r="J122" s="201"/>
      <c r="K122" s="201"/>
      <c r="L122" s="201"/>
      <c r="M122" s="201"/>
      <c r="N122" s="201"/>
      <c r="O122" s="201"/>
      <c r="P122" s="201"/>
      <c r="Q122" s="201"/>
      <c r="R122" s="201"/>
      <c r="S122" s="201"/>
      <c r="T122" s="201"/>
      <c r="U122" s="201"/>
      <c r="V122" s="201"/>
      <c r="W122" s="201"/>
      <c r="X122" s="201"/>
      <c r="Y122" s="201"/>
      <c r="Z122" s="201"/>
      <c r="AA122" s="201"/>
      <c r="AB122" s="201"/>
      <c r="AC122" s="201"/>
      <c r="AD122" s="201"/>
      <c r="AE122" s="201"/>
      <c r="AF122" s="201"/>
      <c r="AG122" s="201"/>
      <c r="AH122" s="201"/>
      <c r="AI122" s="201"/>
    </row>
    <row r="123" spans="1:35">
      <c r="A123" s="201"/>
      <c r="B123" s="201"/>
      <c r="C123" s="201"/>
      <c r="D123" s="201"/>
      <c r="E123" s="201"/>
      <c r="F123" s="201"/>
      <c r="G123" s="201"/>
      <c r="H123" s="201"/>
      <c r="I123" s="201"/>
      <c r="J123" s="201"/>
      <c r="K123" s="201"/>
      <c r="L123" s="201"/>
      <c r="M123" s="201"/>
      <c r="N123" s="201"/>
      <c r="O123" s="201"/>
      <c r="P123" s="201"/>
      <c r="Q123" s="201"/>
      <c r="R123" s="201"/>
      <c r="S123" s="201"/>
      <c r="T123" s="201"/>
      <c r="U123" s="201"/>
      <c r="V123" s="201"/>
      <c r="W123" s="201"/>
      <c r="X123" s="201"/>
      <c r="Y123" s="201"/>
      <c r="Z123" s="201"/>
      <c r="AA123" s="201"/>
      <c r="AB123" s="201"/>
      <c r="AC123" s="201"/>
      <c r="AD123" s="201"/>
      <c r="AE123" s="201"/>
      <c r="AF123" s="201"/>
      <c r="AG123" s="201"/>
      <c r="AH123" s="201"/>
      <c r="AI123" s="201"/>
    </row>
    <row r="124" spans="1:35">
      <c r="A124" s="201"/>
      <c r="B124" s="201"/>
      <c r="C124" s="201"/>
      <c r="D124" s="201"/>
      <c r="E124" s="201"/>
      <c r="F124" s="201"/>
      <c r="G124" s="201"/>
      <c r="H124" s="201"/>
      <c r="I124" s="201"/>
      <c r="J124" s="201"/>
      <c r="K124" s="201"/>
      <c r="L124" s="201"/>
      <c r="M124" s="201"/>
      <c r="N124" s="201"/>
      <c r="O124" s="201"/>
      <c r="P124" s="201"/>
      <c r="Q124" s="201"/>
      <c r="R124" s="201"/>
      <c r="S124" s="201"/>
      <c r="T124" s="201"/>
      <c r="U124" s="201"/>
      <c r="V124" s="201"/>
      <c r="W124" s="201"/>
      <c r="X124" s="201"/>
      <c r="Y124" s="201"/>
      <c r="Z124" s="201"/>
      <c r="AA124" s="201"/>
      <c r="AB124" s="201"/>
      <c r="AC124" s="201"/>
      <c r="AD124" s="201"/>
      <c r="AE124" s="201"/>
      <c r="AF124" s="201"/>
      <c r="AG124" s="201"/>
      <c r="AH124" s="201"/>
      <c r="AI124" s="201"/>
    </row>
    <row r="125" spans="1:35">
      <c r="A125" s="201"/>
      <c r="B125" s="201"/>
      <c r="C125" s="201"/>
      <c r="D125" s="201"/>
      <c r="E125" s="201"/>
      <c r="F125" s="201"/>
      <c r="G125" s="201"/>
      <c r="H125" s="201"/>
      <c r="I125" s="201"/>
      <c r="J125" s="201"/>
      <c r="K125" s="201"/>
      <c r="L125" s="201"/>
      <c r="M125" s="201"/>
      <c r="N125" s="201"/>
      <c r="O125" s="201"/>
      <c r="P125" s="201"/>
      <c r="Q125" s="201"/>
      <c r="R125" s="201"/>
      <c r="S125" s="201"/>
      <c r="T125" s="201"/>
      <c r="U125" s="201"/>
      <c r="V125" s="201"/>
      <c r="W125" s="201"/>
      <c r="X125" s="201"/>
      <c r="Y125" s="201"/>
      <c r="Z125" s="201"/>
      <c r="AA125" s="201"/>
      <c r="AB125" s="201"/>
      <c r="AC125" s="201"/>
      <c r="AD125" s="201"/>
      <c r="AE125" s="201"/>
      <c r="AF125" s="201"/>
      <c r="AG125" s="201"/>
      <c r="AH125" s="201"/>
      <c r="AI125" s="201"/>
    </row>
    <row r="126" spans="1:35">
      <c r="A126" s="201"/>
      <c r="B126" s="201"/>
      <c r="C126" s="201"/>
      <c r="D126" s="201"/>
      <c r="E126" s="201"/>
      <c r="F126" s="201"/>
      <c r="G126" s="201"/>
      <c r="H126" s="201"/>
      <c r="I126" s="201"/>
      <c r="J126" s="201"/>
      <c r="K126" s="201"/>
      <c r="L126" s="201"/>
      <c r="M126" s="201"/>
      <c r="N126" s="201"/>
      <c r="O126" s="201"/>
      <c r="P126" s="201"/>
      <c r="Q126" s="201"/>
      <c r="R126" s="201"/>
      <c r="S126" s="201"/>
      <c r="T126" s="201"/>
      <c r="U126" s="201"/>
      <c r="V126" s="201"/>
      <c r="W126" s="201"/>
      <c r="X126" s="201"/>
      <c r="Y126" s="201"/>
      <c r="Z126" s="201"/>
      <c r="AA126" s="201"/>
      <c r="AB126" s="201"/>
      <c r="AC126" s="201"/>
      <c r="AD126" s="201"/>
      <c r="AE126" s="201"/>
      <c r="AF126" s="201"/>
      <c r="AG126" s="201"/>
      <c r="AH126" s="201"/>
      <c r="AI126" s="201"/>
    </row>
    <row r="127" spans="1:35">
      <c r="A127" s="201"/>
      <c r="B127" s="201"/>
      <c r="C127" s="201"/>
      <c r="D127" s="201"/>
      <c r="E127" s="201"/>
      <c r="F127" s="201"/>
      <c r="G127" s="201"/>
      <c r="H127" s="201"/>
      <c r="I127" s="201"/>
      <c r="J127" s="201"/>
      <c r="K127" s="201"/>
      <c r="L127" s="201"/>
      <c r="M127" s="201"/>
      <c r="N127" s="201"/>
      <c r="O127" s="201"/>
      <c r="P127" s="201"/>
      <c r="Q127" s="201"/>
      <c r="R127" s="201"/>
      <c r="S127" s="201"/>
      <c r="T127" s="201"/>
      <c r="U127" s="201"/>
      <c r="V127" s="201"/>
      <c r="W127" s="201"/>
      <c r="X127" s="201"/>
      <c r="Y127" s="201"/>
      <c r="Z127" s="201"/>
      <c r="AA127" s="201"/>
      <c r="AB127" s="201"/>
      <c r="AC127" s="201"/>
      <c r="AD127" s="201"/>
      <c r="AE127" s="201"/>
      <c r="AF127" s="201"/>
      <c r="AG127" s="201"/>
      <c r="AH127" s="201"/>
      <c r="AI127" s="201"/>
    </row>
    <row r="128" spans="1:35">
      <c r="A128" s="201"/>
      <c r="B128" s="201"/>
      <c r="C128" s="201"/>
      <c r="D128" s="201"/>
      <c r="E128" s="201"/>
      <c r="F128" s="201"/>
      <c r="G128" s="201"/>
      <c r="H128" s="201"/>
      <c r="I128" s="201"/>
      <c r="J128" s="201"/>
      <c r="K128" s="201"/>
      <c r="L128" s="201"/>
      <c r="M128" s="201"/>
      <c r="N128" s="201"/>
      <c r="O128" s="201"/>
      <c r="P128" s="201"/>
      <c r="Q128" s="201"/>
      <c r="R128" s="201"/>
      <c r="S128" s="201"/>
      <c r="T128" s="201"/>
      <c r="U128" s="201"/>
      <c r="V128" s="201"/>
      <c r="W128" s="201"/>
      <c r="X128" s="201"/>
      <c r="Y128" s="201"/>
      <c r="Z128" s="201"/>
      <c r="AA128" s="201"/>
      <c r="AB128" s="201"/>
      <c r="AC128" s="201"/>
      <c r="AD128" s="201"/>
      <c r="AE128" s="201"/>
      <c r="AF128" s="201"/>
      <c r="AG128" s="201"/>
      <c r="AH128" s="201"/>
      <c r="AI128" s="201"/>
    </row>
    <row r="129" spans="1:35">
      <c r="A129" s="201"/>
      <c r="B129" s="201"/>
      <c r="C129" s="201"/>
      <c r="D129" s="201"/>
      <c r="E129" s="201"/>
      <c r="F129" s="201"/>
      <c r="G129" s="201"/>
      <c r="H129" s="201"/>
      <c r="I129" s="201"/>
      <c r="J129" s="201"/>
      <c r="K129" s="201"/>
      <c r="L129" s="201"/>
      <c r="M129" s="201"/>
      <c r="N129" s="201"/>
      <c r="O129" s="201"/>
      <c r="P129" s="201"/>
      <c r="Q129" s="201"/>
      <c r="R129" s="201"/>
      <c r="S129" s="201"/>
      <c r="T129" s="201"/>
      <c r="U129" s="201"/>
      <c r="V129" s="201"/>
      <c r="W129" s="201"/>
      <c r="X129" s="201"/>
      <c r="Y129" s="201"/>
      <c r="Z129" s="201"/>
      <c r="AA129" s="201"/>
      <c r="AB129" s="201"/>
      <c r="AC129" s="201"/>
      <c r="AD129" s="201"/>
      <c r="AE129" s="201"/>
      <c r="AF129" s="201"/>
      <c r="AG129" s="201"/>
      <c r="AH129" s="201"/>
      <c r="AI129" s="201"/>
    </row>
    <row r="130" spans="1:35">
      <c r="A130" s="201"/>
      <c r="B130" s="201"/>
      <c r="C130" s="201"/>
      <c r="D130" s="201"/>
      <c r="E130" s="201"/>
      <c r="F130" s="201"/>
      <c r="G130" s="201"/>
      <c r="H130" s="201"/>
      <c r="I130" s="201"/>
      <c r="J130" s="201"/>
      <c r="K130" s="201"/>
      <c r="L130" s="201"/>
      <c r="M130" s="201"/>
      <c r="N130" s="201"/>
      <c r="O130" s="201"/>
      <c r="P130" s="201"/>
      <c r="Q130" s="201"/>
      <c r="R130" s="201"/>
      <c r="S130" s="201"/>
      <c r="T130" s="201"/>
      <c r="U130" s="201"/>
      <c r="V130" s="201"/>
      <c r="W130" s="201"/>
      <c r="X130" s="201"/>
      <c r="Y130" s="201"/>
      <c r="Z130" s="201"/>
      <c r="AA130" s="201"/>
      <c r="AB130" s="201"/>
      <c r="AC130" s="201"/>
      <c r="AD130" s="201"/>
      <c r="AE130" s="201"/>
      <c r="AF130" s="201"/>
      <c r="AG130" s="201"/>
      <c r="AH130" s="201"/>
      <c r="AI130" s="201"/>
    </row>
    <row r="131" spans="1:35">
      <c r="A131" s="201"/>
      <c r="B131" s="201"/>
      <c r="C131" s="201"/>
      <c r="D131" s="201"/>
      <c r="E131" s="201"/>
      <c r="F131" s="201"/>
      <c r="G131" s="201"/>
      <c r="H131" s="201"/>
      <c r="I131" s="201"/>
      <c r="J131" s="201"/>
      <c r="K131" s="201"/>
      <c r="L131" s="201"/>
      <c r="M131" s="201"/>
      <c r="N131" s="201"/>
      <c r="O131" s="201"/>
      <c r="P131" s="201"/>
      <c r="Q131" s="201"/>
      <c r="R131" s="201"/>
      <c r="S131" s="201"/>
      <c r="T131" s="201"/>
      <c r="U131" s="201"/>
      <c r="V131" s="201"/>
      <c r="W131" s="201"/>
      <c r="X131" s="201"/>
      <c r="Y131" s="201"/>
      <c r="Z131" s="201"/>
      <c r="AA131" s="201"/>
      <c r="AB131" s="201"/>
      <c r="AC131" s="201"/>
      <c r="AD131" s="201"/>
      <c r="AE131" s="201"/>
      <c r="AF131" s="201"/>
      <c r="AG131" s="201"/>
      <c r="AH131" s="201"/>
      <c r="AI131" s="201"/>
    </row>
    <row r="132" spans="1:35">
      <c r="A132" s="201"/>
      <c r="B132" s="201"/>
      <c r="C132" s="201"/>
      <c r="D132" s="201"/>
      <c r="E132" s="201"/>
      <c r="F132" s="201"/>
      <c r="G132" s="201"/>
      <c r="H132" s="201"/>
      <c r="I132" s="201"/>
      <c r="J132" s="201"/>
      <c r="K132" s="201"/>
      <c r="L132" s="201"/>
      <c r="M132" s="201"/>
      <c r="N132" s="201"/>
      <c r="O132" s="201"/>
      <c r="P132" s="201"/>
      <c r="Q132" s="201"/>
      <c r="R132" s="201"/>
      <c r="S132" s="201"/>
      <c r="T132" s="201"/>
      <c r="U132" s="201"/>
      <c r="V132" s="201"/>
      <c r="W132" s="201"/>
      <c r="X132" s="201"/>
      <c r="Y132" s="201"/>
      <c r="Z132" s="201"/>
      <c r="AA132" s="201"/>
      <c r="AB132" s="201"/>
      <c r="AC132" s="201"/>
      <c r="AD132" s="201"/>
      <c r="AE132" s="201"/>
      <c r="AF132" s="201"/>
      <c r="AG132" s="201"/>
      <c r="AH132" s="201"/>
      <c r="AI132" s="201"/>
    </row>
    <row r="133" spans="1:35">
      <c r="A133" s="201"/>
      <c r="B133" s="201"/>
      <c r="C133" s="201"/>
      <c r="D133" s="201"/>
      <c r="E133" s="201"/>
      <c r="F133" s="201"/>
      <c r="G133" s="201"/>
      <c r="H133" s="201"/>
      <c r="I133" s="201"/>
      <c r="J133" s="201"/>
      <c r="K133" s="201"/>
      <c r="L133" s="201"/>
      <c r="M133" s="201"/>
      <c r="N133" s="201"/>
      <c r="O133" s="201"/>
      <c r="P133" s="201"/>
      <c r="Q133" s="201"/>
      <c r="R133" s="201"/>
      <c r="S133" s="201"/>
      <c r="T133" s="201"/>
      <c r="U133" s="201"/>
      <c r="V133" s="201"/>
      <c r="W133" s="201"/>
      <c r="X133" s="201"/>
      <c r="Y133" s="201"/>
      <c r="Z133" s="201"/>
      <c r="AA133" s="201"/>
      <c r="AB133" s="201"/>
      <c r="AC133" s="201"/>
      <c r="AD133" s="201"/>
      <c r="AE133" s="201"/>
      <c r="AF133" s="201"/>
      <c r="AG133" s="201"/>
      <c r="AH133" s="201"/>
      <c r="AI133" s="201"/>
    </row>
    <row r="134" spans="1:35">
      <c r="A134" s="201"/>
      <c r="B134" s="201"/>
      <c r="C134" s="201"/>
      <c r="D134" s="201"/>
      <c r="E134" s="201"/>
      <c r="F134" s="201"/>
      <c r="G134" s="201"/>
      <c r="H134" s="201"/>
      <c r="I134" s="201"/>
      <c r="J134" s="201"/>
      <c r="K134" s="201"/>
      <c r="L134" s="201"/>
      <c r="M134" s="201"/>
      <c r="N134" s="201"/>
      <c r="O134" s="201"/>
      <c r="P134" s="201"/>
      <c r="Q134" s="201"/>
      <c r="R134" s="201"/>
      <c r="S134" s="201"/>
      <c r="T134" s="201"/>
      <c r="U134" s="201"/>
      <c r="V134" s="201"/>
      <c r="W134" s="201"/>
      <c r="X134" s="201"/>
      <c r="Y134" s="201"/>
      <c r="Z134" s="201"/>
      <c r="AA134" s="201"/>
      <c r="AB134" s="201"/>
      <c r="AC134" s="201"/>
      <c r="AD134" s="201"/>
      <c r="AE134" s="201"/>
      <c r="AF134" s="201"/>
      <c r="AG134" s="201"/>
      <c r="AH134" s="201"/>
      <c r="AI134" s="201"/>
    </row>
    <row r="135" spans="1:35">
      <c r="A135" s="201"/>
      <c r="B135" s="183"/>
      <c r="C135" s="201"/>
      <c r="D135" s="201"/>
      <c r="E135" s="201"/>
      <c r="F135" s="201"/>
      <c r="G135" s="201"/>
      <c r="H135" s="201"/>
      <c r="I135" s="201"/>
      <c r="J135" s="201"/>
      <c r="K135" s="201"/>
      <c r="L135" s="201"/>
      <c r="M135" s="201"/>
      <c r="N135" s="201"/>
      <c r="O135" s="201"/>
      <c r="P135" s="201"/>
      <c r="Q135" s="201"/>
      <c r="R135" s="201"/>
      <c r="S135" s="201"/>
      <c r="T135" s="201"/>
      <c r="U135" s="201"/>
      <c r="V135" s="201"/>
      <c r="W135" s="201"/>
      <c r="X135" s="201"/>
      <c r="Y135" s="201"/>
      <c r="Z135" s="201"/>
      <c r="AA135" s="201"/>
      <c r="AB135" s="201"/>
      <c r="AC135" s="201"/>
      <c r="AD135" s="201"/>
      <c r="AE135" s="201"/>
      <c r="AF135" s="201"/>
      <c r="AG135" s="201"/>
      <c r="AH135" s="201"/>
      <c r="AI135" s="201"/>
    </row>
    <row r="136" spans="1:35">
      <c r="A136" s="201"/>
      <c r="B136" s="201"/>
      <c r="C136" s="201"/>
      <c r="D136" s="184"/>
      <c r="E136" s="201"/>
      <c r="F136" s="201"/>
      <c r="G136" s="201"/>
      <c r="H136" s="201"/>
      <c r="I136" s="201"/>
      <c r="J136" s="201"/>
      <c r="K136" s="201"/>
      <c r="L136" s="201"/>
      <c r="M136" s="201"/>
      <c r="N136" s="201"/>
      <c r="O136" s="201"/>
      <c r="P136" s="201"/>
      <c r="Q136" s="201"/>
      <c r="R136" s="201"/>
      <c r="S136" s="201"/>
      <c r="T136" s="201"/>
      <c r="U136" s="201"/>
      <c r="V136" s="201"/>
      <c r="W136" s="201"/>
      <c r="X136" s="201"/>
      <c r="Y136" s="201"/>
      <c r="Z136" s="201"/>
      <c r="AA136" s="201"/>
      <c r="AB136" s="201"/>
      <c r="AC136" s="201"/>
      <c r="AD136" s="201"/>
      <c r="AE136" s="201"/>
      <c r="AF136" s="201"/>
      <c r="AG136" s="201"/>
      <c r="AH136" s="201"/>
      <c r="AI136" s="201"/>
    </row>
    <row r="137" spans="1:35">
      <c r="A137" s="201"/>
      <c r="B137" s="201"/>
      <c r="C137" s="201"/>
      <c r="D137" s="201"/>
      <c r="E137" s="201"/>
      <c r="F137" s="201"/>
      <c r="G137" s="201"/>
      <c r="H137" s="201"/>
      <c r="I137" s="201"/>
      <c r="J137" s="201"/>
      <c r="K137" s="201"/>
      <c r="L137" s="201"/>
      <c r="M137" s="201"/>
      <c r="N137" s="201"/>
      <c r="O137" s="201"/>
      <c r="P137" s="201"/>
      <c r="Q137" s="201"/>
      <c r="R137" s="201"/>
      <c r="S137" s="201"/>
      <c r="T137" s="201"/>
      <c r="U137" s="201"/>
      <c r="V137" s="201"/>
      <c r="W137" s="201"/>
      <c r="X137" s="201"/>
      <c r="Y137" s="201"/>
      <c r="Z137" s="201"/>
      <c r="AA137" s="201"/>
      <c r="AB137" s="201"/>
      <c r="AC137" s="201"/>
      <c r="AD137" s="201"/>
      <c r="AE137" s="201"/>
      <c r="AF137" s="201"/>
      <c r="AG137" s="201"/>
      <c r="AH137" s="201"/>
      <c r="AI137" s="201"/>
    </row>
    <row r="138" spans="1:35">
      <c r="A138" s="201"/>
      <c r="B138" s="201"/>
      <c r="C138" s="201"/>
      <c r="D138" s="201"/>
      <c r="E138" s="201"/>
      <c r="F138" s="201"/>
      <c r="G138" s="201"/>
      <c r="H138" s="201"/>
      <c r="I138" s="201"/>
      <c r="J138" s="201"/>
      <c r="K138" s="201"/>
      <c r="L138" s="201"/>
      <c r="M138" s="201"/>
      <c r="N138" s="201"/>
      <c r="O138" s="201"/>
      <c r="P138" s="201"/>
      <c r="Q138" s="201"/>
      <c r="R138" s="201"/>
      <c r="S138" s="201"/>
      <c r="T138" s="201"/>
      <c r="U138" s="201"/>
      <c r="V138" s="201"/>
      <c r="W138" s="201"/>
      <c r="X138" s="201"/>
      <c r="Y138" s="201"/>
      <c r="Z138" s="201"/>
      <c r="AA138" s="201"/>
      <c r="AB138" s="201"/>
      <c r="AC138" s="201"/>
      <c r="AD138" s="201"/>
      <c r="AE138" s="201"/>
      <c r="AF138" s="201"/>
      <c r="AG138" s="201"/>
      <c r="AH138" s="201"/>
      <c r="AI138" s="201"/>
    </row>
    <row r="139" spans="1:35">
      <c r="A139" s="201"/>
      <c r="B139" s="201"/>
      <c r="C139" s="201"/>
      <c r="D139" s="201"/>
      <c r="E139" s="201"/>
      <c r="F139" s="201"/>
      <c r="G139" s="201"/>
      <c r="H139" s="201"/>
      <c r="I139" s="201"/>
      <c r="J139" s="201"/>
      <c r="K139" s="201"/>
      <c r="L139" s="201"/>
      <c r="M139" s="201"/>
      <c r="N139" s="201"/>
      <c r="O139" s="201"/>
      <c r="P139" s="201"/>
      <c r="Q139" s="201"/>
      <c r="R139" s="201"/>
      <c r="S139" s="201"/>
      <c r="T139" s="201"/>
      <c r="U139" s="201"/>
      <c r="V139" s="201"/>
      <c r="W139" s="201"/>
      <c r="X139" s="201"/>
      <c r="Y139" s="201"/>
      <c r="Z139" s="201"/>
      <c r="AA139" s="201"/>
      <c r="AB139" s="201"/>
      <c r="AC139" s="201"/>
      <c r="AD139" s="201"/>
      <c r="AE139" s="201"/>
      <c r="AF139" s="201"/>
      <c r="AG139" s="201"/>
      <c r="AH139" s="201"/>
      <c r="AI139" s="201"/>
    </row>
    <row r="140" spans="1:35">
      <c r="A140" s="201"/>
      <c r="B140" s="201"/>
      <c r="C140" s="201"/>
      <c r="D140" s="201"/>
      <c r="E140" s="201"/>
      <c r="F140" s="201"/>
      <c r="G140" s="201"/>
      <c r="H140" s="201"/>
      <c r="I140" s="201"/>
      <c r="J140" s="201"/>
      <c r="K140" s="201"/>
      <c r="L140" s="201"/>
      <c r="M140" s="201"/>
      <c r="N140" s="201"/>
      <c r="O140" s="201"/>
      <c r="P140" s="201"/>
      <c r="Q140" s="201"/>
      <c r="R140" s="201"/>
      <c r="S140" s="201"/>
      <c r="T140" s="201"/>
      <c r="U140" s="201"/>
      <c r="V140" s="201"/>
      <c r="W140" s="201"/>
      <c r="X140" s="201"/>
      <c r="Y140" s="201"/>
      <c r="Z140" s="201"/>
      <c r="AA140" s="201"/>
      <c r="AB140" s="201"/>
      <c r="AC140" s="201"/>
      <c r="AD140" s="201"/>
      <c r="AE140" s="201"/>
      <c r="AF140" s="201"/>
      <c r="AG140" s="201"/>
      <c r="AH140" s="201"/>
      <c r="AI140" s="201"/>
    </row>
    <row r="141" spans="1:35">
      <c r="A141" s="201"/>
      <c r="B141" s="201"/>
      <c r="C141" s="201"/>
      <c r="D141" s="201"/>
      <c r="E141" s="201"/>
      <c r="F141" s="201"/>
      <c r="G141" s="201"/>
      <c r="H141" s="201"/>
      <c r="I141" s="201"/>
      <c r="J141" s="201"/>
      <c r="K141" s="201"/>
      <c r="L141" s="201"/>
      <c r="M141" s="201"/>
      <c r="N141" s="201"/>
      <c r="O141" s="201"/>
      <c r="P141" s="201"/>
      <c r="Q141" s="201"/>
      <c r="R141" s="201"/>
      <c r="S141" s="201"/>
      <c r="T141" s="201"/>
      <c r="U141" s="201"/>
      <c r="V141" s="201"/>
      <c r="W141" s="201"/>
      <c r="X141" s="201"/>
      <c r="Y141" s="201"/>
      <c r="Z141" s="201"/>
      <c r="AA141" s="201"/>
      <c r="AB141" s="201"/>
      <c r="AC141" s="201"/>
      <c r="AD141" s="201"/>
      <c r="AE141" s="201"/>
      <c r="AF141" s="201"/>
      <c r="AG141" s="201"/>
      <c r="AH141" s="201"/>
      <c r="AI141" s="201"/>
    </row>
    <row r="142" spans="1:35">
      <c r="A142" s="201"/>
      <c r="B142" s="201"/>
      <c r="C142" s="201"/>
      <c r="D142" s="201"/>
      <c r="E142" s="201"/>
      <c r="F142" s="201"/>
      <c r="G142" s="201"/>
      <c r="H142" s="201"/>
      <c r="I142" s="201"/>
      <c r="J142" s="201"/>
      <c r="K142" s="201"/>
      <c r="L142" s="201"/>
      <c r="M142" s="201"/>
      <c r="N142" s="201"/>
      <c r="O142" s="201"/>
      <c r="P142" s="201"/>
      <c r="Q142" s="201"/>
      <c r="R142" s="201"/>
      <c r="S142" s="201"/>
      <c r="T142" s="201"/>
      <c r="U142" s="201"/>
      <c r="V142" s="201"/>
      <c r="W142" s="201"/>
      <c r="X142" s="201"/>
      <c r="Y142" s="201"/>
      <c r="Z142" s="201"/>
      <c r="AA142" s="201"/>
      <c r="AB142" s="201"/>
      <c r="AC142" s="201"/>
      <c r="AD142" s="201"/>
      <c r="AE142" s="201"/>
      <c r="AF142" s="201"/>
      <c r="AG142" s="201"/>
      <c r="AH142" s="201"/>
      <c r="AI142" s="201"/>
    </row>
    <row r="143" spans="1:35">
      <c r="A143" s="201"/>
      <c r="B143" s="201"/>
      <c r="C143" s="201"/>
      <c r="D143" s="201"/>
      <c r="E143" s="201"/>
      <c r="F143" s="201"/>
      <c r="G143" s="201"/>
      <c r="H143" s="201"/>
      <c r="I143" s="201"/>
      <c r="J143" s="201"/>
      <c r="K143" s="201"/>
      <c r="L143" s="201"/>
      <c r="M143" s="201"/>
      <c r="N143" s="201"/>
      <c r="O143" s="201"/>
      <c r="P143" s="201"/>
      <c r="Q143" s="201"/>
      <c r="R143" s="201"/>
      <c r="S143" s="201"/>
      <c r="T143" s="201"/>
      <c r="U143" s="201"/>
      <c r="V143" s="201"/>
      <c r="W143" s="201"/>
      <c r="X143" s="201"/>
      <c r="Y143" s="201"/>
      <c r="Z143" s="201"/>
      <c r="AA143" s="201"/>
      <c r="AB143" s="201"/>
      <c r="AC143" s="201"/>
      <c r="AD143" s="201"/>
      <c r="AE143" s="201"/>
      <c r="AF143" s="201"/>
      <c r="AG143" s="201"/>
      <c r="AH143" s="201"/>
      <c r="AI143" s="201"/>
    </row>
    <row r="144" spans="1:35">
      <c r="A144" s="201"/>
      <c r="B144" s="201"/>
      <c r="C144" s="201"/>
      <c r="D144" s="201"/>
      <c r="E144" s="201"/>
      <c r="F144" s="201"/>
      <c r="G144" s="201"/>
      <c r="H144" s="201"/>
      <c r="I144" s="201"/>
      <c r="J144" s="201"/>
      <c r="K144" s="201"/>
      <c r="L144" s="201"/>
      <c r="M144" s="201"/>
      <c r="N144" s="201"/>
      <c r="O144" s="201"/>
      <c r="P144" s="201"/>
      <c r="Q144" s="201"/>
      <c r="R144" s="201"/>
      <c r="S144" s="201"/>
      <c r="T144" s="201"/>
      <c r="U144" s="201"/>
      <c r="V144" s="201"/>
      <c r="W144" s="201"/>
      <c r="X144" s="201"/>
      <c r="Y144" s="201"/>
      <c r="Z144" s="201"/>
      <c r="AA144" s="201"/>
      <c r="AB144" s="201"/>
      <c r="AC144" s="201"/>
      <c r="AD144" s="201"/>
      <c r="AE144" s="201"/>
      <c r="AF144" s="201"/>
      <c r="AG144" s="201"/>
      <c r="AH144" s="201"/>
      <c r="AI144" s="201"/>
    </row>
    <row r="145" spans="1:35">
      <c r="A145" s="201"/>
      <c r="B145" s="201"/>
      <c r="C145" s="201"/>
      <c r="D145" s="201"/>
      <c r="E145" s="201"/>
      <c r="F145" s="201"/>
      <c r="G145" s="201"/>
      <c r="H145" s="201"/>
      <c r="I145" s="201"/>
      <c r="J145" s="201"/>
      <c r="K145" s="201"/>
      <c r="L145" s="201"/>
      <c r="M145" s="201"/>
      <c r="N145" s="201"/>
      <c r="O145" s="201"/>
      <c r="P145" s="201"/>
      <c r="Q145" s="201"/>
      <c r="R145" s="201"/>
      <c r="S145" s="201"/>
      <c r="T145" s="201"/>
      <c r="U145" s="201"/>
      <c r="V145" s="201"/>
      <c r="W145" s="201"/>
      <c r="X145" s="201"/>
      <c r="Y145" s="201"/>
      <c r="Z145" s="201"/>
      <c r="AA145" s="201"/>
      <c r="AB145" s="201"/>
      <c r="AC145" s="201"/>
      <c r="AD145" s="201"/>
      <c r="AE145" s="201"/>
      <c r="AF145" s="201"/>
      <c r="AG145" s="201"/>
      <c r="AH145" s="201"/>
      <c r="AI145" s="201"/>
    </row>
    <row r="146" spans="1:35">
      <c r="A146" s="201"/>
      <c r="B146" s="201"/>
      <c r="C146" s="201"/>
      <c r="D146" s="201"/>
      <c r="E146" s="201"/>
      <c r="F146" s="201"/>
      <c r="G146" s="201"/>
      <c r="H146" s="201"/>
      <c r="I146" s="201"/>
      <c r="J146" s="201"/>
      <c r="K146" s="201"/>
      <c r="L146" s="201"/>
      <c r="M146" s="201"/>
      <c r="N146" s="201"/>
      <c r="O146" s="201"/>
      <c r="P146" s="201"/>
      <c r="Q146" s="201"/>
      <c r="R146" s="201"/>
      <c r="S146" s="201"/>
      <c r="T146" s="201"/>
      <c r="U146" s="201"/>
      <c r="V146" s="201"/>
      <c r="W146" s="201"/>
      <c r="X146" s="201"/>
      <c r="Y146" s="201"/>
      <c r="Z146" s="201"/>
      <c r="AA146" s="201"/>
      <c r="AB146" s="201"/>
      <c r="AC146" s="201"/>
      <c r="AD146" s="201"/>
      <c r="AE146" s="201"/>
      <c r="AF146" s="201"/>
      <c r="AG146" s="201"/>
      <c r="AH146" s="201"/>
      <c r="AI146" s="201"/>
    </row>
    <row r="147" spans="1:35">
      <c r="A147" s="201"/>
      <c r="B147" s="201"/>
      <c r="C147" s="201"/>
      <c r="D147" s="201"/>
      <c r="E147" s="201"/>
      <c r="F147" s="201"/>
      <c r="G147" s="201"/>
      <c r="H147" s="201"/>
      <c r="I147" s="201"/>
      <c r="J147" s="201"/>
      <c r="K147" s="201"/>
      <c r="L147" s="201"/>
      <c r="M147" s="201"/>
      <c r="N147" s="201"/>
      <c r="O147" s="201"/>
      <c r="P147" s="201"/>
      <c r="Q147" s="201"/>
      <c r="R147" s="201"/>
      <c r="S147" s="201"/>
      <c r="T147" s="201"/>
      <c r="U147" s="201"/>
      <c r="V147" s="201"/>
      <c r="W147" s="201"/>
      <c r="X147" s="201"/>
      <c r="Y147" s="201"/>
      <c r="Z147" s="201"/>
      <c r="AA147" s="201"/>
      <c r="AB147" s="201"/>
      <c r="AC147" s="201"/>
      <c r="AD147" s="201"/>
      <c r="AE147" s="201"/>
      <c r="AF147" s="201"/>
      <c r="AG147" s="201"/>
      <c r="AH147" s="201"/>
      <c r="AI147" s="201"/>
    </row>
    <row r="148" spans="1:35">
      <c r="A148" s="201"/>
      <c r="B148" s="201"/>
      <c r="C148" s="201"/>
      <c r="D148" s="201"/>
      <c r="E148" s="201"/>
      <c r="F148" s="201"/>
      <c r="G148" s="201"/>
      <c r="H148" s="201"/>
      <c r="I148" s="201"/>
      <c r="J148" s="201"/>
      <c r="K148" s="201"/>
      <c r="L148" s="201"/>
      <c r="M148" s="201"/>
      <c r="N148" s="201"/>
      <c r="O148" s="201"/>
      <c r="P148" s="201"/>
      <c r="Q148" s="201"/>
      <c r="R148" s="201"/>
      <c r="S148" s="201"/>
      <c r="T148" s="201"/>
      <c r="U148" s="201"/>
      <c r="V148" s="201"/>
      <c r="W148" s="201"/>
      <c r="X148" s="201"/>
      <c r="Y148" s="201"/>
      <c r="Z148" s="201"/>
      <c r="AA148" s="201"/>
      <c r="AB148" s="201"/>
      <c r="AC148" s="201"/>
      <c r="AD148" s="201"/>
      <c r="AE148" s="201"/>
      <c r="AF148" s="201"/>
      <c r="AG148" s="201"/>
      <c r="AH148" s="201"/>
      <c r="AI148" s="201"/>
    </row>
    <row r="149" spans="1:35">
      <c r="A149" s="201"/>
      <c r="B149" s="201"/>
      <c r="C149" s="201"/>
      <c r="D149" s="201"/>
      <c r="E149" s="201"/>
      <c r="F149" s="201"/>
      <c r="G149" s="201"/>
      <c r="H149" s="201"/>
      <c r="I149" s="201"/>
      <c r="J149" s="201"/>
      <c r="K149" s="201"/>
      <c r="L149" s="201"/>
      <c r="M149" s="201"/>
      <c r="N149" s="201"/>
      <c r="O149" s="201"/>
      <c r="P149" s="201"/>
      <c r="Q149" s="201"/>
      <c r="R149" s="201"/>
      <c r="S149" s="201"/>
      <c r="T149" s="201"/>
      <c r="U149" s="201"/>
      <c r="V149" s="201"/>
      <c r="W149" s="201"/>
      <c r="X149" s="201"/>
      <c r="Y149" s="201"/>
      <c r="Z149" s="201"/>
      <c r="AA149" s="201"/>
      <c r="AB149" s="201"/>
      <c r="AC149" s="201"/>
      <c r="AD149" s="201"/>
      <c r="AE149" s="201"/>
      <c r="AF149" s="201"/>
      <c r="AG149" s="201"/>
      <c r="AH149" s="201"/>
      <c r="AI149" s="201"/>
    </row>
    <row r="150" spans="1:35">
      <c r="A150" s="201"/>
      <c r="B150" s="201"/>
      <c r="C150" s="201"/>
      <c r="D150" s="201"/>
      <c r="E150" s="201"/>
      <c r="F150" s="201"/>
      <c r="G150" s="201"/>
      <c r="H150" s="201"/>
      <c r="I150" s="201"/>
      <c r="J150" s="201"/>
      <c r="K150" s="201"/>
      <c r="L150" s="201"/>
      <c r="M150" s="201"/>
      <c r="N150" s="201"/>
      <c r="O150" s="201"/>
      <c r="P150" s="201"/>
      <c r="Q150" s="201"/>
      <c r="R150" s="201"/>
      <c r="S150" s="201"/>
      <c r="T150" s="201"/>
      <c r="U150" s="201"/>
      <c r="V150" s="201"/>
      <c r="W150" s="201"/>
      <c r="X150" s="201"/>
      <c r="Y150" s="201"/>
      <c r="Z150" s="201"/>
      <c r="AA150" s="201"/>
      <c r="AB150" s="201"/>
      <c r="AC150" s="201"/>
      <c r="AD150" s="201"/>
      <c r="AE150" s="201"/>
      <c r="AF150" s="201"/>
      <c r="AG150" s="201"/>
      <c r="AH150" s="201"/>
      <c r="AI150" s="201"/>
    </row>
    <row r="151" spans="1:35">
      <c r="A151" s="201"/>
      <c r="B151" s="201"/>
      <c r="C151" s="201"/>
      <c r="D151" s="201"/>
      <c r="E151" s="201"/>
      <c r="F151" s="201"/>
      <c r="G151" s="201"/>
      <c r="H151" s="201"/>
      <c r="I151" s="201"/>
      <c r="J151" s="201"/>
      <c r="K151" s="201"/>
      <c r="L151" s="201"/>
      <c r="M151" s="201"/>
      <c r="N151" s="201"/>
      <c r="O151" s="201"/>
      <c r="P151" s="201"/>
      <c r="Q151" s="201"/>
      <c r="R151" s="201"/>
      <c r="S151" s="201"/>
      <c r="T151" s="201"/>
      <c r="U151" s="201"/>
      <c r="V151" s="201"/>
      <c r="W151" s="201"/>
      <c r="X151" s="201"/>
      <c r="Y151" s="201"/>
      <c r="Z151" s="201"/>
      <c r="AA151" s="201"/>
      <c r="AB151" s="201"/>
      <c r="AC151" s="201"/>
      <c r="AD151" s="201"/>
      <c r="AE151" s="201"/>
      <c r="AF151" s="201"/>
      <c r="AG151" s="201"/>
      <c r="AH151" s="201"/>
      <c r="AI151" s="201"/>
    </row>
    <row r="152" spans="1:35">
      <c r="A152" s="201"/>
      <c r="B152" s="201"/>
      <c r="C152" s="201"/>
      <c r="D152" s="201"/>
      <c r="E152" s="201"/>
      <c r="F152" s="201"/>
      <c r="G152" s="201"/>
      <c r="H152" s="201"/>
      <c r="I152" s="201"/>
      <c r="J152" s="201"/>
      <c r="K152" s="201"/>
      <c r="L152" s="201"/>
      <c r="M152" s="201"/>
      <c r="N152" s="201"/>
      <c r="O152" s="201"/>
      <c r="P152" s="201"/>
      <c r="Q152" s="201"/>
      <c r="R152" s="201"/>
      <c r="S152" s="201"/>
      <c r="T152" s="201"/>
      <c r="U152" s="201"/>
      <c r="V152" s="201"/>
      <c r="W152" s="201"/>
      <c r="X152" s="201"/>
      <c r="Y152" s="201"/>
      <c r="Z152" s="201"/>
      <c r="AA152" s="201"/>
      <c r="AB152" s="201"/>
      <c r="AC152" s="201"/>
      <c r="AD152" s="201"/>
      <c r="AE152" s="201"/>
      <c r="AF152" s="201"/>
      <c r="AG152" s="201"/>
      <c r="AH152" s="201"/>
      <c r="AI152" s="201"/>
    </row>
    <row r="153" spans="1:35">
      <c r="A153" s="201"/>
      <c r="B153" s="201"/>
      <c r="C153" s="201"/>
      <c r="D153" s="201"/>
      <c r="E153" s="201"/>
      <c r="F153" s="201"/>
      <c r="G153" s="201"/>
      <c r="H153" s="201"/>
      <c r="I153" s="201"/>
      <c r="J153" s="201"/>
      <c r="K153" s="201"/>
      <c r="L153" s="201"/>
      <c r="M153" s="201"/>
      <c r="N153" s="201"/>
      <c r="O153" s="201"/>
      <c r="P153" s="201"/>
      <c r="Q153" s="201"/>
      <c r="R153" s="201"/>
      <c r="S153" s="201"/>
      <c r="T153" s="201"/>
      <c r="U153" s="201"/>
      <c r="V153" s="201"/>
      <c r="W153" s="201"/>
      <c r="X153" s="201"/>
      <c r="Y153" s="201"/>
      <c r="Z153" s="201"/>
      <c r="AA153" s="201"/>
      <c r="AB153" s="201"/>
      <c r="AC153" s="201"/>
      <c r="AD153" s="201"/>
      <c r="AE153" s="201"/>
      <c r="AF153" s="201"/>
      <c r="AG153" s="201"/>
      <c r="AH153" s="201"/>
      <c r="AI153" s="201"/>
    </row>
    <row r="154" spans="1:35">
      <c r="A154" s="201"/>
      <c r="B154" s="201"/>
      <c r="C154" s="201"/>
      <c r="D154" s="201"/>
      <c r="E154" s="201"/>
      <c r="F154" s="201"/>
      <c r="G154" s="201"/>
      <c r="H154" s="201"/>
      <c r="I154" s="201"/>
      <c r="J154" s="201"/>
      <c r="K154" s="201"/>
      <c r="L154" s="201"/>
      <c r="M154" s="201"/>
      <c r="N154" s="201"/>
      <c r="O154" s="201"/>
      <c r="P154" s="201"/>
      <c r="Q154" s="201"/>
      <c r="R154" s="201"/>
      <c r="S154" s="201"/>
      <c r="T154" s="201"/>
      <c r="U154" s="201"/>
      <c r="V154" s="201"/>
      <c r="W154" s="201"/>
      <c r="X154" s="201"/>
      <c r="Y154" s="201"/>
      <c r="Z154" s="201"/>
      <c r="AA154" s="201"/>
      <c r="AB154" s="201"/>
      <c r="AC154" s="201"/>
      <c r="AD154" s="201"/>
      <c r="AE154" s="201"/>
      <c r="AF154" s="201"/>
      <c r="AG154" s="201"/>
      <c r="AH154" s="201"/>
      <c r="AI154" s="201"/>
    </row>
    <row r="155" spans="1:35">
      <c r="A155" s="201"/>
      <c r="B155" s="201"/>
      <c r="C155" s="201"/>
      <c r="D155" s="201"/>
      <c r="E155" s="201"/>
      <c r="F155" s="201"/>
      <c r="G155" s="201"/>
      <c r="H155" s="201"/>
      <c r="I155" s="201"/>
      <c r="J155" s="201"/>
      <c r="K155" s="201"/>
      <c r="L155" s="201"/>
      <c r="M155" s="201"/>
      <c r="N155" s="201"/>
      <c r="O155" s="201"/>
      <c r="P155" s="201"/>
      <c r="Q155" s="201"/>
      <c r="R155" s="201"/>
      <c r="S155" s="201"/>
      <c r="T155" s="201"/>
      <c r="U155" s="201"/>
      <c r="V155" s="201"/>
      <c r="W155" s="201"/>
      <c r="X155" s="201"/>
      <c r="Y155" s="201"/>
      <c r="Z155" s="201"/>
      <c r="AA155" s="201"/>
      <c r="AB155" s="201"/>
      <c r="AC155" s="201"/>
      <c r="AD155" s="201"/>
      <c r="AE155" s="201"/>
      <c r="AF155" s="201"/>
      <c r="AG155" s="201"/>
      <c r="AH155" s="201"/>
      <c r="AI155" s="201"/>
    </row>
    <row r="156" spans="1:35">
      <c r="A156" s="201"/>
      <c r="B156" s="201"/>
      <c r="C156" s="201"/>
      <c r="D156" s="201"/>
      <c r="E156" s="201"/>
      <c r="F156" s="201"/>
      <c r="G156" s="201"/>
      <c r="H156" s="201"/>
      <c r="I156" s="201"/>
      <c r="J156" s="201"/>
      <c r="K156" s="201"/>
      <c r="L156" s="201"/>
      <c r="M156" s="201"/>
      <c r="N156" s="201"/>
      <c r="O156" s="201"/>
      <c r="P156" s="201"/>
      <c r="Q156" s="201"/>
      <c r="R156" s="201"/>
      <c r="S156" s="201"/>
      <c r="T156" s="201"/>
      <c r="U156" s="201"/>
      <c r="V156" s="201"/>
      <c r="W156" s="201"/>
      <c r="X156" s="201"/>
      <c r="Y156" s="201"/>
      <c r="Z156" s="201"/>
      <c r="AA156" s="201"/>
      <c r="AB156" s="201"/>
      <c r="AC156" s="201"/>
      <c r="AD156" s="201"/>
      <c r="AE156" s="201"/>
      <c r="AF156" s="201"/>
      <c r="AG156" s="201"/>
      <c r="AH156" s="201"/>
      <c r="AI156" s="201"/>
    </row>
    <row r="157" spans="1:35">
      <c r="A157" s="201"/>
      <c r="B157" s="201"/>
      <c r="C157" s="201"/>
      <c r="D157" s="201"/>
      <c r="E157" s="201"/>
      <c r="F157" s="201"/>
      <c r="G157" s="201"/>
      <c r="H157" s="201"/>
      <c r="I157" s="201"/>
      <c r="J157" s="201"/>
      <c r="K157" s="201"/>
      <c r="L157" s="201"/>
      <c r="M157" s="201"/>
      <c r="N157" s="201"/>
      <c r="O157" s="201"/>
      <c r="P157" s="201"/>
      <c r="Q157" s="201"/>
      <c r="R157" s="201"/>
      <c r="S157" s="201"/>
      <c r="T157" s="201"/>
      <c r="U157" s="201"/>
      <c r="V157" s="201"/>
      <c r="W157" s="201"/>
      <c r="X157" s="201"/>
      <c r="Y157" s="201"/>
      <c r="Z157" s="201"/>
      <c r="AA157" s="201"/>
      <c r="AB157" s="201"/>
      <c r="AC157" s="201"/>
      <c r="AD157" s="201"/>
      <c r="AE157" s="201"/>
      <c r="AF157" s="201"/>
      <c r="AG157" s="201"/>
      <c r="AH157" s="201"/>
      <c r="AI157" s="201"/>
    </row>
    <row r="158" spans="1:35">
      <c r="A158" s="201"/>
      <c r="B158" s="201"/>
      <c r="C158" s="201"/>
      <c r="D158" s="201"/>
      <c r="E158" s="201"/>
      <c r="F158" s="201"/>
      <c r="G158" s="201"/>
      <c r="H158" s="201"/>
      <c r="I158" s="201"/>
      <c r="J158" s="201"/>
      <c r="K158" s="201"/>
      <c r="L158" s="201"/>
      <c r="M158" s="201"/>
      <c r="N158" s="201"/>
      <c r="O158" s="201"/>
      <c r="P158" s="201"/>
      <c r="Q158" s="201"/>
      <c r="R158" s="201"/>
      <c r="S158" s="201"/>
      <c r="T158" s="201"/>
      <c r="U158" s="201"/>
      <c r="V158" s="201"/>
      <c r="W158" s="201"/>
      <c r="X158" s="201"/>
      <c r="Y158" s="201"/>
      <c r="Z158" s="201"/>
      <c r="AA158" s="201"/>
      <c r="AB158" s="201"/>
      <c r="AC158" s="201"/>
      <c r="AD158" s="201"/>
      <c r="AE158" s="201"/>
      <c r="AF158" s="201"/>
      <c r="AG158" s="201"/>
      <c r="AH158" s="201"/>
      <c r="AI158" s="201"/>
    </row>
    <row r="159" spans="1:35">
      <c r="A159" s="201"/>
      <c r="B159" s="201"/>
      <c r="C159" s="201"/>
      <c r="D159" s="201"/>
      <c r="E159" s="201"/>
      <c r="F159" s="201"/>
      <c r="G159" s="201"/>
      <c r="H159" s="201"/>
      <c r="I159" s="201"/>
      <c r="J159" s="201"/>
      <c r="K159" s="201"/>
      <c r="L159" s="201"/>
      <c r="M159" s="201"/>
      <c r="N159" s="201"/>
      <c r="O159" s="201"/>
      <c r="P159" s="201"/>
      <c r="Q159" s="201"/>
      <c r="R159" s="201"/>
      <c r="S159" s="201"/>
      <c r="T159" s="201"/>
      <c r="U159" s="201"/>
      <c r="V159" s="201"/>
      <c r="W159" s="201"/>
      <c r="X159" s="201"/>
      <c r="Y159" s="201"/>
      <c r="Z159" s="201"/>
      <c r="AA159" s="201"/>
      <c r="AB159" s="201"/>
      <c r="AC159" s="201"/>
      <c r="AD159" s="201"/>
      <c r="AE159" s="201"/>
      <c r="AF159" s="201"/>
      <c r="AG159" s="201"/>
      <c r="AH159" s="201"/>
      <c r="AI159" s="201"/>
    </row>
    <row r="160" spans="1:35">
      <c r="A160" s="201"/>
      <c r="B160" s="201"/>
      <c r="C160" s="201"/>
      <c r="D160" s="201"/>
      <c r="E160" s="201"/>
      <c r="F160" s="201"/>
      <c r="G160" s="201"/>
      <c r="H160" s="201"/>
      <c r="I160" s="201"/>
      <c r="J160" s="201"/>
      <c r="K160" s="201"/>
      <c r="L160" s="201"/>
      <c r="M160" s="201"/>
      <c r="N160" s="201"/>
      <c r="O160" s="201"/>
      <c r="P160" s="201"/>
      <c r="Q160" s="201"/>
      <c r="R160" s="201"/>
      <c r="S160" s="201"/>
      <c r="T160" s="201"/>
      <c r="U160" s="201"/>
      <c r="V160" s="201"/>
      <c r="W160" s="201"/>
      <c r="X160" s="201"/>
      <c r="Y160" s="201"/>
      <c r="Z160" s="201"/>
      <c r="AA160" s="201"/>
      <c r="AB160" s="201"/>
      <c r="AC160" s="201"/>
      <c r="AD160" s="201"/>
      <c r="AE160" s="201"/>
      <c r="AF160" s="201"/>
      <c r="AG160" s="201"/>
      <c r="AH160" s="201"/>
      <c r="AI160" s="201"/>
    </row>
    <row r="161" spans="1:35">
      <c r="A161" s="201"/>
      <c r="B161" s="201"/>
      <c r="C161" s="201"/>
      <c r="D161" s="201"/>
      <c r="E161" s="201"/>
      <c r="F161" s="201"/>
      <c r="G161" s="201"/>
      <c r="H161" s="201"/>
      <c r="I161" s="201"/>
      <c r="J161" s="201"/>
      <c r="K161" s="201"/>
      <c r="L161" s="201"/>
      <c r="M161" s="201"/>
      <c r="N161" s="201"/>
      <c r="O161" s="201"/>
      <c r="P161" s="201"/>
      <c r="Q161" s="201"/>
      <c r="R161" s="201"/>
      <c r="S161" s="201"/>
      <c r="T161" s="201"/>
      <c r="U161" s="201"/>
      <c r="V161" s="201"/>
      <c r="W161" s="201"/>
      <c r="X161" s="201"/>
      <c r="Y161" s="201"/>
      <c r="Z161" s="201"/>
      <c r="AA161" s="201"/>
      <c r="AB161" s="201"/>
      <c r="AC161" s="201"/>
      <c r="AD161" s="201"/>
      <c r="AE161" s="201"/>
      <c r="AF161" s="201"/>
      <c r="AG161" s="201"/>
      <c r="AH161" s="201"/>
      <c r="AI161" s="201"/>
    </row>
    <row r="162" spans="1:35">
      <c r="A162" s="201"/>
      <c r="B162" s="201"/>
      <c r="C162" s="201"/>
      <c r="D162" s="201"/>
      <c r="E162" s="201"/>
      <c r="F162" s="201"/>
      <c r="G162" s="201"/>
      <c r="H162" s="201"/>
      <c r="I162" s="201"/>
      <c r="J162" s="201"/>
      <c r="K162" s="201"/>
      <c r="L162" s="201"/>
      <c r="M162" s="201"/>
      <c r="N162" s="201"/>
      <c r="O162" s="201"/>
      <c r="P162" s="201"/>
      <c r="Q162" s="201"/>
      <c r="R162" s="201"/>
      <c r="S162" s="201"/>
      <c r="T162" s="201"/>
      <c r="U162" s="201"/>
      <c r="V162" s="201"/>
      <c r="W162" s="201"/>
      <c r="X162" s="201"/>
      <c r="Y162" s="201"/>
      <c r="Z162" s="201"/>
      <c r="AA162" s="201"/>
      <c r="AB162" s="201"/>
      <c r="AC162" s="201"/>
      <c r="AD162" s="201"/>
      <c r="AE162" s="201"/>
      <c r="AF162" s="201"/>
      <c r="AG162" s="201"/>
      <c r="AH162" s="201"/>
      <c r="AI162" s="201"/>
    </row>
    <row r="163" spans="1:35">
      <c r="A163" s="201"/>
      <c r="B163" s="201"/>
      <c r="C163" s="201"/>
      <c r="D163" s="201"/>
      <c r="E163" s="201"/>
      <c r="F163" s="201"/>
      <c r="G163" s="201"/>
      <c r="H163" s="201"/>
      <c r="I163" s="201"/>
      <c r="J163" s="201"/>
      <c r="K163" s="201"/>
      <c r="L163" s="201"/>
      <c r="M163" s="201"/>
      <c r="N163" s="201"/>
      <c r="O163" s="201"/>
      <c r="P163" s="201"/>
      <c r="Q163" s="201"/>
      <c r="R163" s="201"/>
      <c r="S163" s="201"/>
      <c r="T163" s="201"/>
      <c r="U163" s="201"/>
      <c r="V163" s="201"/>
      <c r="W163" s="201"/>
      <c r="X163" s="201"/>
      <c r="Y163" s="201"/>
      <c r="Z163" s="201"/>
      <c r="AA163" s="201"/>
      <c r="AB163" s="201"/>
      <c r="AC163" s="201"/>
      <c r="AD163" s="201"/>
      <c r="AE163" s="201"/>
      <c r="AF163" s="201"/>
      <c r="AG163" s="201"/>
      <c r="AH163" s="201"/>
      <c r="AI163" s="201"/>
    </row>
  </sheetData>
  <mergeCells count="16">
    <mergeCell ref="A1:B2"/>
    <mergeCell ref="A111:L111"/>
    <mergeCell ref="S53:AH54"/>
    <mergeCell ref="A57:L57"/>
    <mergeCell ref="A83:L83"/>
    <mergeCell ref="T1:AH2"/>
    <mergeCell ref="A31:L31"/>
    <mergeCell ref="O27:AH28"/>
    <mergeCell ref="S79:AH80"/>
    <mergeCell ref="R107:AH108"/>
    <mergeCell ref="H107:K108"/>
    <mergeCell ref="H53:K54"/>
    <mergeCell ref="H1:K2"/>
    <mergeCell ref="H27:K28"/>
    <mergeCell ref="H79:K80"/>
    <mergeCell ref="A5:L5"/>
  </mergeCells>
  <hyperlinks>
    <hyperlink ref="A1:A2" location="'User Guide'!A54" tooltip="Link to the User Guide" display="Link to the User Guide"/>
    <hyperlink ref="A1:B2" location="'User Guide'!A73" tooltip="Link to the User Guide" display="Link to the User Guide"/>
  </hyperlinks>
  <pageMargins left="0.7" right="0.7" top="0.75" bottom="0.75" header="0.3" footer="0.3"/>
  <pageSetup paperSize="9" orientation="portrait" r:id="rId1"/>
  <drawing r:id="rId2"/>
</worksheet>
</file>

<file path=xl/worksheets/sheet27.xml><?xml version="1.0" encoding="utf-8"?>
<worksheet xmlns="http://schemas.openxmlformats.org/spreadsheetml/2006/main" xmlns:r="http://schemas.openxmlformats.org/officeDocument/2006/relationships">
  <sheetPr codeName="Feuil32">
    <tabColor rgb="FF17F20C"/>
  </sheetPr>
  <dimension ref="B1:O35"/>
  <sheetViews>
    <sheetView workbookViewId="0">
      <selection activeCell="J41" sqref="J41"/>
    </sheetView>
  </sheetViews>
  <sheetFormatPr baseColWidth="10" defaultRowHeight="15"/>
  <sheetData>
    <row r="1" spans="2:14">
      <c r="B1" s="249"/>
      <c r="C1" s="474" t="s">
        <v>257</v>
      </c>
      <c r="D1" s="475"/>
      <c r="E1" s="476"/>
      <c r="F1" s="249"/>
      <c r="G1" s="249"/>
      <c r="H1" s="249"/>
      <c r="I1" s="249"/>
      <c r="J1" s="249"/>
      <c r="K1" s="249"/>
      <c r="L1" s="249"/>
      <c r="M1" s="249"/>
      <c r="N1" s="249"/>
    </row>
    <row r="3" spans="2:14">
      <c r="B3" s="250"/>
      <c r="C3" s="252">
        <v>1</v>
      </c>
      <c r="D3" s="252">
        <v>2</v>
      </c>
      <c r="E3" s="252">
        <v>3</v>
      </c>
      <c r="F3" s="252">
        <v>4</v>
      </c>
      <c r="G3" s="252">
        <v>5</v>
      </c>
      <c r="H3" s="252">
        <v>6</v>
      </c>
      <c r="I3" s="252">
        <v>7</v>
      </c>
      <c r="J3" s="252">
        <v>8</v>
      </c>
      <c r="K3" s="252">
        <v>9</v>
      </c>
      <c r="L3" s="252">
        <v>10</v>
      </c>
      <c r="M3" s="252">
        <v>11</v>
      </c>
      <c r="N3" s="252">
        <v>12</v>
      </c>
    </row>
    <row r="4" spans="2:14" ht="15.75">
      <c r="B4" s="251" t="s">
        <v>104</v>
      </c>
      <c r="C4" s="253" t="str">
        <f>'Plate Layout'!C8</f>
        <v/>
      </c>
      <c r="D4" s="262" t="str">
        <f>'Plate Layout'!D8</f>
        <v/>
      </c>
      <c r="E4" s="262" t="str">
        <f>'Plate Layout'!E8</f>
        <v/>
      </c>
      <c r="F4" s="262" t="str">
        <f>'Plate Layout'!F8</f>
        <v/>
      </c>
      <c r="G4" s="262" t="str">
        <f>'Plate Layout'!G8</f>
        <v/>
      </c>
      <c r="H4" s="262" t="str">
        <f>'Plate Layout'!H8</f>
        <v/>
      </c>
      <c r="I4" s="262" t="str">
        <f>'Plate Layout'!I8</f>
        <v/>
      </c>
      <c r="J4" s="262" t="str">
        <f>'Plate Layout'!J8</f>
        <v/>
      </c>
      <c r="K4" s="262" t="str">
        <f>'Plate Layout'!K8</f>
        <v/>
      </c>
      <c r="L4" s="262" t="str">
        <f>'Plate Layout'!L8</f>
        <v/>
      </c>
      <c r="M4" s="262" t="str">
        <f>'Plate Layout'!M8</f>
        <v/>
      </c>
      <c r="N4" s="262" t="str">
        <f>'Plate Layout'!N8</f>
        <v/>
      </c>
    </row>
    <row r="5" spans="2:14" ht="15.75">
      <c r="B5" s="251" t="s">
        <v>105</v>
      </c>
      <c r="C5" s="262" t="str">
        <f>'Plate Layout'!C9</f>
        <v/>
      </c>
      <c r="D5" s="262" t="str">
        <f>'Plate Layout'!D9</f>
        <v/>
      </c>
      <c r="E5" s="262" t="str">
        <f>'Plate Layout'!E9</f>
        <v/>
      </c>
      <c r="F5" s="262" t="str">
        <f>'Plate Layout'!F9</f>
        <v/>
      </c>
      <c r="G5" s="262" t="str">
        <f>'Plate Layout'!G9</f>
        <v/>
      </c>
      <c r="H5" s="262" t="str">
        <f>'Plate Layout'!H9</f>
        <v/>
      </c>
      <c r="I5" s="262" t="str">
        <f>'Plate Layout'!I9</f>
        <v/>
      </c>
      <c r="J5" s="262" t="str">
        <f>'Plate Layout'!J9</f>
        <v/>
      </c>
      <c r="K5" s="262" t="str">
        <f>'Plate Layout'!K9</f>
        <v/>
      </c>
      <c r="L5" s="262" t="str">
        <f>'Plate Layout'!L9</f>
        <v/>
      </c>
      <c r="M5" s="262" t="str">
        <f>'Plate Layout'!M9</f>
        <v/>
      </c>
      <c r="N5" s="262" t="str">
        <f>'Plate Layout'!N9</f>
        <v/>
      </c>
    </row>
    <row r="6" spans="2:14" ht="15.75">
      <c r="B6" s="251" t="s">
        <v>106</v>
      </c>
      <c r="C6" s="262" t="str">
        <f>'Plate Layout'!C10</f>
        <v/>
      </c>
      <c r="D6" s="262" t="str">
        <f>'Plate Layout'!D10</f>
        <v/>
      </c>
      <c r="E6" s="262" t="str">
        <f>'Plate Layout'!E10</f>
        <v/>
      </c>
      <c r="F6" s="262" t="str">
        <f>'Plate Layout'!F10</f>
        <v/>
      </c>
      <c r="G6" s="262" t="str">
        <f>'Plate Layout'!G10</f>
        <v/>
      </c>
      <c r="H6" s="262" t="str">
        <f>'Plate Layout'!H10</f>
        <v/>
      </c>
      <c r="I6" s="262" t="str">
        <f>'Plate Layout'!I10</f>
        <v/>
      </c>
      <c r="J6" s="262" t="str">
        <f>'Plate Layout'!J10</f>
        <v/>
      </c>
      <c r="K6" s="262" t="str">
        <f>'Plate Layout'!K10</f>
        <v/>
      </c>
      <c r="L6" s="262" t="str">
        <f>'Plate Layout'!L10</f>
        <v/>
      </c>
      <c r="M6" s="262" t="str">
        <f>'Plate Layout'!M10</f>
        <v/>
      </c>
      <c r="N6" s="262" t="str">
        <f>'Plate Layout'!N10</f>
        <v/>
      </c>
    </row>
    <row r="7" spans="2:14" ht="15.75">
      <c r="B7" s="251" t="s">
        <v>107</v>
      </c>
      <c r="C7" s="262" t="str">
        <f>'Plate Layout'!C11</f>
        <v/>
      </c>
      <c r="D7" s="262" t="str">
        <f>'Plate Layout'!D11</f>
        <v/>
      </c>
      <c r="E7" s="262" t="str">
        <f>'Plate Layout'!E11</f>
        <v/>
      </c>
      <c r="F7" s="262" t="str">
        <f>'Plate Layout'!F11</f>
        <v/>
      </c>
      <c r="G7" s="262" t="str">
        <f>'Plate Layout'!G11</f>
        <v/>
      </c>
      <c r="H7" s="262" t="str">
        <f>'Plate Layout'!H11</f>
        <v/>
      </c>
      <c r="I7" s="262" t="str">
        <f>'Plate Layout'!I11</f>
        <v/>
      </c>
      <c r="J7" s="262" t="str">
        <f>'Plate Layout'!J11</f>
        <v/>
      </c>
      <c r="K7" s="262" t="str">
        <f>'Plate Layout'!K11</f>
        <v/>
      </c>
      <c r="L7" s="262" t="str">
        <f>'Plate Layout'!L11</f>
        <v/>
      </c>
      <c r="M7" s="262" t="str">
        <f>'Plate Layout'!M11</f>
        <v/>
      </c>
      <c r="N7" s="262" t="str">
        <f>'Plate Layout'!N11</f>
        <v/>
      </c>
    </row>
    <row r="8" spans="2:14" ht="15.75">
      <c r="B8" s="251" t="s">
        <v>108</v>
      </c>
      <c r="C8" s="262" t="str">
        <f>'Plate Layout'!C12</f>
        <v/>
      </c>
      <c r="D8" s="262" t="str">
        <f>'Plate Layout'!D12</f>
        <v/>
      </c>
      <c r="E8" s="262" t="str">
        <f>'Plate Layout'!E12</f>
        <v/>
      </c>
      <c r="F8" s="262" t="str">
        <f>'Plate Layout'!F12</f>
        <v/>
      </c>
      <c r="G8" s="262" t="str">
        <f>'Plate Layout'!G12</f>
        <v/>
      </c>
      <c r="H8" s="262" t="str">
        <f>'Plate Layout'!H12</f>
        <v/>
      </c>
      <c r="I8" s="262" t="str">
        <f>'Plate Layout'!I12</f>
        <v/>
      </c>
      <c r="J8" s="262" t="str">
        <f>'Plate Layout'!J12</f>
        <v/>
      </c>
      <c r="K8" s="262" t="str">
        <f>'Plate Layout'!K12</f>
        <v/>
      </c>
      <c r="L8" s="262" t="str">
        <f>'Plate Layout'!L12</f>
        <v/>
      </c>
      <c r="M8" s="262" t="str">
        <f>'Plate Layout'!M12</f>
        <v/>
      </c>
      <c r="N8" s="262" t="str">
        <f>'Plate Layout'!N12</f>
        <v/>
      </c>
    </row>
    <row r="9" spans="2:14" ht="15.75">
      <c r="B9" s="251" t="s">
        <v>109</v>
      </c>
      <c r="C9" s="262" t="str">
        <f>'Plate Layout'!C13</f>
        <v/>
      </c>
      <c r="D9" s="262" t="str">
        <f>'Plate Layout'!D13</f>
        <v/>
      </c>
      <c r="E9" s="262" t="str">
        <f>'Plate Layout'!E13</f>
        <v/>
      </c>
      <c r="F9" s="262" t="str">
        <f>'Plate Layout'!F13</f>
        <v/>
      </c>
      <c r="G9" s="262" t="str">
        <f>'Plate Layout'!G13</f>
        <v/>
      </c>
      <c r="H9" s="262" t="str">
        <f>'Plate Layout'!H13</f>
        <v/>
      </c>
      <c r="I9" s="262" t="str">
        <f>'Plate Layout'!I13</f>
        <v/>
      </c>
      <c r="J9" s="262" t="str">
        <f>'Plate Layout'!J13</f>
        <v/>
      </c>
      <c r="K9" s="262" t="str">
        <f>'Plate Layout'!K13</f>
        <v/>
      </c>
      <c r="L9" s="262" t="str">
        <f>'Plate Layout'!L13</f>
        <v/>
      </c>
      <c r="M9" s="262" t="str">
        <f>'Plate Layout'!M13</f>
        <v/>
      </c>
      <c r="N9" s="262" t="str">
        <f>'Plate Layout'!N13</f>
        <v/>
      </c>
    </row>
    <row r="10" spans="2:14" ht="15.75">
      <c r="B10" s="251" t="s">
        <v>110</v>
      </c>
      <c r="C10" s="262" t="str">
        <f>'Plate Layout'!C14</f>
        <v/>
      </c>
      <c r="D10" s="262" t="str">
        <f>'Plate Layout'!D14</f>
        <v/>
      </c>
      <c r="E10" s="262" t="str">
        <f>'Plate Layout'!E14</f>
        <v/>
      </c>
      <c r="F10" s="262" t="str">
        <f>'Plate Layout'!F14</f>
        <v/>
      </c>
      <c r="G10" s="262" t="str">
        <f>'Plate Layout'!G14</f>
        <v/>
      </c>
      <c r="H10" s="262" t="str">
        <f>'Plate Layout'!H14</f>
        <v/>
      </c>
      <c r="I10" s="262" t="str">
        <f>'Plate Layout'!I14</f>
        <v/>
      </c>
      <c r="J10" s="262" t="str">
        <f>'Plate Layout'!J14</f>
        <v/>
      </c>
      <c r="K10" s="262" t="str">
        <f>'Plate Layout'!K14</f>
        <v/>
      </c>
      <c r="L10" s="262" t="str">
        <f>'Plate Layout'!L14</f>
        <v/>
      </c>
      <c r="M10" s="262" t="str">
        <f>'Plate Layout'!M14</f>
        <v/>
      </c>
      <c r="N10" s="262" t="str">
        <f>'Plate Layout'!N14</f>
        <v/>
      </c>
    </row>
    <row r="13" spans="2:14">
      <c r="B13" s="250"/>
      <c r="C13" s="252">
        <v>1</v>
      </c>
      <c r="D13" s="252">
        <v>2</v>
      </c>
      <c r="E13" s="252">
        <v>3</v>
      </c>
      <c r="F13" s="252">
        <v>4</v>
      </c>
      <c r="G13" s="252">
        <v>5</v>
      </c>
      <c r="H13" s="252">
        <v>6</v>
      </c>
      <c r="I13" s="252">
        <v>7</v>
      </c>
      <c r="J13" s="252">
        <v>8</v>
      </c>
      <c r="K13" s="252">
        <v>9</v>
      </c>
      <c r="L13" s="252">
        <v>10</v>
      </c>
      <c r="M13" s="252">
        <v>11</v>
      </c>
      <c r="N13" s="252">
        <v>12</v>
      </c>
    </row>
    <row r="14" spans="2:14" ht="15.75">
      <c r="B14" s="251" t="s">
        <v>104</v>
      </c>
      <c r="C14" s="253"/>
      <c r="D14" s="253"/>
      <c r="E14" s="253"/>
      <c r="F14" s="253"/>
      <c r="G14" s="253"/>
      <c r="H14" s="253"/>
      <c r="I14" s="253"/>
      <c r="J14" s="253"/>
      <c r="K14" s="253"/>
      <c r="L14" s="253"/>
      <c r="M14" s="253"/>
      <c r="N14" s="253"/>
    </row>
    <row r="15" spans="2:14" ht="15.75">
      <c r="B15" s="251" t="s">
        <v>105</v>
      </c>
      <c r="C15" s="253"/>
      <c r="D15" s="253"/>
      <c r="E15" s="253"/>
      <c r="F15" s="253"/>
      <c r="G15" s="253"/>
      <c r="H15" s="253"/>
      <c r="I15" s="253"/>
      <c r="J15" s="253"/>
      <c r="K15" s="253"/>
      <c r="L15" s="253"/>
      <c r="M15" s="253"/>
      <c r="N15" s="253"/>
    </row>
    <row r="16" spans="2:14" ht="15.75">
      <c r="B16" s="251" t="s">
        <v>106</v>
      </c>
      <c r="C16" s="253"/>
      <c r="D16" s="253"/>
      <c r="E16" s="253"/>
      <c r="F16" s="253"/>
      <c r="G16" s="253"/>
      <c r="H16" s="253"/>
      <c r="I16" s="253"/>
      <c r="J16" s="253"/>
      <c r="K16" s="253"/>
      <c r="L16" s="253"/>
      <c r="M16" s="253"/>
      <c r="N16" s="253"/>
    </row>
    <row r="17" spans="2:15" ht="15.75">
      <c r="B17" s="251" t="s">
        <v>107</v>
      </c>
      <c r="C17" s="253"/>
      <c r="D17" s="253"/>
      <c r="E17" s="253"/>
      <c r="F17" s="253"/>
      <c r="G17" s="253"/>
      <c r="H17" s="253"/>
      <c r="I17" s="253"/>
      <c r="J17" s="253"/>
      <c r="K17" s="253"/>
      <c r="L17" s="253"/>
      <c r="M17" s="253"/>
      <c r="N17" s="253"/>
      <c r="O17" s="249"/>
    </row>
    <row r="18" spans="2:15" ht="15.75">
      <c r="B18" s="251" t="s">
        <v>108</v>
      </c>
      <c r="C18" s="253"/>
      <c r="D18" s="253"/>
      <c r="E18" s="253"/>
      <c r="F18" s="253"/>
      <c r="G18" s="253"/>
      <c r="H18" s="253"/>
      <c r="I18" s="253"/>
      <c r="J18" s="253"/>
      <c r="K18" s="253"/>
      <c r="L18" s="253"/>
      <c r="M18" s="253"/>
      <c r="N18" s="253"/>
      <c r="O18" s="249"/>
    </row>
    <row r="19" spans="2:15" ht="15.75">
      <c r="B19" s="251" t="s">
        <v>109</v>
      </c>
      <c r="C19" s="253"/>
      <c r="D19" s="253"/>
      <c r="E19" s="253"/>
      <c r="F19" s="253"/>
      <c r="G19" s="253"/>
      <c r="H19" s="253"/>
      <c r="I19" s="253"/>
      <c r="J19" s="253"/>
      <c r="K19" s="253"/>
      <c r="L19" s="253"/>
      <c r="M19" s="253"/>
      <c r="N19" s="253"/>
      <c r="O19" s="249"/>
    </row>
    <row r="20" spans="2:15" ht="15.75">
      <c r="B20" s="251" t="s">
        <v>110</v>
      </c>
      <c r="C20" s="253"/>
      <c r="D20" s="253"/>
      <c r="E20" s="253"/>
      <c r="F20" s="253"/>
      <c r="G20" s="253"/>
      <c r="H20" s="253"/>
      <c r="I20" s="253"/>
      <c r="J20" s="253"/>
      <c r="K20" s="253"/>
      <c r="L20" s="253"/>
      <c r="M20" s="253"/>
      <c r="N20" s="253"/>
      <c r="O20" s="249"/>
    </row>
    <row r="22" spans="2:15">
      <c r="B22" s="249"/>
      <c r="C22" s="249"/>
      <c r="D22" s="249"/>
      <c r="E22" s="249"/>
      <c r="F22" s="249"/>
      <c r="G22" s="249"/>
      <c r="H22" s="249"/>
      <c r="I22" s="249"/>
      <c r="J22" s="249"/>
      <c r="K22" s="249"/>
      <c r="L22" s="249"/>
      <c r="M22" s="249"/>
      <c r="N22" s="249"/>
      <c r="O22" s="249"/>
    </row>
    <row r="23" spans="2:15" hidden="1">
      <c r="B23" s="250"/>
      <c r="C23" s="252">
        <v>1</v>
      </c>
      <c r="D23" s="252">
        <v>2</v>
      </c>
      <c r="E23" s="252">
        <v>3</v>
      </c>
      <c r="F23" s="252">
        <v>4</v>
      </c>
      <c r="G23" s="252">
        <v>5</v>
      </c>
      <c r="H23" s="252">
        <v>6</v>
      </c>
      <c r="I23" s="252">
        <v>7</v>
      </c>
      <c r="J23" s="252">
        <v>8</v>
      </c>
      <c r="K23" s="252">
        <v>9</v>
      </c>
      <c r="L23" s="252">
        <v>10</v>
      </c>
      <c r="M23" s="252">
        <v>11</v>
      </c>
      <c r="N23" s="252">
        <v>12</v>
      </c>
      <c r="O23" s="249"/>
    </row>
    <row r="24" spans="2:15" ht="15.75" hidden="1">
      <c r="B24" s="251" t="s">
        <v>104</v>
      </c>
      <c r="C24" s="253" t="b">
        <v>1</v>
      </c>
      <c r="D24" s="253" t="b">
        <v>1</v>
      </c>
      <c r="E24" s="253" t="b">
        <v>1</v>
      </c>
      <c r="F24" s="253" t="b">
        <v>1</v>
      </c>
      <c r="G24" s="253" t="b">
        <v>1</v>
      </c>
      <c r="H24" s="253" t="b">
        <v>1</v>
      </c>
      <c r="I24" s="253" t="b">
        <v>1</v>
      </c>
      <c r="J24" s="253" t="b">
        <v>1</v>
      </c>
      <c r="K24" s="253" t="b">
        <v>1</v>
      </c>
      <c r="L24" s="253" t="b">
        <v>1</v>
      </c>
      <c r="M24" s="253" t="b">
        <v>1</v>
      </c>
      <c r="N24" s="253" t="b">
        <v>1</v>
      </c>
      <c r="O24" s="249"/>
    </row>
    <row r="25" spans="2:15" ht="15.75" hidden="1">
      <c r="B25" s="251" t="s">
        <v>105</v>
      </c>
      <c r="C25" s="253" t="b">
        <v>1</v>
      </c>
      <c r="D25" s="253" t="b">
        <v>1</v>
      </c>
      <c r="E25" s="253" t="b">
        <v>1</v>
      </c>
      <c r="F25" s="253" t="b">
        <v>1</v>
      </c>
      <c r="G25" s="253" t="b">
        <v>1</v>
      </c>
      <c r="H25" s="253" t="b">
        <v>1</v>
      </c>
      <c r="I25" s="253" t="b">
        <v>1</v>
      </c>
      <c r="J25" s="253" t="b">
        <v>1</v>
      </c>
      <c r="K25" s="253" t="b">
        <v>1</v>
      </c>
      <c r="L25" s="253" t="b">
        <v>1</v>
      </c>
      <c r="M25" s="253" t="b">
        <v>1</v>
      </c>
      <c r="N25" s="253" t="b">
        <v>1</v>
      </c>
      <c r="O25" s="249"/>
    </row>
    <row r="26" spans="2:15" ht="15.75" hidden="1">
      <c r="B26" s="251" t="s">
        <v>106</v>
      </c>
      <c r="C26" s="253" t="b">
        <v>1</v>
      </c>
      <c r="D26" s="253" t="b">
        <v>1</v>
      </c>
      <c r="E26" s="253" t="b">
        <v>1</v>
      </c>
      <c r="F26" s="253" t="b">
        <v>1</v>
      </c>
      <c r="G26" s="253" t="b">
        <v>1</v>
      </c>
      <c r="H26" s="253" t="b">
        <v>1</v>
      </c>
      <c r="I26" s="253" t="b">
        <v>1</v>
      </c>
      <c r="J26" s="253" t="b">
        <v>1</v>
      </c>
      <c r="K26" s="253" t="b">
        <v>1</v>
      </c>
      <c r="L26" s="253" t="b">
        <v>1</v>
      </c>
      <c r="M26" s="253" t="b">
        <v>1</v>
      </c>
      <c r="N26" s="253" t="b">
        <v>1</v>
      </c>
      <c r="O26" s="249"/>
    </row>
    <row r="27" spans="2:15" ht="15.75" hidden="1">
      <c r="B27" s="251" t="s">
        <v>107</v>
      </c>
      <c r="C27" s="253" t="b">
        <v>1</v>
      </c>
      <c r="D27" s="253" t="b">
        <v>1</v>
      </c>
      <c r="E27" s="253" t="b">
        <v>1</v>
      </c>
      <c r="F27" s="253" t="b">
        <v>1</v>
      </c>
      <c r="G27" s="253" t="b">
        <v>1</v>
      </c>
      <c r="H27" s="253" t="b">
        <v>1</v>
      </c>
      <c r="I27" s="253" t="b">
        <v>1</v>
      </c>
      <c r="J27" s="253" t="b">
        <v>1</v>
      </c>
      <c r="K27" s="253" t="b">
        <v>1</v>
      </c>
      <c r="L27" s="253" t="b">
        <v>1</v>
      </c>
      <c r="M27" s="253" t="b">
        <v>1</v>
      </c>
      <c r="N27" s="253" t="b">
        <v>1</v>
      </c>
      <c r="O27" s="249"/>
    </row>
    <row r="28" spans="2:15" ht="15.75" hidden="1">
      <c r="B28" s="251" t="s">
        <v>108</v>
      </c>
      <c r="C28" s="253" t="b">
        <v>1</v>
      </c>
      <c r="D28" s="253" t="b">
        <v>1</v>
      </c>
      <c r="E28" s="253" t="b">
        <v>1</v>
      </c>
      <c r="F28" s="253" t="b">
        <v>1</v>
      </c>
      <c r="G28" s="253" t="b">
        <v>1</v>
      </c>
      <c r="H28" s="253" t="b">
        <v>1</v>
      </c>
      <c r="I28" s="253" t="b">
        <v>1</v>
      </c>
      <c r="J28" s="253" t="b">
        <v>1</v>
      </c>
      <c r="K28" s="253" t="b">
        <v>1</v>
      </c>
      <c r="L28" s="253" t="b">
        <v>1</v>
      </c>
      <c r="M28" s="253" t="b">
        <v>1</v>
      </c>
      <c r="N28" s="253" t="b">
        <v>1</v>
      </c>
      <c r="O28" s="249"/>
    </row>
    <row r="29" spans="2:15" ht="15.75" hidden="1">
      <c r="B29" s="251" t="s">
        <v>109</v>
      </c>
      <c r="C29" s="253" t="b">
        <v>1</v>
      </c>
      <c r="D29" s="253" t="b">
        <v>1</v>
      </c>
      <c r="E29" s="253" t="b">
        <v>1</v>
      </c>
      <c r="F29" s="253" t="b">
        <v>1</v>
      </c>
      <c r="G29" s="253" t="b">
        <v>1</v>
      </c>
      <c r="H29" s="253" t="b">
        <v>1</v>
      </c>
      <c r="I29" s="253" t="b">
        <v>1</v>
      </c>
      <c r="J29" s="253" t="b">
        <v>1</v>
      </c>
      <c r="K29" s="253" t="b">
        <v>1</v>
      </c>
      <c r="L29" s="253" t="b">
        <v>1</v>
      </c>
      <c r="M29" s="253" t="b">
        <v>1</v>
      </c>
      <c r="N29" s="253" t="b">
        <v>1</v>
      </c>
      <c r="O29" s="249"/>
    </row>
    <row r="30" spans="2:15" ht="15.75" hidden="1">
      <c r="B30" s="251" t="s">
        <v>110</v>
      </c>
      <c r="C30" s="253" t="b">
        <v>1</v>
      </c>
      <c r="D30" s="253" t="b">
        <v>1</v>
      </c>
      <c r="E30" s="253" t="b">
        <v>1</v>
      </c>
      <c r="F30" s="253" t="b">
        <v>1</v>
      </c>
      <c r="G30" s="253" t="b">
        <v>1</v>
      </c>
      <c r="H30" s="253" t="b">
        <v>1</v>
      </c>
      <c r="I30" s="253" t="b">
        <v>1</v>
      </c>
      <c r="J30" s="253" t="b">
        <v>1</v>
      </c>
      <c r="K30" s="253" t="b">
        <v>1</v>
      </c>
      <c r="L30" s="253" t="b">
        <v>1</v>
      </c>
      <c r="M30" s="253" t="b">
        <v>1</v>
      </c>
      <c r="N30" s="253" t="b">
        <v>1</v>
      </c>
      <c r="O30" s="249"/>
    </row>
    <row r="31" spans="2:15" hidden="1">
      <c r="B31" s="249"/>
      <c r="C31" s="255" t="b">
        <v>0</v>
      </c>
      <c r="D31" s="249"/>
      <c r="E31" s="249"/>
      <c r="F31" s="249"/>
      <c r="G31" s="249"/>
      <c r="H31" s="249"/>
      <c r="I31" s="249"/>
      <c r="J31" s="249"/>
      <c r="K31" s="249"/>
      <c r="L31" s="249"/>
      <c r="M31" s="249"/>
      <c r="N31" s="249"/>
      <c r="O31" s="249"/>
    </row>
    <row r="32" spans="2:15">
      <c r="B32" s="249"/>
      <c r="C32" s="249"/>
      <c r="D32" s="249"/>
      <c r="E32" s="249"/>
      <c r="F32" s="249"/>
      <c r="G32" s="249"/>
      <c r="H32" s="249"/>
      <c r="I32" s="249"/>
      <c r="J32" s="249"/>
      <c r="K32" s="249"/>
      <c r="L32" s="249"/>
      <c r="M32" s="249"/>
      <c r="N32" s="249"/>
      <c r="O32" s="249"/>
    </row>
    <row r="33" spans="3:3">
      <c r="C33" s="249"/>
    </row>
    <row r="34" spans="3:3">
      <c r="C34" s="249"/>
    </row>
    <row r="35" spans="3:3">
      <c r="C35" s="254"/>
    </row>
  </sheetData>
  <mergeCells count="1">
    <mergeCell ref="C1:E1"/>
  </mergeCells>
  <hyperlinks>
    <hyperlink ref="C1:E1" location="'User Guide'!A54" tooltip="Lien vers &quot;Indications d'Utilisation&quot;" display="Link to the User Guide"/>
  </hyperlinks>
  <pageMargins left="0.7" right="0.7" top="0.75" bottom="0.75" header="0.3" footer="0.3"/>
  <pageSetup paperSize="9" orientation="portrait" horizontalDpi="4294967293" verticalDpi="4294967293" r:id="rId1"/>
  <legacyDrawing r:id="rId2"/>
</worksheet>
</file>

<file path=xl/worksheets/sheet28.xml><?xml version="1.0" encoding="utf-8"?>
<worksheet xmlns="http://schemas.openxmlformats.org/spreadsheetml/2006/main" xmlns:r="http://schemas.openxmlformats.org/officeDocument/2006/relationships">
  <sheetPr codeName="Feuil33"/>
  <dimension ref="A1:BC87"/>
  <sheetViews>
    <sheetView topLeftCell="F1" workbookViewId="0">
      <selection activeCell="AK97" sqref="AK97"/>
    </sheetView>
  </sheetViews>
  <sheetFormatPr baseColWidth="10" defaultRowHeight="15"/>
  <cols>
    <col min="1" max="1" width="6.28515625" customWidth="1"/>
    <col min="3" max="6" width="11.42578125" customWidth="1"/>
    <col min="7" max="13" width="11.42578125" hidden="1" customWidth="1"/>
    <col min="14" max="17" width="11.42578125" customWidth="1"/>
    <col min="18" max="24" width="11.42578125" hidden="1" customWidth="1"/>
    <col min="25" max="28" width="11.42578125" customWidth="1"/>
    <col min="29" max="35" width="11.42578125" hidden="1" customWidth="1"/>
    <col min="36" max="38" width="11.42578125" customWidth="1"/>
    <col min="39" max="45" width="11.42578125" hidden="1" customWidth="1"/>
    <col min="46" max="48" width="11.42578125" customWidth="1"/>
    <col min="49" max="55" width="11.42578125" hidden="1" customWidth="1"/>
  </cols>
  <sheetData>
    <row r="1" spans="1:55">
      <c r="A1" s="694" t="s">
        <v>277</v>
      </c>
      <c r="B1" s="698" t="s">
        <v>170</v>
      </c>
      <c r="C1" s="693" t="s">
        <v>257</v>
      </c>
      <c r="D1" s="475"/>
      <c r="E1" s="476"/>
      <c r="F1" s="277"/>
      <c r="G1" s="277"/>
      <c r="H1" s="274" t="s">
        <v>278</v>
      </c>
      <c r="I1" s="277"/>
      <c r="J1" s="277"/>
      <c r="K1" s="277"/>
      <c r="L1" s="277"/>
      <c r="M1" s="278"/>
      <c r="N1" s="695" t="s">
        <v>281</v>
      </c>
      <c r="O1" s="696"/>
      <c r="P1" s="696"/>
      <c r="Q1" s="696"/>
      <c r="R1" s="696"/>
      <c r="S1" s="696"/>
      <c r="T1" s="696"/>
      <c r="U1" s="696"/>
      <c r="V1" s="696"/>
      <c r="W1" s="696"/>
      <c r="X1" s="697"/>
      <c r="Y1" s="695" t="s">
        <v>282</v>
      </c>
      <c r="Z1" s="696"/>
      <c r="AA1" s="696"/>
      <c r="AB1" s="696"/>
      <c r="AC1" s="696"/>
      <c r="AD1" s="696"/>
      <c r="AE1" s="696"/>
      <c r="AF1" s="696"/>
      <c r="AG1" s="696"/>
      <c r="AH1" s="696"/>
      <c r="AI1" s="697"/>
      <c r="AJ1" s="690" t="s">
        <v>368</v>
      </c>
      <c r="AK1" s="691"/>
      <c r="AL1" s="691"/>
      <c r="AM1" s="691"/>
      <c r="AN1" s="691"/>
      <c r="AO1" s="691"/>
      <c r="AP1" s="691"/>
      <c r="AQ1" s="691"/>
      <c r="AR1" s="691"/>
      <c r="AS1" s="692"/>
      <c r="AT1" s="690" t="s">
        <v>369</v>
      </c>
      <c r="AU1" s="691"/>
      <c r="AV1" s="691"/>
      <c r="AW1" s="691"/>
      <c r="AX1" s="691"/>
      <c r="AY1" s="691"/>
      <c r="AZ1" s="691"/>
      <c r="BA1" s="691"/>
      <c r="BB1" s="691"/>
      <c r="BC1" s="692"/>
    </row>
    <row r="2" spans="1:55">
      <c r="A2" s="694"/>
      <c r="B2" s="698"/>
      <c r="C2" s="279" t="s">
        <v>198</v>
      </c>
      <c r="D2" s="272">
        <v>1</v>
      </c>
      <c r="E2" s="272">
        <v>2</v>
      </c>
      <c r="F2" s="272">
        <v>3</v>
      </c>
      <c r="G2" s="272">
        <v>4</v>
      </c>
      <c r="H2" s="272">
        <v>5</v>
      </c>
      <c r="I2" s="272">
        <v>6</v>
      </c>
      <c r="J2" s="272">
        <v>7</v>
      </c>
      <c r="K2" s="272">
        <v>8</v>
      </c>
      <c r="L2" s="272">
        <v>9</v>
      </c>
      <c r="M2" s="273">
        <v>10</v>
      </c>
      <c r="N2" s="266" t="str">
        <f>C2</f>
        <v>Control</v>
      </c>
      <c r="O2" s="267">
        <f t="shared" ref="O2:X2" si="0">D2</f>
        <v>1</v>
      </c>
      <c r="P2" s="267">
        <f t="shared" si="0"/>
        <v>2</v>
      </c>
      <c r="Q2" s="267">
        <f t="shared" si="0"/>
        <v>3</v>
      </c>
      <c r="R2" s="267">
        <f t="shared" si="0"/>
        <v>4</v>
      </c>
      <c r="S2" s="267">
        <f t="shared" si="0"/>
        <v>5</v>
      </c>
      <c r="T2" s="267">
        <f t="shared" si="0"/>
        <v>6</v>
      </c>
      <c r="U2" s="267">
        <f t="shared" si="0"/>
        <v>7</v>
      </c>
      <c r="V2" s="267">
        <f t="shared" si="0"/>
        <v>8</v>
      </c>
      <c r="W2" s="267">
        <f t="shared" si="0"/>
        <v>9</v>
      </c>
      <c r="X2" s="268">
        <f t="shared" si="0"/>
        <v>10</v>
      </c>
      <c r="Y2" s="266" t="str">
        <f>N2</f>
        <v>Control</v>
      </c>
      <c r="Z2" s="267">
        <f t="shared" ref="Z2:AI2" si="1">O2</f>
        <v>1</v>
      </c>
      <c r="AA2" s="267">
        <f t="shared" si="1"/>
        <v>2</v>
      </c>
      <c r="AB2" s="267">
        <f t="shared" si="1"/>
        <v>3</v>
      </c>
      <c r="AC2" s="267">
        <f t="shared" si="1"/>
        <v>4</v>
      </c>
      <c r="AD2" s="267">
        <f t="shared" si="1"/>
        <v>5</v>
      </c>
      <c r="AE2" s="267">
        <f t="shared" si="1"/>
        <v>6</v>
      </c>
      <c r="AF2" s="267">
        <f t="shared" si="1"/>
        <v>7</v>
      </c>
      <c r="AG2" s="267">
        <f t="shared" si="1"/>
        <v>8</v>
      </c>
      <c r="AH2" s="267">
        <f t="shared" si="1"/>
        <v>9</v>
      </c>
      <c r="AI2" s="268">
        <f t="shared" si="1"/>
        <v>10</v>
      </c>
      <c r="AJ2" s="269">
        <f>Z2</f>
        <v>1</v>
      </c>
      <c r="AK2" s="270">
        <f t="shared" ref="AK2:AS2" si="2">AA2</f>
        <v>2</v>
      </c>
      <c r="AL2" s="270">
        <f t="shared" si="2"/>
        <v>3</v>
      </c>
      <c r="AM2" s="270">
        <f t="shared" si="2"/>
        <v>4</v>
      </c>
      <c r="AN2" s="270">
        <f t="shared" si="2"/>
        <v>5</v>
      </c>
      <c r="AO2" s="270">
        <f t="shared" si="2"/>
        <v>6</v>
      </c>
      <c r="AP2" s="270">
        <f t="shared" si="2"/>
        <v>7</v>
      </c>
      <c r="AQ2" s="270">
        <f t="shared" si="2"/>
        <v>8</v>
      </c>
      <c r="AR2" s="270">
        <f t="shared" si="2"/>
        <v>9</v>
      </c>
      <c r="AS2" s="271">
        <f t="shared" si="2"/>
        <v>10</v>
      </c>
      <c r="AT2" s="269">
        <f>AJ2</f>
        <v>1</v>
      </c>
      <c r="AU2" s="270">
        <f t="shared" ref="AU2:BC2" si="3">AK2</f>
        <v>2</v>
      </c>
      <c r="AV2" s="270">
        <f t="shared" si="3"/>
        <v>3</v>
      </c>
      <c r="AW2" s="270">
        <f t="shared" si="3"/>
        <v>4</v>
      </c>
      <c r="AX2" s="270">
        <f t="shared" si="3"/>
        <v>5</v>
      </c>
      <c r="AY2" s="270">
        <f t="shared" si="3"/>
        <v>6</v>
      </c>
      <c r="AZ2" s="270">
        <f t="shared" si="3"/>
        <v>7</v>
      </c>
      <c r="BA2" s="270">
        <f t="shared" si="3"/>
        <v>8</v>
      </c>
      <c r="BB2" s="270">
        <f t="shared" si="3"/>
        <v>9</v>
      </c>
      <c r="BC2" s="271">
        <f t="shared" si="3"/>
        <v>10</v>
      </c>
    </row>
    <row r="3" spans="1:55">
      <c r="A3" s="265" t="s">
        <v>8</v>
      </c>
      <c r="B3" s="276" t="str">
        <f>'Selection of Genes to Bar Chart'!C4</f>
        <v/>
      </c>
      <c r="C3" s="275" t="str">
        <f>'Ct means'!C3</f>
        <v/>
      </c>
      <c r="D3" s="275" t="str">
        <f>'Ct means'!F3</f>
        <v/>
      </c>
      <c r="E3" s="275" t="str">
        <f>'Ct means'!I3</f>
        <v/>
      </c>
      <c r="F3" s="275" t="str">
        <f>'Ct means'!L3</f>
        <v/>
      </c>
      <c r="G3" s="275" t="str">
        <f>'Ct means'!O3</f>
        <v/>
      </c>
      <c r="H3" s="275" t="str">
        <f>'Ct means'!R3</f>
        <v/>
      </c>
      <c r="I3" s="275" t="str">
        <f>'Ct means'!U3</f>
        <v/>
      </c>
      <c r="J3" s="275" t="str">
        <f>'Ct means'!X3</f>
        <v/>
      </c>
      <c r="K3" s="275" t="str">
        <f>'Ct means'!AA3</f>
        <v/>
      </c>
      <c r="L3" s="275" t="str">
        <f>'Ct means'!AD3</f>
        <v/>
      </c>
      <c r="M3" s="275" t="str">
        <f>'Ct means'!AG3</f>
        <v/>
      </c>
      <c r="N3" s="298" t="str">
        <f>'∆Ct and 2^(-∆Ct) means'!Y3</f>
        <v/>
      </c>
      <c r="O3" s="299" t="str">
        <f>'∆Ct and 2^(-∆Ct) means'!Z3</f>
        <v/>
      </c>
      <c r="P3" s="299" t="str">
        <f>'∆Ct and 2^(-∆Ct) means'!AA3</f>
        <v/>
      </c>
      <c r="Q3" s="299" t="str">
        <f>'∆Ct and 2^(-∆Ct) means'!AB3</f>
        <v/>
      </c>
      <c r="R3" s="299" t="str">
        <f>'∆Ct and 2^(-∆Ct) means'!AC3</f>
        <v/>
      </c>
      <c r="S3" s="299" t="str">
        <f>'∆Ct and 2^(-∆Ct) means'!AD3</f>
        <v/>
      </c>
      <c r="T3" s="299" t="str">
        <f>'∆Ct and 2^(-∆Ct) means'!AE3</f>
        <v/>
      </c>
      <c r="U3" s="299" t="str">
        <f>'∆Ct and 2^(-∆Ct) means'!AF3</f>
        <v/>
      </c>
      <c r="V3" s="299" t="str">
        <f>'∆Ct and 2^(-∆Ct) means'!AG3</f>
        <v/>
      </c>
      <c r="W3" s="299" t="str">
        <f>'∆Ct and 2^(-∆Ct) means'!AH3</f>
        <v/>
      </c>
      <c r="X3" s="300" t="str">
        <f>'∆Ct and 2^(-∆Ct) means'!AI3</f>
        <v/>
      </c>
      <c r="Y3" s="298" t="str">
        <f>IF(ISERROR(LOG('∆Ct and 2^(-∆Ct) means'!N3)),"",IF(LOG('∆Ct and 2^(-∆Ct) means'!N3)&gt;1,LOG('∆Ct and 2^(-∆Ct) means'!N3),-1/LOG('∆Ct and 2^(-∆Ct) means'!N3)))</f>
        <v/>
      </c>
      <c r="Z3" s="299" t="str">
        <f>IF(ISERROR(LOG('∆Ct and 2^(-∆Ct) means'!O3)),"",IF(LOG('∆Ct and 2^(-∆Ct) means'!O3)&gt;1,LOG('∆Ct and 2^(-∆Ct) means'!O3),-1/LOG('∆Ct and 2^(-∆Ct) means'!O3)))</f>
        <v/>
      </c>
      <c r="AA3" s="299" t="str">
        <f>IF(ISERROR(LOG('∆Ct and 2^(-∆Ct) means'!P3)),"",IF(LOG('∆Ct and 2^(-∆Ct) means'!P3)&gt;1,LOG('∆Ct and 2^(-∆Ct) means'!P3),-1/LOG('∆Ct and 2^(-∆Ct) means'!P3)))</f>
        <v/>
      </c>
      <c r="AB3" s="299" t="str">
        <f>IF(ISERROR(LOG('∆Ct and 2^(-∆Ct) means'!Q3)),"",IF(LOG('∆Ct and 2^(-∆Ct) means'!Q3)&gt;1,LOG('∆Ct and 2^(-∆Ct) means'!Q3),-1/LOG('∆Ct and 2^(-∆Ct) means'!Q3)))</f>
        <v/>
      </c>
      <c r="AC3" s="299" t="str">
        <f>IF(ISERROR(LOG('∆Ct and 2^(-∆Ct) means'!R3)),"",IF(LOG('∆Ct and 2^(-∆Ct) means'!R3)&gt;1,LOG('∆Ct and 2^(-∆Ct) means'!R3),-1/LOG('∆Ct and 2^(-∆Ct) means'!R3)))</f>
        <v/>
      </c>
      <c r="AD3" s="299" t="str">
        <f>IF(ISERROR(LOG('∆Ct and 2^(-∆Ct) means'!S3)),"",IF(LOG('∆Ct and 2^(-∆Ct) means'!S3)&gt;1,LOG('∆Ct and 2^(-∆Ct) means'!S3),-1/LOG('∆Ct and 2^(-∆Ct) means'!S3)))</f>
        <v/>
      </c>
      <c r="AE3" s="299" t="str">
        <f>IF(ISERROR(LOG('∆Ct and 2^(-∆Ct) means'!T3)),"",IF(LOG('∆Ct and 2^(-∆Ct) means'!T3)&gt;1,LOG('∆Ct and 2^(-∆Ct) means'!T3),-1/LOG('∆Ct and 2^(-∆Ct) means'!T3)))</f>
        <v/>
      </c>
      <c r="AF3" s="299" t="str">
        <f>IF(ISERROR(LOG('∆Ct and 2^(-∆Ct) means'!U3)),"",IF(LOG('∆Ct and 2^(-∆Ct) means'!U3)&gt;1,LOG('∆Ct and 2^(-∆Ct) means'!U3),-1/LOG('∆Ct and 2^(-∆Ct) means'!U3)))</f>
        <v/>
      </c>
      <c r="AG3" s="299" t="str">
        <f>IF(ISERROR(LOG('∆Ct and 2^(-∆Ct) means'!V3)),"",IF(LOG('∆Ct and 2^(-∆Ct) means'!V3)&gt;1,LOG('∆Ct and 2^(-∆Ct) means'!V3),-1/LOG('∆Ct and 2^(-∆Ct) means'!V3)))</f>
        <v/>
      </c>
      <c r="AH3" s="299" t="str">
        <f>IF(ISERROR(LOG('∆Ct and 2^(-∆Ct) means'!W3)),"",IF(LOG('∆Ct and 2^(-∆Ct) means'!W3)&gt;1,LOG('∆Ct and 2^(-∆Ct) means'!W3),-1/LOG('∆Ct and 2^(-∆Ct) means'!W3)))</f>
        <v/>
      </c>
      <c r="AI3" s="300" t="str">
        <f>IF(ISERROR(LOG('∆Ct and 2^(-∆Ct) means'!X3)),"",IF(LOG('∆Ct and 2^(-∆Ct) means'!X3)&gt;1,LOG('∆Ct and 2^(-∆Ct) means'!X3),-1/LOG('∆Ct and 2^(-∆Ct) means'!X3)))</f>
        <v/>
      </c>
      <c r="AJ3" s="295" t="str">
        <f>'Express° Variation - Validation'!F3</f>
        <v/>
      </c>
      <c r="AK3" s="296" t="str">
        <f>'Express° Variation - Validation'!I3</f>
        <v/>
      </c>
      <c r="AL3" s="296" t="str">
        <f>'Express° Variation - Validation'!L3</f>
        <v/>
      </c>
      <c r="AM3" s="296" t="str">
        <f>'Express° Variation - Validation'!O3</f>
        <v/>
      </c>
      <c r="AN3" s="296" t="str">
        <f>'Express° Variation - Validation'!R3</f>
        <v/>
      </c>
      <c r="AO3" s="296" t="str">
        <f>'Express° Variation - Validation'!U3</f>
        <v/>
      </c>
      <c r="AP3" s="296" t="str">
        <f>'Express° Variation - Validation'!X3</f>
        <v/>
      </c>
      <c r="AQ3" s="296" t="str">
        <f>'Express° Variation - Validation'!AA3</f>
        <v/>
      </c>
      <c r="AR3" s="296" t="str">
        <f>'Express° Variation - Validation'!AD3</f>
        <v/>
      </c>
      <c r="AS3" s="297" t="str">
        <f>'Express° Variation - Validation'!AG3</f>
        <v/>
      </c>
      <c r="AT3" s="295" t="str">
        <f>'∆Ct and 2^(-∆Ct) means'!AK3</f>
        <v/>
      </c>
      <c r="AU3" s="296" t="str">
        <f>'∆Ct and 2^(-∆Ct) means'!AM3</f>
        <v/>
      </c>
      <c r="AV3" s="296" t="str">
        <f>'∆Ct and 2^(-∆Ct) means'!AO3</f>
        <v/>
      </c>
      <c r="AW3" s="296" t="str">
        <f>'∆Ct and 2^(-∆Ct) means'!AQ3</f>
        <v/>
      </c>
      <c r="AX3" s="296" t="str">
        <f>'∆Ct and 2^(-∆Ct) means'!AS3</f>
        <v/>
      </c>
      <c r="AY3" s="296" t="str">
        <f>'∆Ct and 2^(-∆Ct) means'!AU3</f>
        <v/>
      </c>
      <c r="AZ3" s="296" t="str">
        <f>'∆Ct and 2^(-∆Ct) means'!AW3</f>
        <v/>
      </c>
      <c r="BA3" s="296" t="str">
        <f>'∆Ct and 2^(-∆Ct) means'!AY3</f>
        <v/>
      </c>
      <c r="BB3" s="296" t="str">
        <f>'∆Ct and 2^(-∆Ct) means'!BA3</f>
        <v/>
      </c>
      <c r="BC3" s="297" t="str">
        <f>'∆Ct and 2^(-∆Ct) means'!BC3</f>
        <v/>
      </c>
    </row>
    <row r="4" spans="1:55">
      <c r="A4" s="265" t="s">
        <v>9</v>
      </c>
      <c r="B4" s="276" t="str">
        <f>'Selection of Genes to Bar Chart'!D4</f>
        <v/>
      </c>
      <c r="C4" s="275" t="str">
        <f>'Ct means'!C4</f>
        <v/>
      </c>
      <c r="D4" s="275" t="str">
        <f>'Ct means'!F4</f>
        <v/>
      </c>
      <c r="E4" s="275" t="str">
        <f>'Ct means'!I4</f>
        <v/>
      </c>
      <c r="F4" s="275" t="str">
        <f>'Ct means'!L4</f>
        <v/>
      </c>
      <c r="G4" s="275" t="str">
        <f>'Ct means'!O4</f>
        <v/>
      </c>
      <c r="H4" s="275" t="str">
        <f>'Ct means'!R4</f>
        <v/>
      </c>
      <c r="I4" s="275" t="str">
        <f>'Ct means'!U4</f>
        <v/>
      </c>
      <c r="J4" s="275" t="str">
        <f>'Ct means'!X4</f>
        <v/>
      </c>
      <c r="K4" s="275" t="str">
        <f>'Ct means'!AA4</f>
        <v/>
      </c>
      <c r="L4" s="275" t="str">
        <f>'Ct means'!AD4</f>
        <v/>
      </c>
      <c r="M4" s="275" t="str">
        <f>'Ct means'!AG4</f>
        <v/>
      </c>
      <c r="N4" s="298" t="str">
        <f>'∆Ct and 2^(-∆Ct) means'!Y4</f>
        <v/>
      </c>
      <c r="O4" s="299" t="str">
        <f>'∆Ct and 2^(-∆Ct) means'!Z4</f>
        <v/>
      </c>
      <c r="P4" s="299" t="str">
        <f>'∆Ct and 2^(-∆Ct) means'!AA4</f>
        <v/>
      </c>
      <c r="Q4" s="299" t="str">
        <f>'∆Ct and 2^(-∆Ct) means'!AB4</f>
        <v/>
      </c>
      <c r="R4" s="299" t="str">
        <f>'∆Ct and 2^(-∆Ct) means'!AC4</f>
        <v/>
      </c>
      <c r="S4" s="299" t="str">
        <f>'∆Ct and 2^(-∆Ct) means'!AD4</f>
        <v/>
      </c>
      <c r="T4" s="299" t="str">
        <f>'∆Ct and 2^(-∆Ct) means'!AE4</f>
        <v/>
      </c>
      <c r="U4" s="299" t="str">
        <f>'∆Ct and 2^(-∆Ct) means'!AF4</f>
        <v/>
      </c>
      <c r="V4" s="299" t="str">
        <f>'∆Ct and 2^(-∆Ct) means'!AG4</f>
        <v/>
      </c>
      <c r="W4" s="299" t="str">
        <f>'∆Ct and 2^(-∆Ct) means'!AH4</f>
        <v/>
      </c>
      <c r="X4" s="300" t="str">
        <f>'∆Ct and 2^(-∆Ct) means'!AI4</f>
        <v/>
      </c>
      <c r="Y4" s="298" t="str">
        <f>IF(ISERROR(LOG('∆Ct and 2^(-∆Ct) means'!N4)),"",IF(LOG('∆Ct and 2^(-∆Ct) means'!N4)&gt;1,LOG('∆Ct and 2^(-∆Ct) means'!N4),-1/LOG('∆Ct and 2^(-∆Ct) means'!N4)))</f>
        <v/>
      </c>
      <c r="Z4" s="299" t="str">
        <f>IF(ISERROR(LOG('∆Ct and 2^(-∆Ct) means'!O4)),"",IF(LOG('∆Ct and 2^(-∆Ct) means'!O4)&gt;1,LOG('∆Ct and 2^(-∆Ct) means'!O4),-1/LOG('∆Ct and 2^(-∆Ct) means'!O4)))</f>
        <v/>
      </c>
      <c r="AA4" s="299" t="str">
        <f>IF(ISERROR(LOG('∆Ct and 2^(-∆Ct) means'!P4)),"",IF(LOG('∆Ct and 2^(-∆Ct) means'!P4)&gt;1,LOG('∆Ct and 2^(-∆Ct) means'!P4),-1/LOG('∆Ct and 2^(-∆Ct) means'!P4)))</f>
        <v/>
      </c>
      <c r="AB4" s="299" t="str">
        <f>IF(ISERROR(LOG('∆Ct and 2^(-∆Ct) means'!Q4)),"",IF(LOG('∆Ct and 2^(-∆Ct) means'!Q4)&gt;1,LOG('∆Ct and 2^(-∆Ct) means'!Q4),-1/LOG('∆Ct and 2^(-∆Ct) means'!Q4)))</f>
        <v/>
      </c>
      <c r="AC4" s="299" t="str">
        <f>IF(ISERROR(LOG('∆Ct and 2^(-∆Ct) means'!R4)),"",IF(LOG('∆Ct and 2^(-∆Ct) means'!R4)&gt;1,LOG('∆Ct and 2^(-∆Ct) means'!R4),-1/LOG('∆Ct and 2^(-∆Ct) means'!R4)))</f>
        <v/>
      </c>
      <c r="AD4" s="299" t="str">
        <f>IF(ISERROR(LOG('∆Ct and 2^(-∆Ct) means'!S4)),"",IF(LOG('∆Ct and 2^(-∆Ct) means'!S4)&gt;1,LOG('∆Ct and 2^(-∆Ct) means'!S4),-1/LOG('∆Ct and 2^(-∆Ct) means'!S4)))</f>
        <v/>
      </c>
      <c r="AE4" s="299" t="str">
        <f>IF(ISERROR(LOG('∆Ct and 2^(-∆Ct) means'!T4)),"",IF(LOG('∆Ct and 2^(-∆Ct) means'!T4)&gt;1,LOG('∆Ct and 2^(-∆Ct) means'!T4),-1/LOG('∆Ct and 2^(-∆Ct) means'!T4)))</f>
        <v/>
      </c>
      <c r="AF4" s="299" t="str">
        <f>IF(ISERROR(LOG('∆Ct and 2^(-∆Ct) means'!U4)),"",IF(LOG('∆Ct and 2^(-∆Ct) means'!U4)&gt;1,LOG('∆Ct and 2^(-∆Ct) means'!U4),-1/LOG('∆Ct and 2^(-∆Ct) means'!U4)))</f>
        <v/>
      </c>
      <c r="AG4" s="299" t="str">
        <f>IF(ISERROR(LOG('∆Ct and 2^(-∆Ct) means'!V4)),"",IF(LOG('∆Ct and 2^(-∆Ct) means'!V4)&gt;1,LOG('∆Ct and 2^(-∆Ct) means'!V4),-1/LOG('∆Ct and 2^(-∆Ct) means'!V4)))</f>
        <v/>
      </c>
      <c r="AH4" s="299" t="str">
        <f>IF(ISERROR(LOG('∆Ct and 2^(-∆Ct) means'!W4)),"",IF(LOG('∆Ct and 2^(-∆Ct) means'!W4)&gt;1,LOG('∆Ct and 2^(-∆Ct) means'!W4),-1/LOG('∆Ct and 2^(-∆Ct) means'!W4)))</f>
        <v/>
      </c>
      <c r="AI4" s="300" t="str">
        <f>IF(ISERROR(LOG('∆Ct and 2^(-∆Ct) means'!X4)),"",IF(LOG('∆Ct and 2^(-∆Ct) means'!X4)&gt;1,LOG('∆Ct and 2^(-∆Ct) means'!X4),-1/LOG('∆Ct and 2^(-∆Ct) means'!X4)))</f>
        <v/>
      </c>
      <c r="AJ4" s="295" t="str">
        <f>'Express° Variation - Validation'!F4</f>
        <v/>
      </c>
      <c r="AK4" s="296" t="str">
        <f>'Express° Variation - Validation'!I4</f>
        <v/>
      </c>
      <c r="AL4" s="296" t="str">
        <f>'Express° Variation - Validation'!L4</f>
        <v/>
      </c>
      <c r="AM4" s="296" t="str">
        <f>'Express° Variation - Validation'!O4</f>
        <v/>
      </c>
      <c r="AN4" s="296" t="str">
        <f>'Express° Variation - Validation'!R4</f>
        <v/>
      </c>
      <c r="AO4" s="296" t="str">
        <f>'Express° Variation - Validation'!U4</f>
        <v/>
      </c>
      <c r="AP4" s="296" t="str">
        <f>'Express° Variation - Validation'!X4</f>
        <v/>
      </c>
      <c r="AQ4" s="296" t="str">
        <f>'Express° Variation - Validation'!AA4</f>
        <v/>
      </c>
      <c r="AR4" s="296" t="str">
        <f>'Express° Variation - Validation'!AD4</f>
        <v/>
      </c>
      <c r="AS4" s="297" t="str">
        <f>'Express° Variation - Validation'!AG4</f>
        <v/>
      </c>
      <c r="AT4" s="295" t="str">
        <f>'∆Ct and 2^(-∆Ct) means'!AK4</f>
        <v/>
      </c>
      <c r="AU4" s="296" t="str">
        <f>'∆Ct and 2^(-∆Ct) means'!AM4</f>
        <v/>
      </c>
      <c r="AV4" s="296" t="str">
        <f>'∆Ct and 2^(-∆Ct) means'!AO4</f>
        <v/>
      </c>
      <c r="AW4" s="296" t="str">
        <f>'∆Ct and 2^(-∆Ct) means'!AQ4</f>
        <v/>
      </c>
      <c r="AX4" s="296" t="str">
        <f>'∆Ct and 2^(-∆Ct) means'!AS4</f>
        <v/>
      </c>
      <c r="AY4" s="296" t="str">
        <f>'∆Ct and 2^(-∆Ct) means'!AU4</f>
        <v/>
      </c>
      <c r="AZ4" s="296" t="str">
        <f>'∆Ct and 2^(-∆Ct) means'!AW4</f>
        <v/>
      </c>
      <c r="BA4" s="296" t="str">
        <f>'∆Ct and 2^(-∆Ct) means'!AY4</f>
        <v/>
      </c>
      <c r="BB4" s="296" t="str">
        <f>'∆Ct and 2^(-∆Ct) means'!BA4</f>
        <v/>
      </c>
      <c r="BC4" s="297" t="str">
        <f>'∆Ct and 2^(-∆Ct) means'!BC4</f>
        <v/>
      </c>
    </row>
    <row r="5" spans="1:55" hidden="1">
      <c r="A5" s="265" t="s">
        <v>10</v>
      </c>
      <c r="B5" s="276" t="str">
        <f>'Selection of Genes to Bar Chart'!E4</f>
        <v/>
      </c>
      <c r="C5" s="275" t="str">
        <f>'Ct means'!C5</f>
        <v/>
      </c>
      <c r="D5" s="275" t="str">
        <f>'Ct means'!F5</f>
        <v/>
      </c>
      <c r="E5" s="275" t="str">
        <f>'Ct means'!I5</f>
        <v/>
      </c>
      <c r="F5" s="275" t="str">
        <f>'Ct means'!L5</f>
        <v/>
      </c>
      <c r="G5" s="275" t="str">
        <f>'Ct means'!O5</f>
        <v/>
      </c>
      <c r="H5" s="275" t="str">
        <f>'Ct means'!R5</f>
        <v/>
      </c>
      <c r="I5" s="275" t="str">
        <f>'Ct means'!U5</f>
        <v/>
      </c>
      <c r="J5" s="275" t="str">
        <f>'Ct means'!X5</f>
        <v/>
      </c>
      <c r="K5" s="275" t="str">
        <f>'Ct means'!AA5</f>
        <v/>
      </c>
      <c r="L5" s="275" t="str">
        <f>'Ct means'!AD5</f>
        <v/>
      </c>
      <c r="M5" s="275" t="str">
        <f>'Ct means'!AG5</f>
        <v/>
      </c>
      <c r="N5" s="298" t="str">
        <f>'∆Ct and 2^(-∆Ct) means'!Y5</f>
        <v/>
      </c>
      <c r="O5" s="299" t="str">
        <f>'∆Ct and 2^(-∆Ct) means'!Z5</f>
        <v/>
      </c>
      <c r="P5" s="299" t="str">
        <f>'∆Ct and 2^(-∆Ct) means'!AA5</f>
        <v/>
      </c>
      <c r="Q5" s="299" t="str">
        <f>'∆Ct and 2^(-∆Ct) means'!AB5</f>
        <v/>
      </c>
      <c r="R5" s="299" t="str">
        <f>'∆Ct and 2^(-∆Ct) means'!AC5</f>
        <v/>
      </c>
      <c r="S5" s="299" t="str">
        <f>'∆Ct and 2^(-∆Ct) means'!AD5</f>
        <v/>
      </c>
      <c r="T5" s="299" t="str">
        <f>'∆Ct and 2^(-∆Ct) means'!AE5</f>
        <v/>
      </c>
      <c r="U5" s="299" t="str">
        <f>'∆Ct and 2^(-∆Ct) means'!AF5</f>
        <v/>
      </c>
      <c r="V5" s="299" t="str">
        <f>'∆Ct and 2^(-∆Ct) means'!AG5</f>
        <v/>
      </c>
      <c r="W5" s="299" t="str">
        <f>'∆Ct and 2^(-∆Ct) means'!AH5</f>
        <v/>
      </c>
      <c r="X5" s="300" t="str">
        <f>'∆Ct and 2^(-∆Ct) means'!AI5</f>
        <v/>
      </c>
      <c r="Y5" s="298" t="str">
        <f>IF(ISERROR(LOG('∆Ct and 2^(-∆Ct) means'!N5)),"",IF(LOG('∆Ct and 2^(-∆Ct) means'!N5)&gt;1,LOG('∆Ct and 2^(-∆Ct) means'!N5),-1/LOG('∆Ct and 2^(-∆Ct) means'!N5)))</f>
        <v/>
      </c>
      <c r="Z5" s="299" t="str">
        <f>IF(ISERROR(LOG('∆Ct and 2^(-∆Ct) means'!O5)),"",IF(LOG('∆Ct and 2^(-∆Ct) means'!O5)&gt;1,LOG('∆Ct and 2^(-∆Ct) means'!O5),-1/LOG('∆Ct and 2^(-∆Ct) means'!O5)))</f>
        <v/>
      </c>
      <c r="AA5" s="299" t="str">
        <f>IF(ISERROR(LOG('∆Ct and 2^(-∆Ct) means'!P5)),"",IF(LOG('∆Ct and 2^(-∆Ct) means'!P5)&gt;1,LOG('∆Ct and 2^(-∆Ct) means'!P5),-1/LOG('∆Ct and 2^(-∆Ct) means'!P5)))</f>
        <v/>
      </c>
      <c r="AB5" s="299" t="str">
        <f>IF(ISERROR(LOG('∆Ct and 2^(-∆Ct) means'!Q5)),"",IF(LOG('∆Ct and 2^(-∆Ct) means'!Q5)&gt;1,LOG('∆Ct and 2^(-∆Ct) means'!Q5),-1/LOG('∆Ct and 2^(-∆Ct) means'!Q5)))</f>
        <v/>
      </c>
      <c r="AC5" s="299" t="str">
        <f>IF(ISERROR(LOG('∆Ct and 2^(-∆Ct) means'!R5)),"",IF(LOG('∆Ct and 2^(-∆Ct) means'!R5)&gt;1,LOG('∆Ct and 2^(-∆Ct) means'!R5),-1/LOG('∆Ct and 2^(-∆Ct) means'!R5)))</f>
        <v/>
      </c>
      <c r="AD5" s="299" t="str">
        <f>IF(ISERROR(LOG('∆Ct and 2^(-∆Ct) means'!S5)),"",IF(LOG('∆Ct and 2^(-∆Ct) means'!S5)&gt;1,LOG('∆Ct and 2^(-∆Ct) means'!S5),-1/LOG('∆Ct and 2^(-∆Ct) means'!S5)))</f>
        <v/>
      </c>
      <c r="AE5" s="299" t="str">
        <f>IF(ISERROR(LOG('∆Ct and 2^(-∆Ct) means'!T5)),"",IF(LOG('∆Ct and 2^(-∆Ct) means'!T5)&gt;1,LOG('∆Ct and 2^(-∆Ct) means'!T5),-1/LOG('∆Ct and 2^(-∆Ct) means'!T5)))</f>
        <v/>
      </c>
      <c r="AF5" s="299" t="str">
        <f>IF(ISERROR(LOG('∆Ct and 2^(-∆Ct) means'!U5)),"",IF(LOG('∆Ct and 2^(-∆Ct) means'!U5)&gt;1,LOG('∆Ct and 2^(-∆Ct) means'!U5),-1/LOG('∆Ct and 2^(-∆Ct) means'!U5)))</f>
        <v/>
      </c>
      <c r="AG5" s="299" t="str">
        <f>IF(ISERROR(LOG('∆Ct and 2^(-∆Ct) means'!V5)),"",IF(LOG('∆Ct and 2^(-∆Ct) means'!V5)&gt;1,LOG('∆Ct and 2^(-∆Ct) means'!V5),-1/LOG('∆Ct and 2^(-∆Ct) means'!V5)))</f>
        <v/>
      </c>
      <c r="AH5" s="299" t="str">
        <f>IF(ISERROR(LOG('∆Ct and 2^(-∆Ct) means'!W5)),"",IF(LOG('∆Ct and 2^(-∆Ct) means'!W5)&gt;1,LOG('∆Ct and 2^(-∆Ct) means'!W5),-1/LOG('∆Ct and 2^(-∆Ct) means'!W5)))</f>
        <v/>
      </c>
      <c r="AI5" s="300" t="str">
        <f>IF(ISERROR(LOG('∆Ct and 2^(-∆Ct) means'!X5)),"",IF(LOG('∆Ct and 2^(-∆Ct) means'!X5)&gt;1,LOG('∆Ct and 2^(-∆Ct) means'!X5),-1/LOG('∆Ct and 2^(-∆Ct) means'!X5)))</f>
        <v/>
      </c>
      <c r="AJ5" s="295" t="str">
        <f>'Express° Variation - Validation'!F5</f>
        <v/>
      </c>
      <c r="AK5" s="296" t="str">
        <f>'Express° Variation - Validation'!I5</f>
        <v/>
      </c>
      <c r="AL5" s="296" t="str">
        <f>'Express° Variation - Validation'!L5</f>
        <v/>
      </c>
      <c r="AM5" s="296" t="str">
        <f>'Express° Variation - Validation'!O5</f>
        <v/>
      </c>
      <c r="AN5" s="296" t="str">
        <f>'Express° Variation - Validation'!R5</f>
        <v/>
      </c>
      <c r="AO5" s="296" t="str">
        <f>'Express° Variation - Validation'!U5</f>
        <v/>
      </c>
      <c r="AP5" s="296" t="str">
        <f>'Express° Variation - Validation'!X5</f>
        <v/>
      </c>
      <c r="AQ5" s="296" t="str">
        <f>'Express° Variation - Validation'!AA5</f>
        <v/>
      </c>
      <c r="AR5" s="296" t="str">
        <f>'Express° Variation - Validation'!AD5</f>
        <v/>
      </c>
      <c r="AS5" s="297" t="str">
        <f>'Express° Variation - Validation'!AG5</f>
        <v/>
      </c>
      <c r="AT5" s="295" t="str">
        <f>'∆Ct and 2^(-∆Ct) means'!AK5</f>
        <v/>
      </c>
      <c r="AU5" s="296" t="str">
        <f>'∆Ct and 2^(-∆Ct) means'!AM5</f>
        <v/>
      </c>
      <c r="AV5" s="296" t="str">
        <f>'∆Ct and 2^(-∆Ct) means'!AO5</f>
        <v/>
      </c>
      <c r="AW5" s="296" t="str">
        <f>'∆Ct and 2^(-∆Ct) means'!AQ5</f>
        <v/>
      </c>
      <c r="AX5" s="296" t="str">
        <f>'∆Ct and 2^(-∆Ct) means'!AS5</f>
        <v/>
      </c>
      <c r="AY5" s="296" t="str">
        <f>'∆Ct and 2^(-∆Ct) means'!AU5</f>
        <v/>
      </c>
      <c r="AZ5" s="296" t="str">
        <f>'∆Ct and 2^(-∆Ct) means'!AW5</f>
        <v/>
      </c>
      <c r="BA5" s="296" t="str">
        <f>'∆Ct and 2^(-∆Ct) means'!AY5</f>
        <v/>
      </c>
      <c r="BB5" s="296" t="str">
        <f>'∆Ct and 2^(-∆Ct) means'!BA5</f>
        <v/>
      </c>
      <c r="BC5" s="297" t="str">
        <f>'∆Ct and 2^(-∆Ct) means'!BC5</f>
        <v/>
      </c>
    </row>
    <row r="6" spans="1:55" hidden="1">
      <c r="A6" s="265" t="s">
        <v>11</v>
      </c>
      <c r="B6" s="276" t="str">
        <f>'Selection of Genes to Bar Chart'!F4</f>
        <v/>
      </c>
      <c r="C6" s="275" t="str">
        <f>'Ct means'!C6</f>
        <v/>
      </c>
      <c r="D6" s="275" t="str">
        <f>'Ct means'!F6</f>
        <v/>
      </c>
      <c r="E6" s="275" t="str">
        <f>'Ct means'!I6</f>
        <v/>
      </c>
      <c r="F6" s="275" t="str">
        <f>'Ct means'!L6</f>
        <v/>
      </c>
      <c r="G6" s="275" t="str">
        <f>'Ct means'!O6</f>
        <v/>
      </c>
      <c r="H6" s="275" t="str">
        <f>'Ct means'!R6</f>
        <v/>
      </c>
      <c r="I6" s="275" t="str">
        <f>'Ct means'!U6</f>
        <v/>
      </c>
      <c r="J6" s="275" t="str">
        <f>'Ct means'!X6</f>
        <v/>
      </c>
      <c r="K6" s="275" t="str">
        <f>'Ct means'!AA6</f>
        <v/>
      </c>
      <c r="L6" s="275" t="str">
        <f>'Ct means'!AD6</f>
        <v/>
      </c>
      <c r="M6" s="275" t="str">
        <f>'Ct means'!AG6</f>
        <v/>
      </c>
      <c r="N6" s="298" t="str">
        <f>'∆Ct and 2^(-∆Ct) means'!Y6</f>
        <v/>
      </c>
      <c r="O6" s="299" t="str">
        <f>'∆Ct and 2^(-∆Ct) means'!Z6</f>
        <v/>
      </c>
      <c r="P6" s="299" t="str">
        <f>'∆Ct and 2^(-∆Ct) means'!AA6</f>
        <v/>
      </c>
      <c r="Q6" s="299" t="str">
        <f>'∆Ct and 2^(-∆Ct) means'!AB6</f>
        <v/>
      </c>
      <c r="R6" s="299" t="str">
        <f>'∆Ct and 2^(-∆Ct) means'!AC6</f>
        <v/>
      </c>
      <c r="S6" s="299" t="str">
        <f>'∆Ct and 2^(-∆Ct) means'!AD6</f>
        <v/>
      </c>
      <c r="T6" s="299" t="str">
        <f>'∆Ct and 2^(-∆Ct) means'!AE6</f>
        <v/>
      </c>
      <c r="U6" s="299" t="str">
        <f>'∆Ct and 2^(-∆Ct) means'!AF6</f>
        <v/>
      </c>
      <c r="V6" s="299" t="str">
        <f>'∆Ct and 2^(-∆Ct) means'!AG6</f>
        <v/>
      </c>
      <c r="W6" s="299" t="str">
        <f>'∆Ct and 2^(-∆Ct) means'!AH6</f>
        <v/>
      </c>
      <c r="X6" s="300" t="str">
        <f>'∆Ct and 2^(-∆Ct) means'!AI6</f>
        <v/>
      </c>
      <c r="Y6" s="298" t="str">
        <f>IF(ISERROR(LOG('∆Ct and 2^(-∆Ct) means'!N6)),"",IF(LOG('∆Ct and 2^(-∆Ct) means'!N6)&gt;1,LOG('∆Ct and 2^(-∆Ct) means'!N6),-1/LOG('∆Ct and 2^(-∆Ct) means'!N6)))</f>
        <v/>
      </c>
      <c r="Z6" s="299" t="str">
        <f>IF(ISERROR(LOG('∆Ct and 2^(-∆Ct) means'!O6)),"",IF(LOG('∆Ct and 2^(-∆Ct) means'!O6)&gt;1,LOG('∆Ct and 2^(-∆Ct) means'!O6),-1/LOG('∆Ct and 2^(-∆Ct) means'!O6)))</f>
        <v/>
      </c>
      <c r="AA6" s="299" t="str">
        <f>IF(ISERROR(LOG('∆Ct and 2^(-∆Ct) means'!P6)),"",IF(LOG('∆Ct and 2^(-∆Ct) means'!P6)&gt;1,LOG('∆Ct and 2^(-∆Ct) means'!P6),-1/LOG('∆Ct and 2^(-∆Ct) means'!P6)))</f>
        <v/>
      </c>
      <c r="AB6" s="299" t="str">
        <f>IF(ISERROR(LOG('∆Ct and 2^(-∆Ct) means'!Q6)),"",IF(LOG('∆Ct and 2^(-∆Ct) means'!Q6)&gt;1,LOG('∆Ct and 2^(-∆Ct) means'!Q6),-1/LOG('∆Ct and 2^(-∆Ct) means'!Q6)))</f>
        <v/>
      </c>
      <c r="AC6" s="299" t="str">
        <f>IF(ISERROR(LOG('∆Ct and 2^(-∆Ct) means'!R6)),"",IF(LOG('∆Ct and 2^(-∆Ct) means'!R6)&gt;1,LOG('∆Ct and 2^(-∆Ct) means'!R6),-1/LOG('∆Ct and 2^(-∆Ct) means'!R6)))</f>
        <v/>
      </c>
      <c r="AD6" s="299" t="str">
        <f>IF(ISERROR(LOG('∆Ct and 2^(-∆Ct) means'!S6)),"",IF(LOG('∆Ct and 2^(-∆Ct) means'!S6)&gt;1,LOG('∆Ct and 2^(-∆Ct) means'!S6),-1/LOG('∆Ct and 2^(-∆Ct) means'!S6)))</f>
        <v/>
      </c>
      <c r="AE6" s="299" t="str">
        <f>IF(ISERROR(LOG('∆Ct and 2^(-∆Ct) means'!T6)),"",IF(LOG('∆Ct and 2^(-∆Ct) means'!T6)&gt;1,LOG('∆Ct and 2^(-∆Ct) means'!T6),-1/LOG('∆Ct and 2^(-∆Ct) means'!T6)))</f>
        <v/>
      </c>
      <c r="AF6" s="299" t="str">
        <f>IF(ISERROR(LOG('∆Ct and 2^(-∆Ct) means'!U6)),"",IF(LOG('∆Ct and 2^(-∆Ct) means'!U6)&gt;1,LOG('∆Ct and 2^(-∆Ct) means'!U6),-1/LOG('∆Ct and 2^(-∆Ct) means'!U6)))</f>
        <v/>
      </c>
      <c r="AG6" s="299" t="str">
        <f>IF(ISERROR(LOG('∆Ct and 2^(-∆Ct) means'!V6)),"",IF(LOG('∆Ct and 2^(-∆Ct) means'!V6)&gt;1,LOG('∆Ct and 2^(-∆Ct) means'!V6),-1/LOG('∆Ct and 2^(-∆Ct) means'!V6)))</f>
        <v/>
      </c>
      <c r="AH6" s="299" t="str">
        <f>IF(ISERROR(LOG('∆Ct and 2^(-∆Ct) means'!W6)),"",IF(LOG('∆Ct and 2^(-∆Ct) means'!W6)&gt;1,LOG('∆Ct and 2^(-∆Ct) means'!W6),-1/LOG('∆Ct and 2^(-∆Ct) means'!W6)))</f>
        <v/>
      </c>
      <c r="AI6" s="300" t="str">
        <f>IF(ISERROR(LOG('∆Ct and 2^(-∆Ct) means'!X6)),"",IF(LOG('∆Ct and 2^(-∆Ct) means'!X6)&gt;1,LOG('∆Ct and 2^(-∆Ct) means'!X6),-1/LOG('∆Ct and 2^(-∆Ct) means'!X6)))</f>
        <v/>
      </c>
      <c r="AJ6" s="295" t="str">
        <f>'Express° Variation - Validation'!F6</f>
        <v/>
      </c>
      <c r="AK6" s="296" t="str">
        <f>'Express° Variation - Validation'!I6</f>
        <v/>
      </c>
      <c r="AL6" s="296" t="str">
        <f>'Express° Variation - Validation'!L6</f>
        <v/>
      </c>
      <c r="AM6" s="296" t="str">
        <f>'Express° Variation - Validation'!O6</f>
        <v/>
      </c>
      <c r="AN6" s="296" t="str">
        <f>'Express° Variation - Validation'!R6</f>
        <v/>
      </c>
      <c r="AO6" s="296" t="str">
        <f>'Express° Variation - Validation'!U6</f>
        <v/>
      </c>
      <c r="AP6" s="296" t="str">
        <f>'Express° Variation - Validation'!X6</f>
        <v/>
      </c>
      <c r="AQ6" s="296" t="str">
        <f>'Express° Variation - Validation'!AA6</f>
        <v/>
      </c>
      <c r="AR6" s="296" t="str">
        <f>'Express° Variation - Validation'!AD6</f>
        <v/>
      </c>
      <c r="AS6" s="297" t="str">
        <f>'Express° Variation - Validation'!AG6</f>
        <v/>
      </c>
      <c r="AT6" s="295" t="str">
        <f>'∆Ct and 2^(-∆Ct) means'!AK6</f>
        <v/>
      </c>
      <c r="AU6" s="296" t="str">
        <f>'∆Ct and 2^(-∆Ct) means'!AM6</f>
        <v/>
      </c>
      <c r="AV6" s="296" t="str">
        <f>'∆Ct and 2^(-∆Ct) means'!AO6</f>
        <v/>
      </c>
      <c r="AW6" s="296" t="str">
        <f>'∆Ct and 2^(-∆Ct) means'!AQ6</f>
        <v/>
      </c>
      <c r="AX6" s="296" t="str">
        <f>'∆Ct and 2^(-∆Ct) means'!AS6</f>
        <v/>
      </c>
      <c r="AY6" s="296" t="str">
        <f>'∆Ct and 2^(-∆Ct) means'!AU6</f>
        <v/>
      </c>
      <c r="AZ6" s="296" t="str">
        <f>'∆Ct and 2^(-∆Ct) means'!AW6</f>
        <v/>
      </c>
      <c r="BA6" s="296" t="str">
        <f>'∆Ct and 2^(-∆Ct) means'!AY6</f>
        <v/>
      </c>
      <c r="BB6" s="296" t="str">
        <f>'∆Ct and 2^(-∆Ct) means'!BA6</f>
        <v/>
      </c>
      <c r="BC6" s="297" t="str">
        <f>'∆Ct and 2^(-∆Ct) means'!BC6</f>
        <v/>
      </c>
    </row>
    <row r="7" spans="1:55" hidden="1">
      <c r="A7" s="265" t="s">
        <v>12</v>
      </c>
      <c r="B7" s="276" t="str">
        <f>'Selection of Genes to Bar Chart'!G4</f>
        <v/>
      </c>
      <c r="C7" s="275" t="str">
        <f>'Ct means'!C7</f>
        <v/>
      </c>
      <c r="D7" s="275" t="str">
        <f>'Ct means'!F7</f>
        <v/>
      </c>
      <c r="E7" s="275" t="str">
        <f>'Ct means'!I7</f>
        <v/>
      </c>
      <c r="F7" s="275" t="str">
        <f>'Ct means'!L7</f>
        <v/>
      </c>
      <c r="G7" s="275" t="str">
        <f>'Ct means'!O7</f>
        <v/>
      </c>
      <c r="H7" s="275" t="str">
        <f>'Ct means'!R7</f>
        <v/>
      </c>
      <c r="I7" s="275" t="str">
        <f>'Ct means'!U7</f>
        <v/>
      </c>
      <c r="J7" s="275" t="str">
        <f>'Ct means'!X7</f>
        <v/>
      </c>
      <c r="K7" s="275" t="str">
        <f>'Ct means'!AA7</f>
        <v/>
      </c>
      <c r="L7" s="275" t="str">
        <f>'Ct means'!AD7</f>
        <v/>
      </c>
      <c r="M7" s="275" t="str">
        <f>'Ct means'!AG7</f>
        <v/>
      </c>
      <c r="N7" s="298" t="str">
        <f>'∆Ct and 2^(-∆Ct) means'!Y7</f>
        <v/>
      </c>
      <c r="O7" s="299" t="str">
        <f>'∆Ct and 2^(-∆Ct) means'!Z7</f>
        <v/>
      </c>
      <c r="P7" s="299" t="str">
        <f>'∆Ct and 2^(-∆Ct) means'!AA7</f>
        <v/>
      </c>
      <c r="Q7" s="299" t="str">
        <f>'∆Ct and 2^(-∆Ct) means'!AB7</f>
        <v/>
      </c>
      <c r="R7" s="299" t="str">
        <f>'∆Ct and 2^(-∆Ct) means'!AC7</f>
        <v/>
      </c>
      <c r="S7" s="299" t="str">
        <f>'∆Ct and 2^(-∆Ct) means'!AD7</f>
        <v/>
      </c>
      <c r="T7" s="299" t="str">
        <f>'∆Ct and 2^(-∆Ct) means'!AE7</f>
        <v/>
      </c>
      <c r="U7" s="299" t="str">
        <f>'∆Ct and 2^(-∆Ct) means'!AF7</f>
        <v/>
      </c>
      <c r="V7" s="299" t="str">
        <f>'∆Ct and 2^(-∆Ct) means'!AG7</f>
        <v/>
      </c>
      <c r="W7" s="299" t="str">
        <f>'∆Ct and 2^(-∆Ct) means'!AH7</f>
        <v/>
      </c>
      <c r="X7" s="300" t="str">
        <f>'∆Ct and 2^(-∆Ct) means'!AI7</f>
        <v/>
      </c>
      <c r="Y7" s="298" t="str">
        <f>IF(ISERROR(LOG('∆Ct and 2^(-∆Ct) means'!N7)),"",IF(LOG('∆Ct and 2^(-∆Ct) means'!N7)&gt;1,LOG('∆Ct and 2^(-∆Ct) means'!N7),-1/LOG('∆Ct and 2^(-∆Ct) means'!N7)))</f>
        <v/>
      </c>
      <c r="Z7" s="299" t="str">
        <f>IF(ISERROR(LOG('∆Ct and 2^(-∆Ct) means'!O7)),"",IF(LOG('∆Ct and 2^(-∆Ct) means'!O7)&gt;1,LOG('∆Ct and 2^(-∆Ct) means'!O7),-1/LOG('∆Ct and 2^(-∆Ct) means'!O7)))</f>
        <v/>
      </c>
      <c r="AA7" s="299" t="str">
        <f>IF(ISERROR(LOG('∆Ct and 2^(-∆Ct) means'!P7)),"",IF(LOG('∆Ct and 2^(-∆Ct) means'!P7)&gt;1,LOG('∆Ct and 2^(-∆Ct) means'!P7),-1/LOG('∆Ct and 2^(-∆Ct) means'!P7)))</f>
        <v/>
      </c>
      <c r="AB7" s="299" t="str">
        <f>IF(ISERROR(LOG('∆Ct and 2^(-∆Ct) means'!Q7)),"",IF(LOG('∆Ct and 2^(-∆Ct) means'!Q7)&gt;1,LOG('∆Ct and 2^(-∆Ct) means'!Q7),-1/LOG('∆Ct and 2^(-∆Ct) means'!Q7)))</f>
        <v/>
      </c>
      <c r="AC7" s="299" t="str">
        <f>IF(ISERROR(LOG('∆Ct and 2^(-∆Ct) means'!R7)),"",IF(LOG('∆Ct and 2^(-∆Ct) means'!R7)&gt;1,LOG('∆Ct and 2^(-∆Ct) means'!R7),-1/LOG('∆Ct and 2^(-∆Ct) means'!R7)))</f>
        <v/>
      </c>
      <c r="AD7" s="299" t="str">
        <f>IF(ISERROR(LOG('∆Ct and 2^(-∆Ct) means'!S7)),"",IF(LOG('∆Ct and 2^(-∆Ct) means'!S7)&gt;1,LOG('∆Ct and 2^(-∆Ct) means'!S7),-1/LOG('∆Ct and 2^(-∆Ct) means'!S7)))</f>
        <v/>
      </c>
      <c r="AE7" s="299" t="str">
        <f>IF(ISERROR(LOG('∆Ct and 2^(-∆Ct) means'!T7)),"",IF(LOG('∆Ct and 2^(-∆Ct) means'!T7)&gt;1,LOG('∆Ct and 2^(-∆Ct) means'!T7),-1/LOG('∆Ct and 2^(-∆Ct) means'!T7)))</f>
        <v/>
      </c>
      <c r="AF7" s="299" t="str">
        <f>IF(ISERROR(LOG('∆Ct and 2^(-∆Ct) means'!U7)),"",IF(LOG('∆Ct and 2^(-∆Ct) means'!U7)&gt;1,LOG('∆Ct and 2^(-∆Ct) means'!U7),-1/LOG('∆Ct and 2^(-∆Ct) means'!U7)))</f>
        <v/>
      </c>
      <c r="AG7" s="299" t="str">
        <f>IF(ISERROR(LOG('∆Ct and 2^(-∆Ct) means'!V7)),"",IF(LOG('∆Ct and 2^(-∆Ct) means'!V7)&gt;1,LOG('∆Ct and 2^(-∆Ct) means'!V7),-1/LOG('∆Ct and 2^(-∆Ct) means'!V7)))</f>
        <v/>
      </c>
      <c r="AH7" s="299" t="str">
        <f>IF(ISERROR(LOG('∆Ct and 2^(-∆Ct) means'!W7)),"",IF(LOG('∆Ct and 2^(-∆Ct) means'!W7)&gt;1,LOG('∆Ct and 2^(-∆Ct) means'!W7),-1/LOG('∆Ct and 2^(-∆Ct) means'!W7)))</f>
        <v/>
      </c>
      <c r="AI7" s="300" t="str">
        <f>IF(ISERROR(LOG('∆Ct and 2^(-∆Ct) means'!X7)),"",IF(LOG('∆Ct and 2^(-∆Ct) means'!X7)&gt;1,LOG('∆Ct and 2^(-∆Ct) means'!X7),-1/LOG('∆Ct and 2^(-∆Ct) means'!X7)))</f>
        <v/>
      </c>
      <c r="AJ7" s="295" t="str">
        <f>'Express° Variation - Validation'!F7</f>
        <v/>
      </c>
      <c r="AK7" s="296" t="str">
        <f>'Express° Variation - Validation'!I7</f>
        <v/>
      </c>
      <c r="AL7" s="296" t="str">
        <f>'Express° Variation - Validation'!L7</f>
        <v/>
      </c>
      <c r="AM7" s="296" t="str">
        <f>'Express° Variation - Validation'!O7</f>
        <v/>
      </c>
      <c r="AN7" s="296" t="str">
        <f>'Express° Variation - Validation'!R7</f>
        <v/>
      </c>
      <c r="AO7" s="296" t="str">
        <f>'Express° Variation - Validation'!U7</f>
        <v/>
      </c>
      <c r="AP7" s="296" t="str">
        <f>'Express° Variation - Validation'!X7</f>
        <v/>
      </c>
      <c r="AQ7" s="296" t="str">
        <f>'Express° Variation - Validation'!AA7</f>
        <v/>
      </c>
      <c r="AR7" s="296" t="str">
        <f>'Express° Variation - Validation'!AD7</f>
        <v/>
      </c>
      <c r="AS7" s="297" t="str">
        <f>'Express° Variation - Validation'!AG7</f>
        <v/>
      </c>
      <c r="AT7" s="295" t="str">
        <f>'∆Ct and 2^(-∆Ct) means'!AK7</f>
        <v/>
      </c>
      <c r="AU7" s="296" t="str">
        <f>'∆Ct and 2^(-∆Ct) means'!AM7</f>
        <v/>
      </c>
      <c r="AV7" s="296" t="str">
        <f>'∆Ct and 2^(-∆Ct) means'!AO7</f>
        <v/>
      </c>
      <c r="AW7" s="296" t="str">
        <f>'∆Ct and 2^(-∆Ct) means'!AQ7</f>
        <v/>
      </c>
      <c r="AX7" s="296" t="str">
        <f>'∆Ct and 2^(-∆Ct) means'!AS7</f>
        <v/>
      </c>
      <c r="AY7" s="296" t="str">
        <f>'∆Ct and 2^(-∆Ct) means'!AU7</f>
        <v/>
      </c>
      <c r="AZ7" s="296" t="str">
        <f>'∆Ct and 2^(-∆Ct) means'!AW7</f>
        <v/>
      </c>
      <c r="BA7" s="296" t="str">
        <f>'∆Ct and 2^(-∆Ct) means'!AY7</f>
        <v/>
      </c>
      <c r="BB7" s="296" t="str">
        <f>'∆Ct and 2^(-∆Ct) means'!BA7</f>
        <v/>
      </c>
      <c r="BC7" s="297" t="str">
        <f>'∆Ct and 2^(-∆Ct) means'!BC7</f>
        <v/>
      </c>
    </row>
    <row r="8" spans="1:55" hidden="1">
      <c r="A8" s="265" t="s">
        <v>13</v>
      </c>
      <c r="B8" s="276" t="str">
        <f>'Selection of Genes to Bar Chart'!H4</f>
        <v/>
      </c>
      <c r="C8" s="275" t="str">
        <f>'Ct means'!C8</f>
        <v/>
      </c>
      <c r="D8" s="275" t="str">
        <f>'Ct means'!F8</f>
        <v/>
      </c>
      <c r="E8" s="275" t="str">
        <f>'Ct means'!I8</f>
        <v/>
      </c>
      <c r="F8" s="275" t="str">
        <f>'Ct means'!L8</f>
        <v/>
      </c>
      <c r="G8" s="275" t="str">
        <f>'Ct means'!O8</f>
        <v/>
      </c>
      <c r="H8" s="275" t="str">
        <f>'Ct means'!R8</f>
        <v/>
      </c>
      <c r="I8" s="275" t="str">
        <f>'Ct means'!U8</f>
        <v/>
      </c>
      <c r="J8" s="275" t="str">
        <f>'Ct means'!X8</f>
        <v/>
      </c>
      <c r="K8" s="275" t="str">
        <f>'Ct means'!AA8</f>
        <v/>
      </c>
      <c r="L8" s="275" t="str">
        <f>'Ct means'!AD8</f>
        <v/>
      </c>
      <c r="M8" s="275" t="str">
        <f>'Ct means'!AG8</f>
        <v/>
      </c>
      <c r="N8" s="298" t="str">
        <f>'∆Ct and 2^(-∆Ct) means'!Y8</f>
        <v/>
      </c>
      <c r="O8" s="299" t="str">
        <f>'∆Ct and 2^(-∆Ct) means'!Z8</f>
        <v/>
      </c>
      <c r="P8" s="299" t="str">
        <f>'∆Ct and 2^(-∆Ct) means'!AA8</f>
        <v/>
      </c>
      <c r="Q8" s="299" t="str">
        <f>'∆Ct and 2^(-∆Ct) means'!AB8</f>
        <v/>
      </c>
      <c r="R8" s="299" t="str">
        <f>'∆Ct and 2^(-∆Ct) means'!AC8</f>
        <v/>
      </c>
      <c r="S8" s="299" t="str">
        <f>'∆Ct and 2^(-∆Ct) means'!AD8</f>
        <v/>
      </c>
      <c r="T8" s="299" t="str">
        <f>'∆Ct and 2^(-∆Ct) means'!AE8</f>
        <v/>
      </c>
      <c r="U8" s="299" t="str">
        <f>'∆Ct and 2^(-∆Ct) means'!AF8</f>
        <v/>
      </c>
      <c r="V8" s="299" t="str">
        <f>'∆Ct and 2^(-∆Ct) means'!AG8</f>
        <v/>
      </c>
      <c r="W8" s="299" t="str">
        <f>'∆Ct and 2^(-∆Ct) means'!AH8</f>
        <v/>
      </c>
      <c r="X8" s="300" t="str">
        <f>'∆Ct and 2^(-∆Ct) means'!AI8</f>
        <v/>
      </c>
      <c r="Y8" s="298" t="str">
        <f>IF(ISERROR(LOG('∆Ct and 2^(-∆Ct) means'!N8)),"",IF(LOG('∆Ct and 2^(-∆Ct) means'!N8)&gt;1,LOG('∆Ct and 2^(-∆Ct) means'!N8),-1/LOG('∆Ct and 2^(-∆Ct) means'!N8)))</f>
        <v/>
      </c>
      <c r="Z8" s="299" t="str">
        <f>IF(ISERROR(LOG('∆Ct and 2^(-∆Ct) means'!O8)),"",IF(LOG('∆Ct and 2^(-∆Ct) means'!O8)&gt;1,LOG('∆Ct and 2^(-∆Ct) means'!O8),-1/LOG('∆Ct and 2^(-∆Ct) means'!O8)))</f>
        <v/>
      </c>
      <c r="AA8" s="299" t="str">
        <f>IF(ISERROR(LOG('∆Ct and 2^(-∆Ct) means'!P8)),"",IF(LOG('∆Ct and 2^(-∆Ct) means'!P8)&gt;1,LOG('∆Ct and 2^(-∆Ct) means'!P8),-1/LOG('∆Ct and 2^(-∆Ct) means'!P8)))</f>
        <v/>
      </c>
      <c r="AB8" s="299" t="str">
        <f>IF(ISERROR(LOG('∆Ct and 2^(-∆Ct) means'!Q8)),"",IF(LOG('∆Ct and 2^(-∆Ct) means'!Q8)&gt;1,LOG('∆Ct and 2^(-∆Ct) means'!Q8),-1/LOG('∆Ct and 2^(-∆Ct) means'!Q8)))</f>
        <v/>
      </c>
      <c r="AC8" s="299" t="str">
        <f>IF(ISERROR(LOG('∆Ct and 2^(-∆Ct) means'!R8)),"",IF(LOG('∆Ct and 2^(-∆Ct) means'!R8)&gt;1,LOG('∆Ct and 2^(-∆Ct) means'!R8),-1/LOG('∆Ct and 2^(-∆Ct) means'!R8)))</f>
        <v/>
      </c>
      <c r="AD8" s="299" t="str">
        <f>IF(ISERROR(LOG('∆Ct and 2^(-∆Ct) means'!S8)),"",IF(LOG('∆Ct and 2^(-∆Ct) means'!S8)&gt;1,LOG('∆Ct and 2^(-∆Ct) means'!S8),-1/LOG('∆Ct and 2^(-∆Ct) means'!S8)))</f>
        <v/>
      </c>
      <c r="AE8" s="299" t="str">
        <f>IF(ISERROR(LOG('∆Ct and 2^(-∆Ct) means'!T8)),"",IF(LOG('∆Ct and 2^(-∆Ct) means'!T8)&gt;1,LOG('∆Ct and 2^(-∆Ct) means'!T8),-1/LOG('∆Ct and 2^(-∆Ct) means'!T8)))</f>
        <v/>
      </c>
      <c r="AF8" s="299" t="str">
        <f>IF(ISERROR(LOG('∆Ct and 2^(-∆Ct) means'!U8)),"",IF(LOG('∆Ct and 2^(-∆Ct) means'!U8)&gt;1,LOG('∆Ct and 2^(-∆Ct) means'!U8),-1/LOG('∆Ct and 2^(-∆Ct) means'!U8)))</f>
        <v/>
      </c>
      <c r="AG8" s="299" t="str">
        <f>IF(ISERROR(LOG('∆Ct and 2^(-∆Ct) means'!V8)),"",IF(LOG('∆Ct and 2^(-∆Ct) means'!V8)&gt;1,LOG('∆Ct and 2^(-∆Ct) means'!V8),-1/LOG('∆Ct and 2^(-∆Ct) means'!V8)))</f>
        <v/>
      </c>
      <c r="AH8" s="299" t="str">
        <f>IF(ISERROR(LOG('∆Ct and 2^(-∆Ct) means'!W8)),"",IF(LOG('∆Ct and 2^(-∆Ct) means'!W8)&gt;1,LOG('∆Ct and 2^(-∆Ct) means'!W8),-1/LOG('∆Ct and 2^(-∆Ct) means'!W8)))</f>
        <v/>
      </c>
      <c r="AI8" s="300" t="str">
        <f>IF(ISERROR(LOG('∆Ct and 2^(-∆Ct) means'!X8)),"",IF(LOG('∆Ct and 2^(-∆Ct) means'!X8)&gt;1,LOG('∆Ct and 2^(-∆Ct) means'!X8),-1/LOG('∆Ct and 2^(-∆Ct) means'!X8)))</f>
        <v/>
      </c>
      <c r="AJ8" s="295" t="str">
        <f>'Express° Variation - Validation'!F8</f>
        <v/>
      </c>
      <c r="AK8" s="296" t="str">
        <f>'Express° Variation - Validation'!I8</f>
        <v/>
      </c>
      <c r="AL8" s="296" t="str">
        <f>'Express° Variation - Validation'!L8</f>
        <v/>
      </c>
      <c r="AM8" s="296" t="str">
        <f>'Express° Variation - Validation'!O8</f>
        <v/>
      </c>
      <c r="AN8" s="296" t="str">
        <f>'Express° Variation - Validation'!R8</f>
        <v/>
      </c>
      <c r="AO8" s="296" t="str">
        <f>'Express° Variation - Validation'!U8</f>
        <v/>
      </c>
      <c r="AP8" s="296" t="str">
        <f>'Express° Variation - Validation'!X8</f>
        <v/>
      </c>
      <c r="AQ8" s="296" t="str">
        <f>'Express° Variation - Validation'!AA8</f>
        <v/>
      </c>
      <c r="AR8" s="296" t="str">
        <f>'Express° Variation - Validation'!AD8</f>
        <v/>
      </c>
      <c r="AS8" s="297" t="str">
        <f>'Express° Variation - Validation'!AG8</f>
        <v/>
      </c>
      <c r="AT8" s="295" t="str">
        <f>'∆Ct and 2^(-∆Ct) means'!AK8</f>
        <v/>
      </c>
      <c r="AU8" s="296" t="str">
        <f>'∆Ct and 2^(-∆Ct) means'!AM8</f>
        <v/>
      </c>
      <c r="AV8" s="296" t="str">
        <f>'∆Ct and 2^(-∆Ct) means'!AO8</f>
        <v/>
      </c>
      <c r="AW8" s="296" t="str">
        <f>'∆Ct and 2^(-∆Ct) means'!AQ8</f>
        <v/>
      </c>
      <c r="AX8" s="296" t="str">
        <f>'∆Ct and 2^(-∆Ct) means'!AS8</f>
        <v/>
      </c>
      <c r="AY8" s="296" t="str">
        <f>'∆Ct and 2^(-∆Ct) means'!AU8</f>
        <v/>
      </c>
      <c r="AZ8" s="296" t="str">
        <f>'∆Ct and 2^(-∆Ct) means'!AW8</f>
        <v/>
      </c>
      <c r="BA8" s="296" t="str">
        <f>'∆Ct and 2^(-∆Ct) means'!AY8</f>
        <v/>
      </c>
      <c r="BB8" s="296" t="str">
        <f>'∆Ct and 2^(-∆Ct) means'!BA8</f>
        <v/>
      </c>
      <c r="BC8" s="297" t="str">
        <f>'∆Ct and 2^(-∆Ct) means'!BC8</f>
        <v/>
      </c>
    </row>
    <row r="9" spans="1:55">
      <c r="A9" s="265" t="s">
        <v>14</v>
      </c>
      <c r="B9" s="276" t="str">
        <f>'Selection of Genes to Bar Chart'!I4</f>
        <v/>
      </c>
      <c r="C9" s="275" t="str">
        <f>'Ct means'!C9</f>
        <v/>
      </c>
      <c r="D9" s="275" t="str">
        <f>'Ct means'!F9</f>
        <v/>
      </c>
      <c r="E9" s="275" t="str">
        <f>'Ct means'!I9</f>
        <v/>
      </c>
      <c r="F9" s="275" t="str">
        <f>'Ct means'!L9</f>
        <v/>
      </c>
      <c r="G9" s="275" t="str">
        <f>'Ct means'!O9</f>
        <v/>
      </c>
      <c r="H9" s="275" t="str">
        <f>'Ct means'!R9</f>
        <v/>
      </c>
      <c r="I9" s="275" t="str">
        <f>'Ct means'!U9</f>
        <v/>
      </c>
      <c r="J9" s="275" t="str">
        <f>'Ct means'!X9</f>
        <v/>
      </c>
      <c r="K9" s="275" t="str">
        <f>'Ct means'!AA9</f>
        <v/>
      </c>
      <c r="L9" s="275" t="str">
        <f>'Ct means'!AD9</f>
        <v/>
      </c>
      <c r="M9" s="275" t="str">
        <f>'Ct means'!AG9</f>
        <v/>
      </c>
      <c r="N9" s="298" t="str">
        <f>'∆Ct and 2^(-∆Ct) means'!Y9</f>
        <v/>
      </c>
      <c r="O9" s="299" t="str">
        <f>'∆Ct and 2^(-∆Ct) means'!Z9</f>
        <v/>
      </c>
      <c r="P9" s="299" t="str">
        <f>'∆Ct and 2^(-∆Ct) means'!AA9</f>
        <v/>
      </c>
      <c r="Q9" s="299" t="str">
        <f>'∆Ct and 2^(-∆Ct) means'!AB9</f>
        <v/>
      </c>
      <c r="R9" s="299" t="str">
        <f>'∆Ct and 2^(-∆Ct) means'!AC9</f>
        <v/>
      </c>
      <c r="S9" s="299" t="str">
        <f>'∆Ct and 2^(-∆Ct) means'!AD9</f>
        <v/>
      </c>
      <c r="T9" s="299" t="str">
        <f>'∆Ct and 2^(-∆Ct) means'!AE9</f>
        <v/>
      </c>
      <c r="U9" s="299" t="str">
        <f>'∆Ct and 2^(-∆Ct) means'!AF9</f>
        <v/>
      </c>
      <c r="V9" s="299" t="str">
        <f>'∆Ct and 2^(-∆Ct) means'!AG9</f>
        <v/>
      </c>
      <c r="W9" s="299" t="str">
        <f>'∆Ct and 2^(-∆Ct) means'!AH9</f>
        <v/>
      </c>
      <c r="X9" s="300" t="str">
        <f>'∆Ct and 2^(-∆Ct) means'!AI9</f>
        <v/>
      </c>
      <c r="Y9" s="298" t="str">
        <f>IF(ISERROR(LOG('∆Ct and 2^(-∆Ct) means'!N9)),"",IF(LOG('∆Ct and 2^(-∆Ct) means'!N9)&gt;1,LOG('∆Ct and 2^(-∆Ct) means'!N9),-1/LOG('∆Ct and 2^(-∆Ct) means'!N9)))</f>
        <v/>
      </c>
      <c r="Z9" s="299" t="str">
        <f>IF(ISERROR(LOG('∆Ct and 2^(-∆Ct) means'!O9)),"",IF(LOG('∆Ct and 2^(-∆Ct) means'!O9)&gt;1,LOG('∆Ct and 2^(-∆Ct) means'!O9),-1/LOG('∆Ct and 2^(-∆Ct) means'!O9)))</f>
        <v/>
      </c>
      <c r="AA9" s="299" t="str">
        <f>IF(ISERROR(LOG('∆Ct and 2^(-∆Ct) means'!P9)),"",IF(LOG('∆Ct and 2^(-∆Ct) means'!P9)&gt;1,LOG('∆Ct and 2^(-∆Ct) means'!P9),-1/LOG('∆Ct and 2^(-∆Ct) means'!P9)))</f>
        <v/>
      </c>
      <c r="AB9" s="299" t="str">
        <f>IF(ISERROR(LOG('∆Ct and 2^(-∆Ct) means'!Q9)),"",IF(LOG('∆Ct and 2^(-∆Ct) means'!Q9)&gt;1,LOG('∆Ct and 2^(-∆Ct) means'!Q9),-1/LOG('∆Ct and 2^(-∆Ct) means'!Q9)))</f>
        <v/>
      </c>
      <c r="AC9" s="299" t="str">
        <f>IF(ISERROR(LOG('∆Ct and 2^(-∆Ct) means'!R9)),"",IF(LOG('∆Ct and 2^(-∆Ct) means'!R9)&gt;1,LOG('∆Ct and 2^(-∆Ct) means'!R9),-1/LOG('∆Ct and 2^(-∆Ct) means'!R9)))</f>
        <v/>
      </c>
      <c r="AD9" s="299" t="str">
        <f>IF(ISERROR(LOG('∆Ct and 2^(-∆Ct) means'!S9)),"",IF(LOG('∆Ct and 2^(-∆Ct) means'!S9)&gt;1,LOG('∆Ct and 2^(-∆Ct) means'!S9),-1/LOG('∆Ct and 2^(-∆Ct) means'!S9)))</f>
        <v/>
      </c>
      <c r="AE9" s="299" t="str">
        <f>IF(ISERROR(LOG('∆Ct and 2^(-∆Ct) means'!T9)),"",IF(LOG('∆Ct and 2^(-∆Ct) means'!T9)&gt;1,LOG('∆Ct and 2^(-∆Ct) means'!T9),-1/LOG('∆Ct and 2^(-∆Ct) means'!T9)))</f>
        <v/>
      </c>
      <c r="AF9" s="299" t="str">
        <f>IF(ISERROR(LOG('∆Ct and 2^(-∆Ct) means'!U9)),"",IF(LOG('∆Ct and 2^(-∆Ct) means'!U9)&gt;1,LOG('∆Ct and 2^(-∆Ct) means'!U9),-1/LOG('∆Ct and 2^(-∆Ct) means'!U9)))</f>
        <v/>
      </c>
      <c r="AG9" s="299" t="str">
        <f>IF(ISERROR(LOG('∆Ct and 2^(-∆Ct) means'!V9)),"",IF(LOG('∆Ct and 2^(-∆Ct) means'!V9)&gt;1,LOG('∆Ct and 2^(-∆Ct) means'!V9),-1/LOG('∆Ct and 2^(-∆Ct) means'!V9)))</f>
        <v/>
      </c>
      <c r="AH9" s="299" t="str">
        <f>IF(ISERROR(LOG('∆Ct and 2^(-∆Ct) means'!W9)),"",IF(LOG('∆Ct and 2^(-∆Ct) means'!W9)&gt;1,LOG('∆Ct and 2^(-∆Ct) means'!W9),-1/LOG('∆Ct and 2^(-∆Ct) means'!W9)))</f>
        <v/>
      </c>
      <c r="AI9" s="300" t="str">
        <f>IF(ISERROR(LOG('∆Ct and 2^(-∆Ct) means'!X9)),"",IF(LOG('∆Ct and 2^(-∆Ct) means'!X9)&gt;1,LOG('∆Ct and 2^(-∆Ct) means'!X9),-1/LOG('∆Ct and 2^(-∆Ct) means'!X9)))</f>
        <v/>
      </c>
      <c r="AJ9" s="295" t="str">
        <f>'Express° Variation - Validation'!F9</f>
        <v/>
      </c>
      <c r="AK9" s="296" t="str">
        <f>'Express° Variation - Validation'!I9</f>
        <v/>
      </c>
      <c r="AL9" s="296" t="str">
        <f>'Express° Variation - Validation'!L9</f>
        <v/>
      </c>
      <c r="AM9" s="296" t="str">
        <f>'Express° Variation - Validation'!O9</f>
        <v/>
      </c>
      <c r="AN9" s="296" t="str">
        <f>'Express° Variation - Validation'!R9</f>
        <v/>
      </c>
      <c r="AO9" s="296" t="str">
        <f>'Express° Variation - Validation'!U9</f>
        <v/>
      </c>
      <c r="AP9" s="296" t="str">
        <f>'Express° Variation - Validation'!X9</f>
        <v/>
      </c>
      <c r="AQ9" s="296" t="str">
        <f>'Express° Variation - Validation'!AA9</f>
        <v/>
      </c>
      <c r="AR9" s="296" t="str">
        <f>'Express° Variation - Validation'!AD9</f>
        <v/>
      </c>
      <c r="AS9" s="297" t="str">
        <f>'Express° Variation - Validation'!AG9</f>
        <v/>
      </c>
      <c r="AT9" s="295" t="str">
        <f>'∆Ct and 2^(-∆Ct) means'!AK9</f>
        <v/>
      </c>
      <c r="AU9" s="296" t="str">
        <f>'∆Ct and 2^(-∆Ct) means'!AM9</f>
        <v/>
      </c>
      <c r="AV9" s="296" t="str">
        <f>'∆Ct and 2^(-∆Ct) means'!AO9</f>
        <v/>
      </c>
      <c r="AW9" s="296" t="str">
        <f>'∆Ct and 2^(-∆Ct) means'!AQ9</f>
        <v/>
      </c>
      <c r="AX9" s="296" t="str">
        <f>'∆Ct and 2^(-∆Ct) means'!AS9</f>
        <v/>
      </c>
      <c r="AY9" s="296" t="str">
        <f>'∆Ct and 2^(-∆Ct) means'!AU9</f>
        <v/>
      </c>
      <c r="AZ9" s="296" t="str">
        <f>'∆Ct and 2^(-∆Ct) means'!AW9</f>
        <v/>
      </c>
      <c r="BA9" s="296" t="str">
        <f>'∆Ct and 2^(-∆Ct) means'!AY9</f>
        <v/>
      </c>
      <c r="BB9" s="296" t="str">
        <f>'∆Ct and 2^(-∆Ct) means'!BA9</f>
        <v/>
      </c>
      <c r="BC9" s="297" t="str">
        <f>'∆Ct and 2^(-∆Ct) means'!BC9</f>
        <v/>
      </c>
    </row>
    <row r="10" spans="1:55" hidden="1">
      <c r="A10" s="265" t="s">
        <v>15</v>
      </c>
      <c r="B10" s="276" t="str">
        <f>'Selection of Genes to Bar Chart'!J4</f>
        <v/>
      </c>
      <c r="C10" s="275" t="str">
        <f>'Ct means'!C10</f>
        <v/>
      </c>
      <c r="D10" s="275" t="str">
        <f>'Ct means'!F10</f>
        <v/>
      </c>
      <c r="E10" s="275" t="str">
        <f>'Ct means'!I10</f>
        <v/>
      </c>
      <c r="F10" s="275" t="str">
        <f>'Ct means'!L10</f>
        <v/>
      </c>
      <c r="G10" s="275" t="str">
        <f>'Ct means'!O10</f>
        <v/>
      </c>
      <c r="H10" s="275" t="str">
        <f>'Ct means'!R10</f>
        <v/>
      </c>
      <c r="I10" s="275" t="str">
        <f>'Ct means'!U10</f>
        <v/>
      </c>
      <c r="J10" s="275" t="str">
        <f>'Ct means'!X10</f>
        <v/>
      </c>
      <c r="K10" s="275" t="str">
        <f>'Ct means'!AA10</f>
        <v/>
      </c>
      <c r="L10" s="275" t="str">
        <f>'Ct means'!AD10</f>
        <v/>
      </c>
      <c r="M10" s="275" t="str">
        <f>'Ct means'!AG10</f>
        <v/>
      </c>
      <c r="N10" s="298" t="str">
        <f>'∆Ct and 2^(-∆Ct) means'!Y10</f>
        <v/>
      </c>
      <c r="O10" s="299" t="str">
        <f>'∆Ct and 2^(-∆Ct) means'!Z10</f>
        <v/>
      </c>
      <c r="P10" s="299" t="str">
        <f>'∆Ct and 2^(-∆Ct) means'!AA10</f>
        <v/>
      </c>
      <c r="Q10" s="299" t="str">
        <f>'∆Ct and 2^(-∆Ct) means'!AB10</f>
        <v/>
      </c>
      <c r="R10" s="299" t="str">
        <f>'∆Ct and 2^(-∆Ct) means'!AC10</f>
        <v/>
      </c>
      <c r="S10" s="299" t="str">
        <f>'∆Ct and 2^(-∆Ct) means'!AD10</f>
        <v/>
      </c>
      <c r="T10" s="299" t="str">
        <f>'∆Ct and 2^(-∆Ct) means'!AE10</f>
        <v/>
      </c>
      <c r="U10" s="299" t="str">
        <f>'∆Ct and 2^(-∆Ct) means'!AF10</f>
        <v/>
      </c>
      <c r="V10" s="299" t="str">
        <f>'∆Ct and 2^(-∆Ct) means'!AG10</f>
        <v/>
      </c>
      <c r="W10" s="299" t="str">
        <f>'∆Ct and 2^(-∆Ct) means'!AH10</f>
        <v/>
      </c>
      <c r="X10" s="300" t="str">
        <f>'∆Ct and 2^(-∆Ct) means'!AI10</f>
        <v/>
      </c>
      <c r="Y10" s="298" t="str">
        <f>IF(ISERROR(LOG('∆Ct and 2^(-∆Ct) means'!N10)),"",IF(LOG('∆Ct and 2^(-∆Ct) means'!N10)&gt;1,LOG('∆Ct and 2^(-∆Ct) means'!N10),-1/LOG('∆Ct and 2^(-∆Ct) means'!N10)))</f>
        <v/>
      </c>
      <c r="Z10" s="299" t="str">
        <f>IF(ISERROR(LOG('∆Ct and 2^(-∆Ct) means'!O10)),"",IF(LOG('∆Ct and 2^(-∆Ct) means'!O10)&gt;1,LOG('∆Ct and 2^(-∆Ct) means'!O10),-1/LOG('∆Ct and 2^(-∆Ct) means'!O10)))</f>
        <v/>
      </c>
      <c r="AA10" s="299" t="str">
        <f>IF(ISERROR(LOG('∆Ct and 2^(-∆Ct) means'!P10)),"",IF(LOG('∆Ct and 2^(-∆Ct) means'!P10)&gt;1,LOG('∆Ct and 2^(-∆Ct) means'!P10),-1/LOG('∆Ct and 2^(-∆Ct) means'!P10)))</f>
        <v/>
      </c>
      <c r="AB10" s="299" t="str">
        <f>IF(ISERROR(LOG('∆Ct and 2^(-∆Ct) means'!Q10)),"",IF(LOG('∆Ct and 2^(-∆Ct) means'!Q10)&gt;1,LOG('∆Ct and 2^(-∆Ct) means'!Q10),-1/LOG('∆Ct and 2^(-∆Ct) means'!Q10)))</f>
        <v/>
      </c>
      <c r="AC10" s="299" t="str">
        <f>IF(ISERROR(LOG('∆Ct and 2^(-∆Ct) means'!R10)),"",IF(LOG('∆Ct and 2^(-∆Ct) means'!R10)&gt;1,LOG('∆Ct and 2^(-∆Ct) means'!R10),-1/LOG('∆Ct and 2^(-∆Ct) means'!R10)))</f>
        <v/>
      </c>
      <c r="AD10" s="299" t="str">
        <f>IF(ISERROR(LOG('∆Ct and 2^(-∆Ct) means'!S10)),"",IF(LOG('∆Ct and 2^(-∆Ct) means'!S10)&gt;1,LOG('∆Ct and 2^(-∆Ct) means'!S10),-1/LOG('∆Ct and 2^(-∆Ct) means'!S10)))</f>
        <v/>
      </c>
      <c r="AE10" s="299" t="str">
        <f>IF(ISERROR(LOG('∆Ct and 2^(-∆Ct) means'!T10)),"",IF(LOG('∆Ct and 2^(-∆Ct) means'!T10)&gt;1,LOG('∆Ct and 2^(-∆Ct) means'!T10),-1/LOG('∆Ct and 2^(-∆Ct) means'!T10)))</f>
        <v/>
      </c>
      <c r="AF10" s="299" t="str">
        <f>IF(ISERROR(LOG('∆Ct and 2^(-∆Ct) means'!U10)),"",IF(LOG('∆Ct and 2^(-∆Ct) means'!U10)&gt;1,LOG('∆Ct and 2^(-∆Ct) means'!U10),-1/LOG('∆Ct and 2^(-∆Ct) means'!U10)))</f>
        <v/>
      </c>
      <c r="AG10" s="299" t="str">
        <f>IF(ISERROR(LOG('∆Ct and 2^(-∆Ct) means'!V10)),"",IF(LOG('∆Ct and 2^(-∆Ct) means'!V10)&gt;1,LOG('∆Ct and 2^(-∆Ct) means'!V10),-1/LOG('∆Ct and 2^(-∆Ct) means'!V10)))</f>
        <v/>
      </c>
      <c r="AH10" s="299" t="str">
        <f>IF(ISERROR(LOG('∆Ct and 2^(-∆Ct) means'!W10)),"",IF(LOG('∆Ct and 2^(-∆Ct) means'!W10)&gt;1,LOG('∆Ct and 2^(-∆Ct) means'!W10),-1/LOG('∆Ct and 2^(-∆Ct) means'!W10)))</f>
        <v/>
      </c>
      <c r="AI10" s="300" t="str">
        <f>IF(ISERROR(LOG('∆Ct and 2^(-∆Ct) means'!X10)),"",IF(LOG('∆Ct and 2^(-∆Ct) means'!X10)&gt;1,LOG('∆Ct and 2^(-∆Ct) means'!X10),-1/LOG('∆Ct and 2^(-∆Ct) means'!X10)))</f>
        <v/>
      </c>
      <c r="AJ10" s="295" t="str">
        <f>'Express° Variation - Validation'!F10</f>
        <v/>
      </c>
      <c r="AK10" s="296" t="str">
        <f>'Express° Variation - Validation'!I10</f>
        <v/>
      </c>
      <c r="AL10" s="296" t="str">
        <f>'Express° Variation - Validation'!L10</f>
        <v/>
      </c>
      <c r="AM10" s="296" t="str">
        <f>'Express° Variation - Validation'!O10</f>
        <v/>
      </c>
      <c r="AN10" s="296" t="str">
        <f>'Express° Variation - Validation'!R10</f>
        <v/>
      </c>
      <c r="AO10" s="296" t="str">
        <f>'Express° Variation - Validation'!U10</f>
        <v/>
      </c>
      <c r="AP10" s="296" t="str">
        <f>'Express° Variation - Validation'!X10</f>
        <v/>
      </c>
      <c r="AQ10" s="296" t="str">
        <f>'Express° Variation - Validation'!AA10</f>
        <v/>
      </c>
      <c r="AR10" s="296" t="str">
        <f>'Express° Variation - Validation'!AD10</f>
        <v/>
      </c>
      <c r="AS10" s="297" t="str">
        <f>'Express° Variation - Validation'!AG10</f>
        <v/>
      </c>
      <c r="AT10" s="295" t="str">
        <f>'∆Ct and 2^(-∆Ct) means'!AK10</f>
        <v/>
      </c>
      <c r="AU10" s="296" t="str">
        <f>'∆Ct and 2^(-∆Ct) means'!AM10</f>
        <v/>
      </c>
      <c r="AV10" s="296" t="str">
        <f>'∆Ct and 2^(-∆Ct) means'!AO10</f>
        <v/>
      </c>
      <c r="AW10" s="296" t="str">
        <f>'∆Ct and 2^(-∆Ct) means'!AQ10</f>
        <v/>
      </c>
      <c r="AX10" s="296" t="str">
        <f>'∆Ct and 2^(-∆Ct) means'!AS10</f>
        <v/>
      </c>
      <c r="AY10" s="296" t="str">
        <f>'∆Ct and 2^(-∆Ct) means'!AU10</f>
        <v/>
      </c>
      <c r="AZ10" s="296" t="str">
        <f>'∆Ct and 2^(-∆Ct) means'!AW10</f>
        <v/>
      </c>
      <c r="BA10" s="296" t="str">
        <f>'∆Ct and 2^(-∆Ct) means'!AY10</f>
        <v/>
      </c>
      <c r="BB10" s="296" t="str">
        <f>'∆Ct and 2^(-∆Ct) means'!BA10</f>
        <v/>
      </c>
      <c r="BC10" s="297" t="str">
        <f>'∆Ct and 2^(-∆Ct) means'!BC10</f>
        <v/>
      </c>
    </row>
    <row r="11" spans="1:55" hidden="1">
      <c r="A11" s="265" t="s">
        <v>16</v>
      </c>
      <c r="B11" s="276" t="str">
        <f>'Selection of Genes to Bar Chart'!K4</f>
        <v/>
      </c>
      <c r="C11" s="275" t="str">
        <f>'Ct means'!C11</f>
        <v/>
      </c>
      <c r="D11" s="275" t="str">
        <f>'Ct means'!F11</f>
        <v/>
      </c>
      <c r="E11" s="275" t="str">
        <f>'Ct means'!I11</f>
        <v/>
      </c>
      <c r="F11" s="275" t="str">
        <f>'Ct means'!L11</f>
        <v/>
      </c>
      <c r="G11" s="275" t="str">
        <f>'Ct means'!O11</f>
        <v/>
      </c>
      <c r="H11" s="275" t="str">
        <f>'Ct means'!R11</f>
        <v/>
      </c>
      <c r="I11" s="275" t="str">
        <f>'Ct means'!U11</f>
        <v/>
      </c>
      <c r="J11" s="275" t="str">
        <f>'Ct means'!X11</f>
        <v/>
      </c>
      <c r="K11" s="275" t="str">
        <f>'Ct means'!AA11</f>
        <v/>
      </c>
      <c r="L11" s="275" t="str">
        <f>'Ct means'!AD11</f>
        <v/>
      </c>
      <c r="M11" s="275" t="str">
        <f>'Ct means'!AG11</f>
        <v/>
      </c>
      <c r="N11" s="298" t="str">
        <f>'∆Ct and 2^(-∆Ct) means'!Y11</f>
        <v/>
      </c>
      <c r="O11" s="299" t="str">
        <f>'∆Ct and 2^(-∆Ct) means'!Z11</f>
        <v/>
      </c>
      <c r="P11" s="299" t="str">
        <f>'∆Ct and 2^(-∆Ct) means'!AA11</f>
        <v/>
      </c>
      <c r="Q11" s="299" t="str">
        <f>'∆Ct and 2^(-∆Ct) means'!AB11</f>
        <v/>
      </c>
      <c r="R11" s="299" t="str">
        <f>'∆Ct and 2^(-∆Ct) means'!AC11</f>
        <v/>
      </c>
      <c r="S11" s="299" t="str">
        <f>'∆Ct and 2^(-∆Ct) means'!AD11</f>
        <v/>
      </c>
      <c r="T11" s="299" t="str">
        <f>'∆Ct and 2^(-∆Ct) means'!AE11</f>
        <v/>
      </c>
      <c r="U11" s="299" t="str">
        <f>'∆Ct and 2^(-∆Ct) means'!AF11</f>
        <v/>
      </c>
      <c r="V11" s="299" t="str">
        <f>'∆Ct and 2^(-∆Ct) means'!AG11</f>
        <v/>
      </c>
      <c r="W11" s="299" t="str">
        <f>'∆Ct and 2^(-∆Ct) means'!AH11</f>
        <v/>
      </c>
      <c r="X11" s="300" t="str">
        <f>'∆Ct and 2^(-∆Ct) means'!AI11</f>
        <v/>
      </c>
      <c r="Y11" s="298" t="str">
        <f>IF(ISERROR(LOG('∆Ct and 2^(-∆Ct) means'!N11)),"",IF(LOG('∆Ct and 2^(-∆Ct) means'!N11)&gt;1,LOG('∆Ct and 2^(-∆Ct) means'!N11),-1/LOG('∆Ct and 2^(-∆Ct) means'!N11)))</f>
        <v/>
      </c>
      <c r="Z11" s="299" t="str">
        <f>IF(ISERROR(LOG('∆Ct and 2^(-∆Ct) means'!O11)),"",IF(LOG('∆Ct and 2^(-∆Ct) means'!O11)&gt;1,LOG('∆Ct and 2^(-∆Ct) means'!O11),-1/LOG('∆Ct and 2^(-∆Ct) means'!O11)))</f>
        <v/>
      </c>
      <c r="AA11" s="299" t="str">
        <f>IF(ISERROR(LOG('∆Ct and 2^(-∆Ct) means'!P11)),"",IF(LOG('∆Ct and 2^(-∆Ct) means'!P11)&gt;1,LOG('∆Ct and 2^(-∆Ct) means'!P11),-1/LOG('∆Ct and 2^(-∆Ct) means'!P11)))</f>
        <v/>
      </c>
      <c r="AB11" s="299" t="str">
        <f>IF(ISERROR(LOG('∆Ct and 2^(-∆Ct) means'!Q11)),"",IF(LOG('∆Ct and 2^(-∆Ct) means'!Q11)&gt;1,LOG('∆Ct and 2^(-∆Ct) means'!Q11),-1/LOG('∆Ct and 2^(-∆Ct) means'!Q11)))</f>
        <v/>
      </c>
      <c r="AC11" s="299" t="str">
        <f>IF(ISERROR(LOG('∆Ct and 2^(-∆Ct) means'!R11)),"",IF(LOG('∆Ct and 2^(-∆Ct) means'!R11)&gt;1,LOG('∆Ct and 2^(-∆Ct) means'!R11),-1/LOG('∆Ct and 2^(-∆Ct) means'!R11)))</f>
        <v/>
      </c>
      <c r="AD11" s="299" t="str">
        <f>IF(ISERROR(LOG('∆Ct and 2^(-∆Ct) means'!S11)),"",IF(LOG('∆Ct and 2^(-∆Ct) means'!S11)&gt;1,LOG('∆Ct and 2^(-∆Ct) means'!S11),-1/LOG('∆Ct and 2^(-∆Ct) means'!S11)))</f>
        <v/>
      </c>
      <c r="AE11" s="299" t="str">
        <f>IF(ISERROR(LOG('∆Ct and 2^(-∆Ct) means'!T11)),"",IF(LOG('∆Ct and 2^(-∆Ct) means'!T11)&gt;1,LOG('∆Ct and 2^(-∆Ct) means'!T11),-1/LOG('∆Ct and 2^(-∆Ct) means'!T11)))</f>
        <v/>
      </c>
      <c r="AF11" s="299" t="str">
        <f>IF(ISERROR(LOG('∆Ct and 2^(-∆Ct) means'!U11)),"",IF(LOG('∆Ct and 2^(-∆Ct) means'!U11)&gt;1,LOG('∆Ct and 2^(-∆Ct) means'!U11),-1/LOG('∆Ct and 2^(-∆Ct) means'!U11)))</f>
        <v/>
      </c>
      <c r="AG11" s="299" t="str">
        <f>IF(ISERROR(LOG('∆Ct and 2^(-∆Ct) means'!V11)),"",IF(LOG('∆Ct and 2^(-∆Ct) means'!V11)&gt;1,LOG('∆Ct and 2^(-∆Ct) means'!V11),-1/LOG('∆Ct and 2^(-∆Ct) means'!V11)))</f>
        <v/>
      </c>
      <c r="AH11" s="299" t="str">
        <f>IF(ISERROR(LOG('∆Ct and 2^(-∆Ct) means'!W11)),"",IF(LOG('∆Ct and 2^(-∆Ct) means'!W11)&gt;1,LOG('∆Ct and 2^(-∆Ct) means'!W11),-1/LOG('∆Ct and 2^(-∆Ct) means'!W11)))</f>
        <v/>
      </c>
      <c r="AI11" s="300" t="str">
        <f>IF(ISERROR(LOG('∆Ct and 2^(-∆Ct) means'!X11)),"",IF(LOG('∆Ct and 2^(-∆Ct) means'!X11)&gt;1,LOG('∆Ct and 2^(-∆Ct) means'!X11),-1/LOG('∆Ct and 2^(-∆Ct) means'!X11)))</f>
        <v/>
      </c>
      <c r="AJ11" s="295" t="str">
        <f>'Express° Variation - Validation'!F11</f>
        <v/>
      </c>
      <c r="AK11" s="296" t="str">
        <f>'Express° Variation - Validation'!I11</f>
        <v/>
      </c>
      <c r="AL11" s="296" t="str">
        <f>'Express° Variation - Validation'!L11</f>
        <v/>
      </c>
      <c r="AM11" s="296" t="str">
        <f>'Express° Variation - Validation'!O11</f>
        <v/>
      </c>
      <c r="AN11" s="296" t="str">
        <f>'Express° Variation - Validation'!R11</f>
        <v/>
      </c>
      <c r="AO11" s="296" t="str">
        <f>'Express° Variation - Validation'!U11</f>
        <v/>
      </c>
      <c r="AP11" s="296" t="str">
        <f>'Express° Variation - Validation'!X11</f>
        <v/>
      </c>
      <c r="AQ11" s="296" t="str">
        <f>'Express° Variation - Validation'!AA11</f>
        <v/>
      </c>
      <c r="AR11" s="296" t="str">
        <f>'Express° Variation - Validation'!AD11</f>
        <v/>
      </c>
      <c r="AS11" s="297" t="str">
        <f>'Express° Variation - Validation'!AG11</f>
        <v/>
      </c>
      <c r="AT11" s="295" t="str">
        <f>'∆Ct and 2^(-∆Ct) means'!AK11</f>
        <v/>
      </c>
      <c r="AU11" s="296" t="str">
        <f>'∆Ct and 2^(-∆Ct) means'!AM11</f>
        <v/>
      </c>
      <c r="AV11" s="296" t="str">
        <f>'∆Ct and 2^(-∆Ct) means'!AO11</f>
        <v/>
      </c>
      <c r="AW11" s="296" t="str">
        <f>'∆Ct and 2^(-∆Ct) means'!AQ11</f>
        <v/>
      </c>
      <c r="AX11" s="296" t="str">
        <f>'∆Ct and 2^(-∆Ct) means'!AS11</f>
        <v/>
      </c>
      <c r="AY11" s="296" t="str">
        <f>'∆Ct and 2^(-∆Ct) means'!AU11</f>
        <v/>
      </c>
      <c r="AZ11" s="296" t="str">
        <f>'∆Ct and 2^(-∆Ct) means'!AW11</f>
        <v/>
      </c>
      <c r="BA11" s="296" t="str">
        <f>'∆Ct and 2^(-∆Ct) means'!AY11</f>
        <v/>
      </c>
      <c r="BB11" s="296" t="str">
        <f>'∆Ct and 2^(-∆Ct) means'!BA11</f>
        <v/>
      </c>
      <c r="BC11" s="297" t="str">
        <f>'∆Ct and 2^(-∆Ct) means'!BC11</f>
        <v/>
      </c>
    </row>
    <row r="12" spans="1:55" hidden="1">
      <c r="A12" s="265" t="s">
        <v>17</v>
      </c>
      <c r="B12" s="276" t="str">
        <f>'Selection of Genes to Bar Chart'!L4</f>
        <v/>
      </c>
      <c r="C12" s="275" t="str">
        <f>'Ct means'!C12</f>
        <v/>
      </c>
      <c r="D12" s="275" t="str">
        <f>'Ct means'!F12</f>
        <v/>
      </c>
      <c r="E12" s="275" t="str">
        <f>'Ct means'!I12</f>
        <v/>
      </c>
      <c r="F12" s="275" t="str">
        <f>'Ct means'!L12</f>
        <v/>
      </c>
      <c r="G12" s="275" t="str">
        <f>'Ct means'!O12</f>
        <v/>
      </c>
      <c r="H12" s="275" t="str">
        <f>'Ct means'!R12</f>
        <v/>
      </c>
      <c r="I12" s="275" t="str">
        <f>'Ct means'!U12</f>
        <v/>
      </c>
      <c r="J12" s="275" t="str">
        <f>'Ct means'!X12</f>
        <v/>
      </c>
      <c r="K12" s="275" t="str">
        <f>'Ct means'!AA12</f>
        <v/>
      </c>
      <c r="L12" s="275" t="str">
        <f>'Ct means'!AD12</f>
        <v/>
      </c>
      <c r="M12" s="275" t="str">
        <f>'Ct means'!AG12</f>
        <v/>
      </c>
      <c r="N12" s="298" t="str">
        <f>'∆Ct and 2^(-∆Ct) means'!Y12</f>
        <v/>
      </c>
      <c r="O12" s="299" t="str">
        <f>'∆Ct and 2^(-∆Ct) means'!Z12</f>
        <v/>
      </c>
      <c r="P12" s="299" t="str">
        <f>'∆Ct and 2^(-∆Ct) means'!AA12</f>
        <v/>
      </c>
      <c r="Q12" s="299" t="str">
        <f>'∆Ct and 2^(-∆Ct) means'!AB12</f>
        <v/>
      </c>
      <c r="R12" s="299" t="str">
        <f>'∆Ct and 2^(-∆Ct) means'!AC12</f>
        <v/>
      </c>
      <c r="S12" s="299" t="str">
        <f>'∆Ct and 2^(-∆Ct) means'!AD12</f>
        <v/>
      </c>
      <c r="T12" s="299" t="str">
        <f>'∆Ct and 2^(-∆Ct) means'!AE12</f>
        <v/>
      </c>
      <c r="U12" s="299" t="str">
        <f>'∆Ct and 2^(-∆Ct) means'!AF12</f>
        <v/>
      </c>
      <c r="V12" s="299" t="str">
        <f>'∆Ct and 2^(-∆Ct) means'!AG12</f>
        <v/>
      </c>
      <c r="W12" s="299" t="str">
        <f>'∆Ct and 2^(-∆Ct) means'!AH12</f>
        <v/>
      </c>
      <c r="X12" s="300" t="str">
        <f>'∆Ct and 2^(-∆Ct) means'!AI12</f>
        <v/>
      </c>
      <c r="Y12" s="298" t="str">
        <f>IF(ISERROR(LOG('∆Ct and 2^(-∆Ct) means'!N12)),"",IF(LOG('∆Ct and 2^(-∆Ct) means'!N12)&gt;1,LOG('∆Ct and 2^(-∆Ct) means'!N12),-1/LOG('∆Ct and 2^(-∆Ct) means'!N12)))</f>
        <v/>
      </c>
      <c r="Z12" s="299" t="str">
        <f>IF(ISERROR(LOG('∆Ct and 2^(-∆Ct) means'!O12)),"",IF(LOG('∆Ct and 2^(-∆Ct) means'!O12)&gt;1,LOG('∆Ct and 2^(-∆Ct) means'!O12),-1/LOG('∆Ct and 2^(-∆Ct) means'!O12)))</f>
        <v/>
      </c>
      <c r="AA12" s="299" t="str">
        <f>IF(ISERROR(LOG('∆Ct and 2^(-∆Ct) means'!P12)),"",IF(LOG('∆Ct and 2^(-∆Ct) means'!P12)&gt;1,LOG('∆Ct and 2^(-∆Ct) means'!P12),-1/LOG('∆Ct and 2^(-∆Ct) means'!P12)))</f>
        <v/>
      </c>
      <c r="AB12" s="299" t="str">
        <f>IF(ISERROR(LOG('∆Ct and 2^(-∆Ct) means'!Q12)),"",IF(LOG('∆Ct and 2^(-∆Ct) means'!Q12)&gt;1,LOG('∆Ct and 2^(-∆Ct) means'!Q12),-1/LOG('∆Ct and 2^(-∆Ct) means'!Q12)))</f>
        <v/>
      </c>
      <c r="AC12" s="299" t="str">
        <f>IF(ISERROR(LOG('∆Ct and 2^(-∆Ct) means'!R12)),"",IF(LOG('∆Ct and 2^(-∆Ct) means'!R12)&gt;1,LOG('∆Ct and 2^(-∆Ct) means'!R12),-1/LOG('∆Ct and 2^(-∆Ct) means'!R12)))</f>
        <v/>
      </c>
      <c r="AD12" s="299" t="str">
        <f>IF(ISERROR(LOG('∆Ct and 2^(-∆Ct) means'!S12)),"",IF(LOG('∆Ct and 2^(-∆Ct) means'!S12)&gt;1,LOG('∆Ct and 2^(-∆Ct) means'!S12),-1/LOG('∆Ct and 2^(-∆Ct) means'!S12)))</f>
        <v/>
      </c>
      <c r="AE12" s="299" t="str">
        <f>IF(ISERROR(LOG('∆Ct and 2^(-∆Ct) means'!T12)),"",IF(LOG('∆Ct and 2^(-∆Ct) means'!T12)&gt;1,LOG('∆Ct and 2^(-∆Ct) means'!T12),-1/LOG('∆Ct and 2^(-∆Ct) means'!T12)))</f>
        <v/>
      </c>
      <c r="AF12" s="299" t="str">
        <f>IF(ISERROR(LOG('∆Ct and 2^(-∆Ct) means'!U12)),"",IF(LOG('∆Ct and 2^(-∆Ct) means'!U12)&gt;1,LOG('∆Ct and 2^(-∆Ct) means'!U12),-1/LOG('∆Ct and 2^(-∆Ct) means'!U12)))</f>
        <v/>
      </c>
      <c r="AG12" s="299" t="str">
        <f>IF(ISERROR(LOG('∆Ct and 2^(-∆Ct) means'!V12)),"",IF(LOG('∆Ct and 2^(-∆Ct) means'!V12)&gt;1,LOG('∆Ct and 2^(-∆Ct) means'!V12),-1/LOG('∆Ct and 2^(-∆Ct) means'!V12)))</f>
        <v/>
      </c>
      <c r="AH12" s="299" t="str">
        <f>IF(ISERROR(LOG('∆Ct and 2^(-∆Ct) means'!W12)),"",IF(LOG('∆Ct and 2^(-∆Ct) means'!W12)&gt;1,LOG('∆Ct and 2^(-∆Ct) means'!W12),-1/LOG('∆Ct and 2^(-∆Ct) means'!W12)))</f>
        <v/>
      </c>
      <c r="AI12" s="300" t="str">
        <f>IF(ISERROR(LOG('∆Ct and 2^(-∆Ct) means'!X12)),"",IF(LOG('∆Ct and 2^(-∆Ct) means'!X12)&gt;1,LOG('∆Ct and 2^(-∆Ct) means'!X12),-1/LOG('∆Ct and 2^(-∆Ct) means'!X12)))</f>
        <v/>
      </c>
      <c r="AJ12" s="295" t="str">
        <f>'Express° Variation - Validation'!F12</f>
        <v/>
      </c>
      <c r="AK12" s="296" t="str">
        <f>'Express° Variation - Validation'!I12</f>
        <v/>
      </c>
      <c r="AL12" s="296" t="str">
        <f>'Express° Variation - Validation'!L12</f>
        <v/>
      </c>
      <c r="AM12" s="296" t="str">
        <f>'Express° Variation - Validation'!O12</f>
        <v/>
      </c>
      <c r="AN12" s="296" t="str">
        <f>'Express° Variation - Validation'!R12</f>
        <v/>
      </c>
      <c r="AO12" s="296" t="str">
        <f>'Express° Variation - Validation'!U12</f>
        <v/>
      </c>
      <c r="AP12" s="296" t="str">
        <f>'Express° Variation - Validation'!X12</f>
        <v/>
      </c>
      <c r="AQ12" s="296" t="str">
        <f>'Express° Variation - Validation'!AA12</f>
        <v/>
      </c>
      <c r="AR12" s="296" t="str">
        <f>'Express° Variation - Validation'!AD12</f>
        <v/>
      </c>
      <c r="AS12" s="297" t="str">
        <f>'Express° Variation - Validation'!AG12</f>
        <v/>
      </c>
      <c r="AT12" s="295" t="str">
        <f>'∆Ct and 2^(-∆Ct) means'!AK12</f>
        <v/>
      </c>
      <c r="AU12" s="296" t="str">
        <f>'∆Ct and 2^(-∆Ct) means'!AM12</f>
        <v/>
      </c>
      <c r="AV12" s="296" t="str">
        <f>'∆Ct and 2^(-∆Ct) means'!AO12</f>
        <v/>
      </c>
      <c r="AW12" s="296" t="str">
        <f>'∆Ct and 2^(-∆Ct) means'!AQ12</f>
        <v/>
      </c>
      <c r="AX12" s="296" t="str">
        <f>'∆Ct and 2^(-∆Ct) means'!AS12</f>
        <v/>
      </c>
      <c r="AY12" s="296" t="str">
        <f>'∆Ct and 2^(-∆Ct) means'!AU12</f>
        <v/>
      </c>
      <c r="AZ12" s="296" t="str">
        <f>'∆Ct and 2^(-∆Ct) means'!AW12</f>
        <v/>
      </c>
      <c r="BA12" s="296" t="str">
        <f>'∆Ct and 2^(-∆Ct) means'!AY12</f>
        <v/>
      </c>
      <c r="BB12" s="296" t="str">
        <f>'∆Ct and 2^(-∆Ct) means'!BA12</f>
        <v/>
      </c>
      <c r="BC12" s="297" t="str">
        <f>'∆Ct and 2^(-∆Ct) means'!BC12</f>
        <v/>
      </c>
    </row>
    <row r="13" spans="1:55" hidden="1">
      <c r="A13" s="265" t="s">
        <v>18</v>
      </c>
      <c r="B13" s="276" t="str">
        <f>'Selection of Genes to Bar Chart'!M4</f>
        <v/>
      </c>
      <c r="C13" s="275" t="str">
        <f>'Ct means'!C13</f>
        <v/>
      </c>
      <c r="D13" s="275" t="str">
        <f>'Ct means'!F13</f>
        <v/>
      </c>
      <c r="E13" s="275" t="str">
        <f>'Ct means'!I13</f>
        <v/>
      </c>
      <c r="F13" s="275" t="str">
        <f>'Ct means'!L13</f>
        <v/>
      </c>
      <c r="G13" s="275" t="str">
        <f>'Ct means'!O13</f>
        <v/>
      </c>
      <c r="H13" s="275" t="str">
        <f>'Ct means'!R13</f>
        <v/>
      </c>
      <c r="I13" s="275" t="str">
        <f>'Ct means'!U13</f>
        <v/>
      </c>
      <c r="J13" s="275" t="str">
        <f>'Ct means'!X13</f>
        <v/>
      </c>
      <c r="K13" s="275" t="str">
        <f>'Ct means'!AA13</f>
        <v/>
      </c>
      <c r="L13" s="275" t="str">
        <f>'Ct means'!AD13</f>
        <v/>
      </c>
      <c r="M13" s="275" t="str">
        <f>'Ct means'!AG13</f>
        <v/>
      </c>
      <c r="N13" s="298" t="str">
        <f>'∆Ct and 2^(-∆Ct) means'!Y13</f>
        <v/>
      </c>
      <c r="O13" s="299" t="str">
        <f>'∆Ct and 2^(-∆Ct) means'!Z13</f>
        <v/>
      </c>
      <c r="P13" s="299" t="str">
        <f>'∆Ct and 2^(-∆Ct) means'!AA13</f>
        <v/>
      </c>
      <c r="Q13" s="299" t="str">
        <f>'∆Ct and 2^(-∆Ct) means'!AB13</f>
        <v/>
      </c>
      <c r="R13" s="299" t="str">
        <f>'∆Ct and 2^(-∆Ct) means'!AC13</f>
        <v/>
      </c>
      <c r="S13" s="299" t="str">
        <f>'∆Ct and 2^(-∆Ct) means'!AD13</f>
        <v/>
      </c>
      <c r="T13" s="299" t="str">
        <f>'∆Ct and 2^(-∆Ct) means'!AE13</f>
        <v/>
      </c>
      <c r="U13" s="299" t="str">
        <f>'∆Ct and 2^(-∆Ct) means'!AF13</f>
        <v/>
      </c>
      <c r="V13" s="299" t="str">
        <f>'∆Ct and 2^(-∆Ct) means'!AG13</f>
        <v/>
      </c>
      <c r="W13" s="299" t="str">
        <f>'∆Ct and 2^(-∆Ct) means'!AH13</f>
        <v/>
      </c>
      <c r="X13" s="300" t="str">
        <f>'∆Ct and 2^(-∆Ct) means'!AI13</f>
        <v/>
      </c>
      <c r="Y13" s="298" t="str">
        <f>IF(ISERROR(LOG('∆Ct and 2^(-∆Ct) means'!N13)),"",IF(LOG('∆Ct and 2^(-∆Ct) means'!N13)&gt;1,LOG('∆Ct and 2^(-∆Ct) means'!N13),-1/LOG('∆Ct and 2^(-∆Ct) means'!N13)))</f>
        <v/>
      </c>
      <c r="Z13" s="299" t="str">
        <f>IF(ISERROR(LOG('∆Ct and 2^(-∆Ct) means'!O13)),"",IF(LOG('∆Ct and 2^(-∆Ct) means'!O13)&gt;1,LOG('∆Ct and 2^(-∆Ct) means'!O13),-1/LOG('∆Ct and 2^(-∆Ct) means'!O13)))</f>
        <v/>
      </c>
      <c r="AA13" s="299" t="str">
        <f>IF(ISERROR(LOG('∆Ct and 2^(-∆Ct) means'!P13)),"",IF(LOG('∆Ct and 2^(-∆Ct) means'!P13)&gt;1,LOG('∆Ct and 2^(-∆Ct) means'!P13),-1/LOG('∆Ct and 2^(-∆Ct) means'!P13)))</f>
        <v/>
      </c>
      <c r="AB13" s="299" t="str">
        <f>IF(ISERROR(LOG('∆Ct and 2^(-∆Ct) means'!Q13)),"",IF(LOG('∆Ct and 2^(-∆Ct) means'!Q13)&gt;1,LOG('∆Ct and 2^(-∆Ct) means'!Q13),-1/LOG('∆Ct and 2^(-∆Ct) means'!Q13)))</f>
        <v/>
      </c>
      <c r="AC13" s="299" t="str">
        <f>IF(ISERROR(LOG('∆Ct and 2^(-∆Ct) means'!R13)),"",IF(LOG('∆Ct and 2^(-∆Ct) means'!R13)&gt;1,LOG('∆Ct and 2^(-∆Ct) means'!R13),-1/LOG('∆Ct and 2^(-∆Ct) means'!R13)))</f>
        <v/>
      </c>
      <c r="AD13" s="299" t="str">
        <f>IF(ISERROR(LOG('∆Ct and 2^(-∆Ct) means'!S13)),"",IF(LOG('∆Ct and 2^(-∆Ct) means'!S13)&gt;1,LOG('∆Ct and 2^(-∆Ct) means'!S13),-1/LOG('∆Ct and 2^(-∆Ct) means'!S13)))</f>
        <v/>
      </c>
      <c r="AE13" s="299" t="str">
        <f>IF(ISERROR(LOG('∆Ct and 2^(-∆Ct) means'!T13)),"",IF(LOG('∆Ct and 2^(-∆Ct) means'!T13)&gt;1,LOG('∆Ct and 2^(-∆Ct) means'!T13),-1/LOG('∆Ct and 2^(-∆Ct) means'!T13)))</f>
        <v/>
      </c>
      <c r="AF13" s="299" t="str">
        <f>IF(ISERROR(LOG('∆Ct and 2^(-∆Ct) means'!U13)),"",IF(LOG('∆Ct and 2^(-∆Ct) means'!U13)&gt;1,LOG('∆Ct and 2^(-∆Ct) means'!U13),-1/LOG('∆Ct and 2^(-∆Ct) means'!U13)))</f>
        <v/>
      </c>
      <c r="AG13" s="299" t="str">
        <f>IF(ISERROR(LOG('∆Ct and 2^(-∆Ct) means'!V13)),"",IF(LOG('∆Ct and 2^(-∆Ct) means'!V13)&gt;1,LOG('∆Ct and 2^(-∆Ct) means'!V13),-1/LOG('∆Ct and 2^(-∆Ct) means'!V13)))</f>
        <v/>
      </c>
      <c r="AH13" s="299" t="str">
        <f>IF(ISERROR(LOG('∆Ct and 2^(-∆Ct) means'!W13)),"",IF(LOG('∆Ct and 2^(-∆Ct) means'!W13)&gt;1,LOG('∆Ct and 2^(-∆Ct) means'!W13),-1/LOG('∆Ct and 2^(-∆Ct) means'!W13)))</f>
        <v/>
      </c>
      <c r="AI13" s="300" t="str">
        <f>IF(ISERROR(LOG('∆Ct and 2^(-∆Ct) means'!X13)),"",IF(LOG('∆Ct and 2^(-∆Ct) means'!X13)&gt;1,LOG('∆Ct and 2^(-∆Ct) means'!X13),-1/LOG('∆Ct and 2^(-∆Ct) means'!X13)))</f>
        <v/>
      </c>
      <c r="AJ13" s="295" t="str">
        <f>'Express° Variation - Validation'!F13</f>
        <v/>
      </c>
      <c r="AK13" s="296" t="str">
        <f>'Express° Variation - Validation'!I13</f>
        <v/>
      </c>
      <c r="AL13" s="296" t="str">
        <f>'Express° Variation - Validation'!L13</f>
        <v/>
      </c>
      <c r="AM13" s="296" t="str">
        <f>'Express° Variation - Validation'!O13</f>
        <v/>
      </c>
      <c r="AN13" s="296" t="str">
        <f>'Express° Variation - Validation'!R13</f>
        <v/>
      </c>
      <c r="AO13" s="296" t="str">
        <f>'Express° Variation - Validation'!U13</f>
        <v/>
      </c>
      <c r="AP13" s="296" t="str">
        <f>'Express° Variation - Validation'!X13</f>
        <v/>
      </c>
      <c r="AQ13" s="296" t="str">
        <f>'Express° Variation - Validation'!AA13</f>
        <v/>
      </c>
      <c r="AR13" s="296" t="str">
        <f>'Express° Variation - Validation'!AD13</f>
        <v/>
      </c>
      <c r="AS13" s="297" t="str">
        <f>'Express° Variation - Validation'!AG13</f>
        <v/>
      </c>
      <c r="AT13" s="295" t="str">
        <f>'∆Ct and 2^(-∆Ct) means'!AK13</f>
        <v/>
      </c>
      <c r="AU13" s="296" t="str">
        <f>'∆Ct and 2^(-∆Ct) means'!AM13</f>
        <v/>
      </c>
      <c r="AV13" s="296" t="str">
        <f>'∆Ct and 2^(-∆Ct) means'!AO13</f>
        <v/>
      </c>
      <c r="AW13" s="296" t="str">
        <f>'∆Ct and 2^(-∆Ct) means'!AQ13</f>
        <v/>
      </c>
      <c r="AX13" s="296" t="str">
        <f>'∆Ct and 2^(-∆Ct) means'!AS13</f>
        <v/>
      </c>
      <c r="AY13" s="296" t="str">
        <f>'∆Ct and 2^(-∆Ct) means'!AU13</f>
        <v/>
      </c>
      <c r="AZ13" s="296" t="str">
        <f>'∆Ct and 2^(-∆Ct) means'!AW13</f>
        <v/>
      </c>
      <c r="BA13" s="296" t="str">
        <f>'∆Ct and 2^(-∆Ct) means'!AY13</f>
        <v/>
      </c>
      <c r="BB13" s="296" t="str">
        <f>'∆Ct and 2^(-∆Ct) means'!BA13</f>
        <v/>
      </c>
      <c r="BC13" s="297" t="str">
        <f>'∆Ct and 2^(-∆Ct) means'!BC13</f>
        <v/>
      </c>
    </row>
    <row r="14" spans="1:55" hidden="1">
      <c r="A14" s="265" t="s">
        <v>19</v>
      </c>
      <c r="B14" s="276" t="str">
        <f>'Selection of Genes to Bar Chart'!N4</f>
        <v/>
      </c>
      <c r="C14" s="275" t="str">
        <f>'Ct means'!C14</f>
        <v/>
      </c>
      <c r="D14" s="275" t="str">
        <f>'Ct means'!F14</f>
        <v/>
      </c>
      <c r="E14" s="275" t="str">
        <f>'Ct means'!I14</f>
        <v/>
      </c>
      <c r="F14" s="275" t="str">
        <f>'Ct means'!L14</f>
        <v/>
      </c>
      <c r="G14" s="275" t="str">
        <f>'Ct means'!O14</f>
        <v/>
      </c>
      <c r="H14" s="275" t="str">
        <f>'Ct means'!R14</f>
        <v/>
      </c>
      <c r="I14" s="275" t="str">
        <f>'Ct means'!U14</f>
        <v/>
      </c>
      <c r="J14" s="275" t="str">
        <f>'Ct means'!X14</f>
        <v/>
      </c>
      <c r="K14" s="275" t="str">
        <f>'Ct means'!AA14</f>
        <v/>
      </c>
      <c r="L14" s="275" t="str">
        <f>'Ct means'!AD14</f>
        <v/>
      </c>
      <c r="M14" s="275" t="str">
        <f>'Ct means'!AG14</f>
        <v/>
      </c>
      <c r="N14" s="298" t="str">
        <f>'∆Ct and 2^(-∆Ct) means'!Y14</f>
        <v/>
      </c>
      <c r="O14" s="299" t="str">
        <f>'∆Ct and 2^(-∆Ct) means'!Z14</f>
        <v/>
      </c>
      <c r="P14" s="299" t="str">
        <f>'∆Ct and 2^(-∆Ct) means'!AA14</f>
        <v/>
      </c>
      <c r="Q14" s="299" t="str">
        <f>'∆Ct and 2^(-∆Ct) means'!AB14</f>
        <v/>
      </c>
      <c r="R14" s="299" t="str">
        <f>'∆Ct and 2^(-∆Ct) means'!AC14</f>
        <v/>
      </c>
      <c r="S14" s="299" t="str">
        <f>'∆Ct and 2^(-∆Ct) means'!AD14</f>
        <v/>
      </c>
      <c r="T14" s="299" t="str">
        <f>'∆Ct and 2^(-∆Ct) means'!AE14</f>
        <v/>
      </c>
      <c r="U14" s="299" t="str">
        <f>'∆Ct and 2^(-∆Ct) means'!AF14</f>
        <v/>
      </c>
      <c r="V14" s="299" t="str">
        <f>'∆Ct and 2^(-∆Ct) means'!AG14</f>
        <v/>
      </c>
      <c r="W14" s="299" t="str">
        <f>'∆Ct and 2^(-∆Ct) means'!AH14</f>
        <v/>
      </c>
      <c r="X14" s="300" t="str">
        <f>'∆Ct and 2^(-∆Ct) means'!AI14</f>
        <v/>
      </c>
      <c r="Y14" s="298" t="str">
        <f>IF(ISERROR(LOG('∆Ct and 2^(-∆Ct) means'!N14)),"",IF(LOG('∆Ct and 2^(-∆Ct) means'!N14)&gt;1,LOG('∆Ct and 2^(-∆Ct) means'!N14),-1/LOG('∆Ct and 2^(-∆Ct) means'!N14)))</f>
        <v/>
      </c>
      <c r="Z14" s="299" t="str">
        <f>IF(ISERROR(LOG('∆Ct and 2^(-∆Ct) means'!O14)),"",IF(LOG('∆Ct and 2^(-∆Ct) means'!O14)&gt;1,LOG('∆Ct and 2^(-∆Ct) means'!O14),-1/LOG('∆Ct and 2^(-∆Ct) means'!O14)))</f>
        <v/>
      </c>
      <c r="AA14" s="299" t="str">
        <f>IF(ISERROR(LOG('∆Ct and 2^(-∆Ct) means'!P14)),"",IF(LOG('∆Ct and 2^(-∆Ct) means'!P14)&gt;1,LOG('∆Ct and 2^(-∆Ct) means'!P14),-1/LOG('∆Ct and 2^(-∆Ct) means'!P14)))</f>
        <v/>
      </c>
      <c r="AB14" s="299" t="str">
        <f>IF(ISERROR(LOG('∆Ct and 2^(-∆Ct) means'!Q14)),"",IF(LOG('∆Ct and 2^(-∆Ct) means'!Q14)&gt;1,LOG('∆Ct and 2^(-∆Ct) means'!Q14),-1/LOG('∆Ct and 2^(-∆Ct) means'!Q14)))</f>
        <v/>
      </c>
      <c r="AC14" s="299" t="str">
        <f>IF(ISERROR(LOG('∆Ct and 2^(-∆Ct) means'!R14)),"",IF(LOG('∆Ct and 2^(-∆Ct) means'!R14)&gt;1,LOG('∆Ct and 2^(-∆Ct) means'!R14),-1/LOG('∆Ct and 2^(-∆Ct) means'!R14)))</f>
        <v/>
      </c>
      <c r="AD14" s="299" t="str">
        <f>IF(ISERROR(LOG('∆Ct and 2^(-∆Ct) means'!S14)),"",IF(LOG('∆Ct and 2^(-∆Ct) means'!S14)&gt;1,LOG('∆Ct and 2^(-∆Ct) means'!S14),-1/LOG('∆Ct and 2^(-∆Ct) means'!S14)))</f>
        <v/>
      </c>
      <c r="AE14" s="299" t="str">
        <f>IF(ISERROR(LOG('∆Ct and 2^(-∆Ct) means'!T14)),"",IF(LOG('∆Ct and 2^(-∆Ct) means'!T14)&gt;1,LOG('∆Ct and 2^(-∆Ct) means'!T14),-1/LOG('∆Ct and 2^(-∆Ct) means'!T14)))</f>
        <v/>
      </c>
      <c r="AF14" s="299" t="str">
        <f>IF(ISERROR(LOG('∆Ct and 2^(-∆Ct) means'!U14)),"",IF(LOG('∆Ct and 2^(-∆Ct) means'!U14)&gt;1,LOG('∆Ct and 2^(-∆Ct) means'!U14),-1/LOG('∆Ct and 2^(-∆Ct) means'!U14)))</f>
        <v/>
      </c>
      <c r="AG14" s="299" t="str">
        <f>IF(ISERROR(LOG('∆Ct and 2^(-∆Ct) means'!V14)),"",IF(LOG('∆Ct and 2^(-∆Ct) means'!V14)&gt;1,LOG('∆Ct and 2^(-∆Ct) means'!V14),-1/LOG('∆Ct and 2^(-∆Ct) means'!V14)))</f>
        <v/>
      </c>
      <c r="AH14" s="299" t="str">
        <f>IF(ISERROR(LOG('∆Ct and 2^(-∆Ct) means'!W14)),"",IF(LOG('∆Ct and 2^(-∆Ct) means'!W14)&gt;1,LOG('∆Ct and 2^(-∆Ct) means'!W14),-1/LOG('∆Ct and 2^(-∆Ct) means'!W14)))</f>
        <v/>
      </c>
      <c r="AI14" s="300" t="str">
        <f>IF(ISERROR(LOG('∆Ct and 2^(-∆Ct) means'!X14)),"",IF(LOG('∆Ct and 2^(-∆Ct) means'!X14)&gt;1,LOG('∆Ct and 2^(-∆Ct) means'!X14),-1/LOG('∆Ct and 2^(-∆Ct) means'!X14)))</f>
        <v/>
      </c>
      <c r="AJ14" s="295" t="str">
        <f>'Express° Variation - Validation'!F14</f>
        <v/>
      </c>
      <c r="AK14" s="296" t="str">
        <f>'Express° Variation - Validation'!I14</f>
        <v/>
      </c>
      <c r="AL14" s="296" t="str">
        <f>'Express° Variation - Validation'!L14</f>
        <v/>
      </c>
      <c r="AM14" s="296" t="str">
        <f>'Express° Variation - Validation'!O14</f>
        <v/>
      </c>
      <c r="AN14" s="296" t="str">
        <f>'Express° Variation - Validation'!R14</f>
        <v/>
      </c>
      <c r="AO14" s="296" t="str">
        <f>'Express° Variation - Validation'!U14</f>
        <v/>
      </c>
      <c r="AP14" s="296" t="str">
        <f>'Express° Variation - Validation'!X14</f>
        <v/>
      </c>
      <c r="AQ14" s="296" t="str">
        <f>'Express° Variation - Validation'!AA14</f>
        <v/>
      </c>
      <c r="AR14" s="296" t="str">
        <f>'Express° Variation - Validation'!AD14</f>
        <v/>
      </c>
      <c r="AS14" s="297" t="str">
        <f>'Express° Variation - Validation'!AG14</f>
        <v/>
      </c>
      <c r="AT14" s="295" t="str">
        <f>'∆Ct and 2^(-∆Ct) means'!AK14</f>
        <v/>
      </c>
      <c r="AU14" s="296" t="str">
        <f>'∆Ct and 2^(-∆Ct) means'!AM14</f>
        <v/>
      </c>
      <c r="AV14" s="296" t="str">
        <f>'∆Ct and 2^(-∆Ct) means'!AO14</f>
        <v/>
      </c>
      <c r="AW14" s="296" t="str">
        <f>'∆Ct and 2^(-∆Ct) means'!AQ14</f>
        <v/>
      </c>
      <c r="AX14" s="296" t="str">
        <f>'∆Ct and 2^(-∆Ct) means'!AS14</f>
        <v/>
      </c>
      <c r="AY14" s="296" t="str">
        <f>'∆Ct and 2^(-∆Ct) means'!AU14</f>
        <v/>
      </c>
      <c r="AZ14" s="296" t="str">
        <f>'∆Ct and 2^(-∆Ct) means'!AW14</f>
        <v/>
      </c>
      <c r="BA14" s="296" t="str">
        <f>'∆Ct and 2^(-∆Ct) means'!AY14</f>
        <v/>
      </c>
      <c r="BB14" s="296" t="str">
        <f>'∆Ct and 2^(-∆Ct) means'!BA14</f>
        <v/>
      </c>
      <c r="BC14" s="297" t="str">
        <f>'∆Ct and 2^(-∆Ct) means'!BC14</f>
        <v/>
      </c>
    </row>
    <row r="15" spans="1:55">
      <c r="A15" s="265" t="s">
        <v>20</v>
      </c>
      <c r="B15" s="276" t="str">
        <f>'Selection of Genes to Bar Chart'!C5</f>
        <v/>
      </c>
      <c r="C15" s="275" t="str">
        <f>'Ct means'!C15</f>
        <v/>
      </c>
      <c r="D15" s="275" t="str">
        <f>'Ct means'!F15</f>
        <v/>
      </c>
      <c r="E15" s="275" t="str">
        <f>'Ct means'!I15</f>
        <v/>
      </c>
      <c r="F15" s="275" t="str">
        <f>'Ct means'!L15</f>
        <v/>
      </c>
      <c r="G15" s="275" t="str">
        <f>'Ct means'!O15</f>
        <v/>
      </c>
      <c r="H15" s="275" t="str">
        <f>'Ct means'!R15</f>
        <v/>
      </c>
      <c r="I15" s="275" t="str">
        <f>'Ct means'!U15</f>
        <v/>
      </c>
      <c r="J15" s="275" t="str">
        <f>'Ct means'!X15</f>
        <v/>
      </c>
      <c r="K15" s="275" t="str">
        <f>'Ct means'!AA15</f>
        <v/>
      </c>
      <c r="L15" s="275" t="str">
        <f>'Ct means'!AD15</f>
        <v/>
      </c>
      <c r="M15" s="275" t="str">
        <f>'Ct means'!AG15</f>
        <v/>
      </c>
      <c r="N15" s="298" t="str">
        <f>'∆Ct and 2^(-∆Ct) means'!Y15</f>
        <v/>
      </c>
      <c r="O15" s="299" t="str">
        <f>'∆Ct and 2^(-∆Ct) means'!Z15</f>
        <v/>
      </c>
      <c r="P15" s="299" t="str">
        <f>'∆Ct and 2^(-∆Ct) means'!AA15</f>
        <v/>
      </c>
      <c r="Q15" s="299" t="str">
        <f>'∆Ct and 2^(-∆Ct) means'!AB15</f>
        <v/>
      </c>
      <c r="R15" s="299" t="str">
        <f>'∆Ct and 2^(-∆Ct) means'!AC15</f>
        <v/>
      </c>
      <c r="S15" s="299" t="str">
        <f>'∆Ct and 2^(-∆Ct) means'!AD15</f>
        <v/>
      </c>
      <c r="T15" s="299" t="str">
        <f>'∆Ct and 2^(-∆Ct) means'!AE15</f>
        <v/>
      </c>
      <c r="U15" s="299" t="str">
        <f>'∆Ct and 2^(-∆Ct) means'!AF15</f>
        <v/>
      </c>
      <c r="V15" s="299" t="str">
        <f>'∆Ct and 2^(-∆Ct) means'!AG15</f>
        <v/>
      </c>
      <c r="W15" s="299" t="str">
        <f>'∆Ct and 2^(-∆Ct) means'!AH15</f>
        <v/>
      </c>
      <c r="X15" s="300" t="str">
        <f>'∆Ct and 2^(-∆Ct) means'!AI15</f>
        <v/>
      </c>
      <c r="Y15" s="298" t="str">
        <f>IF(ISERROR(LOG('∆Ct and 2^(-∆Ct) means'!N15)),"",IF(LOG('∆Ct and 2^(-∆Ct) means'!N15)&gt;1,LOG('∆Ct and 2^(-∆Ct) means'!N15),-1/LOG('∆Ct and 2^(-∆Ct) means'!N15)))</f>
        <v/>
      </c>
      <c r="Z15" s="299" t="str">
        <f>IF(ISERROR(LOG('∆Ct and 2^(-∆Ct) means'!O15)),"",IF(LOG('∆Ct and 2^(-∆Ct) means'!O15)&gt;1,LOG('∆Ct and 2^(-∆Ct) means'!O15),-1/LOG('∆Ct and 2^(-∆Ct) means'!O15)))</f>
        <v/>
      </c>
      <c r="AA15" s="299" t="str">
        <f>IF(ISERROR(LOG('∆Ct and 2^(-∆Ct) means'!P15)),"",IF(LOG('∆Ct and 2^(-∆Ct) means'!P15)&gt;1,LOG('∆Ct and 2^(-∆Ct) means'!P15),-1/LOG('∆Ct and 2^(-∆Ct) means'!P15)))</f>
        <v/>
      </c>
      <c r="AB15" s="299" t="str">
        <f>IF(ISERROR(LOG('∆Ct and 2^(-∆Ct) means'!Q15)),"",IF(LOG('∆Ct and 2^(-∆Ct) means'!Q15)&gt;1,LOG('∆Ct and 2^(-∆Ct) means'!Q15),-1/LOG('∆Ct and 2^(-∆Ct) means'!Q15)))</f>
        <v/>
      </c>
      <c r="AC15" s="299" t="str">
        <f>IF(ISERROR(LOG('∆Ct and 2^(-∆Ct) means'!R15)),"",IF(LOG('∆Ct and 2^(-∆Ct) means'!R15)&gt;1,LOG('∆Ct and 2^(-∆Ct) means'!R15),-1/LOG('∆Ct and 2^(-∆Ct) means'!R15)))</f>
        <v/>
      </c>
      <c r="AD15" s="299" t="str">
        <f>IF(ISERROR(LOG('∆Ct and 2^(-∆Ct) means'!S15)),"",IF(LOG('∆Ct and 2^(-∆Ct) means'!S15)&gt;1,LOG('∆Ct and 2^(-∆Ct) means'!S15),-1/LOG('∆Ct and 2^(-∆Ct) means'!S15)))</f>
        <v/>
      </c>
      <c r="AE15" s="299" t="str">
        <f>IF(ISERROR(LOG('∆Ct and 2^(-∆Ct) means'!T15)),"",IF(LOG('∆Ct and 2^(-∆Ct) means'!T15)&gt;1,LOG('∆Ct and 2^(-∆Ct) means'!T15),-1/LOG('∆Ct and 2^(-∆Ct) means'!T15)))</f>
        <v/>
      </c>
      <c r="AF15" s="299" t="str">
        <f>IF(ISERROR(LOG('∆Ct and 2^(-∆Ct) means'!U15)),"",IF(LOG('∆Ct and 2^(-∆Ct) means'!U15)&gt;1,LOG('∆Ct and 2^(-∆Ct) means'!U15),-1/LOG('∆Ct and 2^(-∆Ct) means'!U15)))</f>
        <v/>
      </c>
      <c r="AG15" s="299" t="str">
        <f>IF(ISERROR(LOG('∆Ct and 2^(-∆Ct) means'!V15)),"",IF(LOG('∆Ct and 2^(-∆Ct) means'!V15)&gt;1,LOG('∆Ct and 2^(-∆Ct) means'!V15),-1/LOG('∆Ct and 2^(-∆Ct) means'!V15)))</f>
        <v/>
      </c>
      <c r="AH15" s="299" t="str">
        <f>IF(ISERROR(LOG('∆Ct and 2^(-∆Ct) means'!W15)),"",IF(LOG('∆Ct and 2^(-∆Ct) means'!W15)&gt;1,LOG('∆Ct and 2^(-∆Ct) means'!W15),-1/LOG('∆Ct and 2^(-∆Ct) means'!W15)))</f>
        <v/>
      </c>
      <c r="AI15" s="300" t="str">
        <f>IF(ISERROR(LOG('∆Ct and 2^(-∆Ct) means'!X15)),"",IF(LOG('∆Ct and 2^(-∆Ct) means'!X15)&gt;1,LOG('∆Ct and 2^(-∆Ct) means'!X15),-1/LOG('∆Ct and 2^(-∆Ct) means'!X15)))</f>
        <v/>
      </c>
      <c r="AJ15" s="295" t="str">
        <f>'Express° Variation - Validation'!F15</f>
        <v/>
      </c>
      <c r="AK15" s="296" t="str">
        <f>'Express° Variation - Validation'!I15</f>
        <v/>
      </c>
      <c r="AL15" s="296" t="str">
        <f>'Express° Variation - Validation'!L15</f>
        <v/>
      </c>
      <c r="AM15" s="296" t="str">
        <f>'Express° Variation - Validation'!O15</f>
        <v/>
      </c>
      <c r="AN15" s="296" t="str">
        <f>'Express° Variation - Validation'!R15</f>
        <v/>
      </c>
      <c r="AO15" s="296" t="str">
        <f>'Express° Variation - Validation'!U15</f>
        <v/>
      </c>
      <c r="AP15" s="296" t="str">
        <f>'Express° Variation - Validation'!X15</f>
        <v/>
      </c>
      <c r="AQ15" s="296" t="str">
        <f>'Express° Variation - Validation'!AA15</f>
        <v/>
      </c>
      <c r="AR15" s="296" t="str">
        <f>'Express° Variation - Validation'!AD15</f>
        <v/>
      </c>
      <c r="AS15" s="297" t="str">
        <f>'Express° Variation - Validation'!AG15</f>
        <v/>
      </c>
      <c r="AT15" s="295" t="str">
        <f>'∆Ct and 2^(-∆Ct) means'!AK15</f>
        <v/>
      </c>
      <c r="AU15" s="296" t="str">
        <f>'∆Ct and 2^(-∆Ct) means'!AM15</f>
        <v/>
      </c>
      <c r="AV15" s="296" t="str">
        <f>'∆Ct and 2^(-∆Ct) means'!AO15</f>
        <v/>
      </c>
      <c r="AW15" s="296" t="str">
        <f>'∆Ct and 2^(-∆Ct) means'!AQ15</f>
        <v/>
      </c>
      <c r="AX15" s="296" t="str">
        <f>'∆Ct and 2^(-∆Ct) means'!AS15</f>
        <v/>
      </c>
      <c r="AY15" s="296" t="str">
        <f>'∆Ct and 2^(-∆Ct) means'!AU15</f>
        <v/>
      </c>
      <c r="AZ15" s="296" t="str">
        <f>'∆Ct and 2^(-∆Ct) means'!AW15</f>
        <v/>
      </c>
      <c r="BA15" s="296" t="str">
        <f>'∆Ct and 2^(-∆Ct) means'!AY15</f>
        <v/>
      </c>
      <c r="BB15" s="296" t="str">
        <f>'∆Ct and 2^(-∆Ct) means'!BA15</f>
        <v/>
      </c>
      <c r="BC15" s="297" t="str">
        <f>'∆Ct and 2^(-∆Ct) means'!BC15</f>
        <v/>
      </c>
    </row>
    <row r="16" spans="1:55">
      <c r="A16" s="265" t="s">
        <v>21</v>
      </c>
      <c r="B16" s="276" t="str">
        <f>'Selection of Genes to Bar Chart'!D5</f>
        <v/>
      </c>
      <c r="C16" s="275" t="str">
        <f>'Ct means'!C16</f>
        <v/>
      </c>
      <c r="D16" s="275" t="str">
        <f>'Ct means'!F16</f>
        <v/>
      </c>
      <c r="E16" s="275" t="str">
        <f>'Ct means'!I16</f>
        <v/>
      </c>
      <c r="F16" s="275" t="str">
        <f>'Ct means'!L16</f>
        <v/>
      </c>
      <c r="G16" s="275" t="str">
        <f>'Ct means'!O16</f>
        <v/>
      </c>
      <c r="H16" s="275" t="str">
        <f>'Ct means'!R16</f>
        <v/>
      </c>
      <c r="I16" s="275" t="str">
        <f>'Ct means'!U16</f>
        <v/>
      </c>
      <c r="J16" s="275" t="str">
        <f>'Ct means'!X16</f>
        <v/>
      </c>
      <c r="K16" s="275" t="str">
        <f>'Ct means'!AA16</f>
        <v/>
      </c>
      <c r="L16" s="275" t="str">
        <f>'Ct means'!AD16</f>
        <v/>
      </c>
      <c r="M16" s="275" t="str">
        <f>'Ct means'!AG16</f>
        <v/>
      </c>
      <c r="N16" s="298" t="str">
        <f>'∆Ct and 2^(-∆Ct) means'!Y16</f>
        <v/>
      </c>
      <c r="O16" s="299" t="str">
        <f>'∆Ct and 2^(-∆Ct) means'!Z16</f>
        <v/>
      </c>
      <c r="P16" s="299" t="str">
        <f>'∆Ct and 2^(-∆Ct) means'!AA16</f>
        <v/>
      </c>
      <c r="Q16" s="299" t="str">
        <f>'∆Ct and 2^(-∆Ct) means'!AB16</f>
        <v/>
      </c>
      <c r="R16" s="299" t="str">
        <f>'∆Ct and 2^(-∆Ct) means'!AC16</f>
        <v/>
      </c>
      <c r="S16" s="299" t="str">
        <f>'∆Ct and 2^(-∆Ct) means'!AD16</f>
        <v/>
      </c>
      <c r="T16" s="299" t="str">
        <f>'∆Ct and 2^(-∆Ct) means'!AE16</f>
        <v/>
      </c>
      <c r="U16" s="299" t="str">
        <f>'∆Ct and 2^(-∆Ct) means'!AF16</f>
        <v/>
      </c>
      <c r="V16" s="299" t="str">
        <f>'∆Ct and 2^(-∆Ct) means'!AG16</f>
        <v/>
      </c>
      <c r="W16" s="299" t="str">
        <f>'∆Ct and 2^(-∆Ct) means'!AH16</f>
        <v/>
      </c>
      <c r="X16" s="300" t="str">
        <f>'∆Ct and 2^(-∆Ct) means'!AI16</f>
        <v/>
      </c>
      <c r="Y16" s="298" t="str">
        <f>IF(ISERROR(LOG('∆Ct and 2^(-∆Ct) means'!N16)),"",IF(LOG('∆Ct and 2^(-∆Ct) means'!N16)&gt;1,LOG('∆Ct and 2^(-∆Ct) means'!N16),-1/LOG('∆Ct and 2^(-∆Ct) means'!N16)))</f>
        <v/>
      </c>
      <c r="Z16" s="299" t="str">
        <f>IF(ISERROR(LOG('∆Ct and 2^(-∆Ct) means'!O16)),"",IF(LOG('∆Ct and 2^(-∆Ct) means'!O16)&gt;1,LOG('∆Ct and 2^(-∆Ct) means'!O16),-1/LOG('∆Ct and 2^(-∆Ct) means'!O16)))</f>
        <v/>
      </c>
      <c r="AA16" s="299" t="str">
        <f>IF(ISERROR(LOG('∆Ct and 2^(-∆Ct) means'!P16)),"",IF(LOG('∆Ct and 2^(-∆Ct) means'!P16)&gt;1,LOG('∆Ct and 2^(-∆Ct) means'!P16),-1/LOG('∆Ct and 2^(-∆Ct) means'!P16)))</f>
        <v/>
      </c>
      <c r="AB16" s="299" t="str">
        <f>IF(ISERROR(LOG('∆Ct and 2^(-∆Ct) means'!Q16)),"",IF(LOG('∆Ct and 2^(-∆Ct) means'!Q16)&gt;1,LOG('∆Ct and 2^(-∆Ct) means'!Q16),-1/LOG('∆Ct and 2^(-∆Ct) means'!Q16)))</f>
        <v/>
      </c>
      <c r="AC16" s="299" t="str">
        <f>IF(ISERROR(LOG('∆Ct and 2^(-∆Ct) means'!R16)),"",IF(LOG('∆Ct and 2^(-∆Ct) means'!R16)&gt;1,LOG('∆Ct and 2^(-∆Ct) means'!R16),-1/LOG('∆Ct and 2^(-∆Ct) means'!R16)))</f>
        <v/>
      </c>
      <c r="AD16" s="299" t="str">
        <f>IF(ISERROR(LOG('∆Ct and 2^(-∆Ct) means'!S16)),"",IF(LOG('∆Ct and 2^(-∆Ct) means'!S16)&gt;1,LOG('∆Ct and 2^(-∆Ct) means'!S16),-1/LOG('∆Ct and 2^(-∆Ct) means'!S16)))</f>
        <v/>
      </c>
      <c r="AE16" s="299" t="str">
        <f>IF(ISERROR(LOG('∆Ct and 2^(-∆Ct) means'!T16)),"",IF(LOG('∆Ct and 2^(-∆Ct) means'!T16)&gt;1,LOG('∆Ct and 2^(-∆Ct) means'!T16),-1/LOG('∆Ct and 2^(-∆Ct) means'!T16)))</f>
        <v/>
      </c>
      <c r="AF16" s="299" t="str">
        <f>IF(ISERROR(LOG('∆Ct and 2^(-∆Ct) means'!U16)),"",IF(LOG('∆Ct and 2^(-∆Ct) means'!U16)&gt;1,LOG('∆Ct and 2^(-∆Ct) means'!U16),-1/LOG('∆Ct and 2^(-∆Ct) means'!U16)))</f>
        <v/>
      </c>
      <c r="AG16" s="299" t="str">
        <f>IF(ISERROR(LOG('∆Ct and 2^(-∆Ct) means'!V16)),"",IF(LOG('∆Ct and 2^(-∆Ct) means'!V16)&gt;1,LOG('∆Ct and 2^(-∆Ct) means'!V16),-1/LOG('∆Ct and 2^(-∆Ct) means'!V16)))</f>
        <v/>
      </c>
      <c r="AH16" s="299" t="str">
        <f>IF(ISERROR(LOG('∆Ct and 2^(-∆Ct) means'!W16)),"",IF(LOG('∆Ct and 2^(-∆Ct) means'!W16)&gt;1,LOG('∆Ct and 2^(-∆Ct) means'!W16),-1/LOG('∆Ct and 2^(-∆Ct) means'!W16)))</f>
        <v/>
      </c>
      <c r="AI16" s="300" t="str">
        <f>IF(ISERROR(LOG('∆Ct and 2^(-∆Ct) means'!X16)),"",IF(LOG('∆Ct and 2^(-∆Ct) means'!X16)&gt;1,LOG('∆Ct and 2^(-∆Ct) means'!X16),-1/LOG('∆Ct and 2^(-∆Ct) means'!X16)))</f>
        <v/>
      </c>
      <c r="AJ16" s="295" t="str">
        <f>'Express° Variation - Validation'!F16</f>
        <v/>
      </c>
      <c r="AK16" s="296" t="str">
        <f>'Express° Variation - Validation'!I16</f>
        <v/>
      </c>
      <c r="AL16" s="296" t="str">
        <f>'Express° Variation - Validation'!L16</f>
        <v/>
      </c>
      <c r="AM16" s="296" t="str">
        <f>'Express° Variation - Validation'!O16</f>
        <v/>
      </c>
      <c r="AN16" s="296" t="str">
        <f>'Express° Variation - Validation'!R16</f>
        <v/>
      </c>
      <c r="AO16" s="296" t="str">
        <f>'Express° Variation - Validation'!U16</f>
        <v/>
      </c>
      <c r="AP16" s="296" t="str">
        <f>'Express° Variation - Validation'!X16</f>
        <v/>
      </c>
      <c r="AQ16" s="296" t="str">
        <f>'Express° Variation - Validation'!AA16</f>
        <v/>
      </c>
      <c r="AR16" s="296" t="str">
        <f>'Express° Variation - Validation'!AD16</f>
        <v/>
      </c>
      <c r="AS16" s="297" t="str">
        <f>'Express° Variation - Validation'!AG16</f>
        <v/>
      </c>
      <c r="AT16" s="295" t="str">
        <f>'∆Ct and 2^(-∆Ct) means'!AK16</f>
        <v/>
      </c>
      <c r="AU16" s="296" t="str">
        <f>'∆Ct and 2^(-∆Ct) means'!AM16</f>
        <v/>
      </c>
      <c r="AV16" s="296" t="str">
        <f>'∆Ct and 2^(-∆Ct) means'!AO16</f>
        <v/>
      </c>
      <c r="AW16" s="296" t="str">
        <f>'∆Ct and 2^(-∆Ct) means'!AQ16</f>
        <v/>
      </c>
      <c r="AX16" s="296" t="str">
        <f>'∆Ct and 2^(-∆Ct) means'!AS16</f>
        <v/>
      </c>
      <c r="AY16" s="296" t="str">
        <f>'∆Ct and 2^(-∆Ct) means'!AU16</f>
        <v/>
      </c>
      <c r="AZ16" s="296" t="str">
        <f>'∆Ct and 2^(-∆Ct) means'!AW16</f>
        <v/>
      </c>
      <c r="BA16" s="296" t="str">
        <f>'∆Ct and 2^(-∆Ct) means'!AY16</f>
        <v/>
      </c>
      <c r="BB16" s="296" t="str">
        <f>'∆Ct and 2^(-∆Ct) means'!BA16</f>
        <v/>
      </c>
      <c r="BC16" s="297" t="str">
        <f>'∆Ct and 2^(-∆Ct) means'!BC16</f>
        <v/>
      </c>
    </row>
    <row r="17" spans="1:55" hidden="1">
      <c r="A17" s="265" t="s">
        <v>22</v>
      </c>
      <c r="B17" s="276" t="str">
        <f>'Selection of Genes to Bar Chart'!E5</f>
        <v/>
      </c>
      <c r="C17" s="275" t="str">
        <f>'Ct means'!C17</f>
        <v/>
      </c>
      <c r="D17" s="275" t="str">
        <f>'Ct means'!F17</f>
        <v/>
      </c>
      <c r="E17" s="275" t="str">
        <f>'Ct means'!I17</f>
        <v/>
      </c>
      <c r="F17" s="275" t="str">
        <f>'Ct means'!L17</f>
        <v/>
      </c>
      <c r="G17" s="275" t="str">
        <f>'Ct means'!O17</f>
        <v/>
      </c>
      <c r="H17" s="275" t="str">
        <f>'Ct means'!R17</f>
        <v/>
      </c>
      <c r="I17" s="275" t="str">
        <f>'Ct means'!U17</f>
        <v/>
      </c>
      <c r="J17" s="275" t="str">
        <f>'Ct means'!X17</f>
        <v/>
      </c>
      <c r="K17" s="275" t="str">
        <f>'Ct means'!AA17</f>
        <v/>
      </c>
      <c r="L17" s="275" t="str">
        <f>'Ct means'!AD17</f>
        <v/>
      </c>
      <c r="M17" s="275" t="str">
        <f>'Ct means'!AG17</f>
        <v/>
      </c>
      <c r="N17" s="298" t="str">
        <f>'∆Ct and 2^(-∆Ct) means'!Y17</f>
        <v/>
      </c>
      <c r="O17" s="299" t="str">
        <f>'∆Ct and 2^(-∆Ct) means'!Z17</f>
        <v/>
      </c>
      <c r="P17" s="299" t="str">
        <f>'∆Ct and 2^(-∆Ct) means'!AA17</f>
        <v/>
      </c>
      <c r="Q17" s="299" t="str">
        <f>'∆Ct and 2^(-∆Ct) means'!AB17</f>
        <v/>
      </c>
      <c r="R17" s="299" t="str">
        <f>'∆Ct and 2^(-∆Ct) means'!AC17</f>
        <v/>
      </c>
      <c r="S17" s="299" t="str">
        <f>'∆Ct and 2^(-∆Ct) means'!AD17</f>
        <v/>
      </c>
      <c r="T17" s="299" t="str">
        <f>'∆Ct and 2^(-∆Ct) means'!AE17</f>
        <v/>
      </c>
      <c r="U17" s="299" t="str">
        <f>'∆Ct and 2^(-∆Ct) means'!AF17</f>
        <v/>
      </c>
      <c r="V17" s="299" t="str">
        <f>'∆Ct and 2^(-∆Ct) means'!AG17</f>
        <v/>
      </c>
      <c r="W17" s="299" t="str">
        <f>'∆Ct and 2^(-∆Ct) means'!AH17</f>
        <v/>
      </c>
      <c r="X17" s="300" t="str">
        <f>'∆Ct and 2^(-∆Ct) means'!AI17</f>
        <v/>
      </c>
      <c r="Y17" s="298" t="str">
        <f>IF(ISERROR(LOG('∆Ct and 2^(-∆Ct) means'!N17)),"",IF(LOG('∆Ct and 2^(-∆Ct) means'!N17)&gt;1,LOG('∆Ct and 2^(-∆Ct) means'!N17),-1/LOG('∆Ct and 2^(-∆Ct) means'!N17)))</f>
        <v/>
      </c>
      <c r="Z17" s="299" t="str">
        <f>IF(ISERROR(LOG('∆Ct and 2^(-∆Ct) means'!O17)),"",IF(LOG('∆Ct and 2^(-∆Ct) means'!O17)&gt;1,LOG('∆Ct and 2^(-∆Ct) means'!O17),-1/LOG('∆Ct and 2^(-∆Ct) means'!O17)))</f>
        <v/>
      </c>
      <c r="AA17" s="299" t="str">
        <f>IF(ISERROR(LOG('∆Ct and 2^(-∆Ct) means'!P17)),"",IF(LOG('∆Ct and 2^(-∆Ct) means'!P17)&gt;1,LOG('∆Ct and 2^(-∆Ct) means'!P17),-1/LOG('∆Ct and 2^(-∆Ct) means'!P17)))</f>
        <v/>
      </c>
      <c r="AB17" s="299" t="str">
        <f>IF(ISERROR(LOG('∆Ct and 2^(-∆Ct) means'!Q17)),"",IF(LOG('∆Ct and 2^(-∆Ct) means'!Q17)&gt;1,LOG('∆Ct and 2^(-∆Ct) means'!Q17),-1/LOG('∆Ct and 2^(-∆Ct) means'!Q17)))</f>
        <v/>
      </c>
      <c r="AC17" s="299" t="str">
        <f>IF(ISERROR(LOG('∆Ct and 2^(-∆Ct) means'!R17)),"",IF(LOG('∆Ct and 2^(-∆Ct) means'!R17)&gt;1,LOG('∆Ct and 2^(-∆Ct) means'!R17),-1/LOG('∆Ct and 2^(-∆Ct) means'!R17)))</f>
        <v/>
      </c>
      <c r="AD17" s="299" t="str">
        <f>IF(ISERROR(LOG('∆Ct and 2^(-∆Ct) means'!S17)),"",IF(LOG('∆Ct and 2^(-∆Ct) means'!S17)&gt;1,LOG('∆Ct and 2^(-∆Ct) means'!S17),-1/LOG('∆Ct and 2^(-∆Ct) means'!S17)))</f>
        <v/>
      </c>
      <c r="AE17" s="299" t="str">
        <f>IF(ISERROR(LOG('∆Ct and 2^(-∆Ct) means'!T17)),"",IF(LOG('∆Ct and 2^(-∆Ct) means'!T17)&gt;1,LOG('∆Ct and 2^(-∆Ct) means'!T17),-1/LOG('∆Ct and 2^(-∆Ct) means'!T17)))</f>
        <v/>
      </c>
      <c r="AF17" s="299" t="str">
        <f>IF(ISERROR(LOG('∆Ct and 2^(-∆Ct) means'!U17)),"",IF(LOG('∆Ct and 2^(-∆Ct) means'!U17)&gt;1,LOG('∆Ct and 2^(-∆Ct) means'!U17),-1/LOG('∆Ct and 2^(-∆Ct) means'!U17)))</f>
        <v/>
      </c>
      <c r="AG17" s="299" t="str">
        <f>IF(ISERROR(LOG('∆Ct and 2^(-∆Ct) means'!V17)),"",IF(LOG('∆Ct and 2^(-∆Ct) means'!V17)&gt;1,LOG('∆Ct and 2^(-∆Ct) means'!V17),-1/LOG('∆Ct and 2^(-∆Ct) means'!V17)))</f>
        <v/>
      </c>
      <c r="AH17" s="299" t="str">
        <f>IF(ISERROR(LOG('∆Ct and 2^(-∆Ct) means'!W17)),"",IF(LOG('∆Ct and 2^(-∆Ct) means'!W17)&gt;1,LOG('∆Ct and 2^(-∆Ct) means'!W17),-1/LOG('∆Ct and 2^(-∆Ct) means'!W17)))</f>
        <v/>
      </c>
      <c r="AI17" s="300" t="str">
        <f>IF(ISERROR(LOG('∆Ct and 2^(-∆Ct) means'!X17)),"",IF(LOG('∆Ct and 2^(-∆Ct) means'!X17)&gt;1,LOG('∆Ct and 2^(-∆Ct) means'!X17),-1/LOG('∆Ct and 2^(-∆Ct) means'!X17)))</f>
        <v/>
      </c>
      <c r="AJ17" s="295" t="str">
        <f>'Express° Variation - Validation'!F17</f>
        <v/>
      </c>
      <c r="AK17" s="296" t="str">
        <f>'Express° Variation - Validation'!I17</f>
        <v/>
      </c>
      <c r="AL17" s="296" t="str">
        <f>'Express° Variation - Validation'!L17</f>
        <v/>
      </c>
      <c r="AM17" s="296" t="str">
        <f>'Express° Variation - Validation'!O17</f>
        <v/>
      </c>
      <c r="AN17" s="296" t="str">
        <f>'Express° Variation - Validation'!R17</f>
        <v/>
      </c>
      <c r="AO17" s="296" t="str">
        <f>'Express° Variation - Validation'!U17</f>
        <v/>
      </c>
      <c r="AP17" s="296" t="str">
        <f>'Express° Variation - Validation'!X17</f>
        <v/>
      </c>
      <c r="AQ17" s="296" t="str">
        <f>'Express° Variation - Validation'!AA17</f>
        <v/>
      </c>
      <c r="AR17" s="296" t="str">
        <f>'Express° Variation - Validation'!AD17</f>
        <v/>
      </c>
      <c r="AS17" s="297" t="str">
        <f>'Express° Variation - Validation'!AG17</f>
        <v/>
      </c>
      <c r="AT17" s="295" t="str">
        <f>'∆Ct and 2^(-∆Ct) means'!AK17</f>
        <v/>
      </c>
      <c r="AU17" s="296" t="str">
        <f>'∆Ct and 2^(-∆Ct) means'!AM17</f>
        <v/>
      </c>
      <c r="AV17" s="296" t="str">
        <f>'∆Ct and 2^(-∆Ct) means'!AO17</f>
        <v/>
      </c>
      <c r="AW17" s="296" t="str">
        <f>'∆Ct and 2^(-∆Ct) means'!AQ17</f>
        <v/>
      </c>
      <c r="AX17" s="296" t="str">
        <f>'∆Ct and 2^(-∆Ct) means'!AS17</f>
        <v/>
      </c>
      <c r="AY17" s="296" t="str">
        <f>'∆Ct and 2^(-∆Ct) means'!AU17</f>
        <v/>
      </c>
      <c r="AZ17" s="296" t="str">
        <f>'∆Ct and 2^(-∆Ct) means'!AW17</f>
        <v/>
      </c>
      <c r="BA17" s="296" t="str">
        <f>'∆Ct and 2^(-∆Ct) means'!AY17</f>
        <v/>
      </c>
      <c r="BB17" s="296" t="str">
        <f>'∆Ct and 2^(-∆Ct) means'!BA17</f>
        <v/>
      </c>
      <c r="BC17" s="297" t="str">
        <f>'∆Ct and 2^(-∆Ct) means'!BC17</f>
        <v/>
      </c>
    </row>
    <row r="18" spans="1:55" hidden="1">
      <c r="A18" s="265" t="s">
        <v>23</v>
      </c>
      <c r="B18" s="276" t="str">
        <f>'Selection of Genes to Bar Chart'!F5</f>
        <v/>
      </c>
      <c r="C18" s="275" t="str">
        <f>'Ct means'!C18</f>
        <v/>
      </c>
      <c r="D18" s="275" t="str">
        <f>'Ct means'!F18</f>
        <v/>
      </c>
      <c r="E18" s="275" t="str">
        <f>'Ct means'!I18</f>
        <v/>
      </c>
      <c r="F18" s="275" t="str">
        <f>'Ct means'!L18</f>
        <v/>
      </c>
      <c r="G18" s="275" t="str">
        <f>'Ct means'!O18</f>
        <v/>
      </c>
      <c r="H18" s="275" t="str">
        <f>'Ct means'!R18</f>
        <v/>
      </c>
      <c r="I18" s="275" t="str">
        <f>'Ct means'!U18</f>
        <v/>
      </c>
      <c r="J18" s="275" t="str">
        <f>'Ct means'!X18</f>
        <v/>
      </c>
      <c r="K18" s="275" t="str">
        <f>'Ct means'!AA18</f>
        <v/>
      </c>
      <c r="L18" s="275" t="str">
        <f>'Ct means'!AD18</f>
        <v/>
      </c>
      <c r="M18" s="275" t="str">
        <f>'Ct means'!AG18</f>
        <v/>
      </c>
      <c r="N18" s="298" t="str">
        <f>'∆Ct and 2^(-∆Ct) means'!Y18</f>
        <v/>
      </c>
      <c r="O18" s="299" t="str">
        <f>'∆Ct and 2^(-∆Ct) means'!Z18</f>
        <v/>
      </c>
      <c r="P18" s="299" t="str">
        <f>'∆Ct and 2^(-∆Ct) means'!AA18</f>
        <v/>
      </c>
      <c r="Q18" s="299" t="str">
        <f>'∆Ct and 2^(-∆Ct) means'!AB18</f>
        <v/>
      </c>
      <c r="R18" s="299" t="str">
        <f>'∆Ct and 2^(-∆Ct) means'!AC18</f>
        <v/>
      </c>
      <c r="S18" s="299" t="str">
        <f>'∆Ct and 2^(-∆Ct) means'!AD18</f>
        <v/>
      </c>
      <c r="T18" s="299" t="str">
        <f>'∆Ct and 2^(-∆Ct) means'!AE18</f>
        <v/>
      </c>
      <c r="U18" s="299" t="str">
        <f>'∆Ct and 2^(-∆Ct) means'!AF18</f>
        <v/>
      </c>
      <c r="V18" s="299" t="str">
        <f>'∆Ct and 2^(-∆Ct) means'!AG18</f>
        <v/>
      </c>
      <c r="W18" s="299" t="str">
        <f>'∆Ct and 2^(-∆Ct) means'!AH18</f>
        <v/>
      </c>
      <c r="X18" s="300" t="str">
        <f>'∆Ct and 2^(-∆Ct) means'!AI18</f>
        <v/>
      </c>
      <c r="Y18" s="298" t="str">
        <f>IF(ISERROR(LOG('∆Ct and 2^(-∆Ct) means'!N18)),"",IF(LOG('∆Ct and 2^(-∆Ct) means'!N18)&gt;1,LOG('∆Ct and 2^(-∆Ct) means'!N18),-1/LOG('∆Ct and 2^(-∆Ct) means'!N18)))</f>
        <v/>
      </c>
      <c r="Z18" s="299" t="str">
        <f>IF(ISERROR(LOG('∆Ct and 2^(-∆Ct) means'!O18)),"",IF(LOG('∆Ct and 2^(-∆Ct) means'!O18)&gt;1,LOG('∆Ct and 2^(-∆Ct) means'!O18),-1/LOG('∆Ct and 2^(-∆Ct) means'!O18)))</f>
        <v/>
      </c>
      <c r="AA18" s="299" t="str">
        <f>IF(ISERROR(LOG('∆Ct and 2^(-∆Ct) means'!P18)),"",IF(LOG('∆Ct and 2^(-∆Ct) means'!P18)&gt;1,LOG('∆Ct and 2^(-∆Ct) means'!P18),-1/LOG('∆Ct and 2^(-∆Ct) means'!P18)))</f>
        <v/>
      </c>
      <c r="AB18" s="299" t="str">
        <f>IF(ISERROR(LOG('∆Ct and 2^(-∆Ct) means'!Q18)),"",IF(LOG('∆Ct and 2^(-∆Ct) means'!Q18)&gt;1,LOG('∆Ct and 2^(-∆Ct) means'!Q18),-1/LOG('∆Ct and 2^(-∆Ct) means'!Q18)))</f>
        <v/>
      </c>
      <c r="AC18" s="299" t="str">
        <f>IF(ISERROR(LOG('∆Ct and 2^(-∆Ct) means'!R18)),"",IF(LOG('∆Ct and 2^(-∆Ct) means'!R18)&gt;1,LOG('∆Ct and 2^(-∆Ct) means'!R18),-1/LOG('∆Ct and 2^(-∆Ct) means'!R18)))</f>
        <v/>
      </c>
      <c r="AD18" s="299" t="str">
        <f>IF(ISERROR(LOG('∆Ct and 2^(-∆Ct) means'!S18)),"",IF(LOG('∆Ct and 2^(-∆Ct) means'!S18)&gt;1,LOG('∆Ct and 2^(-∆Ct) means'!S18),-1/LOG('∆Ct and 2^(-∆Ct) means'!S18)))</f>
        <v/>
      </c>
      <c r="AE18" s="299" t="str">
        <f>IF(ISERROR(LOG('∆Ct and 2^(-∆Ct) means'!T18)),"",IF(LOG('∆Ct and 2^(-∆Ct) means'!T18)&gt;1,LOG('∆Ct and 2^(-∆Ct) means'!T18),-1/LOG('∆Ct and 2^(-∆Ct) means'!T18)))</f>
        <v/>
      </c>
      <c r="AF18" s="299" t="str">
        <f>IF(ISERROR(LOG('∆Ct and 2^(-∆Ct) means'!U18)),"",IF(LOG('∆Ct and 2^(-∆Ct) means'!U18)&gt;1,LOG('∆Ct and 2^(-∆Ct) means'!U18),-1/LOG('∆Ct and 2^(-∆Ct) means'!U18)))</f>
        <v/>
      </c>
      <c r="AG18" s="299" t="str">
        <f>IF(ISERROR(LOG('∆Ct and 2^(-∆Ct) means'!V18)),"",IF(LOG('∆Ct and 2^(-∆Ct) means'!V18)&gt;1,LOG('∆Ct and 2^(-∆Ct) means'!V18),-1/LOG('∆Ct and 2^(-∆Ct) means'!V18)))</f>
        <v/>
      </c>
      <c r="AH18" s="299" t="str">
        <f>IF(ISERROR(LOG('∆Ct and 2^(-∆Ct) means'!W18)),"",IF(LOG('∆Ct and 2^(-∆Ct) means'!W18)&gt;1,LOG('∆Ct and 2^(-∆Ct) means'!W18),-1/LOG('∆Ct and 2^(-∆Ct) means'!W18)))</f>
        <v/>
      </c>
      <c r="AI18" s="300" t="str">
        <f>IF(ISERROR(LOG('∆Ct and 2^(-∆Ct) means'!X18)),"",IF(LOG('∆Ct and 2^(-∆Ct) means'!X18)&gt;1,LOG('∆Ct and 2^(-∆Ct) means'!X18),-1/LOG('∆Ct and 2^(-∆Ct) means'!X18)))</f>
        <v/>
      </c>
      <c r="AJ18" s="295" t="str">
        <f>'Express° Variation - Validation'!F18</f>
        <v/>
      </c>
      <c r="AK18" s="296" t="str">
        <f>'Express° Variation - Validation'!I18</f>
        <v/>
      </c>
      <c r="AL18" s="296" t="str">
        <f>'Express° Variation - Validation'!L18</f>
        <v/>
      </c>
      <c r="AM18" s="296" t="str">
        <f>'Express° Variation - Validation'!O18</f>
        <v/>
      </c>
      <c r="AN18" s="296" t="str">
        <f>'Express° Variation - Validation'!R18</f>
        <v/>
      </c>
      <c r="AO18" s="296" t="str">
        <f>'Express° Variation - Validation'!U18</f>
        <v/>
      </c>
      <c r="AP18" s="296" t="str">
        <f>'Express° Variation - Validation'!X18</f>
        <v/>
      </c>
      <c r="AQ18" s="296" t="str">
        <f>'Express° Variation - Validation'!AA18</f>
        <v/>
      </c>
      <c r="AR18" s="296" t="str">
        <f>'Express° Variation - Validation'!AD18</f>
        <v/>
      </c>
      <c r="AS18" s="297" t="str">
        <f>'Express° Variation - Validation'!AG18</f>
        <v/>
      </c>
      <c r="AT18" s="295" t="str">
        <f>'∆Ct and 2^(-∆Ct) means'!AK18</f>
        <v/>
      </c>
      <c r="AU18" s="296" t="str">
        <f>'∆Ct and 2^(-∆Ct) means'!AM18</f>
        <v/>
      </c>
      <c r="AV18" s="296" t="str">
        <f>'∆Ct and 2^(-∆Ct) means'!AO18</f>
        <v/>
      </c>
      <c r="AW18" s="296" t="str">
        <f>'∆Ct and 2^(-∆Ct) means'!AQ18</f>
        <v/>
      </c>
      <c r="AX18" s="296" t="str">
        <f>'∆Ct and 2^(-∆Ct) means'!AS18</f>
        <v/>
      </c>
      <c r="AY18" s="296" t="str">
        <f>'∆Ct and 2^(-∆Ct) means'!AU18</f>
        <v/>
      </c>
      <c r="AZ18" s="296" t="str">
        <f>'∆Ct and 2^(-∆Ct) means'!AW18</f>
        <v/>
      </c>
      <c r="BA18" s="296" t="str">
        <f>'∆Ct and 2^(-∆Ct) means'!AY18</f>
        <v/>
      </c>
      <c r="BB18" s="296" t="str">
        <f>'∆Ct and 2^(-∆Ct) means'!BA18</f>
        <v/>
      </c>
      <c r="BC18" s="297" t="str">
        <f>'∆Ct and 2^(-∆Ct) means'!BC18</f>
        <v/>
      </c>
    </row>
    <row r="19" spans="1:55" hidden="1">
      <c r="A19" s="265" t="s">
        <v>24</v>
      </c>
      <c r="B19" s="276" t="str">
        <f>'Selection of Genes to Bar Chart'!G5</f>
        <v/>
      </c>
      <c r="C19" s="275" t="str">
        <f>'Ct means'!C19</f>
        <v/>
      </c>
      <c r="D19" s="275" t="str">
        <f>'Ct means'!F19</f>
        <v/>
      </c>
      <c r="E19" s="275" t="str">
        <f>'Ct means'!I19</f>
        <v/>
      </c>
      <c r="F19" s="275" t="str">
        <f>'Ct means'!L19</f>
        <v/>
      </c>
      <c r="G19" s="275" t="str">
        <f>'Ct means'!O19</f>
        <v/>
      </c>
      <c r="H19" s="275" t="str">
        <f>'Ct means'!R19</f>
        <v/>
      </c>
      <c r="I19" s="275" t="str">
        <f>'Ct means'!U19</f>
        <v/>
      </c>
      <c r="J19" s="275" t="str">
        <f>'Ct means'!X19</f>
        <v/>
      </c>
      <c r="K19" s="275" t="str">
        <f>'Ct means'!AA19</f>
        <v/>
      </c>
      <c r="L19" s="275" t="str">
        <f>'Ct means'!AD19</f>
        <v/>
      </c>
      <c r="M19" s="275" t="str">
        <f>'Ct means'!AG19</f>
        <v/>
      </c>
      <c r="N19" s="298" t="str">
        <f>'∆Ct and 2^(-∆Ct) means'!Y19</f>
        <v/>
      </c>
      <c r="O19" s="299" t="str">
        <f>'∆Ct and 2^(-∆Ct) means'!Z19</f>
        <v/>
      </c>
      <c r="P19" s="299" t="str">
        <f>'∆Ct and 2^(-∆Ct) means'!AA19</f>
        <v/>
      </c>
      <c r="Q19" s="299" t="str">
        <f>'∆Ct and 2^(-∆Ct) means'!AB19</f>
        <v/>
      </c>
      <c r="R19" s="299" t="str">
        <f>'∆Ct and 2^(-∆Ct) means'!AC19</f>
        <v/>
      </c>
      <c r="S19" s="299" t="str">
        <f>'∆Ct and 2^(-∆Ct) means'!AD19</f>
        <v/>
      </c>
      <c r="T19" s="299" t="str">
        <f>'∆Ct and 2^(-∆Ct) means'!AE19</f>
        <v/>
      </c>
      <c r="U19" s="299" t="str">
        <f>'∆Ct and 2^(-∆Ct) means'!AF19</f>
        <v/>
      </c>
      <c r="V19" s="299" t="str">
        <f>'∆Ct and 2^(-∆Ct) means'!AG19</f>
        <v/>
      </c>
      <c r="W19" s="299" t="str">
        <f>'∆Ct and 2^(-∆Ct) means'!AH19</f>
        <v/>
      </c>
      <c r="X19" s="300" t="str">
        <f>'∆Ct and 2^(-∆Ct) means'!AI19</f>
        <v/>
      </c>
      <c r="Y19" s="298" t="str">
        <f>IF(ISERROR(LOG('∆Ct and 2^(-∆Ct) means'!N19)),"",IF(LOG('∆Ct and 2^(-∆Ct) means'!N19)&gt;1,LOG('∆Ct and 2^(-∆Ct) means'!N19),-1/LOG('∆Ct and 2^(-∆Ct) means'!N19)))</f>
        <v/>
      </c>
      <c r="Z19" s="299" t="str">
        <f>IF(ISERROR(LOG('∆Ct and 2^(-∆Ct) means'!O19)),"",IF(LOG('∆Ct and 2^(-∆Ct) means'!O19)&gt;1,LOG('∆Ct and 2^(-∆Ct) means'!O19),-1/LOG('∆Ct and 2^(-∆Ct) means'!O19)))</f>
        <v/>
      </c>
      <c r="AA19" s="299" t="str">
        <f>IF(ISERROR(LOG('∆Ct and 2^(-∆Ct) means'!P19)),"",IF(LOG('∆Ct and 2^(-∆Ct) means'!P19)&gt;1,LOG('∆Ct and 2^(-∆Ct) means'!P19),-1/LOG('∆Ct and 2^(-∆Ct) means'!P19)))</f>
        <v/>
      </c>
      <c r="AB19" s="299" t="str">
        <f>IF(ISERROR(LOG('∆Ct and 2^(-∆Ct) means'!Q19)),"",IF(LOG('∆Ct and 2^(-∆Ct) means'!Q19)&gt;1,LOG('∆Ct and 2^(-∆Ct) means'!Q19),-1/LOG('∆Ct and 2^(-∆Ct) means'!Q19)))</f>
        <v/>
      </c>
      <c r="AC19" s="299" t="str">
        <f>IF(ISERROR(LOG('∆Ct and 2^(-∆Ct) means'!R19)),"",IF(LOG('∆Ct and 2^(-∆Ct) means'!R19)&gt;1,LOG('∆Ct and 2^(-∆Ct) means'!R19),-1/LOG('∆Ct and 2^(-∆Ct) means'!R19)))</f>
        <v/>
      </c>
      <c r="AD19" s="299" t="str">
        <f>IF(ISERROR(LOG('∆Ct and 2^(-∆Ct) means'!S19)),"",IF(LOG('∆Ct and 2^(-∆Ct) means'!S19)&gt;1,LOG('∆Ct and 2^(-∆Ct) means'!S19),-1/LOG('∆Ct and 2^(-∆Ct) means'!S19)))</f>
        <v/>
      </c>
      <c r="AE19" s="299" t="str">
        <f>IF(ISERROR(LOG('∆Ct and 2^(-∆Ct) means'!T19)),"",IF(LOG('∆Ct and 2^(-∆Ct) means'!T19)&gt;1,LOG('∆Ct and 2^(-∆Ct) means'!T19),-1/LOG('∆Ct and 2^(-∆Ct) means'!T19)))</f>
        <v/>
      </c>
      <c r="AF19" s="299" t="str">
        <f>IF(ISERROR(LOG('∆Ct and 2^(-∆Ct) means'!U19)),"",IF(LOG('∆Ct and 2^(-∆Ct) means'!U19)&gt;1,LOG('∆Ct and 2^(-∆Ct) means'!U19),-1/LOG('∆Ct and 2^(-∆Ct) means'!U19)))</f>
        <v/>
      </c>
      <c r="AG19" s="299" t="str">
        <f>IF(ISERROR(LOG('∆Ct and 2^(-∆Ct) means'!V19)),"",IF(LOG('∆Ct and 2^(-∆Ct) means'!V19)&gt;1,LOG('∆Ct and 2^(-∆Ct) means'!V19),-1/LOG('∆Ct and 2^(-∆Ct) means'!V19)))</f>
        <v/>
      </c>
      <c r="AH19" s="299" t="str">
        <f>IF(ISERROR(LOG('∆Ct and 2^(-∆Ct) means'!W19)),"",IF(LOG('∆Ct and 2^(-∆Ct) means'!W19)&gt;1,LOG('∆Ct and 2^(-∆Ct) means'!W19),-1/LOG('∆Ct and 2^(-∆Ct) means'!W19)))</f>
        <v/>
      </c>
      <c r="AI19" s="300" t="str">
        <f>IF(ISERROR(LOG('∆Ct and 2^(-∆Ct) means'!X19)),"",IF(LOG('∆Ct and 2^(-∆Ct) means'!X19)&gt;1,LOG('∆Ct and 2^(-∆Ct) means'!X19),-1/LOG('∆Ct and 2^(-∆Ct) means'!X19)))</f>
        <v/>
      </c>
      <c r="AJ19" s="295" t="str">
        <f>'Express° Variation - Validation'!F19</f>
        <v/>
      </c>
      <c r="AK19" s="296" t="str">
        <f>'Express° Variation - Validation'!I19</f>
        <v/>
      </c>
      <c r="AL19" s="296" t="str">
        <f>'Express° Variation - Validation'!L19</f>
        <v/>
      </c>
      <c r="AM19" s="296" t="str">
        <f>'Express° Variation - Validation'!O19</f>
        <v/>
      </c>
      <c r="AN19" s="296" t="str">
        <f>'Express° Variation - Validation'!R19</f>
        <v/>
      </c>
      <c r="AO19" s="296" t="str">
        <f>'Express° Variation - Validation'!U19</f>
        <v/>
      </c>
      <c r="AP19" s="296" t="str">
        <f>'Express° Variation - Validation'!X19</f>
        <v/>
      </c>
      <c r="AQ19" s="296" t="str">
        <f>'Express° Variation - Validation'!AA19</f>
        <v/>
      </c>
      <c r="AR19" s="296" t="str">
        <f>'Express° Variation - Validation'!AD19</f>
        <v/>
      </c>
      <c r="AS19" s="297" t="str">
        <f>'Express° Variation - Validation'!AG19</f>
        <v/>
      </c>
      <c r="AT19" s="295" t="str">
        <f>'∆Ct and 2^(-∆Ct) means'!AK19</f>
        <v/>
      </c>
      <c r="AU19" s="296" t="str">
        <f>'∆Ct and 2^(-∆Ct) means'!AM19</f>
        <v/>
      </c>
      <c r="AV19" s="296" t="str">
        <f>'∆Ct and 2^(-∆Ct) means'!AO19</f>
        <v/>
      </c>
      <c r="AW19" s="296" t="str">
        <f>'∆Ct and 2^(-∆Ct) means'!AQ19</f>
        <v/>
      </c>
      <c r="AX19" s="296" t="str">
        <f>'∆Ct and 2^(-∆Ct) means'!AS19</f>
        <v/>
      </c>
      <c r="AY19" s="296" t="str">
        <f>'∆Ct and 2^(-∆Ct) means'!AU19</f>
        <v/>
      </c>
      <c r="AZ19" s="296" t="str">
        <f>'∆Ct and 2^(-∆Ct) means'!AW19</f>
        <v/>
      </c>
      <c r="BA19" s="296" t="str">
        <f>'∆Ct and 2^(-∆Ct) means'!AY19</f>
        <v/>
      </c>
      <c r="BB19" s="296" t="str">
        <f>'∆Ct and 2^(-∆Ct) means'!BA19</f>
        <v/>
      </c>
      <c r="BC19" s="297" t="str">
        <f>'∆Ct and 2^(-∆Ct) means'!BC19</f>
        <v/>
      </c>
    </row>
    <row r="20" spans="1:55" hidden="1">
      <c r="A20" s="265" t="s">
        <v>25</v>
      </c>
      <c r="B20" s="276" t="str">
        <f>'Selection of Genes to Bar Chart'!H5</f>
        <v/>
      </c>
      <c r="C20" s="275" t="str">
        <f>'Ct means'!C20</f>
        <v/>
      </c>
      <c r="D20" s="275" t="str">
        <f>'Ct means'!F20</f>
        <v/>
      </c>
      <c r="E20" s="275" t="str">
        <f>'Ct means'!I20</f>
        <v/>
      </c>
      <c r="F20" s="275" t="str">
        <f>'Ct means'!L20</f>
        <v/>
      </c>
      <c r="G20" s="275" t="str">
        <f>'Ct means'!O20</f>
        <v/>
      </c>
      <c r="H20" s="275" t="str">
        <f>'Ct means'!R20</f>
        <v/>
      </c>
      <c r="I20" s="275" t="str">
        <f>'Ct means'!U20</f>
        <v/>
      </c>
      <c r="J20" s="275" t="str">
        <f>'Ct means'!X20</f>
        <v/>
      </c>
      <c r="K20" s="275" t="str">
        <f>'Ct means'!AA20</f>
        <v/>
      </c>
      <c r="L20" s="275" t="str">
        <f>'Ct means'!AD20</f>
        <v/>
      </c>
      <c r="M20" s="275" t="str">
        <f>'Ct means'!AG20</f>
        <v/>
      </c>
      <c r="N20" s="298" t="str">
        <f>'∆Ct and 2^(-∆Ct) means'!Y20</f>
        <v/>
      </c>
      <c r="O20" s="299" t="str">
        <f>'∆Ct and 2^(-∆Ct) means'!Z20</f>
        <v/>
      </c>
      <c r="P20" s="299" t="str">
        <f>'∆Ct and 2^(-∆Ct) means'!AA20</f>
        <v/>
      </c>
      <c r="Q20" s="299" t="str">
        <f>'∆Ct and 2^(-∆Ct) means'!AB20</f>
        <v/>
      </c>
      <c r="R20" s="299" t="str">
        <f>'∆Ct and 2^(-∆Ct) means'!AC20</f>
        <v/>
      </c>
      <c r="S20" s="299" t="str">
        <f>'∆Ct and 2^(-∆Ct) means'!AD20</f>
        <v/>
      </c>
      <c r="T20" s="299" t="str">
        <f>'∆Ct and 2^(-∆Ct) means'!AE20</f>
        <v/>
      </c>
      <c r="U20" s="299" t="str">
        <f>'∆Ct and 2^(-∆Ct) means'!AF20</f>
        <v/>
      </c>
      <c r="V20" s="299" t="str">
        <f>'∆Ct and 2^(-∆Ct) means'!AG20</f>
        <v/>
      </c>
      <c r="W20" s="299" t="str">
        <f>'∆Ct and 2^(-∆Ct) means'!AH20</f>
        <v/>
      </c>
      <c r="X20" s="300" t="str">
        <f>'∆Ct and 2^(-∆Ct) means'!AI20</f>
        <v/>
      </c>
      <c r="Y20" s="298" t="str">
        <f>IF(ISERROR(LOG('∆Ct and 2^(-∆Ct) means'!N20)),"",IF(LOG('∆Ct and 2^(-∆Ct) means'!N20)&gt;1,LOG('∆Ct and 2^(-∆Ct) means'!N20),-1/LOG('∆Ct and 2^(-∆Ct) means'!N20)))</f>
        <v/>
      </c>
      <c r="Z20" s="299" t="str">
        <f>IF(ISERROR(LOG('∆Ct and 2^(-∆Ct) means'!O20)),"",IF(LOG('∆Ct and 2^(-∆Ct) means'!O20)&gt;1,LOG('∆Ct and 2^(-∆Ct) means'!O20),-1/LOG('∆Ct and 2^(-∆Ct) means'!O20)))</f>
        <v/>
      </c>
      <c r="AA20" s="299" t="str">
        <f>IF(ISERROR(LOG('∆Ct and 2^(-∆Ct) means'!P20)),"",IF(LOG('∆Ct and 2^(-∆Ct) means'!P20)&gt;1,LOG('∆Ct and 2^(-∆Ct) means'!P20),-1/LOG('∆Ct and 2^(-∆Ct) means'!P20)))</f>
        <v/>
      </c>
      <c r="AB20" s="299" t="str">
        <f>IF(ISERROR(LOG('∆Ct and 2^(-∆Ct) means'!Q20)),"",IF(LOG('∆Ct and 2^(-∆Ct) means'!Q20)&gt;1,LOG('∆Ct and 2^(-∆Ct) means'!Q20),-1/LOG('∆Ct and 2^(-∆Ct) means'!Q20)))</f>
        <v/>
      </c>
      <c r="AC20" s="299" t="str">
        <f>IF(ISERROR(LOG('∆Ct and 2^(-∆Ct) means'!R20)),"",IF(LOG('∆Ct and 2^(-∆Ct) means'!R20)&gt;1,LOG('∆Ct and 2^(-∆Ct) means'!R20),-1/LOG('∆Ct and 2^(-∆Ct) means'!R20)))</f>
        <v/>
      </c>
      <c r="AD20" s="299" t="str">
        <f>IF(ISERROR(LOG('∆Ct and 2^(-∆Ct) means'!S20)),"",IF(LOG('∆Ct and 2^(-∆Ct) means'!S20)&gt;1,LOG('∆Ct and 2^(-∆Ct) means'!S20),-1/LOG('∆Ct and 2^(-∆Ct) means'!S20)))</f>
        <v/>
      </c>
      <c r="AE20" s="299" t="str">
        <f>IF(ISERROR(LOG('∆Ct and 2^(-∆Ct) means'!T20)),"",IF(LOG('∆Ct and 2^(-∆Ct) means'!T20)&gt;1,LOG('∆Ct and 2^(-∆Ct) means'!T20),-1/LOG('∆Ct and 2^(-∆Ct) means'!T20)))</f>
        <v/>
      </c>
      <c r="AF20" s="299" t="str">
        <f>IF(ISERROR(LOG('∆Ct and 2^(-∆Ct) means'!U20)),"",IF(LOG('∆Ct and 2^(-∆Ct) means'!U20)&gt;1,LOG('∆Ct and 2^(-∆Ct) means'!U20),-1/LOG('∆Ct and 2^(-∆Ct) means'!U20)))</f>
        <v/>
      </c>
      <c r="AG20" s="299" t="str">
        <f>IF(ISERROR(LOG('∆Ct and 2^(-∆Ct) means'!V20)),"",IF(LOG('∆Ct and 2^(-∆Ct) means'!V20)&gt;1,LOG('∆Ct and 2^(-∆Ct) means'!V20),-1/LOG('∆Ct and 2^(-∆Ct) means'!V20)))</f>
        <v/>
      </c>
      <c r="AH20" s="299" t="str">
        <f>IF(ISERROR(LOG('∆Ct and 2^(-∆Ct) means'!W20)),"",IF(LOG('∆Ct and 2^(-∆Ct) means'!W20)&gt;1,LOG('∆Ct and 2^(-∆Ct) means'!W20),-1/LOG('∆Ct and 2^(-∆Ct) means'!W20)))</f>
        <v/>
      </c>
      <c r="AI20" s="300" t="str">
        <f>IF(ISERROR(LOG('∆Ct and 2^(-∆Ct) means'!X20)),"",IF(LOG('∆Ct and 2^(-∆Ct) means'!X20)&gt;1,LOG('∆Ct and 2^(-∆Ct) means'!X20),-1/LOG('∆Ct and 2^(-∆Ct) means'!X20)))</f>
        <v/>
      </c>
      <c r="AJ20" s="295" t="str">
        <f>'Express° Variation - Validation'!F20</f>
        <v/>
      </c>
      <c r="AK20" s="296" t="str">
        <f>'Express° Variation - Validation'!I20</f>
        <v/>
      </c>
      <c r="AL20" s="296" t="str">
        <f>'Express° Variation - Validation'!L20</f>
        <v/>
      </c>
      <c r="AM20" s="296" t="str">
        <f>'Express° Variation - Validation'!O20</f>
        <v/>
      </c>
      <c r="AN20" s="296" t="str">
        <f>'Express° Variation - Validation'!R20</f>
        <v/>
      </c>
      <c r="AO20" s="296" t="str">
        <f>'Express° Variation - Validation'!U20</f>
        <v/>
      </c>
      <c r="AP20" s="296" t="str">
        <f>'Express° Variation - Validation'!X20</f>
        <v/>
      </c>
      <c r="AQ20" s="296" t="str">
        <f>'Express° Variation - Validation'!AA20</f>
        <v/>
      </c>
      <c r="AR20" s="296" t="str">
        <f>'Express° Variation - Validation'!AD20</f>
        <v/>
      </c>
      <c r="AS20" s="297" t="str">
        <f>'Express° Variation - Validation'!AG20</f>
        <v/>
      </c>
      <c r="AT20" s="295" t="str">
        <f>'∆Ct and 2^(-∆Ct) means'!AK20</f>
        <v/>
      </c>
      <c r="AU20" s="296" t="str">
        <f>'∆Ct and 2^(-∆Ct) means'!AM20</f>
        <v/>
      </c>
      <c r="AV20" s="296" t="str">
        <f>'∆Ct and 2^(-∆Ct) means'!AO20</f>
        <v/>
      </c>
      <c r="AW20" s="296" t="str">
        <f>'∆Ct and 2^(-∆Ct) means'!AQ20</f>
        <v/>
      </c>
      <c r="AX20" s="296" t="str">
        <f>'∆Ct and 2^(-∆Ct) means'!AS20</f>
        <v/>
      </c>
      <c r="AY20" s="296" t="str">
        <f>'∆Ct and 2^(-∆Ct) means'!AU20</f>
        <v/>
      </c>
      <c r="AZ20" s="296" t="str">
        <f>'∆Ct and 2^(-∆Ct) means'!AW20</f>
        <v/>
      </c>
      <c r="BA20" s="296" t="str">
        <f>'∆Ct and 2^(-∆Ct) means'!AY20</f>
        <v/>
      </c>
      <c r="BB20" s="296" t="str">
        <f>'∆Ct and 2^(-∆Ct) means'!BA20</f>
        <v/>
      </c>
      <c r="BC20" s="297" t="str">
        <f>'∆Ct and 2^(-∆Ct) means'!BC20</f>
        <v/>
      </c>
    </row>
    <row r="21" spans="1:55" hidden="1">
      <c r="A21" s="265" t="s">
        <v>26</v>
      </c>
      <c r="B21" s="276" t="str">
        <f>'Selection of Genes to Bar Chart'!I5</f>
        <v/>
      </c>
      <c r="C21" s="275" t="str">
        <f>'Ct means'!C21</f>
        <v/>
      </c>
      <c r="D21" s="275" t="str">
        <f>'Ct means'!F21</f>
        <v/>
      </c>
      <c r="E21" s="275" t="str">
        <f>'Ct means'!I21</f>
        <v/>
      </c>
      <c r="F21" s="275" t="str">
        <f>'Ct means'!L21</f>
        <v/>
      </c>
      <c r="G21" s="275" t="str">
        <f>'Ct means'!O21</f>
        <v/>
      </c>
      <c r="H21" s="275" t="str">
        <f>'Ct means'!R21</f>
        <v/>
      </c>
      <c r="I21" s="275" t="str">
        <f>'Ct means'!U21</f>
        <v/>
      </c>
      <c r="J21" s="275" t="str">
        <f>'Ct means'!X21</f>
        <v/>
      </c>
      <c r="K21" s="275" t="str">
        <f>'Ct means'!AA21</f>
        <v/>
      </c>
      <c r="L21" s="275" t="str">
        <f>'Ct means'!AD21</f>
        <v/>
      </c>
      <c r="M21" s="275" t="str">
        <f>'Ct means'!AG21</f>
        <v/>
      </c>
      <c r="N21" s="298" t="str">
        <f>'∆Ct and 2^(-∆Ct) means'!Y21</f>
        <v/>
      </c>
      <c r="O21" s="299" t="str">
        <f>'∆Ct and 2^(-∆Ct) means'!Z21</f>
        <v/>
      </c>
      <c r="P21" s="299" t="str">
        <f>'∆Ct and 2^(-∆Ct) means'!AA21</f>
        <v/>
      </c>
      <c r="Q21" s="299" t="str">
        <f>'∆Ct and 2^(-∆Ct) means'!AB21</f>
        <v/>
      </c>
      <c r="R21" s="299" t="str">
        <f>'∆Ct and 2^(-∆Ct) means'!AC21</f>
        <v/>
      </c>
      <c r="S21" s="299" t="str">
        <f>'∆Ct and 2^(-∆Ct) means'!AD21</f>
        <v/>
      </c>
      <c r="T21" s="299" t="str">
        <f>'∆Ct and 2^(-∆Ct) means'!AE21</f>
        <v/>
      </c>
      <c r="U21" s="299" t="str">
        <f>'∆Ct and 2^(-∆Ct) means'!AF21</f>
        <v/>
      </c>
      <c r="V21" s="299" t="str">
        <f>'∆Ct and 2^(-∆Ct) means'!AG21</f>
        <v/>
      </c>
      <c r="W21" s="299" t="str">
        <f>'∆Ct and 2^(-∆Ct) means'!AH21</f>
        <v/>
      </c>
      <c r="X21" s="300" t="str">
        <f>'∆Ct and 2^(-∆Ct) means'!AI21</f>
        <v/>
      </c>
      <c r="Y21" s="298" t="str">
        <f>IF(ISERROR(LOG('∆Ct and 2^(-∆Ct) means'!N21)),"",IF(LOG('∆Ct and 2^(-∆Ct) means'!N21)&gt;1,LOG('∆Ct and 2^(-∆Ct) means'!N21),-1/LOG('∆Ct and 2^(-∆Ct) means'!N21)))</f>
        <v/>
      </c>
      <c r="Z21" s="299" t="str">
        <f>IF(ISERROR(LOG('∆Ct and 2^(-∆Ct) means'!O21)),"",IF(LOG('∆Ct and 2^(-∆Ct) means'!O21)&gt;1,LOG('∆Ct and 2^(-∆Ct) means'!O21),-1/LOG('∆Ct and 2^(-∆Ct) means'!O21)))</f>
        <v/>
      </c>
      <c r="AA21" s="299" t="str">
        <f>IF(ISERROR(LOG('∆Ct and 2^(-∆Ct) means'!P21)),"",IF(LOG('∆Ct and 2^(-∆Ct) means'!P21)&gt;1,LOG('∆Ct and 2^(-∆Ct) means'!P21),-1/LOG('∆Ct and 2^(-∆Ct) means'!P21)))</f>
        <v/>
      </c>
      <c r="AB21" s="299" t="str">
        <f>IF(ISERROR(LOG('∆Ct and 2^(-∆Ct) means'!Q21)),"",IF(LOG('∆Ct and 2^(-∆Ct) means'!Q21)&gt;1,LOG('∆Ct and 2^(-∆Ct) means'!Q21),-1/LOG('∆Ct and 2^(-∆Ct) means'!Q21)))</f>
        <v/>
      </c>
      <c r="AC21" s="299" t="str">
        <f>IF(ISERROR(LOG('∆Ct and 2^(-∆Ct) means'!R21)),"",IF(LOG('∆Ct and 2^(-∆Ct) means'!R21)&gt;1,LOG('∆Ct and 2^(-∆Ct) means'!R21),-1/LOG('∆Ct and 2^(-∆Ct) means'!R21)))</f>
        <v/>
      </c>
      <c r="AD21" s="299" t="str">
        <f>IF(ISERROR(LOG('∆Ct and 2^(-∆Ct) means'!S21)),"",IF(LOG('∆Ct and 2^(-∆Ct) means'!S21)&gt;1,LOG('∆Ct and 2^(-∆Ct) means'!S21),-1/LOG('∆Ct and 2^(-∆Ct) means'!S21)))</f>
        <v/>
      </c>
      <c r="AE21" s="299" t="str">
        <f>IF(ISERROR(LOG('∆Ct and 2^(-∆Ct) means'!T21)),"",IF(LOG('∆Ct and 2^(-∆Ct) means'!T21)&gt;1,LOG('∆Ct and 2^(-∆Ct) means'!T21),-1/LOG('∆Ct and 2^(-∆Ct) means'!T21)))</f>
        <v/>
      </c>
      <c r="AF21" s="299" t="str">
        <f>IF(ISERROR(LOG('∆Ct and 2^(-∆Ct) means'!U21)),"",IF(LOG('∆Ct and 2^(-∆Ct) means'!U21)&gt;1,LOG('∆Ct and 2^(-∆Ct) means'!U21),-1/LOG('∆Ct and 2^(-∆Ct) means'!U21)))</f>
        <v/>
      </c>
      <c r="AG21" s="299" t="str">
        <f>IF(ISERROR(LOG('∆Ct and 2^(-∆Ct) means'!V21)),"",IF(LOG('∆Ct and 2^(-∆Ct) means'!V21)&gt;1,LOG('∆Ct and 2^(-∆Ct) means'!V21),-1/LOG('∆Ct and 2^(-∆Ct) means'!V21)))</f>
        <v/>
      </c>
      <c r="AH21" s="299" t="str">
        <f>IF(ISERROR(LOG('∆Ct and 2^(-∆Ct) means'!W21)),"",IF(LOG('∆Ct and 2^(-∆Ct) means'!W21)&gt;1,LOG('∆Ct and 2^(-∆Ct) means'!W21),-1/LOG('∆Ct and 2^(-∆Ct) means'!W21)))</f>
        <v/>
      </c>
      <c r="AI21" s="300" t="str">
        <f>IF(ISERROR(LOG('∆Ct and 2^(-∆Ct) means'!X21)),"",IF(LOG('∆Ct and 2^(-∆Ct) means'!X21)&gt;1,LOG('∆Ct and 2^(-∆Ct) means'!X21),-1/LOG('∆Ct and 2^(-∆Ct) means'!X21)))</f>
        <v/>
      </c>
      <c r="AJ21" s="295" t="str">
        <f>'Express° Variation - Validation'!F21</f>
        <v/>
      </c>
      <c r="AK21" s="296" t="str">
        <f>'Express° Variation - Validation'!I21</f>
        <v/>
      </c>
      <c r="AL21" s="296" t="str">
        <f>'Express° Variation - Validation'!L21</f>
        <v/>
      </c>
      <c r="AM21" s="296" t="str">
        <f>'Express° Variation - Validation'!O21</f>
        <v/>
      </c>
      <c r="AN21" s="296" t="str">
        <f>'Express° Variation - Validation'!R21</f>
        <v/>
      </c>
      <c r="AO21" s="296" t="str">
        <f>'Express° Variation - Validation'!U21</f>
        <v/>
      </c>
      <c r="AP21" s="296" t="str">
        <f>'Express° Variation - Validation'!X21</f>
        <v/>
      </c>
      <c r="AQ21" s="296" t="str">
        <f>'Express° Variation - Validation'!AA21</f>
        <v/>
      </c>
      <c r="AR21" s="296" t="str">
        <f>'Express° Variation - Validation'!AD21</f>
        <v/>
      </c>
      <c r="AS21" s="297" t="str">
        <f>'Express° Variation - Validation'!AG21</f>
        <v/>
      </c>
      <c r="AT21" s="295" t="str">
        <f>'∆Ct and 2^(-∆Ct) means'!AK21</f>
        <v/>
      </c>
      <c r="AU21" s="296" t="str">
        <f>'∆Ct and 2^(-∆Ct) means'!AM21</f>
        <v/>
      </c>
      <c r="AV21" s="296" t="str">
        <f>'∆Ct and 2^(-∆Ct) means'!AO21</f>
        <v/>
      </c>
      <c r="AW21" s="296" t="str">
        <f>'∆Ct and 2^(-∆Ct) means'!AQ21</f>
        <v/>
      </c>
      <c r="AX21" s="296" t="str">
        <f>'∆Ct and 2^(-∆Ct) means'!AS21</f>
        <v/>
      </c>
      <c r="AY21" s="296" t="str">
        <f>'∆Ct and 2^(-∆Ct) means'!AU21</f>
        <v/>
      </c>
      <c r="AZ21" s="296" t="str">
        <f>'∆Ct and 2^(-∆Ct) means'!AW21</f>
        <v/>
      </c>
      <c r="BA21" s="296" t="str">
        <f>'∆Ct and 2^(-∆Ct) means'!AY21</f>
        <v/>
      </c>
      <c r="BB21" s="296" t="str">
        <f>'∆Ct and 2^(-∆Ct) means'!BA21</f>
        <v/>
      </c>
      <c r="BC21" s="297" t="str">
        <f>'∆Ct and 2^(-∆Ct) means'!BC21</f>
        <v/>
      </c>
    </row>
    <row r="22" spans="1:55" hidden="1">
      <c r="A22" s="265" t="s">
        <v>27</v>
      </c>
      <c r="B22" s="276" t="str">
        <f>'Selection of Genes to Bar Chart'!J5</f>
        <v/>
      </c>
      <c r="C22" s="275" t="str">
        <f>'Ct means'!C22</f>
        <v/>
      </c>
      <c r="D22" s="275" t="str">
        <f>'Ct means'!F22</f>
        <v/>
      </c>
      <c r="E22" s="275" t="str">
        <f>'Ct means'!I22</f>
        <v/>
      </c>
      <c r="F22" s="275" t="str">
        <f>'Ct means'!L22</f>
        <v/>
      </c>
      <c r="G22" s="275" t="str">
        <f>'Ct means'!O22</f>
        <v/>
      </c>
      <c r="H22" s="275" t="str">
        <f>'Ct means'!R22</f>
        <v/>
      </c>
      <c r="I22" s="275" t="str">
        <f>'Ct means'!U22</f>
        <v/>
      </c>
      <c r="J22" s="275" t="str">
        <f>'Ct means'!X22</f>
        <v/>
      </c>
      <c r="K22" s="275" t="str">
        <f>'Ct means'!AA22</f>
        <v/>
      </c>
      <c r="L22" s="275" t="str">
        <f>'Ct means'!AD22</f>
        <v/>
      </c>
      <c r="M22" s="275" t="str">
        <f>'Ct means'!AG22</f>
        <v/>
      </c>
      <c r="N22" s="298" t="str">
        <f>'∆Ct and 2^(-∆Ct) means'!Y22</f>
        <v/>
      </c>
      <c r="O22" s="299" t="str">
        <f>'∆Ct and 2^(-∆Ct) means'!Z22</f>
        <v/>
      </c>
      <c r="P22" s="299" t="str">
        <f>'∆Ct and 2^(-∆Ct) means'!AA22</f>
        <v/>
      </c>
      <c r="Q22" s="299" t="str">
        <f>'∆Ct and 2^(-∆Ct) means'!AB22</f>
        <v/>
      </c>
      <c r="R22" s="299" t="str">
        <f>'∆Ct and 2^(-∆Ct) means'!AC22</f>
        <v/>
      </c>
      <c r="S22" s="299" t="str">
        <f>'∆Ct and 2^(-∆Ct) means'!AD22</f>
        <v/>
      </c>
      <c r="T22" s="299" t="str">
        <f>'∆Ct and 2^(-∆Ct) means'!AE22</f>
        <v/>
      </c>
      <c r="U22" s="299" t="str">
        <f>'∆Ct and 2^(-∆Ct) means'!AF22</f>
        <v/>
      </c>
      <c r="V22" s="299" t="str">
        <f>'∆Ct and 2^(-∆Ct) means'!AG22</f>
        <v/>
      </c>
      <c r="W22" s="299" t="str">
        <f>'∆Ct and 2^(-∆Ct) means'!AH22</f>
        <v/>
      </c>
      <c r="X22" s="300" t="str">
        <f>'∆Ct and 2^(-∆Ct) means'!AI22</f>
        <v/>
      </c>
      <c r="Y22" s="298" t="str">
        <f>IF(ISERROR(LOG('∆Ct and 2^(-∆Ct) means'!N22)),"",IF(LOG('∆Ct and 2^(-∆Ct) means'!N22)&gt;1,LOG('∆Ct and 2^(-∆Ct) means'!N22),-1/LOG('∆Ct and 2^(-∆Ct) means'!N22)))</f>
        <v/>
      </c>
      <c r="Z22" s="299" t="str">
        <f>IF(ISERROR(LOG('∆Ct and 2^(-∆Ct) means'!O22)),"",IF(LOG('∆Ct and 2^(-∆Ct) means'!O22)&gt;1,LOG('∆Ct and 2^(-∆Ct) means'!O22),-1/LOG('∆Ct and 2^(-∆Ct) means'!O22)))</f>
        <v/>
      </c>
      <c r="AA22" s="299" t="str">
        <f>IF(ISERROR(LOG('∆Ct and 2^(-∆Ct) means'!P22)),"",IF(LOG('∆Ct and 2^(-∆Ct) means'!P22)&gt;1,LOG('∆Ct and 2^(-∆Ct) means'!P22),-1/LOG('∆Ct and 2^(-∆Ct) means'!P22)))</f>
        <v/>
      </c>
      <c r="AB22" s="299" t="str">
        <f>IF(ISERROR(LOG('∆Ct and 2^(-∆Ct) means'!Q22)),"",IF(LOG('∆Ct and 2^(-∆Ct) means'!Q22)&gt;1,LOG('∆Ct and 2^(-∆Ct) means'!Q22),-1/LOG('∆Ct and 2^(-∆Ct) means'!Q22)))</f>
        <v/>
      </c>
      <c r="AC22" s="299" t="str">
        <f>IF(ISERROR(LOG('∆Ct and 2^(-∆Ct) means'!R22)),"",IF(LOG('∆Ct and 2^(-∆Ct) means'!R22)&gt;1,LOG('∆Ct and 2^(-∆Ct) means'!R22),-1/LOG('∆Ct and 2^(-∆Ct) means'!R22)))</f>
        <v/>
      </c>
      <c r="AD22" s="299" t="str">
        <f>IF(ISERROR(LOG('∆Ct and 2^(-∆Ct) means'!S22)),"",IF(LOG('∆Ct and 2^(-∆Ct) means'!S22)&gt;1,LOG('∆Ct and 2^(-∆Ct) means'!S22),-1/LOG('∆Ct and 2^(-∆Ct) means'!S22)))</f>
        <v/>
      </c>
      <c r="AE22" s="299" t="str">
        <f>IF(ISERROR(LOG('∆Ct and 2^(-∆Ct) means'!T22)),"",IF(LOG('∆Ct and 2^(-∆Ct) means'!T22)&gt;1,LOG('∆Ct and 2^(-∆Ct) means'!T22),-1/LOG('∆Ct and 2^(-∆Ct) means'!T22)))</f>
        <v/>
      </c>
      <c r="AF22" s="299" t="str">
        <f>IF(ISERROR(LOG('∆Ct and 2^(-∆Ct) means'!U22)),"",IF(LOG('∆Ct and 2^(-∆Ct) means'!U22)&gt;1,LOG('∆Ct and 2^(-∆Ct) means'!U22),-1/LOG('∆Ct and 2^(-∆Ct) means'!U22)))</f>
        <v/>
      </c>
      <c r="AG22" s="299" t="str">
        <f>IF(ISERROR(LOG('∆Ct and 2^(-∆Ct) means'!V22)),"",IF(LOG('∆Ct and 2^(-∆Ct) means'!V22)&gt;1,LOG('∆Ct and 2^(-∆Ct) means'!V22),-1/LOG('∆Ct and 2^(-∆Ct) means'!V22)))</f>
        <v/>
      </c>
      <c r="AH22" s="299" t="str">
        <f>IF(ISERROR(LOG('∆Ct and 2^(-∆Ct) means'!W22)),"",IF(LOG('∆Ct and 2^(-∆Ct) means'!W22)&gt;1,LOG('∆Ct and 2^(-∆Ct) means'!W22),-1/LOG('∆Ct and 2^(-∆Ct) means'!W22)))</f>
        <v/>
      </c>
      <c r="AI22" s="300" t="str">
        <f>IF(ISERROR(LOG('∆Ct and 2^(-∆Ct) means'!X22)),"",IF(LOG('∆Ct and 2^(-∆Ct) means'!X22)&gt;1,LOG('∆Ct and 2^(-∆Ct) means'!X22),-1/LOG('∆Ct and 2^(-∆Ct) means'!X22)))</f>
        <v/>
      </c>
      <c r="AJ22" s="295" t="str">
        <f>'Express° Variation - Validation'!F22</f>
        <v/>
      </c>
      <c r="AK22" s="296" t="str">
        <f>'Express° Variation - Validation'!I22</f>
        <v/>
      </c>
      <c r="AL22" s="296" t="str">
        <f>'Express° Variation - Validation'!L22</f>
        <v/>
      </c>
      <c r="AM22" s="296" t="str">
        <f>'Express° Variation - Validation'!O22</f>
        <v/>
      </c>
      <c r="AN22" s="296" t="str">
        <f>'Express° Variation - Validation'!R22</f>
        <v/>
      </c>
      <c r="AO22" s="296" t="str">
        <f>'Express° Variation - Validation'!U22</f>
        <v/>
      </c>
      <c r="AP22" s="296" t="str">
        <f>'Express° Variation - Validation'!X22</f>
        <v/>
      </c>
      <c r="AQ22" s="296" t="str">
        <f>'Express° Variation - Validation'!AA22</f>
        <v/>
      </c>
      <c r="AR22" s="296" t="str">
        <f>'Express° Variation - Validation'!AD22</f>
        <v/>
      </c>
      <c r="AS22" s="297" t="str">
        <f>'Express° Variation - Validation'!AG22</f>
        <v/>
      </c>
      <c r="AT22" s="295" t="str">
        <f>'∆Ct and 2^(-∆Ct) means'!AK22</f>
        <v/>
      </c>
      <c r="AU22" s="296" t="str">
        <f>'∆Ct and 2^(-∆Ct) means'!AM22</f>
        <v/>
      </c>
      <c r="AV22" s="296" t="str">
        <f>'∆Ct and 2^(-∆Ct) means'!AO22</f>
        <v/>
      </c>
      <c r="AW22" s="296" t="str">
        <f>'∆Ct and 2^(-∆Ct) means'!AQ22</f>
        <v/>
      </c>
      <c r="AX22" s="296" t="str">
        <f>'∆Ct and 2^(-∆Ct) means'!AS22</f>
        <v/>
      </c>
      <c r="AY22" s="296" t="str">
        <f>'∆Ct and 2^(-∆Ct) means'!AU22</f>
        <v/>
      </c>
      <c r="AZ22" s="296" t="str">
        <f>'∆Ct and 2^(-∆Ct) means'!AW22</f>
        <v/>
      </c>
      <c r="BA22" s="296" t="str">
        <f>'∆Ct and 2^(-∆Ct) means'!AY22</f>
        <v/>
      </c>
      <c r="BB22" s="296" t="str">
        <f>'∆Ct and 2^(-∆Ct) means'!BA22</f>
        <v/>
      </c>
      <c r="BC22" s="297" t="str">
        <f>'∆Ct and 2^(-∆Ct) means'!BC22</f>
        <v/>
      </c>
    </row>
    <row r="23" spans="1:55" hidden="1">
      <c r="A23" s="265" t="s">
        <v>28</v>
      </c>
      <c r="B23" s="276" t="str">
        <f>'Selection of Genes to Bar Chart'!K5</f>
        <v/>
      </c>
      <c r="C23" s="275" t="str">
        <f>'Ct means'!C23</f>
        <v/>
      </c>
      <c r="D23" s="275" t="str">
        <f>'Ct means'!F23</f>
        <v/>
      </c>
      <c r="E23" s="275" t="str">
        <f>'Ct means'!I23</f>
        <v/>
      </c>
      <c r="F23" s="275" t="str">
        <f>'Ct means'!L23</f>
        <v/>
      </c>
      <c r="G23" s="275" t="str">
        <f>'Ct means'!O23</f>
        <v/>
      </c>
      <c r="H23" s="275" t="str">
        <f>'Ct means'!R23</f>
        <v/>
      </c>
      <c r="I23" s="275" t="str">
        <f>'Ct means'!U23</f>
        <v/>
      </c>
      <c r="J23" s="275" t="str">
        <f>'Ct means'!X23</f>
        <v/>
      </c>
      <c r="K23" s="275" t="str">
        <f>'Ct means'!AA23</f>
        <v/>
      </c>
      <c r="L23" s="275" t="str">
        <f>'Ct means'!AD23</f>
        <v/>
      </c>
      <c r="M23" s="275" t="str">
        <f>'Ct means'!AG23</f>
        <v/>
      </c>
      <c r="N23" s="298" t="str">
        <f>'∆Ct and 2^(-∆Ct) means'!Y23</f>
        <v/>
      </c>
      <c r="O23" s="299" t="str">
        <f>'∆Ct and 2^(-∆Ct) means'!Z23</f>
        <v/>
      </c>
      <c r="P23" s="299" t="str">
        <f>'∆Ct and 2^(-∆Ct) means'!AA23</f>
        <v/>
      </c>
      <c r="Q23" s="299" t="str">
        <f>'∆Ct and 2^(-∆Ct) means'!AB23</f>
        <v/>
      </c>
      <c r="R23" s="299" t="str">
        <f>'∆Ct and 2^(-∆Ct) means'!AC23</f>
        <v/>
      </c>
      <c r="S23" s="299" t="str">
        <f>'∆Ct and 2^(-∆Ct) means'!AD23</f>
        <v/>
      </c>
      <c r="T23" s="299" t="str">
        <f>'∆Ct and 2^(-∆Ct) means'!AE23</f>
        <v/>
      </c>
      <c r="U23" s="299" t="str">
        <f>'∆Ct and 2^(-∆Ct) means'!AF23</f>
        <v/>
      </c>
      <c r="V23" s="299" t="str">
        <f>'∆Ct and 2^(-∆Ct) means'!AG23</f>
        <v/>
      </c>
      <c r="W23" s="299" t="str">
        <f>'∆Ct and 2^(-∆Ct) means'!AH23</f>
        <v/>
      </c>
      <c r="X23" s="300" t="str">
        <f>'∆Ct and 2^(-∆Ct) means'!AI23</f>
        <v/>
      </c>
      <c r="Y23" s="298" t="str">
        <f>IF(ISERROR(LOG('∆Ct and 2^(-∆Ct) means'!N23)),"",IF(LOG('∆Ct and 2^(-∆Ct) means'!N23)&gt;1,LOG('∆Ct and 2^(-∆Ct) means'!N23),-1/LOG('∆Ct and 2^(-∆Ct) means'!N23)))</f>
        <v/>
      </c>
      <c r="Z23" s="299" t="str">
        <f>IF(ISERROR(LOG('∆Ct and 2^(-∆Ct) means'!O23)),"",IF(LOG('∆Ct and 2^(-∆Ct) means'!O23)&gt;1,LOG('∆Ct and 2^(-∆Ct) means'!O23),-1/LOG('∆Ct and 2^(-∆Ct) means'!O23)))</f>
        <v/>
      </c>
      <c r="AA23" s="299" t="str">
        <f>IF(ISERROR(LOG('∆Ct and 2^(-∆Ct) means'!P23)),"",IF(LOG('∆Ct and 2^(-∆Ct) means'!P23)&gt;1,LOG('∆Ct and 2^(-∆Ct) means'!P23),-1/LOG('∆Ct and 2^(-∆Ct) means'!P23)))</f>
        <v/>
      </c>
      <c r="AB23" s="299" t="str">
        <f>IF(ISERROR(LOG('∆Ct and 2^(-∆Ct) means'!Q23)),"",IF(LOG('∆Ct and 2^(-∆Ct) means'!Q23)&gt;1,LOG('∆Ct and 2^(-∆Ct) means'!Q23),-1/LOG('∆Ct and 2^(-∆Ct) means'!Q23)))</f>
        <v/>
      </c>
      <c r="AC23" s="299" t="str">
        <f>IF(ISERROR(LOG('∆Ct and 2^(-∆Ct) means'!R23)),"",IF(LOG('∆Ct and 2^(-∆Ct) means'!R23)&gt;1,LOG('∆Ct and 2^(-∆Ct) means'!R23),-1/LOG('∆Ct and 2^(-∆Ct) means'!R23)))</f>
        <v/>
      </c>
      <c r="AD23" s="299" t="str">
        <f>IF(ISERROR(LOG('∆Ct and 2^(-∆Ct) means'!S23)),"",IF(LOG('∆Ct and 2^(-∆Ct) means'!S23)&gt;1,LOG('∆Ct and 2^(-∆Ct) means'!S23),-1/LOG('∆Ct and 2^(-∆Ct) means'!S23)))</f>
        <v/>
      </c>
      <c r="AE23" s="299" t="str">
        <f>IF(ISERROR(LOG('∆Ct and 2^(-∆Ct) means'!T23)),"",IF(LOG('∆Ct and 2^(-∆Ct) means'!T23)&gt;1,LOG('∆Ct and 2^(-∆Ct) means'!T23),-1/LOG('∆Ct and 2^(-∆Ct) means'!T23)))</f>
        <v/>
      </c>
      <c r="AF23" s="299" t="str">
        <f>IF(ISERROR(LOG('∆Ct and 2^(-∆Ct) means'!U23)),"",IF(LOG('∆Ct and 2^(-∆Ct) means'!U23)&gt;1,LOG('∆Ct and 2^(-∆Ct) means'!U23),-1/LOG('∆Ct and 2^(-∆Ct) means'!U23)))</f>
        <v/>
      </c>
      <c r="AG23" s="299" t="str">
        <f>IF(ISERROR(LOG('∆Ct and 2^(-∆Ct) means'!V23)),"",IF(LOG('∆Ct and 2^(-∆Ct) means'!V23)&gt;1,LOG('∆Ct and 2^(-∆Ct) means'!V23),-1/LOG('∆Ct and 2^(-∆Ct) means'!V23)))</f>
        <v/>
      </c>
      <c r="AH23" s="299" t="str">
        <f>IF(ISERROR(LOG('∆Ct and 2^(-∆Ct) means'!W23)),"",IF(LOG('∆Ct and 2^(-∆Ct) means'!W23)&gt;1,LOG('∆Ct and 2^(-∆Ct) means'!W23),-1/LOG('∆Ct and 2^(-∆Ct) means'!W23)))</f>
        <v/>
      </c>
      <c r="AI23" s="300" t="str">
        <f>IF(ISERROR(LOG('∆Ct and 2^(-∆Ct) means'!X23)),"",IF(LOG('∆Ct and 2^(-∆Ct) means'!X23)&gt;1,LOG('∆Ct and 2^(-∆Ct) means'!X23),-1/LOG('∆Ct and 2^(-∆Ct) means'!X23)))</f>
        <v/>
      </c>
      <c r="AJ23" s="295" t="str">
        <f>'Express° Variation - Validation'!F23</f>
        <v/>
      </c>
      <c r="AK23" s="296" t="str">
        <f>'Express° Variation - Validation'!I23</f>
        <v/>
      </c>
      <c r="AL23" s="296" t="str">
        <f>'Express° Variation - Validation'!L23</f>
        <v/>
      </c>
      <c r="AM23" s="296" t="str">
        <f>'Express° Variation - Validation'!O23</f>
        <v/>
      </c>
      <c r="AN23" s="296" t="str">
        <f>'Express° Variation - Validation'!R23</f>
        <v/>
      </c>
      <c r="AO23" s="296" t="str">
        <f>'Express° Variation - Validation'!U23</f>
        <v/>
      </c>
      <c r="AP23" s="296" t="str">
        <f>'Express° Variation - Validation'!X23</f>
        <v/>
      </c>
      <c r="AQ23" s="296" t="str">
        <f>'Express° Variation - Validation'!AA23</f>
        <v/>
      </c>
      <c r="AR23" s="296" t="str">
        <f>'Express° Variation - Validation'!AD23</f>
        <v/>
      </c>
      <c r="AS23" s="297" t="str">
        <f>'Express° Variation - Validation'!AG23</f>
        <v/>
      </c>
      <c r="AT23" s="295" t="str">
        <f>'∆Ct and 2^(-∆Ct) means'!AK23</f>
        <v/>
      </c>
      <c r="AU23" s="296" t="str">
        <f>'∆Ct and 2^(-∆Ct) means'!AM23</f>
        <v/>
      </c>
      <c r="AV23" s="296" t="str">
        <f>'∆Ct and 2^(-∆Ct) means'!AO23</f>
        <v/>
      </c>
      <c r="AW23" s="296" t="str">
        <f>'∆Ct and 2^(-∆Ct) means'!AQ23</f>
        <v/>
      </c>
      <c r="AX23" s="296" t="str">
        <f>'∆Ct and 2^(-∆Ct) means'!AS23</f>
        <v/>
      </c>
      <c r="AY23" s="296" t="str">
        <f>'∆Ct and 2^(-∆Ct) means'!AU23</f>
        <v/>
      </c>
      <c r="AZ23" s="296" t="str">
        <f>'∆Ct and 2^(-∆Ct) means'!AW23</f>
        <v/>
      </c>
      <c r="BA23" s="296" t="str">
        <f>'∆Ct and 2^(-∆Ct) means'!AY23</f>
        <v/>
      </c>
      <c r="BB23" s="296" t="str">
        <f>'∆Ct and 2^(-∆Ct) means'!BA23</f>
        <v/>
      </c>
      <c r="BC23" s="297" t="str">
        <f>'∆Ct and 2^(-∆Ct) means'!BC23</f>
        <v/>
      </c>
    </row>
    <row r="24" spans="1:55" hidden="1">
      <c r="A24" s="265" t="s">
        <v>29</v>
      </c>
      <c r="B24" s="276" t="str">
        <f>'Selection of Genes to Bar Chart'!L5</f>
        <v/>
      </c>
      <c r="C24" s="275" t="str">
        <f>'Ct means'!C24</f>
        <v/>
      </c>
      <c r="D24" s="275" t="str">
        <f>'Ct means'!F24</f>
        <v/>
      </c>
      <c r="E24" s="275" t="str">
        <f>'Ct means'!I24</f>
        <v/>
      </c>
      <c r="F24" s="275" t="str">
        <f>'Ct means'!L24</f>
        <v/>
      </c>
      <c r="G24" s="275" t="str">
        <f>'Ct means'!O24</f>
        <v/>
      </c>
      <c r="H24" s="275" t="str">
        <f>'Ct means'!R24</f>
        <v/>
      </c>
      <c r="I24" s="275" t="str">
        <f>'Ct means'!U24</f>
        <v/>
      </c>
      <c r="J24" s="275" t="str">
        <f>'Ct means'!X24</f>
        <v/>
      </c>
      <c r="K24" s="275" t="str">
        <f>'Ct means'!AA24</f>
        <v/>
      </c>
      <c r="L24" s="275" t="str">
        <f>'Ct means'!AD24</f>
        <v/>
      </c>
      <c r="M24" s="275" t="str">
        <f>'Ct means'!AG24</f>
        <v/>
      </c>
      <c r="N24" s="298" t="str">
        <f>'∆Ct and 2^(-∆Ct) means'!Y24</f>
        <v/>
      </c>
      <c r="O24" s="299" t="str">
        <f>'∆Ct and 2^(-∆Ct) means'!Z24</f>
        <v/>
      </c>
      <c r="P24" s="299" t="str">
        <f>'∆Ct and 2^(-∆Ct) means'!AA24</f>
        <v/>
      </c>
      <c r="Q24" s="299" t="str">
        <f>'∆Ct and 2^(-∆Ct) means'!AB24</f>
        <v/>
      </c>
      <c r="R24" s="299" t="str">
        <f>'∆Ct and 2^(-∆Ct) means'!AC24</f>
        <v/>
      </c>
      <c r="S24" s="299" t="str">
        <f>'∆Ct and 2^(-∆Ct) means'!AD24</f>
        <v/>
      </c>
      <c r="T24" s="299" t="str">
        <f>'∆Ct and 2^(-∆Ct) means'!AE24</f>
        <v/>
      </c>
      <c r="U24" s="299" t="str">
        <f>'∆Ct and 2^(-∆Ct) means'!AF24</f>
        <v/>
      </c>
      <c r="V24" s="299" t="str">
        <f>'∆Ct and 2^(-∆Ct) means'!AG24</f>
        <v/>
      </c>
      <c r="W24" s="299" t="str">
        <f>'∆Ct and 2^(-∆Ct) means'!AH24</f>
        <v/>
      </c>
      <c r="X24" s="300" t="str">
        <f>'∆Ct and 2^(-∆Ct) means'!AI24</f>
        <v/>
      </c>
      <c r="Y24" s="298" t="str">
        <f>IF(ISERROR(LOG('∆Ct and 2^(-∆Ct) means'!N24)),"",IF(LOG('∆Ct and 2^(-∆Ct) means'!N24)&gt;1,LOG('∆Ct and 2^(-∆Ct) means'!N24),-1/LOG('∆Ct and 2^(-∆Ct) means'!N24)))</f>
        <v/>
      </c>
      <c r="Z24" s="299" t="str">
        <f>IF(ISERROR(LOG('∆Ct and 2^(-∆Ct) means'!O24)),"",IF(LOG('∆Ct and 2^(-∆Ct) means'!O24)&gt;1,LOG('∆Ct and 2^(-∆Ct) means'!O24),-1/LOG('∆Ct and 2^(-∆Ct) means'!O24)))</f>
        <v/>
      </c>
      <c r="AA24" s="299" t="str">
        <f>IF(ISERROR(LOG('∆Ct and 2^(-∆Ct) means'!P24)),"",IF(LOG('∆Ct and 2^(-∆Ct) means'!P24)&gt;1,LOG('∆Ct and 2^(-∆Ct) means'!P24),-1/LOG('∆Ct and 2^(-∆Ct) means'!P24)))</f>
        <v/>
      </c>
      <c r="AB24" s="299" t="str">
        <f>IF(ISERROR(LOG('∆Ct and 2^(-∆Ct) means'!Q24)),"",IF(LOG('∆Ct and 2^(-∆Ct) means'!Q24)&gt;1,LOG('∆Ct and 2^(-∆Ct) means'!Q24),-1/LOG('∆Ct and 2^(-∆Ct) means'!Q24)))</f>
        <v/>
      </c>
      <c r="AC24" s="299" t="str">
        <f>IF(ISERROR(LOG('∆Ct and 2^(-∆Ct) means'!R24)),"",IF(LOG('∆Ct and 2^(-∆Ct) means'!R24)&gt;1,LOG('∆Ct and 2^(-∆Ct) means'!R24),-1/LOG('∆Ct and 2^(-∆Ct) means'!R24)))</f>
        <v/>
      </c>
      <c r="AD24" s="299" t="str">
        <f>IF(ISERROR(LOG('∆Ct and 2^(-∆Ct) means'!S24)),"",IF(LOG('∆Ct and 2^(-∆Ct) means'!S24)&gt;1,LOG('∆Ct and 2^(-∆Ct) means'!S24),-1/LOG('∆Ct and 2^(-∆Ct) means'!S24)))</f>
        <v/>
      </c>
      <c r="AE24" s="299" t="str">
        <f>IF(ISERROR(LOG('∆Ct and 2^(-∆Ct) means'!T24)),"",IF(LOG('∆Ct and 2^(-∆Ct) means'!T24)&gt;1,LOG('∆Ct and 2^(-∆Ct) means'!T24),-1/LOG('∆Ct and 2^(-∆Ct) means'!T24)))</f>
        <v/>
      </c>
      <c r="AF24" s="299" t="str">
        <f>IF(ISERROR(LOG('∆Ct and 2^(-∆Ct) means'!U24)),"",IF(LOG('∆Ct and 2^(-∆Ct) means'!U24)&gt;1,LOG('∆Ct and 2^(-∆Ct) means'!U24),-1/LOG('∆Ct and 2^(-∆Ct) means'!U24)))</f>
        <v/>
      </c>
      <c r="AG24" s="299" t="str">
        <f>IF(ISERROR(LOG('∆Ct and 2^(-∆Ct) means'!V24)),"",IF(LOG('∆Ct and 2^(-∆Ct) means'!V24)&gt;1,LOG('∆Ct and 2^(-∆Ct) means'!V24),-1/LOG('∆Ct and 2^(-∆Ct) means'!V24)))</f>
        <v/>
      </c>
      <c r="AH24" s="299" t="str">
        <f>IF(ISERROR(LOG('∆Ct and 2^(-∆Ct) means'!W24)),"",IF(LOG('∆Ct and 2^(-∆Ct) means'!W24)&gt;1,LOG('∆Ct and 2^(-∆Ct) means'!W24),-1/LOG('∆Ct and 2^(-∆Ct) means'!W24)))</f>
        <v/>
      </c>
      <c r="AI24" s="300" t="str">
        <f>IF(ISERROR(LOG('∆Ct and 2^(-∆Ct) means'!X24)),"",IF(LOG('∆Ct and 2^(-∆Ct) means'!X24)&gt;1,LOG('∆Ct and 2^(-∆Ct) means'!X24),-1/LOG('∆Ct and 2^(-∆Ct) means'!X24)))</f>
        <v/>
      </c>
      <c r="AJ24" s="295" t="str">
        <f>'Express° Variation - Validation'!F24</f>
        <v/>
      </c>
      <c r="AK24" s="296" t="str">
        <f>'Express° Variation - Validation'!I24</f>
        <v/>
      </c>
      <c r="AL24" s="296" t="str">
        <f>'Express° Variation - Validation'!L24</f>
        <v/>
      </c>
      <c r="AM24" s="296" t="str">
        <f>'Express° Variation - Validation'!O24</f>
        <v/>
      </c>
      <c r="AN24" s="296" t="str">
        <f>'Express° Variation - Validation'!R24</f>
        <v/>
      </c>
      <c r="AO24" s="296" t="str">
        <f>'Express° Variation - Validation'!U24</f>
        <v/>
      </c>
      <c r="AP24" s="296" t="str">
        <f>'Express° Variation - Validation'!X24</f>
        <v/>
      </c>
      <c r="AQ24" s="296" t="str">
        <f>'Express° Variation - Validation'!AA24</f>
        <v/>
      </c>
      <c r="AR24" s="296" t="str">
        <f>'Express° Variation - Validation'!AD24</f>
        <v/>
      </c>
      <c r="AS24" s="297" t="str">
        <f>'Express° Variation - Validation'!AG24</f>
        <v/>
      </c>
      <c r="AT24" s="295" t="str">
        <f>'∆Ct and 2^(-∆Ct) means'!AK24</f>
        <v/>
      </c>
      <c r="AU24" s="296" t="str">
        <f>'∆Ct and 2^(-∆Ct) means'!AM24</f>
        <v/>
      </c>
      <c r="AV24" s="296" t="str">
        <f>'∆Ct and 2^(-∆Ct) means'!AO24</f>
        <v/>
      </c>
      <c r="AW24" s="296" t="str">
        <f>'∆Ct and 2^(-∆Ct) means'!AQ24</f>
        <v/>
      </c>
      <c r="AX24" s="296" t="str">
        <f>'∆Ct and 2^(-∆Ct) means'!AS24</f>
        <v/>
      </c>
      <c r="AY24" s="296" t="str">
        <f>'∆Ct and 2^(-∆Ct) means'!AU24</f>
        <v/>
      </c>
      <c r="AZ24" s="296" t="str">
        <f>'∆Ct and 2^(-∆Ct) means'!AW24</f>
        <v/>
      </c>
      <c r="BA24" s="296" t="str">
        <f>'∆Ct and 2^(-∆Ct) means'!AY24</f>
        <v/>
      </c>
      <c r="BB24" s="296" t="str">
        <f>'∆Ct and 2^(-∆Ct) means'!BA24</f>
        <v/>
      </c>
      <c r="BC24" s="297" t="str">
        <f>'∆Ct and 2^(-∆Ct) means'!BC24</f>
        <v/>
      </c>
    </row>
    <row r="25" spans="1:55" hidden="1">
      <c r="A25" s="265" t="s">
        <v>30</v>
      </c>
      <c r="B25" s="276" t="str">
        <f>'Selection of Genes to Bar Chart'!M5</f>
        <v/>
      </c>
      <c r="C25" s="275" t="str">
        <f>'Ct means'!C25</f>
        <v/>
      </c>
      <c r="D25" s="275" t="str">
        <f>'Ct means'!F25</f>
        <v/>
      </c>
      <c r="E25" s="275" t="str">
        <f>'Ct means'!I25</f>
        <v/>
      </c>
      <c r="F25" s="275" t="str">
        <f>'Ct means'!L25</f>
        <v/>
      </c>
      <c r="G25" s="275" t="str">
        <f>'Ct means'!O25</f>
        <v/>
      </c>
      <c r="H25" s="275" t="str">
        <f>'Ct means'!R25</f>
        <v/>
      </c>
      <c r="I25" s="275" t="str">
        <f>'Ct means'!U25</f>
        <v/>
      </c>
      <c r="J25" s="275" t="str">
        <f>'Ct means'!X25</f>
        <v/>
      </c>
      <c r="K25" s="275" t="str">
        <f>'Ct means'!AA25</f>
        <v/>
      </c>
      <c r="L25" s="275" t="str">
        <f>'Ct means'!AD25</f>
        <v/>
      </c>
      <c r="M25" s="275" t="str">
        <f>'Ct means'!AG25</f>
        <v/>
      </c>
      <c r="N25" s="298" t="str">
        <f>'∆Ct and 2^(-∆Ct) means'!Y25</f>
        <v/>
      </c>
      <c r="O25" s="299" t="str">
        <f>'∆Ct and 2^(-∆Ct) means'!Z25</f>
        <v/>
      </c>
      <c r="P25" s="299" t="str">
        <f>'∆Ct and 2^(-∆Ct) means'!AA25</f>
        <v/>
      </c>
      <c r="Q25" s="299" t="str">
        <f>'∆Ct and 2^(-∆Ct) means'!AB25</f>
        <v/>
      </c>
      <c r="R25" s="299" t="str">
        <f>'∆Ct and 2^(-∆Ct) means'!AC25</f>
        <v/>
      </c>
      <c r="S25" s="299" t="str">
        <f>'∆Ct and 2^(-∆Ct) means'!AD25</f>
        <v/>
      </c>
      <c r="T25" s="299" t="str">
        <f>'∆Ct and 2^(-∆Ct) means'!AE25</f>
        <v/>
      </c>
      <c r="U25" s="299" t="str">
        <f>'∆Ct and 2^(-∆Ct) means'!AF25</f>
        <v/>
      </c>
      <c r="V25" s="299" t="str">
        <f>'∆Ct and 2^(-∆Ct) means'!AG25</f>
        <v/>
      </c>
      <c r="W25" s="299" t="str">
        <f>'∆Ct and 2^(-∆Ct) means'!AH25</f>
        <v/>
      </c>
      <c r="X25" s="300" t="str">
        <f>'∆Ct and 2^(-∆Ct) means'!AI25</f>
        <v/>
      </c>
      <c r="Y25" s="298" t="str">
        <f>IF(ISERROR(LOG('∆Ct and 2^(-∆Ct) means'!N25)),"",IF(LOG('∆Ct and 2^(-∆Ct) means'!N25)&gt;1,LOG('∆Ct and 2^(-∆Ct) means'!N25),-1/LOG('∆Ct and 2^(-∆Ct) means'!N25)))</f>
        <v/>
      </c>
      <c r="Z25" s="299" t="str">
        <f>IF(ISERROR(LOG('∆Ct and 2^(-∆Ct) means'!O25)),"",IF(LOG('∆Ct and 2^(-∆Ct) means'!O25)&gt;1,LOG('∆Ct and 2^(-∆Ct) means'!O25),-1/LOG('∆Ct and 2^(-∆Ct) means'!O25)))</f>
        <v/>
      </c>
      <c r="AA25" s="299" t="str">
        <f>IF(ISERROR(LOG('∆Ct and 2^(-∆Ct) means'!P25)),"",IF(LOG('∆Ct and 2^(-∆Ct) means'!P25)&gt;1,LOG('∆Ct and 2^(-∆Ct) means'!P25),-1/LOG('∆Ct and 2^(-∆Ct) means'!P25)))</f>
        <v/>
      </c>
      <c r="AB25" s="299" t="str">
        <f>IF(ISERROR(LOG('∆Ct and 2^(-∆Ct) means'!Q25)),"",IF(LOG('∆Ct and 2^(-∆Ct) means'!Q25)&gt;1,LOG('∆Ct and 2^(-∆Ct) means'!Q25),-1/LOG('∆Ct and 2^(-∆Ct) means'!Q25)))</f>
        <v/>
      </c>
      <c r="AC25" s="299" t="str">
        <f>IF(ISERROR(LOG('∆Ct and 2^(-∆Ct) means'!R25)),"",IF(LOG('∆Ct and 2^(-∆Ct) means'!R25)&gt;1,LOG('∆Ct and 2^(-∆Ct) means'!R25),-1/LOG('∆Ct and 2^(-∆Ct) means'!R25)))</f>
        <v/>
      </c>
      <c r="AD25" s="299" t="str">
        <f>IF(ISERROR(LOG('∆Ct and 2^(-∆Ct) means'!S25)),"",IF(LOG('∆Ct and 2^(-∆Ct) means'!S25)&gt;1,LOG('∆Ct and 2^(-∆Ct) means'!S25),-1/LOG('∆Ct and 2^(-∆Ct) means'!S25)))</f>
        <v/>
      </c>
      <c r="AE25" s="299" t="str">
        <f>IF(ISERROR(LOG('∆Ct and 2^(-∆Ct) means'!T25)),"",IF(LOG('∆Ct and 2^(-∆Ct) means'!T25)&gt;1,LOG('∆Ct and 2^(-∆Ct) means'!T25),-1/LOG('∆Ct and 2^(-∆Ct) means'!T25)))</f>
        <v/>
      </c>
      <c r="AF25" s="299" t="str">
        <f>IF(ISERROR(LOG('∆Ct and 2^(-∆Ct) means'!U25)),"",IF(LOG('∆Ct and 2^(-∆Ct) means'!U25)&gt;1,LOG('∆Ct and 2^(-∆Ct) means'!U25),-1/LOG('∆Ct and 2^(-∆Ct) means'!U25)))</f>
        <v/>
      </c>
      <c r="AG25" s="299" t="str">
        <f>IF(ISERROR(LOG('∆Ct and 2^(-∆Ct) means'!V25)),"",IF(LOG('∆Ct and 2^(-∆Ct) means'!V25)&gt;1,LOG('∆Ct and 2^(-∆Ct) means'!V25),-1/LOG('∆Ct and 2^(-∆Ct) means'!V25)))</f>
        <v/>
      </c>
      <c r="AH25" s="299" t="str">
        <f>IF(ISERROR(LOG('∆Ct and 2^(-∆Ct) means'!W25)),"",IF(LOG('∆Ct and 2^(-∆Ct) means'!W25)&gt;1,LOG('∆Ct and 2^(-∆Ct) means'!W25),-1/LOG('∆Ct and 2^(-∆Ct) means'!W25)))</f>
        <v/>
      </c>
      <c r="AI25" s="300" t="str">
        <f>IF(ISERROR(LOG('∆Ct and 2^(-∆Ct) means'!X25)),"",IF(LOG('∆Ct and 2^(-∆Ct) means'!X25)&gt;1,LOG('∆Ct and 2^(-∆Ct) means'!X25),-1/LOG('∆Ct and 2^(-∆Ct) means'!X25)))</f>
        <v/>
      </c>
      <c r="AJ25" s="295" t="str">
        <f>'Express° Variation - Validation'!F25</f>
        <v/>
      </c>
      <c r="AK25" s="296" t="str">
        <f>'Express° Variation - Validation'!I25</f>
        <v/>
      </c>
      <c r="AL25" s="296" t="str">
        <f>'Express° Variation - Validation'!L25</f>
        <v/>
      </c>
      <c r="AM25" s="296" t="str">
        <f>'Express° Variation - Validation'!O25</f>
        <v/>
      </c>
      <c r="AN25" s="296" t="str">
        <f>'Express° Variation - Validation'!R25</f>
        <v/>
      </c>
      <c r="AO25" s="296" t="str">
        <f>'Express° Variation - Validation'!U25</f>
        <v/>
      </c>
      <c r="AP25" s="296" t="str">
        <f>'Express° Variation - Validation'!X25</f>
        <v/>
      </c>
      <c r="AQ25" s="296" t="str">
        <f>'Express° Variation - Validation'!AA25</f>
        <v/>
      </c>
      <c r="AR25" s="296" t="str">
        <f>'Express° Variation - Validation'!AD25</f>
        <v/>
      </c>
      <c r="AS25" s="297" t="str">
        <f>'Express° Variation - Validation'!AG25</f>
        <v/>
      </c>
      <c r="AT25" s="295" t="str">
        <f>'∆Ct and 2^(-∆Ct) means'!AK25</f>
        <v/>
      </c>
      <c r="AU25" s="296" t="str">
        <f>'∆Ct and 2^(-∆Ct) means'!AM25</f>
        <v/>
      </c>
      <c r="AV25" s="296" t="str">
        <f>'∆Ct and 2^(-∆Ct) means'!AO25</f>
        <v/>
      </c>
      <c r="AW25" s="296" t="str">
        <f>'∆Ct and 2^(-∆Ct) means'!AQ25</f>
        <v/>
      </c>
      <c r="AX25" s="296" t="str">
        <f>'∆Ct and 2^(-∆Ct) means'!AS25</f>
        <v/>
      </c>
      <c r="AY25" s="296" t="str">
        <f>'∆Ct and 2^(-∆Ct) means'!AU25</f>
        <v/>
      </c>
      <c r="AZ25" s="296" t="str">
        <f>'∆Ct and 2^(-∆Ct) means'!AW25</f>
        <v/>
      </c>
      <c r="BA25" s="296" t="str">
        <f>'∆Ct and 2^(-∆Ct) means'!AY25</f>
        <v/>
      </c>
      <c r="BB25" s="296" t="str">
        <f>'∆Ct and 2^(-∆Ct) means'!BA25</f>
        <v/>
      </c>
      <c r="BC25" s="297" t="str">
        <f>'∆Ct and 2^(-∆Ct) means'!BC25</f>
        <v/>
      </c>
    </row>
    <row r="26" spans="1:55" hidden="1">
      <c r="A26" s="265" t="s">
        <v>31</v>
      </c>
      <c r="B26" s="276" t="str">
        <f>'Selection of Genes to Bar Chart'!N5</f>
        <v/>
      </c>
      <c r="C26" s="275" t="str">
        <f>'Ct means'!C26</f>
        <v/>
      </c>
      <c r="D26" s="275" t="str">
        <f>'Ct means'!F26</f>
        <v/>
      </c>
      <c r="E26" s="275" t="str">
        <f>'Ct means'!I26</f>
        <v/>
      </c>
      <c r="F26" s="275" t="str">
        <f>'Ct means'!L26</f>
        <v/>
      </c>
      <c r="G26" s="275" t="str">
        <f>'Ct means'!O26</f>
        <v/>
      </c>
      <c r="H26" s="275" t="str">
        <f>'Ct means'!R26</f>
        <v/>
      </c>
      <c r="I26" s="275" t="str">
        <f>'Ct means'!U26</f>
        <v/>
      </c>
      <c r="J26" s="275" t="str">
        <f>'Ct means'!X26</f>
        <v/>
      </c>
      <c r="K26" s="275" t="str">
        <f>'Ct means'!AA26</f>
        <v/>
      </c>
      <c r="L26" s="275" t="str">
        <f>'Ct means'!AD26</f>
        <v/>
      </c>
      <c r="M26" s="275" t="str">
        <f>'Ct means'!AG26</f>
        <v/>
      </c>
      <c r="N26" s="298" t="str">
        <f>'∆Ct and 2^(-∆Ct) means'!Y26</f>
        <v/>
      </c>
      <c r="O26" s="299" t="str">
        <f>'∆Ct and 2^(-∆Ct) means'!Z26</f>
        <v/>
      </c>
      <c r="P26" s="299" t="str">
        <f>'∆Ct and 2^(-∆Ct) means'!AA26</f>
        <v/>
      </c>
      <c r="Q26" s="299" t="str">
        <f>'∆Ct and 2^(-∆Ct) means'!AB26</f>
        <v/>
      </c>
      <c r="R26" s="299" t="str">
        <f>'∆Ct and 2^(-∆Ct) means'!AC26</f>
        <v/>
      </c>
      <c r="S26" s="299" t="str">
        <f>'∆Ct and 2^(-∆Ct) means'!AD26</f>
        <v/>
      </c>
      <c r="T26" s="299" t="str">
        <f>'∆Ct and 2^(-∆Ct) means'!AE26</f>
        <v/>
      </c>
      <c r="U26" s="299" t="str">
        <f>'∆Ct and 2^(-∆Ct) means'!AF26</f>
        <v/>
      </c>
      <c r="V26" s="299" t="str">
        <f>'∆Ct and 2^(-∆Ct) means'!AG26</f>
        <v/>
      </c>
      <c r="W26" s="299" t="str">
        <f>'∆Ct and 2^(-∆Ct) means'!AH26</f>
        <v/>
      </c>
      <c r="X26" s="300" t="str">
        <f>'∆Ct and 2^(-∆Ct) means'!AI26</f>
        <v/>
      </c>
      <c r="Y26" s="298" t="str">
        <f>IF(ISERROR(LOG('∆Ct and 2^(-∆Ct) means'!N26)),"",IF(LOG('∆Ct and 2^(-∆Ct) means'!N26)&gt;1,LOG('∆Ct and 2^(-∆Ct) means'!N26),-1/LOG('∆Ct and 2^(-∆Ct) means'!N26)))</f>
        <v/>
      </c>
      <c r="Z26" s="299" t="str">
        <f>IF(ISERROR(LOG('∆Ct and 2^(-∆Ct) means'!O26)),"",IF(LOG('∆Ct and 2^(-∆Ct) means'!O26)&gt;1,LOG('∆Ct and 2^(-∆Ct) means'!O26),-1/LOG('∆Ct and 2^(-∆Ct) means'!O26)))</f>
        <v/>
      </c>
      <c r="AA26" s="299" t="str">
        <f>IF(ISERROR(LOG('∆Ct and 2^(-∆Ct) means'!P26)),"",IF(LOG('∆Ct and 2^(-∆Ct) means'!P26)&gt;1,LOG('∆Ct and 2^(-∆Ct) means'!P26),-1/LOG('∆Ct and 2^(-∆Ct) means'!P26)))</f>
        <v/>
      </c>
      <c r="AB26" s="299" t="str">
        <f>IF(ISERROR(LOG('∆Ct and 2^(-∆Ct) means'!Q26)),"",IF(LOG('∆Ct and 2^(-∆Ct) means'!Q26)&gt;1,LOG('∆Ct and 2^(-∆Ct) means'!Q26),-1/LOG('∆Ct and 2^(-∆Ct) means'!Q26)))</f>
        <v/>
      </c>
      <c r="AC26" s="299" t="str">
        <f>IF(ISERROR(LOG('∆Ct and 2^(-∆Ct) means'!R26)),"",IF(LOG('∆Ct and 2^(-∆Ct) means'!R26)&gt;1,LOG('∆Ct and 2^(-∆Ct) means'!R26),-1/LOG('∆Ct and 2^(-∆Ct) means'!R26)))</f>
        <v/>
      </c>
      <c r="AD26" s="299" t="str">
        <f>IF(ISERROR(LOG('∆Ct and 2^(-∆Ct) means'!S26)),"",IF(LOG('∆Ct and 2^(-∆Ct) means'!S26)&gt;1,LOG('∆Ct and 2^(-∆Ct) means'!S26),-1/LOG('∆Ct and 2^(-∆Ct) means'!S26)))</f>
        <v/>
      </c>
      <c r="AE26" s="299" t="str">
        <f>IF(ISERROR(LOG('∆Ct and 2^(-∆Ct) means'!T26)),"",IF(LOG('∆Ct and 2^(-∆Ct) means'!T26)&gt;1,LOG('∆Ct and 2^(-∆Ct) means'!T26),-1/LOG('∆Ct and 2^(-∆Ct) means'!T26)))</f>
        <v/>
      </c>
      <c r="AF26" s="299" t="str">
        <f>IF(ISERROR(LOG('∆Ct and 2^(-∆Ct) means'!U26)),"",IF(LOG('∆Ct and 2^(-∆Ct) means'!U26)&gt;1,LOG('∆Ct and 2^(-∆Ct) means'!U26),-1/LOG('∆Ct and 2^(-∆Ct) means'!U26)))</f>
        <v/>
      </c>
      <c r="AG26" s="299" t="str">
        <f>IF(ISERROR(LOG('∆Ct and 2^(-∆Ct) means'!V26)),"",IF(LOG('∆Ct and 2^(-∆Ct) means'!V26)&gt;1,LOG('∆Ct and 2^(-∆Ct) means'!V26),-1/LOG('∆Ct and 2^(-∆Ct) means'!V26)))</f>
        <v/>
      </c>
      <c r="AH26" s="299" t="str">
        <f>IF(ISERROR(LOG('∆Ct and 2^(-∆Ct) means'!W26)),"",IF(LOG('∆Ct and 2^(-∆Ct) means'!W26)&gt;1,LOG('∆Ct and 2^(-∆Ct) means'!W26),-1/LOG('∆Ct and 2^(-∆Ct) means'!W26)))</f>
        <v/>
      </c>
      <c r="AI26" s="300" t="str">
        <f>IF(ISERROR(LOG('∆Ct and 2^(-∆Ct) means'!X26)),"",IF(LOG('∆Ct and 2^(-∆Ct) means'!X26)&gt;1,LOG('∆Ct and 2^(-∆Ct) means'!X26),-1/LOG('∆Ct and 2^(-∆Ct) means'!X26)))</f>
        <v/>
      </c>
      <c r="AJ26" s="295" t="str">
        <f>'Express° Variation - Validation'!F26</f>
        <v/>
      </c>
      <c r="AK26" s="296" t="str">
        <f>'Express° Variation - Validation'!I26</f>
        <v/>
      </c>
      <c r="AL26" s="296" t="str">
        <f>'Express° Variation - Validation'!L26</f>
        <v/>
      </c>
      <c r="AM26" s="296" t="str">
        <f>'Express° Variation - Validation'!O26</f>
        <v/>
      </c>
      <c r="AN26" s="296" t="str">
        <f>'Express° Variation - Validation'!R26</f>
        <v/>
      </c>
      <c r="AO26" s="296" t="str">
        <f>'Express° Variation - Validation'!U26</f>
        <v/>
      </c>
      <c r="AP26" s="296" t="str">
        <f>'Express° Variation - Validation'!X26</f>
        <v/>
      </c>
      <c r="AQ26" s="296" t="str">
        <f>'Express° Variation - Validation'!AA26</f>
        <v/>
      </c>
      <c r="AR26" s="296" t="str">
        <f>'Express° Variation - Validation'!AD26</f>
        <v/>
      </c>
      <c r="AS26" s="297" t="str">
        <f>'Express° Variation - Validation'!AG26</f>
        <v/>
      </c>
      <c r="AT26" s="295" t="str">
        <f>'∆Ct and 2^(-∆Ct) means'!AK26</f>
        <v/>
      </c>
      <c r="AU26" s="296" t="str">
        <f>'∆Ct and 2^(-∆Ct) means'!AM26</f>
        <v/>
      </c>
      <c r="AV26" s="296" t="str">
        <f>'∆Ct and 2^(-∆Ct) means'!AO26</f>
        <v/>
      </c>
      <c r="AW26" s="296" t="str">
        <f>'∆Ct and 2^(-∆Ct) means'!AQ26</f>
        <v/>
      </c>
      <c r="AX26" s="296" t="str">
        <f>'∆Ct and 2^(-∆Ct) means'!AS26</f>
        <v/>
      </c>
      <c r="AY26" s="296" t="str">
        <f>'∆Ct and 2^(-∆Ct) means'!AU26</f>
        <v/>
      </c>
      <c r="AZ26" s="296" t="str">
        <f>'∆Ct and 2^(-∆Ct) means'!AW26</f>
        <v/>
      </c>
      <c r="BA26" s="296" t="str">
        <f>'∆Ct and 2^(-∆Ct) means'!AY26</f>
        <v/>
      </c>
      <c r="BB26" s="296" t="str">
        <f>'∆Ct and 2^(-∆Ct) means'!BA26</f>
        <v/>
      </c>
      <c r="BC26" s="297" t="str">
        <f>'∆Ct and 2^(-∆Ct) means'!BC26</f>
        <v/>
      </c>
    </row>
    <row r="27" spans="1:55" hidden="1">
      <c r="A27" s="265" t="s">
        <v>32</v>
      </c>
      <c r="B27" s="276" t="str">
        <f>'Selection of Genes to Bar Chart'!C6</f>
        <v/>
      </c>
      <c r="C27" s="275" t="str">
        <f>'Ct means'!C27</f>
        <v/>
      </c>
      <c r="D27" s="275" t="str">
        <f>'Ct means'!F27</f>
        <v/>
      </c>
      <c r="E27" s="275" t="str">
        <f>'Ct means'!I27</f>
        <v/>
      </c>
      <c r="F27" s="275" t="str">
        <f>'Ct means'!L27</f>
        <v/>
      </c>
      <c r="G27" s="275" t="str">
        <f>'Ct means'!O27</f>
        <v/>
      </c>
      <c r="H27" s="275" t="str">
        <f>'Ct means'!R27</f>
        <v/>
      </c>
      <c r="I27" s="275" t="str">
        <f>'Ct means'!U27</f>
        <v/>
      </c>
      <c r="J27" s="275" t="str">
        <f>'Ct means'!X27</f>
        <v/>
      </c>
      <c r="K27" s="275" t="str">
        <f>'Ct means'!AA27</f>
        <v/>
      </c>
      <c r="L27" s="275" t="str">
        <f>'Ct means'!AD27</f>
        <v/>
      </c>
      <c r="M27" s="275" t="str">
        <f>'Ct means'!AG27</f>
        <v/>
      </c>
      <c r="N27" s="298" t="str">
        <f>'∆Ct and 2^(-∆Ct) means'!Y27</f>
        <v/>
      </c>
      <c r="O27" s="299" t="str">
        <f>'∆Ct and 2^(-∆Ct) means'!Z27</f>
        <v/>
      </c>
      <c r="P27" s="299" t="str">
        <f>'∆Ct and 2^(-∆Ct) means'!AA27</f>
        <v/>
      </c>
      <c r="Q27" s="299" t="str">
        <f>'∆Ct and 2^(-∆Ct) means'!AB27</f>
        <v/>
      </c>
      <c r="R27" s="299" t="str">
        <f>'∆Ct and 2^(-∆Ct) means'!AC27</f>
        <v/>
      </c>
      <c r="S27" s="299" t="str">
        <f>'∆Ct and 2^(-∆Ct) means'!AD27</f>
        <v/>
      </c>
      <c r="T27" s="299" t="str">
        <f>'∆Ct and 2^(-∆Ct) means'!AE27</f>
        <v/>
      </c>
      <c r="U27" s="299" t="str">
        <f>'∆Ct and 2^(-∆Ct) means'!AF27</f>
        <v/>
      </c>
      <c r="V27" s="299" t="str">
        <f>'∆Ct and 2^(-∆Ct) means'!AG27</f>
        <v/>
      </c>
      <c r="W27" s="299" t="str">
        <f>'∆Ct and 2^(-∆Ct) means'!AH27</f>
        <v/>
      </c>
      <c r="X27" s="300" t="str">
        <f>'∆Ct and 2^(-∆Ct) means'!AI27</f>
        <v/>
      </c>
      <c r="Y27" s="298" t="str">
        <f>IF(ISERROR(LOG('∆Ct and 2^(-∆Ct) means'!N27)),"",IF(LOG('∆Ct and 2^(-∆Ct) means'!N27)&gt;1,LOG('∆Ct and 2^(-∆Ct) means'!N27),-1/LOG('∆Ct and 2^(-∆Ct) means'!N27)))</f>
        <v/>
      </c>
      <c r="Z27" s="299" t="str">
        <f>IF(ISERROR(LOG('∆Ct and 2^(-∆Ct) means'!O27)),"",IF(LOG('∆Ct and 2^(-∆Ct) means'!O27)&gt;1,LOG('∆Ct and 2^(-∆Ct) means'!O27),-1/LOG('∆Ct and 2^(-∆Ct) means'!O27)))</f>
        <v/>
      </c>
      <c r="AA27" s="299" t="str">
        <f>IF(ISERROR(LOG('∆Ct and 2^(-∆Ct) means'!P27)),"",IF(LOG('∆Ct and 2^(-∆Ct) means'!P27)&gt;1,LOG('∆Ct and 2^(-∆Ct) means'!P27),-1/LOG('∆Ct and 2^(-∆Ct) means'!P27)))</f>
        <v/>
      </c>
      <c r="AB27" s="299" t="str">
        <f>IF(ISERROR(LOG('∆Ct and 2^(-∆Ct) means'!Q27)),"",IF(LOG('∆Ct and 2^(-∆Ct) means'!Q27)&gt;1,LOG('∆Ct and 2^(-∆Ct) means'!Q27),-1/LOG('∆Ct and 2^(-∆Ct) means'!Q27)))</f>
        <v/>
      </c>
      <c r="AC27" s="299" t="str">
        <f>IF(ISERROR(LOG('∆Ct and 2^(-∆Ct) means'!R27)),"",IF(LOG('∆Ct and 2^(-∆Ct) means'!R27)&gt;1,LOG('∆Ct and 2^(-∆Ct) means'!R27),-1/LOG('∆Ct and 2^(-∆Ct) means'!R27)))</f>
        <v/>
      </c>
      <c r="AD27" s="299" t="str">
        <f>IF(ISERROR(LOG('∆Ct and 2^(-∆Ct) means'!S27)),"",IF(LOG('∆Ct and 2^(-∆Ct) means'!S27)&gt;1,LOG('∆Ct and 2^(-∆Ct) means'!S27),-1/LOG('∆Ct and 2^(-∆Ct) means'!S27)))</f>
        <v/>
      </c>
      <c r="AE27" s="299" t="str">
        <f>IF(ISERROR(LOG('∆Ct and 2^(-∆Ct) means'!T27)),"",IF(LOG('∆Ct and 2^(-∆Ct) means'!T27)&gt;1,LOG('∆Ct and 2^(-∆Ct) means'!T27),-1/LOG('∆Ct and 2^(-∆Ct) means'!T27)))</f>
        <v/>
      </c>
      <c r="AF27" s="299" t="str">
        <f>IF(ISERROR(LOG('∆Ct and 2^(-∆Ct) means'!U27)),"",IF(LOG('∆Ct and 2^(-∆Ct) means'!U27)&gt;1,LOG('∆Ct and 2^(-∆Ct) means'!U27),-1/LOG('∆Ct and 2^(-∆Ct) means'!U27)))</f>
        <v/>
      </c>
      <c r="AG27" s="299" t="str">
        <f>IF(ISERROR(LOG('∆Ct and 2^(-∆Ct) means'!V27)),"",IF(LOG('∆Ct and 2^(-∆Ct) means'!V27)&gt;1,LOG('∆Ct and 2^(-∆Ct) means'!V27),-1/LOG('∆Ct and 2^(-∆Ct) means'!V27)))</f>
        <v/>
      </c>
      <c r="AH27" s="299" t="str">
        <f>IF(ISERROR(LOG('∆Ct and 2^(-∆Ct) means'!W27)),"",IF(LOG('∆Ct and 2^(-∆Ct) means'!W27)&gt;1,LOG('∆Ct and 2^(-∆Ct) means'!W27),-1/LOG('∆Ct and 2^(-∆Ct) means'!W27)))</f>
        <v/>
      </c>
      <c r="AI27" s="300" t="str">
        <f>IF(ISERROR(LOG('∆Ct and 2^(-∆Ct) means'!X27)),"",IF(LOG('∆Ct and 2^(-∆Ct) means'!X27)&gt;1,LOG('∆Ct and 2^(-∆Ct) means'!X27),-1/LOG('∆Ct and 2^(-∆Ct) means'!X27)))</f>
        <v/>
      </c>
      <c r="AJ27" s="295" t="str">
        <f>'Express° Variation - Validation'!F27</f>
        <v/>
      </c>
      <c r="AK27" s="296" t="str">
        <f>'Express° Variation - Validation'!I27</f>
        <v/>
      </c>
      <c r="AL27" s="296" t="str">
        <f>'Express° Variation - Validation'!L27</f>
        <v/>
      </c>
      <c r="AM27" s="296" t="str">
        <f>'Express° Variation - Validation'!O27</f>
        <v/>
      </c>
      <c r="AN27" s="296" t="str">
        <f>'Express° Variation - Validation'!R27</f>
        <v/>
      </c>
      <c r="AO27" s="296" t="str">
        <f>'Express° Variation - Validation'!U27</f>
        <v/>
      </c>
      <c r="AP27" s="296" t="str">
        <f>'Express° Variation - Validation'!X27</f>
        <v/>
      </c>
      <c r="AQ27" s="296" t="str">
        <f>'Express° Variation - Validation'!AA27</f>
        <v/>
      </c>
      <c r="AR27" s="296" t="str">
        <f>'Express° Variation - Validation'!AD27</f>
        <v/>
      </c>
      <c r="AS27" s="297" t="str">
        <f>'Express° Variation - Validation'!AG27</f>
        <v/>
      </c>
      <c r="AT27" s="295" t="str">
        <f>'∆Ct and 2^(-∆Ct) means'!AK27</f>
        <v/>
      </c>
      <c r="AU27" s="296" t="str">
        <f>'∆Ct and 2^(-∆Ct) means'!AM27</f>
        <v/>
      </c>
      <c r="AV27" s="296" t="str">
        <f>'∆Ct and 2^(-∆Ct) means'!AO27</f>
        <v/>
      </c>
      <c r="AW27" s="296" t="str">
        <f>'∆Ct and 2^(-∆Ct) means'!AQ27</f>
        <v/>
      </c>
      <c r="AX27" s="296" t="str">
        <f>'∆Ct and 2^(-∆Ct) means'!AS27</f>
        <v/>
      </c>
      <c r="AY27" s="296" t="str">
        <f>'∆Ct and 2^(-∆Ct) means'!AU27</f>
        <v/>
      </c>
      <c r="AZ27" s="296" t="str">
        <f>'∆Ct and 2^(-∆Ct) means'!AW27</f>
        <v/>
      </c>
      <c r="BA27" s="296" t="str">
        <f>'∆Ct and 2^(-∆Ct) means'!AY27</f>
        <v/>
      </c>
      <c r="BB27" s="296" t="str">
        <f>'∆Ct and 2^(-∆Ct) means'!BA27</f>
        <v/>
      </c>
      <c r="BC27" s="297" t="str">
        <f>'∆Ct and 2^(-∆Ct) means'!BC27</f>
        <v/>
      </c>
    </row>
    <row r="28" spans="1:55" hidden="1">
      <c r="A28" s="265" t="s">
        <v>33</v>
      </c>
      <c r="B28" s="276" t="str">
        <f>'Selection of Genes to Bar Chart'!D6</f>
        <v/>
      </c>
      <c r="C28" s="275" t="str">
        <f>'Ct means'!C28</f>
        <v/>
      </c>
      <c r="D28" s="275" t="str">
        <f>'Ct means'!F28</f>
        <v/>
      </c>
      <c r="E28" s="275" t="str">
        <f>'Ct means'!I28</f>
        <v/>
      </c>
      <c r="F28" s="275" t="str">
        <f>'Ct means'!L28</f>
        <v/>
      </c>
      <c r="G28" s="275" t="str">
        <f>'Ct means'!O28</f>
        <v/>
      </c>
      <c r="H28" s="275" t="str">
        <f>'Ct means'!R28</f>
        <v/>
      </c>
      <c r="I28" s="275" t="str">
        <f>'Ct means'!U28</f>
        <v/>
      </c>
      <c r="J28" s="275" t="str">
        <f>'Ct means'!X28</f>
        <v/>
      </c>
      <c r="K28" s="275" t="str">
        <f>'Ct means'!AA28</f>
        <v/>
      </c>
      <c r="L28" s="275" t="str">
        <f>'Ct means'!AD28</f>
        <v/>
      </c>
      <c r="M28" s="275" t="str">
        <f>'Ct means'!AG28</f>
        <v/>
      </c>
      <c r="N28" s="298" t="str">
        <f>'∆Ct and 2^(-∆Ct) means'!Y28</f>
        <v/>
      </c>
      <c r="O28" s="299" t="str">
        <f>'∆Ct and 2^(-∆Ct) means'!Z28</f>
        <v/>
      </c>
      <c r="P28" s="299" t="str">
        <f>'∆Ct and 2^(-∆Ct) means'!AA28</f>
        <v/>
      </c>
      <c r="Q28" s="299" t="str">
        <f>'∆Ct and 2^(-∆Ct) means'!AB28</f>
        <v/>
      </c>
      <c r="R28" s="299" t="str">
        <f>'∆Ct and 2^(-∆Ct) means'!AC28</f>
        <v/>
      </c>
      <c r="S28" s="299" t="str">
        <f>'∆Ct and 2^(-∆Ct) means'!AD28</f>
        <v/>
      </c>
      <c r="T28" s="299" t="str">
        <f>'∆Ct and 2^(-∆Ct) means'!AE28</f>
        <v/>
      </c>
      <c r="U28" s="299" t="str">
        <f>'∆Ct and 2^(-∆Ct) means'!AF28</f>
        <v/>
      </c>
      <c r="V28" s="299" t="str">
        <f>'∆Ct and 2^(-∆Ct) means'!AG28</f>
        <v/>
      </c>
      <c r="W28" s="299" t="str">
        <f>'∆Ct and 2^(-∆Ct) means'!AH28</f>
        <v/>
      </c>
      <c r="X28" s="300" t="str">
        <f>'∆Ct and 2^(-∆Ct) means'!AI28</f>
        <v/>
      </c>
      <c r="Y28" s="298" t="str">
        <f>IF(ISERROR(LOG('∆Ct and 2^(-∆Ct) means'!N28)),"",IF(LOG('∆Ct and 2^(-∆Ct) means'!N28)&gt;1,LOG('∆Ct and 2^(-∆Ct) means'!N28),-1/LOG('∆Ct and 2^(-∆Ct) means'!N28)))</f>
        <v/>
      </c>
      <c r="Z28" s="299" t="str">
        <f>IF(ISERROR(LOG('∆Ct and 2^(-∆Ct) means'!O28)),"",IF(LOG('∆Ct and 2^(-∆Ct) means'!O28)&gt;1,LOG('∆Ct and 2^(-∆Ct) means'!O28),-1/LOG('∆Ct and 2^(-∆Ct) means'!O28)))</f>
        <v/>
      </c>
      <c r="AA28" s="299" t="str">
        <f>IF(ISERROR(LOG('∆Ct and 2^(-∆Ct) means'!P28)),"",IF(LOG('∆Ct and 2^(-∆Ct) means'!P28)&gt;1,LOG('∆Ct and 2^(-∆Ct) means'!P28),-1/LOG('∆Ct and 2^(-∆Ct) means'!P28)))</f>
        <v/>
      </c>
      <c r="AB28" s="299" t="str">
        <f>IF(ISERROR(LOG('∆Ct and 2^(-∆Ct) means'!Q28)),"",IF(LOG('∆Ct and 2^(-∆Ct) means'!Q28)&gt;1,LOG('∆Ct and 2^(-∆Ct) means'!Q28),-1/LOG('∆Ct and 2^(-∆Ct) means'!Q28)))</f>
        <v/>
      </c>
      <c r="AC28" s="299" t="str">
        <f>IF(ISERROR(LOG('∆Ct and 2^(-∆Ct) means'!R28)),"",IF(LOG('∆Ct and 2^(-∆Ct) means'!R28)&gt;1,LOG('∆Ct and 2^(-∆Ct) means'!R28),-1/LOG('∆Ct and 2^(-∆Ct) means'!R28)))</f>
        <v/>
      </c>
      <c r="AD28" s="299" t="str">
        <f>IF(ISERROR(LOG('∆Ct and 2^(-∆Ct) means'!S28)),"",IF(LOG('∆Ct and 2^(-∆Ct) means'!S28)&gt;1,LOG('∆Ct and 2^(-∆Ct) means'!S28),-1/LOG('∆Ct and 2^(-∆Ct) means'!S28)))</f>
        <v/>
      </c>
      <c r="AE28" s="299" t="str">
        <f>IF(ISERROR(LOG('∆Ct and 2^(-∆Ct) means'!T28)),"",IF(LOG('∆Ct and 2^(-∆Ct) means'!T28)&gt;1,LOG('∆Ct and 2^(-∆Ct) means'!T28),-1/LOG('∆Ct and 2^(-∆Ct) means'!T28)))</f>
        <v/>
      </c>
      <c r="AF28" s="299" t="str">
        <f>IF(ISERROR(LOG('∆Ct and 2^(-∆Ct) means'!U28)),"",IF(LOG('∆Ct and 2^(-∆Ct) means'!U28)&gt;1,LOG('∆Ct and 2^(-∆Ct) means'!U28),-1/LOG('∆Ct and 2^(-∆Ct) means'!U28)))</f>
        <v/>
      </c>
      <c r="AG28" s="299" t="str">
        <f>IF(ISERROR(LOG('∆Ct and 2^(-∆Ct) means'!V28)),"",IF(LOG('∆Ct and 2^(-∆Ct) means'!V28)&gt;1,LOG('∆Ct and 2^(-∆Ct) means'!V28),-1/LOG('∆Ct and 2^(-∆Ct) means'!V28)))</f>
        <v/>
      </c>
      <c r="AH28" s="299" t="str">
        <f>IF(ISERROR(LOG('∆Ct and 2^(-∆Ct) means'!W28)),"",IF(LOG('∆Ct and 2^(-∆Ct) means'!W28)&gt;1,LOG('∆Ct and 2^(-∆Ct) means'!W28),-1/LOG('∆Ct and 2^(-∆Ct) means'!W28)))</f>
        <v/>
      </c>
      <c r="AI28" s="300" t="str">
        <f>IF(ISERROR(LOG('∆Ct and 2^(-∆Ct) means'!X28)),"",IF(LOG('∆Ct and 2^(-∆Ct) means'!X28)&gt;1,LOG('∆Ct and 2^(-∆Ct) means'!X28),-1/LOG('∆Ct and 2^(-∆Ct) means'!X28)))</f>
        <v/>
      </c>
      <c r="AJ28" s="295" t="str">
        <f>'Express° Variation - Validation'!F28</f>
        <v/>
      </c>
      <c r="AK28" s="296" t="str">
        <f>'Express° Variation - Validation'!I28</f>
        <v/>
      </c>
      <c r="AL28" s="296" t="str">
        <f>'Express° Variation - Validation'!L28</f>
        <v/>
      </c>
      <c r="AM28" s="296" t="str">
        <f>'Express° Variation - Validation'!O28</f>
        <v/>
      </c>
      <c r="AN28" s="296" t="str">
        <f>'Express° Variation - Validation'!R28</f>
        <v/>
      </c>
      <c r="AO28" s="296" t="str">
        <f>'Express° Variation - Validation'!U28</f>
        <v/>
      </c>
      <c r="AP28" s="296" t="str">
        <f>'Express° Variation - Validation'!X28</f>
        <v/>
      </c>
      <c r="AQ28" s="296" t="str">
        <f>'Express° Variation - Validation'!AA28</f>
        <v/>
      </c>
      <c r="AR28" s="296" t="str">
        <f>'Express° Variation - Validation'!AD28</f>
        <v/>
      </c>
      <c r="AS28" s="297" t="str">
        <f>'Express° Variation - Validation'!AG28</f>
        <v/>
      </c>
      <c r="AT28" s="295" t="str">
        <f>'∆Ct and 2^(-∆Ct) means'!AK28</f>
        <v/>
      </c>
      <c r="AU28" s="296" t="str">
        <f>'∆Ct and 2^(-∆Ct) means'!AM28</f>
        <v/>
      </c>
      <c r="AV28" s="296" t="str">
        <f>'∆Ct and 2^(-∆Ct) means'!AO28</f>
        <v/>
      </c>
      <c r="AW28" s="296" t="str">
        <f>'∆Ct and 2^(-∆Ct) means'!AQ28</f>
        <v/>
      </c>
      <c r="AX28" s="296" t="str">
        <f>'∆Ct and 2^(-∆Ct) means'!AS28</f>
        <v/>
      </c>
      <c r="AY28" s="296" t="str">
        <f>'∆Ct and 2^(-∆Ct) means'!AU28</f>
        <v/>
      </c>
      <c r="AZ28" s="296" t="str">
        <f>'∆Ct and 2^(-∆Ct) means'!AW28</f>
        <v/>
      </c>
      <c r="BA28" s="296" t="str">
        <f>'∆Ct and 2^(-∆Ct) means'!AY28</f>
        <v/>
      </c>
      <c r="BB28" s="296" t="str">
        <f>'∆Ct and 2^(-∆Ct) means'!BA28</f>
        <v/>
      </c>
      <c r="BC28" s="297" t="str">
        <f>'∆Ct and 2^(-∆Ct) means'!BC28</f>
        <v/>
      </c>
    </row>
    <row r="29" spans="1:55" hidden="1">
      <c r="A29" s="265" t="s">
        <v>34</v>
      </c>
      <c r="B29" s="276" t="str">
        <f>'Selection of Genes to Bar Chart'!E6</f>
        <v/>
      </c>
      <c r="C29" s="275" t="str">
        <f>'Ct means'!C29</f>
        <v/>
      </c>
      <c r="D29" s="275" t="str">
        <f>'Ct means'!F29</f>
        <v/>
      </c>
      <c r="E29" s="275" t="str">
        <f>'Ct means'!I29</f>
        <v/>
      </c>
      <c r="F29" s="275" t="str">
        <f>'Ct means'!L29</f>
        <v/>
      </c>
      <c r="G29" s="275" t="str">
        <f>'Ct means'!O29</f>
        <v/>
      </c>
      <c r="H29" s="275" t="str">
        <f>'Ct means'!R29</f>
        <v/>
      </c>
      <c r="I29" s="275" t="str">
        <f>'Ct means'!U29</f>
        <v/>
      </c>
      <c r="J29" s="275" t="str">
        <f>'Ct means'!X29</f>
        <v/>
      </c>
      <c r="K29" s="275" t="str">
        <f>'Ct means'!AA29</f>
        <v/>
      </c>
      <c r="L29" s="275" t="str">
        <f>'Ct means'!AD29</f>
        <v/>
      </c>
      <c r="M29" s="275" t="str">
        <f>'Ct means'!AG29</f>
        <v/>
      </c>
      <c r="N29" s="298" t="str">
        <f>'∆Ct and 2^(-∆Ct) means'!Y29</f>
        <v/>
      </c>
      <c r="O29" s="299" t="str">
        <f>'∆Ct and 2^(-∆Ct) means'!Z29</f>
        <v/>
      </c>
      <c r="P29" s="299" t="str">
        <f>'∆Ct and 2^(-∆Ct) means'!AA29</f>
        <v/>
      </c>
      <c r="Q29" s="299" t="str">
        <f>'∆Ct and 2^(-∆Ct) means'!AB29</f>
        <v/>
      </c>
      <c r="R29" s="299" t="str">
        <f>'∆Ct and 2^(-∆Ct) means'!AC29</f>
        <v/>
      </c>
      <c r="S29" s="299" t="str">
        <f>'∆Ct and 2^(-∆Ct) means'!AD29</f>
        <v/>
      </c>
      <c r="T29" s="299" t="str">
        <f>'∆Ct and 2^(-∆Ct) means'!AE29</f>
        <v/>
      </c>
      <c r="U29" s="299" t="str">
        <f>'∆Ct and 2^(-∆Ct) means'!AF29</f>
        <v/>
      </c>
      <c r="V29" s="299" t="str">
        <f>'∆Ct and 2^(-∆Ct) means'!AG29</f>
        <v/>
      </c>
      <c r="W29" s="299" t="str">
        <f>'∆Ct and 2^(-∆Ct) means'!AH29</f>
        <v/>
      </c>
      <c r="X29" s="300" t="str">
        <f>'∆Ct and 2^(-∆Ct) means'!AI29</f>
        <v/>
      </c>
      <c r="Y29" s="298" t="str">
        <f>IF(ISERROR(LOG('∆Ct and 2^(-∆Ct) means'!N29)),"",IF(LOG('∆Ct and 2^(-∆Ct) means'!N29)&gt;1,LOG('∆Ct and 2^(-∆Ct) means'!N29),-1/LOG('∆Ct and 2^(-∆Ct) means'!N29)))</f>
        <v/>
      </c>
      <c r="Z29" s="299" t="str">
        <f>IF(ISERROR(LOG('∆Ct and 2^(-∆Ct) means'!O29)),"",IF(LOG('∆Ct and 2^(-∆Ct) means'!O29)&gt;1,LOG('∆Ct and 2^(-∆Ct) means'!O29),-1/LOG('∆Ct and 2^(-∆Ct) means'!O29)))</f>
        <v/>
      </c>
      <c r="AA29" s="299" t="str">
        <f>IF(ISERROR(LOG('∆Ct and 2^(-∆Ct) means'!P29)),"",IF(LOG('∆Ct and 2^(-∆Ct) means'!P29)&gt;1,LOG('∆Ct and 2^(-∆Ct) means'!P29),-1/LOG('∆Ct and 2^(-∆Ct) means'!P29)))</f>
        <v/>
      </c>
      <c r="AB29" s="299" t="str">
        <f>IF(ISERROR(LOG('∆Ct and 2^(-∆Ct) means'!Q29)),"",IF(LOG('∆Ct and 2^(-∆Ct) means'!Q29)&gt;1,LOG('∆Ct and 2^(-∆Ct) means'!Q29),-1/LOG('∆Ct and 2^(-∆Ct) means'!Q29)))</f>
        <v/>
      </c>
      <c r="AC29" s="299" t="str">
        <f>IF(ISERROR(LOG('∆Ct and 2^(-∆Ct) means'!R29)),"",IF(LOG('∆Ct and 2^(-∆Ct) means'!R29)&gt;1,LOG('∆Ct and 2^(-∆Ct) means'!R29),-1/LOG('∆Ct and 2^(-∆Ct) means'!R29)))</f>
        <v/>
      </c>
      <c r="AD29" s="299" t="str">
        <f>IF(ISERROR(LOG('∆Ct and 2^(-∆Ct) means'!S29)),"",IF(LOG('∆Ct and 2^(-∆Ct) means'!S29)&gt;1,LOG('∆Ct and 2^(-∆Ct) means'!S29),-1/LOG('∆Ct and 2^(-∆Ct) means'!S29)))</f>
        <v/>
      </c>
      <c r="AE29" s="299" t="str">
        <f>IF(ISERROR(LOG('∆Ct and 2^(-∆Ct) means'!T29)),"",IF(LOG('∆Ct and 2^(-∆Ct) means'!T29)&gt;1,LOG('∆Ct and 2^(-∆Ct) means'!T29),-1/LOG('∆Ct and 2^(-∆Ct) means'!T29)))</f>
        <v/>
      </c>
      <c r="AF29" s="299" t="str">
        <f>IF(ISERROR(LOG('∆Ct and 2^(-∆Ct) means'!U29)),"",IF(LOG('∆Ct and 2^(-∆Ct) means'!U29)&gt;1,LOG('∆Ct and 2^(-∆Ct) means'!U29),-1/LOG('∆Ct and 2^(-∆Ct) means'!U29)))</f>
        <v/>
      </c>
      <c r="AG29" s="299" t="str">
        <f>IF(ISERROR(LOG('∆Ct and 2^(-∆Ct) means'!V29)),"",IF(LOG('∆Ct and 2^(-∆Ct) means'!V29)&gt;1,LOG('∆Ct and 2^(-∆Ct) means'!V29),-1/LOG('∆Ct and 2^(-∆Ct) means'!V29)))</f>
        <v/>
      </c>
      <c r="AH29" s="299" t="str">
        <f>IF(ISERROR(LOG('∆Ct and 2^(-∆Ct) means'!W29)),"",IF(LOG('∆Ct and 2^(-∆Ct) means'!W29)&gt;1,LOG('∆Ct and 2^(-∆Ct) means'!W29),-1/LOG('∆Ct and 2^(-∆Ct) means'!W29)))</f>
        <v/>
      </c>
      <c r="AI29" s="300" t="str">
        <f>IF(ISERROR(LOG('∆Ct and 2^(-∆Ct) means'!X29)),"",IF(LOG('∆Ct and 2^(-∆Ct) means'!X29)&gt;1,LOG('∆Ct and 2^(-∆Ct) means'!X29),-1/LOG('∆Ct and 2^(-∆Ct) means'!X29)))</f>
        <v/>
      </c>
      <c r="AJ29" s="295" t="str">
        <f>'Express° Variation - Validation'!F29</f>
        <v/>
      </c>
      <c r="AK29" s="296" t="str">
        <f>'Express° Variation - Validation'!I29</f>
        <v/>
      </c>
      <c r="AL29" s="296" t="str">
        <f>'Express° Variation - Validation'!L29</f>
        <v/>
      </c>
      <c r="AM29" s="296" t="str">
        <f>'Express° Variation - Validation'!O29</f>
        <v/>
      </c>
      <c r="AN29" s="296" t="str">
        <f>'Express° Variation - Validation'!R29</f>
        <v/>
      </c>
      <c r="AO29" s="296" t="str">
        <f>'Express° Variation - Validation'!U29</f>
        <v/>
      </c>
      <c r="AP29" s="296" t="str">
        <f>'Express° Variation - Validation'!X29</f>
        <v/>
      </c>
      <c r="AQ29" s="296" t="str">
        <f>'Express° Variation - Validation'!AA29</f>
        <v/>
      </c>
      <c r="AR29" s="296" t="str">
        <f>'Express° Variation - Validation'!AD29</f>
        <v/>
      </c>
      <c r="AS29" s="297" t="str">
        <f>'Express° Variation - Validation'!AG29</f>
        <v/>
      </c>
      <c r="AT29" s="295" t="str">
        <f>'∆Ct and 2^(-∆Ct) means'!AK29</f>
        <v/>
      </c>
      <c r="AU29" s="296" t="str">
        <f>'∆Ct and 2^(-∆Ct) means'!AM29</f>
        <v/>
      </c>
      <c r="AV29" s="296" t="str">
        <f>'∆Ct and 2^(-∆Ct) means'!AO29</f>
        <v/>
      </c>
      <c r="AW29" s="296" t="str">
        <f>'∆Ct and 2^(-∆Ct) means'!AQ29</f>
        <v/>
      </c>
      <c r="AX29" s="296" t="str">
        <f>'∆Ct and 2^(-∆Ct) means'!AS29</f>
        <v/>
      </c>
      <c r="AY29" s="296" t="str">
        <f>'∆Ct and 2^(-∆Ct) means'!AU29</f>
        <v/>
      </c>
      <c r="AZ29" s="296" t="str">
        <f>'∆Ct and 2^(-∆Ct) means'!AW29</f>
        <v/>
      </c>
      <c r="BA29" s="296" t="str">
        <f>'∆Ct and 2^(-∆Ct) means'!AY29</f>
        <v/>
      </c>
      <c r="BB29" s="296" t="str">
        <f>'∆Ct and 2^(-∆Ct) means'!BA29</f>
        <v/>
      </c>
      <c r="BC29" s="297" t="str">
        <f>'∆Ct and 2^(-∆Ct) means'!BC29</f>
        <v/>
      </c>
    </row>
    <row r="30" spans="1:55">
      <c r="A30" s="265" t="s">
        <v>35</v>
      </c>
      <c r="B30" s="276" t="str">
        <f>'Selection of Genes to Bar Chart'!F6</f>
        <v/>
      </c>
      <c r="C30" s="275" t="str">
        <f>'Ct means'!C30</f>
        <v/>
      </c>
      <c r="D30" s="275" t="str">
        <f>'Ct means'!F30</f>
        <v/>
      </c>
      <c r="E30" s="275" t="str">
        <f>'Ct means'!I30</f>
        <v/>
      </c>
      <c r="F30" s="275" t="str">
        <f>'Ct means'!L30</f>
        <v/>
      </c>
      <c r="G30" s="275" t="str">
        <f>'Ct means'!O30</f>
        <v/>
      </c>
      <c r="H30" s="275" t="str">
        <f>'Ct means'!R30</f>
        <v/>
      </c>
      <c r="I30" s="275" t="str">
        <f>'Ct means'!U30</f>
        <v/>
      </c>
      <c r="J30" s="275" t="str">
        <f>'Ct means'!X30</f>
        <v/>
      </c>
      <c r="K30" s="275" t="str">
        <f>'Ct means'!AA30</f>
        <v/>
      </c>
      <c r="L30" s="275" t="str">
        <f>'Ct means'!AD30</f>
        <v/>
      </c>
      <c r="M30" s="275" t="str">
        <f>'Ct means'!AG30</f>
        <v/>
      </c>
      <c r="N30" s="298" t="str">
        <f>'∆Ct and 2^(-∆Ct) means'!Y30</f>
        <v/>
      </c>
      <c r="O30" s="299" t="str">
        <f>'∆Ct and 2^(-∆Ct) means'!Z30</f>
        <v/>
      </c>
      <c r="P30" s="299" t="str">
        <f>'∆Ct and 2^(-∆Ct) means'!AA30</f>
        <v/>
      </c>
      <c r="Q30" s="299" t="str">
        <f>'∆Ct and 2^(-∆Ct) means'!AB30</f>
        <v/>
      </c>
      <c r="R30" s="299" t="str">
        <f>'∆Ct and 2^(-∆Ct) means'!AC30</f>
        <v/>
      </c>
      <c r="S30" s="299" t="str">
        <f>'∆Ct and 2^(-∆Ct) means'!AD30</f>
        <v/>
      </c>
      <c r="T30" s="299" t="str">
        <f>'∆Ct and 2^(-∆Ct) means'!AE30</f>
        <v/>
      </c>
      <c r="U30" s="299" t="str">
        <f>'∆Ct and 2^(-∆Ct) means'!AF30</f>
        <v/>
      </c>
      <c r="V30" s="299" t="str">
        <f>'∆Ct and 2^(-∆Ct) means'!AG30</f>
        <v/>
      </c>
      <c r="W30" s="299" t="str">
        <f>'∆Ct and 2^(-∆Ct) means'!AH30</f>
        <v/>
      </c>
      <c r="X30" s="300" t="str">
        <f>'∆Ct and 2^(-∆Ct) means'!AI30</f>
        <v/>
      </c>
      <c r="Y30" s="298" t="str">
        <f>IF(ISERROR(LOG('∆Ct and 2^(-∆Ct) means'!N30)),"",IF(LOG('∆Ct and 2^(-∆Ct) means'!N30)&gt;1,LOG('∆Ct and 2^(-∆Ct) means'!N30),-1/LOG('∆Ct and 2^(-∆Ct) means'!N30)))</f>
        <v/>
      </c>
      <c r="Z30" s="299" t="str">
        <f>IF(ISERROR(LOG('∆Ct and 2^(-∆Ct) means'!O30)),"",IF(LOG('∆Ct and 2^(-∆Ct) means'!O30)&gt;1,LOG('∆Ct and 2^(-∆Ct) means'!O30),-1/LOG('∆Ct and 2^(-∆Ct) means'!O30)))</f>
        <v/>
      </c>
      <c r="AA30" s="299" t="str">
        <f>IF(ISERROR(LOG('∆Ct and 2^(-∆Ct) means'!P30)),"",IF(LOG('∆Ct and 2^(-∆Ct) means'!P30)&gt;1,LOG('∆Ct and 2^(-∆Ct) means'!P30),-1/LOG('∆Ct and 2^(-∆Ct) means'!P30)))</f>
        <v/>
      </c>
      <c r="AB30" s="299" t="str">
        <f>IF(ISERROR(LOG('∆Ct and 2^(-∆Ct) means'!Q30)),"",IF(LOG('∆Ct and 2^(-∆Ct) means'!Q30)&gt;1,LOG('∆Ct and 2^(-∆Ct) means'!Q30),-1/LOG('∆Ct and 2^(-∆Ct) means'!Q30)))</f>
        <v/>
      </c>
      <c r="AC30" s="299" t="str">
        <f>IF(ISERROR(LOG('∆Ct and 2^(-∆Ct) means'!R30)),"",IF(LOG('∆Ct and 2^(-∆Ct) means'!R30)&gt;1,LOG('∆Ct and 2^(-∆Ct) means'!R30),-1/LOG('∆Ct and 2^(-∆Ct) means'!R30)))</f>
        <v/>
      </c>
      <c r="AD30" s="299" t="str">
        <f>IF(ISERROR(LOG('∆Ct and 2^(-∆Ct) means'!S30)),"",IF(LOG('∆Ct and 2^(-∆Ct) means'!S30)&gt;1,LOG('∆Ct and 2^(-∆Ct) means'!S30),-1/LOG('∆Ct and 2^(-∆Ct) means'!S30)))</f>
        <v/>
      </c>
      <c r="AE30" s="299" t="str">
        <f>IF(ISERROR(LOG('∆Ct and 2^(-∆Ct) means'!T30)),"",IF(LOG('∆Ct and 2^(-∆Ct) means'!T30)&gt;1,LOG('∆Ct and 2^(-∆Ct) means'!T30),-1/LOG('∆Ct and 2^(-∆Ct) means'!T30)))</f>
        <v/>
      </c>
      <c r="AF30" s="299" t="str">
        <f>IF(ISERROR(LOG('∆Ct and 2^(-∆Ct) means'!U30)),"",IF(LOG('∆Ct and 2^(-∆Ct) means'!U30)&gt;1,LOG('∆Ct and 2^(-∆Ct) means'!U30),-1/LOG('∆Ct and 2^(-∆Ct) means'!U30)))</f>
        <v/>
      </c>
      <c r="AG30" s="299" t="str">
        <f>IF(ISERROR(LOG('∆Ct and 2^(-∆Ct) means'!V30)),"",IF(LOG('∆Ct and 2^(-∆Ct) means'!V30)&gt;1,LOG('∆Ct and 2^(-∆Ct) means'!V30),-1/LOG('∆Ct and 2^(-∆Ct) means'!V30)))</f>
        <v/>
      </c>
      <c r="AH30" s="299" t="str">
        <f>IF(ISERROR(LOG('∆Ct and 2^(-∆Ct) means'!W30)),"",IF(LOG('∆Ct and 2^(-∆Ct) means'!W30)&gt;1,LOG('∆Ct and 2^(-∆Ct) means'!W30),-1/LOG('∆Ct and 2^(-∆Ct) means'!W30)))</f>
        <v/>
      </c>
      <c r="AI30" s="300" t="str">
        <f>IF(ISERROR(LOG('∆Ct and 2^(-∆Ct) means'!X30)),"",IF(LOG('∆Ct and 2^(-∆Ct) means'!X30)&gt;1,LOG('∆Ct and 2^(-∆Ct) means'!X30),-1/LOG('∆Ct and 2^(-∆Ct) means'!X30)))</f>
        <v/>
      </c>
      <c r="AJ30" s="295" t="str">
        <f>'Express° Variation - Validation'!F30</f>
        <v/>
      </c>
      <c r="AK30" s="296" t="str">
        <f>'Express° Variation - Validation'!I30</f>
        <v/>
      </c>
      <c r="AL30" s="296" t="str">
        <f>'Express° Variation - Validation'!L30</f>
        <v/>
      </c>
      <c r="AM30" s="296" t="str">
        <f>'Express° Variation - Validation'!O30</f>
        <v/>
      </c>
      <c r="AN30" s="296" t="str">
        <f>'Express° Variation - Validation'!R30</f>
        <v/>
      </c>
      <c r="AO30" s="296" t="str">
        <f>'Express° Variation - Validation'!U30</f>
        <v/>
      </c>
      <c r="AP30" s="296" t="str">
        <f>'Express° Variation - Validation'!X30</f>
        <v/>
      </c>
      <c r="AQ30" s="296" t="str">
        <f>'Express° Variation - Validation'!AA30</f>
        <v/>
      </c>
      <c r="AR30" s="296" t="str">
        <f>'Express° Variation - Validation'!AD30</f>
        <v/>
      </c>
      <c r="AS30" s="297" t="str">
        <f>'Express° Variation - Validation'!AG30</f>
        <v/>
      </c>
      <c r="AT30" s="295" t="str">
        <f>'∆Ct and 2^(-∆Ct) means'!AK30</f>
        <v/>
      </c>
      <c r="AU30" s="296" t="str">
        <f>'∆Ct and 2^(-∆Ct) means'!AM30</f>
        <v/>
      </c>
      <c r="AV30" s="296" t="str">
        <f>'∆Ct and 2^(-∆Ct) means'!AO30</f>
        <v/>
      </c>
      <c r="AW30" s="296" t="str">
        <f>'∆Ct and 2^(-∆Ct) means'!AQ30</f>
        <v/>
      </c>
      <c r="AX30" s="296" t="str">
        <f>'∆Ct and 2^(-∆Ct) means'!AS30</f>
        <v/>
      </c>
      <c r="AY30" s="296" t="str">
        <f>'∆Ct and 2^(-∆Ct) means'!AU30</f>
        <v/>
      </c>
      <c r="AZ30" s="296" t="str">
        <f>'∆Ct and 2^(-∆Ct) means'!AW30</f>
        <v/>
      </c>
      <c r="BA30" s="296" t="str">
        <f>'∆Ct and 2^(-∆Ct) means'!AY30</f>
        <v/>
      </c>
      <c r="BB30" s="296" t="str">
        <f>'∆Ct and 2^(-∆Ct) means'!BA30</f>
        <v/>
      </c>
      <c r="BC30" s="297" t="str">
        <f>'∆Ct and 2^(-∆Ct) means'!BC30</f>
        <v/>
      </c>
    </row>
    <row r="31" spans="1:55">
      <c r="A31" s="265" t="s">
        <v>36</v>
      </c>
      <c r="B31" s="276" t="str">
        <f>'Selection of Genes to Bar Chart'!G6</f>
        <v/>
      </c>
      <c r="C31" s="275" t="str">
        <f>'Ct means'!C31</f>
        <v/>
      </c>
      <c r="D31" s="275" t="str">
        <f>'Ct means'!F31</f>
        <v/>
      </c>
      <c r="E31" s="275" t="str">
        <f>'Ct means'!I31</f>
        <v/>
      </c>
      <c r="F31" s="275" t="str">
        <f>'Ct means'!L31</f>
        <v/>
      </c>
      <c r="G31" s="275" t="str">
        <f>'Ct means'!O31</f>
        <v/>
      </c>
      <c r="H31" s="275" t="str">
        <f>'Ct means'!R31</f>
        <v/>
      </c>
      <c r="I31" s="275" t="str">
        <f>'Ct means'!U31</f>
        <v/>
      </c>
      <c r="J31" s="275" t="str">
        <f>'Ct means'!X31</f>
        <v/>
      </c>
      <c r="K31" s="275" t="str">
        <f>'Ct means'!AA31</f>
        <v/>
      </c>
      <c r="L31" s="275" t="str">
        <f>'Ct means'!AD31</f>
        <v/>
      </c>
      <c r="M31" s="275" t="str">
        <f>'Ct means'!AG31</f>
        <v/>
      </c>
      <c r="N31" s="298" t="str">
        <f>'∆Ct and 2^(-∆Ct) means'!Y31</f>
        <v/>
      </c>
      <c r="O31" s="299" t="str">
        <f>'∆Ct and 2^(-∆Ct) means'!Z31</f>
        <v/>
      </c>
      <c r="P31" s="299" t="str">
        <f>'∆Ct and 2^(-∆Ct) means'!AA31</f>
        <v/>
      </c>
      <c r="Q31" s="299" t="str">
        <f>'∆Ct and 2^(-∆Ct) means'!AB31</f>
        <v/>
      </c>
      <c r="R31" s="299" t="str">
        <f>'∆Ct and 2^(-∆Ct) means'!AC31</f>
        <v/>
      </c>
      <c r="S31" s="299" t="str">
        <f>'∆Ct and 2^(-∆Ct) means'!AD31</f>
        <v/>
      </c>
      <c r="T31" s="299" t="str">
        <f>'∆Ct and 2^(-∆Ct) means'!AE31</f>
        <v/>
      </c>
      <c r="U31" s="299" t="str">
        <f>'∆Ct and 2^(-∆Ct) means'!AF31</f>
        <v/>
      </c>
      <c r="V31" s="299" t="str">
        <f>'∆Ct and 2^(-∆Ct) means'!AG31</f>
        <v/>
      </c>
      <c r="W31" s="299" t="str">
        <f>'∆Ct and 2^(-∆Ct) means'!AH31</f>
        <v/>
      </c>
      <c r="X31" s="300" t="str">
        <f>'∆Ct and 2^(-∆Ct) means'!AI31</f>
        <v/>
      </c>
      <c r="Y31" s="298" t="str">
        <f>IF(ISERROR(LOG('∆Ct and 2^(-∆Ct) means'!N31)),"",IF(LOG('∆Ct and 2^(-∆Ct) means'!N31)&gt;1,LOG('∆Ct and 2^(-∆Ct) means'!N31),-1/LOG('∆Ct and 2^(-∆Ct) means'!N31)))</f>
        <v/>
      </c>
      <c r="Z31" s="299" t="str">
        <f>IF(ISERROR(LOG('∆Ct and 2^(-∆Ct) means'!O31)),"",IF(LOG('∆Ct and 2^(-∆Ct) means'!O31)&gt;1,LOG('∆Ct and 2^(-∆Ct) means'!O31),-1/LOG('∆Ct and 2^(-∆Ct) means'!O31)))</f>
        <v/>
      </c>
      <c r="AA31" s="299" t="str">
        <f>IF(ISERROR(LOG('∆Ct and 2^(-∆Ct) means'!P31)),"",IF(LOG('∆Ct and 2^(-∆Ct) means'!P31)&gt;1,LOG('∆Ct and 2^(-∆Ct) means'!P31),-1/LOG('∆Ct and 2^(-∆Ct) means'!P31)))</f>
        <v/>
      </c>
      <c r="AB31" s="299" t="str">
        <f>IF(ISERROR(LOG('∆Ct and 2^(-∆Ct) means'!Q31)),"",IF(LOG('∆Ct and 2^(-∆Ct) means'!Q31)&gt;1,LOG('∆Ct and 2^(-∆Ct) means'!Q31),-1/LOG('∆Ct and 2^(-∆Ct) means'!Q31)))</f>
        <v/>
      </c>
      <c r="AC31" s="299" t="str">
        <f>IF(ISERROR(LOG('∆Ct and 2^(-∆Ct) means'!R31)),"",IF(LOG('∆Ct and 2^(-∆Ct) means'!R31)&gt;1,LOG('∆Ct and 2^(-∆Ct) means'!R31),-1/LOG('∆Ct and 2^(-∆Ct) means'!R31)))</f>
        <v/>
      </c>
      <c r="AD31" s="299" t="str">
        <f>IF(ISERROR(LOG('∆Ct and 2^(-∆Ct) means'!S31)),"",IF(LOG('∆Ct and 2^(-∆Ct) means'!S31)&gt;1,LOG('∆Ct and 2^(-∆Ct) means'!S31),-1/LOG('∆Ct and 2^(-∆Ct) means'!S31)))</f>
        <v/>
      </c>
      <c r="AE31" s="299" t="str">
        <f>IF(ISERROR(LOG('∆Ct and 2^(-∆Ct) means'!T31)),"",IF(LOG('∆Ct and 2^(-∆Ct) means'!T31)&gt;1,LOG('∆Ct and 2^(-∆Ct) means'!T31),-1/LOG('∆Ct and 2^(-∆Ct) means'!T31)))</f>
        <v/>
      </c>
      <c r="AF31" s="299" t="str">
        <f>IF(ISERROR(LOG('∆Ct and 2^(-∆Ct) means'!U31)),"",IF(LOG('∆Ct and 2^(-∆Ct) means'!U31)&gt;1,LOG('∆Ct and 2^(-∆Ct) means'!U31),-1/LOG('∆Ct and 2^(-∆Ct) means'!U31)))</f>
        <v/>
      </c>
      <c r="AG31" s="299" t="str">
        <f>IF(ISERROR(LOG('∆Ct and 2^(-∆Ct) means'!V31)),"",IF(LOG('∆Ct and 2^(-∆Ct) means'!V31)&gt;1,LOG('∆Ct and 2^(-∆Ct) means'!V31),-1/LOG('∆Ct and 2^(-∆Ct) means'!V31)))</f>
        <v/>
      </c>
      <c r="AH31" s="299" t="str">
        <f>IF(ISERROR(LOG('∆Ct and 2^(-∆Ct) means'!W31)),"",IF(LOG('∆Ct and 2^(-∆Ct) means'!W31)&gt;1,LOG('∆Ct and 2^(-∆Ct) means'!W31),-1/LOG('∆Ct and 2^(-∆Ct) means'!W31)))</f>
        <v/>
      </c>
      <c r="AI31" s="300" t="str">
        <f>IF(ISERROR(LOG('∆Ct and 2^(-∆Ct) means'!X31)),"",IF(LOG('∆Ct and 2^(-∆Ct) means'!X31)&gt;1,LOG('∆Ct and 2^(-∆Ct) means'!X31),-1/LOG('∆Ct and 2^(-∆Ct) means'!X31)))</f>
        <v/>
      </c>
      <c r="AJ31" s="295" t="str">
        <f>'Express° Variation - Validation'!F31</f>
        <v/>
      </c>
      <c r="AK31" s="296" t="str">
        <f>'Express° Variation - Validation'!I31</f>
        <v/>
      </c>
      <c r="AL31" s="296" t="str">
        <f>'Express° Variation - Validation'!L31</f>
        <v/>
      </c>
      <c r="AM31" s="296" t="str">
        <f>'Express° Variation - Validation'!O31</f>
        <v/>
      </c>
      <c r="AN31" s="296" t="str">
        <f>'Express° Variation - Validation'!R31</f>
        <v/>
      </c>
      <c r="AO31" s="296" t="str">
        <f>'Express° Variation - Validation'!U31</f>
        <v/>
      </c>
      <c r="AP31" s="296" t="str">
        <f>'Express° Variation - Validation'!X31</f>
        <v/>
      </c>
      <c r="AQ31" s="296" t="str">
        <f>'Express° Variation - Validation'!AA31</f>
        <v/>
      </c>
      <c r="AR31" s="296" t="str">
        <f>'Express° Variation - Validation'!AD31</f>
        <v/>
      </c>
      <c r="AS31" s="297" t="str">
        <f>'Express° Variation - Validation'!AG31</f>
        <v/>
      </c>
      <c r="AT31" s="295" t="str">
        <f>'∆Ct and 2^(-∆Ct) means'!AK31</f>
        <v/>
      </c>
      <c r="AU31" s="296" t="str">
        <f>'∆Ct and 2^(-∆Ct) means'!AM31</f>
        <v/>
      </c>
      <c r="AV31" s="296" t="str">
        <f>'∆Ct and 2^(-∆Ct) means'!AO31</f>
        <v/>
      </c>
      <c r="AW31" s="296" t="str">
        <f>'∆Ct and 2^(-∆Ct) means'!AQ31</f>
        <v/>
      </c>
      <c r="AX31" s="296" t="str">
        <f>'∆Ct and 2^(-∆Ct) means'!AS31</f>
        <v/>
      </c>
      <c r="AY31" s="296" t="str">
        <f>'∆Ct and 2^(-∆Ct) means'!AU31</f>
        <v/>
      </c>
      <c r="AZ31" s="296" t="str">
        <f>'∆Ct and 2^(-∆Ct) means'!AW31</f>
        <v/>
      </c>
      <c r="BA31" s="296" t="str">
        <f>'∆Ct and 2^(-∆Ct) means'!AY31</f>
        <v/>
      </c>
      <c r="BB31" s="296" t="str">
        <f>'∆Ct and 2^(-∆Ct) means'!BA31</f>
        <v/>
      </c>
      <c r="BC31" s="297" t="str">
        <f>'∆Ct and 2^(-∆Ct) means'!BC31</f>
        <v/>
      </c>
    </row>
    <row r="32" spans="1:55" hidden="1">
      <c r="A32" s="265" t="s">
        <v>37</v>
      </c>
      <c r="B32" s="276" t="str">
        <f>'Selection of Genes to Bar Chart'!H6</f>
        <v/>
      </c>
      <c r="C32" s="275" t="str">
        <f>'Ct means'!C32</f>
        <v/>
      </c>
      <c r="D32" s="275" t="str">
        <f>'Ct means'!F32</f>
        <v/>
      </c>
      <c r="E32" s="275" t="str">
        <f>'Ct means'!I32</f>
        <v/>
      </c>
      <c r="F32" s="275" t="str">
        <f>'Ct means'!L32</f>
        <v/>
      </c>
      <c r="G32" s="275" t="str">
        <f>'Ct means'!O32</f>
        <v/>
      </c>
      <c r="H32" s="275" t="str">
        <f>'Ct means'!R32</f>
        <v/>
      </c>
      <c r="I32" s="275" t="str">
        <f>'Ct means'!U32</f>
        <v/>
      </c>
      <c r="J32" s="275" t="str">
        <f>'Ct means'!X32</f>
        <v/>
      </c>
      <c r="K32" s="275" t="str">
        <f>'Ct means'!AA32</f>
        <v/>
      </c>
      <c r="L32" s="275" t="str">
        <f>'Ct means'!AD32</f>
        <v/>
      </c>
      <c r="M32" s="275" t="str">
        <f>'Ct means'!AG32</f>
        <v/>
      </c>
      <c r="N32" s="298" t="str">
        <f>'∆Ct and 2^(-∆Ct) means'!Y32</f>
        <v/>
      </c>
      <c r="O32" s="299" t="str">
        <f>'∆Ct and 2^(-∆Ct) means'!Z32</f>
        <v/>
      </c>
      <c r="P32" s="299" t="str">
        <f>'∆Ct and 2^(-∆Ct) means'!AA32</f>
        <v/>
      </c>
      <c r="Q32" s="299" t="str">
        <f>'∆Ct and 2^(-∆Ct) means'!AB32</f>
        <v/>
      </c>
      <c r="R32" s="299" t="str">
        <f>'∆Ct and 2^(-∆Ct) means'!AC32</f>
        <v/>
      </c>
      <c r="S32" s="299" t="str">
        <f>'∆Ct and 2^(-∆Ct) means'!AD32</f>
        <v/>
      </c>
      <c r="T32" s="299" t="str">
        <f>'∆Ct and 2^(-∆Ct) means'!AE32</f>
        <v/>
      </c>
      <c r="U32" s="299" t="str">
        <f>'∆Ct and 2^(-∆Ct) means'!AF32</f>
        <v/>
      </c>
      <c r="V32" s="299" t="str">
        <f>'∆Ct and 2^(-∆Ct) means'!AG32</f>
        <v/>
      </c>
      <c r="W32" s="299" t="str">
        <f>'∆Ct and 2^(-∆Ct) means'!AH32</f>
        <v/>
      </c>
      <c r="X32" s="300" t="str">
        <f>'∆Ct and 2^(-∆Ct) means'!AI32</f>
        <v/>
      </c>
      <c r="Y32" s="298" t="str">
        <f>IF(ISERROR(LOG('∆Ct and 2^(-∆Ct) means'!N32)),"",IF(LOG('∆Ct and 2^(-∆Ct) means'!N32)&gt;1,LOG('∆Ct and 2^(-∆Ct) means'!N32),-1/LOG('∆Ct and 2^(-∆Ct) means'!N32)))</f>
        <v/>
      </c>
      <c r="Z32" s="299" t="str">
        <f>IF(ISERROR(LOG('∆Ct and 2^(-∆Ct) means'!O32)),"",IF(LOG('∆Ct and 2^(-∆Ct) means'!O32)&gt;1,LOG('∆Ct and 2^(-∆Ct) means'!O32),-1/LOG('∆Ct and 2^(-∆Ct) means'!O32)))</f>
        <v/>
      </c>
      <c r="AA32" s="299" t="str">
        <f>IF(ISERROR(LOG('∆Ct and 2^(-∆Ct) means'!P32)),"",IF(LOG('∆Ct and 2^(-∆Ct) means'!P32)&gt;1,LOG('∆Ct and 2^(-∆Ct) means'!P32),-1/LOG('∆Ct and 2^(-∆Ct) means'!P32)))</f>
        <v/>
      </c>
      <c r="AB32" s="299" t="str">
        <f>IF(ISERROR(LOG('∆Ct and 2^(-∆Ct) means'!Q32)),"",IF(LOG('∆Ct and 2^(-∆Ct) means'!Q32)&gt;1,LOG('∆Ct and 2^(-∆Ct) means'!Q32),-1/LOG('∆Ct and 2^(-∆Ct) means'!Q32)))</f>
        <v/>
      </c>
      <c r="AC32" s="299" t="str">
        <f>IF(ISERROR(LOG('∆Ct and 2^(-∆Ct) means'!R32)),"",IF(LOG('∆Ct and 2^(-∆Ct) means'!R32)&gt;1,LOG('∆Ct and 2^(-∆Ct) means'!R32),-1/LOG('∆Ct and 2^(-∆Ct) means'!R32)))</f>
        <v/>
      </c>
      <c r="AD32" s="299" t="str">
        <f>IF(ISERROR(LOG('∆Ct and 2^(-∆Ct) means'!S32)),"",IF(LOG('∆Ct and 2^(-∆Ct) means'!S32)&gt;1,LOG('∆Ct and 2^(-∆Ct) means'!S32),-1/LOG('∆Ct and 2^(-∆Ct) means'!S32)))</f>
        <v/>
      </c>
      <c r="AE32" s="299" t="str">
        <f>IF(ISERROR(LOG('∆Ct and 2^(-∆Ct) means'!T32)),"",IF(LOG('∆Ct and 2^(-∆Ct) means'!T32)&gt;1,LOG('∆Ct and 2^(-∆Ct) means'!T32),-1/LOG('∆Ct and 2^(-∆Ct) means'!T32)))</f>
        <v/>
      </c>
      <c r="AF32" s="299" t="str">
        <f>IF(ISERROR(LOG('∆Ct and 2^(-∆Ct) means'!U32)),"",IF(LOG('∆Ct and 2^(-∆Ct) means'!U32)&gt;1,LOG('∆Ct and 2^(-∆Ct) means'!U32),-1/LOG('∆Ct and 2^(-∆Ct) means'!U32)))</f>
        <v/>
      </c>
      <c r="AG32" s="299" t="str">
        <f>IF(ISERROR(LOG('∆Ct and 2^(-∆Ct) means'!V32)),"",IF(LOG('∆Ct and 2^(-∆Ct) means'!V32)&gt;1,LOG('∆Ct and 2^(-∆Ct) means'!V32),-1/LOG('∆Ct and 2^(-∆Ct) means'!V32)))</f>
        <v/>
      </c>
      <c r="AH32" s="299" t="str">
        <f>IF(ISERROR(LOG('∆Ct and 2^(-∆Ct) means'!W32)),"",IF(LOG('∆Ct and 2^(-∆Ct) means'!W32)&gt;1,LOG('∆Ct and 2^(-∆Ct) means'!W32),-1/LOG('∆Ct and 2^(-∆Ct) means'!W32)))</f>
        <v/>
      </c>
      <c r="AI32" s="300" t="str">
        <f>IF(ISERROR(LOG('∆Ct and 2^(-∆Ct) means'!X32)),"",IF(LOG('∆Ct and 2^(-∆Ct) means'!X32)&gt;1,LOG('∆Ct and 2^(-∆Ct) means'!X32),-1/LOG('∆Ct and 2^(-∆Ct) means'!X32)))</f>
        <v/>
      </c>
      <c r="AJ32" s="295" t="str">
        <f>'Express° Variation - Validation'!F32</f>
        <v/>
      </c>
      <c r="AK32" s="296" t="str">
        <f>'Express° Variation - Validation'!I32</f>
        <v/>
      </c>
      <c r="AL32" s="296" t="str">
        <f>'Express° Variation - Validation'!L32</f>
        <v/>
      </c>
      <c r="AM32" s="296" t="str">
        <f>'Express° Variation - Validation'!O32</f>
        <v/>
      </c>
      <c r="AN32" s="296" t="str">
        <f>'Express° Variation - Validation'!R32</f>
        <v/>
      </c>
      <c r="AO32" s="296" t="str">
        <f>'Express° Variation - Validation'!U32</f>
        <v/>
      </c>
      <c r="AP32" s="296" t="str">
        <f>'Express° Variation - Validation'!X32</f>
        <v/>
      </c>
      <c r="AQ32" s="296" t="str">
        <f>'Express° Variation - Validation'!AA32</f>
        <v/>
      </c>
      <c r="AR32" s="296" t="str">
        <f>'Express° Variation - Validation'!AD32</f>
        <v/>
      </c>
      <c r="AS32" s="297" t="str">
        <f>'Express° Variation - Validation'!AG32</f>
        <v/>
      </c>
      <c r="AT32" s="295" t="str">
        <f>'∆Ct and 2^(-∆Ct) means'!AK32</f>
        <v/>
      </c>
      <c r="AU32" s="296" t="str">
        <f>'∆Ct and 2^(-∆Ct) means'!AM32</f>
        <v/>
      </c>
      <c r="AV32" s="296" t="str">
        <f>'∆Ct and 2^(-∆Ct) means'!AO32</f>
        <v/>
      </c>
      <c r="AW32" s="296" t="str">
        <f>'∆Ct and 2^(-∆Ct) means'!AQ32</f>
        <v/>
      </c>
      <c r="AX32" s="296" t="str">
        <f>'∆Ct and 2^(-∆Ct) means'!AS32</f>
        <v/>
      </c>
      <c r="AY32" s="296" t="str">
        <f>'∆Ct and 2^(-∆Ct) means'!AU32</f>
        <v/>
      </c>
      <c r="AZ32" s="296" t="str">
        <f>'∆Ct and 2^(-∆Ct) means'!AW32</f>
        <v/>
      </c>
      <c r="BA32" s="296" t="str">
        <f>'∆Ct and 2^(-∆Ct) means'!AY32</f>
        <v/>
      </c>
      <c r="BB32" s="296" t="str">
        <f>'∆Ct and 2^(-∆Ct) means'!BA32</f>
        <v/>
      </c>
      <c r="BC32" s="297" t="str">
        <f>'∆Ct and 2^(-∆Ct) means'!BC32</f>
        <v/>
      </c>
    </row>
    <row r="33" spans="1:55" hidden="1">
      <c r="A33" s="265" t="s">
        <v>38</v>
      </c>
      <c r="B33" s="276" t="str">
        <f>'Selection of Genes to Bar Chart'!I6</f>
        <v/>
      </c>
      <c r="C33" s="275" t="str">
        <f>'Ct means'!C33</f>
        <v/>
      </c>
      <c r="D33" s="275" t="str">
        <f>'Ct means'!F33</f>
        <v/>
      </c>
      <c r="E33" s="275" t="str">
        <f>'Ct means'!I33</f>
        <v/>
      </c>
      <c r="F33" s="275" t="str">
        <f>'Ct means'!L33</f>
        <v/>
      </c>
      <c r="G33" s="275" t="str">
        <f>'Ct means'!O33</f>
        <v/>
      </c>
      <c r="H33" s="275" t="str">
        <f>'Ct means'!R33</f>
        <v/>
      </c>
      <c r="I33" s="275" t="str">
        <f>'Ct means'!U33</f>
        <v/>
      </c>
      <c r="J33" s="275" t="str">
        <f>'Ct means'!X33</f>
        <v/>
      </c>
      <c r="K33" s="275" t="str">
        <f>'Ct means'!AA33</f>
        <v/>
      </c>
      <c r="L33" s="275" t="str">
        <f>'Ct means'!AD33</f>
        <v/>
      </c>
      <c r="M33" s="275" t="str">
        <f>'Ct means'!AG33</f>
        <v/>
      </c>
      <c r="N33" s="298" t="str">
        <f>'∆Ct and 2^(-∆Ct) means'!Y33</f>
        <v/>
      </c>
      <c r="O33" s="299" t="str">
        <f>'∆Ct and 2^(-∆Ct) means'!Z33</f>
        <v/>
      </c>
      <c r="P33" s="299" t="str">
        <f>'∆Ct and 2^(-∆Ct) means'!AA33</f>
        <v/>
      </c>
      <c r="Q33" s="299" t="str">
        <f>'∆Ct and 2^(-∆Ct) means'!AB33</f>
        <v/>
      </c>
      <c r="R33" s="299" t="str">
        <f>'∆Ct and 2^(-∆Ct) means'!AC33</f>
        <v/>
      </c>
      <c r="S33" s="299" t="str">
        <f>'∆Ct and 2^(-∆Ct) means'!AD33</f>
        <v/>
      </c>
      <c r="T33" s="299" t="str">
        <f>'∆Ct and 2^(-∆Ct) means'!AE33</f>
        <v/>
      </c>
      <c r="U33" s="299" t="str">
        <f>'∆Ct and 2^(-∆Ct) means'!AF33</f>
        <v/>
      </c>
      <c r="V33" s="299" t="str">
        <f>'∆Ct and 2^(-∆Ct) means'!AG33</f>
        <v/>
      </c>
      <c r="W33" s="299" t="str">
        <f>'∆Ct and 2^(-∆Ct) means'!AH33</f>
        <v/>
      </c>
      <c r="X33" s="300" t="str">
        <f>'∆Ct and 2^(-∆Ct) means'!AI33</f>
        <v/>
      </c>
      <c r="Y33" s="298" t="str">
        <f>IF(ISERROR(LOG('∆Ct and 2^(-∆Ct) means'!N33)),"",IF(LOG('∆Ct and 2^(-∆Ct) means'!N33)&gt;1,LOG('∆Ct and 2^(-∆Ct) means'!N33),-1/LOG('∆Ct and 2^(-∆Ct) means'!N33)))</f>
        <v/>
      </c>
      <c r="Z33" s="299" t="str">
        <f>IF(ISERROR(LOG('∆Ct and 2^(-∆Ct) means'!O33)),"",IF(LOG('∆Ct and 2^(-∆Ct) means'!O33)&gt;1,LOG('∆Ct and 2^(-∆Ct) means'!O33),-1/LOG('∆Ct and 2^(-∆Ct) means'!O33)))</f>
        <v/>
      </c>
      <c r="AA33" s="299" t="str">
        <f>IF(ISERROR(LOG('∆Ct and 2^(-∆Ct) means'!P33)),"",IF(LOG('∆Ct and 2^(-∆Ct) means'!P33)&gt;1,LOG('∆Ct and 2^(-∆Ct) means'!P33),-1/LOG('∆Ct and 2^(-∆Ct) means'!P33)))</f>
        <v/>
      </c>
      <c r="AB33" s="299" t="str">
        <f>IF(ISERROR(LOG('∆Ct and 2^(-∆Ct) means'!Q33)),"",IF(LOG('∆Ct and 2^(-∆Ct) means'!Q33)&gt;1,LOG('∆Ct and 2^(-∆Ct) means'!Q33),-1/LOG('∆Ct and 2^(-∆Ct) means'!Q33)))</f>
        <v/>
      </c>
      <c r="AC33" s="299" t="str">
        <f>IF(ISERROR(LOG('∆Ct and 2^(-∆Ct) means'!R33)),"",IF(LOG('∆Ct and 2^(-∆Ct) means'!R33)&gt;1,LOG('∆Ct and 2^(-∆Ct) means'!R33),-1/LOG('∆Ct and 2^(-∆Ct) means'!R33)))</f>
        <v/>
      </c>
      <c r="AD33" s="299" t="str">
        <f>IF(ISERROR(LOG('∆Ct and 2^(-∆Ct) means'!S33)),"",IF(LOG('∆Ct and 2^(-∆Ct) means'!S33)&gt;1,LOG('∆Ct and 2^(-∆Ct) means'!S33),-1/LOG('∆Ct and 2^(-∆Ct) means'!S33)))</f>
        <v/>
      </c>
      <c r="AE33" s="299" t="str">
        <f>IF(ISERROR(LOG('∆Ct and 2^(-∆Ct) means'!T33)),"",IF(LOG('∆Ct and 2^(-∆Ct) means'!T33)&gt;1,LOG('∆Ct and 2^(-∆Ct) means'!T33),-1/LOG('∆Ct and 2^(-∆Ct) means'!T33)))</f>
        <v/>
      </c>
      <c r="AF33" s="299" t="str">
        <f>IF(ISERROR(LOG('∆Ct and 2^(-∆Ct) means'!U33)),"",IF(LOG('∆Ct and 2^(-∆Ct) means'!U33)&gt;1,LOG('∆Ct and 2^(-∆Ct) means'!U33),-1/LOG('∆Ct and 2^(-∆Ct) means'!U33)))</f>
        <v/>
      </c>
      <c r="AG33" s="299" t="str">
        <f>IF(ISERROR(LOG('∆Ct and 2^(-∆Ct) means'!V33)),"",IF(LOG('∆Ct and 2^(-∆Ct) means'!V33)&gt;1,LOG('∆Ct and 2^(-∆Ct) means'!V33),-1/LOG('∆Ct and 2^(-∆Ct) means'!V33)))</f>
        <v/>
      </c>
      <c r="AH33" s="299" t="str">
        <f>IF(ISERROR(LOG('∆Ct and 2^(-∆Ct) means'!W33)),"",IF(LOG('∆Ct and 2^(-∆Ct) means'!W33)&gt;1,LOG('∆Ct and 2^(-∆Ct) means'!W33),-1/LOG('∆Ct and 2^(-∆Ct) means'!W33)))</f>
        <v/>
      </c>
      <c r="AI33" s="300" t="str">
        <f>IF(ISERROR(LOG('∆Ct and 2^(-∆Ct) means'!X33)),"",IF(LOG('∆Ct and 2^(-∆Ct) means'!X33)&gt;1,LOG('∆Ct and 2^(-∆Ct) means'!X33),-1/LOG('∆Ct and 2^(-∆Ct) means'!X33)))</f>
        <v/>
      </c>
      <c r="AJ33" s="295" t="str">
        <f>'Express° Variation - Validation'!F33</f>
        <v/>
      </c>
      <c r="AK33" s="296" t="str">
        <f>'Express° Variation - Validation'!I33</f>
        <v/>
      </c>
      <c r="AL33" s="296" t="str">
        <f>'Express° Variation - Validation'!L33</f>
        <v/>
      </c>
      <c r="AM33" s="296" t="str">
        <f>'Express° Variation - Validation'!O33</f>
        <v/>
      </c>
      <c r="AN33" s="296" t="str">
        <f>'Express° Variation - Validation'!R33</f>
        <v/>
      </c>
      <c r="AO33" s="296" t="str">
        <f>'Express° Variation - Validation'!U33</f>
        <v/>
      </c>
      <c r="AP33" s="296" t="str">
        <f>'Express° Variation - Validation'!X33</f>
        <v/>
      </c>
      <c r="AQ33" s="296" t="str">
        <f>'Express° Variation - Validation'!AA33</f>
        <v/>
      </c>
      <c r="AR33" s="296" t="str">
        <f>'Express° Variation - Validation'!AD33</f>
        <v/>
      </c>
      <c r="AS33" s="297" t="str">
        <f>'Express° Variation - Validation'!AG33</f>
        <v/>
      </c>
      <c r="AT33" s="295" t="str">
        <f>'∆Ct and 2^(-∆Ct) means'!AK33</f>
        <v/>
      </c>
      <c r="AU33" s="296" t="str">
        <f>'∆Ct and 2^(-∆Ct) means'!AM33</f>
        <v/>
      </c>
      <c r="AV33" s="296" t="str">
        <f>'∆Ct and 2^(-∆Ct) means'!AO33</f>
        <v/>
      </c>
      <c r="AW33" s="296" t="str">
        <f>'∆Ct and 2^(-∆Ct) means'!AQ33</f>
        <v/>
      </c>
      <c r="AX33" s="296" t="str">
        <f>'∆Ct and 2^(-∆Ct) means'!AS33</f>
        <v/>
      </c>
      <c r="AY33" s="296" t="str">
        <f>'∆Ct and 2^(-∆Ct) means'!AU33</f>
        <v/>
      </c>
      <c r="AZ33" s="296" t="str">
        <f>'∆Ct and 2^(-∆Ct) means'!AW33</f>
        <v/>
      </c>
      <c r="BA33" s="296" t="str">
        <f>'∆Ct and 2^(-∆Ct) means'!AY33</f>
        <v/>
      </c>
      <c r="BB33" s="296" t="str">
        <f>'∆Ct and 2^(-∆Ct) means'!BA33</f>
        <v/>
      </c>
      <c r="BC33" s="297" t="str">
        <f>'∆Ct and 2^(-∆Ct) means'!BC33</f>
        <v/>
      </c>
    </row>
    <row r="34" spans="1:55" hidden="1">
      <c r="A34" s="265" t="s">
        <v>39</v>
      </c>
      <c r="B34" s="276" t="str">
        <f>'Selection of Genes to Bar Chart'!J6</f>
        <v/>
      </c>
      <c r="C34" s="275" t="str">
        <f>'Ct means'!C34</f>
        <v/>
      </c>
      <c r="D34" s="275" t="str">
        <f>'Ct means'!F34</f>
        <v/>
      </c>
      <c r="E34" s="275" t="str">
        <f>'Ct means'!I34</f>
        <v/>
      </c>
      <c r="F34" s="275" t="str">
        <f>'Ct means'!L34</f>
        <v/>
      </c>
      <c r="G34" s="275" t="str">
        <f>'Ct means'!O34</f>
        <v/>
      </c>
      <c r="H34" s="275" t="str">
        <f>'Ct means'!R34</f>
        <v/>
      </c>
      <c r="I34" s="275" t="str">
        <f>'Ct means'!U34</f>
        <v/>
      </c>
      <c r="J34" s="275" t="str">
        <f>'Ct means'!X34</f>
        <v/>
      </c>
      <c r="K34" s="275" t="str">
        <f>'Ct means'!AA34</f>
        <v/>
      </c>
      <c r="L34" s="275" t="str">
        <f>'Ct means'!AD34</f>
        <v/>
      </c>
      <c r="M34" s="275" t="str">
        <f>'Ct means'!AG34</f>
        <v/>
      </c>
      <c r="N34" s="298" t="str">
        <f>'∆Ct and 2^(-∆Ct) means'!Y34</f>
        <v/>
      </c>
      <c r="O34" s="299" t="str">
        <f>'∆Ct and 2^(-∆Ct) means'!Z34</f>
        <v/>
      </c>
      <c r="P34" s="299" t="str">
        <f>'∆Ct and 2^(-∆Ct) means'!AA34</f>
        <v/>
      </c>
      <c r="Q34" s="299" t="str">
        <f>'∆Ct and 2^(-∆Ct) means'!AB34</f>
        <v/>
      </c>
      <c r="R34" s="299" t="str">
        <f>'∆Ct and 2^(-∆Ct) means'!AC34</f>
        <v/>
      </c>
      <c r="S34" s="299" t="str">
        <f>'∆Ct and 2^(-∆Ct) means'!AD34</f>
        <v/>
      </c>
      <c r="T34" s="299" t="str">
        <f>'∆Ct and 2^(-∆Ct) means'!AE34</f>
        <v/>
      </c>
      <c r="U34" s="299" t="str">
        <f>'∆Ct and 2^(-∆Ct) means'!AF34</f>
        <v/>
      </c>
      <c r="V34" s="299" t="str">
        <f>'∆Ct and 2^(-∆Ct) means'!AG34</f>
        <v/>
      </c>
      <c r="W34" s="299" t="str">
        <f>'∆Ct and 2^(-∆Ct) means'!AH34</f>
        <v/>
      </c>
      <c r="X34" s="300" t="str">
        <f>'∆Ct and 2^(-∆Ct) means'!AI34</f>
        <v/>
      </c>
      <c r="Y34" s="298" t="str">
        <f>IF(ISERROR(LOG('∆Ct and 2^(-∆Ct) means'!N34)),"",IF(LOG('∆Ct and 2^(-∆Ct) means'!N34)&gt;1,LOG('∆Ct and 2^(-∆Ct) means'!N34),-1/LOG('∆Ct and 2^(-∆Ct) means'!N34)))</f>
        <v/>
      </c>
      <c r="Z34" s="299" t="str">
        <f>IF(ISERROR(LOG('∆Ct and 2^(-∆Ct) means'!O34)),"",IF(LOG('∆Ct and 2^(-∆Ct) means'!O34)&gt;1,LOG('∆Ct and 2^(-∆Ct) means'!O34),-1/LOG('∆Ct and 2^(-∆Ct) means'!O34)))</f>
        <v/>
      </c>
      <c r="AA34" s="299" t="str">
        <f>IF(ISERROR(LOG('∆Ct and 2^(-∆Ct) means'!P34)),"",IF(LOG('∆Ct and 2^(-∆Ct) means'!P34)&gt;1,LOG('∆Ct and 2^(-∆Ct) means'!P34),-1/LOG('∆Ct and 2^(-∆Ct) means'!P34)))</f>
        <v/>
      </c>
      <c r="AB34" s="299" t="str">
        <f>IF(ISERROR(LOG('∆Ct and 2^(-∆Ct) means'!Q34)),"",IF(LOG('∆Ct and 2^(-∆Ct) means'!Q34)&gt;1,LOG('∆Ct and 2^(-∆Ct) means'!Q34),-1/LOG('∆Ct and 2^(-∆Ct) means'!Q34)))</f>
        <v/>
      </c>
      <c r="AC34" s="299" t="str">
        <f>IF(ISERROR(LOG('∆Ct and 2^(-∆Ct) means'!R34)),"",IF(LOG('∆Ct and 2^(-∆Ct) means'!R34)&gt;1,LOG('∆Ct and 2^(-∆Ct) means'!R34),-1/LOG('∆Ct and 2^(-∆Ct) means'!R34)))</f>
        <v/>
      </c>
      <c r="AD34" s="299" t="str">
        <f>IF(ISERROR(LOG('∆Ct and 2^(-∆Ct) means'!S34)),"",IF(LOG('∆Ct and 2^(-∆Ct) means'!S34)&gt;1,LOG('∆Ct and 2^(-∆Ct) means'!S34),-1/LOG('∆Ct and 2^(-∆Ct) means'!S34)))</f>
        <v/>
      </c>
      <c r="AE34" s="299" t="str">
        <f>IF(ISERROR(LOG('∆Ct and 2^(-∆Ct) means'!T34)),"",IF(LOG('∆Ct and 2^(-∆Ct) means'!T34)&gt;1,LOG('∆Ct and 2^(-∆Ct) means'!T34),-1/LOG('∆Ct and 2^(-∆Ct) means'!T34)))</f>
        <v/>
      </c>
      <c r="AF34" s="299" t="str">
        <f>IF(ISERROR(LOG('∆Ct and 2^(-∆Ct) means'!U34)),"",IF(LOG('∆Ct and 2^(-∆Ct) means'!U34)&gt;1,LOG('∆Ct and 2^(-∆Ct) means'!U34),-1/LOG('∆Ct and 2^(-∆Ct) means'!U34)))</f>
        <v/>
      </c>
      <c r="AG34" s="299" t="str">
        <f>IF(ISERROR(LOG('∆Ct and 2^(-∆Ct) means'!V34)),"",IF(LOG('∆Ct and 2^(-∆Ct) means'!V34)&gt;1,LOG('∆Ct and 2^(-∆Ct) means'!V34),-1/LOG('∆Ct and 2^(-∆Ct) means'!V34)))</f>
        <v/>
      </c>
      <c r="AH34" s="299" t="str">
        <f>IF(ISERROR(LOG('∆Ct and 2^(-∆Ct) means'!W34)),"",IF(LOG('∆Ct and 2^(-∆Ct) means'!W34)&gt;1,LOG('∆Ct and 2^(-∆Ct) means'!W34),-1/LOG('∆Ct and 2^(-∆Ct) means'!W34)))</f>
        <v/>
      </c>
      <c r="AI34" s="300" t="str">
        <f>IF(ISERROR(LOG('∆Ct and 2^(-∆Ct) means'!X34)),"",IF(LOG('∆Ct and 2^(-∆Ct) means'!X34)&gt;1,LOG('∆Ct and 2^(-∆Ct) means'!X34),-1/LOG('∆Ct and 2^(-∆Ct) means'!X34)))</f>
        <v/>
      </c>
      <c r="AJ34" s="295" t="str">
        <f>'Express° Variation - Validation'!F34</f>
        <v/>
      </c>
      <c r="AK34" s="296" t="str">
        <f>'Express° Variation - Validation'!I34</f>
        <v/>
      </c>
      <c r="AL34" s="296" t="str">
        <f>'Express° Variation - Validation'!L34</f>
        <v/>
      </c>
      <c r="AM34" s="296" t="str">
        <f>'Express° Variation - Validation'!O34</f>
        <v/>
      </c>
      <c r="AN34" s="296" t="str">
        <f>'Express° Variation - Validation'!R34</f>
        <v/>
      </c>
      <c r="AO34" s="296" t="str">
        <f>'Express° Variation - Validation'!U34</f>
        <v/>
      </c>
      <c r="AP34" s="296" t="str">
        <f>'Express° Variation - Validation'!X34</f>
        <v/>
      </c>
      <c r="AQ34" s="296" t="str">
        <f>'Express° Variation - Validation'!AA34</f>
        <v/>
      </c>
      <c r="AR34" s="296" t="str">
        <f>'Express° Variation - Validation'!AD34</f>
        <v/>
      </c>
      <c r="AS34" s="297" t="str">
        <f>'Express° Variation - Validation'!AG34</f>
        <v/>
      </c>
      <c r="AT34" s="295" t="str">
        <f>'∆Ct and 2^(-∆Ct) means'!AK34</f>
        <v/>
      </c>
      <c r="AU34" s="296" t="str">
        <f>'∆Ct and 2^(-∆Ct) means'!AM34</f>
        <v/>
      </c>
      <c r="AV34" s="296" t="str">
        <f>'∆Ct and 2^(-∆Ct) means'!AO34</f>
        <v/>
      </c>
      <c r="AW34" s="296" t="str">
        <f>'∆Ct and 2^(-∆Ct) means'!AQ34</f>
        <v/>
      </c>
      <c r="AX34" s="296" t="str">
        <f>'∆Ct and 2^(-∆Ct) means'!AS34</f>
        <v/>
      </c>
      <c r="AY34" s="296" t="str">
        <f>'∆Ct and 2^(-∆Ct) means'!AU34</f>
        <v/>
      </c>
      <c r="AZ34" s="296" t="str">
        <f>'∆Ct and 2^(-∆Ct) means'!AW34</f>
        <v/>
      </c>
      <c r="BA34" s="296" t="str">
        <f>'∆Ct and 2^(-∆Ct) means'!AY34</f>
        <v/>
      </c>
      <c r="BB34" s="296" t="str">
        <f>'∆Ct and 2^(-∆Ct) means'!BA34</f>
        <v/>
      </c>
      <c r="BC34" s="297" t="str">
        <f>'∆Ct and 2^(-∆Ct) means'!BC34</f>
        <v/>
      </c>
    </row>
    <row r="35" spans="1:55" hidden="1">
      <c r="A35" s="265" t="s">
        <v>40</v>
      </c>
      <c r="B35" s="276" t="str">
        <f>'Selection of Genes to Bar Chart'!K6</f>
        <v/>
      </c>
      <c r="C35" s="275" t="str">
        <f>'Ct means'!C35</f>
        <v/>
      </c>
      <c r="D35" s="275" t="str">
        <f>'Ct means'!F35</f>
        <v/>
      </c>
      <c r="E35" s="275" t="str">
        <f>'Ct means'!I35</f>
        <v/>
      </c>
      <c r="F35" s="275" t="str">
        <f>'Ct means'!L35</f>
        <v/>
      </c>
      <c r="G35" s="275" t="str">
        <f>'Ct means'!O35</f>
        <v/>
      </c>
      <c r="H35" s="275" t="str">
        <f>'Ct means'!R35</f>
        <v/>
      </c>
      <c r="I35" s="275" t="str">
        <f>'Ct means'!U35</f>
        <v/>
      </c>
      <c r="J35" s="275" t="str">
        <f>'Ct means'!X35</f>
        <v/>
      </c>
      <c r="K35" s="275" t="str">
        <f>'Ct means'!AA35</f>
        <v/>
      </c>
      <c r="L35" s="275" t="str">
        <f>'Ct means'!AD35</f>
        <v/>
      </c>
      <c r="M35" s="275" t="str">
        <f>'Ct means'!AG35</f>
        <v/>
      </c>
      <c r="N35" s="298" t="str">
        <f>'∆Ct and 2^(-∆Ct) means'!Y35</f>
        <v/>
      </c>
      <c r="O35" s="299" t="str">
        <f>'∆Ct and 2^(-∆Ct) means'!Z35</f>
        <v/>
      </c>
      <c r="P35" s="299" t="str">
        <f>'∆Ct and 2^(-∆Ct) means'!AA35</f>
        <v/>
      </c>
      <c r="Q35" s="299" t="str">
        <f>'∆Ct and 2^(-∆Ct) means'!AB35</f>
        <v/>
      </c>
      <c r="R35" s="299" t="str">
        <f>'∆Ct and 2^(-∆Ct) means'!AC35</f>
        <v/>
      </c>
      <c r="S35" s="299" t="str">
        <f>'∆Ct and 2^(-∆Ct) means'!AD35</f>
        <v/>
      </c>
      <c r="T35" s="299" t="str">
        <f>'∆Ct and 2^(-∆Ct) means'!AE35</f>
        <v/>
      </c>
      <c r="U35" s="299" t="str">
        <f>'∆Ct and 2^(-∆Ct) means'!AF35</f>
        <v/>
      </c>
      <c r="V35" s="299" t="str">
        <f>'∆Ct and 2^(-∆Ct) means'!AG35</f>
        <v/>
      </c>
      <c r="W35" s="299" t="str">
        <f>'∆Ct and 2^(-∆Ct) means'!AH35</f>
        <v/>
      </c>
      <c r="X35" s="300" t="str">
        <f>'∆Ct and 2^(-∆Ct) means'!AI35</f>
        <v/>
      </c>
      <c r="Y35" s="298" t="str">
        <f>IF(ISERROR(LOG('∆Ct and 2^(-∆Ct) means'!N35)),"",IF(LOG('∆Ct and 2^(-∆Ct) means'!N35)&gt;1,LOG('∆Ct and 2^(-∆Ct) means'!N35),-1/LOG('∆Ct and 2^(-∆Ct) means'!N35)))</f>
        <v/>
      </c>
      <c r="Z35" s="299" t="str">
        <f>IF(ISERROR(LOG('∆Ct and 2^(-∆Ct) means'!O35)),"",IF(LOG('∆Ct and 2^(-∆Ct) means'!O35)&gt;1,LOG('∆Ct and 2^(-∆Ct) means'!O35),-1/LOG('∆Ct and 2^(-∆Ct) means'!O35)))</f>
        <v/>
      </c>
      <c r="AA35" s="299" t="str">
        <f>IF(ISERROR(LOG('∆Ct and 2^(-∆Ct) means'!P35)),"",IF(LOG('∆Ct and 2^(-∆Ct) means'!P35)&gt;1,LOG('∆Ct and 2^(-∆Ct) means'!P35),-1/LOG('∆Ct and 2^(-∆Ct) means'!P35)))</f>
        <v/>
      </c>
      <c r="AB35" s="299" t="str">
        <f>IF(ISERROR(LOG('∆Ct and 2^(-∆Ct) means'!Q35)),"",IF(LOG('∆Ct and 2^(-∆Ct) means'!Q35)&gt;1,LOG('∆Ct and 2^(-∆Ct) means'!Q35),-1/LOG('∆Ct and 2^(-∆Ct) means'!Q35)))</f>
        <v/>
      </c>
      <c r="AC35" s="299" t="str">
        <f>IF(ISERROR(LOG('∆Ct and 2^(-∆Ct) means'!R35)),"",IF(LOG('∆Ct and 2^(-∆Ct) means'!R35)&gt;1,LOG('∆Ct and 2^(-∆Ct) means'!R35),-1/LOG('∆Ct and 2^(-∆Ct) means'!R35)))</f>
        <v/>
      </c>
      <c r="AD35" s="299" t="str">
        <f>IF(ISERROR(LOG('∆Ct and 2^(-∆Ct) means'!S35)),"",IF(LOG('∆Ct and 2^(-∆Ct) means'!S35)&gt;1,LOG('∆Ct and 2^(-∆Ct) means'!S35),-1/LOG('∆Ct and 2^(-∆Ct) means'!S35)))</f>
        <v/>
      </c>
      <c r="AE35" s="299" t="str">
        <f>IF(ISERROR(LOG('∆Ct and 2^(-∆Ct) means'!T35)),"",IF(LOG('∆Ct and 2^(-∆Ct) means'!T35)&gt;1,LOG('∆Ct and 2^(-∆Ct) means'!T35),-1/LOG('∆Ct and 2^(-∆Ct) means'!T35)))</f>
        <v/>
      </c>
      <c r="AF35" s="299" t="str">
        <f>IF(ISERROR(LOG('∆Ct and 2^(-∆Ct) means'!U35)),"",IF(LOG('∆Ct and 2^(-∆Ct) means'!U35)&gt;1,LOG('∆Ct and 2^(-∆Ct) means'!U35),-1/LOG('∆Ct and 2^(-∆Ct) means'!U35)))</f>
        <v/>
      </c>
      <c r="AG35" s="299" t="str">
        <f>IF(ISERROR(LOG('∆Ct and 2^(-∆Ct) means'!V35)),"",IF(LOG('∆Ct and 2^(-∆Ct) means'!V35)&gt;1,LOG('∆Ct and 2^(-∆Ct) means'!V35),-1/LOG('∆Ct and 2^(-∆Ct) means'!V35)))</f>
        <v/>
      </c>
      <c r="AH35" s="299" t="str">
        <f>IF(ISERROR(LOG('∆Ct and 2^(-∆Ct) means'!W35)),"",IF(LOG('∆Ct and 2^(-∆Ct) means'!W35)&gt;1,LOG('∆Ct and 2^(-∆Ct) means'!W35),-1/LOG('∆Ct and 2^(-∆Ct) means'!W35)))</f>
        <v/>
      </c>
      <c r="AI35" s="300" t="str">
        <f>IF(ISERROR(LOG('∆Ct and 2^(-∆Ct) means'!X35)),"",IF(LOG('∆Ct and 2^(-∆Ct) means'!X35)&gt;1,LOG('∆Ct and 2^(-∆Ct) means'!X35),-1/LOG('∆Ct and 2^(-∆Ct) means'!X35)))</f>
        <v/>
      </c>
      <c r="AJ35" s="295" t="str">
        <f>'Express° Variation - Validation'!F35</f>
        <v/>
      </c>
      <c r="AK35" s="296" t="str">
        <f>'Express° Variation - Validation'!I35</f>
        <v/>
      </c>
      <c r="AL35" s="296" t="str">
        <f>'Express° Variation - Validation'!L35</f>
        <v/>
      </c>
      <c r="AM35" s="296" t="str">
        <f>'Express° Variation - Validation'!O35</f>
        <v/>
      </c>
      <c r="AN35" s="296" t="str">
        <f>'Express° Variation - Validation'!R35</f>
        <v/>
      </c>
      <c r="AO35" s="296" t="str">
        <f>'Express° Variation - Validation'!U35</f>
        <v/>
      </c>
      <c r="AP35" s="296" t="str">
        <f>'Express° Variation - Validation'!X35</f>
        <v/>
      </c>
      <c r="AQ35" s="296" t="str">
        <f>'Express° Variation - Validation'!AA35</f>
        <v/>
      </c>
      <c r="AR35" s="296" t="str">
        <f>'Express° Variation - Validation'!AD35</f>
        <v/>
      </c>
      <c r="AS35" s="297" t="str">
        <f>'Express° Variation - Validation'!AG35</f>
        <v/>
      </c>
      <c r="AT35" s="295" t="str">
        <f>'∆Ct and 2^(-∆Ct) means'!AK35</f>
        <v/>
      </c>
      <c r="AU35" s="296" t="str">
        <f>'∆Ct and 2^(-∆Ct) means'!AM35</f>
        <v/>
      </c>
      <c r="AV35" s="296" t="str">
        <f>'∆Ct and 2^(-∆Ct) means'!AO35</f>
        <v/>
      </c>
      <c r="AW35" s="296" t="str">
        <f>'∆Ct and 2^(-∆Ct) means'!AQ35</f>
        <v/>
      </c>
      <c r="AX35" s="296" t="str">
        <f>'∆Ct and 2^(-∆Ct) means'!AS35</f>
        <v/>
      </c>
      <c r="AY35" s="296" t="str">
        <f>'∆Ct and 2^(-∆Ct) means'!AU35</f>
        <v/>
      </c>
      <c r="AZ35" s="296" t="str">
        <f>'∆Ct and 2^(-∆Ct) means'!AW35</f>
        <v/>
      </c>
      <c r="BA35" s="296" t="str">
        <f>'∆Ct and 2^(-∆Ct) means'!AY35</f>
        <v/>
      </c>
      <c r="BB35" s="296" t="str">
        <f>'∆Ct and 2^(-∆Ct) means'!BA35</f>
        <v/>
      </c>
      <c r="BC35" s="297" t="str">
        <f>'∆Ct and 2^(-∆Ct) means'!BC35</f>
        <v/>
      </c>
    </row>
    <row r="36" spans="1:55" hidden="1">
      <c r="A36" s="265" t="s">
        <v>41</v>
      </c>
      <c r="B36" s="276" t="str">
        <f>'Selection of Genes to Bar Chart'!L6</f>
        <v/>
      </c>
      <c r="C36" s="275" t="str">
        <f>'Ct means'!C36</f>
        <v/>
      </c>
      <c r="D36" s="275" t="str">
        <f>'Ct means'!F36</f>
        <v/>
      </c>
      <c r="E36" s="275" t="str">
        <f>'Ct means'!I36</f>
        <v/>
      </c>
      <c r="F36" s="275" t="str">
        <f>'Ct means'!L36</f>
        <v/>
      </c>
      <c r="G36" s="275" t="str">
        <f>'Ct means'!O36</f>
        <v/>
      </c>
      <c r="H36" s="275" t="str">
        <f>'Ct means'!R36</f>
        <v/>
      </c>
      <c r="I36" s="275" t="str">
        <f>'Ct means'!U36</f>
        <v/>
      </c>
      <c r="J36" s="275" t="str">
        <f>'Ct means'!X36</f>
        <v/>
      </c>
      <c r="K36" s="275" t="str">
        <f>'Ct means'!AA36</f>
        <v/>
      </c>
      <c r="L36" s="275" t="str">
        <f>'Ct means'!AD36</f>
        <v/>
      </c>
      <c r="M36" s="275" t="str">
        <f>'Ct means'!AG36</f>
        <v/>
      </c>
      <c r="N36" s="298" t="str">
        <f>'∆Ct and 2^(-∆Ct) means'!Y36</f>
        <v/>
      </c>
      <c r="O36" s="299" t="str">
        <f>'∆Ct and 2^(-∆Ct) means'!Z36</f>
        <v/>
      </c>
      <c r="P36" s="299" t="str">
        <f>'∆Ct and 2^(-∆Ct) means'!AA36</f>
        <v/>
      </c>
      <c r="Q36" s="299" t="str">
        <f>'∆Ct and 2^(-∆Ct) means'!AB36</f>
        <v/>
      </c>
      <c r="R36" s="299" t="str">
        <f>'∆Ct and 2^(-∆Ct) means'!AC36</f>
        <v/>
      </c>
      <c r="S36" s="299" t="str">
        <f>'∆Ct and 2^(-∆Ct) means'!AD36</f>
        <v/>
      </c>
      <c r="T36" s="299" t="str">
        <f>'∆Ct and 2^(-∆Ct) means'!AE36</f>
        <v/>
      </c>
      <c r="U36" s="299" t="str">
        <f>'∆Ct and 2^(-∆Ct) means'!AF36</f>
        <v/>
      </c>
      <c r="V36" s="299" t="str">
        <f>'∆Ct and 2^(-∆Ct) means'!AG36</f>
        <v/>
      </c>
      <c r="W36" s="299" t="str">
        <f>'∆Ct and 2^(-∆Ct) means'!AH36</f>
        <v/>
      </c>
      <c r="X36" s="300" t="str">
        <f>'∆Ct and 2^(-∆Ct) means'!AI36</f>
        <v/>
      </c>
      <c r="Y36" s="298" t="str">
        <f>IF(ISERROR(LOG('∆Ct and 2^(-∆Ct) means'!N36)),"",IF(LOG('∆Ct and 2^(-∆Ct) means'!N36)&gt;1,LOG('∆Ct and 2^(-∆Ct) means'!N36),-1/LOG('∆Ct and 2^(-∆Ct) means'!N36)))</f>
        <v/>
      </c>
      <c r="Z36" s="299" t="str">
        <f>IF(ISERROR(LOG('∆Ct and 2^(-∆Ct) means'!O36)),"",IF(LOG('∆Ct and 2^(-∆Ct) means'!O36)&gt;1,LOG('∆Ct and 2^(-∆Ct) means'!O36),-1/LOG('∆Ct and 2^(-∆Ct) means'!O36)))</f>
        <v/>
      </c>
      <c r="AA36" s="299" t="str">
        <f>IF(ISERROR(LOG('∆Ct and 2^(-∆Ct) means'!P36)),"",IF(LOG('∆Ct and 2^(-∆Ct) means'!P36)&gt;1,LOG('∆Ct and 2^(-∆Ct) means'!P36),-1/LOG('∆Ct and 2^(-∆Ct) means'!P36)))</f>
        <v/>
      </c>
      <c r="AB36" s="299" t="str">
        <f>IF(ISERROR(LOG('∆Ct and 2^(-∆Ct) means'!Q36)),"",IF(LOG('∆Ct and 2^(-∆Ct) means'!Q36)&gt;1,LOG('∆Ct and 2^(-∆Ct) means'!Q36),-1/LOG('∆Ct and 2^(-∆Ct) means'!Q36)))</f>
        <v/>
      </c>
      <c r="AC36" s="299" t="str">
        <f>IF(ISERROR(LOG('∆Ct and 2^(-∆Ct) means'!R36)),"",IF(LOG('∆Ct and 2^(-∆Ct) means'!R36)&gt;1,LOG('∆Ct and 2^(-∆Ct) means'!R36),-1/LOG('∆Ct and 2^(-∆Ct) means'!R36)))</f>
        <v/>
      </c>
      <c r="AD36" s="299" t="str">
        <f>IF(ISERROR(LOG('∆Ct and 2^(-∆Ct) means'!S36)),"",IF(LOG('∆Ct and 2^(-∆Ct) means'!S36)&gt;1,LOG('∆Ct and 2^(-∆Ct) means'!S36),-1/LOG('∆Ct and 2^(-∆Ct) means'!S36)))</f>
        <v/>
      </c>
      <c r="AE36" s="299" t="str">
        <f>IF(ISERROR(LOG('∆Ct and 2^(-∆Ct) means'!T36)),"",IF(LOG('∆Ct and 2^(-∆Ct) means'!T36)&gt;1,LOG('∆Ct and 2^(-∆Ct) means'!T36),-1/LOG('∆Ct and 2^(-∆Ct) means'!T36)))</f>
        <v/>
      </c>
      <c r="AF36" s="299" t="str">
        <f>IF(ISERROR(LOG('∆Ct and 2^(-∆Ct) means'!U36)),"",IF(LOG('∆Ct and 2^(-∆Ct) means'!U36)&gt;1,LOG('∆Ct and 2^(-∆Ct) means'!U36),-1/LOG('∆Ct and 2^(-∆Ct) means'!U36)))</f>
        <v/>
      </c>
      <c r="AG36" s="299" t="str">
        <f>IF(ISERROR(LOG('∆Ct and 2^(-∆Ct) means'!V36)),"",IF(LOG('∆Ct and 2^(-∆Ct) means'!V36)&gt;1,LOG('∆Ct and 2^(-∆Ct) means'!V36),-1/LOG('∆Ct and 2^(-∆Ct) means'!V36)))</f>
        <v/>
      </c>
      <c r="AH36" s="299" t="str">
        <f>IF(ISERROR(LOG('∆Ct and 2^(-∆Ct) means'!W36)),"",IF(LOG('∆Ct and 2^(-∆Ct) means'!W36)&gt;1,LOG('∆Ct and 2^(-∆Ct) means'!W36),-1/LOG('∆Ct and 2^(-∆Ct) means'!W36)))</f>
        <v/>
      </c>
      <c r="AI36" s="300" t="str">
        <f>IF(ISERROR(LOG('∆Ct and 2^(-∆Ct) means'!X36)),"",IF(LOG('∆Ct and 2^(-∆Ct) means'!X36)&gt;1,LOG('∆Ct and 2^(-∆Ct) means'!X36),-1/LOG('∆Ct and 2^(-∆Ct) means'!X36)))</f>
        <v/>
      </c>
      <c r="AJ36" s="295" t="str">
        <f>'Express° Variation - Validation'!F36</f>
        <v/>
      </c>
      <c r="AK36" s="296" t="str">
        <f>'Express° Variation - Validation'!I36</f>
        <v/>
      </c>
      <c r="AL36" s="296" t="str">
        <f>'Express° Variation - Validation'!L36</f>
        <v/>
      </c>
      <c r="AM36" s="296" t="str">
        <f>'Express° Variation - Validation'!O36</f>
        <v/>
      </c>
      <c r="AN36" s="296" t="str">
        <f>'Express° Variation - Validation'!R36</f>
        <v/>
      </c>
      <c r="AO36" s="296" t="str">
        <f>'Express° Variation - Validation'!U36</f>
        <v/>
      </c>
      <c r="AP36" s="296" t="str">
        <f>'Express° Variation - Validation'!X36</f>
        <v/>
      </c>
      <c r="AQ36" s="296" t="str">
        <f>'Express° Variation - Validation'!AA36</f>
        <v/>
      </c>
      <c r="AR36" s="296" t="str">
        <f>'Express° Variation - Validation'!AD36</f>
        <v/>
      </c>
      <c r="AS36" s="297" t="str">
        <f>'Express° Variation - Validation'!AG36</f>
        <v/>
      </c>
      <c r="AT36" s="295" t="str">
        <f>'∆Ct and 2^(-∆Ct) means'!AK36</f>
        <v/>
      </c>
      <c r="AU36" s="296" t="str">
        <f>'∆Ct and 2^(-∆Ct) means'!AM36</f>
        <v/>
      </c>
      <c r="AV36" s="296" t="str">
        <f>'∆Ct and 2^(-∆Ct) means'!AO36</f>
        <v/>
      </c>
      <c r="AW36" s="296" t="str">
        <f>'∆Ct and 2^(-∆Ct) means'!AQ36</f>
        <v/>
      </c>
      <c r="AX36" s="296" t="str">
        <f>'∆Ct and 2^(-∆Ct) means'!AS36</f>
        <v/>
      </c>
      <c r="AY36" s="296" t="str">
        <f>'∆Ct and 2^(-∆Ct) means'!AU36</f>
        <v/>
      </c>
      <c r="AZ36" s="296" t="str">
        <f>'∆Ct and 2^(-∆Ct) means'!AW36</f>
        <v/>
      </c>
      <c r="BA36" s="296" t="str">
        <f>'∆Ct and 2^(-∆Ct) means'!AY36</f>
        <v/>
      </c>
      <c r="BB36" s="296" t="str">
        <f>'∆Ct and 2^(-∆Ct) means'!BA36</f>
        <v/>
      </c>
      <c r="BC36" s="297" t="str">
        <f>'∆Ct and 2^(-∆Ct) means'!BC36</f>
        <v/>
      </c>
    </row>
    <row r="37" spans="1:55" hidden="1">
      <c r="A37" s="265" t="s">
        <v>42</v>
      </c>
      <c r="B37" s="276" t="str">
        <f>'Selection of Genes to Bar Chart'!M6</f>
        <v/>
      </c>
      <c r="C37" s="275" t="str">
        <f>'Ct means'!C37</f>
        <v/>
      </c>
      <c r="D37" s="275" t="str">
        <f>'Ct means'!F37</f>
        <v/>
      </c>
      <c r="E37" s="275" t="str">
        <f>'Ct means'!I37</f>
        <v/>
      </c>
      <c r="F37" s="275" t="str">
        <f>'Ct means'!L37</f>
        <v/>
      </c>
      <c r="G37" s="275" t="str">
        <f>'Ct means'!O37</f>
        <v/>
      </c>
      <c r="H37" s="275" t="str">
        <f>'Ct means'!R37</f>
        <v/>
      </c>
      <c r="I37" s="275" t="str">
        <f>'Ct means'!U37</f>
        <v/>
      </c>
      <c r="J37" s="275" t="str">
        <f>'Ct means'!X37</f>
        <v/>
      </c>
      <c r="K37" s="275" t="str">
        <f>'Ct means'!AA37</f>
        <v/>
      </c>
      <c r="L37" s="275" t="str">
        <f>'Ct means'!AD37</f>
        <v/>
      </c>
      <c r="M37" s="275" t="str">
        <f>'Ct means'!AG37</f>
        <v/>
      </c>
      <c r="N37" s="298" t="str">
        <f>'∆Ct and 2^(-∆Ct) means'!Y37</f>
        <v/>
      </c>
      <c r="O37" s="299" t="str">
        <f>'∆Ct and 2^(-∆Ct) means'!Z37</f>
        <v/>
      </c>
      <c r="P37" s="299" t="str">
        <f>'∆Ct and 2^(-∆Ct) means'!AA37</f>
        <v/>
      </c>
      <c r="Q37" s="299" t="str">
        <f>'∆Ct and 2^(-∆Ct) means'!AB37</f>
        <v/>
      </c>
      <c r="R37" s="299" t="str">
        <f>'∆Ct and 2^(-∆Ct) means'!AC37</f>
        <v/>
      </c>
      <c r="S37" s="299" t="str">
        <f>'∆Ct and 2^(-∆Ct) means'!AD37</f>
        <v/>
      </c>
      <c r="T37" s="299" t="str">
        <f>'∆Ct and 2^(-∆Ct) means'!AE37</f>
        <v/>
      </c>
      <c r="U37" s="299" t="str">
        <f>'∆Ct and 2^(-∆Ct) means'!AF37</f>
        <v/>
      </c>
      <c r="V37" s="299" t="str">
        <f>'∆Ct and 2^(-∆Ct) means'!AG37</f>
        <v/>
      </c>
      <c r="W37" s="299" t="str">
        <f>'∆Ct and 2^(-∆Ct) means'!AH37</f>
        <v/>
      </c>
      <c r="X37" s="300" t="str">
        <f>'∆Ct and 2^(-∆Ct) means'!AI37</f>
        <v/>
      </c>
      <c r="Y37" s="298" t="str">
        <f>IF(ISERROR(LOG('∆Ct and 2^(-∆Ct) means'!N37)),"",IF(LOG('∆Ct and 2^(-∆Ct) means'!N37)&gt;1,LOG('∆Ct and 2^(-∆Ct) means'!N37),-1/LOG('∆Ct and 2^(-∆Ct) means'!N37)))</f>
        <v/>
      </c>
      <c r="Z37" s="299" t="str">
        <f>IF(ISERROR(LOG('∆Ct and 2^(-∆Ct) means'!O37)),"",IF(LOG('∆Ct and 2^(-∆Ct) means'!O37)&gt;1,LOG('∆Ct and 2^(-∆Ct) means'!O37),-1/LOG('∆Ct and 2^(-∆Ct) means'!O37)))</f>
        <v/>
      </c>
      <c r="AA37" s="299" t="str">
        <f>IF(ISERROR(LOG('∆Ct and 2^(-∆Ct) means'!P37)),"",IF(LOG('∆Ct and 2^(-∆Ct) means'!P37)&gt;1,LOG('∆Ct and 2^(-∆Ct) means'!P37),-1/LOG('∆Ct and 2^(-∆Ct) means'!P37)))</f>
        <v/>
      </c>
      <c r="AB37" s="299" t="str">
        <f>IF(ISERROR(LOG('∆Ct and 2^(-∆Ct) means'!Q37)),"",IF(LOG('∆Ct and 2^(-∆Ct) means'!Q37)&gt;1,LOG('∆Ct and 2^(-∆Ct) means'!Q37),-1/LOG('∆Ct and 2^(-∆Ct) means'!Q37)))</f>
        <v/>
      </c>
      <c r="AC37" s="299" t="str">
        <f>IF(ISERROR(LOG('∆Ct and 2^(-∆Ct) means'!R37)),"",IF(LOG('∆Ct and 2^(-∆Ct) means'!R37)&gt;1,LOG('∆Ct and 2^(-∆Ct) means'!R37),-1/LOG('∆Ct and 2^(-∆Ct) means'!R37)))</f>
        <v/>
      </c>
      <c r="AD37" s="299" t="str">
        <f>IF(ISERROR(LOG('∆Ct and 2^(-∆Ct) means'!S37)),"",IF(LOG('∆Ct and 2^(-∆Ct) means'!S37)&gt;1,LOG('∆Ct and 2^(-∆Ct) means'!S37),-1/LOG('∆Ct and 2^(-∆Ct) means'!S37)))</f>
        <v/>
      </c>
      <c r="AE37" s="299" t="str">
        <f>IF(ISERROR(LOG('∆Ct and 2^(-∆Ct) means'!T37)),"",IF(LOG('∆Ct and 2^(-∆Ct) means'!T37)&gt;1,LOG('∆Ct and 2^(-∆Ct) means'!T37),-1/LOG('∆Ct and 2^(-∆Ct) means'!T37)))</f>
        <v/>
      </c>
      <c r="AF37" s="299" t="str">
        <f>IF(ISERROR(LOG('∆Ct and 2^(-∆Ct) means'!U37)),"",IF(LOG('∆Ct and 2^(-∆Ct) means'!U37)&gt;1,LOG('∆Ct and 2^(-∆Ct) means'!U37),-1/LOG('∆Ct and 2^(-∆Ct) means'!U37)))</f>
        <v/>
      </c>
      <c r="AG37" s="299" t="str">
        <f>IF(ISERROR(LOG('∆Ct and 2^(-∆Ct) means'!V37)),"",IF(LOG('∆Ct and 2^(-∆Ct) means'!V37)&gt;1,LOG('∆Ct and 2^(-∆Ct) means'!V37),-1/LOG('∆Ct and 2^(-∆Ct) means'!V37)))</f>
        <v/>
      </c>
      <c r="AH37" s="299" t="str">
        <f>IF(ISERROR(LOG('∆Ct and 2^(-∆Ct) means'!W37)),"",IF(LOG('∆Ct and 2^(-∆Ct) means'!W37)&gt;1,LOG('∆Ct and 2^(-∆Ct) means'!W37),-1/LOG('∆Ct and 2^(-∆Ct) means'!W37)))</f>
        <v/>
      </c>
      <c r="AI37" s="300" t="str">
        <f>IF(ISERROR(LOG('∆Ct and 2^(-∆Ct) means'!X37)),"",IF(LOG('∆Ct and 2^(-∆Ct) means'!X37)&gt;1,LOG('∆Ct and 2^(-∆Ct) means'!X37),-1/LOG('∆Ct and 2^(-∆Ct) means'!X37)))</f>
        <v/>
      </c>
      <c r="AJ37" s="295" t="str">
        <f>'Express° Variation - Validation'!F37</f>
        <v/>
      </c>
      <c r="AK37" s="296" t="str">
        <f>'Express° Variation - Validation'!I37</f>
        <v/>
      </c>
      <c r="AL37" s="296" t="str">
        <f>'Express° Variation - Validation'!L37</f>
        <v/>
      </c>
      <c r="AM37" s="296" t="str">
        <f>'Express° Variation - Validation'!O37</f>
        <v/>
      </c>
      <c r="AN37" s="296" t="str">
        <f>'Express° Variation - Validation'!R37</f>
        <v/>
      </c>
      <c r="AO37" s="296" t="str">
        <f>'Express° Variation - Validation'!U37</f>
        <v/>
      </c>
      <c r="AP37" s="296" t="str">
        <f>'Express° Variation - Validation'!X37</f>
        <v/>
      </c>
      <c r="AQ37" s="296" t="str">
        <f>'Express° Variation - Validation'!AA37</f>
        <v/>
      </c>
      <c r="AR37" s="296" t="str">
        <f>'Express° Variation - Validation'!AD37</f>
        <v/>
      </c>
      <c r="AS37" s="297" t="str">
        <f>'Express° Variation - Validation'!AG37</f>
        <v/>
      </c>
      <c r="AT37" s="295" t="str">
        <f>'∆Ct and 2^(-∆Ct) means'!AK37</f>
        <v/>
      </c>
      <c r="AU37" s="296" t="str">
        <f>'∆Ct and 2^(-∆Ct) means'!AM37</f>
        <v/>
      </c>
      <c r="AV37" s="296" t="str">
        <f>'∆Ct and 2^(-∆Ct) means'!AO37</f>
        <v/>
      </c>
      <c r="AW37" s="296" t="str">
        <f>'∆Ct and 2^(-∆Ct) means'!AQ37</f>
        <v/>
      </c>
      <c r="AX37" s="296" t="str">
        <f>'∆Ct and 2^(-∆Ct) means'!AS37</f>
        <v/>
      </c>
      <c r="AY37" s="296" t="str">
        <f>'∆Ct and 2^(-∆Ct) means'!AU37</f>
        <v/>
      </c>
      <c r="AZ37" s="296" t="str">
        <f>'∆Ct and 2^(-∆Ct) means'!AW37</f>
        <v/>
      </c>
      <c r="BA37" s="296" t="str">
        <f>'∆Ct and 2^(-∆Ct) means'!AY37</f>
        <v/>
      </c>
      <c r="BB37" s="296" t="str">
        <f>'∆Ct and 2^(-∆Ct) means'!BA37</f>
        <v/>
      </c>
      <c r="BC37" s="297" t="str">
        <f>'∆Ct and 2^(-∆Ct) means'!BC37</f>
        <v/>
      </c>
    </row>
    <row r="38" spans="1:55" hidden="1">
      <c r="A38" s="265" t="s">
        <v>43</v>
      </c>
      <c r="B38" s="276" t="str">
        <f>'Selection of Genes to Bar Chart'!N6</f>
        <v/>
      </c>
      <c r="C38" s="275" t="str">
        <f>'Ct means'!C38</f>
        <v/>
      </c>
      <c r="D38" s="275" t="str">
        <f>'Ct means'!F38</f>
        <v/>
      </c>
      <c r="E38" s="275" t="str">
        <f>'Ct means'!I38</f>
        <v/>
      </c>
      <c r="F38" s="275" t="str">
        <f>'Ct means'!L38</f>
        <v/>
      </c>
      <c r="G38" s="275" t="str">
        <f>'Ct means'!O38</f>
        <v/>
      </c>
      <c r="H38" s="275" t="str">
        <f>'Ct means'!R38</f>
        <v/>
      </c>
      <c r="I38" s="275" t="str">
        <f>'Ct means'!U38</f>
        <v/>
      </c>
      <c r="J38" s="275" t="str">
        <f>'Ct means'!X38</f>
        <v/>
      </c>
      <c r="K38" s="275" t="str">
        <f>'Ct means'!AA38</f>
        <v/>
      </c>
      <c r="L38" s="275" t="str">
        <f>'Ct means'!AD38</f>
        <v/>
      </c>
      <c r="M38" s="275" t="str">
        <f>'Ct means'!AG38</f>
        <v/>
      </c>
      <c r="N38" s="298" t="str">
        <f>'∆Ct and 2^(-∆Ct) means'!Y38</f>
        <v/>
      </c>
      <c r="O38" s="299" t="str">
        <f>'∆Ct and 2^(-∆Ct) means'!Z38</f>
        <v/>
      </c>
      <c r="P38" s="299" t="str">
        <f>'∆Ct and 2^(-∆Ct) means'!AA38</f>
        <v/>
      </c>
      <c r="Q38" s="299" t="str">
        <f>'∆Ct and 2^(-∆Ct) means'!AB38</f>
        <v/>
      </c>
      <c r="R38" s="299" t="str">
        <f>'∆Ct and 2^(-∆Ct) means'!AC38</f>
        <v/>
      </c>
      <c r="S38" s="299" t="str">
        <f>'∆Ct and 2^(-∆Ct) means'!AD38</f>
        <v/>
      </c>
      <c r="T38" s="299" t="str">
        <f>'∆Ct and 2^(-∆Ct) means'!AE38</f>
        <v/>
      </c>
      <c r="U38" s="299" t="str">
        <f>'∆Ct and 2^(-∆Ct) means'!AF38</f>
        <v/>
      </c>
      <c r="V38" s="299" t="str">
        <f>'∆Ct and 2^(-∆Ct) means'!AG38</f>
        <v/>
      </c>
      <c r="W38" s="299" t="str">
        <f>'∆Ct and 2^(-∆Ct) means'!AH38</f>
        <v/>
      </c>
      <c r="X38" s="300" t="str">
        <f>'∆Ct and 2^(-∆Ct) means'!AI38</f>
        <v/>
      </c>
      <c r="Y38" s="298" t="str">
        <f>IF(ISERROR(LOG('∆Ct and 2^(-∆Ct) means'!N38)),"",IF(LOG('∆Ct and 2^(-∆Ct) means'!N38)&gt;1,LOG('∆Ct and 2^(-∆Ct) means'!N38),-1/LOG('∆Ct and 2^(-∆Ct) means'!N38)))</f>
        <v/>
      </c>
      <c r="Z38" s="299" t="str">
        <f>IF(ISERROR(LOG('∆Ct and 2^(-∆Ct) means'!O38)),"",IF(LOG('∆Ct and 2^(-∆Ct) means'!O38)&gt;1,LOG('∆Ct and 2^(-∆Ct) means'!O38),-1/LOG('∆Ct and 2^(-∆Ct) means'!O38)))</f>
        <v/>
      </c>
      <c r="AA38" s="299" t="str">
        <f>IF(ISERROR(LOG('∆Ct and 2^(-∆Ct) means'!P38)),"",IF(LOG('∆Ct and 2^(-∆Ct) means'!P38)&gt;1,LOG('∆Ct and 2^(-∆Ct) means'!P38),-1/LOG('∆Ct and 2^(-∆Ct) means'!P38)))</f>
        <v/>
      </c>
      <c r="AB38" s="299" t="str">
        <f>IF(ISERROR(LOG('∆Ct and 2^(-∆Ct) means'!Q38)),"",IF(LOG('∆Ct and 2^(-∆Ct) means'!Q38)&gt;1,LOG('∆Ct and 2^(-∆Ct) means'!Q38),-1/LOG('∆Ct and 2^(-∆Ct) means'!Q38)))</f>
        <v/>
      </c>
      <c r="AC38" s="299" t="str">
        <f>IF(ISERROR(LOG('∆Ct and 2^(-∆Ct) means'!R38)),"",IF(LOG('∆Ct and 2^(-∆Ct) means'!R38)&gt;1,LOG('∆Ct and 2^(-∆Ct) means'!R38),-1/LOG('∆Ct and 2^(-∆Ct) means'!R38)))</f>
        <v/>
      </c>
      <c r="AD38" s="299" t="str">
        <f>IF(ISERROR(LOG('∆Ct and 2^(-∆Ct) means'!S38)),"",IF(LOG('∆Ct and 2^(-∆Ct) means'!S38)&gt;1,LOG('∆Ct and 2^(-∆Ct) means'!S38),-1/LOG('∆Ct and 2^(-∆Ct) means'!S38)))</f>
        <v/>
      </c>
      <c r="AE38" s="299" t="str">
        <f>IF(ISERROR(LOG('∆Ct and 2^(-∆Ct) means'!T38)),"",IF(LOG('∆Ct and 2^(-∆Ct) means'!T38)&gt;1,LOG('∆Ct and 2^(-∆Ct) means'!T38),-1/LOG('∆Ct and 2^(-∆Ct) means'!T38)))</f>
        <v/>
      </c>
      <c r="AF38" s="299" t="str">
        <f>IF(ISERROR(LOG('∆Ct and 2^(-∆Ct) means'!U38)),"",IF(LOG('∆Ct and 2^(-∆Ct) means'!U38)&gt;1,LOG('∆Ct and 2^(-∆Ct) means'!U38),-1/LOG('∆Ct and 2^(-∆Ct) means'!U38)))</f>
        <v/>
      </c>
      <c r="AG38" s="299" t="str">
        <f>IF(ISERROR(LOG('∆Ct and 2^(-∆Ct) means'!V38)),"",IF(LOG('∆Ct and 2^(-∆Ct) means'!V38)&gt;1,LOG('∆Ct and 2^(-∆Ct) means'!V38),-1/LOG('∆Ct and 2^(-∆Ct) means'!V38)))</f>
        <v/>
      </c>
      <c r="AH38" s="299" t="str">
        <f>IF(ISERROR(LOG('∆Ct and 2^(-∆Ct) means'!W38)),"",IF(LOG('∆Ct and 2^(-∆Ct) means'!W38)&gt;1,LOG('∆Ct and 2^(-∆Ct) means'!W38),-1/LOG('∆Ct and 2^(-∆Ct) means'!W38)))</f>
        <v/>
      </c>
      <c r="AI38" s="300" t="str">
        <f>IF(ISERROR(LOG('∆Ct and 2^(-∆Ct) means'!X38)),"",IF(LOG('∆Ct and 2^(-∆Ct) means'!X38)&gt;1,LOG('∆Ct and 2^(-∆Ct) means'!X38),-1/LOG('∆Ct and 2^(-∆Ct) means'!X38)))</f>
        <v/>
      </c>
      <c r="AJ38" s="295" t="str">
        <f>'Express° Variation - Validation'!F38</f>
        <v/>
      </c>
      <c r="AK38" s="296" t="str">
        <f>'Express° Variation - Validation'!I38</f>
        <v/>
      </c>
      <c r="AL38" s="296" t="str">
        <f>'Express° Variation - Validation'!L38</f>
        <v/>
      </c>
      <c r="AM38" s="296" t="str">
        <f>'Express° Variation - Validation'!O38</f>
        <v/>
      </c>
      <c r="AN38" s="296" t="str">
        <f>'Express° Variation - Validation'!R38</f>
        <v/>
      </c>
      <c r="AO38" s="296" t="str">
        <f>'Express° Variation - Validation'!U38</f>
        <v/>
      </c>
      <c r="AP38" s="296" t="str">
        <f>'Express° Variation - Validation'!X38</f>
        <v/>
      </c>
      <c r="AQ38" s="296" t="str">
        <f>'Express° Variation - Validation'!AA38</f>
        <v/>
      </c>
      <c r="AR38" s="296" t="str">
        <f>'Express° Variation - Validation'!AD38</f>
        <v/>
      </c>
      <c r="AS38" s="297" t="str">
        <f>'Express° Variation - Validation'!AG38</f>
        <v/>
      </c>
      <c r="AT38" s="295" t="str">
        <f>'∆Ct and 2^(-∆Ct) means'!AK38</f>
        <v/>
      </c>
      <c r="AU38" s="296" t="str">
        <f>'∆Ct and 2^(-∆Ct) means'!AM38</f>
        <v/>
      </c>
      <c r="AV38" s="296" t="str">
        <f>'∆Ct and 2^(-∆Ct) means'!AO38</f>
        <v/>
      </c>
      <c r="AW38" s="296" t="str">
        <f>'∆Ct and 2^(-∆Ct) means'!AQ38</f>
        <v/>
      </c>
      <c r="AX38" s="296" t="str">
        <f>'∆Ct and 2^(-∆Ct) means'!AS38</f>
        <v/>
      </c>
      <c r="AY38" s="296" t="str">
        <f>'∆Ct and 2^(-∆Ct) means'!AU38</f>
        <v/>
      </c>
      <c r="AZ38" s="296" t="str">
        <f>'∆Ct and 2^(-∆Ct) means'!AW38</f>
        <v/>
      </c>
      <c r="BA38" s="296" t="str">
        <f>'∆Ct and 2^(-∆Ct) means'!AY38</f>
        <v/>
      </c>
      <c r="BB38" s="296" t="str">
        <f>'∆Ct and 2^(-∆Ct) means'!BA38</f>
        <v/>
      </c>
      <c r="BC38" s="297" t="str">
        <f>'∆Ct and 2^(-∆Ct) means'!BC38</f>
        <v/>
      </c>
    </row>
    <row r="39" spans="1:55" hidden="1">
      <c r="A39" s="265" t="s">
        <v>44</v>
      </c>
      <c r="B39" s="276" t="str">
        <f>'Selection of Genes to Bar Chart'!C7</f>
        <v/>
      </c>
      <c r="C39" s="275" t="str">
        <f>'Ct means'!C39</f>
        <v/>
      </c>
      <c r="D39" s="275" t="str">
        <f>'Ct means'!F39</f>
        <v/>
      </c>
      <c r="E39" s="275" t="str">
        <f>'Ct means'!I39</f>
        <v/>
      </c>
      <c r="F39" s="275" t="str">
        <f>'Ct means'!L39</f>
        <v/>
      </c>
      <c r="G39" s="275" t="str">
        <f>'Ct means'!O39</f>
        <v/>
      </c>
      <c r="H39" s="275" t="str">
        <f>'Ct means'!R39</f>
        <v/>
      </c>
      <c r="I39" s="275" t="str">
        <f>'Ct means'!U39</f>
        <v/>
      </c>
      <c r="J39" s="275" t="str">
        <f>'Ct means'!X39</f>
        <v/>
      </c>
      <c r="K39" s="275" t="str">
        <f>'Ct means'!AA39</f>
        <v/>
      </c>
      <c r="L39" s="275" t="str">
        <f>'Ct means'!AD39</f>
        <v/>
      </c>
      <c r="M39" s="275" t="str">
        <f>'Ct means'!AG39</f>
        <v/>
      </c>
      <c r="N39" s="298" t="str">
        <f>'∆Ct and 2^(-∆Ct) means'!Y39</f>
        <v/>
      </c>
      <c r="O39" s="299" t="str">
        <f>'∆Ct and 2^(-∆Ct) means'!Z39</f>
        <v/>
      </c>
      <c r="P39" s="299" t="str">
        <f>'∆Ct and 2^(-∆Ct) means'!AA39</f>
        <v/>
      </c>
      <c r="Q39" s="299" t="str">
        <f>'∆Ct and 2^(-∆Ct) means'!AB39</f>
        <v/>
      </c>
      <c r="R39" s="299" t="str">
        <f>'∆Ct and 2^(-∆Ct) means'!AC39</f>
        <v/>
      </c>
      <c r="S39" s="299" t="str">
        <f>'∆Ct and 2^(-∆Ct) means'!AD39</f>
        <v/>
      </c>
      <c r="T39" s="299" t="str">
        <f>'∆Ct and 2^(-∆Ct) means'!AE39</f>
        <v/>
      </c>
      <c r="U39" s="299" t="str">
        <f>'∆Ct and 2^(-∆Ct) means'!AF39</f>
        <v/>
      </c>
      <c r="V39" s="299" t="str">
        <f>'∆Ct and 2^(-∆Ct) means'!AG39</f>
        <v/>
      </c>
      <c r="W39" s="299" t="str">
        <f>'∆Ct and 2^(-∆Ct) means'!AH39</f>
        <v/>
      </c>
      <c r="X39" s="300" t="str">
        <f>'∆Ct and 2^(-∆Ct) means'!AI39</f>
        <v/>
      </c>
      <c r="Y39" s="298" t="str">
        <f>IF(ISERROR(LOG('∆Ct and 2^(-∆Ct) means'!N39)),"",IF(LOG('∆Ct and 2^(-∆Ct) means'!N39)&gt;1,LOG('∆Ct and 2^(-∆Ct) means'!N39),-1/LOG('∆Ct and 2^(-∆Ct) means'!N39)))</f>
        <v/>
      </c>
      <c r="Z39" s="299" t="str">
        <f>IF(ISERROR(LOG('∆Ct and 2^(-∆Ct) means'!O39)),"",IF(LOG('∆Ct and 2^(-∆Ct) means'!O39)&gt;1,LOG('∆Ct and 2^(-∆Ct) means'!O39),-1/LOG('∆Ct and 2^(-∆Ct) means'!O39)))</f>
        <v/>
      </c>
      <c r="AA39" s="299" t="str">
        <f>IF(ISERROR(LOG('∆Ct and 2^(-∆Ct) means'!P39)),"",IF(LOG('∆Ct and 2^(-∆Ct) means'!P39)&gt;1,LOG('∆Ct and 2^(-∆Ct) means'!P39),-1/LOG('∆Ct and 2^(-∆Ct) means'!P39)))</f>
        <v/>
      </c>
      <c r="AB39" s="299" t="str">
        <f>IF(ISERROR(LOG('∆Ct and 2^(-∆Ct) means'!Q39)),"",IF(LOG('∆Ct and 2^(-∆Ct) means'!Q39)&gt;1,LOG('∆Ct and 2^(-∆Ct) means'!Q39),-1/LOG('∆Ct and 2^(-∆Ct) means'!Q39)))</f>
        <v/>
      </c>
      <c r="AC39" s="299" t="str">
        <f>IF(ISERROR(LOG('∆Ct and 2^(-∆Ct) means'!R39)),"",IF(LOG('∆Ct and 2^(-∆Ct) means'!R39)&gt;1,LOG('∆Ct and 2^(-∆Ct) means'!R39),-1/LOG('∆Ct and 2^(-∆Ct) means'!R39)))</f>
        <v/>
      </c>
      <c r="AD39" s="299" t="str">
        <f>IF(ISERROR(LOG('∆Ct and 2^(-∆Ct) means'!S39)),"",IF(LOG('∆Ct and 2^(-∆Ct) means'!S39)&gt;1,LOG('∆Ct and 2^(-∆Ct) means'!S39),-1/LOG('∆Ct and 2^(-∆Ct) means'!S39)))</f>
        <v/>
      </c>
      <c r="AE39" s="299" t="str">
        <f>IF(ISERROR(LOG('∆Ct and 2^(-∆Ct) means'!T39)),"",IF(LOG('∆Ct and 2^(-∆Ct) means'!T39)&gt;1,LOG('∆Ct and 2^(-∆Ct) means'!T39),-1/LOG('∆Ct and 2^(-∆Ct) means'!T39)))</f>
        <v/>
      </c>
      <c r="AF39" s="299" t="str">
        <f>IF(ISERROR(LOG('∆Ct and 2^(-∆Ct) means'!U39)),"",IF(LOG('∆Ct and 2^(-∆Ct) means'!U39)&gt;1,LOG('∆Ct and 2^(-∆Ct) means'!U39),-1/LOG('∆Ct and 2^(-∆Ct) means'!U39)))</f>
        <v/>
      </c>
      <c r="AG39" s="299" t="str">
        <f>IF(ISERROR(LOG('∆Ct and 2^(-∆Ct) means'!V39)),"",IF(LOG('∆Ct and 2^(-∆Ct) means'!V39)&gt;1,LOG('∆Ct and 2^(-∆Ct) means'!V39),-1/LOG('∆Ct and 2^(-∆Ct) means'!V39)))</f>
        <v/>
      </c>
      <c r="AH39" s="299" t="str">
        <f>IF(ISERROR(LOG('∆Ct and 2^(-∆Ct) means'!W39)),"",IF(LOG('∆Ct and 2^(-∆Ct) means'!W39)&gt;1,LOG('∆Ct and 2^(-∆Ct) means'!W39),-1/LOG('∆Ct and 2^(-∆Ct) means'!W39)))</f>
        <v/>
      </c>
      <c r="AI39" s="300" t="str">
        <f>IF(ISERROR(LOG('∆Ct and 2^(-∆Ct) means'!X39)),"",IF(LOG('∆Ct and 2^(-∆Ct) means'!X39)&gt;1,LOG('∆Ct and 2^(-∆Ct) means'!X39),-1/LOG('∆Ct and 2^(-∆Ct) means'!X39)))</f>
        <v/>
      </c>
      <c r="AJ39" s="295" t="str">
        <f>'Express° Variation - Validation'!F39</f>
        <v/>
      </c>
      <c r="AK39" s="296" t="str">
        <f>'Express° Variation - Validation'!I39</f>
        <v/>
      </c>
      <c r="AL39" s="296" t="str">
        <f>'Express° Variation - Validation'!L39</f>
        <v/>
      </c>
      <c r="AM39" s="296" t="str">
        <f>'Express° Variation - Validation'!O39</f>
        <v/>
      </c>
      <c r="AN39" s="296" t="str">
        <f>'Express° Variation - Validation'!R39</f>
        <v/>
      </c>
      <c r="AO39" s="296" t="str">
        <f>'Express° Variation - Validation'!U39</f>
        <v/>
      </c>
      <c r="AP39" s="296" t="str">
        <f>'Express° Variation - Validation'!X39</f>
        <v/>
      </c>
      <c r="AQ39" s="296" t="str">
        <f>'Express° Variation - Validation'!AA39</f>
        <v/>
      </c>
      <c r="AR39" s="296" t="str">
        <f>'Express° Variation - Validation'!AD39</f>
        <v/>
      </c>
      <c r="AS39" s="297" t="str">
        <f>'Express° Variation - Validation'!AG39</f>
        <v/>
      </c>
      <c r="AT39" s="295" t="str">
        <f>'∆Ct and 2^(-∆Ct) means'!AK39</f>
        <v/>
      </c>
      <c r="AU39" s="296" t="str">
        <f>'∆Ct and 2^(-∆Ct) means'!AM39</f>
        <v/>
      </c>
      <c r="AV39" s="296" t="str">
        <f>'∆Ct and 2^(-∆Ct) means'!AO39</f>
        <v/>
      </c>
      <c r="AW39" s="296" t="str">
        <f>'∆Ct and 2^(-∆Ct) means'!AQ39</f>
        <v/>
      </c>
      <c r="AX39" s="296" t="str">
        <f>'∆Ct and 2^(-∆Ct) means'!AS39</f>
        <v/>
      </c>
      <c r="AY39" s="296" t="str">
        <f>'∆Ct and 2^(-∆Ct) means'!AU39</f>
        <v/>
      </c>
      <c r="AZ39" s="296" t="str">
        <f>'∆Ct and 2^(-∆Ct) means'!AW39</f>
        <v/>
      </c>
      <c r="BA39" s="296" t="str">
        <f>'∆Ct and 2^(-∆Ct) means'!AY39</f>
        <v/>
      </c>
      <c r="BB39" s="296" t="str">
        <f>'∆Ct and 2^(-∆Ct) means'!BA39</f>
        <v/>
      </c>
      <c r="BC39" s="297" t="str">
        <f>'∆Ct and 2^(-∆Ct) means'!BC39</f>
        <v/>
      </c>
    </row>
    <row r="40" spans="1:55" hidden="1">
      <c r="A40" s="265" t="s">
        <v>45</v>
      </c>
      <c r="B40" s="276" t="str">
        <f>'Selection of Genes to Bar Chart'!D7</f>
        <v/>
      </c>
      <c r="C40" s="275" t="str">
        <f>'Ct means'!C40</f>
        <v/>
      </c>
      <c r="D40" s="275" t="str">
        <f>'Ct means'!F40</f>
        <v/>
      </c>
      <c r="E40" s="275" t="str">
        <f>'Ct means'!I40</f>
        <v/>
      </c>
      <c r="F40" s="275" t="str">
        <f>'Ct means'!L40</f>
        <v/>
      </c>
      <c r="G40" s="275" t="str">
        <f>'Ct means'!O40</f>
        <v/>
      </c>
      <c r="H40" s="275" t="str">
        <f>'Ct means'!R40</f>
        <v/>
      </c>
      <c r="I40" s="275" t="str">
        <f>'Ct means'!U40</f>
        <v/>
      </c>
      <c r="J40" s="275" t="str">
        <f>'Ct means'!X40</f>
        <v/>
      </c>
      <c r="K40" s="275" t="str">
        <f>'Ct means'!AA40</f>
        <v/>
      </c>
      <c r="L40" s="275" t="str">
        <f>'Ct means'!AD40</f>
        <v/>
      </c>
      <c r="M40" s="275" t="str">
        <f>'Ct means'!AG40</f>
        <v/>
      </c>
      <c r="N40" s="298" t="str">
        <f>'∆Ct and 2^(-∆Ct) means'!Y40</f>
        <v/>
      </c>
      <c r="O40" s="299" t="str">
        <f>'∆Ct and 2^(-∆Ct) means'!Z40</f>
        <v/>
      </c>
      <c r="P40" s="299" t="str">
        <f>'∆Ct and 2^(-∆Ct) means'!AA40</f>
        <v/>
      </c>
      <c r="Q40" s="299" t="str">
        <f>'∆Ct and 2^(-∆Ct) means'!AB40</f>
        <v/>
      </c>
      <c r="R40" s="299" t="str">
        <f>'∆Ct and 2^(-∆Ct) means'!AC40</f>
        <v/>
      </c>
      <c r="S40" s="299" t="str">
        <f>'∆Ct and 2^(-∆Ct) means'!AD40</f>
        <v/>
      </c>
      <c r="T40" s="299" t="str">
        <f>'∆Ct and 2^(-∆Ct) means'!AE40</f>
        <v/>
      </c>
      <c r="U40" s="299" t="str">
        <f>'∆Ct and 2^(-∆Ct) means'!AF40</f>
        <v/>
      </c>
      <c r="V40" s="299" t="str">
        <f>'∆Ct and 2^(-∆Ct) means'!AG40</f>
        <v/>
      </c>
      <c r="W40" s="299" t="str">
        <f>'∆Ct and 2^(-∆Ct) means'!AH40</f>
        <v/>
      </c>
      <c r="X40" s="300" t="str">
        <f>'∆Ct and 2^(-∆Ct) means'!AI40</f>
        <v/>
      </c>
      <c r="Y40" s="298" t="str">
        <f>IF(ISERROR(LOG('∆Ct and 2^(-∆Ct) means'!N40)),"",IF(LOG('∆Ct and 2^(-∆Ct) means'!N40)&gt;1,LOG('∆Ct and 2^(-∆Ct) means'!N40),-1/LOG('∆Ct and 2^(-∆Ct) means'!N40)))</f>
        <v/>
      </c>
      <c r="Z40" s="299" t="str">
        <f>IF(ISERROR(LOG('∆Ct and 2^(-∆Ct) means'!O40)),"",IF(LOG('∆Ct and 2^(-∆Ct) means'!O40)&gt;1,LOG('∆Ct and 2^(-∆Ct) means'!O40),-1/LOG('∆Ct and 2^(-∆Ct) means'!O40)))</f>
        <v/>
      </c>
      <c r="AA40" s="299" t="str">
        <f>IF(ISERROR(LOG('∆Ct and 2^(-∆Ct) means'!P40)),"",IF(LOG('∆Ct and 2^(-∆Ct) means'!P40)&gt;1,LOG('∆Ct and 2^(-∆Ct) means'!P40),-1/LOG('∆Ct and 2^(-∆Ct) means'!P40)))</f>
        <v/>
      </c>
      <c r="AB40" s="299" t="str">
        <f>IF(ISERROR(LOG('∆Ct and 2^(-∆Ct) means'!Q40)),"",IF(LOG('∆Ct and 2^(-∆Ct) means'!Q40)&gt;1,LOG('∆Ct and 2^(-∆Ct) means'!Q40),-1/LOG('∆Ct and 2^(-∆Ct) means'!Q40)))</f>
        <v/>
      </c>
      <c r="AC40" s="299" t="str">
        <f>IF(ISERROR(LOG('∆Ct and 2^(-∆Ct) means'!R40)),"",IF(LOG('∆Ct and 2^(-∆Ct) means'!R40)&gt;1,LOG('∆Ct and 2^(-∆Ct) means'!R40),-1/LOG('∆Ct and 2^(-∆Ct) means'!R40)))</f>
        <v/>
      </c>
      <c r="AD40" s="299" t="str">
        <f>IF(ISERROR(LOG('∆Ct and 2^(-∆Ct) means'!S40)),"",IF(LOG('∆Ct and 2^(-∆Ct) means'!S40)&gt;1,LOG('∆Ct and 2^(-∆Ct) means'!S40),-1/LOG('∆Ct and 2^(-∆Ct) means'!S40)))</f>
        <v/>
      </c>
      <c r="AE40" s="299" t="str">
        <f>IF(ISERROR(LOG('∆Ct and 2^(-∆Ct) means'!T40)),"",IF(LOG('∆Ct and 2^(-∆Ct) means'!T40)&gt;1,LOG('∆Ct and 2^(-∆Ct) means'!T40),-1/LOG('∆Ct and 2^(-∆Ct) means'!T40)))</f>
        <v/>
      </c>
      <c r="AF40" s="299" t="str">
        <f>IF(ISERROR(LOG('∆Ct and 2^(-∆Ct) means'!U40)),"",IF(LOG('∆Ct and 2^(-∆Ct) means'!U40)&gt;1,LOG('∆Ct and 2^(-∆Ct) means'!U40),-1/LOG('∆Ct and 2^(-∆Ct) means'!U40)))</f>
        <v/>
      </c>
      <c r="AG40" s="299" t="str">
        <f>IF(ISERROR(LOG('∆Ct and 2^(-∆Ct) means'!V40)),"",IF(LOG('∆Ct and 2^(-∆Ct) means'!V40)&gt;1,LOG('∆Ct and 2^(-∆Ct) means'!V40),-1/LOG('∆Ct and 2^(-∆Ct) means'!V40)))</f>
        <v/>
      </c>
      <c r="AH40" s="299" t="str">
        <f>IF(ISERROR(LOG('∆Ct and 2^(-∆Ct) means'!W40)),"",IF(LOG('∆Ct and 2^(-∆Ct) means'!W40)&gt;1,LOG('∆Ct and 2^(-∆Ct) means'!W40),-1/LOG('∆Ct and 2^(-∆Ct) means'!W40)))</f>
        <v/>
      </c>
      <c r="AI40" s="300" t="str">
        <f>IF(ISERROR(LOG('∆Ct and 2^(-∆Ct) means'!X40)),"",IF(LOG('∆Ct and 2^(-∆Ct) means'!X40)&gt;1,LOG('∆Ct and 2^(-∆Ct) means'!X40),-1/LOG('∆Ct and 2^(-∆Ct) means'!X40)))</f>
        <v/>
      </c>
      <c r="AJ40" s="295" t="str">
        <f>'Express° Variation - Validation'!F40</f>
        <v/>
      </c>
      <c r="AK40" s="296" t="str">
        <f>'Express° Variation - Validation'!I40</f>
        <v/>
      </c>
      <c r="AL40" s="296" t="str">
        <f>'Express° Variation - Validation'!L40</f>
        <v/>
      </c>
      <c r="AM40" s="296" t="str">
        <f>'Express° Variation - Validation'!O40</f>
        <v/>
      </c>
      <c r="AN40" s="296" t="str">
        <f>'Express° Variation - Validation'!R40</f>
        <v/>
      </c>
      <c r="AO40" s="296" t="str">
        <f>'Express° Variation - Validation'!U40</f>
        <v/>
      </c>
      <c r="AP40" s="296" t="str">
        <f>'Express° Variation - Validation'!X40</f>
        <v/>
      </c>
      <c r="AQ40" s="296" t="str">
        <f>'Express° Variation - Validation'!AA40</f>
        <v/>
      </c>
      <c r="AR40" s="296" t="str">
        <f>'Express° Variation - Validation'!AD40</f>
        <v/>
      </c>
      <c r="AS40" s="297" t="str">
        <f>'Express° Variation - Validation'!AG40</f>
        <v/>
      </c>
      <c r="AT40" s="295" t="str">
        <f>'∆Ct and 2^(-∆Ct) means'!AK40</f>
        <v/>
      </c>
      <c r="AU40" s="296" t="str">
        <f>'∆Ct and 2^(-∆Ct) means'!AM40</f>
        <v/>
      </c>
      <c r="AV40" s="296" t="str">
        <f>'∆Ct and 2^(-∆Ct) means'!AO40</f>
        <v/>
      </c>
      <c r="AW40" s="296" t="str">
        <f>'∆Ct and 2^(-∆Ct) means'!AQ40</f>
        <v/>
      </c>
      <c r="AX40" s="296" t="str">
        <f>'∆Ct and 2^(-∆Ct) means'!AS40</f>
        <v/>
      </c>
      <c r="AY40" s="296" t="str">
        <f>'∆Ct and 2^(-∆Ct) means'!AU40</f>
        <v/>
      </c>
      <c r="AZ40" s="296" t="str">
        <f>'∆Ct and 2^(-∆Ct) means'!AW40</f>
        <v/>
      </c>
      <c r="BA40" s="296" t="str">
        <f>'∆Ct and 2^(-∆Ct) means'!AY40</f>
        <v/>
      </c>
      <c r="BB40" s="296" t="str">
        <f>'∆Ct and 2^(-∆Ct) means'!BA40</f>
        <v/>
      </c>
      <c r="BC40" s="297" t="str">
        <f>'∆Ct and 2^(-∆Ct) means'!BC40</f>
        <v/>
      </c>
    </row>
    <row r="41" spans="1:55" hidden="1">
      <c r="A41" s="265" t="s">
        <v>46</v>
      </c>
      <c r="B41" s="276" t="str">
        <f>'Selection of Genes to Bar Chart'!E7</f>
        <v/>
      </c>
      <c r="C41" s="275" t="str">
        <f>'Ct means'!C41</f>
        <v/>
      </c>
      <c r="D41" s="275" t="str">
        <f>'Ct means'!F41</f>
        <v/>
      </c>
      <c r="E41" s="275" t="str">
        <f>'Ct means'!I41</f>
        <v/>
      </c>
      <c r="F41" s="275" t="str">
        <f>'Ct means'!L41</f>
        <v/>
      </c>
      <c r="G41" s="275" t="str">
        <f>'Ct means'!O41</f>
        <v/>
      </c>
      <c r="H41" s="275" t="str">
        <f>'Ct means'!R41</f>
        <v/>
      </c>
      <c r="I41" s="275" t="str">
        <f>'Ct means'!U41</f>
        <v/>
      </c>
      <c r="J41" s="275" t="str">
        <f>'Ct means'!X41</f>
        <v/>
      </c>
      <c r="K41" s="275" t="str">
        <f>'Ct means'!AA41</f>
        <v/>
      </c>
      <c r="L41" s="275" t="str">
        <f>'Ct means'!AD41</f>
        <v/>
      </c>
      <c r="M41" s="275" t="str">
        <f>'Ct means'!AG41</f>
        <v/>
      </c>
      <c r="N41" s="298" t="str">
        <f>'∆Ct and 2^(-∆Ct) means'!Y41</f>
        <v/>
      </c>
      <c r="O41" s="299" t="str">
        <f>'∆Ct and 2^(-∆Ct) means'!Z41</f>
        <v/>
      </c>
      <c r="P41" s="299" t="str">
        <f>'∆Ct and 2^(-∆Ct) means'!AA41</f>
        <v/>
      </c>
      <c r="Q41" s="299" t="str">
        <f>'∆Ct and 2^(-∆Ct) means'!AB41</f>
        <v/>
      </c>
      <c r="R41" s="299" t="str">
        <f>'∆Ct and 2^(-∆Ct) means'!AC41</f>
        <v/>
      </c>
      <c r="S41" s="299" t="str">
        <f>'∆Ct and 2^(-∆Ct) means'!AD41</f>
        <v/>
      </c>
      <c r="T41" s="299" t="str">
        <f>'∆Ct and 2^(-∆Ct) means'!AE41</f>
        <v/>
      </c>
      <c r="U41" s="299" t="str">
        <f>'∆Ct and 2^(-∆Ct) means'!AF41</f>
        <v/>
      </c>
      <c r="V41" s="299" t="str">
        <f>'∆Ct and 2^(-∆Ct) means'!AG41</f>
        <v/>
      </c>
      <c r="W41" s="299" t="str">
        <f>'∆Ct and 2^(-∆Ct) means'!AH41</f>
        <v/>
      </c>
      <c r="X41" s="300" t="str">
        <f>'∆Ct and 2^(-∆Ct) means'!AI41</f>
        <v/>
      </c>
      <c r="Y41" s="298" t="str">
        <f>IF(ISERROR(LOG('∆Ct and 2^(-∆Ct) means'!N41)),"",IF(LOG('∆Ct and 2^(-∆Ct) means'!N41)&gt;1,LOG('∆Ct and 2^(-∆Ct) means'!N41),-1/LOG('∆Ct and 2^(-∆Ct) means'!N41)))</f>
        <v/>
      </c>
      <c r="Z41" s="299" t="str">
        <f>IF(ISERROR(LOG('∆Ct and 2^(-∆Ct) means'!O41)),"",IF(LOG('∆Ct and 2^(-∆Ct) means'!O41)&gt;1,LOG('∆Ct and 2^(-∆Ct) means'!O41),-1/LOG('∆Ct and 2^(-∆Ct) means'!O41)))</f>
        <v/>
      </c>
      <c r="AA41" s="299" t="str">
        <f>IF(ISERROR(LOG('∆Ct and 2^(-∆Ct) means'!P41)),"",IF(LOG('∆Ct and 2^(-∆Ct) means'!P41)&gt;1,LOG('∆Ct and 2^(-∆Ct) means'!P41),-1/LOG('∆Ct and 2^(-∆Ct) means'!P41)))</f>
        <v/>
      </c>
      <c r="AB41" s="299" t="str">
        <f>IF(ISERROR(LOG('∆Ct and 2^(-∆Ct) means'!Q41)),"",IF(LOG('∆Ct and 2^(-∆Ct) means'!Q41)&gt;1,LOG('∆Ct and 2^(-∆Ct) means'!Q41),-1/LOG('∆Ct and 2^(-∆Ct) means'!Q41)))</f>
        <v/>
      </c>
      <c r="AC41" s="299" t="str">
        <f>IF(ISERROR(LOG('∆Ct and 2^(-∆Ct) means'!R41)),"",IF(LOG('∆Ct and 2^(-∆Ct) means'!R41)&gt;1,LOG('∆Ct and 2^(-∆Ct) means'!R41),-1/LOG('∆Ct and 2^(-∆Ct) means'!R41)))</f>
        <v/>
      </c>
      <c r="AD41" s="299" t="str">
        <f>IF(ISERROR(LOG('∆Ct and 2^(-∆Ct) means'!S41)),"",IF(LOG('∆Ct and 2^(-∆Ct) means'!S41)&gt;1,LOG('∆Ct and 2^(-∆Ct) means'!S41),-1/LOG('∆Ct and 2^(-∆Ct) means'!S41)))</f>
        <v/>
      </c>
      <c r="AE41" s="299" t="str">
        <f>IF(ISERROR(LOG('∆Ct and 2^(-∆Ct) means'!T41)),"",IF(LOG('∆Ct and 2^(-∆Ct) means'!T41)&gt;1,LOG('∆Ct and 2^(-∆Ct) means'!T41),-1/LOG('∆Ct and 2^(-∆Ct) means'!T41)))</f>
        <v/>
      </c>
      <c r="AF41" s="299" t="str">
        <f>IF(ISERROR(LOG('∆Ct and 2^(-∆Ct) means'!U41)),"",IF(LOG('∆Ct and 2^(-∆Ct) means'!U41)&gt;1,LOG('∆Ct and 2^(-∆Ct) means'!U41),-1/LOG('∆Ct and 2^(-∆Ct) means'!U41)))</f>
        <v/>
      </c>
      <c r="AG41" s="299" t="str">
        <f>IF(ISERROR(LOG('∆Ct and 2^(-∆Ct) means'!V41)),"",IF(LOG('∆Ct and 2^(-∆Ct) means'!V41)&gt;1,LOG('∆Ct and 2^(-∆Ct) means'!V41),-1/LOG('∆Ct and 2^(-∆Ct) means'!V41)))</f>
        <v/>
      </c>
      <c r="AH41" s="299" t="str">
        <f>IF(ISERROR(LOG('∆Ct and 2^(-∆Ct) means'!W41)),"",IF(LOG('∆Ct and 2^(-∆Ct) means'!W41)&gt;1,LOG('∆Ct and 2^(-∆Ct) means'!W41),-1/LOG('∆Ct and 2^(-∆Ct) means'!W41)))</f>
        <v/>
      </c>
      <c r="AI41" s="300" t="str">
        <f>IF(ISERROR(LOG('∆Ct and 2^(-∆Ct) means'!X41)),"",IF(LOG('∆Ct and 2^(-∆Ct) means'!X41)&gt;1,LOG('∆Ct and 2^(-∆Ct) means'!X41),-1/LOG('∆Ct and 2^(-∆Ct) means'!X41)))</f>
        <v/>
      </c>
      <c r="AJ41" s="295" t="str">
        <f>'Express° Variation - Validation'!F41</f>
        <v/>
      </c>
      <c r="AK41" s="296" t="str">
        <f>'Express° Variation - Validation'!I41</f>
        <v/>
      </c>
      <c r="AL41" s="296" t="str">
        <f>'Express° Variation - Validation'!L41</f>
        <v/>
      </c>
      <c r="AM41" s="296" t="str">
        <f>'Express° Variation - Validation'!O41</f>
        <v/>
      </c>
      <c r="AN41" s="296" t="str">
        <f>'Express° Variation - Validation'!R41</f>
        <v/>
      </c>
      <c r="AO41" s="296" t="str">
        <f>'Express° Variation - Validation'!U41</f>
        <v/>
      </c>
      <c r="AP41" s="296" t="str">
        <f>'Express° Variation - Validation'!X41</f>
        <v/>
      </c>
      <c r="AQ41" s="296" t="str">
        <f>'Express° Variation - Validation'!AA41</f>
        <v/>
      </c>
      <c r="AR41" s="296" t="str">
        <f>'Express° Variation - Validation'!AD41</f>
        <v/>
      </c>
      <c r="AS41" s="297" t="str">
        <f>'Express° Variation - Validation'!AG41</f>
        <v/>
      </c>
      <c r="AT41" s="295" t="str">
        <f>'∆Ct and 2^(-∆Ct) means'!AK41</f>
        <v/>
      </c>
      <c r="AU41" s="296" t="str">
        <f>'∆Ct and 2^(-∆Ct) means'!AM41</f>
        <v/>
      </c>
      <c r="AV41" s="296" t="str">
        <f>'∆Ct and 2^(-∆Ct) means'!AO41</f>
        <v/>
      </c>
      <c r="AW41" s="296" t="str">
        <f>'∆Ct and 2^(-∆Ct) means'!AQ41</f>
        <v/>
      </c>
      <c r="AX41" s="296" t="str">
        <f>'∆Ct and 2^(-∆Ct) means'!AS41</f>
        <v/>
      </c>
      <c r="AY41" s="296" t="str">
        <f>'∆Ct and 2^(-∆Ct) means'!AU41</f>
        <v/>
      </c>
      <c r="AZ41" s="296" t="str">
        <f>'∆Ct and 2^(-∆Ct) means'!AW41</f>
        <v/>
      </c>
      <c r="BA41" s="296" t="str">
        <f>'∆Ct and 2^(-∆Ct) means'!AY41</f>
        <v/>
      </c>
      <c r="BB41" s="296" t="str">
        <f>'∆Ct and 2^(-∆Ct) means'!BA41</f>
        <v/>
      </c>
      <c r="BC41" s="297" t="str">
        <f>'∆Ct and 2^(-∆Ct) means'!BC41</f>
        <v/>
      </c>
    </row>
    <row r="42" spans="1:55" hidden="1">
      <c r="A42" s="265" t="s">
        <v>47</v>
      </c>
      <c r="B42" s="276" t="str">
        <f>'Selection of Genes to Bar Chart'!F7</f>
        <v/>
      </c>
      <c r="C42" s="275" t="str">
        <f>'Ct means'!C42</f>
        <v/>
      </c>
      <c r="D42" s="275" t="str">
        <f>'Ct means'!F42</f>
        <v/>
      </c>
      <c r="E42" s="275" t="str">
        <f>'Ct means'!I42</f>
        <v/>
      </c>
      <c r="F42" s="275" t="str">
        <f>'Ct means'!L42</f>
        <v/>
      </c>
      <c r="G42" s="275" t="str">
        <f>'Ct means'!O42</f>
        <v/>
      </c>
      <c r="H42" s="275" t="str">
        <f>'Ct means'!R42</f>
        <v/>
      </c>
      <c r="I42" s="275" t="str">
        <f>'Ct means'!U42</f>
        <v/>
      </c>
      <c r="J42" s="275" t="str">
        <f>'Ct means'!X42</f>
        <v/>
      </c>
      <c r="K42" s="275" t="str">
        <f>'Ct means'!AA42</f>
        <v/>
      </c>
      <c r="L42" s="275" t="str">
        <f>'Ct means'!AD42</f>
        <v/>
      </c>
      <c r="M42" s="275" t="str">
        <f>'Ct means'!AG42</f>
        <v/>
      </c>
      <c r="N42" s="298" t="str">
        <f>'∆Ct and 2^(-∆Ct) means'!Y42</f>
        <v/>
      </c>
      <c r="O42" s="299" t="str">
        <f>'∆Ct and 2^(-∆Ct) means'!Z42</f>
        <v/>
      </c>
      <c r="P42" s="299" t="str">
        <f>'∆Ct and 2^(-∆Ct) means'!AA42</f>
        <v/>
      </c>
      <c r="Q42" s="299" t="str">
        <f>'∆Ct and 2^(-∆Ct) means'!AB42</f>
        <v/>
      </c>
      <c r="R42" s="299" t="str">
        <f>'∆Ct and 2^(-∆Ct) means'!AC42</f>
        <v/>
      </c>
      <c r="S42" s="299" t="str">
        <f>'∆Ct and 2^(-∆Ct) means'!AD42</f>
        <v/>
      </c>
      <c r="T42" s="299" t="str">
        <f>'∆Ct and 2^(-∆Ct) means'!AE42</f>
        <v/>
      </c>
      <c r="U42" s="299" t="str">
        <f>'∆Ct and 2^(-∆Ct) means'!AF42</f>
        <v/>
      </c>
      <c r="V42" s="299" t="str">
        <f>'∆Ct and 2^(-∆Ct) means'!AG42</f>
        <v/>
      </c>
      <c r="W42" s="299" t="str">
        <f>'∆Ct and 2^(-∆Ct) means'!AH42</f>
        <v/>
      </c>
      <c r="X42" s="300" t="str">
        <f>'∆Ct and 2^(-∆Ct) means'!AI42</f>
        <v/>
      </c>
      <c r="Y42" s="298" t="str">
        <f>IF(ISERROR(LOG('∆Ct and 2^(-∆Ct) means'!N42)),"",IF(LOG('∆Ct and 2^(-∆Ct) means'!N42)&gt;1,LOG('∆Ct and 2^(-∆Ct) means'!N42),-1/LOG('∆Ct and 2^(-∆Ct) means'!N42)))</f>
        <v/>
      </c>
      <c r="Z42" s="299" t="str">
        <f>IF(ISERROR(LOG('∆Ct and 2^(-∆Ct) means'!O42)),"",IF(LOG('∆Ct and 2^(-∆Ct) means'!O42)&gt;1,LOG('∆Ct and 2^(-∆Ct) means'!O42),-1/LOG('∆Ct and 2^(-∆Ct) means'!O42)))</f>
        <v/>
      </c>
      <c r="AA42" s="299" t="str">
        <f>IF(ISERROR(LOG('∆Ct and 2^(-∆Ct) means'!P42)),"",IF(LOG('∆Ct and 2^(-∆Ct) means'!P42)&gt;1,LOG('∆Ct and 2^(-∆Ct) means'!P42),-1/LOG('∆Ct and 2^(-∆Ct) means'!P42)))</f>
        <v/>
      </c>
      <c r="AB42" s="299" t="str">
        <f>IF(ISERROR(LOG('∆Ct and 2^(-∆Ct) means'!Q42)),"",IF(LOG('∆Ct and 2^(-∆Ct) means'!Q42)&gt;1,LOG('∆Ct and 2^(-∆Ct) means'!Q42),-1/LOG('∆Ct and 2^(-∆Ct) means'!Q42)))</f>
        <v/>
      </c>
      <c r="AC42" s="299" t="str">
        <f>IF(ISERROR(LOG('∆Ct and 2^(-∆Ct) means'!R42)),"",IF(LOG('∆Ct and 2^(-∆Ct) means'!R42)&gt;1,LOG('∆Ct and 2^(-∆Ct) means'!R42),-1/LOG('∆Ct and 2^(-∆Ct) means'!R42)))</f>
        <v/>
      </c>
      <c r="AD42" s="299" t="str">
        <f>IF(ISERROR(LOG('∆Ct and 2^(-∆Ct) means'!S42)),"",IF(LOG('∆Ct and 2^(-∆Ct) means'!S42)&gt;1,LOG('∆Ct and 2^(-∆Ct) means'!S42),-1/LOG('∆Ct and 2^(-∆Ct) means'!S42)))</f>
        <v/>
      </c>
      <c r="AE42" s="299" t="str">
        <f>IF(ISERROR(LOG('∆Ct and 2^(-∆Ct) means'!T42)),"",IF(LOG('∆Ct and 2^(-∆Ct) means'!T42)&gt;1,LOG('∆Ct and 2^(-∆Ct) means'!T42),-1/LOG('∆Ct and 2^(-∆Ct) means'!T42)))</f>
        <v/>
      </c>
      <c r="AF42" s="299" t="str">
        <f>IF(ISERROR(LOG('∆Ct and 2^(-∆Ct) means'!U42)),"",IF(LOG('∆Ct and 2^(-∆Ct) means'!U42)&gt;1,LOG('∆Ct and 2^(-∆Ct) means'!U42),-1/LOG('∆Ct and 2^(-∆Ct) means'!U42)))</f>
        <v/>
      </c>
      <c r="AG42" s="299" t="str">
        <f>IF(ISERROR(LOG('∆Ct and 2^(-∆Ct) means'!V42)),"",IF(LOG('∆Ct and 2^(-∆Ct) means'!V42)&gt;1,LOG('∆Ct and 2^(-∆Ct) means'!V42),-1/LOG('∆Ct and 2^(-∆Ct) means'!V42)))</f>
        <v/>
      </c>
      <c r="AH42" s="299" t="str">
        <f>IF(ISERROR(LOG('∆Ct and 2^(-∆Ct) means'!W42)),"",IF(LOG('∆Ct and 2^(-∆Ct) means'!W42)&gt;1,LOG('∆Ct and 2^(-∆Ct) means'!W42),-1/LOG('∆Ct and 2^(-∆Ct) means'!W42)))</f>
        <v/>
      </c>
      <c r="AI42" s="300" t="str">
        <f>IF(ISERROR(LOG('∆Ct and 2^(-∆Ct) means'!X42)),"",IF(LOG('∆Ct and 2^(-∆Ct) means'!X42)&gt;1,LOG('∆Ct and 2^(-∆Ct) means'!X42),-1/LOG('∆Ct and 2^(-∆Ct) means'!X42)))</f>
        <v/>
      </c>
      <c r="AJ42" s="295" t="str">
        <f>'Express° Variation - Validation'!F42</f>
        <v/>
      </c>
      <c r="AK42" s="296" t="str">
        <f>'Express° Variation - Validation'!I42</f>
        <v/>
      </c>
      <c r="AL42" s="296" t="str">
        <f>'Express° Variation - Validation'!L42</f>
        <v/>
      </c>
      <c r="AM42" s="296" t="str">
        <f>'Express° Variation - Validation'!O42</f>
        <v/>
      </c>
      <c r="AN42" s="296" t="str">
        <f>'Express° Variation - Validation'!R42</f>
        <v/>
      </c>
      <c r="AO42" s="296" t="str">
        <f>'Express° Variation - Validation'!U42</f>
        <v/>
      </c>
      <c r="AP42" s="296" t="str">
        <f>'Express° Variation - Validation'!X42</f>
        <v/>
      </c>
      <c r="AQ42" s="296" t="str">
        <f>'Express° Variation - Validation'!AA42</f>
        <v/>
      </c>
      <c r="AR42" s="296" t="str">
        <f>'Express° Variation - Validation'!AD42</f>
        <v/>
      </c>
      <c r="AS42" s="297" t="str">
        <f>'Express° Variation - Validation'!AG42</f>
        <v/>
      </c>
      <c r="AT42" s="295" t="str">
        <f>'∆Ct and 2^(-∆Ct) means'!AK42</f>
        <v/>
      </c>
      <c r="AU42" s="296" t="str">
        <f>'∆Ct and 2^(-∆Ct) means'!AM42</f>
        <v/>
      </c>
      <c r="AV42" s="296" t="str">
        <f>'∆Ct and 2^(-∆Ct) means'!AO42</f>
        <v/>
      </c>
      <c r="AW42" s="296" t="str">
        <f>'∆Ct and 2^(-∆Ct) means'!AQ42</f>
        <v/>
      </c>
      <c r="AX42" s="296" t="str">
        <f>'∆Ct and 2^(-∆Ct) means'!AS42</f>
        <v/>
      </c>
      <c r="AY42" s="296" t="str">
        <f>'∆Ct and 2^(-∆Ct) means'!AU42</f>
        <v/>
      </c>
      <c r="AZ42" s="296" t="str">
        <f>'∆Ct and 2^(-∆Ct) means'!AW42</f>
        <v/>
      </c>
      <c r="BA42" s="296" t="str">
        <f>'∆Ct and 2^(-∆Ct) means'!AY42</f>
        <v/>
      </c>
      <c r="BB42" s="296" t="str">
        <f>'∆Ct and 2^(-∆Ct) means'!BA42</f>
        <v/>
      </c>
      <c r="BC42" s="297" t="str">
        <f>'∆Ct and 2^(-∆Ct) means'!BC42</f>
        <v/>
      </c>
    </row>
    <row r="43" spans="1:55" hidden="1">
      <c r="A43" s="265" t="s">
        <v>48</v>
      </c>
      <c r="B43" s="276" t="str">
        <f>'Selection of Genes to Bar Chart'!G7</f>
        <v/>
      </c>
      <c r="C43" s="275" t="str">
        <f>'Ct means'!C43</f>
        <v/>
      </c>
      <c r="D43" s="275" t="str">
        <f>'Ct means'!F43</f>
        <v/>
      </c>
      <c r="E43" s="275" t="str">
        <f>'Ct means'!I43</f>
        <v/>
      </c>
      <c r="F43" s="275" t="str">
        <f>'Ct means'!L43</f>
        <v/>
      </c>
      <c r="G43" s="275" t="str">
        <f>'Ct means'!O43</f>
        <v/>
      </c>
      <c r="H43" s="275" t="str">
        <f>'Ct means'!R43</f>
        <v/>
      </c>
      <c r="I43" s="275" t="str">
        <f>'Ct means'!U43</f>
        <v/>
      </c>
      <c r="J43" s="275" t="str">
        <f>'Ct means'!X43</f>
        <v/>
      </c>
      <c r="K43" s="275" t="str">
        <f>'Ct means'!AA43</f>
        <v/>
      </c>
      <c r="L43" s="275" t="str">
        <f>'Ct means'!AD43</f>
        <v/>
      </c>
      <c r="M43" s="275" t="str">
        <f>'Ct means'!AG43</f>
        <v/>
      </c>
      <c r="N43" s="298" t="str">
        <f>'∆Ct and 2^(-∆Ct) means'!Y43</f>
        <v/>
      </c>
      <c r="O43" s="299" t="str">
        <f>'∆Ct and 2^(-∆Ct) means'!Z43</f>
        <v/>
      </c>
      <c r="P43" s="299" t="str">
        <f>'∆Ct and 2^(-∆Ct) means'!AA43</f>
        <v/>
      </c>
      <c r="Q43" s="299" t="str">
        <f>'∆Ct and 2^(-∆Ct) means'!AB43</f>
        <v/>
      </c>
      <c r="R43" s="299" t="str">
        <f>'∆Ct and 2^(-∆Ct) means'!AC43</f>
        <v/>
      </c>
      <c r="S43" s="299" t="str">
        <f>'∆Ct and 2^(-∆Ct) means'!AD43</f>
        <v/>
      </c>
      <c r="T43" s="299" t="str">
        <f>'∆Ct and 2^(-∆Ct) means'!AE43</f>
        <v/>
      </c>
      <c r="U43" s="299" t="str">
        <f>'∆Ct and 2^(-∆Ct) means'!AF43</f>
        <v/>
      </c>
      <c r="V43" s="299" t="str">
        <f>'∆Ct and 2^(-∆Ct) means'!AG43</f>
        <v/>
      </c>
      <c r="W43" s="299" t="str">
        <f>'∆Ct and 2^(-∆Ct) means'!AH43</f>
        <v/>
      </c>
      <c r="X43" s="300" t="str">
        <f>'∆Ct and 2^(-∆Ct) means'!AI43</f>
        <v/>
      </c>
      <c r="Y43" s="298" t="str">
        <f>IF(ISERROR(LOG('∆Ct and 2^(-∆Ct) means'!N43)),"",IF(LOG('∆Ct and 2^(-∆Ct) means'!N43)&gt;1,LOG('∆Ct and 2^(-∆Ct) means'!N43),-1/LOG('∆Ct and 2^(-∆Ct) means'!N43)))</f>
        <v/>
      </c>
      <c r="Z43" s="299" t="str">
        <f>IF(ISERROR(LOG('∆Ct and 2^(-∆Ct) means'!O43)),"",IF(LOG('∆Ct and 2^(-∆Ct) means'!O43)&gt;1,LOG('∆Ct and 2^(-∆Ct) means'!O43),-1/LOG('∆Ct and 2^(-∆Ct) means'!O43)))</f>
        <v/>
      </c>
      <c r="AA43" s="299" t="str">
        <f>IF(ISERROR(LOG('∆Ct and 2^(-∆Ct) means'!P43)),"",IF(LOG('∆Ct and 2^(-∆Ct) means'!P43)&gt;1,LOG('∆Ct and 2^(-∆Ct) means'!P43),-1/LOG('∆Ct and 2^(-∆Ct) means'!P43)))</f>
        <v/>
      </c>
      <c r="AB43" s="299" t="str">
        <f>IF(ISERROR(LOG('∆Ct and 2^(-∆Ct) means'!Q43)),"",IF(LOG('∆Ct and 2^(-∆Ct) means'!Q43)&gt;1,LOG('∆Ct and 2^(-∆Ct) means'!Q43),-1/LOG('∆Ct and 2^(-∆Ct) means'!Q43)))</f>
        <v/>
      </c>
      <c r="AC43" s="299" t="str">
        <f>IF(ISERROR(LOG('∆Ct and 2^(-∆Ct) means'!R43)),"",IF(LOG('∆Ct and 2^(-∆Ct) means'!R43)&gt;1,LOG('∆Ct and 2^(-∆Ct) means'!R43),-1/LOG('∆Ct and 2^(-∆Ct) means'!R43)))</f>
        <v/>
      </c>
      <c r="AD43" s="299" t="str">
        <f>IF(ISERROR(LOG('∆Ct and 2^(-∆Ct) means'!S43)),"",IF(LOG('∆Ct and 2^(-∆Ct) means'!S43)&gt;1,LOG('∆Ct and 2^(-∆Ct) means'!S43),-1/LOG('∆Ct and 2^(-∆Ct) means'!S43)))</f>
        <v/>
      </c>
      <c r="AE43" s="299" t="str">
        <f>IF(ISERROR(LOG('∆Ct and 2^(-∆Ct) means'!T43)),"",IF(LOG('∆Ct and 2^(-∆Ct) means'!T43)&gt;1,LOG('∆Ct and 2^(-∆Ct) means'!T43),-1/LOG('∆Ct and 2^(-∆Ct) means'!T43)))</f>
        <v/>
      </c>
      <c r="AF43" s="299" t="str">
        <f>IF(ISERROR(LOG('∆Ct and 2^(-∆Ct) means'!U43)),"",IF(LOG('∆Ct and 2^(-∆Ct) means'!U43)&gt;1,LOG('∆Ct and 2^(-∆Ct) means'!U43),-1/LOG('∆Ct and 2^(-∆Ct) means'!U43)))</f>
        <v/>
      </c>
      <c r="AG43" s="299" t="str">
        <f>IF(ISERROR(LOG('∆Ct and 2^(-∆Ct) means'!V43)),"",IF(LOG('∆Ct and 2^(-∆Ct) means'!V43)&gt;1,LOG('∆Ct and 2^(-∆Ct) means'!V43),-1/LOG('∆Ct and 2^(-∆Ct) means'!V43)))</f>
        <v/>
      </c>
      <c r="AH43" s="299" t="str">
        <f>IF(ISERROR(LOG('∆Ct and 2^(-∆Ct) means'!W43)),"",IF(LOG('∆Ct and 2^(-∆Ct) means'!W43)&gt;1,LOG('∆Ct and 2^(-∆Ct) means'!W43),-1/LOG('∆Ct and 2^(-∆Ct) means'!W43)))</f>
        <v/>
      </c>
      <c r="AI43" s="300" t="str">
        <f>IF(ISERROR(LOG('∆Ct and 2^(-∆Ct) means'!X43)),"",IF(LOG('∆Ct and 2^(-∆Ct) means'!X43)&gt;1,LOG('∆Ct and 2^(-∆Ct) means'!X43),-1/LOG('∆Ct and 2^(-∆Ct) means'!X43)))</f>
        <v/>
      </c>
      <c r="AJ43" s="295" t="str">
        <f>'Express° Variation - Validation'!F43</f>
        <v/>
      </c>
      <c r="AK43" s="296" t="str">
        <f>'Express° Variation - Validation'!I43</f>
        <v/>
      </c>
      <c r="AL43" s="296" t="str">
        <f>'Express° Variation - Validation'!L43</f>
        <v/>
      </c>
      <c r="AM43" s="296" t="str">
        <f>'Express° Variation - Validation'!O43</f>
        <v/>
      </c>
      <c r="AN43" s="296" t="str">
        <f>'Express° Variation - Validation'!R43</f>
        <v/>
      </c>
      <c r="AO43" s="296" t="str">
        <f>'Express° Variation - Validation'!U43</f>
        <v/>
      </c>
      <c r="AP43" s="296" t="str">
        <f>'Express° Variation - Validation'!X43</f>
        <v/>
      </c>
      <c r="AQ43" s="296" t="str">
        <f>'Express° Variation - Validation'!AA43</f>
        <v/>
      </c>
      <c r="AR43" s="296" t="str">
        <f>'Express° Variation - Validation'!AD43</f>
        <v/>
      </c>
      <c r="AS43" s="297" t="str">
        <f>'Express° Variation - Validation'!AG43</f>
        <v/>
      </c>
      <c r="AT43" s="295" t="str">
        <f>'∆Ct and 2^(-∆Ct) means'!AK43</f>
        <v/>
      </c>
      <c r="AU43" s="296" t="str">
        <f>'∆Ct and 2^(-∆Ct) means'!AM43</f>
        <v/>
      </c>
      <c r="AV43" s="296" t="str">
        <f>'∆Ct and 2^(-∆Ct) means'!AO43</f>
        <v/>
      </c>
      <c r="AW43" s="296" t="str">
        <f>'∆Ct and 2^(-∆Ct) means'!AQ43</f>
        <v/>
      </c>
      <c r="AX43" s="296" t="str">
        <f>'∆Ct and 2^(-∆Ct) means'!AS43</f>
        <v/>
      </c>
      <c r="AY43" s="296" t="str">
        <f>'∆Ct and 2^(-∆Ct) means'!AU43</f>
        <v/>
      </c>
      <c r="AZ43" s="296" t="str">
        <f>'∆Ct and 2^(-∆Ct) means'!AW43</f>
        <v/>
      </c>
      <c r="BA43" s="296" t="str">
        <f>'∆Ct and 2^(-∆Ct) means'!AY43</f>
        <v/>
      </c>
      <c r="BB43" s="296" t="str">
        <f>'∆Ct and 2^(-∆Ct) means'!BA43</f>
        <v/>
      </c>
      <c r="BC43" s="297" t="str">
        <f>'∆Ct and 2^(-∆Ct) means'!BC43</f>
        <v/>
      </c>
    </row>
    <row r="44" spans="1:55" hidden="1">
      <c r="A44" s="265" t="s">
        <v>49</v>
      </c>
      <c r="B44" s="276" t="str">
        <f>'Selection of Genes to Bar Chart'!H7</f>
        <v/>
      </c>
      <c r="C44" s="275" t="str">
        <f>'Ct means'!C44</f>
        <v/>
      </c>
      <c r="D44" s="275" t="str">
        <f>'Ct means'!F44</f>
        <v/>
      </c>
      <c r="E44" s="275" t="str">
        <f>'Ct means'!I44</f>
        <v/>
      </c>
      <c r="F44" s="275" t="str">
        <f>'Ct means'!L44</f>
        <v/>
      </c>
      <c r="G44" s="275" t="str">
        <f>'Ct means'!O44</f>
        <v/>
      </c>
      <c r="H44" s="275" t="str">
        <f>'Ct means'!R44</f>
        <v/>
      </c>
      <c r="I44" s="275" t="str">
        <f>'Ct means'!U44</f>
        <v/>
      </c>
      <c r="J44" s="275" t="str">
        <f>'Ct means'!X44</f>
        <v/>
      </c>
      <c r="K44" s="275" t="str">
        <f>'Ct means'!AA44</f>
        <v/>
      </c>
      <c r="L44" s="275" t="str">
        <f>'Ct means'!AD44</f>
        <v/>
      </c>
      <c r="M44" s="275" t="str">
        <f>'Ct means'!AG44</f>
        <v/>
      </c>
      <c r="N44" s="298" t="str">
        <f>'∆Ct and 2^(-∆Ct) means'!Y44</f>
        <v/>
      </c>
      <c r="O44" s="299" t="str">
        <f>'∆Ct and 2^(-∆Ct) means'!Z44</f>
        <v/>
      </c>
      <c r="P44" s="299" t="str">
        <f>'∆Ct and 2^(-∆Ct) means'!AA44</f>
        <v/>
      </c>
      <c r="Q44" s="299" t="str">
        <f>'∆Ct and 2^(-∆Ct) means'!AB44</f>
        <v/>
      </c>
      <c r="R44" s="299" t="str">
        <f>'∆Ct and 2^(-∆Ct) means'!AC44</f>
        <v/>
      </c>
      <c r="S44" s="299" t="str">
        <f>'∆Ct and 2^(-∆Ct) means'!AD44</f>
        <v/>
      </c>
      <c r="T44" s="299" t="str">
        <f>'∆Ct and 2^(-∆Ct) means'!AE44</f>
        <v/>
      </c>
      <c r="U44" s="299" t="str">
        <f>'∆Ct and 2^(-∆Ct) means'!AF44</f>
        <v/>
      </c>
      <c r="V44" s="299" t="str">
        <f>'∆Ct and 2^(-∆Ct) means'!AG44</f>
        <v/>
      </c>
      <c r="W44" s="299" t="str">
        <f>'∆Ct and 2^(-∆Ct) means'!AH44</f>
        <v/>
      </c>
      <c r="X44" s="300" t="str">
        <f>'∆Ct and 2^(-∆Ct) means'!AI44</f>
        <v/>
      </c>
      <c r="Y44" s="298" t="str">
        <f>IF(ISERROR(LOG('∆Ct and 2^(-∆Ct) means'!N44)),"",IF(LOG('∆Ct and 2^(-∆Ct) means'!N44)&gt;1,LOG('∆Ct and 2^(-∆Ct) means'!N44),-1/LOG('∆Ct and 2^(-∆Ct) means'!N44)))</f>
        <v/>
      </c>
      <c r="Z44" s="299" t="str">
        <f>IF(ISERROR(LOG('∆Ct and 2^(-∆Ct) means'!O44)),"",IF(LOG('∆Ct and 2^(-∆Ct) means'!O44)&gt;1,LOG('∆Ct and 2^(-∆Ct) means'!O44),-1/LOG('∆Ct and 2^(-∆Ct) means'!O44)))</f>
        <v/>
      </c>
      <c r="AA44" s="299" t="str">
        <f>IF(ISERROR(LOG('∆Ct and 2^(-∆Ct) means'!P44)),"",IF(LOG('∆Ct and 2^(-∆Ct) means'!P44)&gt;1,LOG('∆Ct and 2^(-∆Ct) means'!P44),-1/LOG('∆Ct and 2^(-∆Ct) means'!P44)))</f>
        <v/>
      </c>
      <c r="AB44" s="299" t="str">
        <f>IF(ISERROR(LOG('∆Ct and 2^(-∆Ct) means'!Q44)),"",IF(LOG('∆Ct and 2^(-∆Ct) means'!Q44)&gt;1,LOG('∆Ct and 2^(-∆Ct) means'!Q44),-1/LOG('∆Ct and 2^(-∆Ct) means'!Q44)))</f>
        <v/>
      </c>
      <c r="AC44" s="299" t="str">
        <f>IF(ISERROR(LOG('∆Ct and 2^(-∆Ct) means'!R44)),"",IF(LOG('∆Ct and 2^(-∆Ct) means'!R44)&gt;1,LOG('∆Ct and 2^(-∆Ct) means'!R44),-1/LOG('∆Ct and 2^(-∆Ct) means'!R44)))</f>
        <v/>
      </c>
      <c r="AD44" s="299" t="str">
        <f>IF(ISERROR(LOG('∆Ct and 2^(-∆Ct) means'!S44)),"",IF(LOG('∆Ct and 2^(-∆Ct) means'!S44)&gt;1,LOG('∆Ct and 2^(-∆Ct) means'!S44),-1/LOG('∆Ct and 2^(-∆Ct) means'!S44)))</f>
        <v/>
      </c>
      <c r="AE44" s="299" t="str">
        <f>IF(ISERROR(LOG('∆Ct and 2^(-∆Ct) means'!T44)),"",IF(LOG('∆Ct and 2^(-∆Ct) means'!T44)&gt;1,LOG('∆Ct and 2^(-∆Ct) means'!T44),-1/LOG('∆Ct and 2^(-∆Ct) means'!T44)))</f>
        <v/>
      </c>
      <c r="AF44" s="299" t="str">
        <f>IF(ISERROR(LOG('∆Ct and 2^(-∆Ct) means'!U44)),"",IF(LOG('∆Ct and 2^(-∆Ct) means'!U44)&gt;1,LOG('∆Ct and 2^(-∆Ct) means'!U44),-1/LOG('∆Ct and 2^(-∆Ct) means'!U44)))</f>
        <v/>
      </c>
      <c r="AG44" s="299" t="str">
        <f>IF(ISERROR(LOG('∆Ct and 2^(-∆Ct) means'!V44)),"",IF(LOG('∆Ct and 2^(-∆Ct) means'!V44)&gt;1,LOG('∆Ct and 2^(-∆Ct) means'!V44),-1/LOG('∆Ct and 2^(-∆Ct) means'!V44)))</f>
        <v/>
      </c>
      <c r="AH44" s="299" t="str">
        <f>IF(ISERROR(LOG('∆Ct and 2^(-∆Ct) means'!W44)),"",IF(LOG('∆Ct and 2^(-∆Ct) means'!W44)&gt;1,LOG('∆Ct and 2^(-∆Ct) means'!W44),-1/LOG('∆Ct and 2^(-∆Ct) means'!W44)))</f>
        <v/>
      </c>
      <c r="AI44" s="300" t="str">
        <f>IF(ISERROR(LOG('∆Ct and 2^(-∆Ct) means'!X44)),"",IF(LOG('∆Ct and 2^(-∆Ct) means'!X44)&gt;1,LOG('∆Ct and 2^(-∆Ct) means'!X44),-1/LOG('∆Ct and 2^(-∆Ct) means'!X44)))</f>
        <v/>
      </c>
      <c r="AJ44" s="295" t="str">
        <f>'Express° Variation - Validation'!F44</f>
        <v/>
      </c>
      <c r="AK44" s="296" t="str">
        <f>'Express° Variation - Validation'!I44</f>
        <v/>
      </c>
      <c r="AL44" s="296" t="str">
        <f>'Express° Variation - Validation'!L44</f>
        <v/>
      </c>
      <c r="AM44" s="296" t="str">
        <f>'Express° Variation - Validation'!O44</f>
        <v/>
      </c>
      <c r="AN44" s="296" t="str">
        <f>'Express° Variation - Validation'!R44</f>
        <v/>
      </c>
      <c r="AO44" s="296" t="str">
        <f>'Express° Variation - Validation'!U44</f>
        <v/>
      </c>
      <c r="AP44" s="296" t="str">
        <f>'Express° Variation - Validation'!X44</f>
        <v/>
      </c>
      <c r="AQ44" s="296" t="str">
        <f>'Express° Variation - Validation'!AA44</f>
        <v/>
      </c>
      <c r="AR44" s="296" t="str">
        <f>'Express° Variation - Validation'!AD44</f>
        <v/>
      </c>
      <c r="AS44" s="297" t="str">
        <f>'Express° Variation - Validation'!AG44</f>
        <v/>
      </c>
      <c r="AT44" s="295" t="str">
        <f>'∆Ct and 2^(-∆Ct) means'!AK44</f>
        <v/>
      </c>
      <c r="AU44" s="296" t="str">
        <f>'∆Ct and 2^(-∆Ct) means'!AM44</f>
        <v/>
      </c>
      <c r="AV44" s="296" t="str">
        <f>'∆Ct and 2^(-∆Ct) means'!AO44</f>
        <v/>
      </c>
      <c r="AW44" s="296" t="str">
        <f>'∆Ct and 2^(-∆Ct) means'!AQ44</f>
        <v/>
      </c>
      <c r="AX44" s="296" t="str">
        <f>'∆Ct and 2^(-∆Ct) means'!AS44</f>
        <v/>
      </c>
      <c r="AY44" s="296" t="str">
        <f>'∆Ct and 2^(-∆Ct) means'!AU44</f>
        <v/>
      </c>
      <c r="AZ44" s="296" t="str">
        <f>'∆Ct and 2^(-∆Ct) means'!AW44</f>
        <v/>
      </c>
      <c r="BA44" s="296" t="str">
        <f>'∆Ct and 2^(-∆Ct) means'!AY44</f>
        <v/>
      </c>
      <c r="BB44" s="296" t="str">
        <f>'∆Ct and 2^(-∆Ct) means'!BA44</f>
        <v/>
      </c>
      <c r="BC44" s="297" t="str">
        <f>'∆Ct and 2^(-∆Ct) means'!BC44</f>
        <v/>
      </c>
    </row>
    <row r="45" spans="1:55" hidden="1">
      <c r="A45" s="265" t="s">
        <v>50</v>
      </c>
      <c r="B45" s="276" t="str">
        <f>'Selection of Genes to Bar Chart'!I7</f>
        <v/>
      </c>
      <c r="C45" s="275" t="str">
        <f>'Ct means'!C45</f>
        <v/>
      </c>
      <c r="D45" s="275" t="str">
        <f>'Ct means'!F45</f>
        <v/>
      </c>
      <c r="E45" s="275" t="str">
        <f>'Ct means'!I45</f>
        <v/>
      </c>
      <c r="F45" s="275" t="str">
        <f>'Ct means'!L45</f>
        <v/>
      </c>
      <c r="G45" s="275" t="str">
        <f>'Ct means'!O45</f>
        <v/>
      </c>
      <c r="H45" s="275" t="str">
        <f>'Ct means'!R45</f>
        <v/>
      </c>
      <c r="I45" s="275" t="str">
        <f>'Ct means'!U45</f>
        <v/>
      </c>
      <c r="J45" s="275" t="str">
        <f>'Ct means'!X45</f>
        <v/>
      </c>
      <c r="K45" s="275" t="str">
        <f>'Ct means'!AA45</f>
        <v/>
      </c>
      <c r="L45" s="275" t="str">
        <f>'Ct means'!AD45</f>
        <v/>
      </c>
      <c r="M45" s="275" t="str">
        <f>'Ct means'!AG45</f>
        <v/>
      </c>
      <c r="N45" s="298" t="str">
        <f>'∆Ct and 2^(-∆Ct) means'!Y45</f>
        <v/>
      </c>
      <c r="O45" s="299" t="str">
        <f>'∆Ct and 2^(-∆Ct) means'!Z45</f>
        <v/>
      </c>
      <c r="P45" s="299" t="str">
        <f>'∆Ct and 2^(-∆Ct) means'!AA45</f>
        <v/>
      </c>
      <c r="Q45" s="299" t="str">
        <f>'∆Ct and 2^(-∆Ct) means'!AB45</f>
        <v/>
      </c>
      <c r="R45" s="299" t="str">
        <f>'∆Ct and 2^(-∆Ct) means'!AC45</f>
        <v/>
      </c>
      <c r="S45" s="299" t="str">
        <f>'∆Ct and 2^(-∆Ct) means'!AD45</f>
        <v/>
      </c>
      <c r="T45" s="299" t="str">
        <f>'∆Ct and 2^(-∆Ct) means'!AE45</f>
        <v/>
      </c>
      <c r="U45" s="299" t="str">
        <f>'∆Ct and 2^(-∆Ct) means'!AF45</f>
        <v/>
      </c>
      <c r="V45" s="299" t="str">
        <f>'∆Ct and 2^(-∆Ct) means'!AG45</f>
        <v/>
      </c>
      <c r="W45" s="299" t="str">
        <f>'∆Ct and 2^(-∆Ct) means'!AH45</f>
        <v/>
      </c>
      <c r="X45" s="300" t="str">
        <f>'∆Ct and 2^(-∆Ct) means'!AI45</f>
        <v/>
      </c>
      <c r="Y45" s="298" t="str">
        <f>IF(ISERROR(LOG('∆Ct and 2^(-∆Ct) means'!N45)),"",IF(LOG('∆Ct and 2^(-∆Ct) means'!N45)&gt;1,LOG('∆Ct and 2^(-∆Ct) means'!N45),-1/LOG('∆Ct and 2^(-∆Ct) means'!N45)))</f>
        <v/>
      </c>
      <c r="Z45" s="299" t="str">
        <f>IF(ISERROR(LOG('∆Ct and 2^(-∆Ct) means'!O45)),"",IF(LOG('∆Ct and 2^(-∆Ct) means'!O45)&gt;1,LOG('∆Ct and 2^(-∆Ct) means'!O45),-1/LOG('∆Ct and 2^(-∆Ct) means'!O45)))</f>
        <v/>
      </c>
      <c r="AA45" s="299" t="str">
        <f>IF(ISERROR(LOG('∆Ct and 2^(-∆Ct) means'!P45)),"",IF(LOG('∆Ct and 2^(-∆Ct) means'!P45)&gt;1,LOG('∆Ct and 2^(-∆Ct) means'!P45),-1/LOG('∆Ct and 2^(-∆Ct) means'!P45)))</f>
        <v/>
      </c>
      <c r="AB45" s="299" t="str">
        <f>IF(ISERROR(LOG('∆Ct and 2^(-∆Ct) means'!Q45)),"",IF(LOG('∆Ct and 2^(-∆Ct) means'!Q45)&gt;1,LOG('∆Ct and 2^(-∆Ct) means'!Q45),-1/LOG('∆Ct and 2^(-∆Ct) means'!Q45)))</f>
        <v/>
      </c>
      <c r="AC45" s="299" t="str">
        <f>IF(ISERROR(LOG('∆Ct and 2^(-∆Ct) means'!R45)),"",IF(LOG('∆Ct and 2^(-∆Ct) means'!R45)&gt;1,LOG('∆Ct and 2^(-∆Ct) means'!R45),-1/LOG('∆Ct and 2^(-∆Ct) means'!R45)))</f>
        <v/>
      </c>
      <c r="AD45" s="299" t="str">
        <f>IF(ISERROR(LOG('∆Ct and 2^(-∆Ct) means'!S45)),"",IF(LOG('∆Ct and 2^(-∆Ct) means'!S45)&gt;1,LOG('∆Ct and 2^(-∆Ct) means'!S45),-1/LOG('∆Ct and 2^(-∆Ct) means'!S45)))</f>
        <v/>
      </c>
      <c r="AE45" s="299" t="str">
        <f>IF(ISERROR(LOG('∆Ct and 2^(-∆Ct) means'!T45)),"",IF(LOG('∆Ct and 2^(-∆Ct) means'!T45)&gt;1,LOG('∆Ct and 2^(-∆Ct) means'!T45),-1/LOG('∆Ct and 2^(-∆Ct) means'!T45)))</f>
        <v/>
      </c>
      <c r="AF45" s="299" t="str">
        <f>IF(ISERROR(LOG('∆Ct and 2^(-∆Ct) means'!U45)),"",IF(LOG('∆Ct and 2^(-∆Ct) means'!U45)&gt;1,LOG('∆Ct and 2^(-∆Ct) means'!U45),-1/LOG('∆Ct and 2^(-∆Ct) means'!U45)))</f>
        <v/>
      </c>
      <c r="AG45" s="299" t="str">
        <f>IF(ISERROR(LOG('∆Ct and 2^(-∆Ct) means'!V45)),"",IF(LOG('∆Ct and 2^(-∆Ct) means'!V45)&gt;1,LOG('∆Ct and 2^(-∆Ct) means'!V45),-1/LOG('∆Ct and 2^(-∆Ct) means'!V45)))</f>
        <v/>
      </c>
      <c r="AH45" s="299" t="str">
        <f>IF(ISERROR(LOG('∆Ct and 2^(-∆Ct) means'!W45)),"",IF(LOG('∆Ct and 2^(-∆Ct) means'!W45)&gt;1,LOG('∆Ct and 2^(-∆Ct) means'!W45),-1/LOG('∆Ct and 2^(-∆Ct) means'!W45)))</f>
        <v/>
      </c>
      <c r="AI45" s="300" t="str">
        <f>IF(ISERROR(LOG('∆Ct and 2^(-∆Ct) means'!X45)),"",IF(LOG('∆Ct and 2^(-∆Ct) means'!X45)&gt;1,LOG('∆Ct and 2^(-∆Ct) means'!X45),-1/LOG('∆Ct and 2^(-∆Ct) means'!X45)))</f>
        <v/>
      </c>
      <c r="AJ45" s="295" t="str">
        <f>'Express° Variation - Validation'!F45</f>
        <v/>
      </c>
      <c r="AK45" s="296" t="str">
        <f>'Express° Variation - Validation'!I45</f>
        <v/>
      </c>
      <c r="AL45" s="296" t="str">
        <f>'Express° Variation - Validation'!L45</f>
        <v/>
      </c>
      <c r="AM45" s="296" t="str">
        <f>'Express° Variation - Validation'!O45</f>
        <v/>
      </c>
      <c r="AN45" s="296" t="str">
        <f>'Express° Variation - Validation'!R45</f>
        <v/>
      </c>
      <c r="AO45" s="296" t="str">
        <f>'Express° Variation - Validation'!U45</f>
        <v/>
      </c>
      <c r="AP45" s="296" t="str">
        <f>'Express° Variation - Validation'!X45</f>
        <v/>
      </c>
      <c r="AQ45" s="296" t="str">
        <f>'Express° Variation - Validation'!AA45</f>
        <v/>
      </c>
      <c r="AR45" s="296" t="str">
        <f>'Express° Variation - Validation'!AD45</f>
        <v/>
      </c>
      <c r="AS45" s="297" t="str">
        <f>'Express° Variation - Validation'!AG45</f>
        <v/>
      </c>
      <c r="AT45" s="295" t="str">
        <f>'∆Ct and 2^(-∆Ct) means'!AK45</f>
        <v/>
      </c>
      <c r="AU45" s="296" t="str">
        <f>'∆Ct and 2^(-∆Ct) means'!AM45</f>
        <v/>
      </c>
      <c r="AV45" s="296" t="str">
        <f>'∆Ct and 2^(-∆Ct) means'!AO45</f>
        <v/>
      </c>
      <c r="AW45" s="296" t="str">
        <f>'∆Ct and 2^(-∆Ct) means'!AQ45</f>
        <v/>
      </c>
      <c r="AX45" s="296" t="str">
        <f>'∆Ct and 2^(-∆Ct) means'!AS45</f>
        <v/>
      </c>
      <c r="AY45" s="296" t="str">
        <f>'∆Ct and 2^(-∆Ct) means'!AU45</f>
        <v/>
      </c>
      <c r="AZ45" s="296" t="str">
        <f>'∆Ct and 2^(-∆Ct) means'!AW45</f>
        <v/>
      </c>
      <c r="BA45" s="296" t="str">
        <f>'∆Ct and 2^(-∆Ct) means'!AY45</f>
        <v/>
      </c>
      <c r="BB45" s="296" t="str">
        <f>'∆Ct and 2^(-∆Ct) means'!BA45</f>
        <v/>
      </c>
      <c r="BC45" s="297" t="str">
        <f>'∆Ct and 2^(-∆Ct) means'!BC45</f>
        <v/>
      </c>
    </row>
    <row r="46" spans="1:55" hidden="1">
      <c r="A46" s="265" t="s">
        <v>51</v>
      </c>
      <c r="B46" s="276" t="str">
        <f>'Selection of Genes to Bar Chart'!J7</f>
        <v/>
      </c>
      <c r="C46" s="275" t="str">
        <f>'Ct means'!C46</f>
        <v/>
      </c>
      <c r="D46" s="275" t="str">
        <f>'Ct means'!F46</f>
        <v/>
      </c>
      <c r="E46" s="275" t="str">
        <f>'Ct means'!I46</f>
        <v/>
      </c>
      <c r="F46" s="275" t="str">
        <f>'Ct means'!L46</f>
        <v/>
      </c>
      <c r="G46" s="275" t="str">
        <f>'Ct means'!O46</f>
        <v/>
      </c>
      <c r="H46" s="275" t="str">
        <f>'Ct means'!R46</f>
        <v/>
      </c>
      <c r="I46" s="275" t="str">
        <f>'Ct means'!U46</f>
        <v/>
      </c>
      <c r="J46" s="275" t="str">
        <f>'Ct means'!X46</f>
        <v/>
      </c>
      <c r="K46" s="275" t="str">
        <f>'Ct means'!AA46</f>
        <v/>
      </c>
      <c r="L46" s="275" t="str">
        <f>'Ct means'!AD46</f>
        <v/>
      </c>
      <c r="M46" s="275" t="str">
        <f>'Ct means'!AG46</f>
        <v/>
      </c>
      <c r="N46" s="298" t="str">
        <f>'∆Ct and 2^(-∆Ct) means'!Y46</f>
        <v/>
      </c>
      <c r="O46" s="299" t="str">
        <f>'∆Ct and 2^(-∆Ct) means'!Z46</f>
        <v/>
      </c>
      <c r="P46" s="299" t="str">
        <f>'∆Ct and 2^(-∆Ct) means'!AA46</f>
        <v/>
      </c>
      <c r="Q46" s="299" t="str">
        <f>'∆Ct and 2^(-∆Ct) means'!AB46</f>
        <v/>
      </c>
      <c r="R46" s="299" t="str">
        <f>'∆Ct and 2^(-∆Ct) means'!AC46</f>
        <v/>
      </c>
      <c r="S46" s="299" t="str">
        <f>'∆Ct and 2^(-∆Ct) means'!AD46</f>
        <v/>
      </c>
      <c r="T46" s="299" t="str">
        <f>'∆Ct and 2^(-∆Ct) means'!AE46</f>
        <v/>
      </c>
      <c r="U46" s="299" t="str">
        <f>'∆Ct and 2^(-∆Ct) means'!AF46</f>
        <v/>
      </c>
      <c r="V46" s="299" t="str">
        <f>'∆Ct and 2^(-∆Ct) means'!AG46</f>
        <v/>
      </c>
      <c r="W46" s="299" t="str">
        <f>'∆Ct and 2^(-∆Ct) means'!AH46</f>
        <v/>
      </c>
      <c r="X46" s="300" t="str">
        <f>'∆Ct and 2^(-∆Ct) means'!AI46</f>
        <v/>
      </c>
      <c r="Y46" s="298" t="str">
        <f>IF(ISERROR(LOG('∆Ct and 2^(-∆Ct) means'!N46)),"",IF(LOG('∆Ct and 2^(-∆Ct) means'!N46)&gt;1,LOG('∆Ct and 2^(-∆Ct) means'!N46),-1/LOG('∆Ct and 2^(-∆Ct) means'!N46)))</f>
        <v/>
      </c>
      <c r="Z46" s="299" t="str">
        <f>IF(ISERROR(LOG('∆Ct and 2^(-∆Ct) means'!O46)),"",IF(LOG('∆Ct and 2^(-∆Ct) means'!O46)&gt;1,LOG('∆Ct and 2^(-∆Ct) means'!O46),-1/LOG('∆Ct and 2^(-∆Ct) means'!O46)))</f>
        <v/>
      </c>
      <c r="AA46" s="299" t="str">
        <f>IF(ISERROR(LOG('∆Ct and 2^(-∆Ct) means'!P46)),"",IF(LOG('∆Ct and 2^(-∆Ct) means'!P46)&gt;1,LOG('∆Ct and 2^(-∆Ct) means'!P46),-1/LOG('∆Ct and 2^(-∆Ct) means'!P46)))</f>
        <v/>
      </c>
      <c r="AB46" s="299" t="str">
        <f>IF(ISERROR(LOG('∆Ct and 2^(-∆Ct) means'!Q46)),"",IF(LOG('∆Ct and 2^(-∆Ct) means'!Q46)&gt;1,LOG('∆Ct and 2^(-∆Ct) means'!Q46),-1/LOG('∆Ct and 2^(-∆Ct) means'!Q46)))</f>
        <v/>
      </c>
      <c r="AC46" s="299" t="str">
        <f>IF(ISERROR(LOG('∆Ct and 2^(-∆Ct) means'!R46)),"",IF(LOG('∆Ct and 2^(-∆Ct) means'!R46)&gt;1,LOG('∆Ct and 2^(-∆Ct) means'!R46),-1/LOG('∆Ct and 2^(-∆Ct) means'!R46)))</f>
        <v/>
      </c>
      <c r="AD46" s="299" t="str">
        <f>IF(ISERROR(LOG('∆Ct and 2^(-∆Ct) means'!S46)),"",IF(LOG('∆Ct and 2^(-∆Ct) means'!S46)&gt;1,LOG('∆Ct and 2^(-∆Ct) means'!S46),-1/LOG('∆Ct and 2^(-∆Ct) means'!S46)))</f>
        <v/>
      </c>
      <c r="AE46" s="299" t="str">
        <f>IF(ISERROR(LOG('∆Ct and 2^(-∆Ct) means'!T46)),"",IF(LOG('∆Ct and 2^(-∆Ct) means'!T46)&gt;1,LOG('∆Ct and 2^(-∆Ct) means'!T46),-1/LOG('∆Ct and 2^(-∆Ct) means'!T46)))</f>
        <v/>
      </c>
      <c r="AF46" s="299" t="str">
        <f>IF(ISERROR(LOG('∆Ct and 2^(-∆Ct) means'!U46)),"",IF(LOG('∆Ct and 2^(-∆Ct) means'!U46)&gt;1,LOG('∆Ct and 2^(-∆Ct) means'!U46),-1/LOG('∆Ct and 2^(-∆Ct) means'!U46)))</f>
        <v/>
      </c>
      <c r="AG46" s="299" t="str">
        <f>IF(ISERROR(LOG('∆Ct and 2^(-∆Ct) means'!V46)),"",IF(LOG('∆Ct and 2^(-∆Ct) means'!V46)&gt;1,LOG('∆Ct and 2^(-∆Ct) means'!V46),-1/LOG('∆Ct and 2^(-∆Ct) means'!V46)))</f>
        <v/>
      </c>
      <c r="AH46" s="299" t="str">
        <f>IF(ISERROR(LOG('∆Ct and 2^(-∆Ct) means'!W46)),"",IF(LOG('∆Ct and 2^(-∆Ct) means'!W46)&gt;1,LOG('∆Ct and 2^(-∆Ct) means'!W46),-1/LOG('∆Ct and 2^(-∆Ct) means'!W46)))</f>
        <v/>
      </c>
      <c r="AI46" s="300" t="str">
        <f>IF(ISERROR(LOG('∆Ct and 2^(-∆Ct) means'!X46)),"",IF(LOG('∆Ct and 2^(-∆Ct) means'!X46)&gt;1,LOG('∆Ct and 2^(-∆Ct) means'!X46),-1/LOG('∆Ct and 2^(-∆Ct) means'!X46)))</f>
        <v/>
      </c>
      <c r="AJ46" s="295" t="str">
        <f>'Express° Variation - Validation'!F46</f>
        <v/>
      </c>
      <c r="AK46" s="296" t="str">
        <f>'Express° Variation - Validation'!I46</f>
        <v/>
      </c>
      <c r="AL46" s="296" t="str">
        <f>'Express° Variation - Validation'!L46</f>
        <v/>
      </c>
      <c r="AM46" s="296" t="str">
        <f>'Express° Variation - Validation'!O46</f>
        <v/>
      </c>
      <c r="AN46" s="296" t="str">
        <f>'Express° Variation - Validation'!R46</f>
        <v/>
      </c>
      <c r="AO46" s="296" t="str">
        <f>'Express° Variation - Validation'!U46</f>
        <v/>
      </c>
      <c r="AP46" s="296" t="str">
        <f>'Express° Variation - Validation'!X46</f>
        <v/>
      </c>
      <c r="AQ46" s="296" t="str">
        <f>'Express° Variation - Validation'!AA46</f>
        <v/>
      </c>
      <c r="AR46" s="296" t="str">
        <f>'Express° Variation - Validation'!AD46</f>
        <v/>
      </c>
      <c r="AS46" s="297" t="str">
        <f>'Express° Variation - Validation'!AG46</f>
        <v/>
      </c>
      <c r="AT46" s="295" t="str">
        <f>'∆Ct and 2^(-∆Ct) means'!AK46</f>
        <v/>
      </c>
      <c r="AU46" s="296" t="str">
        <f>'∆Ct and 2^(-∆Ct) means'!AM46</f>
        <v/>
      </c>
      <c r="AV46" s="296" t="str">
        <f>'∆Ct and 2^(-∆Ct) means'!AO46</f>
        <v/>
      </c>
      <c r="AW46" s="296" t="str">
        <f>'∆Ct and 2^(-∆Ct) means'!AQ46</f>
        <v/>
      </c>
      <c r="AX46" s="296" t="str">
        <f>'∆Ct and 2^(-∆Ct) means'!AS46</f>
        <v/>
      </c>
      <c r="AY46" s="296" t="str">
        <f>'∆Ct and 2^(-∆Ct) means'!AU46</f>
        <v/>
      </c>
      <c r="AZ46" s="296" t="str">
        <f>'∆Ct and 2^(-∆Ct) means'!AW46</f>
        <v/>
      </c>
      <c r="BA46" s="296" t="str">
        <f>'∆Ct and 2^(-∆Ct) means'!AY46</f>
        <v/>
      </c>
      <c r="BB46" s="296" t="str">
        <f>'∆Ct and 2^(-∆Ct) means'!BA46</f>
        <v/>
      </c>
      <c r="BC46" s="297" t="str">
        <f>'∆Ct and 2^(-∆Ct) means'!BC46</f>
        <v/>
      </c>
    </row>
    <row r="47" spans="1:55" hidden="1">
      <c r="A47" s="265" t="s">
        <v>52</v>
      </c>
      <c r="B47" s="276" t="str">
        <f>'Selection of Genes to Bar Chart'!K7</f>
        <v/>
      </c>
      <c r="C47" s="275" t="str">
        <f>'Ct means'!C47</f>
        <v/>
      </c>
      <c r="D47" s="275" t="str">
        <f>'Ct means'!F47</f>
        <v/>
      </c>
      <c r="E47" s="275" t="str">
        <f>'Ct means'!I47</f>
        <v/>
      </c>
      <c r="F47" s="275" t="str">
        <f>'Ct means'!L47</f>
        <v/>
      </c>
      <c r="G47" s="275" t="str">
        <f>'Ct means'!O47</f>
        <v/>
      </c>
      <c r="H47" s="275" t="str">
        <f>'Ct means'!R47</f>
        <v/>
      </c>
      <c r="I47" s="275" t="str">
        <f>'Ct means'!U47</f>
        <v/>
      </c>
      <c r="J47" s="275" t="str">
        <f>'Ct means'!X47</f>
        <v/>
      </c>
      <c r="K47" s="275" t="str">
        <f>'Ct means'!AA47</f>
        <v/>
      </c>
      <c r="L47" s="275" t="str">
        <f>'Ct means'!AD47</f>
        <v/>
      </c>
      <c r="M47" s="275" t="str">
        <f>'Ct means'!AG47</f>
        <v/>
      </c>
      <c r="N47" s="298" t="str">
        <f>'∆Ct and 2^(-∆Ct) means'!Y47</f>
        <v/>
      </c>
      <c r="O47" s="299" t="str">
        <f>'∆Ct and 2^(-∆Ct) means'!Z47</f>
        <v/>
      </c>
      <c r="P47" s="299" t="str">
        <f>'∆Ct and 2^(-∆Ct) means'!AA47</f>
        <v/>
      </c>
      <c r="Q47" s="299" t="str">
        <f>'∆Ct and 2^(-∆Ct) means'!AB47</f>
        <v/>
      </c>
      <c r="R47" s="299" t="str">
        <f>'∆Ct and 2^(-∆Ct) means'!AC47</f>
        <v/>
      </c>
      <c r="S47" s="299" t="str">
        <f>'∆Ct and 2^(-∆Ct) means'!AD47</f>
        <v/>
      </c>
      <c r="T47" s="299" t="str">
        <f>'∆Ct and 2^(-∆Ct) means'!AE47</f>
        <v/>
      </c>
      <c r="U47" s="299" t="str">
        <f>'∆Ct and 2^(-∆Ct) means'!AF47</f>
        <v/>
      </c>
      <c r="V47" s="299" t="str">
        <f>'∆Ct and 2^(-∆Ct) means'!AG47</f>
        <v/>
      </c>
      <c r="W47" s="299" t="str">
        <f>'∆Ct and 2^(-∆Ct) means'!AH47</f>
        <v/>
      </c>
      <c r="X47" s="300" t="str">
        <f>'∆Ct and 2^(-∆Ct) means'!AI47</f>
        <v/>
      </c>
      <c r="Y47" s="298" t="str">
        <f>IF(ISERROR(LOG('∆Ct and 2^(-∆Ct) means'!N47)),"",IF(LOG('∆Ct and 2^(-∆Ct) means'!N47)&gt;1,LOG('∆Ct and 2^(-∆Ct) means'!N47),-1/LOG('∆Ct and 2^(-∆Ct) means'!N47)))</f>
        <v/>
      </c>
      <c r="Z47" s="299" t="str">
        <f>IF(ISERROR(LOG('∆Ct and 2^(-∆Ct) means'!O47)),"",IF(LOG('∆Ct and 2^(-∆Ct) means'!O47)&gt;1,LOG('∆Ct and 2^(-∆Ct) means'!O47),-1/LOG('∆Ct and 2^(-∆Ct) means'!O47)))</f>
        <v/>
      </c>
      <c r="AA47" s="299" t="str">
        <f>IF(ISERROR(LOG('∆Ct and 2^(-∆Ct) means'!P47)),"",IF(LOG('∆Ct and 2^(-∆Ct) means'!P47)&gt;1,LOG('∆Ct and 2^(-∆Ct) means'!P47),-1/LOG('∆Ct and 2^(-∆Ct) means'!P47)))</f>
        <v/>
      </c>
      <c r="AB47" s="299" t="str">
        <f>IF(ISERROR(LOG('∆Ct and 2^(-∆Ct) means'!Q47)),"",IF(LOG('∆Ct and 2^(-∆Ct) means'!Q47)&gt;1,LOG('∆Ct and 2^(-∆Ct) means'!Q47),-1/LOG('∆Ct and 2^(-∆Ct) means'!Q47)))</f>
        <v/>
      </c>
      <c r="AC47" s="299" t="str">
        <f>IF(ISERROR(LOG('∆Ct and 2^(-∆Ct) means'!R47)),"",IF(LOG('∆Ct and 2^(-∆Ct) means'!R47)&gt;1,LOG('∆Ct and 2^(-∆Ct) means'!R47),-1/LOG('∆Ct and 2^(-∆Ct) means'!R47)))</f>
        <v/>
      </c>
      <c r="AD47" s="299" t="str">
        <f>IF(ISERROR(LOG('∆Ct and 2^(-∆Ct) means'!S47)),"",IF(LOG('∆Ct and 2^(-∆Ct) means'!S47)&gt;1,LOG('∆Ct and 2^(-∆Ct) means'!S47),-1/LOG('∆Ct and 2^(-∆Ct) means'!S47)))</f>
        <v/>
      </c>
      <c r="AE47" s="299" t="str">
        <f>IF(ISERROR(LOG('∆Ct and 2^(-∆Ct) means'!T47)),"",IF(LOG('∆Ct and 2^(-∆Ct) means'!T47)&gt;1,LOG('∆Ct and 2^(-∆Ct) means'!T47),-1/LOG('∆Ct and 2^(-∆Ct) means'!T47)))</f>
        <v/>
      </c>
      <c r="AF47" s="299" t="str">
        <f>IF(ISERROR(LOG('∆Ct and 2^(-∆Ct) means'!U47)),"",IF(LOG('∆Ct and 2^(-∆Ct) means'!U47)&gt;1,LOG('∆Ct and 2^(-∆Ct) means'!U47),-1/LOG('∆Ct and 2^(-∆Ct) means'!U47)))</f>
        <v/>
      </c>
      <c r="AG47" s="299" t="str">
        <f>IF(ISERROR(LOG('∆Ct and 2^(-∆Ct) means'!V47)),"",IF(LOG('∆Ct and 2^(-∆Ct) means'!V47)&gt;1,LOG('∆Ct and 2^(-∆Ct) means'!V47),-1/LOG('∆Ct and 2^(-∆Ct) means'!V47)))</f>
        <v/>
      </c>
      <c r="AH47" s="299" t="str">
        <f>IF(ISERROR(LOG('∆Ct and 2^(-∆Ct) means'!W47)),"",IF(LOG('∆Ct and 2^(-∆Ct) means'!W47)&gt;1,LOG('∆Ct and 2^(-∆Ct) means'!W47),-1/LOG('∆Ct and 2^(-∆Ct) means'!W47)))</f>
        <v/>
      </c>
      <c r="AI47" s="300" t="str">
        <f>IF(ISERROR(LOG('∆Ct and 2^(-∆Ct) means'!X47)),"",IF(LOG('∆Ct and 2^(-∆Ct) means'!X47)&gt;1,LOG('∆Ct and 2^(-∆Ct) means'!X47),-1/LOG('∆Ct and 2^(-∆Ct) means'!X47)))</f>
        <v/>
      </c>
      <c r="AJ47" s="295" t="str">
        <f>'Express° Variation - Validation'!F47</f>
        <v/>
      </c>
      <c r="AK47" s="296" t="str">
        <f>'Express° Variation - Validation'!I47</f>
        <v/>
      </c>
      <c r="AL47" s="296" t="str">
        <f>'Express° Variation - Validation'!L47</f>
        <v/>
      </c>
      <c r="AM47" s="296" t="str">
        <f>'Express° Variation - Validation'!O47</f>
        <v/>
      </c>
      <c r="AN47" s="296" t="str">
        <f>'Express° Variation - Validation'!R47</f>
        <v/>
      </c>
      <c r="AO47" s="296" t="str">
        <f>'Express° Variation - Validation'!U47</f>
        <v/>
      </c>
      <c r="AP47" s="296" t="str">
        <f>'Express° Variation - Validation'!X47</f>
        <v/>
      </c>
      <c r="AQ47" s="296" t="str">
        <f>'Express° Variation - Validation'!AA47</f>
        <v/>
      </c>
      <c r="AR47" s="296" t="str">
        <f>'Express° Variation - Validation'!AD47</f>
        <v/>
      </c>
      <c r="AS47" s="297" t="str">
        <f>'Express° Variation - Validation'!AG47</f>
        <v/>
      </c>
      <c r="AT47" s="295" t="str">
        <f>'∆Ct and 2^(-∆Ct) means'!AK47</f>
        <v/>
      </c>
      <c r="AU47" s="296" t="str">
        <f>'∆Ct and 2^(-∆Ct) means'!AM47</f>
        <v/>
      </c>
      <c r="AV47" s="296" t="str">
        <f>'∆Ct and 2^(-∆Ct) means'!AO47</f>
        <v/>
      </c>
      <c r="AW47" s="296" t="str">
        <f>'∆Ct and 2^(-∆Ct) means'!AQ47</f>
        <v/>
      </c>
      <c r="AX47" s="296" t="str">
        <f>'∆Ct and 2^(-∆Ct) means'!AS47</f>
        <v/>
      </c>
      <c r="AY47" s="296" t="str">
        <f>'∆Ct and 2^(-∆Ct) means'!AU47</f>
        <v/>
      </c>
      <c r="AZ47" s="296" t="str">
        <f>'∆Ct and 2^(-∆Ct) means'!AW47</f>
        <v/>
      </c>
      <c r="BA47" s="296" t="str">
        <f>'∆Ct and 2^(-∆Ct) means'!AY47</f>
        <v/>
      </c>
      <c r="BB47" s="296" t="str">
        <f>'∆Ct and 2^(-∆Ct) means'!BA47</f>
        <v/>
      </c>
      <c r="BC47" s="297" t="str">
        <f>'∆Ct and 2^(-∆Ct) means'!BC47</f>
        <v/>
      </c>
    </row>
    <row r="48" spans="1:55" hidden="1">
      <c r="A48" s="265" t="s">
        <v>53</v>
      </c>
      <c r="B48" s="276" t="str">
        <f>'Selection of Genes to Bar Chart'!L7</f>
        <v/>
      </c>
      <c r="C48" s="275" t="str">
        <f>'Ct means'!C48</f>
        <v/>
      </c>
      <c r="D48" s="275" t="str">
        <f>'Ct means'!F48</f>
        <v/>
      </c>
      <c r="E48" s="275" t="str">
        <f>'Ct means'!I48</f>
        <v/>
      </c>
      <c r="F48" s="275" t="str">
        <f>'Ct means'!L48</f>
        <v/>
      </c>
      <c r="G48" s="275" t="str">
        <f>'Ct means'!O48</f>
        <v/>
      </c>
      <c r="H48" s="275" t="str">
        <f>'Ct means'!R48</f>
        <v/>
      </c>
      <c r="I48" s="275" t="str">
        <f>'Ct means'!U48</f>
        <v/>
      </c>
      <c r="J48" s="275" t="str">
        <f>'Ct means'!X48</f>
        <v/>
      </c>
      <c r="K48" s="275" t="str">
        <f>'Ct means'!AA48</f>
        <v/>
      </c>
      <c r="L48" s="275" t="str">
        <f>'Ct means'!AD48</f>
        <v/>
      </c>
      <c r="M48" s="275" t="str">
        <f>'Ct means'!AG48</f>
        <v/>
      </c>
      <c r="N48" s="298" t="str">
        <f>'∆Ct and 2^(-∆Ct) means'!Y48</f>
        <v/>
      </c>
      <c r="O48" s="299" t="str">
        <f>'∆Ct and 2^(-∆Ct) means'!Z48</f>
        <v/>
      </c>
      <c r="P48" s="299" t="str">
        <f>'∆Ct and 2^(-∆Ct) means'!AA48</f>
        <v/>
      </c>
      <c r="Q48" s="299" t="str">
        <f>'∆Ct and 2^(-∆Ct) means'!AB48</f>
        <v/>
      </c>
      <c r="R48" s="299" t="str">
        <f>'∆Ct and 2^(-∆Ct) means'!AC48</f>
        <v/>
      </c>
      <c r="S48" s="299" t="str">
        <f>'∆Ct and 2^(-∆Ct) means'!AD48</f>
        <v/>
      </c>
      <c r="T48" s="299" t="str">
        <f>'∆Ct and 2^(-∆Ct) means'!AE48</f>
        <v/>
      </c>
      <c r="U48" s="299" t="str">
        <f>'∆Ct and 2^(-∆Ct) means'!AF48</f>
        <v/>
      </c>
      <c r="V48" s="299" t="str">
        <f>'∆Ct and 2^(-∆Ct) means'!AG48</f>
        <v/>
      </c>
      <c r="W48" s="299" t="str">
        <f>'∆Ct and 2^(-∆Ct) means'!AH48</f>
        <v/>
      </c>
      <c r="X48" s="300" t="str">
        <f>'∆Ct and 2^(-∆Ct) means'!AI48</f>
        <v/>
      </c>
      <c r="Y48" s="298" t="str">
        <f>IF(ISERROR(LOG('∆Ct and 2^(-∆Ct) means'!N48)),"",IF(LOG('∆Ct and 2^(-∆Ct) means'!N48)&gt;1,LOG('∆Ct and 2^(-∆Ct) means'!N48),-1/LOG('∆Ct and 2^(-∆Ct) means'!N48)))</f>
        <v/>
      </c>
      <c r="Z48" s="299" t="str">
        <f>IF(ISERROR(LOG('∆Ct and 2^(-∆Ct) means'!O48)),"",IF(LOG('∆Ct and 2^(-∆Ct) means'!O48)&gt;1,LOG('∆Ct and 2^(-∆Ct) means'!O48),-1/LOG('∆Ct and 2^(-∆Ct) means'!O48)))</f>
        <v/>
      </c>
      <c r="AA48" s="299" t="str">
        <f>IF(ISERROR(LOG('∆Ct and 2^(-∆Ct) means'!P48)),"",IF(LOG('∆Ct and 2^(-∆Ct) means'!P48)&gt;1,LOG('∆Ct and 2^(-∆Ct) means'!P48),-1/LOG('∆Ct and 2^(-∆Ct) means'!P48)))</f>
        <v/>
      </c>
      <c r="AB48" s="299" t="str">
        <f>IF(ISERROR(LOG('∆Ct and 2^(-∆Ct) means'!Q48)),"",IF(LOG('∆Ct and 2^(-∆Ct) means'!Q48)&gt;1,LOG('∆Ct and 2^(-∆Ct) means'!Q48),-1/LOG('∆Ct and 2^(-∆Ct) means'!Q48)))</f>
        <v/>
      </c>
      <c r="AC48" s="299" t="str">
        <f>IF(ISERROR(LOG('∆Ct and 2^(-∆Ct) means'!R48)),"",IF(LOG('∆Ct and 2^(-∆Ct) means'!R48)&gt;1,LOG('∆Ct and 2^(-∆Ct) means'!R48),-1/LOG('∆Ct and 2^(-∆Ct) means'!R48)))</f>
        <v/>
      </c>
      <c r="AD48" s="299" t="str">
        <f>IF(ISERROR(LOG('∆Ct and 2^(-∆Ct) means'!S48)),"",IF(LOG('∆Ct and 2^(-∆Ct) means'!S48)&gt;1,LOG('∆Ct and 2^(-∆Ct) means'!S48),-1/LOG('∆Ct and 2^(-∆Ct) means'!S48)))</f>
        <v/>
      </c>
      <c r="AE48" s="299" t="str">
        <f>IF(ISERROR(LOG('∆Ct and 2^(-∆Ct) means'!T48)),"",IF(LOG('∆Ct and 2^(-∆Ct) means'!T48)&gt;1,LOG('∆Ct and 2^(-∆Ct) means'!T48),-1/LOG('∆Ct and 2^(-∆Ct) means'!T48)))</f>
        <v/>
      </c>
      <c r="AF48" s="299" t="str">
        <f>IF(ISERROR(LOG('∆Ct and 2^(-∆Ct) means'!U48)),"",IF(LOG('∆Ct and 2^(-∆Ct) means'!U48)&gt;1,LOG('∆Ct and 2^(-∆Ct) means'!U48),-1/LOG('∆Ct and 2^(-∆Ct) means'!U48)))</f>
        <v/>
      </c>
      <c r="AG48" s="299" t="str">
        <f>IF(ISERROR(LOG('∆Ct and 2^(-∆Ct) means'!V48)),"",IF(LOG('∆Ct and 2^(-∆Ct) means'!V48)&gt;1,LOG('∆Ct and 2^(-∆Ct) means'!V48),-1/LOG('∆Ct and 2^(-∆Ct) means'!V48)))</f>
        <v/>
      </c>
      <c r="AH48" s="299" t="str">
        <f>IF(ISERROR(LOG('∆Ct and 2^(-∆Ct) means'!W48)),"",IF(LOG('∆Ct and 2^(-∆Ct) means'!W48)&gt;1,LOG('∆Ct and 2^(-∆Ct) means'!W48),-1/LOG('∆Ct and 2^(-∆Ct) means'!W48)))</f>
        <v/>
      </c>
      <c r="AI48" s="300" t="str">
        <f>IF(ISERROR(LOG('∆Ct and 2^(-∆Ct) means'!X48)),"",IF(LOG('∆Ct and 2^(-∆Ct) means'!X48)&gt;1,LOG('∆Ct and 2^(-∆Ct) means'!X48),-1/LOG('∆Ct and 2^(-∆Ct) means'!X48)))</f>
        <v/>
      </c>
      <c r="AJ48" s="295" t="str">
        <f>'Express° Variation - Validation'!F48</f>
        <v/>
      </c>
      <c r="AK48" s="296" t="str">
        <f>'Express° Variation - Validation'!I48</f>
        <v/>
      </c>
      <c r="AL48" s="296" t="str">
        <f>'Express° Variation - Validation'!L48</f>
        <v/>
      </c>
      <c r="AM48" s="296" t="str">
        <f>'Express° Variation - Validation'!O48</f>
        <v/>
      </c>
      <c r="AN48" s="296" t="str">
        <f>'Express° Variation - Validation'!R48</f>
        <v/>
      </c>
      <c r="AO48" s="296" t="str">
        <f>'Express° Variation - Validation'!U48</f>
        <v/>
      </c>
      <c r="AP48" s="296" t="str">
        <f>'Express° Variation - Validation'!X48</f>
        <v/>
      </c>
      <c r="AQ48" s="296" t="str">
        <f>'Express° Variation - Validation'!AA48</f>
        <v/>
      </c>
      <c r="AR48" s="296" t="str">
        <f>'Express° Variation - Validation'!AD48</f>
        <v/>
      </c>
      <c r="AS48" s="297" t="str">
        <f>'Express° Variation - Validation'!AG48</f>
        <v/>
      </c>
      <c r="AT48" s="295" t="str">
        <f>'∆Ct and 2^(-∆Ct) means'!AK48</f>
        <v/>
      </c>
      <c r="AU48" s="296" t="str">
        <f>'∆Ct and 2^(-∆Ct) means'!AM48</f>
        <v/>
      </c>
      <c r="AV48" s="296" t="str">
        <f>'∆Ct and 2^(-∆Ct) means'!AO48</f>
        <v/>
      </c>
      <c r="AW48" s="296" t="str">
        <f>'∆Ct and 2^(-∆Ct) means'!AQ48</f>
        <v/>
      </c>
      <c r="AX48" s="296" t="str">
        <f>'∆Ct and 2^(-∆Ct) means'!AS48</f>
        <v/>
      </c>
      <c r="AY48" s="296" t="str">
        <f>'∆Ct and 2^(-∆Ct) means'!AU48</f>
        <v/>
      </c>
      <c r="AZ48" s="296" t="str">
        <f>'∆Ct and 2^(-∆Ct) means'!AW48</f>
        <v/>
      </c>
      <c r="BA48" s="296" t="str">
        <f>'∆Ct and 2^(-∆Ct) means'!AY48</f>
        <v/>
      </c>
      <c r="BB48" s="296" t="str">
        <f>'∆Ct and 2^(-∆Ct) means'!BA48</f>
        <v/>
      </c>
      <c r="BC48" s="297" t="str">
        <f>'∆Ct and 2^(-∆Ct) means'!BC48</f>
        <v/>
      </c>
    </row>
    <row r="49" spans="1:55" hidden="1">
      <c r="A49" s="265" t="s">
        <v>54</v>
      </c>
      <c r="B49" s="276" t="str">
        <f>'Selection of Genes to Bar Chart'!M7</f>
        <v/>
      </c>
      <c r="C49" s="275" t="str">
        <f>'Ct means'!C49</f>
        <v/>
      </c>
      <c r="D49" s="275" t="str">
        <f>'Ct means'!F49</f>
        <v/>
      </c>
      <c r="E49" s="275" t="str">
        <f>'Ct means'!I49</f>
        <v/>
      </c>
      <c r="F49" s="275" t="str">
        <f>'Ct means'!L49</f>
        <v/>
      </c>
      <c r="G49" s="275" t="str">
        <f>'Ct means'!O49</f>
        <v/>
      </c>
      <c r="H49" s="275" t="str">
        <f>'Ct means'!R49</f>
        <v/>
      </c>
      <c r="I49" s="275" t="str">
        <f>'Ct means'!U49</f>
        <v/>
      </c>
      <c r="J49" s="275" t="str">
        <f>'Ct means'!X49</f>
        <v/>
      </c>
      <c r="K49" s="275" t="str">
        <f>'Ct means'!AA49</f>
        <v/>
      </c>
      <c r="L49" s="275" t="str">
        <f>'Ct means'!AD49</f>
        <v/>
      </c>
      <c r="M49" s="275" t="str">
        <f>'Ct means'!AG49</f>
        <v/>
      </c>
      <c r="N49" s="298" t="str">
        <f>'∆Ct and 2^(-∆Ct) means'!Y49</f>
        <v/>
      </c>
      <c r="O49" s="299" t="str">
        <f>'∆Ct and 2^(-∆Ct) means'!Z49</f>
        <v/>
      </c>
      <c r="P49" s="299" t="str">
        <f>'∆Ct and 2^(-∆Ct) means'!AA49</f>
        <v/>
      </c>
      <c r="Q49" s="299" t="str">
        <f>'∆Ct and 2^(-∆Ct) means'!AB49</f>
        <v/>
      </c>
      <c r="R49" s="299" t="str">
        <f>'∆Ct and 2^(-∆Ct) means'!AC49</f>
        <v/>
      </c>
      <c r="S49" s="299" t="str">
        <f>'∆Ct and 2^(-∆Ct) means'!AD49</f>
        <v/>
      </c>
      <c r="T49" s="299" t="str">
        <f>'∆Ct and 2^(-∆Ct) means'!AE49</f>
        <v/>
      </c>
      <c r="U49" s="299" t="str">
        <f>'∆Ct and 2^(-∆Ct) means'!AF49</f>
        <v/>
      </c>
      <c r="V49" s="299" t="str">
        <f>'∆Ct and 2^(-∆Ct) means'!AG49</f>
        <v/>
      </c>
      <c r="W49" s="299" t="str">
        <f>'∆Ct and 2^(-∆Ct) means'!AH49</f>
        <v/>
      </c>
      <c r="X49" s="300" t="str">
        <f>'∆Ct and 2^(-∆Ct) means'!AI49</f>
        <v/>
      </c>
      <c r="Y49" s="298" t="str">
        <f>IF(ISERROR(LOG('∆Ct and 2^(-∆Ct) means'!N49)),"",IF(LOG('∆Ct and 2^(-∆Ct) means'!N49)&gt;1,LOG('∆Ct and 2^(-∆Ct) means'!N49),-1/LOG('∆Ct and 2^(-∆Ct) means'!N49)))</f>
        <v/>
      </c>
      <c r="Z49" s="299" t="str">
        <f>IF(ISERROR(LOG('∆Ct and 2^(-∆Ct) means'!O49)),"",IF(LOG('∆Ct and 2^(-∆Ct) means'!O49)&gt;1,LOG('∆Ct and 2^(-∆Ct) means'!O49),-1/LOG('∆Ct and 2^(-∆Ct) means'!O49)))</f>
        <v/>
      </c>
      <c r="AA49" s="299" t="str">
        <f>IF(ISERROR(LOG('∆Ct and 2^(-∆Ct) means'!P49)),"",IF(LOG('∆Ct and 2^(-∆Ct) means'!P49)&gt;1,LOG('∆Ct and 2^(-∆Ct) means'!P49),-1/LOG('∆Ct and 2^(-∆Ct) means'!P49)))</f>
        <v/>
      </c>
      <c r="AB49" s="299" t="str">
        <f>IF(ISERROR(LOG('∆Ct and 2^(-∆Ct) means'!Q49)),"",IF(LOG('∆Ct and 2^(-∆Ct) means'!Q49)&gt;1,LOG('∆Ct and 2^(-∆Ct) means'!Q49),-1/LOG('∆Ct and 2^(-∆Ct) means'!Q49)))</f>
        <v/>
      </c>
      <c r="AC49" s="299" t="str">
        <f>IF(ISERROR(LOG('∆Ct and 2^(-∆Ct) means'!R49)),"",IF(LOG('∆Ct and 2^(-∆Ct) means'!R49)&gt;1,LOG('∆Ct and 2^(-∆Ct) means'!R49),-1/LOG('∆Ct and 2^(-∆Ct) means'!R49)))</f>
        <v/>
      </c>
      <c r="AD49" s="299" t="str">
        <f>IF(ISERROR(LOG('∆Ct and 2^(-∆Ct) means'!S49)),"",IF(LOG('∆Ct and 2^(-∆Ct) means'!S49)&gt;1,LOG('∆Ct and 2^(-∆Ct) means'!S49),-1/LOG('∆Ct and 2^(-∆Ct) means'!S49)))</f>
        <v/>
      </c>
      <c r="AE49" s="299" t="str">
        <f>IF(ISERROR(LOG('∆Ct and 2^(-∆Ct) means'!T49)),"",IF(LOG('∆Ct and 2^(-∆Ct) means'!T49)&gt;1,LOG('∆Ct and 2^(-∆Ct) means'!T49),-1/LOG('∆Ct and 2^(-∆Ct) means'!T49)))</f>
        <v/>
      </c>
      <c r="AF49" s="299" t="str">
        <f>IF(ISERROR(LOG('∆Ct and 2^(-∆Ct) means'!U49)),"",IF(LOG('∆Ct and 2^(-∆Ct) means'!U49)&gt;1,LOG('∆Ct and 2^(-∆Ct) means'!U49),-1/LOG('∆Ct and 2^(-∆Ct) means'!U49)))</f>
        <v/>
      </c>
      <c r="AG49" s="299" t="str">
        <f>IF(ISERROR(LOG('∆Ct and 2^(-∆Ct) means'!V49)),"",IF(LOG('∆Ct and 2^(-∆Ct) means'!V49)&gt;1,LOG('∆Ct and 2^(-∆Ct) means'!V49),-1/LOG('∆Ct and 2^(-∆Ct) means'!V49)))</f>
        <v/>
      </c>
      <c r="AH49" s="299" t="str">
        <f>IF(ISERROR(LOG('∆Ct and 2^(-∆Ct) means'!W49)),"",IF(LOG('∆Ct and 2^(-∆Ct) means'!W49)&gt;1,LOG('∆Ct and 2^(-∆Ct) means'!W49),-1/LOG('∆Ct and 2^(-∆Ct) means'!W49)))</f>
        <v/>
      </c>
      <c r="AI49" s="300" t="str">
        <f>IF(ISERROR(LOG('∆Ct and 2^(-∆Ct) means'!X49)),"",IF(LOG('∆Ct and 2^(-∆Ct) means'!X49)&gt;1,LOG('∆Ct and 2^(-∆Ct) means'!X49),-1/LOG('∆Ct and 2^(-∆Ct) means'!X49)))</f>
        <v/>
      </c>
      <c r="AJ49" s="295" t="str">
        <f>'Express° Variation - Validation'!F49</f>
        <v/>
      </c>
      <c r="AK49" s="296" t="str">
        <f>'Express° Variation - Validation'!I49</f>
        <v/>
      </c>
      <c r="AL49" s="296" t="str">
        <f>'Express° Variation - Validation'!L49</f>
        <v/>
      </c>
      <c r="AM49" s="296" t="str">
        <f>'Express° Variation - Validation'!O49</f>
        <v/>
      </c>
      <c r="AN49" s="296" t="str">
        <f>'Express° Variation - Validation'!R49</f>
        <v/>
      </c>
      <c r="AO49" s="296" t="str">
        <f>'Express° Variation - Validation'!U49</f>
        <v/>
      </c>
      <c r="AP49" s="296" t="str">
        <f>'Express° Variation - Validation'!X49</f>
        <v/>
      </c>
      <c r="AQ49" s="296" t="str">
        <f>'Express° Variation - Validation'!AA49</f>
        <v/>
      </c>
      <c r="AR49" s="296" t="str">
        <f>'Express° Variation - Validation'!AD49</f>
        <v/>
      </c>
      <c r="AS49" s="297" t="str">
        <f>'Express° Variation - Validation'!AG49</f>
        <v/>
      </c>
      <c r="AT49" s="295" t="str">
        <f>'∆Ct and 2^(-∆Ct) means'!AK49</f>
        <v/>
      </c>
      <c r="AU49" s="296" t="str">
        <f>'∆Ct and 2^(-∆Ct) means'!AM49</f>
        <v/>
      </c>
      <c r="AV49" s="296" t="str">
        <f>'∆Ct and 2^(-∆Ct) means'!AO49</f>
        <v/>
      </c>
      <c r="AW49" s="296" t="str">
        <f>'∆Ct and 2^(-∆Ct) means'!AQ49</f>
        <v/>
      </c>
      <c r="AX49" s="296" t="str">
        <f>'∆Ct and 2^(-∆Ct) means'!AS49</f>
        <v/>
      </c>
      <c r="AY49" s="296" t="str">
        <f>'∆Ct and 2^(-∆Ct) means'!AU49</f>
        <v/>
      </c>
      <c r="AZ49" s="296" t="str">
        <f>'∆Ct and 2^(-∆Ct) means'!AW49</f>
        <v/>
      </c>
      <c r="BA49" s="296" t="str">
        <f>'∆Ct and 2^(-∆Ct) means'!AY49</f>
        <v/>
      </c>
      <c r="BB49" s="296" t="str">
        <f>'∆Ct and 2^(-∆Ct) means'!BA49</f>
        <v/>
      </c>
      <c r="BC49" s="297" t="str">
        <f>'∆Ct and 2^(-∆Ct) means'!BC49</f>
        <v/>
      </c>
    </row>
    <row r="50" spans="1:55" hidden="1">
      <c r="A50" s="265" t="s">
        <v>55</v>
      </c>
      <c r="B50" s="276" t="str">
        <f>'Selection of Genes to Bar Chart'!N7</f>
        <v/>
      </c>
      <c r="C50" s="275" t="str">
        <f>'Ct means'!C50</f>
        <v/>
      </c>
      <c r="D50" s="275" t="str">
        <f>'Ct means'!F50</f>
        <v/>
      </c>
      <c r="E50" s="275" t="str">
        <f>'Ct means'!I50</f>
        <v/>
      </c>
      <c r="F50" s="275" t="str">
        <f>'Ct means'!L50</f>
        <v/>
      </c>
      <c r="G50" s="275" t="str">
        <f>'Ct means'!O50</f>
        <v/>
      </c>
      <c r="H50" s="275" t="str">
        <f>'Ct means'!R50</f>
        <v/>
      </c>
      <c r="I50" s="275" t="str">
        <f>'Ct means'!U50</f>
        <v/>
      </c>
      <c r="J50" s="275" t="str">
        <f>'Ct means'!X50</f>
        <v/>
      </c>
      <c r="K50" s="275" t="str">
        <f>'Ct means'!AA50</f>
        <v/>
      </c>
      <c r="L50" s="275" t="str">
        <f>'Ct means'!AD50</f>
        <v/>
      </c>
      <c r="M50" s="275" t="str">
        <f>'Ct means'!AG50</f>
        <v/>
      </c>
      <c r="N50" s="298" t="str">
        <f>'∆Ct and 2^(-∆Ct) means'!Y50</f>
        <v/>
      </c>
      <c r="O50" s="299" t="str">
        <f>'∆Ct and 2^(-∆Ct) means'!Z50</f>
        <v/>
      </c>
      <c r="P50" s="299" t="str">
        <f>'∆Ct and 2^(-∆Ct) means'!AA50</f>
        <v/>
      </c>
      <c r="Q50" s="299" t="str">
        <f>'∆Ct and 2^(-∆Ct) means'!AB50</f>
        <v/>
      </c>
      <c r="R50" s="299" t="str">
        <f>'∆Ct and 2^(-∆Ct) means'!AC50</f>
        <v/>
      </c>
      <c r="S50" s="299" t="str">
        <f>'∆Ct and 2^(-∆Ct) means'!AD50</f>
        <v/>
      </c>
      <c r="T50" s="299" t="str">
        <f>'∆Ct and 2^(-∆Ct) means'!AE50</f>
        <v/>
      </c>
      <c r="U50" s="299" t="str">
        <f>'∆Ct and 2^(-∆Ct) means'!AF50</f>
        <v/>
      </c>
      <c r="V50" s="299" t="str">
        <f>'∆Ct and 2^(-∆Ct) means'!AG50</f>
        <v/>
      </c>
      <c r="W50" s="299" t="str">
        <f>'∆Ct and 2^(-∆Ct) means'!AH50</f>
        <v/>
      </c>
      <c r="X50" s="300" t="str">
        <f>'∆Ct and 2^(-∆Ct) means'!AI50</f>
        <v/>
      </c>
      <c r="Y50" s="298" t="str">
        <f>IF(ISERROR(LOG('∆Ct and 2^(-∆Ct) means'!N50)),"",IF(LOG('∆Ct and 2^(-∆Ct) means'!N50)&gt;1,LOG('∆Ct and 2^(-∆Ct) means'!N50),-1/LOG('∆Ct and 2^(-∆Ct) means'!N50)))</f>
        <v/>
      </c>
      <c r="Z50" s="299" t="str">
        <f>IF(ISERROR(LOG('∆Ct and 2^(-∆Ct) means'!O50)),"",IF(LOG('∆Ct and 2^(-∆Ct) means'!O50)&gt;1,LOG('∆Ct and 2^(-∆Ct) means'!O50),-1/LOG('∆Ct and 2^(-∆Ct) means'!O50)))</f>
        <v/>
      </c>
      <c r="AA50" s="299" t="str">
        <f>IF(ISERROR(LOG('∆Ct and 2^(-∆Ct) means'!P50)),"",IF(LOG('∆Ct and 2^(-∆Ct) means'!P50)&gt;1,LOG('∆Ct and 2^(-∆Ct) means'!P50),-1/LOG('∆Ct and 2^(-∆Ct) means'!P50)))</f>
        <v/>
      </c>
      <c r="AB50" s="299" t="str">
        <f>IF(ISERROR(LOG('∆Ct and 2^(-∆Ct) means'!Q50)),"",IF(LOG('∆Ct and 2^(-∆Ct) means'!Q50)&gt;1,LOG('∆Ct and 2^(-∆Ct) means'!Q50),-1/LOG('∆Ct and 2^(-∆Ct) means'!Q50)))</f>
        <v/>
      </c>
      <c r="AC50" s="299" t="str">
        <f>IF(ISERROR(LOG('∆Ct and 2^(-∆Ct) means'!R50)),"",IF(LOG('∆Ct and 2^(-∆Ct) means'!R50)&gt;1,LOG('∆Ct and 2^(-∆Ct) means'!R50),-1/LOG('∆Ct and 2^(-∆Ct) means'!R50)))</f>
        <v/>
      </c>
      <c r="AD50" s="299" t="str">
        <f>IF(ISERROR(LOG('∆Ct and 2^(-∆Ct) means'!S50)),"",IF(LOG('∆Ct and 2^(-∆Ct) means'!S50)&gt;1,LOG('∆Ct and 2^(-∆Ct) means'!S50),-1/LOG('∆Ct and 2^(-∆Ct) means'!S50)))</f>
        <v/>
      </c>
      <c r="AE50" s="299" t="str">
        <f>IF(ISERROR(LOG('∆Ct and 2^(-∆Ct) means'!T50)),"",IF(LOG('∆Ct and 2^(-∆Ct) means'!T50)&gt;1,LOG('∆Ct and 2^(-∆Ct) means'!T50),-1/LOG('∆Ct and 2^(-∆Ct) means'!T50)))</f>
        <v/>
      </c>
      <c r="AF50" s="299" t="str">
        <f>IF(ISERROR(LOG('∆Ct and 2^(-∆Ct) means'!U50)),"",IF(LOG('∆Ct and 2^(-∆Ct) means'!U50)&gt;1,LOG('∆Ct and 2^(-∆Ct) means'!U50),-1/LOG('∆Ct and 2^(-∆Ct) means'!U50)))</f>
        <v/>
      </c>
      <c r="AG50" s="299" t="str">
        <f>IF(ISERROR(LOG('∆Ct and 2^(-∆Ct) means'!V50)),"",IF(LOG('∆Ct and 2^(-∆Ct) means'!V50)&gt;1,LOG('∆Ct and 2^(-∆Ct) means'!V50),-1/LOG('∆Ct and 2^(-∆Ct) means'!V50)))</f>
        <v/>
      </c>
      <c r="AH50" s="299" t="str">
        <f>IF(ISERROR(LOG('∆Ct and 2^(-∆Ct) means'!W50)),"",IF(LOG('∆Ct and 2^(-∆Ct) means'!W50)&gt;1,LOG('∆Ct and 2^(-∆Ct) means'!W50),-1/LOG('∆Ct and 2^(-∆Ct) means'!W50)))</f>
        <v/>
      </c>
      <c r="AI50" s="300" t="str">
        <f>IF(ISERROR(LOG('∆Ct and 2^(-∆Ct) means'!X50)),"",IF(LOG('∆Ct and 2^(-∆Ct) means'!X50)&gt;1,LOG('∆Ct and 2^(-∆Ct) means'!X50),-1/LOG('∆Ct and 2^(-∆Ct) means'!X50)))</f>
        <v/>
      </c>
      <c r="AJ50" s="295" t="str">
        <f>'Express° Variation - Validation'!F50</f>
        <v/>
      </c>
      <c r="AK50" s="296" t="str">
        <f>'Express° Variation - Validation'!I50</f>
        <v/>
      </c>
      <c r="AL50" s="296" t="str">
        <f>'Express° Variation - Validation'!L50</f>
        <v/>
      </c>
      <c r="AM50" s="296" t="str">
        <f>'Express° Variation - Validation'!O50</f>
        <v/>
      </c>
      <c r="AN50" s="296" t="str">
        <f>'Express° Variation - Validation'!R50</f>
        <v/>
      </c>
      <c r="AO50" s="296" t="str">
        <f>'Express° Variation - Validation'!U50</f>
        <v/>
      </c>
      <c r="AP50" s="296" t="str">
        <f>'Express° Variation - Validation'!X50</f>
        <v/>
      </c>
      <c r="AQ50" s="296" t="str">
        <f>'Express° Variation - Validation'!AA50</f>
        <v/>
      </c>
      <c r="AR50" s="296" t="str">
        <f>'Express° Variation - Validation'!AD50</f>
        <v/>
      </c>
      <c r="AS50" s="297" t="str">
        <f>'Express° Variation - Validation'!AG50</f>
        <v/>
      </c>
      <c r="AT50" s="295" t="str">
        <f>'∆Ct and 2^(-∆Ct) means'!AK50</f>
        <v/>
      </c>
      <c r="AU50" s="296" t="str">
        <f>'∆Ct and 2^(-∆Ct) means'!AM50</f>
        <v/>
      </c>
      <c r="AV50" s="296" t="str">
        <f>'∆Ct and 2^(-∆Ct) means'!AO50</f>
        <v/>
      </c>
      <c r="AW50" s="296" t="str">
        <f>'∆Ct and 2^(-∆Ct) means'!AQ50</f>
        <v/>
      </c>
      <c r="AX50" s="296" t="str">
        <f>'∆Ct and 2^(-∆Ct) means'!AS50</f>
        <v/>
      </c>
      <c r="AY50" s="296" t="str">
        <f>'∆Ct and 2^(-∆Ct) means'!AU50</f>
        <v/>
      </c>
      <c r="AZ50" s="296" t="str">
        <f>'∆Ct and 2^(-∆Ct) means'!AW50</f>
        <v/>
      </c>
      <c r="BA50" s="296" t="str">
        <f>'∆Ct and 2^(-∆Ct) means'!AY50</f>
        <v/>
      </c>
      <c r="BB50" s="296" t="str">
        <f>'∆Ct and 2^(-∆Ct) means'!BA50</f>
        <v/>
      </c>
      <c r="BC50" s="297" t="str">
        <f>'∆Ct and 2^(-∆Ct) means'!BC50</f>
        <v/>
      </c>
    </row>
    <row r="51" spans="1:55" hidden="1">
      <c r="A51" s="265" t="s">
        <v>56</v>
      </c>
      <c r="B51" s="276" t="str">
        <f>'Selection of Genes to Bar Chart'!C8</f>
        <v/>
      </c>
      <c r="C51" s="275" t="str">
        <f>'Ct means'!C51</f>
        <v/>
      </c>
      <c r="D51" s="275" t="str">
        <f>'Ct means'!F51</f>
        <v/>
      </c>
      <c r="E51" s="275" t="str">
        <f>'Ct means'!I51</f>
        <v/>
      </c>
      <c r="F51" s="275" t="str">
        <f>'Ct means'!L51</f>
        <v/>
      </c>
      <c r="G51" s="275" t="str">
        <f>'Ct means'!O51</f>
        <v/>
      </c>
      <c r="H51" s="275" t="str">
        <f>'Ct means'!R51</f>
        <v/>
      </c>
      <c r="I51" s="275" t="str">
        <f>'Ct means'!U51</f>
        <v/>
      </c>
      <c r="J51" s="275" t="str">
        <f>'Ct means'!X51</f>
        <v/>
      </c>
      <c r="K51" s="275" t="str">
        <f>'Ct means'!AA51</f>
        <v/>
      </c>
      <c r="L51" s="275" t="str">
        <f>'Ct means'!AD51</f>
        <v/>
      </c>
      <c r="M51" s="275" t="str">
        <f>'Ct means'!AG51</f>
        <v/>
      </c>
      <c r="N51" s="298" t="str">
        <f>'∆Ct and 2^(-∆Ct) means'!Y51</f>
        <v/>
      </c>
      <c r="O51" s="299" t="str">
        <f>'∆Ct and 2^(-∆Ct) means'!Z51</f>
        <v/>
      </c>
      <c r="P51" s="299" t="str">
        <f>'∆Ct and 2^(-∆Ct) means'!AA51</f>
        <v/>
      </c>
      <c r="Q51" s="299" t="str">
        <f>'∆Ct and 2^(-∆Ct) means'!AB51</f>
        <v/>
      </c>
      <c r="R51" s="299" t="str">
        <f>'∆Ct and 2^(-∆Ct) means'!AC51</f>
        <v/>
      </c>
      <c r="S51" s="299" t="str">
        <f>'∆Ct and 2^(-∆Ct) means'!AD51</f>
        <v/>
      </c>
      <c r="T51" s="299" t="str">
        <f>'∆Ct and 2^(-∆Ct) means'!AE51</f>
        <v/>
      </c>
      <c r="U51" s="299" t="str">
        <f>'∆Ct and 2^(-∆Ct) means'!AF51</f>
        <v/>
      </c>
      <c r="V51" s="299" t="str">
        <f>'∆Ct and 2^(-∆Ct) means'!AG51</f>
        <v/>
      </c>
      <c r="W51" s="299" t="str">
        <f>'∆Ct and 2^(-∆Ct) means'!AH51</f>
        <v/>
      </c>
      <c r="X51" s="300" t="str">
        <f>'∆Ct and 2^(-∆Ct) means'!AI51</f>
        <v/>
      </c>
      <c r="Y51" s="298" t="str">
        <f>IF(ISERROR(LOG('∆Ct and 2^(-∆Ct) means'!N51)),"",IF(LOG('∆Ct and 2^(-∆Ct) means'!N51)&gt;1,LOG('∆Ct and 2^(-∆Ct) means'!N51),-1/LOG('∆Ct and 2^(-∆Ct) means'!N51)))</f>
        <v/>
      </c>
      <c r="Z51" s="299" t="str">
        <f>IF(ISERROR(LOG('∆Ct and 2^(-∆Ct) means'!O51)),"",IF(LOG('∆Ct and 2^(-∆Ct) means'!O51)&gt;1,LOG('∆Ct and 2^(-∆Ct) means'!O51),-1/LOG('∆Ct and 2^(-∆Ct) means'!O51)))</f>
        <v/>
      </c>
      <c r="AA51" s="299" t="str">
        <f>IF(ISERROR(LOG('∆Ct and 2^(-∆Ct) means'!P51)),"",IF(LOG('∆Ct and 2^(-∆Ct) means'!P51)&gt;1,LOG('∆Ct and 2^(-∆Ct) means'!P51),-1/LOG('∆Ct and 2^(-∆Ct) means'!P51)))</f>
        <v/>
      </c>
      <c r="AB51" s="299" t="str">
        <f>IF(ISERROR(LOG('∆Ct and 2^(-∆Ct) means'!Q51)),"",IF(LOG('∆Ct and 2^(-∆Ct) means'!Q51)&gt;1,LOG('∆Ct and 2^(-∆Ct) means'!Q51),-1/LOG('∆Ct and 2^(-∆Ct) means'!Q51)))</f>
        <v/>
      </c>
      <c r="AC51" s="299" t="str">
        <f>IF(ISERROR(LOG('∆Ct and 2^(-∆Ct) means'!R51)),"",IF(LOG('∆Ct and 2^(-∆Ct) means'!R51)&gt;1,LOG('∆Ct and 2^(-∆Ct) means'!R51),-1/LOG('∆Ct and 2^(-∆Ct) means'!R51)))</f>
        <v/>
      </c>
      <c r="AD51" s="299" t="str">
        <f>IF(ISERROR(LOG('∆Ct and 2^(-∆Ct) means'!S51)),"",IF(LOG('∆Ct and 2^(-∆Ct) means'!S51)&gt;1,LOG('∆Ct and 2^(-∆Ct) means'!S51),-1/LOG('∆Ct and 2^(-∆Ct) means'!S51)))</f>
        <v/>
      </c>
      <c r="AE51" s="299" t="str">
        <f>IF(ISERROR(LOG('∆Ct and 2^(-∆Ct) means'!T51)),"",IF(LOG('∆Ct and 2^(-∆Ct) means'!T51)&gt;1,LOG('∆Ct and 2^(-∆Ct) means'!T51),-1/LOG('∆Ct and 2^(-∆Ct) means'!T51)))</f>
        <v/>
      </c>
      <c r="AF51" s="299" t="str">
        <f>IF(ISERROR(LOG('∆Ct and 2^(-∆Ct) means'!U51)),"",IF(LOG('∆Ct and 2^(-∆Ct) means'!U51)&gt;1,LOG('∆Ct and 2^(-∆Ct) means'!U51),-1/LOG('∆Ct and 2^(-∆Ct) means'!U51)))</f>
        <v/>
      </c>
      <c r="AG51" s="299" t="str">
        <f>IF(ISERROR(LOG('∆Ct and 2^(-∆Ct) means'!V51)),"",IF(LOG('∆Ct and 2^(-∆Ct) means'!V51)&gt;1,LOG('∆Ct and 2^(-∆Ct) means'!V51),-1/LOG('∆Ct and 2^(-∆Ct) means'!V51)))</f>
        <v/>
      </c>
      <c r="AH51" s="299" t="str">
        <f>IF(ISERROR(LOG('∆Ct and 2^(-∆Ct) means'!W51)),"",IF(LOG('∆Ct and 2^(-∆Ct) means'!W51)&gt;1,LOG('∆Ct and 2^(-∆Ct) means'!W51),-1/LOG('∆Ct and 2^(-∆Ct) means'!W51)))</f>
        <v/>
      </c>
      <c r="AI51" s="300" t="str">
        <f>IF(ISERROR(LOG('∆Ct and 2^(-∆Ct) means'!X51)),"",IF(LOG('∆Ct and 2^(-∆Ct) means'!X51)&gt;1,LOG('∆Ct and 2^(-∆Ct) means'!X51),-1/LOG('∆Ct and 2^(-∆Ct) means'!X51)))</f>
        <v/>
      </c>
      <c r="AJ51" s="295" t="str">
        <f>'Express° Variation - Validation'!F51</f>
        <v/>
      </c>
      <c r="AK51" s="296" t="str">
        <f>'Express° Variation - Validation'!I51</f>
        <v/>
      </c>
      <c r="AL51" s="296" t="str">
        <f>'Express° Variation - Validation'!L51</f>
        <v/>
      </c>
      <c r="AM51" s="296" t="str">
        <f>'Express° Variation - Validation'!O51</f>
        <v/>
      </c>
      <c r="AN51" s="296" t="str">
        <f>'Express° Variation - Validation'!R51</f>
        <v/>
      </c>
      <c r="AO51" s="296" t="str">
        <f>'Express° Variation - Validation'!U51</f>
        <v/>
      </c>
      <c r="AP51" s="296" t="str">
        <f>'Express° Variation - Validation'!X51</f>
        <v/>
      </c>
      <c r="AQ51" s="296" t="str">
        <f>'Express° Variation - Validation'!AA51</f>
        <v/>
      </c>
      <c r="AR51" s="296" t="str">
        <f>'Express° Variation - Validation'!AD51</f>
        <v/>
      </c>
      <c r="AS51" s="297" t="str">
        <f>'Express° Variation - Validation'!AG51</f>
        <v/>
      </c>
      <c r="AT51" s="295" t="str">
        <f>'∆Ct and 2^(-∆Ct) means'!AK51</f>
        <v/>
      </c>
      <c r="AU51" s="296" t="str">
        <f>'∆Ct and 2^(-∆Ct) means'!AM51</f>
        <v/>
      </c>
      <c r="AV51" s="296" t="str">
        <f>'∆Ct and 2^(-∆Ct) means'!AO51</f>
        <v/>
      </c>
      <c r="AW51" s="296" t="str">
        <f>'∆Ct and 2^(-∆Ct) means'!AQ51</f>
        <v/>
      </c>
      <c r="AX51" s="296" t="str">
        <f>'∆Ct and 2^(-∆Ct) means'!AS51</f>
        <v/>
      </c>
      <c r="AY51" s="296" t="str">
        <f>'∆Ct and 2^(-∆Ct) means'!AU51</f>
        <v/>
      </c>
      <c r="AZ51" s="296" t="str">
        <f>'∆Ct and 2^(-∆Ct) means'!AW51</f>
        <v/>
      </c>
      <c r="BA51" s="296" t="str">
        <f>'∆Ct and 2^(-∆Ct) means'!AY51</f>
        <v/>
      </c>
      <c r="BB51" s="296" t="str">
        <f>'∆Ct and 2^(-∆Ct) means'!BA51</f>
        <v/>
      </c>
      <c r="BC51" s="297" t="str">
        <f>'∆Ct and 2^(-∆Ct) means'!BC51</f>
        <v/>
      </c>
    </row>
    <row r="52" spans="1:55" hidden="1">
      <c r="A52" s="265" t="s">
        <v>57</v>
      </c>
      <c r="B52" s="276" t="str">
        <f>'Selection of Genes to Bar Chart'!D8</f>
        <v/>
      </c>
      <c r="C52" s="275" t="str">
        <f>'Ct means'!C52</f>
        <v/>
      </c>
      <c r="D52" s="275" t="str">
        <f>'Ct means'!F52</f>
        <v/>
      </c>
      <c r="E52" s="275" t="str">
        <f>'Ct means'!I52</f>
        <v/>
      </c>
      <c r="F52" s="275" t="str">
        <f>'Ct means'!L52</f>
        <v/>
      </c>
      <c r="G52" s="275" t="str">
        <f>'Ct means'!O52</f>
        <v/>
      </c>
      <c r="H52" s="275" t="str">
        <f>'Ct means'!R52</f>
        <v/>
      </c>
      <c r="I52" s="275" t="str">
        <f>'Ct means'!U52</f>
        <v/>
      </c>
      <c r="J52" s="275" t="str">
        <f>'Ct means'!X52</f>
        <v/>
      </c>
      <c r="K52" s="275" t="str">
        <f>'Ct means'!AA52</f>
        <v/>
      </c>
      <c r="L52" s="275" t="str">
        <f>'Ct means'!AD52</f>
        <v/>
      </c>
      <c r="M52" s="275" t="str">
        <f>'Ct means'!AG52</f>
        <v/>
      </c>
      <c r="N52" s="298" t="str">
        <f>'∆Ct and 2^(-∆Ct) means'!Y52</f>
        <v/>
      </c>
      <c r="O52" s="299" t="str">
        <f>'∆Ct and 2^(-∆Ct) means'!Z52</f>
        <v/>
      </c>
      <c r="P52" s="299" t="str">
        <f>'∆Ct and 2^(-∆Ct) means'!AA52</f>
        <v/>
      </c>
      <c r="Q52" s="299" t="str">
        <f>'∆Ct and 2^(-∆Ct) means'!AB52</f>
        <v/>
      </c>
      <c r="R52" s="299" t="str">
        <f>'∆Ct and 2^(-∆Ct) means'!AC52</f>
        <v/>
      </c>
      <c r="S52" s="299" t="str">
        <f>'∆Ct and 2^(-∆Ct) means'!AD52</f>
        <v/>
      </c>
      <c r="T52" s="299" t="str">
        <f>'∆Ct and 2^(-∆Ct) means'!AE52</f>
        <v/>
      </c>
      <c r="U52" s="299" t="str">
        <f>'∆Ct and 2^(-∆Ct) means'!AF52</f>
        <v/>
      </c>
      <c r="V52" s="299" t="str">
        <f>'∆Ct and 2^(-∆Ct) means'!AG52</f>
        <v/>
      </c>
      <c r="W52" s="299" t="str">
        <f>'∆Ct and 2^(-∆Ct) means'!AH52</f>
        <v/>
      </c>
      <c r="X52" s="300" t="str">
        <f>'∆Ct and 2^(-∆Ct) means'!AI52</f>
        <v/>
      </c>
      <c r="Y52" s="298" t="str">
        <f>IF(ISERROR(LOG('∆Ct and 2^(-∆Ct) means'!N52)),"",IF(LOG('∆Ct and 2^(-∆Ct) means'!N52)&gt;1,LOG('∆Ct and 2^(-∆Ct) means'!N52),-1/LOG('∆Ct and 2^(-∆Ct) means'!N52)))</f>
        <v/>
      </c>
      <c r="Z52" s="299" t="str">
        <f>IF(ISERROR(LOG('∆Ct and 2^(-∆Ct) means'!O52)),"",IF(LOG('∆Ct and 2^(-∆Ct) means'!O52)&gt;1,LOG('∆Ct and 2^(-∆Ct) means'!O52),-1/LOG('∆Ct and 2^(-∆Ct) means'!O52)))</f>
        <v/>
      </c>
      <c r="AA52" s="299" t="str">
        <f>IF(ISERROR(LOG('∆Ct and 2^(-∆Ct) means'!P52)),"",IF(LOG('∆Ct and 2^(-∆Ct) means'!P52)&gt;1,LOG('∆Ct and 2^(-∆Ct) means'!P52),-1/LOG('∆Ct and 2^(-∆Ct) means'!P52)))</f>
        <v/>
      </c>
      <c r="AB52" s="299" t="str">
        <f>IF(ISERROR(LOG('∆Ct and 2^(-∆Ct) means'!Q52)),"",IF(LOG('∆Ct and 2^(-∆Ct) means'!Q52)&gt;1,LOG('∆Ct and 2^(-∆Ct) means'!Q52),-1/LOG('∆Ct and 2^(-∆Ct) means'!Q52)))</f>
        <v/>
      </c>
      <c r="AC52" s="299" t="str">
        <f>IF(ISERROR(LOG('∆Ct and 2^(-∆Ct) means'!R52)),"",IF(LOG('∆Ct and 2^(-∆Ct) means'!R52)&gt;1,LOG('∆Ct and 2^(-∆Ct) means'!R52),-1/LOG('∆Ct and 2^(-∆Ct) means'!R52)))</f>
        <v/>
      </c>
      <c r="AD52" s="299" t="str">
        <f>IF(ISERROR(LOG('∆Ct and 2^(-∆Ct) means'!S52)),"",IF(LOG('∆Ct and 2^(-∆Ct) means'!S52)&gt;1,LOG('∆Ct and 2^(-∆Ct) means'!S52),-1/LOG('∆Ct and 2^(-∆Ct) means'!S52)))</f>
        <v/>
      </c>
      <c r="AE52" s="299" t="str">
        <f>IF(ISERROR(LOG('∆Ct and 2^(-∆Ct) means'!T52)),"",IF(LOG('∆Ct and 2^(-∆Ct) means'!T52)&gt;1,LOG('∆Ct and 2^(-∆Ct) means'!T52),-1/LOG('∆Ct and 2^(-∆Ct) means'!T52)))</f>
        <v/>
      </c>
      <c r="AF52" s="299" t="str">
        <f>IF(ISERROR(LOG('∆Ct and 2^(-∆Ct) means'!U52)),"",IF(LOG('∆Ct and 2^(-∆Ct) means'!U52)&gt;1,LOG('∆Ct and 2^(-∆Ct) means'!U52),-1/LOG('∆Ct and 2^(-∆Ct) means'!U52)))</f>
        <v/>
      </c>
      <c r="AG52" s="299" t="str">
        <f>IF(ISERROR(LOG('∆Ct and 2^(-∆Ct) means'!V52)),"",IF(LOG('∆Ct and 2^(-∆Ct) means'!V52)&gt;1,LOG('∆Ct and 2^(-∆Ct) means'!V52),-1/LOG('∆Ct and 2^(-∆Ct) means'!V52)))</f>
        <v/>
      </c>
      <c r="AH52" s="299" t="str">
        <f>IF(ISERROR(LOG('∆Ct and 2^(-∆Ct) means'!W52)),"",IF(LOG('∆Ct and 2^(-∆Ct) means'!W52)&gt;1,LOG('∆Ct and 2^(-∆Ct) means'!W52),-1/LOG('∆Ct and 2^(-∆Ct) means'!W52)))</f>
        <v/>
      </c>
      <c r="AI52" s="300" t="str">
        <f>IF(ISERROR(LOG('∆Ct and 2^(-∆Ct) means'!X52)),"",IF(LOG('∆Ct and 2^(-∆Ct) means'!X52)&gt;1,LOG('∆Ct and 2^(-∆Ct) means'!X52),-1/LOG('∆Ct and 2^(-∆Ct) means'!X52)))</f>
        <v/>
      </c>
      <c r="AJ52" s="295" t="str">
        <f>'Express° Variation - Validation'!F52</f>
        <v/>
      </c>
      <c r="AK52" s="296" t="str">
        <f>'Express° Variation - Validation'!I52</f>
        <v/>
      </c>
      <c r="AL52" s="296" t="str">
        <f>'Express° Variation - Validation'!L52</f>
        <v/>
      </c>
      <c r="AM52" s="296" t="str">
        <f>'Express° Variation - Validation'!O52</f>
        <v/>
      </c>
      <c r="AN52" s="296" t="str">
        <f>'Express° Variation - Validation'!R52</f>
        <v/>
      </c>
      <c r="AO52" s="296" t="str">
        <f>'Express° Variation - Validation'!U52</f>
        <v/>
      </c>
      <c r="AP52" s="296" t="str">
        <f>'Express° Variation - Validation'!X52</f>
        <v/>
      </c>
      <c r="AQ52" s="296" t="str">
        <f>'Express° Variation - Validation'!AA52</f>
        <v/>
      </c>
      <c r="AR52" s="296" t="str">
        <f>'Express° Variation - Validation'!AD52</f>
        <v/>
      </c>
      <c r="AS52" s="297" t="str">
        <f>'Express° Variation - Validation'!AG52</f>
        <v/>
      </c>
      <c r="AT52" s="295" t="str">
        <f>'∆Ct and 2^(-∆Ct) means'!AK52</f>
        <v/>
      </c>
      <c r="AU52" s="296" t="str">
        <f>'∆Ct and 2^(-∆Ct) means'!AM52</f>
        <v/>
      </c>
      <c r="AV52" s="296" t="str">
        <f>'∆Ct and 2^(-∆Ct) means'!AO52</f>
        <v/>
      </c>
      <c r="AW52" s="296" t="str">
        <f>'∆Ct and 2^(-∆Ct) means'!AQ52</f>
        <v/>
      </c>
      <c r="AX52" s="296" t="str">
        <f>'∆Ct and 2^(-∆Ct) means'!AS52</f>
        <v/>
      </c>
      <c r="AY52" s="296" t="str">
        <f>'∆Ct and 2^(-∆Ct) means'!AU52</f>
        <v/>
      </c>
      <c r="AZ52" s="296" t="str">
        <f>'∆Ct and 2^(-∆Ct) means'!AW52</f>
        <v/>
      </c>
      <c r="BA52" s="296" t="str">
        <f>'∆Ct and 2^(-∆Ct) means'!AY52</f>
        <v/>
      </c>
      <c r="BB52" s="296" t="str">
        <f>'∆Ct and 2^(-∆Ct) means'!BA52</f>
        <v/>
      </c>
      <c r="BC52" s="297" t="str">
        <f>'∆Ct and 2^(-∆Ct) means'!BC52</f>
        <v/>
      </c>
    </row>
    <row r="53" spans="1:55" hidden="1">
      <c r="A53" s="265" t="s">
        <v>58</v>
      </c>
      <c r="B53" s="276" t="str">
        <f>'Selection of Genes to Bar Chart'!E8</f>
        <v/>
      </c>
      <c r="C53" s="275" t="str">
        <f>'Ct means'!C53</f>
        <v/>
      </c>
      <c r="D53" s="275" t="str">
        <f>'Ct means'!F53</f>
        <v/>
      </c>
      <c r="E53" s="275" t="str">
        <f>'Ct means'!I53</f>
        <v/>
      </c>
      <c r="F53" s="275" t="str">
        <f>'Ct means'!L53</f>
        <v/>
      </c>
      <c r="G53" s="275" t="str">
        <f>'Ct means'!O53</f>
        <v/>
      </c>
      <c r="H53" s="275" t="str">
        <f>'Ct means'!R53</f>
        <v/>
      </c>
      <c r="I53" s="275" t="str">
        <f>'Ct means'!U53</f>
        <v/>
      </c>
      <c r="J53" s="275" t="str">
        <f>'Ct means'!X53</f>
        <v/>
      </c>
      <c r="K53" s="275" t="str">
        <f>'Ct means'!AA53</f>
        <v/>
      </c>
      <c r="L53" s="275" t="str">
        <f>'Ct means'!AD53</f>
        <v/>
      </c>
      <c r="M53" s="275" t="str">
        <f>'Ct means'!AG53</f>
        <v/>
      </c>
      <c r="N53" s="298" t="str">
        <f>'∆Ct and 2^(-∆Ct) means'!Y53</f>
        <v/>
      </c>
      <c r="O53" s="299" t="str">
        <f>'∆Ct and 2^(-∆Ct) means'!Z53</f>
        <v/>
      </c>
      <c r="P53" s="299" t="str">
        <f>'∆Ct and 2^(-∆Ct) means'!AA53</f>
        <v/>
      </c>
      <c r="Q53" s="299" t="str">
        <f>'∆Ct and 2^(-∆Ct) means'!AB53</f>
        <v/>
      </c>
      <c r="R53" s="299" t="str">
        <f>'∆Ct and 2^(-∆Ct) means'!AC53</f>
        <v/>
      </c>
      <c r="S53" s="299" t="str">
        <f>'∆Ct and 2^(-∆Ct) means'!AD53</f>
        <v/>
      </c>
      <c r="T53" s="299" t="str">
        <f>'∆Ct and 2^(-∆Ct) means'!AE53</f>
        <v/>
      </c>
      <c r="U53" s="299" t="str">
        <f>'∆Ct and 2^(-∆Ct) means'!AF53</f>
        <v/>
      </c>
      <c r="V53" s="299" t="str">
        <f>'∆Ct and 2^(-∆Ct) means'!AG53</f>
        <v/>
      </c>
      <c r="W53" s="299" t="str">
        <f>'∆Ct and 2^(-∆Ct) means'!AH53</f>
        <v/>
      </c>
      <c r="X53" s="300" t="str">
        <f>'∆Ct and 2^(-∆Ct) means'!AI53</f>
        <v/>
      </c>
      <c r="Y53" s="298" t="str">
        <f>IF(ISERROR(LOG('∆Ct and 2^(-∆Ct) means'!N53)),"",IF(LOG('∆Ct and 2^(-∆Ct) means'!N53)&gt;1,LOG('∆Ct and 2^(-∆Ct) means'!N53),-1/LOG('∆Ct and 2^(-∆Ct) means'!N53)))</f>
        <v/>
      </c>
      <c r="Z53" s="299" t="str">
        <f>IF(ISERROR(LOG('∆Ct and 2^(-∆Ct) means'!O53)),"",IF(LOG('∆Ct and 2^(-∆Ct) means'!O53)&gt;1,LOG('∆Ct and 2^(-∆Ct) means'!O53),-1/LOG('∆Ct and 2^(-∆Ct) means'!O53)))</f>
        <v/>
      </c>
      <c r="AA53" s="299" t="str">
        <f>IF(ISERROR(LOG('∆Ct and 2^(-∆Ct) means'!P53)),"",IF(LOG('∆Ct and 2^(-∆Ct) means'!P53)&gt;1,LOG('∆Ct and 2^(-∆Ct) means'!P53),-1/LOG('∆Ct and 2^(-∆Ct) means'!P53)))</f>
        <v/>
      </c>
      <c r="AB53" s="299" t="str">
        <f>IF(ISERROR(LOG('∆Ct and 2^(-∆Ct) means'!Q53)),"",IF(LOG('∆Ct and 2^(-∆Ct) means'!Q53)&gt;1,LOG('∆Ct and 2^(-∆Ct) means'!Q53),-1/LOG('∆Ct and 2^(-∆Ct) means'!Q53)))</f>
        <v/>
      </c>
      <c r="AC53" s="299" t="str">
        <f>IF(ISERROR(LOG('∆Ct and 2^(-∆Ct) means'!R53)),"",IF(LOG('∆Ct and 2^(-∆Ct) means'!R53)&gt;1,LOG('∆Ct and 2^(-∆Ct) means'!R53),-1/LOG('∆Ct and 2^(-∆Ct) means'!R53)))</f>
        <v/>
      </c>
      <c r="AD53" s="299" t="str">
        <f>IF(ISERROR(LOG('∆Ct and 2^(-∆Ct) means'!S53)),"",IF(LOG('∆Ct and 2^(-∆Ct) means'!S53)&gt;1,LOG('∆Ct and 2^(-∆Ct) means'!S53),-1/LOG('∆Ct and 2^(-∆Ct) means'!S53)))</f>
        <v/>
      </c>
      <c r="AE53" s="299" t="str">
        <f>IF(ISERROR(LOG('∆Ct and 2^(-∆Ct) means'!T53)),"",IF(LOG('∆Ct and 2^(-∆Ct) means'!T53)&gt;1,LOG('∆Ct and 2^(-∆Ct) means'!T53),-1/LOG('∆Ct and 2^(-∆Ct) means'!T53)))</f>
        <v/>
      </c>
      <c r="AF53" s="299" t="str">
        <f>IF(ISERROR(LOG('∆Ct and 2^(-∆Ct) means'!U53)),"",IF(LOG('∆Ct and 2^(-∆Ct) means'!U53)&gt;1,LOG('∆Ct and 2^(-∆Ct) means'!U53),-1/LOG('∆Ct and 2^(-∆Ct) means'!U53)))</f>
        <v/>
      </c>
      <c r="AG53" s="299" t="str">
        <f>IF(ISERROR(LOG('∆Ct and 2^(-∆Ct) means'!V53)),"",IF(LOG('∆Ct and 2^(-∆Ct) means'!V53)&gt;1,LOG('∆Ct and 2^(-∆Ct) means'!V53),-1/LOG('∆Ct and 2^(-∆Ct) means'!V53)))</f>
        <v/>
      </c>
      <c r="AH53" s="299" t="str">
        <f>IF(ISERROR(LOG('∆Ct and 2^(-∆Ct) means'!W53)),"",IF(LOG('∆Ct and 2^(-∆Ct) means'!W53)&gt;1,LOG('∆Ct and 2^(-∆Ct) means'!W53),-1/LOG('∆Ct and 2^(-∆Ct) means'!W53)))</f>
        <v/>
      </c>
      <c r="AI53" s="300" t="str">
        <f>IF(ISERROR(LOG('∆Ct and 2^(-∆Ct) means'!X53)),"",IF(LOG('∆Ct and 2^(-∆Ct) means'!X53)&gt;1,LOG('∆Ct and 2^(-∆Ct) means'!X53),-1/LOG('∆Ct and 2^(-∆Ct) means'!X53)))</f>
        <v/>
      </c>
      <c r="AJ53" s="295" t="str">
        <f>'Express° Variation - Validation'!F53</f>
        <v/>
      </c>
      <c r="AK53" s="296" t="str">
        <f>'Express° Variation - Validation'!I53</f>
        <v/>
      </c>
      <c r="AL53" s="296" t="str">
        <f>'Express° Variation - Validation'!L53</f>
        <v/>
      </c>
      <c r="AM53" s="296" t="str">
        <f>'Express° Variation - Validation'!O53</f>
        <v/>
      </c>
      <c r="AN53" s="296" t="str">
        <f>'Express° Variation - Validation'!R53</f>
        <v/>
      </c>
      <c r="AO53" s="296" t="str">
        <f>'Express° Variation - Validation'!U53</f>
        <v/>
      </c>
      <c r="AP53" s="296" t="str">
        <f>'Express° Variation - Validation'!X53</f>
        <v/>
      </c>
      <c r="AQ53" s="296" t="str">
        <f>'Express° Variation - Validation'!AA53</f>
        <v/>
      </c>
      <c r="AR53" s="296" t="str">
        <f>'Express° Variation - Validation'!AD53</f>
        <v/>
      </c>
      <c r="AS53" s="297" t="str">
        <f>'Express° Variation - Validation'!AG53</f>
        <v/>
      </c>
      <c r="AT53" s="295" t="str">
        <f>'∆Ct and 2^(-∆Ct) means'!AK53</f>
        <v/>
      </c>
      <c r="AU53" s="296" t="str">
        <f>'∆Ct and 2^(-∆Ct) means'!AM53</f>
        <v/>
      </c>
      <c r="AV53" s="296" t="str">
        <f>'∆Ct and 2^(-∆Ct) means'!AO53</f>
        <v/>
      </c>
      <c r="AW53" s="296" t="str">
        <f>'∆Ct and 2^(-∆Ct) means'!AQ53</f>
        <v/>
      </c>
      <c r="AX53" s="296" t="str">
        <f>'∆Ct and 2^(-∆Ct) means'!AS53</f>
        <v/>
      </c>
      <c r="AY53" s="296" t="str">
        <f>'∆Ct and 2^(-∆Ct) means'!AU53</f>
        <v/>
      </c>
      <c r="AZ53" s="296" t="str">
        <f>'∆Ct and 2^(-∆Ct) means'!AW53</f>
        <v/>
      </c>
      <c r="BA53" s="296" t="str">
        <f>'∆Ct and 2^(-∆Ct) means'!AY53</f>
        <v/>
      </c>
      <c r="BB53" s="296" t="str">
        <f>'∆Ct and 2^(-∆Ct) means'!BA53</f>
        <v/>
      </c>
      <c r="BC53" s="297" t="str">
        <f>'∆Ct and 2^(-∆Ct) means'!BC53</f>
        <v/>
      </c>
    </row>
    <row r="54" spans="1:55" hidden="1">
      <c r="A54" s="265" t="s">
        <v>59</v>
      </c>
      <c r="B54" s="276" t="str">
        <f>'Selection of Genes to Bar Chart'!F8</f>
        <v/>
      </c>
      <c r="C54" s="275" t="str">
        <f>'Ct means'!C54</f>
        <v/>
      </c>
      <c r="D54" s="275" t="str">
        <f>'Ct means'!F54</f>
        <v/>
      </c>
      <c r="E54" s="275" t="str">
        <f>'Ct means'!I54</f>
        <v/>
      </c>
      <c r="F54" s="275" t="str">
        <f>'Ct means'!L54</f>
        <v/>
      </c>
      <c r="G54" s="275" t="str">
        <f>'Ct means'!O54</f>
        <v/>
      </c>
      <c r="H54" s="275" t="str">
        <f>'Ct means'!R54</f>
        <v/>
      </c>
      <c r="I54" s="275" t="str">
        <f>'Ct means'!U54</f>
        <v/>
      </c>
      <c r="J54" s="275" t="str">
        <f>'Ct means'!X54</f>
        <v/>
      </c>
      <c r="K54" s="275" t="str">
        <f>'Ct means'!AA54</f>
        <v/>
      </c>
      <c r="L54" s="275" t="str">
        <f>'Ct means'!AD54</f>
        <v/>
      </c>
      <c r="M54" s="275" t="str">
        <f>'Ct means'!AG54</f>
        <v/>
      </c>
      <c r="N54" s="298" t="str">
        <f>'∆Ct and 2^(-∆Ct) means'!Y54</f>
        <v/>
      </c>
      <c r="O54" s="299" t="str">
        <f>'∆Ct and 2^(-∆Ct) means'!Z54</f>
        <v/>
      </c>
      <c r="P54" s="299" t="str">
        <f>'∆Ct and 2^(-∆Ct) means'!AA54</f>
        <v/>
      </c>
      <c r="Q54" s="299" t="str">
        <f>'∆Ct and 2^(-∆Ct) means'!AB54</f>
        <v/>
      </c>
      <c r="R54" s="299" t="str">
        <f>'∆Ct and 2^(-∆Ct) means'!AC54</f>
        <v/>
      </c>
      <c r="S54" s="299" t="str">
        <f>'∆Ct and 2^(-∆Ct) means'!AD54</f>
        <v/>
      </c>
      <c r="T54" s="299" t="str">
        <f>'∆Ct and 2^(-∆Ct) means'!AE54</f>
        <v/>
      </c>
      <c r="U54" s="299" t="str">
        <f>'∆Ct and 2^(-∆Ct) means'!AF54</f>
        <v/>
      </c>
      <c r="V54" s="299" t="str">
        <f>'∆Ct and 2^(-∆Ct) means'!AG54</f>
        <v/>
      </c>
      <c r="W54" s="299" t="str">
        <f>'∆Ct and 2^(-∆Ct) means'!AH54</f>
        <v/>
      </c>
      <c r="X54" s="300" t="str">
        <f>'∆Ct and 2^(-∆Ct) means'!AI54</f>
        <v/>
      </c>
      <c r="Y54" s="298" t="str">
        <f>IF(ISERROR(LOG('∆Ct and 2^(-∆Ct) means'!N54)),"",IF(LOG('∆Ct and 2^(-∆Ct) means'!N54)&gt;1,LOG('∆Ct and 2^(-∆Ct) means'!N54),-1/LOG('∆Ct and 2^(-∆Ct) means'!N54)))</f>
        <v/>
      </c>
      <c r="Z54" s="299" t="str">
        <f>IF(ISERROR(LOG('∆Ct and 2^(-∆Ct) means'!O54)),"",IF(LOG('∆Ct and 2^(-∆Ct) means'!O54)&gt;1,LOG('∆Ct and 2^(-∆Ct) means'!O54),-1/LOG('∆Ct and 2^(-∆Ct) means'!O54)))</f>
        <v/>
      </c>
      <c r="AA54" s="299" t="str">
        <f>IF(ISERROR(LOG('∆Ct and 2^(-∆Ct) means'!P54)),"",IF(LOG('∆Ct and 2^(-∆Ct) means'!P54)&gt;1,LOG('∆Ct and 2^(-∆Ct) means'!P54),-1/LOG('∆Ct and 2^(-∆Ct) means'!P54)))</f>
        <v/>
      </c>
      <c r="AB54" s="299" t="str">
        <f>IF(ISERROR(LOG('∆Ct and 2^(-∆Ct) means'!Q54)),"",IF(LOG('∆Ct and 2^(-∆Ct) means'!Q54)&gt;1,LOG('∆Ct and 2^(-∆Ct) means'!Q54),-1/LOG('∆Ct and 2^(-∆Ct) means'!Q54)))</f>
        <v/>
      </c>
      <c r="AC54" s="299" t="str">
        <f>IF(ISERROR(LOG('∆Ct and 2^(-∆Ct) means'!R54)),"",IF(LOG('∆Ct and 2^(-∆Ct) means'!R54)&gt;1,LOG('∆Ct and 2^(-∆Ct) means'!R54),-1/LOG('∆Ct and 2^(-∆Ct) means'!R54)))</f>
        <v/>
      </c>
      <c r="AD54" s="299" t="str">
        <f>IF(ISERROR(LOG('∆Ct and 2^(-∆Ct) means'!S54)),"",IF(LOG('∆Ct and 2^(-∆Ct) means'!S54)&gt;1,LOG('∆Ct and 2^(-∆Ct) means'!S54),-1/LOG('∆Ct and 2^(-∆Ct) means'!S54)))</f>
        <v/>
      </c>
      <c r="AE54" s="299" t="str">
        <f>IF(ISERROR(LOG('∆Ct and 2^(-∆Ct) means'!T54)),"",IF(LOG('∆Ct and 2^(-∆Ct) means'!T54)&gt;1,LOG('∆Ct and 2^(-∆Ct) means'!T54),-1/LOG('∆Ct and 2^(-∆Ct) means'!T54)))</f>
        <v/>
      </c>
      <c r="AF54" s="299" t="str">
        <f>IF(ISERROR(LOG('∆Ct and 2^(-∆Ct) means'!U54)),"",IF(LOG('∆Ct and 2^(-∆Ct) means'!U54)&gt;1,LOG('∆Ct and 2^(-∆Ct) means'!U54),-1/LOG('∆Ct and 2^(-∆Ct) means'!U54)))</f>
        <v/>
      </c>
      <c r="AG54" s="299" t="str">
        <f>IF(ISERROR(LOG('∆Ct and 2^(-∆Ct) means'!V54)),"",IF(LOG('∆Ct and 2^(-∆Ct) means'!V54)&gt;1,LOG('∆Ct and 2^(-∆Ct) means'!V54),-1/LOG('∆Ct and 2^(-∆Ct) means'!V54)))</f>
        <v/>
      </c>
      <c r="AH54" s="299" t="str">
        <f>IF(ISERROR(LOG('∆Ct and 2^(-∆Ct) means'!W54)),"",IF(LOG('∆Ct and 2^(-∆Ct) means'!W54)&gt;1,LOG('∆Ct and 2^(-∆Ct) means'!W54),-1/LOG('∆Ct and 2^(-∆Ct) means'!W54)))</f>
        <v/>
      </c>
      <c r="AI54" s="300" t="str">
        <f>IF(ISERROR(LOG('∆Ct and 2^(-∆Ct) means'!X54)),"",IF(LOG('∆Ct and 2^(-∆Ct) means'!X54)&gt;1,LOG('∆Ct and 2^(-∆Ct) means'!X54),-1/LOG('∆Ct and 2^(-∆Ct) means'!X54)))</f>
        <v/>
      </c>
      <c r="AJ54" s="295" t="str">
        <f>'Express° Variation - Validation'!F54</f>
        <v/>
      </c>
      <c r="AK54" s="296" t="str">
        <f>'Express° Variation - Validation'!I54</f>
        <v/>
      </c>
      <c r="AL54" s="296" t="str">
        <f>'Express° Variation - Validation'!L54</f>
        <v/>
      </c>
      <c r="AM54" s="296" t="str">
        <f>'Express° Variation - Validation'!O54</f>
        <v/>
      </c>
      <c r="AN54" s="296" t="str">
        <f>'Express° Variation - Validation'!R54</f>
        <v/>
      </c>
      <c r="AO54" s="296" t="str">
        <f>'Express° Variation - Validation'!U54</f>
        <v/>
      </c>
      <c r="AP54" s="296" t="str">
        <f>'Express° Variation - Validation'!X54</f>
        <v/>
      </c>
      <c r="AQ54" s="296" t="str">
        <f>'Express° Variation - Validation'!AA54</f>
        <v/>
      </c>
      <c r="AR54" s="296" t="str">
        <f>'Express° Variation - Validation'!AD54</f>
        <v/>
      </c>
      <c r="AS54" s="297" t="str">
        <f>'Express° Variation - Validation'!AG54</f>
        <v/>
      </c>
      <c r="AT54" s="295" t="str">
        <f>'∆Ct and 2^(-∆Ct) means'!AK54</f>
        <v/>
      </c>
      <c r="AU54" s="296" t="str">
        <f>'∆Ct and 2^(-∆Ct) means'!AM54</f>
        <v/>
      </c>
      <c r="AV54" s="296" t="str">
        <f>'∆Ct and 2^(-∆Ct) means'!AO54</f>
        <v/>
      </c>
      <c r="AW54" s="296" t="str">
        <f>'∆Ct and 2^(-∆Ct) means'!AQ54</f>
        <v/>
      </c>
      <c r="AX54" s="296" t="str">
        <f>'∆Ct and 2^(-∆Ct) means'!AS54</f>
        <v/>
      </c>
      <c r="AY54" s="296" t="str">
        <f>'∆Ct and 2^(-∆Ct) means'!AU54</f>
        <v/>
      </c>
      <c r="AZ54" s="296" t="str">
        <f>'∆Ct and 2^(-∆Ct) means'!AW54</f>
        <v/>
      </c>
      <c r="BA54" s="296" t="str">
        <f>'∆Ct and 2^(-∆Ct) means'!AY54</f>
        <v/>
      </c>
      <c r="BB54" s="296" t="str">
        <f>'∆Ct and 2^(-∆Ct) means'!BA54</f>
        <v/>
      </c>
      <c r="BC54" s="297" t="str">
        <f>'∆Ct and 2^(-∆Ct) means'!BC54</f>
        <v/>
      </c>
    </row>
    <row r="55" spans="1:55" hidden="1">
      <c r="A55" s="265" t="s">
        <v>60</v>
      </c>
      <c r="B55" s="276" t="str">
        <f>'Selection of Genes to Bar Chart'!G8</f>
        <v/>
      </c>
      <c r="C55" s="275" t="str">
        <f>'Ct means'!C55</f>
        <v/>
      </c>
      <c r="D55" s="275" t="str">
        <f>'Ct means'!F55</f>
        <v/>
      </c>
      <c r="E55" s="275" t="str">
        <f>'Ct means'!I55</f>
        <v/>
      </c>
      <c r="F55" s="275" t="str">
        <f>'Ct means'!L55</f>
        <v/>
      </c>
      <c r="G55" s="275" t="str">
        <f>'Ct means'!O55</f>
        <v/>
      </c>
      <c r="H55" s="275" t="str">
        <f>'Ct means'!R55</f>
        <v/>
      </c>
      <c r="I55" s="275" t="str">
        <f>'Ct means'!U55</f>
        <v/>
      </c>
      <c r="J55" s="275" t="str">
        <f>'Ct means'!X55</f>
        <v/>
      </c>
      <c r="K55" s="275" t="str">
        <f>'Ct means'!AA55</f>
        <v/>
      </c>
      <c r="L55" s="275" t="str">
        <f>'Ct means'!AD55</f>
        <v/>
      </c>
      <c r="M55" s="275" t="str">
        <f>'Ct means'!AG55</f>
        <v/>
      </c>
      <c r="N55" s="298" t="str">
        <f>'∆Ct and 2^(-∆Ct) means'!Y55</f>
        <v/>
      </c>
      <c r="O55" s="299" t="str">
        <f>'∆Ct and 2^(-∆Ct) means'!Z55</f>
        <v/>
      </c>
      <c r="P55" s="299" t="str">
        <f>'∆Ct and 2^(-∆Ct) means'!AA55</f>
        <v/>
      </c>
      <c r="Q55" s="299" t="str">
        <f>'∆Ct and 2^(-∆Ct) means'!AB55</f>
        <v/>
      </c>
      <c r="R55" s="299" t="str">
        <f>'∆Ct and 2^(-∆Ct) means'!AC55</f>
        <v/>
      </c>
      <c r="S55" s="299" t="str">
        <f>'∆Ct and 2^(-∆Ct) means'!AD55</f>
        <v/>
      </c>
      <c r="T55" s="299" t="str">
        <f>'∆Ct and 2^(-∆Ct) means'!AE55</f>
        <v/>
      </c>
      <c r="U55" s="299" t="str">
        <f>'∆Ct and 2^(-∆Ct) means'!AF55</f>
        <v/>
      </c>
      <c r="V55" s="299" t="str">
        <f>'∆Ct and 2^(-∆Ct) means'!AG55</f>
        <v/>
      </c>
      <c r="W55" s="299" t="str">
        <f>'∆Ct and 2^(-∆Ct) means'!AH55</f>
        <v/>
      </c>
      <c r="X55" s="300" t="str">
        <f>'∆Ct and 2^(-∆Ct) means'!AI55</f>
        <v/>
      </c>
      <c r="Y55" s="298" t="str">
        <f>IF(ISERROR(LOG('∆Ct and 2^(-∆Ct) means'!N55)),"",IF(LOG('∆Ct and 2^(-∆Ct) means'!N55)&gt;1,LOG('∆Ct and 2^(-∆Ct) means'!N55),-1/LOG('∆Ct and 2^(-∆Ct) means'!N55)))</f>
        <v/>
      </c>
      <c r="Z55" s="299" t="str">
        <f>IF(ISERROR(LOG('∆Ct and 2^(-∆Ct) means'!O55)),"",IF(LOG('∆Ct and 2^(-∆Ct) means'!O55)&gt;1,LOG('∆Ct and 2^(-∆Ct) means'!O55),-1/LOG('∆Ct and 2^(-∆Ct) means'!O55)))</f>
        <v/>
      </c>
      <c r="AA55" s="299" t="str">
        <f>IF(ISERROR(LOG('∆Ct and 2^(-∆Ct) means'!P55)),"",IF(LOG('∆Ct and 2^(-∆Ct) means'!P55)&gt;1,LOG('∆Ct and 2^(-∆Ct) means'!P55),-1/LOG('∆Ct and 2^(-∆Ct) means'!P55)))</f>
        <v/>
      </c>
      <c r="AB55" s="299" t="str">
        <f>IF(ISERROR(LOG('∆Ct and 2^(-∆Ct) means'!Q55)),"",IF(LOG('∆Ct and 2^(-∆Ct) means'!Q55)&gt;1,LOG('∆Ct and 2^(-∆Ct) means'!Q55),-1/LOG('∆Ct and 2^(-∆Ct) means'!Q55)))</f>
        <v/>
      </c>
      <c r="AC55" s="299" t="str">
        <f>IF(ISERROR(LOG('∆Ct and 2^(-∆Ct) means'!R55)),"",IF(LOG('∆Ct and 2^(-∆Ct) means'!R55)&gt;1,LOG('∆Ct and 2^(-∆Ct) means'!R55),-1/LOG('∆Ct and 2^(-∆Ct) means'!R55)))</f>
        <v/>
      </c>
      <c r="AD55" s="299" t="str">
        <f>IF(ISERROR(LOG('∆Ct and 2^(-∆Ct) means'!S55)),"",IF(LOG('∆Ct and 2^(-∆Ct) means'!S55)&gt;1,LOG('∆Ct and 2^(-∆Ct) means'!S55),-1/LOG('∆Ct and 2^(-∆Ct) means'!S55)))</f>
        <v/>
      </c>
      <c r="AE55" s="299" t="str">
        <f>IF(ISERROR(LOG('∆Ct and 2^(-∆Ct) means'!T55)),"",IF(LOG('∆Ct and 2^(-∆Ct) means'!T55)&gt;1,LOG('∆Ct and 2^(-∆Ct) means'!T55),-1/LOG('∆Ct and 2^(-∆Ct) means'!T55)))</f>
        <v/>
      </c>
      <c r="AF55" s="299" t="str">
        <f>IF(ISERROR(LOG('∆Ct and 2^(-∆Ct) means'!U55)),"",IF(LOG('∆Ct and 2^(-∆Ct) means'!U55)&gt;1,LOG('∆Ct and 2^(-∆Ct) means'!U55),-1/LOG('∆Ct and 2^(-∆Ct) means'!U55)))</f>
        <v/>
      </c>
      <c r="AG55" s="299" t="str">
        <f>IF(ISERROR(LOG('∆Ct and 2^(-∆Ct) means'!V55)),"",IF(LOG('∆Ct and 2^(-∆Ct) means'!V55)&gt;1,LOG('∆Ct and 2^(-∆Ct) means'!V55),-1/LOG('∆Ct and 2^(-∆Ct) means'!V55)))</f>
        <v/>
      </c>
      <c r="AH55" s="299" t="str">
        <f>IF(ISERROR(LOG('∆Ct and 2^(-∆Ct) means'!W55)),"",IF(LOG('∆Ct and 2^(-∆Ct) means'!W55)&gt;1,LOG('∆Ct and 2^(-∆Ct) means'!W55),-1/LOG('∆Ct and 2^(-∆Ct) means'!W55)))</f>
        <v/>
      </c>
      <c r="AI55" s="300" t="str">
        <f>IF(ISERROR(LOG('∆Ct and 2^(-∆Ct) means'!X55)),"",IF(LOG('∆Ct and 2^(-∆Ct) means'!X55)&gt;1,LOG('∆Ct and 2^(-∆Ct) means'!X55),-1/LOG('∆Ct and 2^(-∆Ct) means'!X55)))</f>
        <v/>
      </c>
      <c r="AJ55" s="295" t="str">
        <f>'Express° Variation - Validation'!F55</f>
        <v/>
      </c>
      <c r="AK55" s="296" t="str">
        <f>'Express° Variation - Validation'!I55</f>
        <v/>
      </c>
      <c r="AL55" s="296" t="str">
        <f>'Express° Variation - Validation'!L55</f>
        <v/>
      </c>
      <c r="AM55" s="296" t="str">
        <f>'Express° Variation - Validation'!O55</f>
        <v/>
      </c>
      <c r="AN55" s="296" t="str">
        <f>'Express° Variation - Validation'!R55</f>
        <v/>
      </c>
      <c r="AO55" s="296" t="str">
        <f>'Express° Variation - Validation'!U55</f>
        <v/>
      </c>
      <c r="AP55" s="296" t="str">
        <f>'Express° Variation - Validation'!X55</f>
        <v/>
      </c>
      <c r="AQ55" s="296" t="str">
        <f>'Express° Variation - Validation'!AA55</f>
        <v/>
      </c>
      <c r="AR55" s="296" t="str">
        <f>'Express° Variation - Validation'!AD55</f>
        <v/>
      </c>
      <c r="AS55" s="297" t="str">
        <f>'Express° Variation - Validation'!AG55</f>
        <v/>
      </c>
      <c r="AT55" s="295" t="str">
        <f>'∆Ct and 2^(-∆Ct) means'!AK55</f>
        <v/>
      </c>
      <c r="AU55" s="296" t="str">
        <f>'∆Ct and 2^(-∆Ct) means'!AM55</f>
        <v/>
      </c>
      <c r="AV55" s="296" t="str">
        <f>'∆Ct and 2^(-∆Ct) means'!AO55</f>
        <v/>
      </c>
      <c r="AW55" s="296" t="str">
        <f>'∆Ct and 2^(-∆Ct) means'!AQ55</f>
        <v/>
      </c>
      <c r="AX55" s="296" t="str">
        <f>'∆Ct and 2^(-∆Ct) means'!AS55</f>
        <v/>
      </c>
      <c r="AY55" s="296" t="str">
        <f>'∆Ct and 2^(-∆Ct) means'!AU55</f>
        <v/>
      </c>
      <c r="AZ55" s="296" t="str">
        <f>'∆Ct and 2^(-∆Ct) means'!AW55</f>
        <v/>
      </c>
      <c r="BA55" s="296" t="str">
        <f>'∆Ct and 2^(-∆Ct) means'!AY55</f>
        <v/>
      </c>
      <c r="BB55" s="296" t="str">
        <f>'∆Ct and 2^(-∆Ct) means'!BA55</f>
        <v/>
      </c>
      <c r="BC55" s="297" t="str">
        <f>'∆Ct and 2^(-∆Ct) means'!BC55</f>
        <v/>
      </c>
    </row>
    <row r="56" spans="1:55" hidden="1">
      <c r="A56" s="265" t="s">
        <v>61</v>
      </c>
      <c r="B56" s="276" t="str">
        <f>'Selection of Genes to Bar Chart'!H8</f>
        <v/>
      </c>
      <c r="C56" s="275" t="str">
        <f>'Ct means'!C56</f>
        <v/>
      </c>
      <c r="D56" s="275" t="str">
        <f>'Ct means'!F56</f>
        <v/>
      </c>
      <c r="E56" s="275" t="str">
        <f>'Ct means'!I56</f>
        <v/>
      </c>
      <c r="F56" s="275" t="str">
        <f>'Ct means'!L56</f>
        <v/>
      </c>
      <c r="G56" s="275" t="str">
        <f>'Ct means'!O56</f>
        <v/>
      </c>
      <c r="H56" s="275" t="str">
        <f>'Ct means'!R56</f>
        <v/>
      </c>
      <c r="I56" s="275" t="str">
        <f>'Ct means'!U56</f>
        <v/>
      </c>
      <c r="J56" s="275" t="str">
        <f>'Ct means'!X56</f>
        <v/>
      </c>
      <c r="K56" s="275" t="str">
        <f>'Ct means'!AA56</f>
        <v/>
      </c>
      <c r="L56" s="275" t="str">
        <f>'Ct means'!AD56</f>
        <v/>
      </c>
      <c r="M56" s="275" t="str">
        <f>'Ct means'!AG56</f>
        <v/>
      </c>
      <c r="N56" s="298" t="str">
        <f>'∆Ct and 2^(-∆Ct) means'!Y56</f>
        <v/>
      </c>
      <c r="O56" s="299" t="str">
        <f>'∆Ct and 2^(-∆Ct) means'!Z56</f>
        <v/>
      </c>
      <c r="P56" s="299" t="str">
        <f>'∆Ct and 2^(-∆Ct) means'!AA56</f>
        <v/>
      </c>
      <c r="Q56" s="299" t="str">
        <f>'∆Ct and 2^(-∆Ct) means'!AB56</f>
        <v/>
      </c>
      <c r="R56" s="299" t="str">
        <f>'∆Ct and 2^(-∆Ct) means'!AC56</f>
        <v/>
      </c>
      <c r="S56" s="299" t="str">
        <f>'∆Ct and 2^(-∆Ct) means'!AD56</f>
        <v/>
      </c>
      <c r="T56" s="299" t="str">
        <f>'∆Ct and 2^(-∆Ct) means'!AE56</f>
        <v/>
      </c>
      <c r="U56" s="299" t="str">
        <f>'∆Ct and 2^(-∆Ct) means'!AF56</f>
        <v/>
      </c>
      <c r="V56" s="299" t="str">
        <f>'∆Ct and 2^(-∆Ct) means'!AG56</f>
        <v/>
      </c>
      <c r="W56" s="299" t="str">
        <f>'∆Ct and 2^(-∆Ct) means'!AH56</f>
        <v/>
      </c>
      <c r="X56" s="300" t="str">
        <f>'∆Ct and 2^(-∆Ct) means'!AI56</f>
        <v/>
      </c>
      <c r="Y56" s="298" t="str">
        <f>IF(ISERROR(LOG('∆Ct and 2^(-∆Ct) means'!N56)),"",IF(LOG('∆Ct and 2^(-∆Ct) means'!N56)&gt;1,LOG('∆Ct and 2^(-∆Ct) means'!N56),-1/LOG('∆Ct and 2^(-∆Ct) means'!N56)))</f>
        <v/>
      </c>
      <c r="Z56" s="299" t="str">
        <f>IF(ISERROR(LOG('∆Ct and 2^(-∆Ct) means'!O56)),"",IF(LOG('∆Ct and 2^(-∆Ct) means'!O56)&gt;1,LOG('∆Ct and 2^(-∆Ct) means'!O56),-1/LOG('∆Ct and 2^(-∆Ct) means'!O56)))</f>
        <v/>
      </c>
      <c r="AA56" s="299" t="str">
        <f>IF(ISERROR(LOG('∆Ct and 2^(-∆Ct) means'!P56)),"",IF(LOG('∆Ct and 2^(-∆Ct) means'!P56)&gt;1,LOG('∆Ct and 2^(-∆Ct) means'!P56),-1/LOG('∆Ct and 2^(-∆Ct) means'!P56)))</f>
        <v/>
      </c>
      <c r="AB56" s="299" t="str">
        <f>IF(ISERROR(LOG('∆Ct and 2^(-∆Ct) means'!Q56)),"",IF(LOG('∆Ct and 2^(-∆Ct) means'!Q56)&gt;1,LOG('∆Ct and 2^(-∆Ct) means'!Q56),-1/LOG('∆Ct and 2^(-∆Ct) means'!Q56)))</f>
        <v/>
      </c>
      <c r="AC56" s="299" t="str">
        <f>IF(ISERROR(LOG('∆Ct and 2^(-∆Ct) means'!R56)),"",IF(LOG('∆Ct and 2^(-∆Ct) means'!R56)&gt;1,LOG('∆Ct and 2^(-∆Ct) means'!R56),-1/LOG('∆Ct and 2^(-∆Ct) means'!R56)))</f>
        <v/>
      </c>
      <c r="AD56" s="299" t="str">
        <f>IF(ISERROR(LOG('∆Ct and 2^(-∆Ct) means'!S56)),"",IF(LOG('∆Ct and 2^(-∆Ct) means'!S56)&gt;1,LOG('∆Ct and 2^(-∆Ct) means'!S56),-1/LOG('∆Ct and 2^(-∆Ct) means'!S56)))</f>
        <v/>
      </c>
      <c r="AE56" s="299" t="str">
        <f>IF(ISERROR(LOG('∆Ct and 2^(-∆Ct) means'!T56)),"",IF(LOG('∆Ct and 2^(-∆Ct) means'!T56)&gt;1,LOG('∆Ct and 2^(-∆Ct) means'!T56),-1/LOG('∆Ct and 2^(-∆Ct) means'!T56)))</f>
        <v/>
      </c>
      <c r="AF56" s="299" t="str">
        <f>IF(ISERROR(LOG('∆Ct and 2^(-∆Ct) means'!U56)),"",IF(LOG('∆Ct and 2^(-∆Ct) means'!U56)&gt;1,LOG('∆Ct and 2^(-∆Ct) means'!U56),-1/LOG('∆Ct and 2^(-∆Ct) means'!U56)))</f>
        <v/>
      </c>
      <c r="AG56" s="299" t="str">
        <f>IF(ISERROR(LOG('∆Ct and 2^(-∆Ct) means'!V56)),"",IF(LOG('∆Ct and 2^(-∆Ct) means'!V56)&gt;1,LOG('∆Ct and 2^(-∆Ct) means'!V56),-1/LOG('∆Ct and 2^(-∆Ct) means'!V56)))</f>
        <v/>
      </c>
      <c r="AH56" s="299" t="str">
        <f>IF(ISERROR(LOG('∆Ct and 2^(-∆Ct) means'!W56)),"",IF(LOG('∆Ct and 2^(-∆Ct) means'!W56)&gt;1,LOG('∆Ct and 2^(-∆Ct) means'!W56),-1/LOG('∆Ct and 2^(-∆Ct) means'!W56)))</f>
        <v/>
      </c>
      <c r="AI56" s="300" t="str">
        <f>IF(ISERROR(LOG('∆Ct and 2^(-∆Ct) means'!X56)),"",IF(LOG('∆Ct and 2^(-∆Ct) means'!X56)&gt;1,LOG('∆Ct and 2^(-∆Ct) means'!X56),-1/LOG('∆Ct and 2^(-∆Ct) means'!X56)))</f>
        <v/>
      </c>
      <c r="AJ56" s="295" t="str">
        <f>'Express° Variation - Validation'!F56</f>
        <v/>
      </c>
      <c r="AK56" s="296" t="str">
        <f>'Express° Variation - Validation'!I56</f>
        <v/>
      </c>
      <c r="AL56" s="296" t="str">
        <f>'Express° Variation - Validation'!L56</f>
        <v/>
      </c>
      <c r="AM56" s="296" t="str">
        <f>'Express° Variation - Validation'!O56</f>
        <v/>
      </c>
      <c r="AN56" s="296" t="str">
        <f>'Express° Variation - Validation'!R56</f>
        <v/>
      </c>
      <c r="AO56" s="296" t="str">
        <f>'Express° Variation - Validation'!U56</f>
        <v/>
      </c>
      <c r="AP56" s="296" t="str">
        <f>'Express° Variation - Validation'!X56</f>
        <v/>
      </c>
      <c r="AQ56" s="296" t="str">
        <f>'Express° Variation - Validation'!AA56</f>
        <v/>
      </c>
      <c r="AR56" s="296" t="str">
        <f>'Express° Variation - Validation'!AD56</f>
        <v/>
      </c>
      <c r="AS56" s="297" t="str">
        <f>'Express° Variation - Validation'!AG56</f>
        <v/>
      </c>
      <c r="AT56" s="295" t="str">
        <f>'∆Ct and 2^(-∆Ct) means'!AK56</f>
        <v/>
      </c>
      <c r="AU56" s="296" t="str">
        <f>'∆Ct and 2^(-∆Ct) means'!AM56</f>
        <v/>
      </c>
      <c r="AV56" s="296" t="str">
        <f>'∆Ct and 2^(-∆Ct) means'!AO56</f>
        <v/>
      </c>
      <c r="AW56" s="296" t="str">
        <f>'∆Ct and 2^(-∆Ct) means'!AQ56</f>
        <v/>
      </c>
      <c r="AX56" s="296" t="str">
        <f>'∆Ct and 2^(-∆Ct) means'!AS56</f>
        <v/>
      </c>
      <c r="AY56" s="296" t="str">
        <f>'∆Ct and 2^(-∆Ct) means'!AU56</f>
        <v/>
      </c>
      <c r="AZ56" s="296" t="str">
        <f>'∆Ct and 2^(-∆Ct) means'!AW56</f>
        <v/>
      </c>
      <c r="BA56" s="296" t="str">
        <f>'∆Ct and 2^(-∆Ct) means'!AY56</f>
        <v/>
      </c>
      <c r="BB56" s="296" t="str">
        <f>'∆Ct and 2^(-∆Ct) means'!BA56</f>
        <v/>
      </c>
      <c r="BC56" s="297" t="str">
        <f>'∆Ct and 2^(-∆Ct) means'!BC56</f>
        <v/>
      </c>
    </row>
    <row r="57" spans="1:55" hidden="1">
      <c r="A57" s="265" t="s">
        <v>62</v>
      </c>
      <c r="B57" s="276" t="str">
        <f>'Selection of Genes to Bar Chart'!I8</f>
        <v/>
      </c>
      <c r="C57" s="275" t="str">
        <f>'Ct means'!C57</f>
        <v/>
      </c>
      <c r="D57" s="275" t="str">
        <f>'Ct means'!F57</f>
        <v/>
      </c>
      <c r="E57" s="275" t="str">
        <f>'Ct means'!I57</f>
        <v/>
      </c>
      <c r="F57" s="275" t="str">
        <f>'Ct means'!L57</f>
        <v/>
      </c>
      <c r="G57" s="275" t="str">
        <f>'Ct means'!O57</f>
        <v/>
      </c>
      <c r="H57" s="275" t="str">
        <f>'Ct means'!R57</f>
        <v/>
      </c>
      <c r="I57" s="275" t="str">
        <f>'Ct means'!U57</f>
        <v/>
      </c>
      <c r="J57" s="275" t="str">
        <f>'Ct means'!X57</f>
        <v/>
      </c>
      <c r="K57" s="275" t="str">
        <f>'Ct means'!AA57</f>
        <v/>
      </c>
      <c r="L57" s="275" t="str">
        <f>'Ct means'!AD57</f>
        <v/>
      </c>
      <c r="M57" s="275" t="str">
        <f>'Ct means'!AG57</f>
        <v/>
      </c>
      <c r="N57" s="298" t="str">
        <f>'∆Ct and 2^(-∆Ct) means'!Y57</f>
        <v/>
      </c>
      <c r="O57" s="299" t="str">
        <f>'∆Ct and 2^(-∆Ct) means'!Z57</f>
        <v/>
      </c>
      <c r="P57" s="299" t="str">
        <f>'∆Ct and 2^(-∆Ct) means'!AA57</f>
        <v/>
      </c>
      <c r="Q57" s="299" t="str">
        <f>'∆Ct and 2^(-∆Ct) means'!AB57</f>
        <v/>
      </c>
      <c r="R57" s="299" t="str">
        <f>'∆Ct and 2^(-∆Ct) means'!AC57</f>
        <v/>
      </c>
      <c r="S57" s="299" t="str">
        <f>'∆Ct and 2^(-∆Ct) means'!AD57</f>
        <v/>
      </c>
      <c r="T57" s="299" t="str">
        <f>'∆Ct and 2^(-∆Ct) means'!AE57</f>
        <v/>
      </c>
      <c r="U57" s="299" t="str">
        <f>'∆Ct and 2^(-∆Ct) means'!AF57</f>
        <v/>
      </c>
      <c r="V57" s="299" t="str">
        <f>'∆Ct and 2^(-∆Ct) means'!AG57</f>
        <v/>
      </c>
      <c r="W57" s="299" t="str">
        <f>'∆Ct and 2^(-∆Ct) means'!AH57</f>
        <v/>
      </c>
      <c r="X57" s="300" t="str">
        <f>'∆Ct and 2^(-∆Ct) means'!AI57</f>
        <v/>
      </c>
      <c r="Y57" s="298" t="str">
        <f>IF(ISERROR(LOG('∆Ct and 2^(-∆Ct) means'!N57)),"",IF(LOG('∆Ct and 2^(-∆Ct) means'!N57)&gt;1,LOG('∆Ct and 2^(-∆Ct) means'!N57),-1/LOG('∆Ct and 2^(-∆Ct) means'!N57)))</f>
        <v/>
      </c>
      <c r="Z57" s="299" t="str">
        <f>IF(ISERROR(LOG('∆Ct and 2^(-∆Ct) means'!O57)),"",IF(LOG('∆Ct and 2^(-∆Ct) means'!O57)&gt;1,LOG('∆Ct and 2^(-∆Ct) means'!O57),-1/LOG('∆Ct and 2^(-∆Ct) means'!O57)))</f>
        <v/>
      </c>
      <c r="AA57" s="299" t="str">
        <f>IF(ISERROR(LOG('∆Ct and 2^(-∆Ct) means'!P57)),"",IF(LOG('∆Ct and 2^(-∆Ct) means'!P57)&gt;1,LOG('∆Ct and 2^(-∆Ct) means'!P57),-1/LOG('∆Ct and 2^(-∆Ct) means'!P57)))</f>
        <v/>
      </c>
      <c r="AB57" s="299" t="str">
        <f>IF(ISERROR(LOG('∆Ct and 2^(-∆Ct) means'!Q57)),"",IF(LOG('∆Ct and 2^(-∆Ct) means'!Q57)&gt;1,LOG('∆Ct and 2^(-∆Ct) means'!Q57),-1/LOG('∆Ct and 2^(-∆Ct) means'!Q57)))</f>
        <v/>
      </c>
      <c r="AC57" s="299" t="str">
        <f>IF(ISERROR(LOG('∆Ct and 2^(-∆Ct) means'!R57)),"",IF(LOG('∆Ct and 2^(-∆Ct) means'!R57)&gt;1,LOG('∆Ct and 2^(-∆Ct) means'!R57),-1/LOG('∆Ct and 2^(-∆Ct) means'!R57)))</f>
        <v/>
      </c>
      <c r="AD57" s="299" t="str">
        <f>IF(ISERROR(LOG('∆Ct and 2^(-∆Ct) means'!S57)),"",IF(LOG('∆Ct and 2^(-∆Ct) means'!S57)&gt;1,LOG('∆Ct and 2^(-∆Ct) means'!S57),-1/LOG('∆Ct and 2^(-∆Ct) means'!S57)))</f>
        <v/>
      </c>
      <c r="AE57" s="299" t="str">
        <f>IF(ISERROR(LOG('∆Ct and 2^(-∆Ct) means'!T57)),"",IF(LOG('∆Ct and 2^(-∆Ct) means'!T57)&gt;1,LOG('∆Ct and 2^(-∆Ct) means'!T57),-1/LOG('∆Ct and 2^(-∆Ct) means'!T57)))</f>
        <v/>
      </c>
      <c r="AF57" s="299" t="str">
        <f>IF(ISERROR(LOG('∆Ct and 2^(-∆Ct) means'!U57)),"",IF(LOG('∆Ct and 2^(-∆Ct) means'!U57)&gt;1,LOG('∆Ct and 2^(-∆Ct) means'!U57),-1/LOG('∆Ct and 2^(-∆Ct) means'!U57)))</f>
        <v/>
      </c>
      <c r="AG57" s="299" t="str">
        <f>IF(ISERROR(LOG('∆Ct and 2^(-∆Ct) means'!V57)),"",IF(LOG('∆Ct and 2^(-∆Ct) means'!V57)&gt;1,LOG('∆Ct and 2^(-∆Ct) means'!V57),-1/LOG('∆Ct and 2^(-∆Ct) means'!V57)))</f>
        <v/>
      </c>
      <c r="AH57" s="299" t="str">
        <f>IF(ISERROR(LOG('∆Ct and 2^(-∆Ct) means'!W57)),"",IF(LOG('∆Ct and 2^(-∆Ct) means'!W57)&gt;1,LOG('∆Ct and 2^(-∆Ct) means'!W57),-1/LOG('∆Ct and 2^(-∆Ct) means'!W57)))</f>
        <v/>
      </c>
      <c r="AI57" s="300" t="str">
        <f>IF(ISERROR(LOG('∆Ct and 2^(-∆Ct) means'!X57)),"",IF(LOG('∆Ct and 2^(-∆Ct) means'!X57)&gt;1,LOG('∆Ct and 2^(-∆Ct) means'!X57),-1/LOG('∆Ct and 2^(-∆Ct) means'!X57)))</f>
        <v/>
      </c>
      <c r="AJ57" s="295" t="str">
        <f>'Express° Variation - Validation'!F57</f>
        <v/>
      </c>
      <c r="AK57" s="296" t="str">
        <f>'Express° Variation - Validation'!I57</f>
        <v/>
      </c>
      <c r="AL57" s="296" t="str">
        <f>'Express° Variation - Validation'!L57</f>
        <v/>
      </c>
      <c r="AM57" s="296" t="str">
        <f>'Express° Variation - Validation'!O57</f>
        <v/>
      </c>
      <c r="AN57" s="296" t="str">
        <f>'Express° Variation - Validation'!R57</f>
        <v/>
      </c>
      <c r="AO57" s="296" t="str">
        <f>'Express° Variation - Validation'!U57</f>
        <v/>
      </c>
      <c r="AP57" s="296" t="str">
        <f>'Express° Variation - Validation'!X57</f>
        <v/>
      </c>
      <c r="AQ57" s="296" t="str">
        <f>'Express° Variation - Validation'!AA57</f>
        <v/>
      </c>
      <c r="AR57" s="296" t="str">
        <f>'Express° Variation - Validation'!AD57</f>
        <v/>
      </c>
      <c r="AS57" s="297" t="str">
        <f>'Express° Variation - Validation'!AG57</f>
        <v/>
      </c>
      <c r="AT57" s="295" t="str">
        <f>'∆Ct and 2^(-∆Ct) means'!AK57</f>
        <v/>
      </c>
      <c r="AU57" s="296" t="str">
        <f>'∆Ct and 2^(-∆Ct) means'!AM57</f>
        <v/>
      </c>
      <c r="AV57" s="296" t="str">
        <f>'∆Ct and 2^(-∆Ct) means'!AO57</f>
        <v/>
      </c>
      <c r="AW57" s="296" t="str">
        <f>'∆Ct and 2^(-∆Ct) means'!AQ57</f>
        <v/>
      </c>
      <c r="AX57" s="296" t="str">
        <f>'∆Ct and 2^(-∆Ct) means'!AS57</f>
        <v/>
      </c>
      <c r="AY57" s="296" t="str">
        <f>'∆Ct and 2^(-∆Ct) means'!AU57</f>
        <v/>
      </c>
      <c r="AZ57" s="296" t="str">
        <f>'∆Ct and 2^(-∆Ct) means'!AW57</f>
        <v/>
      </c>
      <c r="BA57" s="296" t="str">
        <f>'∆Ct and 2^(-∆Ct) means'!AY57</f>
        <v/>
      </c>
      <c r="BB57" s="296" t="str">
        <f>'∆Ct and 2^(-∆Ct) means'!BA57</f>
        <v/>
      </c>
      <c r="BC57" s="297" t="str">
        <f>'∆Ct and 2^(-∆Ct) means'!BC57</f>
        <v/>
      </c>
    </row>
    <row r="58" spans="1:55" hidden="1">
      <c r="A58" s="265" t="s">
        <v>63</v>
      </c>
      <c r="B58" s="276" t="str">
        <f>'Selection of Genes to Bar Chart'!J8</f>
        <v/>
      </c>
      <c r="C58" s="275" t="str">
        <f>'Ct means'!C58</f>
        <v/>
      </c>
      <c r="D58" s="275" t="str">
        <f>'Ct means'!F58</f>
        <v/>
      </c>
      <c r="E58" s="275" t="str">
        <f>'Ct means'!I58</f>
        <v/>
      </c>
      <c r="F58" s="275" t="str">
        <f>'Ct means'!L58</f>
        <v/>
      </c>
      <c r="G58" s="275" t="str">
        <f>'Ct means'!O58</f>
        <v/>
      </c>
      <c r="H58" s="275" t="str">
        <f>'Ct means'!R58</f>
        <v/>
      </c>
      <c r="I58" s="275" t="str">
        <f>'Ct means'!U58</f>
        <v/>
      </c>
      <c r="J58" s="275" t="str">
        <f>'Ct means'!X58</f>
        <v/>
      </c>
      <c r="K58" s="275" t="str">
        <f>'Ct means'!AA58</f>
        <v/>
      </c>
      <c r="L58" s="275" t="str">
        <f>'Ct means'!AD58</f>
        <v/>
      </c>
      <c r="M58" s="275" t="str">
        <f>'Ct means'!AG58</f>
        <v/>
      </c>
      <c r="N58" s="298" t="str">
        <f>'∆Ct and 2^(-∆Ct) means'!Y58</f>
        <v/>
      </c>
      <c r="O58" s="299" t="str">
        <f>'∆Ct and 2^(-∆Ct) means'!Z58</f>
        <v/>
      </c>
      <c r="P58" s="299" t="str">
        <f>'∆Ct and 2^(-∆Ct) means'!AA58</f>
        <v/>
      </c>
      <c r="Q58" s="299" t="str">
        <f>'∆Ct and 2^(-∆Ct) means'!AB58</f>
        <v/>
      </c>
      <c r="R58" s="299" t="str">
        <f>'∆Ct and 2^(-∆Ct) means'!AC58</f>
        <v/>
      </c>
      <c r="S58" s="299" t="str">
        <f>'∆Ct and 2^(-∆Ct) means'!AD58</f>
        <v/>
      </c>
      <c r="T58" s="299" t="str">
        <f>'∆Ct and 2^(-∆Ct) means'!AE58</f>
        <v/>
      </c>
      <c r="U58" s="299" t="str">
        <f>'∆Ct and 2^(-∆Ct) means'!AF58</f>
        <v/>
      </c>
      <c r="V58" s="299" t="str">
        <f>'∆Ct and 2^(-∆Ct) means'!AG58</f>
        <v/>
      </c>
      <c r="W58" s="299" t="str">
        <f>'∆Ct and 2^(-∆Ct) means'!AH58</f>
        <v/>
      </c>
      <c r="X58" s="300" t="str">
        <f>'∆Ct and 2^(-∆Ct) means'!AI58</f>
        <v/>
      </c>
      <c r="Y58" s="298" t="str">
        <f>IF(ISERROR(LOG('∆Ct and 2^(-∆Ct) means'!N58)),"",IF(LOG('∆Ct and 2^(-∆Ct) means'!N58)&gt;1,LOG('∆Ct and 2^(-∆Ct) means'!N58),-1/LOG('∆Ct and 2^(-∆Ct) means'!N58)))</f>
        <v/>
      </c>
      <c r="Z58" s="299" t="str">
        <f>IF(ISERROR(LOG('∆Ct and 2^(-∆Ct) means'!O58)),"",IF(LOG('∆Ct and 2^(-∆Ct) means'!O58)&gt;1,LOG('∆Ct and 2^(-∆Ct) means'!O58),-1/LOG('∆Ct and 2^(-∆Ct) means'!O58)))</f>
        <v/>
      </c>
      <c r="AA58" s="299" t="str">
        <f>IF(ISERROR(LOG('∆Ct and 2^(-∆Ct) means'!P58)),"",IF(LOG('∆Ct and 2^(-∆Ct) means'!P58)&gt;1,LOG('∆Ct and 2^(-∆Ct) means'!P58),-1/LOG('∆Ct and 2^(-∆Ct) means'!P58)))</f>
        <v/>
      </c>
      <c r="AB58" s="299" t="str">
        <f>IF(ISERROR(LOG('∆Ct and 2^(-∆Ct) means'!Q58)),"",IF(LOG('∆Ct and 2^(-∆Ct) means'!Q58)&gt;1,LOG('∆Ct and 2^(-∆Ct) means'!Q58),-1/LOG('∆Ct and 2^(-∆Ct) means'!Q58)))</f>
        <v/>
      </c>
      <c r="AC58" s="299" t="str">
        <f>IF(ISERROR(LOG('∆Ct and 2^(-∆Ct) means'!R58)),"",IF(LOG('∆Ct and 2^(-∆Ct) means'!R58)&gt;1,LOG('∆Ct and 2^(-∆Ct) means'!R58),-1/LOG('∆Ct and 2^(-∆Ct) means'!R58)))</f>
        <v/>
      </c>
      <c r="AD58" s="299" t="str">
        <f>IF(ISERROR(LOG('∆Ct and 2^(-∆Ct) means'!S58)),"",IF(LOG('∆Ct and 2^(-∆Ct) means'!S58)&gt;1,LOG('∆Ct and 2^(-∆Ct) means'!S58),-1/LOG('∆Ct and 2^(-∆Ct) means'!S58)))</f>
        <v/>
      </c>
      <c r="AE58" s="299" t="str">
        <f>IF(ISERROR(LOG('∆Ct and 2^(-∆Ct) means'!T58)),"",IF(LOG('∆Ct and 2^(-∆Ct) means'!T58)&gt;1,LOG('∆Ct and 2^(-∆Ct) means'!T58),-1/LOG('∆Ct and 2^(-∆Ct) means'!T58)))</f>
        <v/>
      </c>
      <c r="AF58" s="299" t="str">
        <f>IF(ISERROR(LOG('∆Ct and 2^(-∆Ct) means'!U58)),"",IF(LOG('∆Ct and 2^(-∆Ct) means'!U58)&gt;1,LOG('∆Ct and 2^(-∆Ct) means'!U58),-1/LOG('∆Ct and 2^(-∆Ct) means'!U58)))</f>
        <v/>
      </c>
      <c r="AG58" s="299" t="str">
        <f>IF(ISERROR(LOG('∆Ct and 2^(-∆Ct) means'!V58)),"",IF(LOG('∆Ct and 2^(-∆Ct) means'!V58)&gt;1,LOG('∆Ct and 2^(-∆Ct) means'!V58),-1/LOG('∆Ct and 2^(-∆Ct) means'!V58)))</f>
        <v/>
      </c>
      <c r="AH58" s="299" t="str">
        <f>IF(ISERROR(LOG('∆Ct and 2^(-∆Ct) means'!W58)),"",IF(LOG('∆Ct and 2^(-∆Ct) means'!W58)&gt;1,LOG('∆Ct and 2^(-∆Ct) means'!W58),-1/LOG('∆Ct and 2^(-∆Ct) means'!W58)))</f>
        <v/>
      </c>
      <c r="AI58" s="300" t="str">
        <f>IF(ISERROR(LOG('∆Ct and 2^(-∆Ct) means'!X58)),"",IF(LOG('∆Ct and 2^(-∆Ct) means'!X58)&gt;1,LOG('∆Ct and 2^(-∆Ct) means'!X58),-1/LOG('∆Ct and 2^(-∆Ct) means'!X58)))</f>
        <v/>
      </c>
      <c r="AJ58" s="295" t="str">
        <f>'Express° Variation - Validation'!F58</f>
        <v/>
      </c>
      <c r="AK58" s="296" t="str">
        <f>'Express° Variation - Validation'!I58</f>
        <v/>
      </c>
      <c r="AL58" s="296" t="str">
        <f>'Express° Variation - Validation'!L58</f>
        <v/>
      </c>
      <c r="AM58" s="296" t="str">
        <f>'Express° Variation - Validation'!O58</f>
        <v/>
      </c>
      <c r="AN58" s="296" t="str">
        <f>'Express° Variation - Validation'!R58</f>
        <v/>
      </c>
      <c r="AO58" s="296" t="str">
        <f>'Express° Variation - Validation'!U58</f>
        <v/>
      </c>
      <c r="AP58" s="296" t="str">
        <f>'Express° Variation - Validation'!X58</f>
        <v/>
      </c>
      <c r="AQ58" s="296" t="str">
        <f>'Express° Variation - Validation'!AA58</f>
        <v/>
      </c>
      <c r="AR58" s="296" t="str">
        <f>'Express° Variation - Validation'!AD58</f>
        <v/>
      </c>
      <c r="AS58" s="297" t="str">
        <f>'Express° Variation - Validation'!AG58</f>
        <v/>
      </c>
      <c r="AT58" s="295" t="str">
        <f>'∆Ct and 2^(-∆Ct) means'!AK58</f>
        <v/>
      </c>
      <c r="AU58" s="296" t="str">
        <f>'∆Ct and 2^(-∆Ct) means'!AM58</f>
        <v/>
      </c>
      <c r="AV58" s="296" t="str">
        <f>'∆Ct and 2^(-∆Ct) means'!AO58</f>
        <v/>
      </c>
      <c r="AW58" s="296" t="str">
        <f>'∆Ct and 2^(-∆Ct) means'!AQ58</f>
        <v/>
      </c>
      <c r="AX58" s="296" t="str">
        <f>'∆Ct and 2^(-∆Ct) means'!AS58</f>
        <v/>
      </c>
      <c r="AY58" s="296" t="str">
        <f>'∆Ct and 2^(-∆Ct) means'!AU58</f>
        <v/>
      </c>
      <c r="AZ58" s="296" t="str">
        <f>'∆Ct and 2^(-∆Ct) means'!AW58</f>
        <v/>
      </c>
      <c r="BA58" s="296" t="str">
        <f>'∆Ct and 2^(-∆Ct) means'!AY58</f>
        <v/>
      </c>
      <c r="BB58" s="296" t="str">
        <f>'∆Ct and 2^(-∆Ct) means'!BA58</f>
        <v/>
      </c>
      <c r="BC58" s="297" t="str">
        <f>'∆Ct and 2^(-∆Ct) means'!BC58</f>
        <v/>
      </c>
    </row>
    <row r="59" spans="1:55" hidden="1">
      <c r="A59" s="265" t="s">
        <v>64</v>
      </c>
      <c r="B59" s="276" t="str">
        <f>'Selection of Genes to Bar Chart'!K8</f>
        <v/>
      </c>
      <c r="C59" s="275" t="str">
        <f>'Ct means'!C59</f>
        <v/>
      </c>
      <c r="D59" s="275" t="str">
        <f>'Ct means'!F59</f>
        <v/>
      </c>
      <c r="E59" s="275" t="str">
        <f>'Ct means'!I59</f>
        <v/>
      </c>
      <c r="F59" s="275" t="str">
        <f>'Ct means'!L59</f>
        <v/>
      </c>
      <c r="G59" s="275" t="str">
        <f>'Ct means'!O59</f>
        <v/>
      </c>
      <c r="H59" s="275" t="str">
        <f>'Ct means'!R59</f>
        <v/>
      </c>
      <c r="I59" s="275" t="str">
        <f>'Ct means'!U59</f>
        <v/>
      </c>
      <c r="J59" s="275" t="str">
        <f>'Ct means'!X59</f>
        <v/>
      </c>
      <c r="K59" s="275" t="str">
        <f>'Ct means'!AA59</f>
        <v/>
      </c>
      <c r="L59" s="275" t="str">
        <f>'Ct means'!AD59</f>
        <v/>
      </c>
      <c r="M59" s="275" t="str">
        <f>'Ct means'!AG59</f>
        <v/>
      </c>
      <c r="N59" s="298" t="str">
        <f>'∆Ct and 2^(-∆Ct) means'!Y59</f>
        <v/>
      </c>
      <c r="O59" s="299" t="str">
        <f>'∆Ct and 2^(-∆Ct) means'!Z59</f>
        <v/>
      </c>
      <c r="P59" s="299" t="str">
        <f>'∆Ct and 2^(-∆Ct) means'!AA59</f>
        <v/>
      </c>
      <c r="Q59" s="299" t="str">
        <f>'∆Ct and 2^(-∆Ct) means'!AB59</f>
        <v/>
      </c>
      <c r="R59" s="299" t="str">
        <f>'∆Ct and 2^(-∆Ct) means'!AC59</f>
        <v/>
      </c>
      <c r="S59" s="299" t="str">
        <f>'∆Ct and 2^(-∆Ct) means'!AD59</f>
        <v/>
      </c>
      <c r="T59" s="299" t="str">
        <f>'∆Ct and 2^(-∆Ct) means'!AE59</f>
        <v/>
      </c>
      <c r="U59" s="299" t="str">
        <f>'∆Ct and 2^(-∆Ct) means'!AF59</f>
        <v/>
      </c>
      <c r="V59" s="299" t="str">
        <f>'∆Ct and 2^(-∆Ct) means'!AG59</f>
        <v/>
      </c>
      <c r="W59" s="299" t="str">
        <f>'∆Ct and 2^(-∆Ct) means'!AH59</f>
        <v/>
      </c>
      <c r="X59" s="300" t="str">
        <f>'∆Ct and 2^(-∆Ct) means'!AI59</f>
        <v/>
      </c>
      <c r="Y59" s="298" t="str">
        <f>IF(ISERROR(LOG('∆Ct and 2^(-∆Ct) means'!N59)),"",IF(LOG('∆Ct and 2^(-∆Ct) means'!N59)&gt;1,LOG('∆Ct and 2^(-∆Ct) means'!N59),-1/LOG('∆Ct and 2^(-∆Ct) means'!N59)))</f>
        <v/>
      </c>
      <c r="Z59" s="299" t="str">
        <f>IF(ISERROR(LOG('∆Ct and 2^(-∆Ct) means'!O59)),"",IF(LOG('∆Ct and 2^(-∆Ct) means'!O59)&gt;1,LOG('∆Ct and 2^(-∆Ct) means'!O59),-1/LOG('∆Ct and 2^(-∆Ct) means'!O59)))</f>
        <v/>
      </c>
      <c r="AA59" s="299" t="str">
        <f>IF(ISERROR(LOG('∆Ct and 2^(-∆Ct) means'!P59)),"",IF(LOG('∆Ct and 2^(-∆Ct) means'!P59)&gt;1,LOG('∆Ct and 2^(-∆Ct) means'!P59),-1/LOG('∆Ct and 2^(-∆Ct) means'!P59)))</f>
        <v/>
      </c>
      <c r="AB59" s="299" t="str">
        <f>IF(ISERROR(LOG('∆Ct and 2^(-∆Ct) means'!Q59)),"",IF(LOG('∆Ct and 2^(-∆Ct) means'!Q59)&gt;1,LOG('∆Ct and 2^(-∆Ct) means'!Q59),-1/LOG('∆Ct and 2^(-∆Ct) means'!Q59)))</f>
        <v/>
      </c>
      <c r="AC59" s="299" t="str">
        <f>IF(ISERROR(LOG('∆Ct and 2^(-∆Ct) means'!R59)),"",IF(LOG('∆Ct and 2^(-∆Ct) means'!R59)&gt;1,LOG('∆Ct and 2^(-∆Ct) means'!R59),-1/LOG('∆Ct and 2^(-∆Ct) means'!R59)))</f>
        <v/>
      </c>
      <c r="AD59" s="299" t="str">
        <f>IF(ISERROR(LOG('∆Ct and 2^(-∆Ct) means'!S59)),"",IF(LOG('∆Ct and 2^(-∆Ct) means'!S59)&gt;1,LOG('∆Ct and 2^(-∆Ct) means'!S59),-1/LOG('∆Ct and 2^(-∆Ct) means'!S59)))</f>
        <v/>
      </c>
      <c r="AE59" s="299" t="str">
        <f>IF(ISERROR(LOG('∆Ct and 2^(-∆Ct) means'!T59)),"",IF(LOG('∆Ct and 2^(-∆Ct) means'!T59)&gt;1,LOG('∆Ct and 2^(-∆Ct) means'!T59),-1/LOG('∆Ct and 2^(-∆Ct) means'!T59)))</f>
        <v/>
      </c>
      <c r="AF59" s="299" t="str">
        <f>IF(ISERROR(LOG('∆Ct and 2^(-∆Ct) means'!U59)),"",IF(LOG('∆Ct and 2^(-∆Ct) means'!U59)&gt;1,LOG('∆Ct and 2^(-∆Ct) means'!U59),-1/LOG('∆Ct and 2^(-∆Ct) means'!U59)))</f>
        <v/>
      </c>
      <c r="AG59" s="299" t="str">
        <f>IF(ISERROR(LOG('∆Ct and 2^(-∆Ct) means'!V59)),"",IF(LOG('∆Ct and 2^(-∆Ct) means'!V59)&gt;1,LOG('∆Ct and 2^(-∆Ct) means'!V59),-1/LOG('∆Ct and 2^(-∆Ct) means'!V59)))</f>
        <v/>
      </c>
      <c r="AH59" s="299" t="str">
        <f>IF(ISERROR(LOG('∆Ct and 2^(-∆Ct) means'!W59)),"",IF(LOG('∆Ct and 2^(-∆Ct) means'!W59)&gt;1,LOG('∆Ct and 2^(-∆Ct) means'!W59),-1/LOG('∆Ct and 2^(-∆Ct) means'!W59)))</f>
        <v/>
      </c>
      <c r="AI59" s="300" t="str">
        <f>IF(ISERROR(LOG('∆Ct and 2^(-∆Ct) means'!X59)),"",IF(LOG('∆Ct and 2^(-∆Ct) means'!X59)&gt;1,LOG('∆Ct and 2^(-∆Ct) means'!X59),-1/LOG('∆Ct and 2^(-∆Ct) means'!X59)))</f>
        <v/>
      </c>
      <c r="AJ59" s="295" t="str">
        <f>'Express° Variation - Validation'!F59</f>
        <v/>
      </c>
      <c r="AK59" s="296" t="str">
        <f>'Express° Variation - Validation'!I59</f>
        <v/>
      </c>
      <c r="AL59" s="296" t="str">
        <f>'Express° Variation - Validation'!L59</f>
        <v/>
      </c>
      <c r="AM59" s="296" t="str">
        <f>'Express° Variation - Validation'!O59</f>
        <v/>
      </c>
      <c r="AN59" s="296" t="str">
        <f>'Express° Variation - Validation'!R59</f>
        <v/>
      </c>
      <c r="AO59" s="296" t="str">
        <f>'Express° Variation - Validation'!U59</f>
        <v/>
      </c>
      <c r="AP59" s="296" t="str">
        <f>'Express° Variation - Validation'!X59</f>
        <v/>
      </c>
      <c r="AQ59" s="296" t="str">
        <f>'Express° Variation - Validation'!AA59</f>
        <v/>
      </c>
      <c r="AR59" s="296" t="str">
        <f>'Express° Variation - Validation'!AD59</f>
        <v/>
      </c>
      <c r="AS59" s="297" t="str">
        <f>'Express° Variation - Validation'!AG59</f>
        <v/>
      </c>
      <c r="AT59" s="295" t="str">
        <f>'∆Ct and 2^(-∆Ct) means'!AK59</f>
        <v/>
      </c>
      <c r="AU59" s="296" t="str">
        <f>'∆Ct and 2^(-∆Ct) means'!AM59</f>
        <v/>
      </c>
      <c r="AV59" s="296" t="str">
        <f>'∆Ct and 2^(-∆Ct) means'!AO59</f>
        <v/>
      </c>
      <c r="AW59" s="296" t="str">
        <f>'∆Ct and 2^(-∆Ct) means'!AQ59</f>
        <v/>
      </c>
      <c r="AX59" s="296" t="str">
        <f>'∆Ct and 2^(-∆Ct) means'!AS59</f>
        <v/>
      </c>
      <c r="AY59" s="296" t="str">
        <f>'∆Ct and 2^(-∆Ct) means'!AU59</f>
        <v/>
      </c>
      <c r="AZ59" s="296" t="str">
        <f>'∆Ct and 2^(-∆Ct) means'!AW59</f>
        <v/>
      </c>
      <c r="BA59" s="296" t="str">
        <f>'∆Ct and 2^(-∆Ct) means'!AY59</f>
        <v/>
      </c>
      <c r="BB59" s="296" t="str">
        <f>'∆Ct and 2^(-∆Ct) means'!BA59</f>
        <v/>
      </c>
      <c r="BC59" s="297" t="str">
        <f>'∆Ct and 2^(-∆Ct) means'!BC59</f>
        <v/>
      </c>
    </row>
    <row r="60" spans="1:55" hidden="1">
      <c r="A60" s="265" t="s">
        <v>65</v>
      </c>
      <c r="B60" s="276" t="str">
        <f>'Selection of Genes to Bar Chart'!L8</f>
        <v/>
      </c>
      <c r="C60" s="275" t="str">
        <f>'Ct means'!C60</f>
        <v/>
      </c>
      <c r="D60" s="275" t="str">
        <f>'Ct means'!F60</f>
        <v/>
      </c>
      <c r="E60" s="275" t="str">
        <f>'Ct means'!I60</f>
        <v/>
      </c>
      <c r="F60" s="275" t="str">
        <f>'Ct means'!L60</f>
        <v/>
      </c>
      <c r="G60" s="275" t="str">
        <f>'Ct means'!O60</f>
        <v/>
      </c>
      <c r="H60" s="275" t="str">
        <f>'Ct means'!R60</f>
        <v/>
      </c>
      <c r="I60" s="275" t="str">
        <f>'Ct means'!U60</f>
        <v/>
      </c>
      <c r="J60" s="275" t="str">
        <f>'Ct means'!X60</f>
        <v/>
      </c>
      <c r="K60" s="275" t="str">
        <f>'Ct means'!AA60</f>
        <v/>
      </c>
      <c r="L60" s="275" t="str">
        <f>'Ct means'!AD60</f>
        <v/>
      </c>
      <c r="M60" s="275" t="str">
        <f>'Ct means'!AG60</f>
        <v/>
      </c>
      <c r="N60" s="298" t="str">
        <f>'∆Ct and 2^(-∆Ct) means'!Y60</f>
        <v/>
      </c>
      <c r="O60" s="299" t="str">
        <f>'∆Ct and 2^(-∆Ct) means'!Z60</f>
        <v/>
      </c>
      <c r="P60" s="299" t="str">
        <f>'∆Ct and 2^(-∆Ct) means'!AA60</f>
        <v/>
      </c>
      <c r="Q60" s="299" t="str">
        <f>'∆Ct and 2^(-∆Ct) means'!AB60</f>
        <v/>
      </c>
      <c r="R60" s="299" t="str">
        <f>'∆Ct and 2^(-∆Ct) means'!AC60</f>
        <v/>
      </c>
      <c r="S60" s="299" t="str">
        <f>'∆Ct and 2^(-∆Ct) means'!AD60</f>
        <v/>
      </c>
      <c r="T60" s="299" t="str">
        <f>'∆Ct and 2^(-∆Ct) means'!AE60</f>
        <v/>
      </c>
      <c r="U60" s="299" t="str">
        <f>'∆Ct and 2^(-∆Ct) means'!AF60</f>
        <v/>
      </c>
      <c r="V60" s="299" t="str">
        <f>'∆Ct and 2^(-∆Ct) means'!AG60</f>
        <v/>
      </c>
      <c r="W60" s="299" t="str">
        <f>'∆Ct and 2^(-∆Ct) means'!AH60</f>
        <v/>
      </c>
      <c r="X60" s="300" t="str">
        <f>'∆Ct and 2^(-∆Ct) means'!AI60</f>
        <v/>
      </c>
      <c r="Y60" s="298" t="str">
        <f>IF(ISERROR(LOG('∆Ct and 2^(-∆Ct) means'!N60)),"",IF(LOG('∆Ct and 2^(-∆Ct) means'!N60)&gt;1,LOG('∆Ct and 2^(-∆Ct) means'!N60),-1/LOG('∆Ct and 2^(-∆Ct) means'!N60)))</f>
        <v/>
      </c>
      <c r="Z60" s="299" t="str">
        <f>IF(ISERROR(LOG('∆Ct and 2^(-∆Ct) means'!O60)),"",IF(LOG('∆Ct and 2^(-∆Ct) means'!O60)&gt;1,LOG('∆Ct and 2^(-∆Ct) means'!O60),-1/LOG('∆Ct and 2^(-∆Ct) means'!O60)))</f>
        <v/>
      </c>
      <c r="AA60" s="299" t="str">
        <f>IF(ISERROR(LOG('∆Ct and 2^(-∆Ct) means'!P60)),"",IF(LOG('∆Ct and 2^(-∆Ct) means'!P60)&gt;1,LOG('∆Ct and 2^(-∆Ct) means'!P60),-1/LOG('∆Ct and 2^(-∆Ct) means'!P60)))</f>
        <v/>
      </c>
      <c r="AB60" s="299" t="str">
        <f>IF(ISERROR(LOG('∆Ct and 2^(-∆Ct) means'!Q60)),"",IF(LOG('∆Ct and 2^(-∆Ct) means'!Q60)&gt;1,LOG('∆Ct and 2^(-∆Ct) means'!Q60),-1/LOG('∆Ct and 2^(-∆Ct) means'!Q60)))</f>
        <v/>
      </c>
      <c r="AC60" s="299" t="str">
        <f>IF(ISERROR(LOG('∆Ct and 2^(-∆Ct) means'!R60)),"",IF(LOG('∆Ct and 2^(-∆Ct) means'!R60)&gt;1,LOG('∆Ct and 2^(-∆Ct) means'!R60),-1/LOG('∆Ct and 2^(-∆Ct) means'!R60)))</f>
        <v/>
      </c>
      <c r="AD60" s="299" t="str">
        <f>IF(ISERROR(LOG('∆Ct and 2^(-∆Ct) means'!S60)),"",IF(LOG('∆Ct and 2^(-∆Ct) means'!S60)&gt;1,LOG('∆Ct and 2^(-∆Ct) means'!S60),-1/LOG('∆Ct and 2^(-∆Ct) means'!S60)))</f>
        <v/>
      </c>
      <c r="AE60" s="299" t="str">
        <f>IF(ISERROR(LOG('∆Ct and 2^(-∆Ct) means'!T60)),"",IF(LOG('∆Ct and 2^(-∆Ct) means'!T60)&gt;1,LOG('∆Ct and 2^(-∆Ct) means'!T60),-1/LOG('∆Ct and 2^(-∆Ct) means'!T60)))</f>
        <v/>
      </c>
      <c r="AF60" s="299" t="str">
        <f>IF(ISERROR(LOG('∆Ct and 2^(-∆Ct) means'!U60)),"",IF(LOG('∆Ct and 2^(-∆Ct) means'!U60)&gt;1,LOG('∆Ct and 2^(-∆Ct) means'!U60),-1/LOG('∆Ct and 2^(-∆Ct) means'!U60)))</f>
        <v/>
      </c>
      <c r="AG60" s="299" t="str">
        <f>IF(ISERROR(LOG('∆Ct and 2^(-∆Ct) means'!V60)),"",IF(LOG('∆Ct and 2^(-∆Ct) means'!V60)&gt;1,LOG('∆Ct and 2^(-∆Ct) means'!V60),-1/LOG('∆Ct and 2^(-∆Ct) means'!V60)))</f>
        <v/>
      </c>
      <c r="AH60" s="299" t="str">
        <f>IF(ISERROR(LOG('∆Ct and 2^(-∆Ct) means'!W60)),"",IF(LOG('∆Ct and 2^(-∆Ct) means'!W60)&gt;1,LOG('∆Ct and 2^(-∆Ct) means'!W60),-1/LOG('∆Ct and 2^(-∆Ct) means'!W60)))</f>
        <v/>
      </c>
      <c r="AI60" s="300" t="str">
        <f>IF(ISERROR(LOG('∆Ct and 2^(-∆Ct) means'!X60)),"",IF(LOG('∆Ct and 2^(-∆Ct) means'!X60)&gt;1,LOG('∆Ct and 2^(-∆Ct) means'!X60),-1/LOG('∆Ct and 2^(-∆Ct) means'!X60)))</f>
        <v/>
      </c>
      <c r="AJ60" s="295" t="str">
        <f>'Express° Variation - Validation'!F60</f>
        <v/>
      </c>
      <c r="AK60" s="296" t="str">
        <f>'Express° Variation - Validation'!I60</f>
        <v/>
      </c>
      <c r="AL60" s="296" t="str">
        <f>'Express° Variation - Validation'!L60</f>
        <v/>
      </c>
      <c r="AM60" s="296" t="str">
        <f>'Express° Variation - Validation'!O60</f>
        <v/>
      </c>
      <c r="AN60" s="296" t="str">
        <f>'Express° Variation - Validation'!R60</f>
        <v/>
      </c>
      <c r="AO60" s="296" t="str">
        <f>'Express° Variation - Validation'!U60</f>
        <v/>
      </c>
      <c r="AP60" s="296" t="str">
        <f>'Express° Variation - Validation'!X60</f>
        <v/>
      </c>
      <c r="AQ60" s="296" t="str">
        <f>'Express° Variation - Validation'!AA60</f>
        <v/>
      </c>
      <c r="AR60" s="296" t="str">
        <f>'Express° Variation - Validation'!AD60</f>
        <v/>
      </c>
      <c r="AS60" s="297" t="str">
        <f>'Express° Variation - Validation'!AG60</f>
        <v/>
      </c>
      <c r="AT60" s="295" t="str">
        <f>'∆Ct and 2^(-∆Ct) means'!AK60</f>
        <v/>
      </c>
      <c r="AU60" s="296" t="str">
        <f>'∆Ct and 2^(-∆Ct) means'!AM60</f>
        <v/>
      </c>
      <c r="AV60" s="296" t="str">
        <f>'∆Ct and 2^(-∆Ct) means'!AO60</f>
        <v/>
      </c>
      <c r="AW60" s="296" t="str">
        <f>'∆Ct and 2^(-∆Ct) means'!AQ60</f>
        <v/>
      </c>
      <c r="AX60" s="296" t="str">
        <f>'∆Ct and 2^(-∆Ct) means'!AS60</f>
        <v/>
      </c>
      <c r="AY60" s="296" t="str">
        <f>'∆Ct and 2^(-∆Ct) means'!AU60</f>
        <v/>
      </c>
      <c r="AZ60" s="296" t="str">
        <f>'∆Ct and 2^(-∆Ct) means'!AW60</f>
        <v/>
      </c>
      <c r="BA60" s="296" t="str">
        <f>'∆Ct and 2^(-∆Ct) means'!AY60</f>
        <v/>
      </c>
      <c r="BB60" s="296" t="str">
        <f>'∆Ct and 2^(-∆Ct) means'!BA60</f>
        <v/>
      </c>
      <c r="BC60" s="297" t="str">
        <f>'∆Ct and 2^(-∆Ct) means'!BC60</f>
        <v/>
      </c>
    </row>
    <row r="61" spans="1:55" hidden="1">
      <c r="A61" s="265" t="s">
        <v>66</v>
      </c>
      <c r="B61" s="276" t="str">
        <f>'Selection of Genes to Bar Chart'!M8</f>
        <v/>
      </c>
      <c r="C61" s="275" t="str">
        <f>'Ct means'!C61</f>
        <v/>
      </c>
      <c r="D61" s="275" t="str">
        <f>'Ct means'!F61</f>
        <v/>
      </c>
      <c r="E61" s="275" t="str">
        <f>'Ct means'!I61</f>
        <v/>
      </c>
      <c r="F61" s="275" t="str">
        <f>'Ct means'!L61</f>
        <v/>
      </c>
      <c r="G61" s="275" t="str">
        <f>'Ct means'!O61</f>
        <v/>
      </c>
      <c r="H61" s="275" t="str">
        <f>'Ct means'!R61</f>
        <v/>
      </c>
      <c r="I61" s="275" t="str">
        <f>'Ct means'!U61</f>
        <v/>
      </c>
      <c r="J61" s="275" t="str">
        <f>'Ct means'!X61</f>
        <v/>
      </c>
      <c r="K61" s="275" t="str">
        <f>'Ct means'!AA61</f>
        <v/>
      </c>
      <c r="L61" s="275" t="str">
        <f>'Ct means'!AD61</f>
        <v/>
      </c>
      <c r="M61" s="275" t="str">
        <f>'Ct means'!AG61</f>
        <v/>
      </c>
      <c r="N61" s="298" t="str">
        <f>'∆Ct and 2^(-∆Ct) means'!Y61</f>
        <v/>
      </c>
      <c r="O61" s="299" t="str">
        <f>'∆Ct and 2^(-∆Ct) means'!Z61</f>
        <v/>
      </c>
      <c r="P61" s="299" t="str">
        <f>'∆Ct and 2^(-∆Ct) means'!AA61</f>
        <v/>
      </c>
      <c r="Q61" s="299" t="str">
        <f>'∆Ct and 2^(-∆Ct) means'!AB61</f>
        <v/>
      </c>
      <c r="R61" s="299" t="str">
        <f>'∆Ct and 2^(-∆Ct) means'!AC61</f>
        <v/>
      </c>
      <c r="S61" s="299" t="str">
        <f>'∆Ct and 2^(-∆Ct) means'!AD61</f>
        <v/>
      </c>
      <c r="T61" s="299" t="str">
        <f>'∆Ct and 2^(-∆Ct) means'!AE61</f>
        <v/>
      </c>
      <c r="U61" s="299" t="str">
        <f>'∆Ct and 2^(-∆Ct) means'!AF61</f>
        <v/>
      </c>
      <c r="V61" s="299" t="str">
        <f>'∆Ct and 2^(-∆Ct) means'!AG61</f>
        <v/>
      </c>
      <c r="W61" s="299" t="str">
        <f>'∆Ct and 2^(-∆Ct) means'!AH61</f>
        <v/>
      </c>
      <c r="X61" s="300" t="str">
        <f>'∆Ct and 2^(-∆Ct) means'!AI61</f>
        <v/>
      </c>
      <c r="Y61" s="298" t="str">
        <f>IF(ISERROR(LOG('∆Ct and 2^(-∆Ct) means'!N61)),"",IF(LOG('∆Ct and 2^(-∆Ct) means'!N61)&gt;1,LOG('∆Ct and 2^(-∆Ct) means'!N61),-1/LOG('∆Ct and 2^(-∆Ct) means'!N61)))</f>
        <v/>
      </c>
      <c r="Z61" s="299" t="str">
        <f>IF(ISERROR(LOG('∆Ct and 2^(-∆Ct) means'!O61)),"",IF(LOG('∆Ct and 2^(-∆Ct) means'!O61)&gt;1,LOG('∆Ct and 2^(-∆Ct) means'!O61),-1/LOG('∆Ct and 2^(-∆Ct) means'!O61)))</f>
        <v/>
      </c>
      <c r="AA61" s="299" t="str">
        <f>IF(ISERROR(LOG('∆Ct and 2^(-∆Ct) means'!P61)),"",IF(LOG('∆Ct and 2^(-∆Ct) means'!P61)&gt;1,LOG('∆Ct and 2^(-∆Ct) means'!P61),-1/LOG('∆Ct and 2^(-∆Ct) means'!P61)))</f>
        <v/>
      </c>
      <c r="AB61" s="299" t="str">
        <f>IF(ISERROR(LOG('∆Ct and 2^(-∆Ct) means'!Q61)),"",IF(LOG('∆Ct and 2^(-∆Ct) means'!Q61)&gt;1,LOG('∆Ct and 2^(-∆Ct) means'!Q61),-1/LOG('∆Ct and 2^(-∆Ct) means'!Q61)))</f>
        <v/>
      </c>
      <c r="AC61" s="299" t="str">
        <f>IF(ISERROR(LOG('∆Ct and 2^(-∆Ct) means'!R61)),"",IF(LOG('∆Ct and 2^(-∆Ct) means'!R61)&gt;1,LOG('∆Ct and 2^(-∆Ct) means'!R61),-1/LOG('∆Ct and 2^(-∆Ct) means'!R61)))</f>
        <v/>
      </c>
      <c r="AD61" s="299" t="str">
        <f>IF(ISERROR(LOG('∆Ct and 2^(-∆Ct) means'!S61)),"",IF(LOG('∆Ct and 2^(-∆Ct) means'!S61)&gt;1,LOG('∆Ct and 2^(-∆Ct) means'!S61),-1/LOG('∆Ct and 2^(-∆Ct) means'!S61)))</f>
        <v/>
      </c>
      <c r="AE61" s="299" t="str">
        <f>IF(ISERROR(LOG('∆Ct and 2^(-∆Ct) means'!T61)),"",IF(LOG('∆Ct and 2^(-∆Ct) means'!T61)&gt;1,LOG('∆Ct and 2^(-∆Ct) means'!T61),-1/LOG('∆Ct and 2^(-∆Ct) means'!T61)))</f>
        <v/>
      </c>
      <c r="AF61" s="299" t="str">
        <f>IF(ISERROR(LOG('∆Ct and 2^(-∆Ct) means'!U61)),"",IF(LOG('∆Ct and 2^(-∆Ct) means'!U61)&gt;1,LOG('∆Ct and 2^(-∆Ct) means'!U61),-1/LOG('∆Ct and 2^(-∆Ct) means'!U61)))</f>
        <v/>
      </c>
      <c r="AG61" s="299" t="str">
        <f>IF(ISERROR(LOG('∆Ct and 2^(-∆Ct) means'!V61)),"",IF(LOG('∆Ct and 2^(-∆Ct) means'!V61)&gt;1,LOG('∆Ct and 2^(-∆Ct) means'!V61),-1/LOG('∆Ct and 2^(-∆Ct) means'!V61)))</f>
        <v/>
      </c>
      <c r="AH61" s="299" t="str">
        <f>IF(ISERROR(LOG('∆Ct and 2^(-∆Ct) means'!W61)),"",IF(LOG('∆Ct and 2^(-∆Ct) means'!W61)&gt;1,LOG('∆Ct and 2^(-∆Ct) means'!W61),-1/LOG('∆Ct and 2^(-∆Ct) means'!W61)))</f>
        <v/>
      </c>
      <c r="AI61" s="300" t="str">
        <f>IF(ISERROR(LOG('∆Ct and 2^(-∆Ct) means'!X61)),"",IF(LOG('∆Ct and 2^(-∆Ct) means'!X61)&gt;1,LOG('∆Ct and 2^(-∆Ct) means'!X61),-1/LOG('∆Ct and 2^(-∆Ct) means'!X61)))</f>
        <v/>
      </c>
      <c r="AJ61" s="295" t="str">
        <f>'Express° Variation - Validation'!F61</f>
        <v/>
      </c>
      <c r="AK61" s="296" t="str">
        <f>'Express° Variation - Validation'!I61</f>
        <v/>
      </c>
      <c r="AL61" s="296" t="str">
        <f>'Express° Variation - Validation'!L61</f>
        <v/>
      </c>
      <c r="AM61" s="296" t="str">
        <f>'Express° Variation - Validation'!O61</f>
        <v/>
      </c>
      <c r="AN61" s="296" t="str">
        <f>'Express° Variation - Validation'!R61</f>
        <v/>
      </c>
      <c r="AO61" s="296" t="str">
        <f>'Express° Variation - Validation'!U61</f>
        <v/>
      </c>
      <c r="AP61" s="296" t="str">
        <f>'Express° Variation - Validation'!X61</f>
        <v/>
      </c>
      <c r="AQ61" s="296" t="str">
        <f>'Express° Variation - Validation'!AA61</f>
        <v/>
      </c>
      <c r="AR61" s="296" t="str">
        <f>'Express° Variation - Validation'!AD61</f>
        <v/>
      </c>
      <c r="AS61" s="297" t="str">
        <f>'Express° Variation - Validation'!AG61</f>
        <v/>
      </c>
      <c r="AT61" s="295" t="str">
        <f>'∆Ct and 2^(-∆Ct) means'!AK61</f>
        <v/>
      </c>
      <c r="AU61" s="296" t="str">
        <f>'∆Ct and 2^(-∆Ct) means'!AM61</f>
        <v/>
      </c>
      <c r="AV61" s="296" t="str">
        <f>'∆Ct and 2^(-∆Ct) means'!AO61</f>
        <v/>
      </c>
      <c r="AW61" s="296" t="str">
        <f>'∆Ct and 2^(-∆Ct) means'!AQ61</f>
        <v/>
      </c>
      <c r="AX61" s="296" t="str">
        <f>'∆Ct and 2^(-∆Ct) means'!AS61</f>
        <v/>
      </c>
      <c r="AY61" s="296" t="str">
        <f>'∆Ct and 2^(-∆Ct) means'!AU61</f>
        <v/>
      </c>
      <c r="AZ61" s="296" t="str">
        <f>'∆Ct and 2^(-∆Ct) means'!AW61</f>
        <v/>
      </c>
      <c r="BA61" s="296" t="str">
        <f>'∆Ct and 2^(-∆Ct) means'!AY61</f>
        <v/>
      </c>
      <c r="BB61" s="296" t="str">
        <f>'∆Ct and 2^(-∆Ct) means'!BA61</f>
        <v/>
      </c>
      <c r="BC61" s="297" t="str">
        <f>'∆Ct and 2^(-∆Ct) means'!BC61</f>
        <v/>
      </c>
    </row>
    <row r="62" spans="1:55" hidden="1">
      <c r="A62" s="265" t="s">
        <v>67</v>
      </c>
      <c r="B62" s="276" t="str">
        <f>'Selection of Genes to Bar Chart'!N8</f>
        <v/>
      </c>
      <c r="C62" s="275" t="str">
        <f>'Ct means'!C62</f>
        <v/>
      </c>
      <c r="D62" s="275" t="str">
        <f>'Ct means'!F62</f>
        <v/>
      </c>
      <c r="E62" s="275" t="str">
        <f>'Ct means'!I62</f>
        <v/>
      </c>
      <c r="F62" s="275" t="str">
        <f>'Ct means'!L62</f>
        <v/>
      </c>
      <c r="G62" s="275" t="str">
        <f>'Ct means'!O62</f>
        <v/>
      </c>
      <c r="H62" s="275" t="str">
        <f>'Ct means'!R62</f>
        <v/>
      </c>
      <c r="I62" s="275" t="str">
        <f>'Ct means'!U62</f>
        <v/>
      </c>
      <c r="J62" s="275" t="str">
        <f>'Ct means'!X62</f>
        <v/>
      </c>
      <c r="K62" s="275" t="str">
        <f>'Ct means'!AA62</f>
        <v/>
      </c>
      <c r="L62" s="275" t="str">
        <f>'Ct means'!AD62</f>
        <v/>
      </c>
      <c r="M62" s="275" t="str">
        <f>'Ct means'!AG62</f>
        <v/>
      </c>
      <c r="N62" s="298" t="str">
        <f>'∆Ct and 2^(-∆Ct) means'!Y62</f>
        <v/>
      </c>
      <c r="O62" s="299" t="str">
        <f>'∆Ct and 2^(-∆Ct) means'!Z62</f>
        <v/>
      </c>
      <c r="P62" s="299" t="str">
        <f>'∆Ct and 2^(-∆Ct) means'!AA62</f>
        <v/>
      </c>
      <c r="Q62" s="299" t="str">
        <f>'∆Ct and 2^(-∆Ct) means'!AB62</f>
        <v/>
      </c>
      <c r="R62" s="299" t="str">
        <f>'∆Ct and 2^(-∆Ct) means'!AC62</f>
        <v/>
      </c>
      <c r="S62" s="299" t="str">
        <f>'∆Ct and 2^(-∆Ct) means'!AD62</f>
        <v/>
      </c>
      <c r="T62" s="299" t="str">
        <f>'∆Ct and 2^(-∆Ct) means'!AE62</f>
        <v/>
      </c>
      <c r="U62" s="299" t="str">
        <f>'∆Ct and 2^(-∆Ct) means'!AF62</f>
        <v/>
      </c>
      <c r="V62" s="299" t="str">
        <f>'∆Ct and 2^(-∆Ct) means'!AG62</f>
        <v/>
      </c>
      <c r="W62" s="299" t="str">
        <f>'∆Ct and 2^(-∆Ct) means'!AH62</f>
        <v/>
      </c>
      <c r="X62" s="300" t="str">
        <f>'∆Ct and 2^(-∆Ct) means'!AI62</f>
        <v/>
      </c>
      <c r="Y62" s="298" t="str">
        <f>IF(ISERROR(LOG('∆Ct and 2^(-∆Ct) means'!N62)),"",IF(LOG('∆Ct and 2^(-∆Ct) means'!N62)&gt;1,LOG('∆Ct and 2^(-∆Ct) means'!N62),-1/LOG('∆Ct and 2^(-∆Ct) means'!N62)))</f>
        <v/>
      </c>
      <c r="Z62" s="299" t="str">
        <f>IF(ISERROR(LOG('∆Ct and 2^(-∆Ct) means'!O62)),"",IF(LOG('∆Ct and 2^(-∆Ct) means'!O62)&gt;1,LOG('∆Ct and 2^(-∆Ct) means'!O62),-1/LOG('∆Ct and 2^(-∆Ct) means'!O62)))</f>
        <v/>
      </c>
      <c r="AA62" s="299" t="str">
        <f>IF(ISERROR(LOG('∆Ct and 2^(-∆Ct) means'!P62)),"",IF(LOG('∆Ct and 2^(-∆Ct) means'!P62)&gt;1,LOG('∆Ct and 2^(-∆Ct) means'!P62),-1/LOG('∆Ct and 2^(-∆Ct) means'!P62)))</f>
        <v/>
      </c>
      <c r="AB62" s="299" t="str">
        <f>IF(ISERROR(LOG('∆Ct and 2^(-∆Ct) means'!Q62)),"",IF(LOG('∆Ct and 2^(-∆Ct) means'!Q62)&gt;1,LOG('∆Ct and 2^(-∆Ct) means'!Q62),-1/LOG('∆Ct and 2^(-∆Ct) means'!Q62)))</f>
        <v/>
      </c>
      <c r="AC62" s="299" t="str">
        <f>IF(ISERROR(LOG('∆Ct and 2^(-∆Ct) means'!R62)),"",IF(LOG('∆Ct and 2^(-∆Ct) means'!R62)&gt;1,LOG('∆Ct and 2^(-∆Ct) means'!R62),-1/LOG('∆Ct and 2^(-∆Ct) means'!R62)))</f>
        <v/>
      </c>
      <c r="AD62" s="299" t="str">
        <f>IF(ISERROR(LOG('∆Ct and 2^(-∆Ct) means'!S62)),"",IF(LOG('∆Ct and 2^(-∆Ct) means'!S62)&gt;1,LOG('∆Ct and 2^(-∆Ct) means'!S62),-1/LOG('∆Ct and 2^(-∆Ct) means'!S62)))</f>
        <v/>
      </c>
      <c r="AE62" s="299" t="str">
        <f>IF(ISERROR(LOG('∆Ct and 2^(-∆Ct) means'!T62)),"",IF(LOG('∆Ct and 2^(-∆Ct) means'!T62)&gt;1,LOG('∆Ct and 2^(-∆Ct) means'!T62),-1/LOG('∆Ct and 2^(-∆Ct) means'!T62)))</f>
        <v/>
      </c>
      <c r="AF62" s="299" t="str">
        <f>IF(ISERROR(LOG('∆Ct and 2^(-∆Ct) means'!U62)),"",IF(LOG('∆Ct and 2^(-∆Ct) means'!U62)&gt;1,LOG('∆Ct and 2^(-∆Ct) means'!U62),-1/LOG('∆Ct and 2^(-∆Ct) means'!U62)))</f>
        <v/>
      </c>
      <c r="AG62" s="299" t="str">
        <f>IF(ISERROR(LOG('∆Ct and 2^(-∆Ct) means'!V62)),"",IF(LOG('∆Ct and 2^(-∆Ct) means'!V62)&gt;1,LOG('∆Ct and 2^(-∆Ct) means'!V62),-1/LOG('∆Ct and 2^(-∆Ct) means'!V62)))</f>
        <v/>
      </c>
      <c r="AH62" s="299" t="str">
        <f>IF(ISERROR(LOG('∆Ct and 2^(-∆Ct) means'!W62)),"",IF(LOG('∆Ct and 2^(-∆Ct) means'!W62)&gt;1,LOG('∆Ct and 2^(-∆Ct) means'!W62),-1/LOG('∆Ct and 2^(-∆Ct) means'!W62)))</f>
        <v/>
      </c>
      <c r="AI62" s="300" t="str">
        <f>IF(ISERROR(LOG('∆Ct and 2^(-∆Ct) means'!X62)),"",IF(LOG('∆Ct and 2^(-∆Ct) means'!X62)&gt;1,LOG('∆Ct and 2^(-∆Ct) means'!X62),-1/LOG('∆Ct and 2^(-∆Ct) means'!X62)))</f>
        <v/>
      </c>
      <c r="AJ62" s="295" t="str">
        <f>'Express° Variation - Validation'!F62</f>
        <v/>
      </c>
      <c r="AK62" s="296" t="str">
        <f>'Express° Variation - Validation'!I62</f>
        <v/>
      </c>
      <c r="AL62" s="296" t="str">
        <f>'Express° Variation - Validation'!L62</f>
        <v/>
      </c>
      <c r="AM62" s="296" t="str">
        <f>'Express° Variation - Validation'!O62</f>
        <v/>
      </c>
      <c r="AN62" s="296" t="str">
        <f>'Express° Variation - Validation'!R62</f>
        <v/>
      </c>
      <c r="AO62" s="296" t="str">
        <f>'Express° Variation - Validation'!U62</f>
        <v/>
      </c>
      <c r="AP62" s="296" t="str">
        <f>'Express° Variation - Validation'!X62</f>
        <v/>
      </c>
      <c r="AQ62" s="296" t="str">
        <f>'Express° Variation - Validation'!AA62</f>
        <v/>
      </c>
      <c r="AR62" s="296" t="str">
        <f>'Express° Variation - Validation'!AD62</f>
        <v/>
      </c>
      <c r="AS62" s="297" t="str">
        <f>'Express° Variation - Validation'!AG62</f>
        <v/>
      </c>
      <c r="AT62" s="295" t="str">
        <f>'∆Ct and 2^(-∆Ct) means'!AK62</f>
        <v/>
      </c>
      <c r="AU62" s="296" t="str">
        <f>'∆Ct and 2^(-∆Ct) means'!AM62</f>
        <v/>
      </c>
      <c r="AV62" s="296" t="str">
        <f>'∆Ct and 2^(-∆Ct) means'!AO62</f>
        <v/>
      </c>
      <c r="AW62" s="296" t="str">
        <f>'∆Ct and 2^(-∆Ct) means'!AQ62</f>
        <v/>
      </c>
      <c r="AX62" s="296" t="str">
        <f>'∆Ct and 2^(-∆Ct) means'!AS62</f>
        <v/>
      </c>
      <c r="AY62" s="296" t="str">
        <f>'∆Ct and 2^(-∆Ct) means'!AU62</f>
        <v/>
      </c>
      <c r="AZ62" s="296" t="str">
        <f>'∆Ct and 2^(-∆Ct) means'!AW62</f>
        <v/>
      </c>
      <c r="BA62" s="296" t="str">
        <f>'∆Ct and 2^(-∆Ct) means'!AY62</f>
        <v/>
      </c>
      <c r="BB62" s="296" t="str">
        <f>'∆Ct and 2^(-∆Ct) means'!BA62</f>
        <v/>
      </c>
      <c r="BC62" s="297" t="str">
        <f>'∆Ct and 2^(-∆Ct) means'!BC62</f>
        <v/>
      </c>
    </row>
    <row r="63" spans="1:55" hidden="1">
      <c r="A63" s="265" t="s">
        <v>68</v>
      </c>
      <c r="B63" s="276" t="str">
        <f>'Selection of Genes to Bar Chart'!C9</f>
        <v/>
      </c>
      <c r="C63" s="275" t="str">
        <f>'Ct means'!C63</f>
        <v/>
      </c>
      <c r="D63" s="275" t="str">
        <f>'Ct means'!F63</f>
        <v/>
      </c>
      <c r="E63" s="275" t="str">
        <f>'Ct means'!I63</f>
        <v/>
      </c>
      <c r="F63" s="275" t="str">
        <f>'Ct means'!L63</f>
        <v/>
      </c>
      <c r="G63" s="275" t="str">
        <f>'Ct means'!O63</f>
        <v/>
      </c>
      <c r="H63" s="275" t="str">
        <f>'Ct means'!R63</f>
        <v/>
      </c>
      <c r="I63" s="275" t="str">
        <f>'Ct means'!U63</f>
        <v/>
      </c>
      <c r="J63" s="275" t="str">
        <f>'Ct means'!X63</f>
        <v/>
      </c>
      <c r="K63" s="275" t="str">
        <f>'Ct means'!AA63</f>
        <v/>
      </c>
      <c r="L63" s="275" t="str">
        <f>'Ct means'!AD63</f>
        <v/>
      </c>
      <c r="M63" s="275" t="str">
        <f>'Ct means'!AG63</f>
        <v/>
      </c>
      <c r="N63" s="298" t="str">
        <f>'∆Ct and 2^(-∆Ct) means'!Y63</f>
        <v/>
      </c>
      <c r="O63" s="299" t="str">
        <f>'∆Ct and 2^(-∆Ct) means'!Z63</f>
        <v/>
      </c>
      <c r="P63" s="299" t="str">
        <f>'∆Ct and 2^(-∆Ct) means'!AA63</f>
        <v/>
      </c>
      <c r="Q63" s="299" t="str">
        <f>'∆Ct and 2^(-∆Ct) means'!AB63</f>
        <v/>
      </c>
      <c r="R63" s="299" t="str">
        <f>'∆Ct and 2^(-∆Ct) means'!AC63</f>
        <v/>
      </c>
      <c r="S63" s="299" t="str">
        <f>'∆Ct and 2^(-∆Ct) means'!AD63</f>
        <v/>
      </c>
      <c r="T63" s="299" t="str">
        <f>'∆Ct and 2^(-∆Ct) means'!AE63</f>
        <v/>
      </c>
      <c r="U63" s="299" t="str">
        <f>'∆Ct and 2^(-∆Ct) means'!AF63</f>
        <v/>
      </c>
      <c r="V63" s="299" t="str">
        <f>'∆Ct and 2^(-∆Ct) means'!AG63</f>
        <v/>
      </c>
      <c r="W63" s="299" t="str">
        <f>'∆Ct and 2^(-∆Ct) means'!AH63</f>
        <v/>
      </c>
      <c r="X63" s="300" t="str">
        <f>'∆Ct and 2^(-∆Ct) means'!AI63</f>
        <v/>
      </c>
      <c r="Y63" s="298" t="str">
        <f>IF(ISERROR(LOG('∆Ct and 2^(-∆Ct) means'!N63)),"",IF(LOG('∆Ct and 2^(-∆Ct) means'!N63)&gt;1,LOG('∆Ct and 2^(-∆Ct) means'!N63),-1/LOG('∆Ct and 2^(-∆Ct) means'!N63)))</f>
        <v/>
      </c>
      <c r="Z63" s="299" t="str">
        <f>IF(ISERROR(LOG('∆Ct and 2^(-∆Ct) means'!O63)),"",IF(LOG('∆Ct and 2^(-∆Ct) means'!O63)&gt;1,LOG('∆Ct and 2^(-∆Ct) means'!O63),-1/LOG('∆Ct and 2^(-∆Ct) means'!O63)))</f>
        <v/>
      </c>
      <c r="AA63" s="299" t="str">
        <f>IF(ISERROR(LOG('∆Ct and 2^(-∆Ct) means'!P63)),"",IF(LOG('∆Ct and 2^(-∆Ct) means'!P63)&gt;1,LOG('∆Ct and 2^(-∆Ct) means'!P63),-1/LOG('∆Ct and 2^(-∆Ct) means'!P63)))</f>
        <v/>
      </c>
      <c r="AB63" s="299" t="str">
        <f>IF(ISERROR(LOG('∆Ct and 2^(-∆Ct) means'!Q63)),"",IF(LOG('∆Ct and 2^(-∆Ct) means'!Q63)&gt;1,LOG('∆Ct and 2^(-∆Ct) means'!Q63),-1/LOG('∆Ct and 2^(-∆Ct) means'!Q63)))</f>
        <v/>
      </c>
      <c r="AC63" s="299" t="str">
        <f>IF(ISERROR(LOG('∆Ct and 2^(-∆Ct) means'!R63)),"",IF(LOG('∆Ct and 2^(-∆Ct) means'!R63)&gt;1,LOG('∆Ct and 2^(-∆Ct) means'!R63),-1/LOG('∆Ct and 2^(-∆Ct) means'!R63)))</f>
        <v/>
      </c>
      <c r="AD63" s="299" t="str">
        <f>IF(ISERROR(LOG('∆Ct and 2^(-∆Ct) means'!S63)),"",IF(LOG('∆Ct and 2^(-∆Ct) means'!S63)&gt;1,LOG('∆Ct and 2^(-∆Ct) means'!S63),-1/LOG('∆Ct and 2^(-∆Ct) means'!S63)))</f>
        <v/>
      </c>
      <c r="AE63" s="299" t="str">
        <f>IF(ISERROR(LOG('∆Ct and 2^(-∆Ct) means'!T63)),"",IF(LOG('∆Ct and 2^(-∆Ct) means'!T63)&gt;1,LOG('∆Ct and 2^(-∆Ct) means'!T63),-1/LOG('∆Ct and 2^(-∆Ct) means'!T63)))</f>
        <v/>
      </c>
      <c r="AF63" s="299" t="str">
        <f>IF(ISERROR(LOG('∆Ct and 2^(-∆Ct) means'!U63)),"",IF(LOG('∆Ct and 2^(-∆Ct) means'!U63)&gt;1,LOG('∆Ct and 2^(-∆Ct) means'!U63),-1/LOG('∆Ct and 2^(-∆Ct) means'!U63)))</f>
        <v/>
      </c>
      <c r="AG63" s="299" t="str">
        <f>IF(ISERROR(LOG('∆Ct and 2^(-∆Ct) means'!V63)),"",IF(LOG('∆Ct and 2^(-∆Ct) means'!V63)&gt;1,LOG('∆Ct and 2^(-∆Ct) means'!V63),-1/LOG('∆Ct and 2^(-∆Ct) means'!V63)))</f>
        <v/>
      </c>
      <c r="AH63" s="299" t="str">
        <f>IF(ISERROR(LOG('∆Ct and 2^(-∆Ct) means'!W63)),"",IF(LOG('∆Ct and 2^(-∆Ct) means'!W63)&gt;1,LOG('∆Ct and 2^(-∆Ct) means'!W63),-1/LOG('∆Ct and 2^(-∆Ct) means'!W63)))</f>
        <v/>
      </c>
      <c r="AI63" s="300" t="str">
        <f>IF(ISERROR(LOG('∆Ct and 2^(-∆Ct) means'!X63)),"",IF(LOG('∆Ct and 2^(-∆Ct) means'!X63)&gt;1,LOG('∆Ct and 2^(-∆Ct) means'!X63),-1/LOG('∆Ct and 2^(-∆Ct) means'!X63)))</f>
        <v/>
      </c>
      <c r="AJ63" s="295" t="str">
        <f>'Express° Variation - Validation'!F63</f>
        <v/>
      </c>
      <c r="AK63" s="296" t="str">
        <f>'Express° Variation - Validation'!I63</f>
        <v/>
      </c>
      <c r="AL63" s="296" t="str">
        <f>'Express° Variation - Validation'!L63</f>
        <v/>
      </c>
      <c r="AM63" s="296" t="str">
        <f>'Express° Variation - Validation'!O63</f>
        <v/>
      </c>
      <c r="AN63" s="296" t="str">
        <f>'Express° Variation - Validation'!R63</f>
        <v/>
      </c>
      <c r="AO63" s="296" t="str">
        <f>'Express° Variation - Validation'!U63</f>
        <v/>
      </c>
      <c r="AP63" s="296" t="str">
        <f>'Express° Variation - Validation'!X63</f>
        <v/>
      </c>
      <c r="AQ63" s="296" t="str">
        <f>'Express° Variation - Validation'!AA63</f>
        <v/>
      </c>
      <c r="AR63" s="296" t="str">
        <f>'Express° Variation - Validation'!AD63</f>
        <v/>
      </c>
      <c r="AS63" s="297" t="str">
        <f>'Express° Variation - Validation'!AG63</f>
        <v/>
      </c>
      <c r="AT63" s="295" t="str">
        <f>'∆Ct and 2^(-∆Ct) means'!AK63</f>
        <v/>
      </c>
      <c r="AU63" s="296" t="str">
        <f>'∆Ct and 2^(-∆Ct) means'!AM63</f>
        <v/>
      </c>
      <c r="AV63" s="296" t="str">
        <f>'∆Ct and 2^(-∆Ct) means'!AO63</f>
        <v/>
      </c>
      <c r="AW63" s="296" t="str">
        <f>'∆Ct and 2^(-∆Ct) means'!AQ63</f>
        <v/>
      </c>
      <c r="AX63" s="296" t="str">
        <f>'∆Ct and 2^(-∆Ct) means'!AS63</f>
        <v/>
      </c>
      <c r="AY63" s="296" t="str">
        <f>'∆Ct and 2^(-∆Ct) means'!AU63</f>
        <v/>
      </c>
      <c r="AZ63" s="296" t="str">
        <f>'∆Ct and 2^(-∆Ct) means'!AW63</f>
        <v/>
      </c>
      <c r="BA63" s="296" t="str">
        <f>'∆Ct and 2^(-∆Ct) means'!AY63</f>
        <v/>
      </c>
      <c r="BB63" s="296" t="str">
        <f>'∆Ct and 2^(-∆Ct) means'!BA63</f>
        <v/>
      </c>
      <c r="BC63" s="297" t="str">
        <f>'∆Ct and 2^(-∆Ct) means'!BC63</f>
        <v/>
      </c>
    </row>
    <row r="64" spans="1:55" hidden="1">
      <c r="A64" s="265" t="s">
        <v>69</v>
      </c>
      <c r="B64" s="276" t="str">
        <f>'Selection of Genes to Bar Chart'!D9</f>
        <v/>
      </c>
      <c r="C64" s="275" t="str">
        <f>'Ct means'!C64</f>
        <v/>
      </c>
      <c r="D64" s="275" t="str">
        <f>'Ct means'!F64</f>
        <v/>
      </c>
      <c r="E64" s="275" t="str">
        <f>'Ct means'!I64</f>
        <v/>
      </c>
      <c r="F64" s="275" t="str">
        <f>'Ct means'!L64</f>
        <v/>
      </c>
      <c r="G64" s="275" t="str">
        <f>'Ct means'!O64</f>
        <v/>
      </c>
      <c r="H64" s="275" t="str">
        <f>'Ct means'!R64</f>
        <v/>
      </c>
      <c r="I64" s="275" t="str">
        <f>'Ct means'!U64</f>
        <v/>
      </c>
      <c r="J64" s="275" t="str">
        <f>'Ct means'!X64</f>
        <v/>
      </c>
      <c r="K64" s="275" t="str">
        <f>'Ct means'!AA64</f>
        <v/>
      </c>
      <c r="L64" s="275" t="str">
        <f>'Ct means'!AD64</f>
        <v/>
      </c>
      <c r="M64" s="275" t="str">
        <f>'Ct means'!AG64</f>
        <v/>
      </c>
      <c r="N64" s="298" t="str">
        <f>'∆Ct and 2^(-∆Ct) means'!Y64</f>
        <v/>
      </c>
      <c r="O64" s="299" t="str">
        <f>'∆Ct and 2^(-∆Ct) means'!Z64</f>
        <v/>
      </c>
      <c r="P64" s="299" t="str">
        <f>'∆Ct and 2^(-∆Ct) means'!AA64</f>
        <v/>
      </c>
      <c r="Q64" s="299" t="str">
        <f>'∆Ct and 2^(-∆Ct) means'!AB64</f>
        <v/>
      </c>
      <c r="R64" s="299" t="str">
        <f>'∆Ct and 2^(-∆Ct) means'!AC64</f>
        <v/>
      </c>
      <c r="S64" s="299" t="str">
        <f>'∆Ct and 2^(-∆Ct) means'!AD64</f>
        <v/>
      </c>
      <c r="T64" s="299" t="str">
        <f>'∆Ct and 2^(-∆Ct) means'!AE64</f>
        <v/>
      </c>
      <c r="U64" s="299" t="str">
        <f>'∆Ct and 2^(-∆Ct) means'!AF64</f>
        <v/>
      </c>
      <c r="V64" s="299" t="str">
        <f>'∆Ct and 2^(-∆Ct) means'!AG64</f>
        <v/>
      </c>
      <c r="W64" s="299" t="str">
        <f>'∆Ct and 2^(-∆Ct) means'!AH64</f>
        <v/>
      </c>
      <c r="X64" s="300" t="str">
        <f>'∆Ct and 2^(-∆Ct) means'!AI64</f>
        <v/>
      </c>
      <c r="Y64" s="298" t="str">
        <f>IF(ISERROR(LOG('∆Ct and 2^(-∆Ct) means'!N64)),"",IF(LOG('∆Ct and 2^(-∆Ct) means'!N64)&gt;1,LOG('∆Ct and 2^(-∆Ct) means'!N64),-1/LOG('∆Ct and 2^(-∆Ct) means'!N64)))</f>
        <v/>
      </c>
      <c r="Z64" s="299" t="str">
        <f>IF(ISERROR(LOG('∆Ct and 2^(-∆Ct) means'!O64)),"",IF(LOG('∆Ct and 2^(-∆Ct) means'!O64)&gt;1,LOG('∆Ct and 2^(-∆Ct) means'!O64),-1/LOG('∆Ct and 2^(-∆Ct) means'!O64)))</f>
        <v/>
      </c>
      <c r="AA64" s="299" t="str">
        <f>IF(ISERROR(LOG('∆Ct and 2^(-∆Ct) means'!P64)),"",IF(LOG('∆Ct and 2^(-∆Ct) means'!P64)&gt;1,LOG('∆Ct and 2^(-∆Ct) means'!P64),-1/LOG('∆Ct and 2^(-∆Ct) means'!P64)))</f>
        <v/>
      </c>
      <c r="AB64" s="299" t="str">
        <f>IF(ISERROR(LOG('∆Ct and 2^(-∆Ct) means'!Q64)),"",IF(LOG('∆Ct and 2^(-∆Ct) means'!Q64)&gt;1,LOG('∆Ct and 2^(-∆Ct) means'!Q64),-1/LOG('∆Ct and 2^(-∆Ct) means'!Q64)))</f>
        <v/>
      </c>
      <c r="AC64" s="299" t="str">
        <f>IF(ISERROR(LOG('∆Ct and 2^(-∆Ct) means'!R64)),"",IF(LOG('∆Ct and 2^(-∆Ct) means'!R64)&gt;1,LOG('∆Ct and 2^(-∆Ct) means'!R64),-1/LOG('∆Ct and 2^(-∆Ct) means'!R64)))</f>
        <v/>
      </c>
      <c r="AD64" s="299" t="str">
        <f>IF(ISERROR(LOG('∆Ct and 2^(-∆Ct) means'!S64)),"",IF(LOG('∆Ct and 2^(-∆Ct) means'!S64)&gt;1,LOG('∆Ct and 2^(-∆Ct) means'!S64),-1/LOG('∆Ct and 2^(-∆Ct) means'!S64)))</f>
        <v/>
      </c>
      <c r="AE64" s="299" t="str">
        <f>IF(ISERROR(LOG('∆Ct and 2^(-∆Ct) means'!T64)),"",IF(LOG('∆Ct and 2^(-∆Ct) means'!T64)&gt;1,LOG('∆Ct and 2^(-∆Ct) means'!T64),-1/LOG('∆Ct and 2^(-∆Ct) means'!T64)))</f>
        <v/>
      </c>
      <c r="AF64" s="299" t="str">
        <f>IF(ISERROR(LOG('∆Ct and 2^(-∆Ct) means'!U64)),"",IF(LOG('∆Ct and 2^(-∆Ct) means'!U64)&gt;1,LOG('∆Ct and 2^(-∆Ct) means'!U64),-1/LOG('∆Ct and 2^(-∆Ct) means'!U64)))</f>
        <v/>
      </c>
      <c r="AG64" s="299" t="str">
        <f>IF(ISERROR(LOG('∆Ct and 2^(-∆Ct) means'!V64)),"",IF(LOG('∆Ct and 2^(-∆Ct) means'!V64)&gt;1,LOG('∆Ct and 2^(-∆Ct) means'!V64),-1/LOG('∆Ct and 2^(-∆Ct) means'!V64)))</f>
        <v/>
      </c>
      <c r="AH64" s="299" t="str">
        <f>IF(ISERROR(LOG('∆Ct and 2^(-∆Ct) means'!W64)),"",IF(LOG('∆Ct and 2^(-∆Ct) means'!W64)&gt;1,LOG('∆Ct and 2^(-∆Ct) means'!W64),-1/LOG('∆Ct and 2^(-∆Ct) means'!W64)))</f>
        <v/>
      </c>
      <c r="AI64" s="300" t="str">
        <f>IF(ISERROR(LOG('∆Ct and 2^(-∆Ct) means'!X64)),"",IF(LOG('∆Ct and 2^(-∆Ct) means'!X64)&gt;1,LOG('∆Ct and 2^(-∆Ct) means'!X64),-1/LOG('∆Ct and 2^(-∆Ct) means'!X64)))</f>
        <v/>
      </c>
      <c r="AJ64" s="295" t="str">
        <f>'Express° Variation - Validation'!F64</f>
        <v/>
      </c>
      <c r="AK64" s="296" t="str">
        <f>'Express° Variation - Validation'!I64</f>
        <v/>
      </c>
      <c r="AL64" s="296" t="str">
        <f>'Express° Variation - Validation'!L64</f>
        <v/>
      </c>
      <c r="AM64" s="296" t="str">
        <f>'Express° Variation - Validation'!O64</f>
        <v/>
      </c>
      <c r="AN64" s="296" t="str">
        <f>'Express° Variation - Validation'!R64</f>
        <v/>
      </c>
      <c r="AO64" s="296" t="str">
        <f>'Express° Variation - Validation'!U64</f>
        <v/>
      </c>
      <c r="AP64" s="296" t="str">
        <f>'Express° Variation - Validation'!X64</f>
        <v/>
      </c>
      <c r="AQ64" s="296" t="str">
        <f>'Express° Variation - Validation'!AA64</f>
        <v/>
      </c>
      <c r="AR64" s="296" t="str">
        <f>'Express° Variation - Validation'!AD64</f>
        <v/>
      </c>
      <c r="AS64" s="297" t="str">
        <f>'Express° Variation - Validation'!AG64</f>
        <v/>
      </c>
      <c r="AT64" s="295" t="str">
        <f>'∆Ct and 2^(-∆Ct) means'!AK64</f>
        <v/>
      </c>
      <c r="AU64" s="296" t="str">
        <f>'∆Ct and 2^(-∆Ct) means'!AM64</f>
        <v/>
      </c>
      <c r="AV64" s="296" t="str">
        <f>'∆Ct and 2^(-∆Ct) means'!AO64</f>
        <v/>
      </c>
      <c r="AW64" s="296" t="str">
        <f>'∆Ct and 2^(-∆Ct) means'!AQ64</f>
        <v/>
      </c>
      <c r="AX64" s="296" t="str">
        <f>'∆Ct and 2^(-∆Ct) means'!AS64</f>
        <v/>
      </c>
      <c r="AY64" s="296" t="str">
        <f>'∆Ct and 2^(-∆Ct) means'!AU64</f>
        <v/>
      </c>
      <c r="AZ64" s="296" t="str">
        <f>'∆Ct and 2^(-∆Ct) means'!AW64</f>
        <v/>
      </c>
      <c r="BA64" s="296" t="str">
        <f>'∆Ct and 2^(-∆Ct) means'!AY64</f>
        <v/>
      </c>
      <c r="BB64" s="296" t="str">
        <f>'∆Ct and 2^(-∆Ct) means'!BA64</f>
        <v/>
      </c>
      <c r="BC64" s="297" t="str">
        <f>'∆Ct and 2^(-∆Ct) means'!BC64</f>
        <v/>
      </c>
    </row>
    <row r="65" spans="1:55" hidden="1">
      <c r="A65" s="265" t="s">
        <v>70</v>
      </c>
      <c r="B65" s="276" t="str">
        <f>'Selection of Genes to Bar Chart'!E9</f>
        <v/>
      </c>
      <c r="C65" s="275" t="str">
        <f>'Ct means'!C65</f>
        <v/>
      </c>
      <c r="D65" s="275" t="str">
        <f>'Ct means'!F65</f>
        <v/>
      </c>
      <c r="E65" s="275" t="str">
        <f>'Ct means'!I65</f>
        <v/>
      </c>
      <c r="F65" s="275" t="str">
        <f>'Ct means'!L65</f>
        <v/>
      </c>
      <c r="G65" s="275" t="str">
        <f>'Ct means'!O65</f>
        <v/>
      </c>
      <c r="H65" s="275" t="str">
        <f>'Ct means'!R65</f>
        <v/>
      </c>
      <c r="I65" s="275" t="str">
        <f>'Ct means'!U65</f>
        <v/>
      </c>
      <c r="J65" s="275" t="str">
        <f>'Ct means'!X65</f>
        <v/>
      </c>
      <c r="K65" s="275" t="str">
        <f>'Ct means'!AA65</f>
        <v/>
      </c>
      <c r="L65" s="275" t="str">
        <f>'Ct means'!AD65</f>
        <v/>
      </c>
      <c r="M65" s="275" t="str">
        <f>'Ct means'!AG65</f>
        <v/>
      </c>
      <c r="N65" s="298" t="str">
        <f>'∆Ct and 2^(-∆Ct) means'!Y65</f>
        <v/>
      </c>
      <c r="O65" s="299" t="str">
        <f>'∆Ct and 2^(-∆Ct) means'!Z65</f>
        <v/>
      </c>
      <c r="P65" s="299" t="str">
        <f>'∆Ct and 2^(-∆Ct) means'!AA65</f>
        <v/>
      </c>
      <c r="Q65" s="299" t="str">
        <f>'∆Ct and 2^(-∆Ct) means'!AB65</f>
        <v/>
      </c>
      <c r="R65" s="299" t="str">
        <f>'∆Ct and 2^(-∆Ct) means'!AC65</f>
        <v/>
      </c>
      <c r="S65" s="299" t="str">
        <f>'∆Ct and 2^(-∆Ct) means'!AD65</f>
        <v/>
      </c>
      <c r="T65" s="299" t="str">
        <f>'∆Ct and 2^(-∆Ct) means'!AE65</f>
        <v/>
      </c>
      <c r="U65" s="299" t="str">
        <f>'∆Ct and 2^(-∆Ct) means'!AF65</f>
        <v/>
      </c>
      <c r="V65" s="299" t="str">
        <f>'∆Ct and 2^(-∆Ct) means'!AG65</f>
        <v/>
      </c>
      <c r="W65" s="299" t="str">
        <f>'∆Ct and 2^(-∆Ct) means'!AH65</f>
        <v/>
      </c>
      <c r="X65" s="300" t="str">
        <f>'∆Ct and 2^(-∆Ct) means'!AI65</f>
        <v/>
      </c>
      <c r="Y65" s="298" t="str">
        <f>IF(ISERROR(LOG('∆Ct and 2^(-∆Ct) means'!N65)),"",IF(LOG('∆Ct and 2^(-∆Ct) means'!N65)&gt;1,LOG('∆Ct and 2^(-∆Ct) means'!N65),-1/LOG('∆Ct and 2^(-∆Ct) means'!N65)))</f>
        <v/>
      </c>
      <c r="Z65" s="299" t="str">
        <f>IF(ISERROR(LOG('∆Ct and 2^(-∆Ct) means'!O65)),"",IF(LOG('∆Ct and 2^(-∆Ct) means'!O65)&gt;1,LOG('∆Ct and 2^(-∆Ct) means'!O65),-1/LOG('∆Ct and 2^(-∆Ct) means'!O65)))</f>
        <v/>
      </c>
      <c r="AA65" s="299" t="str">
        <f>IF(ISERROR(LOG('∆Ct and 2^(-∆Ct) means'!P65)),"",IF(LOG('∆Ct and 2^(-∆Ct) means'!P65)&gt;1,LOG('∆Ct and 2^(-∆Ct) means'!P65),-1/LOG('∆Ct and 2^(-∆Ct) means'!P65)))</f>
        <v/>
      </c>
      <c r="AB65" s="299" t="str">
        <f>IF(ISERROR(LOG('∆Ct and 2^(-∆Ct) means'!Q65)),"",IF(LOG('∆Ct and 2^(-∆Ct) means'!Q65)&gt;1,LOG('∆Ct and 2^(-∆Ct) means'!Q65),-1/LOG('∆Ct and 2^(-∆Ct) means'!Q65)))</f>
        <v/>
      </c>
      <c r="AC65" s="299" t="str">
        <f>IF(ISERROR(LOG('∆Ct and 2^(-∆Ct) means'!R65)),"",IF(LOG('∆Ct and 2^(-∆Ct) means'!R65)&gt;1,LOG('∆Ct and 2^(-∆Ct) means'!R65),-1/LOG('∆Ct and 2^(-∆Ct) means'!R65)))</f>
        <v/>
      </c>
      <c r="AD65" s="299" t="str">
        <f>IF(ISERROR(LOG('∆Ct and 2^(-∆Ct) means'!S65)),"",IF(LOG('∆Ct and 2^(-∆Ct) means'!S65)&gt;1,LOG('∆Ct and 2^(-∆Ct) means'!S65),-1/LOG('∆Ct and 2^(-∆Ct) means'!S65)))</f>
        <v/>
      </c>
      <c r="AE65" s="299" t="str">
        <f>IF(ISERROR(LOG('∆Ct and 2^(-∆Ct) means'!T65)),"",IF(LOG('∆Ct and 2^(-∆Ct) means'!T65)&gt;1,LOG('∆Ct and 2^(-∆Ct) means'!T65),-1/LOG('∆Ct and 2^(-∆Ct) means'!T65)))</f>
        <v/>
      </c>
      <c r="AF65" s="299" t="str">
        <f>IF(ISERROR(LOG('∆Ct and 2^(-∆Ct) means'!U65)),"",IF(LOG('∆Ct and 2^(-∆Ct) means'!U65)&gt;1,LOG('∆Ct and 2^(-∆Ct) means'!U65),-1/LOG('∆Ct and 2^(-∆Ct) means'!U65)))</f>
        <v/>
      </c>
      <c r="AG65" s="299" t="str">
        <f>IF(ISERROR(LOG('∆Ct and 2^(-∆Ct) means'!V65)),"",IF(LOG('∆Ct and 2^(-∆Ct) means'!V65)&gt;1,LOG('∆Ct and 2^(-∆Ct) means'!V65),-1/LOG('∆Ct and 2^(-∆Ct) means'!V65)))</f>
        <v/>
      </c>
      <c r="AH65" s="299" t="str">
        <f>IF(ISERROR(LOG('∆Ct and 2^(-∆Ct) means'!W65)),"",IF(LOG('∆Ct and 2^(-∆Ct) means'!W65)&gt;1,LOG('∆Ct and 2^(-∆Ct) means'!W65),-1/LOG('∆Ct and 2^(-∆Ct) means'!W65)))</f>
        <v/>
      </c>
      <c r="AI65" s="300" t="str">
        <f>IF(ISERROR(LOG('∆Ct and 2^(-∆Ct) means'!X65)),"",IF(LOG('∆Ct and 2^(-∆Ct) means'!X65)&gt;1,LOG('∆Ct and 2^(-∆Ct) means'!X65),-1/LOG('∆Ct and 2^(-∆Ct) means'!X65)))</f>
        <v/>
      </c>
      <c r="AJ65" s="295" t="str">
        <f>'Express° Variation - Validation'!F65</f>
        <v/>
      </c>
      <c r="AK65" s="296" t="str">
        <f>'Express° Variation - Validation'!I65</f>
        <v/>
      </c>
      <c r="AL65" s="296" t="str">
        <f>'Express° Variation - Validation'!L65</f>
        <v/>
      </c>
      <c r="AM65" s="296" t="str">
        <f>'Express° Variation - Validation'!O65</f>
        <v/>
      </c>
      <c r="AN65" s="296" t="str">
        <f>'Express° Variation - Validation'!R65</f>
        <v/>
      </c>
      <c r="AO65" s="296" t="str">
        <f>'Express° Variation - Validation'!U65</f>
        <v/>
      </c>
      <c r="AP65" s="296" t="str">
        <f>'Express° Variation - Validation'!X65</f>
        <v/>
      </c>
      <c r="AQ65" s="296" t="str">
        <f>'Express° Variation - Validation'!AA65</f>
        <v/>
      </c>
      <c r="AR65" s="296" t="str">
        <f>'Express° Variation - Validation'!AD65</f>
        <v/>
      </c>
      <c r="AS65" s="297" t="str">
        <f>'Express° Variation - Validation'!AG65</f>
        <v/>
      </c>
      <c r="AT65" s="295" t="str">
        <f>'∆Ct and 2^(-∆Ct) means'!AK65</f>
        <v/>
      </c>
      <c r="AU65" s="296" t="str">
        <f>'∆Ct and 2^(-∆Ct) means'!AM65</f>
        <v/>
      </c>
      <c r="AV65" s="296" t="str">
        <f>'∆Ct and 2^(-∆Ct) means'!AO65</f>
        <v/>
      </c>
      <c r="AW65" s="296" t="str">
        <f>'∆Ct and 2^(-∆Ct) means'!AQ65</f>
        <v/>
      </c>
      <c r="AX65" s="296" t="str">
        <f>'∆Ct and 2^(-∆Ct) means'!AS65</f>
        <v/>
      </c>
      <c r="AY65" s="296" t="str">
        <f>'∆Ct and 2^(-∆Ct) means'!AU65</f>
        <v/>
      </c>
      <c r="AZ65" s="296" t="str">
        <f>'∆Ct and 2^(-∆Ct) means'!AW65</f>
        <v/>
      </c>
      <c r="BA65" s="296" t="str">
        <f>'∆Ct and 2^(-∆Ct) means'!AY65</f>
        <v/>
      </c>
      <c r="BB65" s="296" t="str">
        <f>'∆Ct and 2^(-∆Ct) means'!BA65</f>
        <v/>
      </c>
      <c r="BC65" s="297" t="str">
        <f>'∆Ct and 2^(-∆Ct) means'!BC65</f>
        <v/>
      </c>
    </row>
    <row r="66" spans="1:55" hidden="1">
      <c r="A66" s="265" t="s">
        <v>71</v>
      </c>
      <c r="B66" s="276" t="str">
        <f>'Selection of Genes to Bar Chart'!F9</f>
        <v/>
      </c>
      <c r="C66" s="275" t="str">
        <f>'Ct means'!C66</f>
        <v/>
      </c>
      <c r="D66" s="275" t="str">
        <f>'Ct means'!F66</f>
        <v/>
      </c>
      <c r="E66" s="275" t="str">
        <f>'Ct means'!I66</f>
        <v/>
      </c>
      <c r="F66" s="275" t="str">
        <f>'Ct means'!L66</f>
        <v/>
      </c>
      <c r="G66" s="275" t="str">
        <f>'Ct means'!O66</f>
        <v/>
      </c>
      <c r="H66" s="275" t="str">
        <f>'Ct means'!R66</f>
        <v/>
      </c>
      <c r="I66" s="275" t="str">
        <f>'Ct means'!U66</f>
        <v/>
      </c>
      <c r="J66" s="275" t="str">
        <f>'Ct means'!X66</f>
        <v/>
      </c>
      <c r="K66" s="275" t="str">
        <f>'Ct means'!AA66</f>
        <v/>
      </c>
      <c r="L66" s="275" t="str">
        <f>'Ct means'!AD66</f>
        <v/>
      </c>
      <c r="M66" s="275" t="str">
        <f>'Ct means'!AG66</f>
        <v/>
      </c>
      <c r="N66" s="298" t="str">
        <f>'∆Ct and 2^(-∆Ct) means'!Y66</f>
        <v/>
      </c>
      <c r="O66" s="299" t="str">
        <f>'∆Ct and 2^(-∆Ct) means'!Z66</f>
        <v/>
      </c>
      <c r="P66" s="299" t="str">
        <f>'∆Ct and 2^(-∆Ct) means'!AA66</f>
        <v/>
      </c>
      <c r="Q66" s="299" t="str">
        <f>'∆Ct and 2^(-∆Ct) means'!AB66</f>
        <v/>
      </c>
      <c r="R66" s="299" t="str">
        <f>'∆Ct and 2^(-∆Ct) means'!AC66</f>
        <v/>
      </c>
      <c r="S66" s="299" t="str">
        <f>'∆Ct and 2^(-∆Ct) means'!AD66</f>
        <v/>
      </c>
      <c r="T66" s="299" t="str">
        <f>'∆Ct and 2^(-∆Ct) means'!AE66</f>
        <v/>
      </c>
      <c r="U66" s="299" t="str">
        <f>'∆Ct and 2^(-∆Ct) means'!AF66</f>
        <v/>
      </c>
      <c r="V66" s="299" t="str">
        <f>'∆Ct and 2^(-∆Ct) means'!AG66</f>
        <v/>
      </c>
      <c r="W66" s="299" t="str">
        <f>'∆Ct and 2^(-∆Ct) means'!AH66</f>
        <v/>
      </c>
      <c r="X66" s="300" t="str">
        <f>'∆Ct and 2^(-∆Ct) means'!AI66</f>
        <v/>
      </c>
      <c r="Y66" s="298" t="str">
        <f>IF(ISERROR(LOG('∆Ct and 2^(-∆Ct) means'!N66)),"",IF(LOG('∆Ct and 2^(-∆Ct) means'!N66)&gt;1,LOG('∆Ct and 2^(-∆Ct) means'!N66),-1/LOG('∆Ct and 2^(-∆Ct) means'!N66)))</f>
        <v/>
      </c>
      <c r="Z66" s="299" t="str">
        <f>IF(ISERROR(LOG('∆Ct and 2^(-∆Ct) means'!O66)),"",IF(LOG('∆Ct and 2^(-∆Ct) means'!O66)&gt;1,LOG('∆Ct and 2^(-∆Ct) means'!O66),-1/LOG('∆Ct and 2^(-∆Ct) means'!O66)))</f>
        <v/>
      </c>
      <c r="AA66" s="299" t="str">
        <f>IF(ISERROR(LOG('∆Ct and 2^(-∆Ct) means'!P66)),"",IF(LOG('∆Ct and 2^(-∆Ct) means'!P66)&gt;1,LOG('∆Ct and 2^(-∆Ct) means'!P66),-1/LOG('∆Ct and 2^(-∆Ct) means'!P66)))</f>
        <v/>
      </c>
      <c r="AB66" s="299" t="str">
        <f>IF(ISERROR(LOG('∆Ct and 2^(-∆Ct) means'!Q66)),"",IF(LOG('∆Ct and 2^(-∆Ct) means'!Q66)&gt;1,LOG('∆Ct and 2^(-∆Ct) means'!Q66),-1/LOG('∆Ct and 2^(-∆Ct) means'!Q66)))</f>
        <v/>
      </c>
      <c r="AC66" s="299" t="str">
        <f>IF(ISERROR(LOG('∆Ct and 2^(-∆Ct) means'!R66)),"",IF(LOG('∆Ct and 2^(-∆Ct) means'!R66)&gt;1,LOG('∆Ct and 2^(-∆Ct) means'!R66),-1/LOG('∆Ct and 2^(-∆Ct) means'!R66)))</f>
        <v/>
      </c>
      <c r="AD66" s="299" t="str">
        <f>IF(ISERROR(LOG('∆Ct and 2^(-∆Ct) means'!S66)),"",IF(LOG('∆Ct and 2^(-∆Ct) means'!S66)&gt;1,LOG('∆Ct and 2^(-∆Ct) means'!S66),-1/LOG('∆Ct and 2^(-∆Ct) means'!S66)))</f>
        <v/>
      </c>
      <c r="AE66" s="299" t="str">
        <f>IF(ISERROR(LOG('∆Ct and 2^(-∆Ct) means'!T66)),"",IF(LOG('∆Ct and 2^(-∆Ct) means'!T66)&gt;1,LOG('∆Ct and 2^(-∆Ct) means'!T66),-1/LOG('∆Ct and 2^(-∆Ct) means'!T66)))</f>
        <v/>
      </c>
      <c r="AF66" s="299" t="str">
        <f>IF(ISERROR(LOG('∆Ct and 2^(-∆Ct) means'!U66)),"",IF(LOG('∆Ct and 2^(-∆Ct) means'!U66)&gt;1,LOG('∆Ct and 2^(-∆Ct) means'!U66),-1/LOG('∆Ct and 2^(-∆Ct) means'!U66)))</f>
        <v/>
      </c>
      <c r="AG66" s="299" t="str">
        <f>IF(ISERROR(LOG('∆Ct and 2^(-∆Ct) means'!V66)),"",IF(LOG('∆Ct and 2^(-∆Ct) means'!V66)&gt;1,LOG('∆Ct and 2^(-∆Ct) means'!V66),-1/LOG('∆Ct and 2^(-∆Ct) means'!V66)))</f>
        <v/>
      </c>
      <c r="AH66" s="299" t="str">
        <f>IF(ISERROR(LOG('∆Ct and 2^(-∆Ct) means'!W66)),"",IF(LOG('∆Ct and 2^(-∆Ct) means'!W66)&gt;1,LOG('∆Ct and 2^(-∆Ct) means'!W66),-1/LOG('∆Ct and 2^(-∆Ct) means'!W66)))</f>
        <v/>
      </c>
      <c r="AI66" s="300" t="str">
        <f>IF(ISERROR(LOG('∆Ct and 2^(-∆Ct) means'!X66)),"",IF(LOG('∆Ct and 2^(-∆Ct) means'!X66)&gt;1,LOG('∆Ct and 2^(-∆Ct) means'!X66),-1/LOG('∆Ct and 2^(-∆Ct) means'!X66)))</f>
        <v/>
      </c>
      <c r="AJ66" s="295" t="str">
        <f>'Express° Variation - Validation'!F66</f>
        <v/>
      </c>
      <c r="AK66" s="296" t="str">
        <f>'Express° Variation - Validation'!I66</f>
        <v/>
      </c>
      <c r="AL66" s="296" t="str">
        <f>'Express° Variation - Validation'!L66</f>
        <v/>
      </c>
      <c r="AM66" s="296" t="str">
        <f>'Express° Variation - Validation'!O66</f>
        <v/>
      </c>
      <c r="AN66" s="296" t="str">
        <f>'Express° Variation - Validation'!R66</f>
        <v/>
      </c>
      <c r="AO66" s="296" t="str">
        <f>'Express° Variation - Validation'!U66</f>
        <v/>
      </c>
      <c r="AP66" s="296" t="str">
        <f>'Express° Variation - Validation'!X66</f>
        <v/>
      </c>
      <c r="AQ66" s="296" t="str">
        <f>'Express° Variation - Validation'!AA66</f>
        <v/>
      </c>
      <c r="AR66" s="296" t="str">
        <f>'Express° Variation - Validation'!AD66</f>
        <v/>
      </c>
      <c r="AS66" s="297" t="str">
        <f>'Express° Variation - Validation'!AG66</f>
        <v/>
      </c>
      <c r="AT66" s="295" t="str">
        <f>'∆Ct and 2^(-∆Ct) means'!AK66</f>
        <v/>
      </c>
      <c r="AU66" s="296" t="str">
        <f>'∆Ct and 2^(-∆Ct) means'!AM66</f>
        <v/>
      </c>
      <c r="AV66" s="296" t="str">
        <f>'∆Ct and 2^(-∆Ct) means'!AO66</f>
        <v/>
      </c>
      <c r="AW66" s="296" t="str">
        <f>'∆Ct and 2^(-∆Ct) means'!AQ66</f>
        <v/>
      </c>
      <c r="AX66" s="296" t="str">
        <f>'∆Ct and 2^(-∆Ct) means'!AS66</f>
        <v/>
      </c>
      <c r="AY66" s="296" t="str">
        <f>'∆Ct and 2^(-∆Ct) means'!AU66</f>
        <v/>
      </c>
      <c r="AZ66" s="296" t="str">
        <f>'∆Ct and 2^(-∆Ct) means'!AW66</f>
        <v/>
      </c>
      <c r="BA66" s="296" t="str">
        <f>'∆Ct and 2^(-∆Ct) means'!AY66</f>
        <v/>
      </c>
      <c r="BB66" s="296" t="str">
        <f>'∆Ct and 2^(-∆Ct) means'!BA66</f>
        <v/>
      </c>
      <c r="BC66" s="297" t="str">
        <f>'∆Ct and 2^(-∆Ct) means'!BC66</f>
        <v/>
      </c>
    </row>
    <row r="67" spans="1:55" hidden="1">
      <c r="A67" s="265" t="s">
        <v>72</v>
      </c>
      <c r="B67" s="276" t="str">
        <f>'Selection of Genes to Bar Chart'!G9</f>
        <v/>
      </c>
      <c r="C67" s="275" t="str">
        <f>'Ct means'!C67</f>
        <v/>
      </c>
      <c r="D67" s="275" t="str">
        <f>'Ct means'!F67</f>
        <v/>
      </c>
      <c r="E67" s="275" t="str">
        <f>'Ct means'!I67</f>
        <v/>
      </c>
      <c r="F67" s="275" t="str">
        <f>'Ct means'!L67</f>
        <v/>
      </c>
      <c r="G67" s="275" t="str">
        <f>'Ct means'!O67</f>
        <v/>
      </c>
      <c r="H67" s="275" t="str">
        <f>'Ct means'!R67</f>
        <v/>
      </c>
      <c r="I67" s="275" t="str">
        <f>'Ct means'!U67</f>
        <v/>
      </c>
      <c r="J67" s="275" t="str">
        <f>'Ct means'!X67</f>
        <v/>
      </c>
      <c r="K67" s="275" t="str">
        <f>'Ct means'!AA67</f>
        <v/>
      </c>
      <c r="L67" s="275" t="str">
        <f>'Ct means'!AD67</f>
        <v/>
      </c>
      <c r="M67" s="275" t="str">
        <f>'Ct means'!AG67</f>
        <v/>
      </c>
      <c r="N67" s="298" t="str">
        <f>'∆Ct and 2^(-∆Ct) means'!Y67</f>
        <v/>
      </c>
      <c r="O67" s="299" t="str">
        <f>'∆Ct and 2^(-∆Ct) means'!Z67</f>
        <v/>
      </c>
      <c r="P67" s="299" t="str">
        <f>'∆Ct and 2^(-∆Ct) means'!AA67</f>
        <v/>
      </c>
      <c r="Q67" s="299" t="str">
        <f>'∆Ct and 2^(-∆Ct) means'!AB67</f>
        <v/>
      </c>
      <c r="R67" s="299" t="str">
        <f>'∆Ct and 2^(-∆Ct) means'!AC67</f>
        <v/>
      </c>
      <c r="S67" s="299" t="str">
        <f>'∆Ct and 2^(-∆Ct) means'!AD67</f>
        <v/>
      </c>
      <c r="T67" s="299" t="str">
        <f>'∆Ct and 2^(-∆Ct) means'!AE67</f>
        <v/>
      </c>
      <c r="U67" s="299" t="str">
        <f>'∆Ct and 2^(-∆Ct) means'!AF67</f>
        <v/>
      </c>
      <c r="V67" s="299" t="str">
        <f>'∆Ct and 2^(-∆Ct) means'!AG67</f>
        <v/>
      </c>
      <c r="W67" s="299" t="str">
        <f>'∆Ct and 2^(-∆Ct) means'!AH67</f>
        <v/>
      </c>
      <c r="X67" s="300" t="str">
        <f>'∆Ct and 2^(-∆Ct) means'!AI67</f>
        <v/>
      </c>
      <c r="Y67" s="298" t="str">
        <f>IF(ISERROR(LOG('∆Ct and 2^(-∆Ct) means'!N67)),"",IF(LOG('∆Ct and 2^(-∆Ct) means'!N67)&gt;1,LOG('∆Ct and 2^(-∆Ct) means'!N67),-1/LOG('∆Ct and 2^(-∆Ct) means'!N67)))</f>
        <v/>
      </c>
      <c r="Z67" s="299" t="str">
        <f>IF(ISERROR(LOG('∆Ct and 2^(-∆Ct) means'!O67)),"",IF(LOG('∆Ct and 2^(-∆Ct) means'!O67)&gt;1,LOG('∆Ct and 2^(-∆Ct) means'!O67),-1/LOG('∆Ct and 2^(-∆Ct) means'!O67)))</f>
        <v/>
      </c>
      <c r="AA67" s="299" t="str">
        <f>IF(ISERROR(LOG('∆Ct and 2^(-∆Ct) means'!P67)),"",IF(LOG('∆Ct and 2^(-∆Ct) means'!P67)&gt;1,LOG('∆Ct and 2^(-∆Ct) means'!P67),-1/LOG('∆Ct and 2^(-∆Ct) means'!P67)))</f>
        <v/>
      </c>
      <c r="AB67" s="299" t="str">
        <f>IF(ISERROR(LOG('∆Ct and 2^(-∆Ct) means'!Q67)),"",IF(LOG('∆Ct and 2^(-∆Ct) means'!Q67)&gt;1,LOG('∆Ct and 2^(-∆Ct) means'!Q67),-1/LOG('∆Ct and 2^(-∆Ct) means'!Q67)))</f>
        <v/>
      </c>
      <c r="AC67" s="299" t="str">
        <f>IF(ISERROR(LOG('∆Ct and 2^(-∆Ct) means'!R67)),"",IF(LOG('∆Ct and 2^(-∆Ct) means'!R67)&gt;1,LOG('∆Ct and 2^(-∆Ct) means'!R67),-1/LOG('∆Ct and 2^(-∆Ct) means'!R67)))</f>
        <v/>
      </c>
      <c r="AD67" s="299" t="str">
        <f>IF(ISERROR(LOG('∆Ct and 2^(-∆Ct) means'!S67)),"",IF(LOG('∆Ct and 2^(-∆Ct) means'!S67)&gt;1,LOG('∆Ct and 2^(-∆Ct) means'!S67),-1/LOG('∆Ct and 2^(-∆Ct) means'!S67)))</f>
        <v/>
      </c>
      <c r="AE67" s="299" t="str">
        <f>IF(ISERROR(LOG('∆Ct and 2^(-∆Ct) means'!T67)),"",IF(LOG('∆Ct and 2^(-∆Ct) means'!T67)&gt;1,LOG('∆Ct and 2^(-∆Ct) means'!T67),-1/LOG('∆Ct and 2^(-∆Ct) means'!T67)))</f>
        <v/>
      </c>
      <c r="AF67" s="299" t="str">
        <f>IF(ISERROR(LOG('∆Ct and 2^(-∆Ct) means'!U67)),"",IF(LOG('∆Ct and 2^(-∆Ct) means'!U67)&gt;1,LOG('∆Ct and 2^(-∆Ct) means'!U67),-1/LOG('∆Ct and 2^(-∆Ct) means'!U67)))</f>
        <v/>
      </c>
      <c r="AG67" s="299" t="str">
        <f>IF(ISERROR(LOG('∆Ct and 2^(-∆Ct) means'!V67)),"",IF(LOG('∆Ct and 2^(-∆Ct) means'!V67)&gt;1,LOG('∆Ct and 2^(-∆Ct) means'!V67),-1/LOG('∆Ct and 2^(-∆Ct) means'!V67)))</f>
        <v/>
      </c>
      <c r="AH67" s="299" t="str">
        <f>IF(ISERROR(LOG('∆Ct and 2^(-∆Ct) means'!W67)),"",IF(LOG('∆Ct and 2^(-∆Ct) means'!W67)&gt;1,LOG('∆Ct and 2^(-∆Ct) means'!W67),-1/LOG('∆Ct and 2^(-∆Ct) means'!W67)))</f>
        <v/>
      </c>
      <c r="AI67" s="300" t="str">
        <f>IF(ISERROR(LOG('∆Ct and 2^(-∆Ct) means'!X67)),"",IF(LOG('∆Ct and 2^(-∆Ct) means'!X67)&gt;1,LOG('∆Ct and 2^(-∆Ct) means'!X67),-1/LOG('∆Ct and 2^(-∆Ct) means'!X67)))</f>
        <v/>
      </c>
      <c r="AJ67" s="295" t="str">
        <f>'Express° Variation - Validation'!F67</f>
        <v/>
      </c>
      <c r="AK67" s="296" t="str">
        <f>'Express° Variation - Validation'!I67</f>
        <v/>
      </c>
      <c r="AL67" s="296" t="str">
        <f>'Express° Variation - Validation'!L67</f>
        <v/>
      </c>
      <c r="AM67" s="296" t="str">
        <f>'Express° Variation - Validation'!O67</f>
        <v/>
      </c>
      <c r="AN67" s="296" t="str">
        <f>'Express° Variation - Validation'!R67</f>
        <v/>
      </c>
      <c r="AO67" s="296" t="str">
        <f>'Express° Variation - Validation'!U67</f>
        <v/>
      </c>
      <c r="AP67" s="296" t="str">
        <f>'Express° Variation - Validation'!X67</f>
        <v/>
      </c>
      <c r="AQ67" s="296" t="str">
        <f>'Express° Variation - Validation'!AA67</f>
        <v/>
      </c>
      <c r="AR67" s="296" t="str">
        <f>'Express° Variation - Validation'!AD67</f>
        <v/>
      </c>
      <c r="AS67" s="297" t="str">
        <f>'Express° Variation - Validation'!AG67</f>
        <v/>
      </c>
      <c r="AT67" s="295" t="str">
        <f>'∆Ct and 2^(-∆Ct) means'!AK67</f>
        <v/>
      </c>
      <c r="AU67" s="296" t="str">
        <f>'∆Ct and 2^(-∆Ct) means'!AM67</f>
        <v/>
      </c>
      <c r="AV67" s="296" t="str">
        <f>'∆Ct and 2^(-∆Ct) means'!AO67</f>
        <v/>
      </c>
      <c r="AW67" s="296" t="str">
        <f>'∆Ct and 2^(-∆Ct) means'!AQ67</f>
        <v/>
      </c>
      <c r="AX67" s="296" t="str">
        <f>'∆Ct and 2^(-∆Ct) means'!AS67</f>
        <v/>
      </c>
      <c r="AY67" s="296" t="str">
        <f>'∆Ct and 2^(-∆Ct) means'!AU67</f>
        <v/>
      </c>
      <c r="AZ67" s="296" t="str">
        <f>'∆Ct and 2^(-∆Ct) means'!AW67</f>
        <v/>
      </c>
      <c r="BA67" s="296" t="str">
        <f>'∆Ct and 2^(-∆Ct) means'!AY67</f>
        <v/>
      </c>
      <c r="BB67" s="296" t="str">
        <f>'∆Ct and 2^(-∆Ct) means'!BA67</f>
        <v/>
      </c>
      <c r="BC67" s="297" t="str">
        <f>'∆Ct and 2^(-∆Ct) means'!BC67</f>
        <v/>
      </c>
    </row>
    <row r="68" spans="1:55" hidden="1">
      <c r="A68" s="265" t="s">
        <v>73</v>
      </c>
      <c r="B68" s="276" t="str">
        <f>'Selection of Genes to Bar Chart'!H9</f>
        <v/>
      </c>
      <c r="C68" s="275" t="str">
        <f>'Ct means'!C68</f>
        <v/>
      </c>
      <c r="D68" s="275" t="str">
        <f>'Ct means'!F68</f>
        <v/>
      </c>
      <c r="E68" s="275" t="str">
        <f>'Ct means'!I68</f>
        <v/>
      </c>
      <c r="F68" s="275" t="str">
        <f>'Ct means'!L68</f>
        <v/>
      </c>
      <c r="G68" s="275" t="str">
        <f>'Ct means'!O68</f>
        <v/>
      </c>
      <c r="H68" s="275" t="str">
        <f>'Ct means'!R68</f>
        <v/>
      </c>
      <c r="I68" s="275" t="str">
        <f>'Ct means'!U68</f>
        <v/>
      </c>
      <c r="J68" s="275" t="str">
        <f>'Ct means'!X68</f>
        <v/>
      </c>
      <c r="K68" s="275" t="str">
        <f>'Ct means'!AA68</f>
        <v/>
      </c>
      <c r="L68" s="275" t="str">
        <f>'Ct means'!AD68</f>
        <v/>
      </c>
      <c r="M68" s="275" t="str">
        <f>'Ct means'!AG68</f>
        <v/>
      </c>
      <c r="N68" s="298" t="str">
        <f>'∆Ct and 2^(-∆Ct) means'!Y68</f>
        <v/>
      </c>
      <c r="O68" s="299" t="str">
        <f>'∆Ct and 2^(-∆Ct) means'!Z68</f>
        <v/>
      </c>
      <c r="P68" s="299" t="str">
        <f>'∆Ct and 2^(-∆Ct) means'!AA68</f>
        <v/>
      </c>
      <c r="Q68" s="299" t="str">
        <f>'∆Ct and 2^(-∆Ct) means'!AB68</f>
        <v/>
      </c>
      <c r="R68" s="299" t="str">
        <f>'∆Ct and 2^(-∆Ct) means'!AC68</f>
        <v/>
      </c>
      <c r="S68" s="299" t="str">
        <f>'∆Ct and 2^(-∆Ct) means'!AD68</f>
        <v/>
      </c>
      <c r="T68" s="299" t="str">
        <f>'∆Ct and 2^(-∆Ct) means'!AE68</f>
        <v/>
      </c>
      <c r="U68" s="299" t="str">
        <f>'∆Ct and 2^(-∆Ct) means'!AF68</f>
        <v/>
      </c>
      <c r="V68" s="299" t="str">
        <f>'∆Ct and 2^(-∆Ct) means'!AG68</f>
        <v/>
      </c>
      <c r="W68" s="299" t="str">
        <f>'∆Ct and 2^(-∆Ct) means'!AH68</f>
        <v/>
      </c>
      <c r="X68" s="300" t="str">
        <f>'∆Ct and 2^(-∆Ct) means'!AI68</f>
        <v/>
      </c>
      <c r="Y68" s="298" t="str">
        <f>IF(ISERROR(LOG('∆Ct and 2^(-∆Ct) means'!N68)),"",IF(LOG('∆Ct and 2^(-∆Ct) means'!N68)&gt;1,LOG('∆Ct and 2^(-∆Ct) means'!N68),-1/LOG('∆Ct and 2^(-∆Ct) means'!N68)))</f>
        <v/>
      </c>
      <c r="Z68" s="299" t="str">
        <f>IF(ISERROR(LOG('∆Ct and 2^(-∆Ct) means'!O68)),"",IF(LOG('∆Ct and 2^(-∆Ct) means'!O68)&gt;1,LOG('∆Ct and 2^(-∆Ct) means'!O68),-1/LOG('∆Ct and 2^(-∆Ct) means'!O68)))</f>
        <v/>
      </c>
      <c r="AA68" s="299" t="str">
        <f>IF(ISERROR(LOG('∆Ct and 2^(-∆Ct) means'!P68)),"",IF(LOG('∆Ct and 2^(-∆Ct) means'!P68)&gt;1,LOG('∆Ct and 2^(-∆Ct) means'!P68),-1/LOG('∆Ct and 2^(-∆Ct) means'!P68)))</f>
        <v/>
      </c>
      <c r="AB68" s="299" t="str">
        <f>IF(ISERROR(LOG('∆Ct and 2^(-∆Ct) means'!Q68)),"",IF(LOG('∆Ct and 2^(-∆Ct) means'!Q68)&gt;1,LOG('∆Ct and 2^(-∆Ct) means'!Q68),-1/LOG('∆Ct and 2^(-∆Ct) means'!Q68)))</f>
        <v/>
      </c>
      <c r="AC68" s="299" t="str">
        <f>IF(ISERROR(LOG('∆Ct and 2^(-∆Ct) means'!R68)),"",IF(LOG('∆Ct and 2^(-∆Ct) means'!R68)&gt;1,LOG('∆Ct and 2^(-∆Ct) means'!R68),-1/LOG('∆Ct and 2^(-∆Ct) means'!R68)))</f>
        <v/>
      </c>
      <c r="AD68" s="299" t="str">
        <f>IF(ISERROR(LOG('∆Ct and 2^(-∆Ct) means'!S68)),"",IF(LOG('∆Ct and 2^(-∆Ct) means'!S68)&gt;1,LOG('∆Ct and 2^(-∆Ct) means'!S68),-1/LOG('∆Ct and 2^(-∆Ct) means'!S68)))</f>
        <v/>
      </c>
      <c r="AE68" s="299" t="str">
        <f>IF(ISERROR(LOG('∆Ct and 2^(-∆Ct) means'!T68)),"",IF(LOG('∆Ct and 2^(-∆Ct) means'!T68)&gt;1,LOG('∆Ct and 2^(-∆Ct) means'!T68),-1/LOG('∆Ct and 2^(-∆Ct) means'!T68)))</f>
        <v/>
      </c>
      <c r="AF68" s="299" t="str">
        <f>IF(ISERROR(LOG('∆Ct and 2^(-∆Ct) means'!U68)),"",IF(LOG('∆Ct and 2^(-∆Ct) means'!U68)&gt;1,LOG('∆Ct and 2^(-∆Ct) means'!U68),-1/LOG('∆Ct and 2^(-∆Ct) means'!U68)))</f>
        <v/>
      </c>
      <c r="AG68" s="299" t="str">
        <f>IF(ISERROR(LOG('∆Ct and 2^(-∆Ct) means'!V68)),"",IF(LOG('∆Ct and 2^(-∆Ct) means'!V68)&gt;1,LOG('∆Ct and 2^(-∆Ct) means'!V68),-1/LOG('∆Ct and 2^(-∆Ct) means'!V68)))</f>
        <v/>
      </c>
      <c r="AH68" s="299" t="str">
        <f>IF(ISERROR(LOG('∆Ct and 2^(-∆Ct) means'!W68)),"",IF(LOG('∆Ct and 2^(-∆Ct) means'!W68)&gt;1,LOG('∆Ct and 2^(-∆Ct) means'!W68),-1/LOG('∆Ct and 2^(-∆Ct) means'!W68)))</f>
        <v/>
      </c>
      <c r="AI68" s="300" t="str">
        <f>IF(ISERROR(LOG('∆Ct and 2^(-∆Ct) means'!X68)),"",IF(LOG('∆Ct and 2^(-∆Ct) means'!X68)&gt;1,LOG('∆Ct and 2^(-∆Ct) means'!X68),-1/LOG('∆Ct and 2^(-∆Ct) means'!X68)))</f>
        <v/>
      </c>
      <c r="AJ68" s="295" t="str">
        <f>'Express° Variation - Validation'!F68</f>
        <v/>
      </c>
      <c r="AK68" s="296" t="str">
        <f>'Express° Variation - Validation'!I68</f>
        <v/>
      </c>
      <c r="AL68" s="296" t="str">
        <f>'Express° Variation - Validation'!L68</f>
        <v/>
      </c>
      <c r="AM68" s="296" t="str">
        <f>'Express° Variation - Validation'!O68</f>
        <v/>
      </c>
      <c r="AN68" s="296" t="str">
        <f>'Express° Variation - Validation'!R68</f>
        <v/>
      </c>
      <c r="AO68" s="296" t="str">
        <f>'Express° Variation - Validation'!U68</f>
        <v/>
      </c>
      <c r="AP68" s="296" t="str">
        <f>'Express° Variation - Validation'!X68</f>
        <v/>
      </c>
      <c r="AQ68" s="296" t="str">
        <f>'Express° Variation - Validation'!AA68</f>
        <v/>
      </c>
      <c r="AR68" s="296" t="str">
        <f>'Express° Variation - Validation'!AD68</f>
        <v/>
      </c>
      <c r="AS68" s="297" t="str">
        <f>'Express° Variation - Validation'!AG68</f>
        <v/>
      </c>
      <c r="AT68" s="295" t="str">
        <f>'∆Ct and 2^(-∆Ct) means'!AK68</f>
        <v/>
      </c>
      <c r="AU68" s="296" t="str">
        <f>'∆Ct and 2^(-∆Ct) means'!AM68</f>
        <v/>
      </c>
      <c r="AV68" s="296" t="str">
        <f>'∆Ct and 2^(-∆Ct) means'!AO68</f>
        <v/>
      </c>
      <c r="AW68" s="296" t="str">
        <f>'∆Ct and 2^(-∆Ct) means'!AQ68</f>
        <v/>
      </c>
      <c r="AX68" s="296" t="str">
        <f>'∆Ct and 2^(-∆Ct) means'!AS68</f>
        <v/>
      </c>
      <c r="AY68" s="296" t="str">
        <f>'∆Ct and 2^(-∆Ct) means'!AU68</f>
        <v/>
      </c>
      <c r="AZ68" s="296" t="str">
        <f>'∆Ct and 2^(-∆Ct) means'!AW68</f>
        <v/>
      </c>
      <c r="BA68" s="296" t="str">
        <f>'∆Ct and 2^(-∆Ct) means'!AY68</f>
        <v/>
      </c>
      <c r="BB68" s="296" t="str">
        <f>'∆Ct and 2^(-∆Ct) means'!BA68</f>
        <v/>
      </c>
      <c r="BC68" s="297" t="str">
        <f>'∆Ct and 2^(-∆Ct) means'!BC68</f>
        <v/>
      </c>
    </row>
    <row r="69" spans="1:55">
      <c r="A69" s="265" t="s">
        <v>74</v>
      </c>
      <c r="B69" s="276" t="str">
        <f>'Selection of Genes to Bar Chart'!I9</f>
        <v/>
      </c>
      <c r="C69" s="275" t="str">
        <f>'Ct means'!C69</f>
        <v/>
      </c>
      <c r="D69" s="275" t="str">
        <f>'Ct means'!F69</f>
        <v/>
      </c>
      <c r="E69" s="275" t="str">
        <f>'Ct means'!I69</f>
        <v/>
      </c>
      <c r="F69" s="275" t="str">
        <f>'Ct means'!L69</f>
        <v/>
      </c>
      <c r="G69" s="275" t="str">
        <f>'Ct means'!O69</f>
        <v/>
      </c>
      <c r="H69" s="275" t="str">
        <f>'Ct means'!R69</f>
        <v/>
      </c>
      <c r="I69" s="275" t="str">
        <f>'Ct means'!U69</f>
        <v/>
      </c>
      <c r="J69" s="275" t="str">
        <f>'Ct means'!X69</f>
        <v/>
      </c>
      <c r="K69" s="275" t="str">
        <f>'Ct means'!AA69</f>
        <v/>
      </c>
      <c r="L69" s="275" t="str">
        <f>'Ct means'!AD69</f>
        <v/>
      </c>
      <c r="M69" s="275" t="str">
        <f>'Ct means'!AG69</f>
        <v/>
      </c>
      <c r="N69" s="298" t="str">
        <f>'∆Ct and 2^(-∆Ct) means'!Y69</f>
        <v/>
      </c>
      <c r="O69" s="299" t="str">
        <f>'∆Ct and 2^(-∆Ct) means'!Z69</f>
        <v/>
      </c>
      <c r="P69" s="299" t="str">
        <f>'∆Ct and 2^(-∆Ct) means'!AA69</f>
        <v/>
      </c>
      <c r="Q69" s="299" t="str">
        <f>'∆Ct and 2^(-∆Ct) means'!AB69</f>
        <v/>
      </c>
      <c r="R69" s="299" t="str">
        <f>'∆Ct and 2^(-∆Ct) means'!AC69</f>
        <v/>
      </c>
      <c r="S69" s="299" t="str">
        <f>'∆Ct and 2^(-∆Ct) means'!AD69</f>
        <v/>
      </c>
      <c r="T69" s="299" t="str">
        <f>'∆Ct and 2^(-∆Ct) means'!AE69</f>
        <v/>
      </c>
      <c r="U69" s="299" t="str">
        <f>'∆Ct and 2^(-∆Ct) means'!AF69</f>
        <v/>
      </c>
      <c r="V69" s="299" t="str">
        <f>'∆Ct and 2^(-∆Ct) means'!AG69</f>
        <v/>
      </c>
      <c r="W69" s="299" t="str">
        <f>'∆Ct and 2^(-∆Ct) means'!AH69</f>
        <v/>
      </c>
      <c r="X69" s="300" t="str">
        <f>'∆Ct and 2^(-∆Ct) means'!AI69</f>
        <v/>
      </c>
      <c r="Y69" s="298" t="str">
        <f>IF(ISERROR(LOG('∆Ct and 2^(-∆Ct) means'!N69)),"",IF(LOG('∆Ct and 2^(-∆Ct) means'!N69)&gt;1,LOG('∆Ct and 2^(-∆Ct) means'!N69),-1/LOG('∆Ct and 2^(-∆Ct) means'!N69)))</f>
        <v/>
      </c>
      <c r="Z69" s="299" t="str">
        <f>IF(ISERROR(LOG('∆Ct and 2^(-∆Ct) means'!O69)),"",IF(LOG('∆Ct and 2^(-∆Ct) means'!O69)&gt;1,LOG('∆Ct and 2^(-∆Ct) means'!O69),-1/LOG('∆Ct and 2^(-∆Ct) means'!O69)))</f>
        <v/>
      </c>
      <c r="AA69" s="299" t="str">
        <f>IF(ISERROR(LOG('∆Ct and 2^(-∆Ct) means'!P69)),"",IF(LOG('∆Ct and 2^(-∆Ct) means'!P69)&gt;1,LOG('∆Ct and 2^(-∆Ct) means'!P69),-1/LOG('∆Ct and 2^(-∆Ct) means'!P69)))</f>
        <v/>
      </c>
      <c r="AB69" s="299" t="str">
        <f>IF(ISERROR(LOG('∆Ct and 2^(-∆Ct) means'!Q69)),"",IF(LOG('∆Ct and 2^(-∆Ct) means'!Q69)&gt;1,LOG('∆Ct and 2^(-∆Ct) means'!Q69),-1/LOG('∆Ct and 2^(-∆Ct) means'!Q69)))</f>
        <v/>
      </c>
      <c r="AC69" s="299" t="str">
        <f>IF(ISERROR(LOG('∆Ct and 2^(-∆Ct) means'!R69)),"",IF(LOG('∆Ct and 2^(-∆Ct) means'!R69)&gt;1,LOG('∆Ct and 2^(-∆Ct) means'!R69),-1/LOG('∆Ct and 2^(-∆Ct) means'!R69)))</f>
        <v/>
      </c>
      <c r="AD69" s="299" t="str">
        <f>IF(ISERROR(LOG('∆Ct and 2^(-∆Ct) means'!S69)),"",IF(LOG('∆Ct and 2^(-∆Ct) means'!S69)&gt;1,LOG('∆Ct and 2^(-∆Ct) means'!S69),-1/LOG('∆Ct and 2^(-∆Ct) means'!S69)))</f>
        <v/>
      </c>
      <c r="AE69" s="299" t="str">
        <f>IF(ISERROR(LOG('∆Ct and 2^(-∆Ct) means'!T69)),"",IF(LOG('∆Ct and 2^(-∆Ct) means'!T69)&gt;1,LOG('∆Ct and 2^(-∆Ct) means'!T69),-1/LOG('∆Ct and 2^(-∆Ct) means'!T69)))</f>
        <v/>
      </c>
      <c r="AF69" s="299" t="str">
        <f>IF(ISERROR(LOG('∆Ct and 2^(-∆Ct) means'!U69)),"",IF(LOG('∆Ct and 2^(-∆Ct) means'!U69)&gt;1,LOG('∆Ct and 2^(-∆Ct) means'!U69),-1/LOG('∆Ct and 2^(-∆Ct) means'!U69)))</f>
        <v/>
      </c>
      <c r="AG69" s="299" t="str">
        <f>IF(ISERROR(LOG('∆Ct and 2^(-∆Ct) means'!V69)),"",IF(LOG('∆Ct and 2^(-∆Ct) means'!V69)&gt;1,LOG('∆Ct and 2^(-∆Ct) means'!V69),-1/LOG('∆Ct and 2^(-∆Ct) means'!V69)))</f>
        <v/>
      </c>
      <c r="AH69" s="299" t="str">
        <f>IF(ISERROR(LOG('∆Ct and 2^(-∆Ct) means'!W69)),"",IF(LOG('∆Ct and 2^(-∆Ct) means'!W69)&gt;1,LOG('∆Ct and 2^(-∆Ct) means'!W69),-1/LOG('∆Ct and 2^(-∆Ct) means'!W69)))</f>
        <v/>
      </c>
      <c r="AI69" s="300" t="str">
        <f>IF(ISERROR(LOG('∆Ct and 2^(-∆Ct) means'!X69)),"",IF(LOG('∆Ct and 2^(-∆Ct) means'!X69)&gt;1,LOG('∆Ct and 2^(-∆Ct) means'!X69),-1/LOG('∆Ct and 2^(-∆Ct) means'!X69)))</f>
        <v/>
      </c>
      <c r="AJ69" s="295" t="str">
        <f>'Express° Variation - Validation'!F69</f>
        <v/>
      </c>
      <c r="AK69" s="296" t="str">
        <f>'Express° Variation - Validation'!I69</f>
        <v/>
      </c>
      <c r="AL69" s="296" t="str">
        <f>'Express° Variation - Validation'!L69</f>
        <v/>
      </c>
      <c r="AM69" s="296" t="str">
        <f>'Express° Variation - Validation'!O69</f>
        <v/>
      </c>
      <c r="AN69" s="296" t="str">
        <f>'Express° Variation - Validation'!R69</f>
        <v/>
      </c>
      <c r="AO69" s="296" t="str">
        <f>'Express° Variation - Validation'!U69</f>
        <v/>
      </c>
      <c r="AP69" s="296" t="str">
        <f>'Express° Variation - Validation'!X69</f>
        <v/>
      </c>
      <c r="AQ69" s="296" t="str">
        <f>'Express° Variation - Validation'!AA69</f>
        <v/>
      </c>
      <c r="AR69" s="296" t="str">
        <f>'Express° Variation - Validation'!AD69</f>
        <v/>
      </c>
      <c r="AS69" s="297" t="str">
        <f>'Express° Variation - Validation'!AG69</f>
        <v/>
      </c>
      <c r="AT69" s="295" t="str">
        <f>'∆Ct and 2^(-∆Ct) means'!AK69</f>
        <v/>
      </c>
      <c r="AU69" s="296" t="str">
        <f>'∆Ct and 2^(-∆Ct) means'!AM69</f>
        <v/>
      </c>
      <c r="AV69" s="296" t="str">
        <f>'∆Ct and 2^(-∆Ct) means'!AO69</f>
        <v/>
      </c>
      <c r="AW69" s="296" t="str">
        <f>'∆Ct and 2^(-∆Ct) means'!AQ69</f>
        <v/>
      </c>
      <c r="AX69" s="296" t="str">
        <f>'∆Ct and 2^(-∆Ct) means'!AS69</f>
        <v/>
      </c>
      <c r="AY69" s="296" t="str">
        <f>'∆Ct and 2^(-∆Ct) means'!AU69</f>
        <v/>
      </c>
      <c r="AZ69" s="296" t="str">
        <f>'∆Ct and 2^(-∆Ct) means'!AW69</f>
        <v/>
      </c>
      <c r="BA69" s="296" t="str">
        <f>'∆Ct and 2^(-∆Ct) means'!AY69</f>
        <v/>
      </c>
      <c r="BB69" s="296" t="str">
        <f>'∆Ct and 2^(-∆Ct) means'!BA69</f>
        <v/>
      </c>
      <c r="BC69" s="297" t="str">
        <f>'∆Ct and 2^(-∆Ct) means'!BC69</f>
        <v/>
      </c>
    </row>
    <row r="70" spans="1:55" hidden="1">
      <c r="A70" s="265" t="s">
        <v>75</v>
      </c>
      <c r="B70" s="276" t="str">
        <f>'Selection of Genes to Bar Chart'!J9</f>
        <v/>
      </c>
      <c r="C70" s="275" t="str">
        <f>'Ct means'!C70</f>
        <v/>
      </c>
      <c r="D70" s="275" t="str">
        <f>'Ct means'!F70</f>
        <v/>
      </c>
      <c r="E70" s="275" t="str">
        <f>'Ct means'!I70</f>
        <v/>
      </c>
      <c r="F70" s="275" t="str">
        <f>'Ct means'!L70</f>
        <v/>
      </c>
      <c r="G70" s="275" t="str">
        <f>'Ct means'!O70</f>
        <v/>
      </c>
      <c r="H70" s="275" t="str">
        <f>'Ct means'!R70</f>
        <v/>
      </c>
      <c r="I70" s="275" t="str">
        <f>'Ct means'!U70</f>
        <v/>
      </c>
      <c r="J70" s="275" t="str">
        <f>'Ct means'!X70</f>
        <v/>
      </c>
      <c r="K70" s="275" t="str">
        <f>'Ct means'!AA70</f>
        <v/>
      </c>
      <c r="L70" s="275" t="str">
        <f>'Ct means'!AD70</f>
        <v/>
      </c>
      <c r="M70" s="275" t="str">
        <f>'Ct means'!AG70</f>
        <v/>
      </c>
      <c r="N70" s="298" t="str">
        <f>'∆Ct and 2^(-∆Ct) means'!Y70</f>
        <v/>
      </c>
      <c r="O70" s="299" t="str">
        <f>'∆Ct and 2^(-∆Ct) means'!Z70</f>
        <v/>
      </c>
      <c r="P70" s="299" t="str">
        <f>'∆Ct and 2^(-∆Ct) means'!AA70</f>
        <v/>
      </c>
      <c r="Q70" s="299" t="str">
        <f>'∆Ct and 2^(-∆Ct) means'!AB70</f>
        <v/>
      </c>
      <c r="R70" s="299" t="str">
        <f>'∆Ct and 2^(-∆Ct) means'!AC70</f>
        <v/>
      </c>
      <c r="S70" s="299" t="str">
        <f>'∆Ct and 2^(-∆Ct) means'!AD70</f>
        <v/>
      </c>
      <c r="T70" s="299" t="str">
        <f>'∆Ct and 2^(-∆Ct) means'!AE70</f>
        <v/>
      </c>
      <c r="U70" s="299" t="str">
        <f>'∆Ct and 2^(-∆Ct) means'!AF70</f>
        <v/>
      </c>
      <c r="V70" s="299" t="str">
        <f>'∆Ct and 2^(-∆Ct) means'!AG70</f>
        <v/>
      </c>
      <c r="W70" s="299" t="str">
        <f>'∆Ct and 2^(-∆Ct) means'!AH70</f>
        <v/>
      </c>
      <c r="X70" s="300" t="str">
        <f>'∆Ct and 2^(-∆Ct) means'!AI70</f>
        <v/>
      </c>
      <c r="Y70" s="298" t="str">
        <f>IF(ISERROR(LOG('∆Ct and 2^(-∆Ct) means'!N70)),"",IF(LOG('∆Ct and 2^(-∆Ct) means'!N70)&gt;1,LOG('∆Ct and 2^(-∆Ct) means'!N70),-1/LOG('∆Ct and 2^(-∆Ct) means'!N70)))</f>
        <v/>
      </c>
      <c r="Z70" s="299" t="str">
        <f>IF(ISERROR(LOG('∆Ct and 2^(-∆Ct) means'!O70)),"",IF(LOG('∆Ct and 2^(-∆Ct) means'!O70)&gt;1,LOG('∆Ct and 2^(-∆Ct) means'!O70),-1/LOG('∆Ct and 2^(-∆Ct) means'!O70)))</f>
        <v/>
      </c>
      <c r="AA70" s="299" t="str">
        <f>IF(ISERROR(LOG('∆Ct and 2^(-∆Ct) means'!P70)),"",IF(LOG('∆Ct and 2^(-∆Ct) means'!P70)&gt;1,LOG('∆Ct and 2^(-∆Ct) means'!P70),-1/LOG('∆Ct and 2^(-∆Ct) means'!P70)))</f>
        <v/>
      </c>
      <c r="AB70" s="299" t="str">
        <f>IF(ISERROR(LOG('∆Ct and 2^(-∆Ct) means'!Q70)),"",IF(LOG('∆Ct and 2^(-∆Ct) means'!Q70)&gt;1,LOG('∆Ct and 2^(-∆Ct) means'!Q70),-1/LOG('∆Ct and 2^(-∆Ct) means'!Q70)))</f>
        <v/>
      </c>
      <c r="AC70" s="299" t="str">
        <f>IF(ISERROR(LOG('∆Ct and 2^(-∆Ct) means'!R70)),"",IF(LOG('∆Ct and 2^(-∆Ct) means'!R70)&gt;1,LOG('∆Ct and 2^(-∆Ct) means'!R70),-1/LOG('∆Ct and 2^(-∆Ct) means'!R70)))</f>
        <v/>
      </c>
      <c r="AD70" s="299" t="str">
        <f>IF(ISERROR(LOG('∆Ct and 2^(-∆Ct) means'!S70)),"",IF(LOG('∆Ct and 2^(-∆Ct) means'!S70)&gt;1,LOG('∆Ct and 2^(-∆Ct) means'!S70),-1/LOG('∆Ct and 2^(-∆Ct) means'!S70)))</f>
        <v/>
      </c>
      <c r="AE70" s="299" t="str">
        <f>IF(ISERROR(LOG('∆Ct and 2^(-∆Ct) means'!T70)),"",IF(LOG('∆Ct and 2^(-∆Ct) means'!T70)&gt;1,LOG('∆Ct and 2^(-∆Ct) means'!T70),-1/LOG('∆Ct and 2^(-∆Ct) means'!T70)))</f>
        <v/>
      </c>
      <c r="AF70" s="299" t="str">
        <f>IF(ISERROR(LOG('∆Ct and 2^(-∆Ct) means'!U70)),"",IF(LOG('∆Ct and 2^(-∆Ct) means'!U70)&gt;1,LOG('∆Ct and 2^(-∆Ct) means'!U70),-1/LOG('∆Ct and 2^(-∆Ct) means'!U70)))</f>
        <v/>
      </c>
      <c r="AG70" s="299" t="str">
        <f>IF(ISERROR(LOG('∆Ct and 2^(-∆Ct) means'!V70)),"",IF(LOG('∆Ct and 2^(-∆Ct) means'!V70)&gt;1,LOG('∆Ct and 2^(-∆Ct) means'!V70),-1/LOG('∆Ct and 2^(-∆Ct) means'!V70)))</f>
        <v/>
      </c>
      <c r="AH70" s="299" t="str">
        <f>IF(ISERROR(LOG('∆Ct and 2^(-∆Ct) means'!W70)),"",IF(LOG('∆Ct and 2^(-∆Ct) means'!W70)&gt;1,LOG('∆Ct and 2^(-∆Ct) means'!W70),-1/LOG('∆Ct and 2^(-∆Ct) means'!W70)))</f>
        <v/>
      </c>
      <c r="AI70" s="300" t="str">
        <f>IF(ISERROR(LOG('∆Ct and 2^(-∆Ct) means'!X70)),"",IF(LOG('∆Ct and 2^(-∆Ct) means'!X70)&gt;1,LOG('∆Ct and 2^(-∆Ct) means'!X70),-1/LOG('∆Ct and 2^(-∆Ct) means'!X70)))</f>
        <v/>
      </c>
      <c r="AJ70" s="295" t="str">
        <f>'Express° Variation - Validation'!F70</f>
        <v/>
      </c>
      <c r="AK70" s="296" t="str">
        <f>'Express° Variation - Validation'!I70</f>
        <v/>
      </c>
      <c r="AL70" s="296" t="str">
        <f>'Express° Variation - Validation'!L70</f>
        <v/>
      </c>
      <c r="AM70" s="296" t="str">
        <f>'Express° Variation - Validation'!O70</f>
        <v/>
      </c>
      <c r="AN70" s="296" t="str">
        <f>'Express° Variation - Validation'!R70</f>
        <v/>
      </c>
      <c r="AO70" s="296" t="str">
        <f>'Express° Variation - Validation'!U70</f>
        <v/>
      </c>
      <c r="AP70" s="296" t="str">
        <f>'Express° Variation - Validation'!X70</f>
        <v/>
      </c>
      <c r="AQ70" s="296" t="str">
        <f>'Express° Variation - Validation'!AA70</f>
        <v/>
      </c>
      <c r="AR70" s="296" t="str">
        <f>'Express° Variation - Validation'!AD70</f>
        <v/>
      </c>
      <c r="AS70" s="297" t="str">
        <f>'Express° Variation - Validation'!AG70</f>
        <v/>
      </c>
      <c r="AT70" s="295" t="str">
        <f>'∆Ct and 2^(-∆Ct) means'!AK70</f>
        <v/>
      </c>
      <c r="AU70" s="296" t="str">
        <f>'∆Ct and 2^(-∆Ct) means'!AM70</f>
        <v/>
      </c>
      <c r="AV70" s="296" t="str">
        <f>'∆Ct and 2^(-∆Ct) means'!AO70</f>
        <v/>
      </c>
      <c r="AW70" s="296" t="str">
        <f>'∆Ct and 2^(-∆Ct) means'!AQ70</f>
        <v/>
      </c>
      <c r="AX70" s="296" t="str">
        <f>'∆Ct and 2^(-∆Ct) means'!AS70</f>
        <v/>
      </c>
      <c r="AY70" s="296" t="str">
        <f>'∆Ct and 2^(-∆Ct) means'!AU70</f>
        <v/>
      </c>
      <c r="AZ70" s="296" t="str">
        <f>'∆Ct and 2^(-∆Ct) means'!AW70</f>
        <v/>
      </c>
      <c r="BA70" s="296" t="str">
        <f>'∆Ct and 2^(-∆Ct) means'!AY70</f>
        <v/>
      </c>
      <c r="BB70" s="296" t="str">
        <f>'∆Ct and 2^(-∆Ct) means'!BA70</f>
        <v/>
      </c>
      <c r="BC70" s="297" t="str">
        <f>'∆Ct and 2^(-∆Ct) means'!BC70</f>
        <v/>
      </c>
    </row>
    <row r="71" spans="1:55" hidden="1">
      <c r="A71" s="265" t="s">
        <v>76</v>
      </c>
      <c r="B71" s="276" t="str">
        <f>'Selection of Genes to Bar Chart'!K9</f>
        <v/>
      </c>
      <c r="C71" s="275" t="str">
        <f>'Ct means'!C71</f>
        <v/>
      </c>
      <c r="D71" s="275" t="str">
        <f>'Ct means'!F71</f>
        <v/>
      </c>
      <c r="E71" s="275" t="str">
        <f>'Ct means'!I71</f>
        <v/>
      </c>
      <c r="F71" s="275" t="str">
        <f>'Ct means'!L71</f>
        <v/>
      </c>
      <c r="G71" s="275" t="str">
        <f>'Ct means'!O71</f>
        <v/>
      </c>
      <c r="H71" s="275" t="str">
        <f>'Ct means'!R71</f>
        <v/>
      </c>
      <c r="I71" s="275" t="str">
        <f>'Ct means'!U71</f>
        <v/>
      </c>
      <c r="J71" s="275" t="str">
        <f>'Ct means'!X71</f>
        <v/>
      </c>
      <c r="K71" s="275" t="str">
        <f>'Ct means'!AA71</f>
        <v/>
      </c>
      <c r="L71" s="275" t="str">
        <f>'Ct means'!AD71</f>
        <v/>
      </c>
      <c r="M71" s="275" t="str">
        <f>'Ct means'!AG71</f>
        <v/>
      </c>
      <c r="N71" s="298" t="str">
        <f>'∆Ct and 2^(-∆Ct) means'!Y71</f>
        <v/>
      </c>
      <c r="O71" s="299" t="str">
        <f>'∆Ct and 2^(-∆Ct) means'!Z71</f>
        <v/>
      </c>
      <c r="P71" s="299" t="str">
        <f>'∆Ct and 2^(-∆Ct) means'!AA71</f>
        <v/>
      </c>
      <c r="Q71" s="299" t="str">
        <f>'∆Ct and 2^(-∆Ct) means'!AB71</f>
        <v/>
      </c>
      <c r="R71" s="299" t="str">
        <f>'∆Ct and 2^(-∆Ct) means'!AC71</f>
        <v/>
      </c>
      <c r="S71" s="299" t="str">
        <f>'∆Ct and 2^(-∆Ct) means'!AD71</f>
        <v/>
      </c>
      <c r="T71" s="299" t="str">
        <f>'∆Ct and 2^(-∆Ct) means'!AE71</f>
        <v/>
      </c>
      <c r="U71" s="299" t="str">
        <f>'∆Ct and 2^(-∆Ct) means'!AF71</f>
        <v/>
      </c>
      <c r="V71" s="299" t="str">
        <f>'∆Ct and 2^(-∆Ct) means'!AG71</f>
        <v/>
      </c>
      <c r="W71" s="299" t="str">
        <f>'∆Ct and 2^(-∆Ct) means'!AH71</f>
        <v/>
      </c>
      <c r="X71" s="300" t="str">
        <f>'∆Ct and 2^(-∆Ct) means'!AI71</f>
        <v/>
      </c>
      <c r="Y71" s="298" t="str">
        <f>IF(ISERROR(LOG('∆Ct and 2^(-∆Ct) means'!N71)),"",IF(LOG('∆Ct and 2^(-∆Ct) means'!N71)&gt;1,LOG('∆Ct and 2^(-∆Ct) means'!N71),-1/LOG('∆Ct and 2^(-∆Ct) means'!N71)))</f>
        <v/>
      </c>
      <c r="Z71" s="299" t="str">
        <f>IF(ISERROR(LOG('∆Ct and 2^(-∆Ct) means'!O71)),"",IF(LOG('∆Ct and 2^(-∆Ct) means'!O71)&gt;1,LOG('∆Ct and 2^(-∆Ct) means'!O71),-1/LOG('∆Ct and 2^(-∆Ct) means'!O71)))</f>
        <v/>
      </c>
      <c r="AA71" s="299" t="str">
        <f>IF(ISERROR(LOG('∆Ct and 2^(-∆Ct) means'!P71)),"",IF(LOG('∆Ct and 2^(-∆Ct) means'!P71)&gt;1,LOG('∆Ct and 2^(-∆Ct) means'!P71),-1/LOG('∆Ct and 2^(-∆Ct) means'!P71)))</f>
        <v/>
      </c>
      <c r="AB71" s="299" t="str">
        <f>IF(ISERROR(LOG('∆Ct and 2^(-∆Ct) means'!Q71)),"",IF(LOG('∆Ct and 2^(-∆Ct) means'!Q71)&gt;1,LOG('∆Ct and 2^(-∆Ct) means'!Q71),-1/LOG('∆Ct and 2^(-∆Ct) means'!Q71)))</f>
        <v/>
      </c>
      <c r="AC71" s="299" t="str">
        <f>IF(ISERROR(LOG('∆Ct and 2^(-∆Ct) means'!R71)),"",IF(LOG('∆Ct and 2^(-∆Ct) means'!R71)&gt;1,LOG('∆Ct and 2^(-∆Ct) means'!R71),-1/LOG('∆Ct and 2^(-∆Ct) means'!R71)))</f>
        <v/>
      </c>
      <c r="AD71" s="299" t="str">
        <f>IF(ISERROR(LOG('∆Ct and 2^(-∆Ct) means'!S71)),"",IF(LOG('∆Ct and 2^(-∆Ct) means'!S71)&gt;1,LOG('∆Ct and 2^(-∆Ct) means'!S71),-1/LOG('∆Ct and 2^(-∆Ct) means'!S71)))</f>
        <v/>
      </c>
      <c r="AE71" s="299" t="str">
        <f>IF(ISERROR(LOG('∆Ct and 2^(-∆Ct) means'!T71)),"",IF(LOG('∆Ct and 2^(-∆Ct) means'!T71)&gt;1,LOG('∆Ct and 2^(-∆Ct) means'!T71),-1/LOG('∆Ct and 2^(-∆Ct) means'!T71)))</f>
        <v/>
      </c>
      <c r="AF71" s="299" t="str">
        <f>IF(ISERROR(LOG('∆Ct and 2^(-∆Ct) means'!U71)),"",IF(LOG('∆Ct and 2^(-∆Ct) means'!U71)&gt;1,LOG('∆Ct and 2^(-∆Ct) means'!U71),-1/LOG('∆Ct and 2^(-∆Ct) means'!U71)))</f>
        <v/>
      </c>
      <c r="AG71" s="299" t="str">
        <f>IF(ISERROR(LOG('∆Ct and 2^(-∆Ct) means'!V71)),"",IF(LOG('∆Ct and 2^(-∆Ct) means'!V71)&gt;1,LOG('∆Ct and 2^(-∆Ct) means'!V71),-1/LOG('∆Ct and 2^(-∆Ct) means'!V71)))</f>
        <v/>
      </c>
      <c r="AH71" s="299" t="str">
        <f>IF(ISERROR(LOG('∆Ct and 2^(-∆Ct) means'!W71)),"",IF(LOG('∆Ct and 2^(-∆Ct) means'!W71)&gt;1,LOG('∆Ct and 2^(-∆Ct) means'!W71),-1/LOG('∆Ct and 2^(-∆Ct) means'!W71)))</f>
        <v/>
      </c>
      <c r="AI71" s="300" t="str">
        <f>IF(ISERROR(LOG('∆Ct and 2^(-∆Ct) means'!X71)),"",IF(LOG('∆Ct and 2^(-∆Ct) means'!X71)&gt;1,LOG('∆Ct and 2^(-∆Ct) means'!X71),-1/LOG('∆Ct and 2^(-∆Ct) means'!X71)))</f>
        <v/>
      </c>
      <c r="AJ71" s="295" t="str">
        <f>'Express° Variation - Validation'!F71</f>
        <v/>
      </c>
      <c r="AK71" s="296" t="str">
        <f>'Express° Variation - Validation'!I71</f>
        <v/>
      </c>
      <c r="AL71" s="296" t="str">
        <f>'Express° Variation - Validation'!L71</f>
        <v/>
      </c>
      <c r="AM71" s="296" t="str">
        <f>'Express° Variation - Validation'!O71</f>
        <v/>
      </c>
      <c r="AN71" s="296" t="str">
        <f>'Express° Variation - Validation'!R71</f>
        <v/>
      </c>
      <c r="AO71" s="296" t="str">
        <f>'Express° Variation - Validation'!U71</f>
        <v/>
      </c>
      <c r="AP71" s="296" t="str">
        <f>'Express° Variation - Validation'!X71</f>
        <v/>
      </c>
      <c r="AQ71" s="296" t="str">
        <f>'Express° Variation - Validation'!AA71</f>
        <v/>
      </c>
      <c r="AR71" s="296" t="str">
        <f>'Express° Variation - Validation'!AD71</f>
        <v/>
      </c>
      <c r="AS71" s="297" t="str">
        <f>'Express° Variation - Validation'!AG71</f>
        <v/>
      </c>
      <c r="AT71" s="295" t="str">
        <f>'∆Ct and 2^(-∆Ct) means'!AK71</f>
        <v/>
      </c>
      <c r="AU71" s="296" t="str">
        <f>'∆Ct and 2^(-∆Ct) means'!AM71</f>
        <v/>
      </c>
      <c r="AV71" s="296" t="str">
        <f>'∆Ct and 2^(-∆Ct) means'!AO71</f>
        <v/>
      </c>
      <c r="AW71" s="296" t="str">
        <f>'∆Ct and 2^(-∆Ct) means'!AQ71</f>
        <v/>
      </c>
      <c r="AX71" s="296" t="str">
        <f>'∆Ct and 2^(-∆Ct) means'!AS71</f>
        <v/>
      </c>
      <c r="AY71" s="296" t="str">
        <f>'∆Ct and 2^(-∆Ct) means'!AU71</f>
        <v/>
      </c>
      <c r="AZ71" s="296" t="str">
        <f>'∆Ct and 2^(-∆Ct) means'!AW71</f>
        <v/>
      </c>
      <c r="BA71" s="296" t="str">
        <f>'∆Ct and 2^(-∆Ct) means'!AY71</f>
        <v/>
      </c>
      <c r="BB71" s="296" t="str">
        <f>'∆Ct and 2^(-∆Ct) means'!BA71</f>
        <v/>
      </c>
      <c r="BC71" s="297" t="str">
        <f>'∆Ct and 2^(-∆Ct) means'!BC71</f>
        <v/>
      </c>
    </row>
    <row r="72" spans="1:55" hidden="1">
      <c r="A72" s="265" t="s">
        <v>77</v>
      </c>
      <c r="B72" s="276" t="str">
        <f>'Selection of Genes to Bar Chart'!L9</f>
        <v/>
      </c>
      <c r="C72" s="275" t="str">
        <f>'Ct means'!C72</f>
        <v/>
      </c>
      <c r="D72" s="275" t="str">
        <f>'Ct means'!F72</f>
        <v/>
      </c>
      <c r="E72" s="275" t="str">
        <f>'Ct means'!I72</f>
        <v/>
      </c>
      <c r="F72" s="275" t="str">
        <f>'Ct means'!L72</f>
        <v/>
      </c>
      <c r="G72" s="275" t="str">
        <f>'Ct means'!O72</f>
        <v/>
      </c>
      <c r="H72" s="275" t="str">
        <f>'Ct means'!R72</f>
        <v/>
      </c>
      <c r="I72" s="275" t="str">
        <f>'Ct means'!U72</f>
        <v/>
      </c>
      <c r="J72" s="275" t="str">
        <f>'Ct means'!X72</f>
        <v/>
      </c>
      <c r="K72" s="275" t="str">
        <f>'Ct means'!AA72</f>
        <v/>
      </c>
      <c r="L72" s="275" t="str">
        <f>'Ct means'!AD72</f>
        <v/>
      </c>
      <c r="M72" s="275" t="str">
        <f>'Ct means'!AG72</f>
        <v/>
      </c>
      <c r="N72" s="298" t="str">
        <f>'∆Ct and 2^(-∆Ct) means'!Y72</f>
        <v/>
      </c>
      <c r="O72" s="299" t="str">
        <f>'∆Ct and 2^(-∆Ct) means'!Z72</f>
        <v/>
      </c>
      <c r="P72" s="299" t="str">
        <f>'∆Ct and 2^(-∆Ct) means'!AA72</f>
        <v/>
      </c>
      <c r="Q72" s="299" t="str">
        <f>'∆Ct and 2^(-∆Ct) means'!AB72</f>
        <v/>
      </c>
      <c r="R72" s="299" t="str">
        <f>'∆Ct and 2^(-∆Ct) means'!AC72</f>
        <v/>
      </c>
      <c r="S72" s="299" t="str">
        <f>'∆Ct and 2^(-∆Ct) means'!AD72</f>
        <v/>
      </c>
      <c r="T72" s="299" t="str">
        <f>'∆Ct and 2^(-∆Ct) means'!AE72</f>
        <v/>
      </c>
      <c r="U72" s="299" t="str">
        <f>'∆Ct and 2^(-∆Ct) means'!AF72</f>
        <v/>
      </c>
      <c r="V72" s="299" t="str">
        <f>'∆Ct and 2^(-∆Ct) means'!AG72</f>
        <v/>
      </c>
      <c r="W72" s="299" t="str">
        <f>'∆Ct and 2^(-∆Ct) means'!AH72</f>
        <v/>
      </c>
      <c r="X72" s="300" t="str">
        <f>'∆Ct and 2^(-∆Ct) means'!AI72</f>
        <v/>
      </c>
      <c r="Y72" s="298" t="str">
        <f>IF(ISERROR(LOG('∆Ct and 2^(-∆Ct) means'!N72)),"",IF(LOG('∆Ct and 2^(-∆Ct) means'!N72)&gt;1,LOG('∆Ct and 2^(-∆Ct) means'!N72),-1/LOG('∆Ct and 2^(-∆Ct) means'!N72)))</f>
        <v/>
      </c>
      <c r="Z72" s="299" t="str">
        <f>IF(ISERROR(LOG('∆Ct and 2^(-∆Ct) means'!O72)),"",IF(LOG('∆Ct and 2^(-∆Ct) means'!O72)&gt;1,LOG('∆Ct and 2^(-∆Ct) means'!O72),-1/LOG('∆Ct and 2^(-∆Ct) means'!O72)))</f>
        <v/>
      </c>
      <c r="AA72" s="299" t="str">
        <f>IF(ISERROR(LOG('∆Ct and 2^(-∆Ct) means'!P72)),"",IF(LOG('∆Ct and 2^(-∆Ct) means'!P72)&gt;1,LOG('∆Ct and 2^(-∆Ct) means'!P72),-1/LOG('∆Ct and 2^(-∆Ct) means'!P72)))</f>
        <v/>
      </c>
      <c r="AB72" s="299" t="str">
        <f>IF(ISERROR(LOG('∆Ct and 2^(-∆Ct) means'!Q72)),"",IF(LOG('∆Ct and 2^(-∆Ct) means'!Q72)&gt;1,LOG('∆Ct and 2^(-∆Ct) means'!Q72),-1/LOG('∆Ct and 2^(-∆Ct) means'!Q72)))</f>
        <v/>
      </c>
      <c r="AC72" s="299" t="str">
        <f>IF(ISERROR(LOG('∆Ct and 2^(-∆Ct) means'!R72)),"",IF(LOG('∆Ct and 2^(-∆Ct) means'!R72)&gt;1,LOG('∆Ct and 2^(-∆Ct) means'!R72),-1/LOG('∆Ct and 2^(-∆Ct) means'!R72)))</f>
        <v/>
      </c>
      <c r="AD72" s="299" t="str">
        <f>IF(ISERROR(LOG('∆Ct and 2^(-∆Ct) means'!S72)),"",IF(LOG('∆Ct and 2^(-∆Ct) means'!S72)&gt;1,LOG('∆Ct and 2^(-∆Ct) means'!S72),-1/LOG('∆Ct and 2^(-∆Ct) means'!S72)))</f>
        <v/>
      </c>
      <c r="AE72" s="299" t="str">
        <f>IF(ISERROR(LOG('∆Ct and 2^(-∆Ct) means'!T72)),"",IF(LOG('∆Ct and 2^(-∆Ct) means'!T72)&gt;1,LOG('∆Ct and 2^(-∆Ct) means'!T72),-1/LOG('∆Ct and 2^(-∆Ct) means'!T72)))</f>
        <v/>
      </c>
      <c r="AF72" s="299" t="str">
        <f>IF(ISERROR(LOG('∆Ct and 2^(-∆Ct) means'!U72)),"",IF(LOG('∆Ct and 2^(-∆Ct) means'!U72)&gt;1,LOG('∆Ct and 2^(-∆Ct) means'!U72),-1/LOG('∆Ct and 2^(-∆Ct) means'!U72)))</f>
        <v/>
      </c>
      <c r="AG72" s="299" t="str">
        <f>IF(ISERROR(LOG('∆Ct and 2^(-∆Ct) means'!V72)),"",IF(LOG('∆Ct and 2^(-∆Ct) means'!V72)&gt;1,LOG('∆Ct and 2^(-∆Ct) means'!V72),-1/LOG('∆Ct and 2^(-∆Ct) means'!V72)))</f>
        <v/>
      </c>
      <c r="AH72" s="299" t="str">
        <f>IF(ISERROR(LOG('∆Ct and 2^(-∆Ct) means'!W72)),"",IF(LOG('∆Ct and 2^(-∆Ct) means'!W72)&gt;1,LOG('∆Ct and 2^(-∆Ct) means'!W72),-1/LOG('∆Ct and 2^(-∆Ct) means'!W72)))</f>
        <v/>
      </c>
      <c r="AI72" s="300" t="str">
        <f>IF(ISERROR(LOG('∆Ct and 2^(-∆Ct) means'!X72)),"",IF(LOG('∆Ct and 2^(-∆Ct) means'!X72)&gt;1,LOG('∆Ct and 2^(-∆Ct) means'!X72),-1/LOG('∆Ct and 2^(-∆Ct) means'!X72)))</f>
        <v/>
      </c>
      <c r="AJ72" s="295" t="str">
        <f>'Express° Variation - Validation'!F72</f>
        <v/>
      </c>
      <c r="AK72" s="296" t="str">
        <f>'Express° Variation - Validation'!I72</f>
        <v/>
      </c>
      <c r="AL72" s="296" t="str">
        <f>'Express° Variation - Validation'!L72</f>
        <v/>
      </c>
      <c r="AM72" s="296" t="str">
        <f>'Express° Variation - Validation'!O72</f>
        <v/>
      </c>
      <c r="AN72" s="296" t="str">
        <f>'Express° Variation - Validation'!R72</f>
        <v/>
      </c>
      <c r="AO72" s="296" t="str">
        <f>'Express° Variation - Validation'!U72</f>
        <v/>
      </c>
      <c r="AP72" s="296" t="str">
        <f>'Express° Variation - Validation'!X72</f>
        <v/>
      </c>
      <c r="AQ72" s="296" t="str">
        <f>'Express° Variation - Validation'!AA72</f>
        <v/>
      </c>
      <c r="AR72" s="296" t="str">
        <f>'Express° Variation - Validation'!AD72</f>
        <v/>
      </c>
      <c r="AS72" s="297" t="str">
        <f>'Express° Variation - Validation'!AG72</f>
        <v/>
      </c>
      <c r="AT72" s="295" t="str">
        <f>'∆Ct and 2^(-∆Ct) means'!AK72</f>
        <v/>
      </c>
      <c r="AU72" s="296" t="str">
        <f>'∆Ct and 2^(-∆Ct) means'!AM72</f>
        <v/>
      </c>
      <c r="AV72" s="296" t="str">
        <f>'∆Ct and 2^(-∆Ct) means'!AO72</f>
        <v/>
      </c>
      <c r="AW72" s="296" t="str">
        <f>'∆Ct and 2^(-∆Ct) means'!AQ72</f>
        <v/>
      </c>
      <c r="AX72" s="296" t="str">
        <f>'∆Ct and 2^(-∆Ct) means'!AS72</f>
        <v/>
      </c>
      <c r="AY72" s="296" t="str">
        <f>'∆Ct and 2^(-∆Ct) means'!AU72</f>
        <v/>
      </c>
      <c r="AZ72" s="296" t="str">
        <f>'∆Ct and 2^(-∆Ct) means'!AW72</f>
        <v/>
      </c>
      <c r="BA72" s="296" t="str">
        <f>'∆Ct and 2^(-∆Ct) means'!AY72</f>
        <v/>
      </c>
      <c r="BB72" s="296" t="str">
        <f>'∆Ct and 2^(-∆Ct) means'!BA72</f>
        <v/>
      </c>
      <c r="BC72" s="297" t="str">
        <f>'∆Ct and 2^(-∆Ct) means'!BC72</f>
        <v/>
      </c>
    </row>
    <row r="73" spans="1:55" hidden="1">
      <c r="A73" s="265" t="s">
        <v>78</v>
      </c>
      <c r="B73" s="276" t="str">
        <f>'Selection of Genes to Bar Chart'!M9</f>
        <v/>
      </c>
      <c r="C73" s="275" t="str">
        <f>'Ct means'!C73</f>
        <v/>
      </c>
      <c r="D73" s="275" t="str">
        <f>'Ct means'!F73</f>
        <v/>
      </c>
      <c r="E73" s="275" t="str">
        <f>'Ct means'!I73</f>
        <v/>
      </c>
      <c r="F73" s="275" t="str">
        <f>'Ct means'!L73</f>
        <v/>
      </c>
      <c r="G73" s="275" t="str">
        <f>'Ct means'!O73</f>
        <v/>
      </c>
      <c r="H73" s="275" t="str">
        <f>'Ct means'!R73</f>
        <v/>
      </c>
      <c r="I73" s="275" t="str">
        <f>'Ct means'!U73</f>
        <v/>
      </c>
      <c r="J73" s="275" t="str">
        <f>'Ct means'!X73</f>
        <v/>
      </c>
      <c r="K73" s="275" t="str">
        <f>'Ct means'!AA73</f>
        <v/>
      </c>
      <c r="L73" s="275" t="str">
        <f>'Ct means'!AD73</f>
        <v/>
      </c>
      <c r="M73" s="275" t="str">
        <f>'Ct means'!AG73</f>
        <v/>
      </c>
      <c r="N73" s="298" t="str">
        <f>'∆Ct and 2^(-∆Ct) means'!Y73</f>
        <v/>
      </c>
      <c r="O73" s="299" t="str">
        <f>'∆Ct and 2^(-∆Ct) means'!Z73</f>
        <v/>
      </c>
      <c r="P73" s="299" t="str">
        <f>'∆Ct and 2^(-∆Ct) means'!AA73</f>
        <v/>
      </c>
      <c r="Q73" s="299" t="str">
        <f>'∆Ct and 2^(-∆Ct) means'!AB73</f>
        <v/>
      </c>
      <c r="R73" s="299" t="str">
        <f>'∆Ct and 2^(-∆Ct) means'!AC73</f>
        <v/>
      </c>
      <c r="S73" s="299" t="str">
        <f>'∆Ct and 2^(-∆Ct) means'!AD73</f>
        <v/>
      </c>
      <c r="T73" s="299" t="str">
        <f>'∆Ct and 2^(-∆Ct) means'!AE73</f>
        <v/>
      </c>
      <c r="U73" s="299" t="str">
        <f>'∆Ct and 2^(-∆Ct) means'!AF73</f>
        <v/>
      </c>
      <c r="V73" s="299" t="str">
        <f>'∆Ct and 2^(-∆Ct) means'!AG73</f>
        <v/>
      </c>
      <c r="W73" s="299" t="str">
        <f>'∆Ct and 2^(-∆Ct) means'!AH73</f>
        <v/>
      </c>
      <c r="X73" s="300" t="str">
        <f>'∆Ct and 2^(-∆Ct) means'!AI73</f>
        <v/>
      </c>
      <c r="Y73" s="298" t="str">
        <f>IF(ISERROR(LOG('∆Ct and 2^(-∆Ct) means'!N73)),"",IF(LOG('∆Ct and 2^(-∆Ct) means'!N73)&gt;1,LOG('∆Ct and 2^(-∆Ct) means'!N73),-1/LOG('∆Ct and 2^(-∆Ct) means'!N73)))</f>
        <v/>
      </c>
      <c r="Z73" s="299" t="str">
        <f>IF(ISERROR(LOG('∆Ct and 2^(-∆Ct) means'!O73)),"",IF(LOG('∆Ct and 2^(-∆Ct) means'!O73)&gt;1,LOG('∆Ct and 2^(-∆Ct) means'!O73),-1/LOG('∆Ct and 2^(-∆Ct) means'!O73)))</f>
        <v/>
      </c>
      <c r="AA73" s="299" t="str">
        <f>IF(ISERROR(LOG('∆Ct and 2^(-∆Ct) means'!P73)),"",IF(LOG('∆Ct and 2^(-∆Ct) means'!P73)&gt;1,LOG('∆Ct and 2^(-∆Ct) means'!P73),-1/LOG('∆Ct and 2^(-∆Ct) means'!P73)))</f>
        <v/>
      </c>
      <c r="AB73" s="299" t="str">
        <f>IF(ISERROR(LOG('∆Ct and 2^(-∆Ct) means'!Q73)),"",IF(LOG('∆Ct and 2^(-∆Ct) means'!Q73)&gt;1,LOG('∆Ct and 2^(-∆Ct) means'!Q73),-1/LOG('∆Ct and 2^(-∆Ct) means'!Q73)))</f>
        <v/>
      </c>
      <c r="AC73" s="299" t="str">
        <f>IF(ISERROR(LOG('∆Ct and 2^(-∆Ct) means'!R73)),"",IF(LOG('∆Ct and 2^(-∆Ct) means'!R73)&gt;1,LOG('∆Ct and 2^(-∆Ct) means'!R73),-1/LOG('∆Ct and 2^(-∆Ct) means'!R73)))</f>
        <v/>
      </c>
      <c r="AD73" s="299" t="str">
        <f>IF(ISERROR(LOG('∆Ct and 2^(-∆Ct) means'!S73)),"",IF(LOG('∆Ct and 2^(-∆Ct) means'!S73)&gt;1,LOG('∆Ct and 2^(-∆Ct) means'!S73),-1/LOG('∆Ct and 2^(-∆Ct) means'!S73)))</f>
        <v/>
      </c>
      <c r="AE73" s="299" t="str">
        <f>IF(ISERROR(LOG('∆Ct and 2^(-∆Ct) means'!T73)),"",IF(LOG('∆Ct and 2^(-∆Ct) means'!T73)&gt;1,LOG('∆Ct and 2^(-∆Ct) means'!T73),-1/LOG('∆Ct and 2^(-∆Ct) means'!T73)))</f>
        <v/>
      </c>
      <c r="AF73" s="299" t="str">
        <f>IF(ISERROR(LOG('∆Ct and 2^(-∆Ct) means'!U73)),"",IF(LOG('∆Ct and 2^(-∆Ct) means'!U73)&gt;1,LOG('∆Ct and 2^(-∆Ct) means'!U73),-1/LOG('∆Ct and 2^(-∆Ct) means'!U73)))</f>
        <v/>
      </c>
      <c r="AG73" s="299" t="str">
        <f>IF(ISERROR(LOG('∆Ct and 2^(-∆Ct) means'!V73)),"",IF(LOG('∆Ct and 2^(-∆Ct) means'!V73)&gt;1,LOG('∆Ct and 2^(-∆Ct) means'!V73),-1/LOG('∆Ct and 2^(-∆Ct) means'!V73)))</f>
        <v/>
      </c>
      <c r="AH73" s="299" t="str">
        <f>IF(ISERROR(LOG('∆Ct and 2^(-∆Ct) means'!W73)),"",IF(LOG('∆Ct and 2^(-∆Ct) means'!W73)&gt;1,LOG('∆Ct and 2^(-∆Ct) means'!W73),-1/LOG('∆Ct and 2^(-∆Ct) means'!W73)))</f>
        <v/>
      </c>
      <c r="AI73" s="300" t="str">
        <f>IF(ISERROR(LOG('∆Ct and 2^(-∆Ct) means'!X73)),"",IF(LOG('∆Ct and 2^(-∆Ct) means'!X73)&gt;1,LOG('∆Ct and 2^(-∆Ct) means'!X73),-1/LOG('∆Ct and 2^(-∆Ct) means'!X73)))</f>
        <v/>
      </c>
      <c r="AJ73" s="295" t="str">
        <f>'Express° Variation - Validation'!F73</f>
        <v/>
      </c>
      <c r="AK73" s="296" t="str">
        <f>'Express° Variation - Validation'!I73</f>
        <v/>
      </c>
      <c r="AL73" s="296" t="str">
        <f>'Express° Variation - Validation'!L73</f>
        <v/>
      </c>
      <c r="AM73" s="296" t="str">
        <f>'Express° Variation - Validation'!O73</f>
        <v/>
      </c>
      <c r="AN73" s="296" t="str">
        <f>'Express° Variation - Validation'!R73</f>
        <v/>
      </c>
      <c r="AO73" s="296" t="str">
        <f>'Express° Variation - Validation'!U73</f>
        <v/>
      </c>
      <c r="AP73" s="296" t="str">
        <f>'Express° Variation - Validation'!X73</f>
        <v/>
      </c>
      <c r="AQ73" s="296" t="str">
        <f>'Express° Variation - Validation'!AA73</f>
        <v/>
      </c>
      <c r="AR73" s="296" t="str">
        <f>'Express° Variation - Validation'!AD73</f>
        <v/>
      </c>
      <c r="AS73" s="297" t="str">
        <f>'Express° Variation - Validation'!AG73</f>
        <v/>
      </c>
      <c r="AT73" s="295" t="str">
        <f>'∆Ct and 2^(-∆Ct) means'!AK73</f>
        <v/>
      </c>
      <c r="AU73" s="296" t="str">
        <f>'∆Ct and 2^(-∆Ct) means'!AM73</f>
        <v/>
      </c>
      <c r="AV73" s="296" t="str">
        <f>'∆Ct and 2^(-∆Ct) means'!AO73</f>
        <v/>
      </c>
      <c r="AW73" s="296" t="str">
        <f>'∆Ct and 2^(-∆Ct) means'!AQ73</f>
        <v/>
      </c>
      <c r="AX73" s="296" t="str">
        <f>'∆Ct and 2^(-∆Ct) means'!AS73</f>
        <v/>
      </c>
      <c r="AY73" s="296" t="str">
        <f>'∆Ct and 2^(-∆Ct) means'!AU73</f>
        <v/>
      </c>
      <c r="AZ73" s="296" t="str">
        <f>'∆Ct and 2^(-∆Ct) means'!AW73</f>
        <v/>
      </c>
      <c r="BA73" s="296" t="str">
        <f>'∆Ct and 2^(-∆Ct) means'!AY73</f>
        <v/>
      </c>
      <c r="BB73" s="296" t="str">
        <f>'∆Ct and 2^(-∆Ct) means'!BA73</f>
        <v/>
      </c>
      <c r="BC73" s="297" t="str">
        <f>'∆Ct and 2^(-∆Ct) means'!BC73</f>
        <v/>
      </c>
    </row>
    <row r="74" spans="1:55" hidden="1">
      <c r="A74" s="265" t="s">
        <v>79</v>
      </c>
      <c r="B74" s="276" t="str">
        <f>'Selection of Genes to Bar Chart'!N9</f>
        <v/>
      </c>
      <c r="C74" s="275" t="str">
        <f>'Ct means'!C74</f>
        <v/>
      </c>
      <c r="D74" s="275" t="str">
        <f>'Ct means'!F74</f>
        <v/>
      </c>
      <c r="E74" s="275" t="str">
        <f>'Ct means'!I74</f>
        <v/>
      </c>
      <c r="F74" s="275" t="str">
        <f>'Ct means'!L74</f>
        <v/>
      </c>
      <c r="G74" s="275" t="str">
        <f>'Ct means'!O74</f>
        <v/>
      </c>
      <c r="H74" s="275" t="str">
        <f>'Ct means'!R74</f>
        <v/>
      </c>
      <c r="I74" s="275" t="str">
        <f>'Ct means'!U74</f>
        <v/>
      </c>
      <c r="J74" s="275" t="str">
        <f>'Ct means'!X74</f>
        <v/>
      </c>
      <c r="K74" s="275" t="str">
        <f>'Ct means'!AA74</f>
        <v/>
      </c>
      <c r="L74" s="275" t="str">
        <f>'Ct means'!AD74</f>
        <v/>
      </c>
      <c r="M74" s="275" t="str">
        <f>'Ct means'!AG74</f>
        <v/>
      </c>
      <c r="N74" s="298" t="str">
        <f>'∆Ct and 2^(-∆Ct) means'!Y74</f>
        <v/>
      </c>
      <c r="O74" s="299" t="str">
        <f>'∆Ct and 2^(-∆Ct) means'!Z74</f>
        <v/>
      </c>
      <c r="P74" s="299" t="str">
        <f>'∆Ct and 2^(-∆Ct) means'!AA74</f>
        <v/>
      </c>
      <c r="Q74" s="299" t="str">
        <f>'∆Ct and 2^(-∆Ct) means'!AB74</f>
        <v/>
      </c>
      <c r="R74" s="299" t="str">
        <f>'∆Ct and 2^(-∆Ct) means'!AC74</f>
        <v/>
      </c>
      <c r="S74" s="299" t="str">
        <f>'∆Ct and 2^(-∆Ct) means'!AD74</f>
        <v/>
      </c>
      <c r="T74" s="299" t="str">
        <f>'∆Ct and 2^(-∆Ct) means'!AE74</f>
        <v/>
      </c>
      <c r="U74" s="299" t="str">
        <f>'∆Ct and 2^(-∆Ct) means'!AF74</f>
        <v/>
      </c>
      <c r="V74" s="299" t="str">
        <f>'∆Ct and 2^(-∆Ct) means'!AG74</f>
        <v/>
      </c>
      <c r="W74" s="299" t="str">
        <f>'∆Ct and 2^(-∆Ct) means'!AH74</f>
        <v/>
      </c>
      <c r="X74" s="300" t="str">
        <f>'∆Ct and 2^(-∆Ct) means'!AI74</f>
        <v/>
      </c>
      <c r="Y74" s="298" t="str">
        <f>IF(ISERROR(LOG('∆Ct and 2^(-∆Ct) means'!N74)),"",IF(LOG('∆Ct and 2^(-∆Ct) means'!N74)&gt;1,LOG('∆Ct and 2^(-∆Ct) means'!N74),-1/LOG('∆Ct and 2^(-∆Ct) means'!N74)))</f>
        <v/>
      </c>
      <c r="Z74" s="299" t="str">
        <f>IF(ISERROR(LOG('∆Ct and 2^(-∆Ct) means'!O74)),"",IF(LOG('∆Ct and 2^(-∆Ct) means'!O74)&gt;1,LOG('∆Ct and 2^(-∆Ct) means'!O74),-1/LOG('∆Ct and 2^(-∆Ct) means'!O74)))</f>
        <v/>
      </c>
      <c r="AA74" s="299" t="str">
        <f>IF(ISERROR(LOG('∆Ct and 2^(-∆Ct) means'!P74)),"",IF(LOG('∆Ct and 2^(-∆Ct) means'!P74)&gt;1,LOG('∆Ct and 2^(-∆Ct) means'!P74),-1/LOG('∆Ct and 2^(-∆Ct) means'!P74)))</f>
        <v/>
      </c>
      <c r="AB74" s="299" t="str">
        <f>IF(ISERROR(LOG('∆Ct and 2^(-∆Ct) means'!Q74)),"",IF(LOG('∆Ct and 2^(-∆Ct) means'!Q74)&gt;1,LOG('∆Ct and 2^(-∆Ct) means'!Q74),-1/LOG('∆Ct and 2^(-∆Ct) means'!Q74)))</f>
        <v/>
      </c>
      <c r="AC74" s="299" t="str">
        <f>IF(ISERROR(LOG('∆Ct and 2^(-∆Ct) means'!R74)),"",IF(LOG('∆Ct and 2^(-∆Ct) means'!R74)&gt;1,LOG('∆Ct and 2^(-∆Ct) means'!R74),-1/LOG('∆Ct and 2^(-∆Ct) means'!R74)))</f>
        <v/>
      </c>
      <c r="AD74" s="299" t="str">
        <f>IF(ISERROR(LOG('∆Ct and 2^(-∆Ct) means'!S74)),"",IF(LOG('∆Ct and 2^(-∆Ct) means'!S74)&gt;1,LOG('∆Ct and 2^(-∆Ct) means'!S74),-1/LOG('∆Ct and 2^(-∆Ct) means'!S74)))</f>
        <v/>
      </c>
      <c r="AE74" s="299" t="str">
        <f>IF(ISERROR(LOG('∆Ct and 2^(-∆Ct) means'!T74)),"",IF(LOG('∆Ct and 2^(-∆Ct) means'!T74)&gt;1,LOG('∆Ct and 2^(-∆Ct) means'!T74),-1/LOG('∆Ct and 2^(-∆Ct) means'!T74)))</f>
        <v/>
      </c>
      <c r="AF74" s="299" t="str">
        <f>IF(ISERROR(LOG('∆Ct and 2^(-∆Ct) means'!U74)),"",IF(LOG('∆Ct and 2^(-∆Ct) means'!U74)&gt;1,LOG('∆Ct and 2^(-∆Ct) means'!U74),-1/LOG('∆Ct and 2^(-∆Ct) means'!U74)))</f>
        <v/>
      </c>
      <c r="AG74" s="299" t="str">
        <f>IF(ISERROR(LOG('∆Ct and 2^(-∆Ct) means'!V74)),"",IF(LOG('∆Ct and 2^(-∆Ct) means'!V74)&gt;1,LOG('∆Ct and 2^(-∆Ct) means'!V74),-1/LOG('∆Ct and 2^(-∆Ct) means'!V74)))</f>
        <v/>
      </c>
      <c r="AH74" s="299" t="str">
        <f>IF(ISERROR(LOG('∆Ct and 2^(-∆Ct) means'!W74)),"",IF(LOG('∆Ct and 2^(-∆Ct) means'!W74)&gt;1,LOG('∆Ct and 2^(-∆Ct) means'!W74),-1/LOG('∆Ct and 2^(-∆Ct) means'!W74)))</f>
        <v/>
      </c>
      <c r="AI74" s="300" t="str">
        <f>IF(ISERROR(LOG('∆Ct and 2^(-∆Ct) means'!X74)),"",IF(LOG('∆Ct and 2^(-∆Ct) means'!X74)&gt;1,LOG('∆Ct and 2^(-∆Ct) means'!X74),-1/LOG('∆Ct and 2^(-∆Ct) means'!X74)))</f>
        <v/>
      </c>
      <c r="AJ74" s="295" t="str">
        <f>'Express° Variation - Validation'!F74</f>
        <v/>
      </c>
      <c r="AK74" s="296" t="str">
        <f>'Express° Variation - Validation'!I74</f>
        <v/>
      </c>
      <c r="AL74" s="296" t="str">
        <f>'Express° Variation - Validation'!L74</f>
        <v/>
      </c>
      <c r="AM74" s="296" t="str">
        <f>'Express° Variation - Validation'!O74</f>
        <v/>
      </c>
      <c r="AN74" s="296" t="str">
        <f>'Express° Variation - Validation'!R74</f>
        <v/>
      </c>
      <c r="AO74" s="296" t="str">
        <f>'Express° Variation - Validation'!U74</f>
        <v/>
      </c>
      <c r="AP74" s="296" t="str">
        <f>'Express° Variation - Validation'!X74</f>
        <v/>
      </c>
      <c r="AQ74" s="296" t="str">
        <f>'Express° Variation - Validation'!AA74</f>
        <v/>
      </c>
      <c r="AR74" s="296" t="str">
        <f>'Express° Variation - Validation'!AD74</f>
        <v/>
      </c>
      <c r="AS74" s="297" t="str">
        <f>'Express° Variation - Validation'!AG74</f>
        <v/>
      </c>
      <c r="AT74" s="295" t="str">
        <f>'∆Ct and 2^(-∆Ct) means'!AK74</f>
        <v/>
      </c>
      <c r="AU74" s="296" t="str">
        <f>'∆Ct and 2^(-∆Ct) means'!AM74</f>
        <v/>
      </c>
      <c r="AV74" s="296" t="str">
        <f>'∆Ct and 2^(-∆Ct) means'!AO74</f>
        <v/>
      </c>
      <c r="AW74" s="296" t="str">
        <f>'∆Ct and 2^(-∆Ct) means'!AQ74</f>
        <v/>
      </c>
      <c r="AX74" s="296" t="str">
        <f>'∆Ct and 2^(-∆Ct) means'!AS74</f>
        <v/>
      </c>
      <c r="AY74" s="296" t="str">
        <f>'∆Ct and 2^(-∆Ct) means'!AU74</f>
        <v/>
      </c>
      <c r="AZ74" s="296" t="str">
        <f>'∆Ct and 2^(-∆Ct) means'!AW74</f>
        <v/>
      </c>
      <c r="BA74" s="296" t="str">
        <f>'∆Ct and 2^(-∆Ct) means'!AY74</f>
        <v/>
      </c>
      <c r="BB74" s="296" t="str">
        <f>'∆Ct and 2^(-∆Ct) means'!BA74</f>
        <v/>
      </c>
      <c r="BC74" s="297" t="str">
        <f>'∆Ct and 2^(-∆Ct) means'!BC74</f>
        <v/>
      </c>
    </row>
    <row r="75" spans="1:55" hidden="1">
      <c r="A75" s="265" t="s">
        <v>80</v>
      </c>
      <c r="B75" s="276" t="str">
        <f>'Selection of Genes to Bar Chart'!C10</f>
        <v/>
      </c>
      <c r="C75" s="275" t="str">
        <f>'Ct means'!C75</f>
        <v/>
      </c>
      <c r="D75" s="275" t="str">
        <f>'Ct means'!F75</f>
        <v/>
      </c>
      <c r="E75" s="275" t="str">
        <f>'Ct means'!I75</f>
        <v/>
      </c>
      <c r="F75" s="275" t="str">
        <f>'Ct means'!L75</f>
        <v/>
      </c>
      <c r="G75" s="275" t="str">
        <f>'Ct means'!O75</f>
        <v/>
      </c>
      <c r="H75" s="275" t="str">
        <f>'Ct means'!R75</f>
        <v/>
      </c>
      <c r="I75" s="275" t="str">
        <f>'Ct means'!U75</f>
        <v/>
      </c>
      <c r="J75" s="275" t="str">
        <f>'Ct means'!X75</f>
        <v/>
      </c>
      <c r="K75" s="275" t="str">
        <f>'Ct means'!AA75</f>
        <v/>
      </c>
      <c r="L75" s="275" t="str">
        <f>'Ct means'!AD75</f>
        <v/>
      </c>
      <c r="M75" s="275" t="str">
        <f>'Ct means'!AG75</f>
        <v/>
      </c>
      <c r="N75" s="298" t="str">
        <f>'∆Ct and 2^(-∆Ct) means'!Y75</f>
        <v/>
      </c>
      <c r="O75" s="299" t="str">
        <f>'∆Ct and 2^(-∆Ct) means'!Z75</f>
        <v/>
      </c>
      <c r="P75" s="299" t="str">
        <f>'∆Ct and 2^(-∆Ct) means'!AA75</f>
        <v/>
      </c>
      <c r="Q75" s="299" t="str">
        <f>'∆Ct and 2^(-∆Ct) means'!AB75</f>
        <v/>
      </c>
      <c r="R75" s="299" t="str">
        <f>'∆Ct and 2^(-∆Ct) means'!AC75</f>
        <v/>
      </c>
      <c r="S75" s="299" t="str">
        <f>'∆Ct and 2^(-∆Ct) means'!AD75</f>
        <v/>
      </c>
      <c r="T75" s="299" t="str">
        <f>'∆Ct and 2^(-∆Ct) means'!AE75</f>
        <v/>
      </c>
      <c r="U75" s="299" t="str">
        <f>'∆Ct and 2^(-∆Ct) means'!AF75</f>
        <v/>
      </c>
      <c r="V75" s="299" t="str">
        <f>'∆Ct and 2^(-∆Ct) means'!AG75</f>
        <v/>
      </c>
      <c r="W75" s="299" t="str">
        <f>'∆Ct and 2^(-∆Ct) means'!AH75</f>
        <v/>
      </c>
      <c r="X75" s="300" t="str">
        <f>'∆Ct and 2^(-∆Ct) means'!AI75</f>
        <v/>
      </c>
      <c r="Y75" s="298" t="str">
        <f>IF(ISERROR(LOG('∆Ct and 2^(-∆Ct) means'!N75)),"",IF(LOG('∆Ct and 2^(-∆Ct) means'!N75)&gt;1,LOG('∆Ct and 2^(-∆Ct) means'!N75),-1/LOG('∆Ct and 2^(-∆Ct) means'!N75)))</f>
        <v/>
      </c>
      <c r="Z75" s="299" t="str">
        <f>IF(ISERROR(LOG('∆Ct and 2^(-∆Ct) means'!O75)),"",IF(LOG('∆Ct and 2^(-∆Ct) means'!O75)&gt;1,LOG('∆Ct and 2^(-∆Ct) means'!O75),-1/LOG('∆Ct and 2^(-∆Ct) means'!O75)))</f>
        <v/>
      </c>
      <c r="AA75" s="299" t="str">
        <f>IF(ISERROR(LOG('∆Ct and 2^(-∆Ct) means'!P75)),"",IF(LOG('∆Ct and 2^(-∆Ct) means'!P75)&gt;1,LOG('∆Ct and 2^(-∆Ct) means'!P75),-1/LOG('∆Ct and 2^(-∆Ct) means'!P75)))</f>
        <v/>
      </c>
      <c r="AB75" s="299" t="str">
        <f>IF(ISERROR(LOG('∆Ct and 2^(-∆Ct) means'!Q75)),"",IF(LOG('∆Ct and 2^(-∆Ct) means'!Q75)&gt;1,LOG('∆Ct and 2^(-∆Ct) means'!Q75),-1/LOG('∆Ct and 2^(-∆Ct) means'!Q75)))</f>
        <v/>
      </c>
      <c r="AC75" s="299" t="str">
        <f>IF(ISERROR(LOG('∆Ct and 2^(-∆Ct) means'!R75)),"",IF(LOG('∆Ct and 2^(-∆Ct) means'!R75)&gt;1,LOG('∆Ct and 2^(-∆Ct) means'!R75),-1/LOG('∆Ct and 2^(-∆Ct) means'!R75)))</f>
        <v/>
      </c>
      <c r="AD75" s="299" t="str">
        <f>IF(ISERROR(LOG('∆Ct and 2^(-∆Ct) means'!S75)),"",IF(LOG('∆Ct and 2^(-∆Ct) means'!S75)&gt;1,LOG('∆Ct and 2^(-∆Ct) means'!S75),-1/LOG('∆Ct and 2^(-∆Ct) means'!S75)))</f>
        <v/>
      </c>
      <c r="AE75" s="299" t="str">
        <f>IF(ISERROR(LOG('∆Ct and 2^(-∆Ct) means'!T75)),"",IF(LOG('∆Ct and 2^(-∆Ct) means'!T75)&gt;1,LOG('∆Ct and 2^(-∆Ct) means'!T75),-1/LOG('∆Ct and 2^(-∆Ct) means'!T75)))</f>
        <v/>
      </c>
      <c r="AF75" s="299" t="str">
        <f>IF(ISERROR(LOG('∆Ct and 2^(-∆Ct) means'!U75)),"",IF(LOG('∆Ct and 2^(-∆Ct) means'!U75)&gt;1,LOG('∆Ct and 2^(-∆Ct) means'!U75),-1/LOG('∆Ct and 2^(-∆Ct) means'!U75)))</f>
        <v/>
      </c>
      <c r="AG75" s="299" t="str">
        <f>IF(ISERROR(LOG('∆Ct and 2^(-∆Ct) means'!V75)),"",IF(LOG('∆Ct and 2^(-∆Ct) means'!V75)&gt;1,LOG('∆Ct and 2^(-∆Ct) means'!V75),-1/LOG('∆Ct and 2^(-∆Ct) means'!V75)))</f>
        <v/>
      </c>
      <c r="AH75" s="299" t="str">
        <f>IF(ISERROR(LOG('∆Ct and 2^(-∆Ct) means'!W75)),"",IF(LOG('∆Ct and 2^(-∆Ct) means'!W75)&gt;1,LOG('∆Ct and 2^(-∆Ct) means'!W75),-1/LOG('∆Ct and 2^(-∆Ct) means'!W75)))</f>
        <v/>
      </c>
      <c r="AI75" s="300" t="str">
        <f>IF(ISERROR(LOG('∆Ct and 2^(-∆Ct) means'!X75)),"",IF(LOG('∆Ct and 2^(-∆Ct) means'!X75)&gt;1,LOG('∆Ct and 2^(-∆Ct) means'!X75),-1/LOG('∆Ct and 2^(-∆Ct) means'!X75)))</f>
        <v/>
      </c>
      <c r="AJ75" s="295" t="str">
        <f>'Express° Variation - Validation'!F75</f>
        <v/>
      </c>
      <c r="AK75" s="296" t="str">
        <f>'Express° Variation - Validation'!I75</f>
        <v/>
      </c>
      <c r="AL75" s="296" t="str">
        <f>'Express° Variation - Validation'!L75</f>
        <v/>
      </c>
      <c r="AM75" s="296" t="str">
        <f>'Express° Variation - Validation'!O75</f>
        <v/>
      </c>
      <c r="AN75" s="296" t="str">
        <f>'Express° Variation - Validation'!R75</f>
        <v/>
      </c>
      <c r="AO75" s="296" t="str">
        <f>'Express° Variation - Validation'!U75</f>
        <v/>
      </c>
      <c r="AP75" s="296" t="str">
        <f>'Express° Variation - Validation'!X75</f>
        <v/>
      </c>
      <c r="AQ75" s="296" t="str">
        <f>'Express° Variation - Validation'!AA75</f>
        <v/>
      </c>
      <c r="AR75" s="296" t="str">
        <f>'Express° Variation - Validation'!AD75</f>
        <v/>
      </c>
      <c r="AS75" s="297" t="str">
        <f>'Express° Variation - Validation'!AG75</f>
        <v/>
      </c>
      <c r="AT75" s="295" t="str">
        <f>'∆Ct and 2^(-∆Ct) means'!AK75</f>
        <v/>
      </c>
      <c r="AU75" s="296" t="str">
        <f>'∆Ct and 2^(-∆Ct) means'!AM75</f>
        <v/>
      </c>
      <c r="AV75" s="296" t="str">
        <f>'∆Ct and 2^(-∆Ct) means'!AO75</f>
        <v/>
      </c>
      <c r="AW75" s="296" t="str">
        <f>'∆Ct and 2^(-∆Ct) means'!AQ75</f>
        <v/>
      </c>
      <c r="AX75" s="296" t="str">
        <f>'∆Ct and 2^(-∆Ct) means'!AS75</f>
        <v/>
      </c>
      <c r="AY75" s="296" t="str">
        <f>'∆Ct and 2^(-∆Ct) means'!AU75</f>
        <v/>
      </c>
      <c r="AZ75" s="296" t="str">
        <f>'∆Ct and 2^(-∆Ct) means'!AW75</f>
        <v/>
      </c>
      <c r="BA75" s="296" t="str">
        <f>'∆Ct and 2^(-∆Ct) means'!AY75</f>
        <v/>
      </c>
      <c r="BB75" s="296" t="str">
        <f>'∆Ct and 2^(-∆Ct) means'!BA75</f>
        <v/>
      </c>
      <c r="BC75" s="297" t="str">
        <f>'∆Ct and 2^(-∆Ct) means'!BC75</f>
        <v/>
      </c>
    </row>
    <row r="76" spans="1:55" hidden="1">
      <c r="A76" s="265" t="s">
        <v>81</v>
      </c>
      <c r="B76" s="276" t="str">
        <f>'Selection of Genes to Bar Chart'!D10</f>
        <v/>
      </c>
      <c r="C76" s="275" t="str">
        <f>'Ct means'!C76</f>
        <v/>
      </c>
      <c r="D76" s="275" t="str">
        <f>'Ct means'!F76</f>
        <v/>
      </c>
      <c r="E76" s="275" t="str">
        <f>'Ct means'!I76</f>
        <v/>
      </c>
      <c r="F76" s="275" t="str">
        <f>'Ct means'!L76</f>
        <v/>
      </c>
      <c r="G76" s="275" t="str">
        <f>'Ct means'!O76</f>
        <v/>
      </c>
      <c r="H76" s="275" t="str">
        <f>'Ct means'!R76</f>
        <v/>
      </c>
      <c r="I76" s="275" t="str">
        <f>'Ct means'!U76</f>
        <v/>
      </c>
      <c r="J76" s="275" t="str">
        <f>'Ct means'!X76</f>
        <v/>
      </c>
      <c r="K76" s="275" t="str">
        <f>'Ct means'!AA76</f>
        <v/>
      </c>
      <c r="L76" s="275" t="str">
        <f>'Ct means'!AD76</f>
        <v/>
      </c>
      <c r="M76" s="275" t="str">
        <f>'Ct means'!AG76</f>
        <v/>
      </c>
      <c r="N76" s="298" t="str">
        <f>'∆Ct and 2^(-∆Ct) means'!Y76</f>
        <v/>
      </c>
      <c r="O76" s="299" t="str">
        <f>'∆Ct and 2^(-∆Ct) means'!Z76</f>
        <v/>
      </c>
      <c r="P76" s="299" t="str">
        <f>'∆Ct and 2^(-∆Ct) means'!AA76</f>
        <v/>
      </c>
      <c r="Q76" s="299" t="str">
        <f>'∆Ct and 2^(-∆Ct) means'!AB76</f>
        <v/>
      </c>
      <c r="R76" s="299" t="str">
        <f>'∆Ct and 2^(-∆Ct) means'!AC76</f>
        <v/>
      </c>
      <c r="S76" s="299" t="str">
        <f>'∆Ct and 2^(-∆Ct) means'!AD76</f>
        <v/>
      </c>
      <c r="T76" s="299" t="str">
        <f>'∆Ct and 2^(-∆Ct) means'!AE76</f>
        <v/>
      </c>
      <c r="U76" s="299" t="str">
        <f>'∆Ct and 2^(-∆Ct) means'!AF76</f>
        <v/>
      </c>
      <c r="V76" s="299" t="str">
        <f>'∆Ct and 2^(-∆Ct) means'!AG76</f>
        <v/>
      </c>
      <c r="W76" s="299" t="str">
        <f>'∆Ct and 2^(-∆Ct) means'!AH76</f>
        <v/>
      </c>
      <c r="X76" s="300" t="str">
        <f>'∆Ct and 2^(-∆Ct) means'!AI76</f>
        <v/>
      </c>
      <c r="Y76" s="298" t="str">
        <f>IF(ISERROR(LOG('∆Ct and 2^(-∆Ct) means'!N76)),"",IF(LOG('∆Ct and 2^(-∆Ct) means'!N76)&gt;1,LOG('∆Ct and 2^(-∆Ct) means'!N76),-1/LOG('∆Ct and 2^(-∆Ct) means'!N76)))</f>
        <v/>
      </c>
      <c r="Z76" s="299" t="str">
        <f>IF(ISERROR(LOG('∆Ct and 2^(-∆Ct) means'!O76)),"",IF(LOG('∆Ct and 2^(-∆Ct) means'!O76)&gt;1,LOG('∆Ct and 2^(-∆Ct) means'!O76),-1/LOG('∆Ct and 2^(-∆Ct) means'!O76)))</f>
        <v/>
      </c>
      <c r="AA76" s="299" t="str">
        <f>IF(ISERROR(LOG('∆Ct and 2^(-∆Ct) means'!P76)),"",IF(LOG('∆Ct and 2^(-∆Ct) means'!P76)&gt;1,LOG('∆Ct and 2^(-∆Ct) means'!P76),-1/LOG('∆Ct and 2^(-∆Ct) means'!P76)))</f>
        <v/>
      </c>
      <c r="AB76" s="299" t="str">
        <f>IF(ISERROR(LOG('∆Ct and 2^(-∆Ct) means'!Q76)),"",IF(LOG('∆Ct and 2^(-∆Ct) means'!Q76)&gt;1,LOG('∆Ct and 2^(-∆Ct) means'!Q76),-1/LOG('∆Ct and 2^(-∆Ct) means'!Q76)))</f>
        <v/>
      </c>
      <c r="AC76" s="299" t="str">
        <f>IF(ISERROR(LOG('∆Ct and 2^(-∆Ct) means'!R76)),"",IF(LOG('∆Ct and 2^(-∆Ct) means'!R76)&gt;1,LOG('∆Ct and 2^(-∆Ct) means'!R76),-1/LOG('∆Ct and 2^(-∆Ct) means'!R76)))</f>
        <v/>
      </c>
      <c r="AD76" s="299" t="str">
        <f>IF(ISERROR(LOG('∆Ct and 2^(-∆Ct) means'!S76)),"",IF(LOG('∆Ct and 2^(-∆Ct) means'!S76)&gt;1,LOG('∆Ct and 2^(-∆Ct) means'!S76),-1/LOG('∆Ct and 2^(-∆Ct) means'!S76)))</f>
        <v/>
      </c>
      <c r="AE76" s="299" t="str">
        <f>IF(ISERROR(LOG('∆Ct and 2^(-∆Ct) means'!T76)),"",IF(LOG('∆Ct and 2^(-∆Ct) means'!T76)&gt;1,LOG('∆Ct and 2^(-∆Ct) means'!T76),-1/LOG('∆Ct and 2^(-∆Ct) means'!T76)))</f>
        <v/>
      </c>
      <c r="AF76" s="299" t="str">
        <f>IF(ISERROR(LOG('∆Ct and 2^(-∆Ct) means'!U76)),"",IF(LOG('∆Ct and 2^(-∆Ct) means'!U76)&gt;1,LOG('∆Ct and 2^(-∆Ct) means'!U76),-1/LOG('∆Ct and 2^(-∆Ct) means'!U76)))</f>
        <v/>
      </c>
      <c r="AG76" s="299" t="str">
        <f>IF(ISERROR(LOG('∆Ct and 2^(-∆Ct) means'!V76)),"",IF(LOG('∆Ct and 2^(-∆Ct) means'!V76)&gt;1,LOG('∆Ct and 2^(-∆Ct) means'!V76),-1/LOG('∆Ct and 2^(-∆Ct) means'!V76)))</f>
        <v/>
      </c>
      <c r="AH76" s="299" t="str">
        <f>IF(ISERROR(LOG('∆Ct and 2^(-∆Ct) means'!W76)),"",IF(LOG('∆Ct and 2^(-∆Ct) means'!W76)&gt;1,LOG('∆Ct and 2^(-∆Ct) means'!W76),-1/LOG('∆Ct and 2^(-∆Ct) means'!W76)))</f>
        <v/>
      </c>
      <c r="AI76" s="300" t="str">
        <f>IF(ISERROR(LOG('∆Ct and 2^(-∆Ct) means'!X76)),"",IF(LOG('∆Ct and 2^(-∆Ct) means'!X76)&gt;1,LOG('∆Ct and 2^(-∆Ct) means'!X76),-1/LOG('∆Ct and 2^(-∆Ct) means'!X76)))</f>
        <v/>
      </c>
      <c r="AJ76" s="295" t="str">
        <f>'Express° Variation - Validation'!F76</f>
        <v/>
      </c>
      <c r="AK76" s="296" t="str">
        <f>'Express° Variation - Validation'!I76</f>
        <v/>
      </c>
      <c r="AL76" s="296" t="str">
        <f>'Express° Variation - Validation'!L76</f>
        <v/>
      </c>
      <c r="AM76" s="296" t="str">
        <f>'Express° Variation - Validation'!O76</f>
        <v/>
      </c>
      <c r="AN76" s="296" t="str">
        <f>'Express° Variation - Validation'!R76</f>
        <v/>
      </c>
      <c r="AO76" s="296" t="str">
        <f>'Express° Variation - Validation'!U76</f>
        <v/>
      </c>
      <c r="AP76" s="296" t="str">
        <f>'Express° Variation - Validation'!X76</f>
        <v/>
      </c>
      <c r="AQ76" s="296" t="str">
        <f>'Express° Variation - Validation'!AA76</f>
        <v/>
      </c>
      <c r="AR76" s="296" t="str">
        <f>'Express° Variation - Validation'!AD76</f>
        <v/>
      </c>
      <c r="AS76" s="297" t="str">
        <f>'Express° Variation - Validation'!AG76</f>
        <v/>
      </c>
      <c r="AT76" s="295" t="str">
        <f>'∆Ct and 2^(-∆Ct) means'!AK76</f>
        <v/>
      </c>
      <c r="AU76" s="296" t="str">
        <f>'∆Ct and 2^(-∆Ct) means'!AM76</f>
        <v/>
      </c>
      <c r="AV76" s="296" t="str">
        <f>'∆Ct and 2^(-∆Ct) means'!AO76</f>
        <v/>
      </c>
      <c r="AW76" s="296" t="str">
        <f>'∆Ct and 2^(-∆Ct) means'!AQ76</f>
        <v/>
      </c>
      <c r="AX76" s="296" t="str">
        <f>'∆Ct and 2^(-∆Ct) means'!AS76</f>
        <v/>
      </c>
      <c r="AY76" s="296" t="str">
        <f>'∆Ct and 2^(-∆Ct) means'!AU76</f>
        <v/>
      </c>
      <c r="AZ76" s="296" t="str">
        <f>'∆Ct and 2^(-∆Ct) means'!AW76</f>
        <v/>
      </c>
      <c r="BA76" s="296" t="str">
        <f>'∆Ct and 2^(-∆Ct) means'!AY76</f>
        <v/>
      </c>
      <c r="BB76" s="296" t="str">
        <f>'∆Ct and 2^(-∆Ct) means'!BA76</f>
        <v/>
      </c>
      <c r="BC76" s="297" t="str">
        <f>'∆Ct and 2^(-∆Ct) means'!BC76</f>
        <v/>
      </c>
    </row>
    <row r="77" spans="1:55" hidden="1">
      <c r="A77" s="265" t="s">
        <v>82</v>
      </c>
      <c r="B77" s="276" t="str">
        <f>'Selection of Genes to Bar Chart'!E10</f>
        <v/>
      </c>
      <c r="C77" s="275" t="str">
        <f>'Ct means'!C77</f>
        <v/>
      </c>
      <c r="D77" s="275" t="str">
        <f>'Ct means'!F77</f>
        <v/>
      </c>
      <c r="E77" s="275" t="str">
        <f>'Ct means'!I77</f>
        <v/>
      </c>
      <c r="F77" s="275" t="str">
        <f>'Ct means'!L77</f>
        <v/>
      </c>
      <c r="G77" s="275" t="str">
        <f>'Ct means'!O77</f>
        <v/>
      </c>
      <c r="H77" s="275" t="str">
        <f>'Ct means'!R77</f>
        <v/>
      </c>
      <c r="I77" s="275" t="str">
        <f>'Ct means'!U77</f>
        <v/>
      </c>
      <c r="J77" s="275" t="str">
        <f>'Ct means'!X77</f>
        <v/>
      </c>
      <c r="K77" s="275" t="str">
        <f>'Ct means'!AA77</f>
        <v/>
      </c>
      <c r="L77" s="275" t="str">
        <f>'Ct means'!AD77</f>
        <v/>
      </c>
      <c r="M77" s="275" t="str">
        <f>'Ct means'!AG77</f>
        <v/>
      </c>
      <c r="N77" s="298" t="str">
        <f>'∆Ct and 2^(-∆Ct) means'!Y77</f>
        <v/>
      </c>
      <c r="O77" s="299" t="str">
        <f>'∆Ct and 2^(-∆Ct) means'!Z77</f>
        <v/>
      </c>
      <c r="P77" s="299" t="str">
        <f>'∆Ct and 2^(-∆Ct) means'!AA77</f>
        <v/>
      </c>
      <c r="Q77" s="299" t="str">
        <f>'∆Ct and 2^(-∆Ct) means'!AB77</f>
        <v/>
      </c>
      <c r="R77" s="299" t="str">
        <f>'∆Ct and 2^(-∆Ct) means'!AC77</f>
        <v/>
      </c>
      <c r="S77" s="299" t="str">
        <f>'∆Ct and 2^(-∆Ct) means'!AD77</f>
        <v/>
      </c>
      <c r="T77" s="299" t="str">
        <f>'∆Ct and 2^(-∆Ct) means'!AE77</f>
        <v/>
      </c>
      <c r="U77" s="299" t="str">
        <f>'∆Ct and 2^(-∆Ct) means'!AF77</f>
        <v/>
      </c>
      <c r="V77" s="299" t="str">
        <f>'∆Ct and 2^(-∆Ct) means'!AG77</f>
        <v/>
      </c>
      <c r="W77" s="299" t="str">
        <f>'∆Ct and 2^(-∆Ct) means'!AH77</f>
        <v/>
      </c>
      <c r="X77" s="300" t="str">
        <f>'∆Ct and 2^(-∆Ct) means'!AI77</f>
        <v/>
      </c>
      <c r="Y77" s="298" t="str">
        <f>IF(ISERROR(LOG('∆Ct and 2^(-∆Ct) means'!N77)),"",IF(LOG('∆Ct and 2^(-∆Ct) means'!N77)&gt;1,LOG('∆Ct and 2^(-∆Ct) means'!N77),-1/LOG('∆Ct and 2^(-∆Ct) means'!N77)))</f>
        <v/>
      </c>
      <c r="Z77" s="299" t="str">
        <f>IF(ISERROR(LOG('∆Ct and 2^(-∆Ct) means'!O77)),"",IF(LOG('∆Ct and 2^(-∆Ct) means'!O77)&gt;1,LOG('∆Ct and 2^(-∆Ct) means'!O77),-1/LOG('∆Ct and 2^(-∆Ct) means'!O77)))</f>
        <v/>
      </c>
      <c r="AA77" s="299" t="str">
        <f>IF(ISERROR(LOG('∆Ct and 2^(-∆Ct) means'!P77)),"",IF(LOG('∆Ct and 2^(-∆Ct) means'!P77)&gt;1,LOG('∆Ct and 2^(-∆Ct) means'!P77),-1/LOG('∆Ct and 2^(-∆Ct) means'!P77)))</f>
        <v/>
      </c>
      <c r="AB77" s="299" t="str">
        <f>IF(ISERROR(LOG('∆Ct and 2^(-∆Ct) means'!Q77)),"",IF(LOG('∆Ct and 2^(-∆Ct) means'!Q77)&gt;1,LOG('∆Ct and 2^(-∆Ct) means'!Q77),-1/LOG('∆Ct and 2^(-∆Ct) means'!Q77)))</f>
        <v/>
      </c>
      <c r="AC77" s="299" t="str">
        <f>IF(ISERROR(LOG('∆Ct and 2^(-∆Ct) means'!R77)),"",IF(LOG('∆Ct and 2^(-∆Ct) means'!R77)&gt;1,LOG('∆Ct and 2^(-∆Ct) means'!R77),-1/LOG('∆Ct and 2^(-∆Ct) means'!R77)))</f>
        <v/>
      </c>
      <c r="AD77" s="299" t="str">
        <f>IF(ISERROR(LOG('∆Ct and 2^(-∆Ct) means'!S77)),"",IF(LOG('∆Ct and 2^(-∆Ct) means'!S77)&gt;1,LOG('∆Ct and 2^(-∆Ct) means'!S77),-1/LOG('∆Ct and 2^(-∆Ct) means'!S77)))</f>
        <v/>
      </c>
      <c r="AE77" s="299" t="str">
        <f>IF(ISERROR(LOG('∆Ct and 2^(-∆Ct) means'!T77)),"",IF(LOG('∆Ct and 2^(-∆Ct) means'!T77)&gt;1,LOG('∆Ct and 2^(-∆Ct) means'!T77),-1/LOG('∆Ct and 2^(-∆Ct) means'!T77)))</f>
        <v/>
      </c>
      <c r="AF77" s="299" t="str">
        <f>IF(ISERROR(LOG('∆Ct and 2^(-∆Ct) means'!U77)),"",IF(LOG('∆Ct and 2^(-∆Ct) means'!U77)&gt;1,LOG('∆Ct and 2^(-∆Ct) means'!U77),-1/LOG('∆Ct and 2^(-∆Ct) means'!U77)))</f>
        <v/>
      </c>
      <c r="AG77" s="299" t="str">
        <f>IF(ISERROR(LOG('∆Ct and 2^(-∆Ct) means'!V77)),"",IF(LOG('∆Ct and 2^(-∆Ct) means'!V77)&gt;1,LOG('∆Ct and 2^(-∆Ct) means'!V77),-1/LOG('∆Ct and 2^(-∆Ct) means'!V77)))</f>
        <v/>
      </c>
      <c r="AH77" s="299" t="str">
        <f>IF(ISERROR(LOG('∆Ct and 2^(-∆Ct) means'!W77)),"",IF(LOG('∆Ct and 2^(-∆Ct) means'!W77)&gt;1,LOG('∆Ct and 2^(-∆Ct) means'!W77),-1/LOG('∆Ct and 2^(-∆Ct) means'!W77)))</f>
        <v/>
      </c>
      <c r="AI77" s="300" t="str">
        <f>IF(ISERROR(LOG('∆Ct and 2^(-∆Ct) means'!X77)),"",IF(LOG('∆Ct and 2^(-∆Ct) means'!X77)&gt;1,LOG('∆Ct and 2^(-∆Ct) means'!X77),-1/LOG('∆Ct and 2^(-∆Ct) means'!X77)))</f>
        <v/>
      </c>
      <c r="AJ77" s="295" t="str">
        <f>'Express° Variation - Validation'!F77</f>
        <v/>
      </c>
      <c r="AK77" s="296" t="str">
        <f>'Express° Variation - Validation'!I77</f>
        <v/>
      </c>
      <c r="AL77" s="296" t="str">
        <f>'Express° Variation - Validation'!L77</f>
        <v/>
      </c>
      <c r="AM77" s="296" t="str">
        <f>'Express° Variation - Validation'!O77</f>
        <v/>
      </c>
      <c r="AN77" s="296" t="str">
        <f>'Express° Variation - Validation'!R77</f>
        <v/>
      </c>
      <c r="AO77" s="296" t="str">
        <f>'Express° Variation - Validation'!U77</f>
        <v/>
      </c>
      <c r="AP77" s="296" t="str">
        <f>'Express° Variation - Validation'!X77</f>
        <v/>
      </c>
      <c r="AQ77" s="296" t="str">
        <f>'Express° Variation - Validation'!AA77</f>
        <v/>
      </c>
      <c r="AR77" s="296" t="str">
        <f>'Express° Variation - Validation'!AD77</f>
        <v/>
      </c>
      <c r="AS77" s="297" t="str">
        <f>'Express° Variation - Validation'!AG77</f>
        <v/>
      </c>
      <c r="AT77" s="295" t="str">
        <f>'∆Ct and 2^(-∆Ct) means'!AK77</f>
        <v/>
      </c>
      <c r="AU77" s="296" t="str">
        <f>'∆Ct and 2^(-∆Ct) means'!AM77</f>
        <v/>
      </c>
      <c r="AV77" s="296" t="str">
        <f>'∆Ct and 2^(-∆Ct) means'!AO77</f>
        <v/>
      </c>
      <c r="AW77" s="296" t="str">
        <f>'∆Ct and 2^(-∆Ct) means'!AQ77</f>
        <v/>
      </c>
      <c r="AX77" s="296" t="str">
        <f>'∆Ct and 2^(-∆Ct) means'!AS77</f>
        <v/>
      </c>
      <c r="AY77" s="296" t="str">
        <f>'∆Ct and 2^(-∆Ct) means'!AU77</f>
        <v/>
      </c>
      <c r="AZ77" s="296" t="str">
        <f>'∆Ct and 2^(-∆Ct) means'!AW77</f>
        <v/>
      </c>
      <c r="BA77" s="296" t="str">
        <f>'∆Ct and 2^(-∆Ct) means'!AY77</f>
        <v/>
      </c>
      <c r="BB77" s="296" t="str">
        <f>'∆Ct and 2^(-∆Ct) means'!BA77</f>
        <v/>
      </c>
      <c r="BC77" s="297" t="str">
        <f>'∆Ct and 2^(-∆Ct) means'!BC77</f>
        <v/>
      </c>
    </row>
    <row r="78" spans="1:55" hidden="1">
      <c r="A78" s="265" t="s">
        <v>83</v>
      </c>
      <c r="B78" s="276" t="str">
        <f>'Selection of Genes to Bar Chart'!F10</f>
        <v/>
      </c>
      <c r="C78" s="275" t="str">
        <f>'Ct means'!C78</f>
        <v/>
      </c>
      <c r="D78" s="275" t="str">
        <f>'Ct means'!F78</f>
        <v/>
      </c>
      <c r="E78" s="275" t="str">
        <f>'Ct means'!I78</f>
        <v/>
      </c>
      <c r="F78" s="275" t="str">
        <f>'Ct means'!L78</f>
        <v/>
      </c>
      <c r="G78" s="275" t="str">
        <f>'Ct means'!O78</f>
        <v/>
      </c>
      <c r="H78" s="275" t="str">
        <f>'Ct means'!R78</f>
        <v/>
      </c>
      <c r="I78" s="275" t="str">
        <f>'Ct means'!U78</f>
        <v/>
      </c>
      <c r="J78" s="275" t="str">
        <f>'Ct means'!X78</f>
        <v/>
      </c>
      <c r="K78" s="275" t="str">
        <f>'Ct means'!AA78</f>
        <v/>
      </c>
      <c r="L78" s="275" t="str">
        <f>'Ct means'!AD78</f>
        <v/>
      </c>
      <c r="M78" s="275" t="str">
        <f>'Ct means'!AG78</f>
        <v/>
      </c>
      <c r="N78" s="298" t="str">
        <f>'∆Ct and 2^(-∆Ct) means'!Y78</f>
        <v/>
      </c>
      <c r="O78" s="299" t="str">
        <f>'∆Ct and 2^(-∆Ct) means'!Z78</f>
        <v/>
      </c>
      <c r="P78" s="299" t="str">
        <f>'∆Ct and 2^(-∆Ct) means'!AA78</f>
        <v/>
      </c>
      <c r="Q78" s="299" t="str">
        <f>'∆Ct and 2^(-∆Ct) means'!AB78</f>
        <v/>
      </c>
      <c r="R78" s="299" t="str">
        <f>'∆Ct and 2^(-∆Ct) means'!AC78</f>
        <v/>
      </c>
      <c r="S78" s="299" t="str">
        <f>'∆Ct and 2^(-∆Ct) means'!AD78</f>
        <v/>
      </c>
      <c r="T78" s="299" t="str">
        <f>'∆Ct and 2^(-∆Ct) means'!AE78</f>
        <v/>
      </c>
      <c r="U78" s="299" t="str">
        <f>'∆Ct and 2^(-∆Ct) means'!AF78</f>
        <v/>
      </c>
      <c r="V78" s="299" t="str">
        <f>'∆Ct and 2^(-∆Ct) means'!AG78</f>
        <v/>
      </c>
      <c r="W78" s="299" t="str">
        <f>'∆Ct and 2^(-∆Ct) means'!AH78</f>
        <v/>
      </c>
      <c r="X78" s="300" t="str">
        <f>'∆Ct and 2^(-∆Ct) means'!AI78</f>
        <v/>
      </c>
      <c r="Y78" s="298" t="str">
        <f>IF(ISERROR(LOG('∆Ct and 2^(-∆Ct) means'!N78)),"",IF(LOG('∆Ct and 2^(-∆Ct) means'!N78)&gt;1,LOG('∆Ct and 2^(-∆Ct) means'!N78),-1/LOG('∆Ct and 2^(-∆Ct) means'!N78)))</f>
        <v/>
      </c>
      <c r="Z78" s="299" t="str">
        <f>IF(ISERROR(LOG('∆Ct and 2^(-∆Ct) means'!O78)),"",IF(LOG('∆Ct and 2^(-∆Ct) means'!O78)&gt;1,LOG('∆Ct and 2^(-∆Ct) means'!O78),-1/LOG('∆Ct and 2^(-∆Ct) means'!O78)))</f>
        <v/>
      </c>
      <c r="AA78" s="299" t="str">
        <f>IF(ISERROR(LOG('∆Ct and 2^(-∆Ct) means'!P78)),"",IF(LOG('∆Ct and 2^(-∆Ct) means'!P78)&gt;1,LOG('∆Ct and 2^(-∆Ct) means'!P78),-1/LOG('∆Ct and 2^(-∆Ct) means'!P78)))</f>
        <v/>
      </c>
      <c r="AB78" s="299" t="str">
        <f>IF(ISERROR(LOG('∆Ct and 2^(-∆Ct) means'!Q78)),"",IF(LOG('∆Ct and 2^(-∆Ct) means'!Q78)&gt;1,LOG('∆Ct and 2^(-∆Ct) means'!Q78),-1/LOG('∆Ct and 2^(-∆Ct) means'!Q78)))</f>
        <v/>
      </c>
      <c r="AC78" s="299" t="str">
        <f>IF(ISERROR(LOG('∆Ct and 2^(-∆Ct) means'!R78)),"",IF(LOG('∆Ct and 2^(-∆Ct) means'!R78)&gt;1,LOG('∆Ct and 2^(-∆Ct) means'!R78),-1/LOG('∆Ct and 2^(-∆Ct) means'!R78)))</f>
        <v/>
      </c>
      <c r="AD78" s="299" t="str">
        <f>IF(ISERROR(LOG('∆Ct and 2^(-∆Ct) means'!S78)),"",IF(LOG('∆Ct and 2^(-∆Ct) means'!S78)&gt;1,LOG('∆Ct and 2^(-∆Ct) means'!S78),-1/LOG('∆Ct and 2^(-∆Ct) means'!S78)))</f>
        <v/>
      </c>
      <c r="AE78" s="299" t="str">
        <f>IF(ISERROR(LOG('∆Ct and 2^(-∆Ct) means'!T78)),"",IF(LOG('∆Ct and 2^(-∆Ct) means'!T78)&gt;1,LOG('∆Ct and 2^(-∆Ct) means'!T78),-1/LOG('∆Ct and 2^(-∆Ct) means'!T78)))</f>
        <v/>
      </c>
      <c r="AF78" s="299" t="str">
        <f>IF(ISERROR(LOG('∆Ct and 2^(-∆Ct) means'!U78)),"",IF(LOG('∆Ct and 2^(-∆Ct) means'!U78)&gt;1,LOG('∆Ct and 2^(-∆Ct) means'!U78),-1/LOG('∆Ct and 2^(-∆Ct) means'!U78)))</f>
        <v/>
      </c>
      <c r="AG78" s="299" t="str">
        <f>IF(ISERROR(LOG('∆Ct and 2^(-∆Ct) means'!V78)),"",IF(LOG('∆Ct and 2^(-∆Ct) means'!V78)&gt;1,LOG('∆Ct and 2^(-∆Ct) means'!V78),-1/LOG('∆Ct and 2^(-∆Ct) means'!V78)))</f>
        <v/>
      </c>
      <c r="AH78" s="299" t="str">
        <f>IF(ISERROR(LOG('∆Ct and 2^(-∆Ct) means'!W78)),"",IF(LOG('∆Ct and 2^(-∆Ct) means'!W78)&gt;1,LOG('∆Ct and 2^(-∆Ct) means'!W78),-1/LOG('∆Ct and 2^(-∆Ct) means'!W78)))</f>
        <v/>
      </c>
      <c r="AI78" s="300" t="str">
        <f>IF(ISERROR(LOG('∆Ct and 2^(-∆Ct) means'!X78)),"",IF(LOG('∆Ct and 2^(-∆Ct) means'!X78)&gt;1,LOG('∆Ct and 2^(-∆Ct) means'!X78),-1/LOG('∆Ct and 2^(-∆Ct) means'!X78)))</f>
        <v/>
      </c>
      <c r="AJ78" s="295" t="str">
        <f>'Express° Variation - Validation'!F78</f>
        <v/>
      </c>
      <c r="AK78" s="296" t="str">
        <f>'Express° Variation - Validation'!I78</f>
        <v/>
      </c>
      <c r="AL78" s="296" t="str">
        <f>'Express° Variation - Validation'!L78</f>
        <v/>
      </c>
      <c r="AM78" s="296" t="str">
        <f>'Express° Variation - Validation'!O78</f>
        <v/>
      </c>
      <c r="AN78" s="296" t="str">
        <f>'Express° Variation - Validation'!R78</f>
        <v/>
      </c>
      <c r="AO78" s="296" t="str">
        <f>'Express° Variation - Validation'!U78</f>
        <v/>
      </c>
      <c r="AP78" s="296" t="str">
        <f>'Express° Variation - Validation'!X78</f>
        <v/>
      </c>
      <c r="AQ78" s="296" t="str">
        <f>'Express° Variation - Validation'!AA78</f>
        <v/>
      </c>
      <c r="AR78" s="296" t="str">
        <f>'Express° Variation - Validation'!AD78</f>
        <v/>
      </c>
      <c r="AS78" s="297" t="str">
        <f>'Express° Variation - Validation'!AG78</f>
        <v/>
      </c>
      <c r="AT78" s="295" t="str">
        <f>'∆Ct and 2^(-∆Ct) means'!AK78</f>
        <v/>
      </c>
      <c r="AU78" s="296" t="str">
        <f>'∆Ct and 2^(-∆Ct) means'!AM78</f>
        <v/>
      </c>
      <c r="AV78" s="296" t="str">
        <f>'∆Ct and 2^(-∆Ct) means'!AO78</f>
        <v/>
      </c>
      <c r="AW78" s="296" t="str">
        <f>'∆Ct and 2^(-∆Ct) means'!AQ78</f>
        <v/>
      </c>
      <c r="AX78" s="296" t="str">
        <f>'∆Ct and 2^(-∆Ct) means'!AS78</f>
        <v/>
      </c>
      <c r="AY78" s="296" t="str">
        <f>'∆Ct and 2^(-∆Ct) means'!AU78</f>
        <v/>
      </c>
      <c r="AZ78" s="296" t="str">
        <f>'∆Ct and 2^(-∆Ct) means'!AW78</f>
        <v/>
      </c>
      <c r="BA78" s="296" t="str">
        <f>'∆Ct and 2^(-∆Ct) means'!AY78</f>
        <v/>
      </c>
      <c r="BB78" s="296" t="str">
        <f>'∆Ct and 2^(-∆Ct) means'!BA78</f>
        <v/>
      </c>
      <c r="BC78" s="297" t="str">
        <f>'∆Ct and 2^(-∆Ct) means'!BC78</f>
        <v/>
      </c>
    </row>
    <row r="79" spans="1:55" hidden="1">
      <c r="A79" s="265" t="s">
        <v>84</v>
      </c>
      <c r="B79" s="276" t="str">
        <f>'Selection of Genes to Bar Chart'!G10</f>
        <v/>
      </c>
      <c r="C79" s="275" t="str">
        <f>'Ct means'!C79</f>
        <v/>
      </c>
      <c r="D79" s="275" t="str">
        <f>'Ct means'!F79</f>
        <v/>
      </c>
      <c r="E79" s="275" t="str">
        <f>'Ct means'!I79</f>
        <v/>
      </c>
      <c r="F79" s="275" t="str">
        <f>'Ct means'!L79</f>
        <v/>
      </c>
      <c r="G79" s="275" t="str">
        <f>'Ct means'!O79</f>
        <v/>
      </c>
      <c r="H79" s="275" t="str">
        <f>'Ct means'!R79</f>
        <v/>
      </c>
      <c r="I79" s="275" t="str">
        <f>'Ct means'!U79</f>
        <v/>
      </c>
      <c r="J79" s="275" t="str">
        <f>'Ct means'!X79</f>
        <v/>
      </c>
      <c r="K79" s="275" t="str">
        <f>'Ct means'!AA79</f>
        <v/>
      </c>
      <c r="L79" s="275" t="str">
        <f>'Ct means'!AD79</f>
        <v/>
      </c>
      <c r="M79" s="275" t="str">
        <f>'Ct means'!AG79</f>
        <v/>
      </c>
      <c r="N79" s="298" t="str">
        <f>'∆Ct and 2^(-∆Ct) means'!Y79</f>
        <v/>
      </c>
      <c r="O79" s="299" t="str">
        <f>'∆Ct and 2^(-∆Ct) means'!Z79</f>
        <v/>
      </c>
      <c r="P79" s="299" t="str">
        <f>'∆Ct and 2^(-∆Ct) means'!AA79</f>
        <v/>
      </c>
      <c r="Q79" s="299" t="str">
        <f>'∆Ct and 2^(-∆Ct) means'!AB79</f>
        <v/>
      </c>
      <c r="R79" s="299" t="str">
        <f>'∆Ct and 2^(-∆Ct) means'!AC79</f>
        <v/>
      </c>
      <c r="S79" s="299" t="str">
        <f>'∆Ct and 2^(-∆Ct) means'!AD79</f>
        <v/>
      </c>
      <c r="T79" s="299" t="str">
        <f>'∆Ct and 2^(-∆Ct) means'!AE79</f>
        <v/>
      </c>
      <c r="U79" s="299" t="str">
        <f>'∆Ct and 2^(-∆Ct) means'!AF79</f>
        <v/>
      </c>
      <c r="V79" s="299" t="str">
        <f>'∆Ct and 2^(-∆Ct) means'!AG79</f>
        <v/>
      </c>
      <c r="W79" s="299" t="str">
        <f>'∆Ct and 2^(-∆Ct) means'!AH79</f>
        <v/>
      </c>
      <c r="X79" s="300" t="str">
        <f>'∆Ct and 2^(-∆Ct) means'!AI79</f>
        <v/>
      </c>
      <c r="Y79" s="298" t="str">
        <f>IF(ISERROR(LOG('∆Ct and 2^(-∆Ct) means'!N79)),"",IF(LOG('∆Ct and 2^(-∆Ct) means'!N79)&gt;1,LOG('∆Ct and 2^(-∆Ct) means'!N79),-1/LOG('∆Ct and 2^(-∆Ct) means'!N79)))</f>
        <v/>
      </c>
      <c r="Z79" s="299" t="str">
        <f>IF(ISERROR(LOG('∆Ct and 2^(-∆Ct) means'!O79)),"",IF(LOG('∆Ct and 2^(-∆Ct) means'!O79)&gt;1,LOG('∆Ct and 2^(-∆Ct) means'!O79),-1/LOG('∆Ct and 2^(-∆Ct) means'!O79)))</f>
        <v/>
      </c>
      <c r="AA79" s="299" t="str">
        <f>IF(ISERROR(LOG('∆Ct and 2^(-∆Ct) means'!P79)),"",IF(LOG('∆Ct and 2^(-∆Ct) means'!P79)&gt;1,LOG('∆Ct and 2^(-∆Ct) means'!P79),-1/LOG('∆Ct and 2^(-∆Ct) means'!P79)))</f>
        <v/>
      </c>
      <c r="AB79" s="299" t="str">
        <f>IF(ISERROR(LOG('∆Ct and 2^(-∆Ct) means'!Q79)),"",IF(LOG('∆Ct and 2^(-∆Ct) means'!Q79)&gt;1,LOG('∆Ct and 2^(-∆Ct) means'!Q79),-1/LOG('∆Ct and 2^(-∆Ct) means'!Q79)))</f>
        <v/>
      </c>
      <c r="AC79" s="299" t="str">
        <f>IF(ISERROR(LOG('∆Ct and 2^(-∆Ct) means'!R79)),"",IF(LOG('∆Ct and 2^(-∆Ct) means'!R79)&gt;1,LOG('∆Ct and 2^(-∆Ct) means'!R79),-1/LOG('∆Ct and 2^(-∆Ct) means'!R79)))</f>
        <v/>
      </c>
      <c r="AD79" s="299" t="str">
        <f>IF(ISERROR(LOG('∆Ct and 2^(-∆Ct) means'!S79)),"",IF(LOG('∆Ct and 2^(-∆Ct) means'!S79)&gt;1,LOG('∆Ct and 2^(-∆Ct) means'!S79),-1/LOG('∆Ct and 2^(-∆Ct) means'!S79)))</f>
        <v/>
      </c>
      <c r="AE79" s="299" t="str">
        <f>IF(ISERROR(LOG('∆Ct and 2^(-∆Ct) means'!T79)),"",IF(LOG('∆Ct and 2^(-∆Ct) means'!T79)&gt;1,LOG('∆Ct and 2^(-∆Ct) means'!T79),-1/LOG('∆Ct and 2^(-∆Ct) means'!T79)))</f>
        <v/>
      </c>
      <c r="AF79" s="299" t="str">
        <f>IF(ISERROR(LOG('∆Ct and 2^(-∆Ct) means'!U79)),"",IF(LOG('∆Ct and 2^(-∆Ct) means'!U79)&gt;1,LOG('∆Ct and 2^(-∆Ct) means'!U79),-1/LOG('∆Ct and 2^(-∆Ct) means'!U79)))</f>
        <v/>
      </c>
      <c r="AG79" s="299" t="str">
        <f>IF(ISERROR(LOG('∆Ct and 2^(-∆Ct) means'!V79)),"",IF(LOG('∆Ct and 2^(-∆Ct) means'!V79)&gt;1,LOG('∆Ct and 2^(-∆Ct) means'!V79),-1/LOG('∆Ct and 2^(-∆Ct) means'!V79)))</f>
        <v/>
      </c>
      <c r="AH79" s="299" t="str">
        <f>IF(ISERROR(LOG('∆Ct and 2^(-∆Ct) means'!W79)),"",IF(LOG('∆Ct and 2^(-∆Ct) means'!W79)&gt;1,LOG('∆Ct and 2^(-∆Ct) means'!W79),-1/LOG('∆Ct and 2^(-∆Ct) means'!W79)))</f>
        <v/>
      </c>
      <c r="AI79" s="300" t="str">
        <f>IF(ISERROR(LOG('∆Ct and 2^(-∆Ct) means'!X79)),"",IF(LOG('∆Ct and 2^(-∆Ct) means'!X79)&gt;1,LOG('∆Ct and 2^(-∆Ct) means'!X79),-1/LOG('∆Ct and 2^(-∆Ct) means'!X79)))</f>
        <v/>
      </c>
      <c r="AJ79" s="295" t="str">
        <f>'Express° Variation - Validation'!F79</f>
        <v/>
      </c>
      <c r="AK79" s="296" t="str">
        <f>'Express° Variation - Validation'!I79</f>
        <v/>
      </c>
      <c r="AL79" s="296" t="str">
        <f>'Express° Variation - Validation'!L79</f>
        <v/>
      </c>
      <c r="AM79" s="296" t="str">
        <f>'Express° Variation - Validation'!O79</f>
        <v/>
      </c>
      <c r="AN79" s="296" t="str">
        <f>'Express° Variation - Validation'!R79</f>
        <v/>
      </c>
      <c r="AO79" s="296" t="str">
        <f>'Express° Variation - Validation'!U79</f>
        <v/>
      </c>
      <c r="AP79" s="296" t="str">
        <f>'Express° Variation - Validation'!X79</f>
        <v/>
      </c>
      <c r="AQ79" s="296" t="str">
        <f>'Express° Variation - Validation'!AA79</f>
        <v/>
      </c>
      <c r="AR79" s="296" t="str">
        <f>'Express° Variation - Validation'!AD79</f>
        <v/>
      </c>
      <c r="AS79" s="297" t="str">
        <f>'Express° Variation - Validation'!AG79</f>
        <v/>
      </c>
      <c r="AT79" s="295" t="str">
        <f>'∆Ct and 2^(-∆Ct) means'!AK79</f>
        <v/>
      </c>
      <c r="AU79" s="296" t="str">
        <f>'∆Ct and 2^(-∆Ct) means'!AM79</f>
        <v/>
      </c>
      <c r="AV79" s="296" t="str">
        <f>'∆Ct and 2^(-∆Ct) means'!AO79</f>
        <v/>
      </c>
      <c r="AW79" s="296" t="str">
        <f>'∆Ct and 2^(-∆Ct) means'!AQ79</f>
        <v/>
      </c>
      <c r="AX79" s="296" t="str">
        <f>'∆Ct and 2^(-∆Ct) means'!AS79</f>
        <v/>
      </c>
      <c r="AY79" s="296" t="str">
        <f>'∆Ct and 2^(-∆Ct) means'!AU79</f>
        <v/>
      </c>
      <c r="AZ79" s="296" t="str">
        <f>'∆Ct and 2^(-∆Ct) means'!AW79</f>
        <v/>
      </c>
      <c r="BA79" s="296" t="str">
        <f>'∆Ct and 2^(-∆Ct) means'!AY79</f>
        <v/>
      </c>
      <c r="BB79" s="296" t="str">
        <f>'∆Ct and 2^(-∆Ct) means'!BA79</f>
        <v/>
      </c>
      <c r="BC79" s="297" t="str">
        <f>'∆Ct and 2^(-∆Ct) means'!BC79</f>
        <v/>
      </c>
    </row>
    <row r="80" spans="1:55" hidden="1">
      <c r="A80" s="265" t="s">
        <v>85</v>
      </c>
      <c r="B80" s="276" t="str">
        <f>'Selection of Genes to Bar Chart'!H10</f>
        <v/>
      </c>
      <c r="C80" s="275" t="str">
        <f>'Ct means'!C80</f>
        <v/>
      </c>
      <c r="D80" s="275" t="str">
        <f>'Ct means'!F80</f>
        <v/>
      </c>
      <c r="E80" s="275" t="str">
        <f>'Ct means'!I80</f>
        <v/>
      </c>
      <c r="F80" s="275" t="str">
        <f>'Ct means'!L80</f>
        <v/>
      </c>
      <c r="G80" s="275" t="str">
        <f>'Ct means'!O80</f>
        <v/>
      </c>
      <c r="H80" s="275" t="str">
        <f>'Ct means'!R80</f>
        <v/>
      </c>
      <c r="I80" s="275" t="str">
        <f>'Ct means'!U80</f>
        <v/>
      </c>
      <c r="J80" s="275" t="str">
        <f>'Ct means'!X80</f>
        <v/>
      </c>
      <c r="K80" s="275" t="str">
        <f>'Ct means'!AA80</f>
        <v/>
      </c>
      <c r="L80" s="275" t="str">
        <f>'Ct means'!AD80</f>
        <v/>
      </c>
      <c r="M80" s="275" t="str">
        <f>'Ct means'!AG80</f>
        <v/>
      </c>
      <c r="N80" s="298" t="str">
        <f>'∆Ct and 2^(-∆Ct) means'!Y80</f>
        <v/>
      </c>
      <c r="O80" s="299" t="str">
        <f>'∆Ct and 2^(-∆Ct) means'!Z80</f>
        <v/>
      </c>
      <c r="P80" s="299" t="str">
        <f>'∆Ct and 2^(-∆Ct) means'!AA80</f>
        <v/>
      </c>
      <c r="Q80" s="299" t="str">
        <f>'∆Ct and 2^(-∆Ct) means'!AB80</f>
        <v/>
      </c>
      <c r="R80" s="299" t="str">
        <f>'∆Ct and 2^(-∆Ct) means'!AC80</f>
        <v/>
      </c>
      <c r="S80" s="299" t="str">
        <f>'∆Ct and 2^(-∆Ct) means'!AD80</f>
        <v/>
      </c>
      <c r="T80" s="299" t="str">
        <f>'∆Ct and 2^(-∆Ct) means'!AE80</f>
        <v/>
      </c>
      <c r="U80" s="299" t="str">
        <f>'∆Ct and 2^(-∆Ct) means'!AF80</f>
        <v/>
      </c>
      <c r="V80" s="299" t="str">
        <f>'∆Ct and 2^(-∆Ct) means'!AG80</f>
        <v/>
      </c>
      <c r="W80" s="299" t="str">
        <f>'∆Ct and 2^(-∆Ct) means'!AH80</f>
        <v/>
      </c>
      <c r="X80" s="300" t="str">
        <f>'∆Ct and 2^(-∆Ct) means'!AI80</f>
        <v/>
      </c>
      <c r="Y80" s="298" t="str">
        <f>IF(ISERROR(LOG('∆Ct and 2^(-∆Ct) means'!N80)),"",IF(LOG('∆Ct and 2^(-∆Ct) means'!N80)&gt;1,LOG('∆Ct and 2^(-∆Ct) means'!N80),-1/LOG('∆Ct and 2^(-∆Ct) means'!N80)))</f>
        <v/>
      </c>
      <c r="Z80" s="299" t="str">
        <f>IF(ISERROR(LOG('∆Ct and 2^(-∆Ct) means'!O80)),"",IF(LOG('∆Ct and 2^(-∆Ct) means'!O80)&gt;1,LOG('∆Ct and 2^(-∆Ct) means'!O80),-1/LOG('∆Ct and 2^(-∆Ct) means'!O80)))</f>
        <v/>
      </c>
      <c r="AA80" s="299" t="str">
        <f>IF(ISERROR(LOG('∆Ct and 2^(-∆Ct) means'!P80)),"",IF(LOG('∆Ct and 2^(-∆Ct) means'!P80)&gt;1,LOG('∆Ct and 2^(-∆Ct) means'!P80),-1/LOG('∆Ct and 2^(-∆Ct) means'!P80)))</f>
        <v/>
      </c>
      <c r="AB80" s="299" t="str">
        <f>IF(ISERROR(LOG('∆Ct and 2^(-∆Ct) means'!Q80)),"",IF(LOG('∆Ct and 2^(-∆Ct) means'!Q80)&gt;1,LOG('∆Ct and 2^(-∆Ct) means'!Q80),-1/LOG('∆Ct and 2^(-∆Ct) means'!Q80)))</f>
        <v/>
      </c>
      <c r="AC80" s="299" t="str">
        <f>IF(ISERROR(LOG('∆Ct and 2^(-∆Ct) means'!R80)),"",IF(LOG('∆Ct and 2^(-∆Ct) means'!R80)&gt;1,LOG('∆Ct and 2^(-∆Ct) means'!R80),-1/LOG('∆Ct and 2^(-∆Ct) means'!R80)))</f>
        <v/>
      </c>
      <c r="AD80" s="299" t="str">
        <f>IF(ISERROR(LOG('∆Ct and 2^(-∆Ct) means'!S80)),"",IF(LOG('∆Ct and 2^(-∆Ct) means'!S80)&gt;1,LOG('∆Ct and 2^(-∆Ct) means'!S80),-1/LOG('∆Ct and 2^(-∆Ct) means'!S80)))</f>
        <v/>
      </c>
      <c r="AE80" s="299" t="str">
        <f>IF(ISERROR(LOG('∆Ct and 2^(-∆Ct) means'!T80)),"",IF(LOG('∆Ct and 2^(-∆Ct) means'!T80)&gt;1,LOG('∆Ct and 2^(-∆Ct) means'!T80),-1/LOG('∆Ct and 2^(-∆Ct) means'!T80)))</f>
        <v/>
      </c>
      <c r="AF80" s="299" t="str">
        <f>IF(ISERROR(LOG('∆Ct and 2^(-∆Ct) means'!U80)),"",IF(LOG('∆Ct and 2^(-∆Ct) means'!U80)&gt;1,LOG('∆Ct and 2^(-∆Ct) means'!U80),-1/LOG('∆Ct and 2^(-∆Ct) means'!U80)))</f>
        <v/>
      </c>
      <c r="AG80" s="299" t="str">
        <f>IF(ISERROR(LOG('∆Ct and 2^(-∆Ct) means'!V80)),"",IF(LOG('∆Ct and 2^(-∆Ct) means'!V80)&gt;1,LOG('∆Ct and 2^(-∆Ct) means'!V80),-1/LOG('∆Ct and 2^(-∆Ct) means'!V80)))</f>
        <v/>
      </c>
      <c r="AH80" s="299" t="str">
        <f>IF(ISERROR(LOG('∆Ct and 2^(-∆Ct) means'!W80)),"",IF(LOG('∆Ct and 2^(-∆Ct) means'!W80)&gt;1,LOG('∆Ct and 2^(-∆Ct) means'!W80),-1/LOG('∆Ct and 2^(-∆Ct) means'!W80)))</f>
        <v/>
      </c>
      <c r="AI80" s="300" t="str">
        <f>IF(ISERROR(LOG('∆Ct and 2^(-∆Ct) means'!X80)),"",IF(LOG('∆Ct and 2^(-∆Ct) means'!X80)&gt;1,LOG('∆Ct and 2^(-∆Ct) means'!X80),-1/LOG('∆Ct and 2^(-∆Ct) means'!X80)))</f>
        <v/>
      </c>
      <c r="AJ80" s="295" t="str">
        <f>'Express° Variation - Validation'!F80</f>
        <v/>
      </c>
      <c r="AK80" s="296" t="str">
        <f>'Express° Variation - Validation'!I80</f>
        <v/>
      </c>
      <c r="AL80" s="296" t="str">
        <f>'Express° Variation - Validation'!L80</f>
        <v/>
      </c>
      <c r="AM80" s="296" t="str">
        <f>'Express° Variation - Validation'!O80</f>
        <v/>
      </c>
      <c r="AN80" s="296" t="str">
        <f>'Express° Variation - Validation'!R80</f>
        <v/>
      </c>
      <c r="AO80" s="296" t="str">
        <f>'Express° Variation - Validation'!U80</f>
        <v/>
      </c>
      <c r="AP80" s="296" t="str">
        <f>'Express° Variation - Validation'!X80</f>
        <v/>
      </c>
      <c r="AQ80" s="296" t="str">
        <f>'Express° Variation - Validation'!AA80</f>
        <v/>
      </c>
      <c r="AR80" s="296" t="str">
        <f>'Express° Variation - Validation'!AD80</f>
        <v/>
      </c>
      <c r="AS80" s="297" t="str">
        <f>'Express° Variation - Validation'!AG80</f>
        <v/>
      </c>
      <c r="AT80" s="295" t="str">
        <f>'∆Ct and 2^(-∆Ct) means'!AK80</f>
        <v/>
      </c>
      <c r="AU80" s="296" t="str">
        <f>'∆Ct and 2^(-∆Ct) means'!AM80</f>
        <v/>
      </c>
      <c r="AV80" s="296" t="str">
        <f>'∆Ct and 2^(-∆Ct) means'!AO80</f>
        <v/>
      </c>
      <c r="AW80" s="296" t="str">
        <f>'∆Ct and 2^(-∆Ct) means'!AQ80</f>
        <v/>
      </c>
      <c r="AX80" s="296" t="str">
        <f>'∆Ct and 2^(-∆Ct) means'!AS80</f>
        <v/>
      </c>
      <c r="AY80" s="296" t="str">
        <f>'∆Ct and 2^(-∆Ct) means'!AU80</f>
        <v/>
      </c>
      <c r="AZ80" s="296" t="str">
        <f>'∆Ct and 2^(-∆Ct) means'!AW80</f>
        <v/>
      </c>
      <c r="BA80" s="296" t="str">
        <f>'∆Ct and 2^(-∆Ct) means'!AY80</f>
        <v/>
      </c>
      <c r="BB80" s="296" t="str">
        <f>'∆Ct and 2^(-∆Ct) means'!BA80</f>
        <v/>
      </c>
      <c r="BC80" s="297" t="str">
        <f>'∆Ct and 2^(-∆Ct) means'!BC80</f>
        <v/>
      </c>
    </row>
    <row r="81" spans="1:55" hidden="1">
      <c r="A81" s="265" t="s">
        <v>86</v>
      </c>
      <c r="B81" s="276" t="str">
        <f>'Selection of Genes to Bar Chart'!I10</f>
        <v/>
      </c>
      <c r="C81" s="275" t="str">
        <f>'Ct means'!C81</f>
        <v/>
      </c>
      <c r="D81" s="275" t="str">
        <f>'Ct means'!F81</f>
        <v/>
      </c>
      <c r="E81" s="275" t="str">
        <f>'Ct means'!I81</f>
        <v/>
      </c>
      <c r="F81" s="275" t="str">
        <f>'Ct means'!L81</f>
        <v/>
      </c>
      <c r="G81" s="275" t="str">
        <f>'Ct means'!O81</f>
        <v/>
      </c>
      <c r="H81" s="275" t="str">
        <f>'Ct means'!R81</f>
        <v/>
      </c>
      <c r="I81" s="275" t="str">
        <f>'Ct means'!U81</f>
        <v/>
      </c>
      <c r="J81" s="275" t="str">
        <f>'Ct means'!X81</f>
        <v/>
      </c>
      <c r="K81" s="275" t="str">
        <f>'Ct means'!AA81</f>
        <v/>
      </c>
      <c r="L81" s="275" t="str">
        <f>'Ct means'!AD81</f>
        <v/>
      </c>
      <c r="M81" s="275" t="str">
        <f>'Ct means'!AG81</f>
        <v/>
      </c>
      <c r="N81" s="298" t="str">
        <f>'∆Ct and 2^(-∆Ct) means'!Y81</f>
        <v/>
      </c>
      <c r="O81" s="299" t="str">
        <f>'∆Ct and 2^(-∆Ct) means'!Z81</f>
        <v/>
      </c>
      <c r="P81" s="299" t="str">
        <f>'∆Ct and 2^(-∆Ct) means'!AA81</f>
        <v/>
      </c>
      <c r="Q81" s="299" t="str">
        <f>'∆Ct and 2^(-∆Ct) means'!AB81</f>
        <v/>
      </c>
      <c r="R81" s="299" t="str">
        <f>'∆Ct and 2^(-∆Ct) means'!AC81</f>
        <v/>
      </c>
      <c r="S81" s="299" t="str">
        <f>'∆Ct and 2^(-∆Ct) means'!AD81</f>
        <v/>
      </c>
      <c r="T81" s="299" t="str">
        <f>'∆Ct and 2^(-∆Ct) means'!AE81</f>
        <v/>
      </c>
      <c r="U81" s="299" t="str">
        <f>'∆Ct and 2^(-∆Ct) means'!AF81</f>
        <v/>
      </c>
      <c r="V81" s="299" t="str">
        <f>'∆Ct and 2^(-∆Ct) means'!AG81</f>
        <v/>
      </c>
      <c r="W81" s="299" t="str">
        <f>'∆Ct and 2^(-∆Ct) means'!AH81</f>
        <v/>
      </c>
      <c r="X81" s="300" t="str">
        <f>'∆Ct and 2^(-∆Ct) means'!AI81</f>
        <v/>
      </c>
      <c r="Y81" s="298" t="str">
        <f>IF(ISERROR(LOG('∆Ct and 2^(-∆Ct) means'!N81)),"",IF(LOG('∆Ct and 2^(-∆Ct) means'!N81)&gt;1,LOG('∆Ct and 2^(-∆Ct) means'!N81),-1/LOG('∆Ct and 2^(-∆Ct) means'!N81)))</f>
        <v/>
      </c>
      <c r="Z81" s="299" t="str">
        <f>IF(ISERROR(LOG('∆Ct and 2^(-∆Ct) means'!O81)),"",IF(LOG('∆Ct and 2^(-∆Ct) means'!O81)&gt;1,LOG('∆Ct and 2^(-∆Ct) means'!O81),-1/LOG('∆Ct and 2^(-∆Ct) means'!O81)))</f>
        <v/>
      </c>
      <c r="AA81" s="299" t="str">
        <f>IF(ISERROR(LOG('∆Ct and 2^(-∆Ct) means'!P81)),"",IF(LOG('∆Ct and 2^(-∆Ct) means'!P81)&gt;1,LOG('∆Ct and 2^(-∆Ct) means'!P81),-1/LOG('∆Ct and 2^(-∆Ct) means'!P81)))</f>
        <v/>
      </c>
      <c r="AB81" s="299" t="str">
        <f>IF(ISERROR(LOG('∆Ct and 2^(-∆Ct) means'!Q81)),"",IF(LOG('∆Ct and 2^(-∆Ct) means'!Q81)&gt;1,LOG('∆Ct and 2^(-∆Ct) means'!Q81),-1/LOG('∆Ct and 2^(-∆Ct) means'!Q81)))</f>
        <v/>
      </c>
      <c r="AC81" s="299" t="str">
        <f>IF(ISERROR(LOG('∆Ct and 2^(-∆Ct) means'!R81)),"",IF(LOG('∆Ct and 2^(-∆Ct) means'!R81)&gt;1,LOG('∆Ct and 2^(-∆Ct) means'!R81),-1/LOG('∆Ct and 2^(-∆Ct) means'!R81)))</f>
        <v/>
      </c>
      <c r="AD81" s="299" t="str">
        <f>IF(ISERROR(LOG('∆Ct and 2^(-∆Ct) means'!S81)),"",IF(LOG('∆Ct and 2^(-∆Ct) means'!S81)&gt;1,LOG('∆Ct and 2^(-∆Ct) means'!S81),-1/LOG('∆Ct and 2^(-∆Ct) means'!S81)))</f>
        <v/>
      </c>
      <c r="AE81" s="299" t="str">
        <f>IF(ISERROR(LOG('∆Ct and 2^(-∆Ct) means'!T81)),"",IF(LOG('∆Ct and 2^(-∆Ct) means'!T81)&gt;1,LOG('∆Ct and 2^(-∆Ct) means'!T81),-1/LOG('∆Ct and 2^(-∆Ct) means'!T81)))</f>
        <v/>
      </c>
      <c r="AF81" s="299" t="str">
        <f>IF(ISERROR(LOG('∆Ct and 2^(-∆Ct) means'!U81)),"",IF(LOG('∆Ct and 2^(-∆Ct) means'!U81)&gt;1,LOG('∆Ct and 2^(-∆Ct) means'!U81),-1/LOG('∆Ct and 2^(-∆Ct) means'!U81)))</f>
        <v/>
      </c>
      <c r="AG81" s="299" t="str">
        <f>IF(ISERROR(LOG('∆Ct and 2^(-∆Ct) means'!V81)),"",IF(LOG('∆Ct and 2^(-∆Ct) means'!V81)&gt;1,LOG('∆Ct and 2^(-∆Ct) means'!V81),-1/LOG('∆Ct and 2^(-∆Ct) means'!V81)))</f>
        <v/>
      </c>
      <c r="AH81" s="299" t="str">
        <f>IF(ISERROR(LOG('∆Ct and 2^(-∆Ct) means'!W81)),"",IF(LOG('∆Ct and 2^(-∆Ct) means'!W81)&gt;1,LOG('∆Ct and 2^(-∆Ct) means'!W81),-1/LOG('∆Ct and 2^(-∆Ct) means'!W81)))</f>
        <v/>
      </c>
      <c r="AI81" s="300" t="str">
        <f>IF(ISERROR(LOG('∆Ct and 2^(-∆Ct) means'!X81)),"",IF(LOG('∆Ct and 2^(-∆Ct) means'!X81)&gt;1,LOG('∆Ct and 2^(-∆Ct) means'!X81),-1/LOG('∆Ct and 2^(-∆Ct) means'!X81)))</f>
        <v/>
      </c>
      <c r="AJ81" s="295" t="str">
        <f>'Express° Variation - Validation'!F81</f>
        <v/>
      </c>
      <c r="AK81" s="296" t="str">
        <f>'Express° Variation - Validation'!I81</f>
        <v/>
      </c>
      <c r="AL81" s="296" t="str">
        <f>'Express° Variation - Validation'!L81</f>
        <v/>
      </c>
      <c r="AM81" s="296" t="str">
        <f>'Express° Variation - Validation'!O81</f>
        <v/>
      </c>
      <c r="AN81" s="296" t="str">
        <f>'Express° Variation - Validation'!R81</f>
        <v/>
      </c>
      <c r="AO81" s="296" t="str">
        <f>'Express° Variation - Validation'!U81</f>
        <v/>
      </c>
      <c r="AP81" s="296" t="str">
        <f>'Express° Variation - Validation'!X81</f>
        <v/>
      </c>
      <c r="AQ81" s="296" t="str">
        <f>'Express° Variation - Validation'!AA81</f>
        <v/>
      </c>
      <c r="AR81" s="296" t="str">
        <f>'Express° Variation - Validation'!AD81</f>
        <v/>
      </c>
      <c r="AS81" s="297" t="str">
        <f>'Express° Variation - Validation'!AG81</f>
        <v/>
      </c>
      <c r="AT81" s="295" t="str">
        <f>'∆Ct and 2^(-∆Ct) means'!AK81</f>
        <v/>
      </c>
      <c r="AU81" s="296" t="str">
        <f>'∆Ct and 2^(-∆Ct) means'!AM81</f>
        <v/>
      </c>
      <c r="AV81" s="296" t="str">
        <f>'∆Ct and 2^(-∆Ct) means'!AO81</f>
        <v/>
      </c>
      <c r="AW81" s="296" t="str">
        <f>'∆Ct and 2^(-∆Ct) means'!AQ81</f>
        <v/>
      </c>
      <c r="AX81" s="296" t="str">
        <f>'∆Ct and 2^(-∆Ct) means'!AS81</f>
        <v/>
      </c>
      <c r="AY81" s="296" t="str">
        <f>'∆Ct and 2^(-∆Ct) means'!AU81</f>
        <v/>
      </c>
      <c r="AZ81" s="296" t="str">
        <f>'∆Ct and 2^(-∆Ct) means'!AW81</f>
        <v/>
      </c>
      <c r="BA81" s="296" t="str">
        <f>'∆Ct and 2^(-∆Ct) means'!AY81</f>
        <v/>
      </c>
      <c r="BB81" s="296" t="str">
        <f>'∆Ct and 2^(-∆Ct) means'!BA81</f>
        <v/>
      </c>
      <c r="BC81" s="297" t="str">
        <f>'∆Ct and 2^(-∆Ct) means'!BC81</f>
        <v/>
      </c>
    </row>
    <row r="82" spans="1:55" hidden="1">
      <c r="A82" s="265" t="s">
        <v>87</v>
      </c>
      <c r="B82" s="276" t="str">
        <f>'Selection of Genes to Bar Chart'!J10</f>
        <v/>
      </c>
      <c r="C82" s="275" t="str">
        <f>'Ct means'!C82</f>
        <v/>
      </c>
      <c r="D82" s="275" t="str">
        <f>'Ct means'!F82</f>
        <v/>
      </c>
      <c r="E82" s="275" t="str">
        <f>'Ct means'!I82</f>
        <v/>
      </c>
      <c r="F82" s="275" t="str">
        <f>'Ct means'!L82</f>
        <v/>
      </c>
      <c r="G82" s="275" t="str">
        <f>'Ct means'!O82</f>
        <v/>
      </c>
      <c r="H82" s="275" t="str">
        <f>'Ct means'!R82</f>
        <v/>
      </c>
      <c r="I82" s="275" t="str">
        <f>'Ct means'!U82</f>
        <v/>
      </c>
      <c r="J82" s="275" t="str">
        <f>'Ct means'!X82</f>
        <v/>
      </c>
      <c r="K82" s="275" t="str">
        <f>'Ct means'!AA82</f>
        <v/>
      </c>
      <c r="L82" s="275" t="str">
        <f>'Ct means'!AD82</f>
        <v/>
      </c>
      <c r="M82" s="275" t="str">
        <f>'Ct means'!AG82</f>
        <v/>
      </c>
      <c r="N82" s="298" t="str">
        <f>'∆Ct and 2^(-∆Ct) means'!Y82</f>
        <v/>
      </c>
      <c r="O82" s="299" t="str">
        <f>'∆Ct and 2^(-∆Ct) means'!Z82</f>
        <v/>
      </c>
      <c r="P82" s="299" t="str">
        <f>'∆Ct and 2^(-∆Ct) means'!AA82</f>
        <v/>
      </c>
      <c r="Q82" s="299" t="str">
        <f>'∆Ct and 2^(-∆Ct) means'!AB82</f>
        <v/>
      </c>
      <c r="R82" s="299" t="str">
        <f>'∆Ct and 2^(-∆Ct) means'!AC82</f>
        <v/>
      </c>
      <c r="S82" s="299" t="str">
        <f>'∆Ct and 2^(-∆Ct) means'!AD82</f>
        <v/>
      </c>
      <c r="T82" s="299" t="str">
        <f>'∆Ct and 2^(-∆Ct) means'!AE82</f>
        <v/>
      </c>
      <c r="U82" s="299" t="str">
        <f>'∆Ct and 2^(-∆Ct) means'!AF82</f>
        <v/>
      </c>
      <c r="V82" s="299" t="str">
        <f>'∆Ct and 2^(-∆Ct) means'!AG82</f>
        <v/>
      </c>
      <c r="W82" s="299" t="str">
        <f>'∆Ct and 2^(-∆Ct) means'!AH82</f>
        <v/>
      </c>
      <c r="X82" s="300" t="str">
        <f>'∆Ct and 2^(-∆Ct) means'!AI82</f>
        <v/>
      </c>
      <c r="Y82" s="298" t="str">
        <f>IF(ISERROR(LOG('∆Ct and 2^(-∆Ct) means'!N82)),"",IF(LOG('∆Ct and 2^(-∆Ct) means'!N82)&gt;1,LOG('∆Ct and 2^(-∆Ct) means'!N82),-1/LOG('∆Ct and 2^(-∆Ct) means'!N82)))</f>
        <v/>
      </c>
      <c r="Z82" s="299" t="str">
        <f>IF(ISERROR(LOG('∆Ct and 2^(-∆Ct) means'!O82)),"",IF(LOG('∆Ct and 2^(-∆Ct) means'!O82)&gt;1,LOG('∆Ct and 2^(-∆Ct) means'!O82),-1/LOG('∆Ct and 2^(-∆Ct) means'!O82)))</f>
        <v/>
      </c>
      <c r="AA82" s="299" t="str">
        <f>IF(ISERROR(LOG('∆Ct and 2^(-∆Ct) means'!P82)),"",IF(LOG('∆Ct and 2^(-∆Ct) means'!P82)&gt;1,LOG('∆Ct and 2^(-∆Ct) means'!P82),-1/LOG('∆Ct and 2^(-∆Ct) means'!P82)))</f>
        <v/>
      </c>
      <c r="AB82" s="299" t="str">
        <f>IF(ISERROR(LOG('∆Ct and 2^(-∆Ct) means'!Q82)),"",IF(LOG('∆Ct and 2^(-∆Ct) means'!Q82)&gt;1,LOG('∆Ct and 2^(-∆Ct) means'!Q82),-1/LOG('∆Ct and 2^(-∆Ct) means'!Q82)))</f>
        <v/>
      </c>
      <c r="AC82" s="299" t="str">
        <f>IF(ISERROR(LOG('∆Ct and 2^(-∆Ct) means'!R82)),"",IF(LOG('∆Ct and 2^(-∆Ct) means'!R82)&gt;1,LOG('∆Ct and 2^(-∆Ct) means'!R82),-1/LOG('∆Ct and 2^(-∆Ct) means'!R82)))</f>
        <v/>
      </c>
      <c r="AD82" s="299" t="str">
        <f>IF(ISERROR(LOG('∆Ct and 2^(-∆Ct) means'!S82)),"",IF(LOG('∆Ct and 2^(-∆Ct) means'!S82)&gt;1,LOG('∆Ct and 2^(-∆Ct) means'!S82),-1/LOG('∆Ct and 2^(-∆Ct) means'!S82)))</f>
        <v/>
      </c>
      <c r="AE82" s="299" t="str">
        <f>IF(ISERROR(LOG('∆Ct and 2^(-∆Ct) means'!T82)),"",IF(LOG('∆Ct and 2^(-∆Ct) means'!T82)&gt;1,LOG('∆Ct and 2^(-∆Ct) means'!T82),-1/LOG('∆Ct and 2^(-∆Ct) means'!T82)))</f>
        <v/>
      </c>
      <c r="AF82" s="299" t="str">
        <f>IF(ISERROR(LOG('∆Ct and 2^(-∆Ct) means'!U82)),"",IF(LOG('∆Ct and 2^(-∆Ct) means'!U82)&gt;1,LOG('∆Ct and 2^(-∆Ct) means'!U82),-1/LOG('∆Ct and 2^(-∆Ct) means'!U82)))</f>
        <v/>
      </c>
      <c r="AG82" s="299" t="str">
        <f>IF(ISERROR(LOG('∆Ct and 2^(-∆Ct) means'!V82)),"",IF(LOG('∆Ct and 2^(-∆Ct) means'!V82)&gt;1,LOG('∆Ct and 2^(-∆Ct) means'!V82),-1/LOG('∆Ct and 2^(-∆Ct) means'!V82)))</f>
        <v/>
      </c>
      <c r="AH82" s="299" t="str">
        <f>IF(ISERROR(LOG('∆Ct and 2^(-∆Ct) means'!W82)),"",IF(LOG('∆Ct and 2^(-∆Ct) means'!W82)&gt;1,LOG('∆Ct and 2^(-∆Ct) means'!W82),-1/LOG('∆Ct and 2^(-∆Ct) means'!W82)))</f>
        <v/>
      </c>
      <c r="AI82" s="300" t="str">
        <f>IF(ISERROR(LOG('∆Ct and 2^(-∆Ct) means'!X82)),"",IF(LOG('∆Ct and 2^(-∆Ct) means'!X82)&gt;1,LOG('∆Ct and 2^(-∆Ct) means'!X82),-1/LOG('∆Ct and 2^(-∆Ct) means'!X82)))</f>
        <v/>
      </c>
      <c r="AJ82" s="295" t="str">
        <f>'Express° Variation - Validation'!F82</f>
        <v/>
      </c>
      <c r="AK82" s="296" t="str">
        <f>'Express° Variation - Validation'!I82</f>
        <v/>
      </c>
      <c r="AL82" s="296" t="str">
        <f>'Express° Variation - Validation'!L82</f>
        <v/>
      </c>
      <c r="AM82" s="296" t="str">
        <f>'Express° Variation - Validation'!O82</f>
        <v/>
      </c>
      <c r="AN82" s="296" t="str">
        <f>'Express° Variation - Validation'!R82</f>
        <v/>
      </c>
      <c r="AO82" s="296" t="str">
        <f>'Express° Variation - Validation'!U82</f>
        <v/>
      </c>
      <c r="AP82" s="296" t="str">
        <f>'Express° Variation - Validation'!X82</f>
        <v/>
      </c>
      <c r="AQ82" s="296" t="str">
        <f>'Express° Variation - Validation'!AA82</f>
        <v/>
      </c>
      <c r="AR82" s="296" t="str">
        <f>'Express° Variation - Validation'!AD82</f>
        <v/>
      </c>
      <c r="AS82" s="297" t="str">
        <f>'Express° Variation - Validation'!AG82</f>
        <v/>
      </c>
      <c r="AT82" s="295" t="str">
        <f>'∆Ct and 2^(-∆Ct) means'!AK82</f>
        <v/>
      </c>
      <c r="AU82" s="296" t="str">
        <f>'∆Ct and 2^(-∆Ct) means'!AM82</f>
        <v/>
      </c>
      <c r="AV82" s="296" t="str">
        <f>'∆Ct and 2^(-∆Ct) means'!AO82</f>
        <v/>
      </c>
      <c r="AW82" s="296" t="str">
        <f>'∆Ct and 2^(-∆Ct) means'!AQ82</f>
        <v/>
      </c>
      <c r="AX82" s="296" t="str">
        <f>'∆Ct and 2^(-∆Ct) means'!AS82</f>
        <v/>
      </c>
      <c r="AY82" s="296" t="str">
        <f>'∆Ct and 2^(-∆Ct) means'!AU82</f>
        <v/>
      </c>
      <c r="AZ82" s="296" t="str">
        <f>'∆Ct and 2^(-∆Ct) means'!AW82</f>
        <v/>
      </c>
      <c r="BA82" s="296" t="str">
        <f>'∆Ct and 2^(-∆Ct) means'!AY82</f>
        <v/>
      </c>
      <c r="BB82" s="296" t="str">
        <f>'∆Ct and 2^(-∆Ct) means'!BA82</f>
        <v/>
      </c>
      <c r="BC82" s="297" t="str">
        <f>'∆Ct and 2^(-∆Ct) means'!BC82</f>
        <v/>
      </c>
    </row>
    <row r="83" spans="1:55" hidden="1">
      <c r="A83" s="265" t="s">
        <v>88</v>
      </c>
      <c r="B83" s="276" t="str">
        <f>'Selection of Genes to Bar Chart'!K10</f>
        <v/>
      </c>
      <c r="C83" s="275" t="str">
        <f>'Ct means'!C83</f>
        <v/>
      </c>
      <c r="D83" s="275" t="str">
        <f>'Ct means'!F83</f>
        <v/>
      </c>
      <c r="E83" s="275" t="str">
        <f>'Ct means'!I83</f>
        <v/>
      </c>
      <c r="F83" s="275" t="str">
        <f>'Ct means'!L83</f>
        <v/>
      </c>
      <c r="G83" s="275" t="str">
        <f>'Ct means'!O83</f>
        <v/>
      </c>
      <c r="H83" s="275" t="str">
        <f>'Ct means'!R83</f>
        <v/>
      </c>
      <c r="I83" s="275" t="str">
        <f>'Ct means'!U83</f>
        <v/>
      </c>
      <c r="J83" s="275" t="str">
        <f>'Ct means'!X83</f>
        <v/>
      </c>
      <c r="K83" s="275" t="str">
        <f>'Ct means'!AA83</f>
        <v/>
      </c>
      <c r="L83" s="275" t="str">
        <f>'Ct means'!AD83</f>
        <v/>
      </c>
      <c r="M83" s="275" t="str">
        <f>'Ct means'!AG83</f>
        <v/>
      </c>
      <c r="N83" s="298" t="str">
        <f>'∆Ct and 2^(-∆Ct) means'!Y83</f>
        <v/>
      </c>
      <c r="O83" s="299" t="str">
        <f>'∆Ct and 2^(-∆Ct) means'!Z83</f>
        <v/>
      </c>
      <c r="P83" s="299" t="str">
        <f>'∆Ct and 2^(-∆Ct) means'!AA83</f>
        <v/>
      </c>
      <c r="Q83" s="299" t="str">
        <f>'∆Ct and 2^(-∆Ct) means'!AB83</f>
        <v/>
      </c>
      <c r="R83" s="299" t="str">
        <f>'∆Ct and 2^(-∆Ct) means'!AC83</f>
        <v/>
      </c>
      <c r="S83" s="299" t="str">
        <f>'∆Ct and 2^(-∆Ct) means'!AD83</f>
        <v/>
      </c>
      <c r="T83" s="299" t="str">
        <f>'∆Ct and 2^(-∆Ct) means'!AE83</f>
        <v/>
      </c>
      <c r="U83" s="299" t="str">
        <f>'∆Ct and 2^(-∆Ct) means'!AF83</f>
        <v/>
      </c>
      <c r="V83" s="299" t="str">
        <f>'∆Ct and 2^(-∆Ct) means'!AG83</f>
        <v/>
      </c>
      <c r="W83" s="299" t="str">
        <f>'∆Ct and 2^(-∆Ct) means'!AH83</f>
        <v/>
      </c>
      <c r="X83" s="300" t="str">
        <f>'∆Ct and 2^(-∆Ct) means'!AI83</f>
        <v/>
      </c>
      <c r="Y83" s="298" t="str">
        <f>IF(ISERROR(LOG('∆Ct and 2^(-∆Ct) means'!N83)),"",IF(LOG('∆Ct and 2^(-∆Ct) means'!N83)&gt;1,LOG('∆Ct and 2^(-∆Ct) means'!N83),-1/LOG('∆Ct and 2^(-∆Ct) means'!N83)))</f>
        <v/>
      </c>
      <c r="Z83" s="299" t="str">
        <f>IF(ISERROR(LOG('∆Ct and 2^(-∆Ct) means'!O83)),"",IF(LOG('∆Ct and 2^(-∆Ct) means'!O83)&gt;1,LOG('∆Ct and 2^(-∆Ct) means'!O83),-1/LOG('∆Ct and 2^(-∆Ct) means'!O83)))</f>
        <v/>
      </c>
      <c r="AA83" s="299" t="str">
        <f>IF(ISERROR(LOG('∆Ct and 2^(-∆Ct) means'!P83)),"",IF(LOG('∆Ct and 2^(-∆Ct) means'!P83)&gt;1,LOG('∆Ct and 2^(-∆Ct) means'!P83),-1/LOG('∆Ct and 2^(-∆Ct) means'!P83)))</f>
        <v/>
      </c>
      <c r="AB83" s="299" t="str">
        <f>IF(ISERROR(LOG('∆Ct and 2^(-∆Ct) means'!Q83)),"",IF(LOG('∆Ct and 2^(-∆Ct) means'!Q83)&gt;1,LOG('∆Ct and 2^(-∆Ct) means'!Q83),-1/LOG('∆Ct and 2^(-∆Ct) means'!Q83)))</f>
        <v/>
      </c>
      <c r="AC83" s="299" t="str">
        <f>IF(ISERROR(LOG('∆Ct and 2^(-∆Ct) means'!R83)),"",IF(LOG('∆Ct and 2^(-∆Ct) means'!R83)&gt;1,LOG('∆Ct and 2^(-∆Ct) means'!R83),-1/LOG('∆Ct and 2^(-∆Ct) means'!R83)))</f>
        <v/>
      </c>
      <c r="AD83" s="299" t="str">
        <f>IF(ISERROR(LOG('∆Ct and 2^(-∆Ct) means'!S83)),"",IF(LOG('∆Ct and 2^(-∆Ct) means'!S83)&gt;1,LOG('∆Ct and 2^(-∆Ct) means'!S83),-1/LOG('∆Ct and 2^(-∆Ct) means'!S83)))</f>
        <v/>
      </c>
      <c r="AE83" s="299" t="str">
        <f>IF(ISERROR(LOG('∆Ct and 2^(-∆Ct) means'!T83)),"",IF(LOG('∆Ct and 2^(-∆Ct) means'!T83)&gt;1,LOG('∆Ct and 2^(-∆Ct) means'!T83),-1/LOG('∆Ct and 2^(-∆Ct) means'!T83)))</f>
        <v/>
      </c>
      <c r="AF83" s="299" t="str">
        <f>IF(ISERROR(LOG('∆Ct and 2^(-∆Ct) means'!U83)),"",IF(LOG('∆Ct and 2^(-∆Ct) means'!U83)&gt;1,LOG('∆Ct and 2^(-∆Ct) means'!U83),-1/LOG('∆Ct and 2^(-∆Ct) means'!U83)))</f>
        <v/>
      </c>
      <c r="AG83" s="299" t="str">
        <f>IF(ISERROR(LOG('∆Ct and 2^(-∆Ct) means'!V83)),"",IF(LOG('∆Ct and 2^(-∆Ct) means'!V83)&gt;1,LOG('∆Ct and 2^(-∆Ct) means'!V83),-1/LOG('∆Ct and 2^(-∆Ct) means'!V83)))</f>
        <v/>
      </c>
      <c r="AH83" s="299" t="str">
        <f>IF(ISERROR(LOG('∆Ct and 2^(-∆Ct) means'!W83)),"",IF(LOG('∆Ct and 2^(-∆Ct) means'!W83)&gt;1,LOG('∆Ct and 2^(-∆Ct) means'!W83),-1/LOG('∆Ct and 2^(-∆Ct) means'!W83)))</f>
        <v/>
      </c>
      <c r="AI83" s="300" t="str">
        <f>IF(ISERROR(LOG('∆Ct and 2^(-∆Ct) means'!X83)),"",IF(LOG('∆Ct and 2^(-∆Ct) means'!X83)&gt;1,LOG('∆Ct and 2^(-∆Ct) means'!X83),-1/LOG('∆Ct and 2^(-∆Ct) means'!X83)))</f>
        <v/>
      </c>
      <c r="AJ83" s="295" t="str">
        <f>'Express° Variation - Validation'!F83</f>
        <v/>
      </c>
      <c r="AK83" s="296" t="str">
        <f>'Express° Variation - Validation'!I83</f>
        <v/>
      </c>
      <c r="AL83" s="296" t="str">
        <f>'Express° Variation - Validation'!L83</f>
        <v/>
      </c>
      <c r="AM83" s="296" t="str">
        <f>'Express° Variation - Validation'!O83</f>
        <v/>
      </c>
      <c r="AN83" s="296" t="str">
        <f>'Express° Variation - Validation'!R83</f>
        <v/>
      </c>
      <c r="AO83" s="296" t="str">
        <f>'Express° Variation - Validation'!U83</f>
        <v/>
      </c>
      <c r="AP83" s="296" t="str">
        <f>'Express° Variation - Validation'!X83</f>
        <v/>
      </c>
      <c r="AQ83" s="296" t="str">
        <f>'Express° Variation - Validation'!AA83</f>
        <v/>
      </c>
      <c r="AR83" s="296" t="str">
        <f>'Express° Variation - Validation'!AD83</f>
        <v/>
      </c>
      <c r="AS83" s="297" t="str">
        <f>'Express° Variation - Validation'!AG83</f>
        <v/>
      </c>
      <c r="AT83" s="295" t="str">
        <f>'∆Ct and 2^(-∆Ct) means'!AK83</f>
        <v/>
      </c>
      <c r="AU83" s="296" t="str">
        <f>'∆Ct and 2^(-∆Ct) means'!AM83</f>
        <v/>
      </c>
      <c r="AV83" s="296" t="str">
        <f>'∆Ct and 2^(-∆Ct) means'!AO83</f>
        <v/>
      </c>
      <c r="AW83" s="296" t="str">
        <f>'∆Ct and 2^(-∆Ct) means'!AQ83</f>
        <v/>
      </c>
      <c r="AX83" s="296" t="str">
        <f>'∆Ct and 2^(-∆Ct) means'!AS83</f>
        <v/>
      </c>
      <c r="AY83" s="296" t="str">
        <f>'∆Ct and 2^(-∆Ct) means'!AU83</f>
        <v/>
      </c>
      <c r="AZ83" s="296" t="str">
        <f>'∆Ct and 2^(-∆Ct) means'!AW83</f>
        <v/>
      </c>
      <c r="BA83" s="296" t="str">
        <f>'∆Ct and 2^(-∆Ct) means'!AY83</f>
        <v/>
      </c>
      <c r="BB83" s="296" t="str">
        <f>'∆Ct and 2^(-∆Ct) means'!BA83</f>
        <v/>
      </c>
      <c r="BC83" s="297" t="str">
        <f>'∆Ct and 2^(-∆Ct) means'!BC83</f>
        <v/>
      </c>
    </row>
    <row r="84" spans="1:55" hidden="1">
      <c r="A84" s="265" t="s">
        <v>89</v>
      </c>
      <c r="B84" s="276" t="str">
        <f>'Selection of Genes to Bar Chart'!L10</f>
        <v/>
      </c>
      <c r="C84" s="275" t="str">
        <f>'Ct means'!C84</f>
        <v/>
      </c>
      <c r="D84" s="275" t="str">
        <f>'Ct means'!F84</f>
        <v/>
      </c>
      <c r="E84" s="275" t="str">
        <f>'Ct means'!I84</f>
        <v/>
      </c>
      <c r="F84" s="275" t="str">
        <f>'Ct means'!L84</f>
        <v/>
      </c>
      <c r="G84" s="275" t="str">
        <f>'Ct means'!O84</f>
        <v/>
      </c>
      <c r="H84" s="275" t="str">
        <f>'Ct means'!R84</f>
        <v/>
      </c>
      <c r="I84" s="275" t="str">
        <f>'Ct means'!U84</f>
        <v/>
      </c>
      <c r="J84" s="275" t="str">
        <f>'Ct means'!X84</f>
        <v/>
      </c>
      <c r="K84" s="275" t="str">
        <f>'Ct means'!AA84</f>
        <v/>
      </c>
      <c r="L84" s="275" t="str">
        <f>'Ct means'!AD84</f>
        <v/>
      </c>
      <c r="M84" s="275" t="str">
        <f>'Ct means'!AG84</f>
        <v/>
      </c>
      <c r="N84" s="298" t="str">
        <f>'∆Ct and 2^(-∆Ct) means'!Y84</f>
        <v/>
      </c>
      <c r="O84" s="299" t="str">
        <f>'∆Ct and 2^(-∆Ct) means'!Z84</f>
        <v/>
      </c>
      <c r="P84" s="299" t="str">
        <f>'∆Ct and 2^(-∆Ct) means'!AA84</f>
        <v/>
      </c>
      <c r="Q84" s="299" t="str">
        <f>'∆Ct and 2^(-∆Ct) means'!AB84</f>
        <v/>
      </c>
      <c r="R84" s="299" t="str">
        <f>'∆Ct and 2^(-∆Ct) means'!AC84</f>
        <v/>
      </c>
      <c r="S84" s="299" t="str">
        <f>'∆Ct and 2^(-∆Ct) means'!AD84</f>
        <v/>
      </c>
      <c r="T84" s="299" t="str">
        <f>'∆Ct and 2^(-∆Ct) means'!AE84</f>
        <v/>
      </c>
      <c r="U84" s="299" t="str">
        <f>'∆Ct and 2^(-∆Ct) means'!AF84</f>
        <v/>
      </c>
      <c r="V84" s="299" t="str">
        <f>'∆Ct and 2^(-∆Ct) means'!AG84</f>
        <v/>
      </c>
      <c r="W84" s="299" t="str">
        <f>'∆Ct and 2^(-∆Ct) means'!AH84</f>
        <v/>
      </c>
      <c r="X84" s="300" t="str">
        <f>'∆Ct and 2^(-∆Ct) means'!AI84</f>
        <v/>
      </c>
      <c r="Y84" s="298" t="str">
        <f>IF(ISERROR(LOG('∆Ct and 2^(-∆Ct) means'!N84)),"",IF(LOG('∆Ct and 2^(-∆Ct) means'!N84)&gt;1,LOG('∆Ct and 2^(-∆Ct) means'!N84),-1/LOG('∆Ct and 2^(-∆Ct) means'!N84)))</f>
        <v/>
      </c>
      <c r="Z84" s="299" t="str">
        <f>IF(ISERROR(LOG('∆Ct and 2^(-∆Ct) means'!O84)),"",IF(LOG('∆Ct and 2^(-∆Ct) means'!O84)&gt;1,LOG('∆Ct and 2^(-∆Ct) means'!O84),-1/LOG('∆Ct and 2^(-∆Ct) means'!O84)))</f>
        <v/>
      </c>
      <c r="AA84" s="299" t="str">
        <f>IF(ISERROR(LOG('∆Ct and 2^(-∆Ct) means'!P84)),"",IF(LOG('∆Ct and 2^(-∆Ct) means'!P84)&gt;1,LOG('∆Ct and 2^(-∆Ct) means'!P84),-1/LOG('∆Ct and 2^(-∆Ct) means'!P84)))</f>
        <v/>
      </c>
      <c r="AB84" s="299" t="str">
        <f>IF(ISERROR(LOG('∆Ct and 2^(-∆Ct) means'!Q84)),"",IF(LOG('∆Ct and 2^(-∆Ct) means'!Q84)&gt;1,LOG('∆Ct and 2^(-∆Ct) means'!Q84),-1/LOG('∆Ct and 2^(-∆Ct) means'!Q84)))</f>
        <v/>
      </c>
      <c r="AC84" s="299" t="str">
        <f>IF(ISERROR(LOG('∆Ct and 2^(-∆Ct) means'!R84)),"",IF(LOG('∆Ct and 2^(-∆Ct) means'!R84)&gt;1,LOG('∆Ct and 2^(-∆Ct) means'!R84),-1/LOG('∆Ct and 2^(-∆Ct) means'!R84)))</f>
        <v/>
      </c>
      <c r="AD84" s="299" t="str">
        <f>IF(ISERROR(LOG('∆Ct and 2^(-∆Ct) means'!S84)),"",IF(LOG('∆Ct and 2^(-∆Ct) means'!S84)&gt;1,LOG('∆Ct and 2^(-∆Ct) means'!S84),-1/LOG('∆Ct and 2^(-∆Ct) means'!S84)))</f>
        <v/>
      </c>
      <c r="AE84" s="299" t="str">
        <f>IF(ISERROR(LOG('∆Ct and 2^(-∆Ct) means'!T84)),"",IF(LOG('∆Ct and 2^(-∆Ct) means'!T84)&gt;1,LOG('∆Ct and 2^(-∆Ct) means'!T84),-1/LOG('∆Ct and 2^(-∆Ct) means'!T84)))</f>
        <v/>
      </c>
      <c r="AF84" s="299" t="str">
        <f>IF(ISERROR(LOG('∆Ct and 2^(-∆Ct) means'!U84)),"",IF(LOG('∆Ct and 2^(-∆Ct) means'!U84)&gt;1,LOG('∆Ct and 2^(-∆Ct) means'!U84),-1/LOG('∆Ct and 2^(-∆Ct) means'!U84)))</f>
        <v/>
      </c>
      <c r="AG84" s="299" t="str">
        <f>IF(ISERROR(LOG('∆Ct and 2^(-∆Ct) means'!V84)),"",IF(LOG('∆Ct and 2^(-∆Ct) means'!V84)&gt;1,LOG('∆Ct and 2^(-∆Ct) means'!V84),-1/LOG('∆Ct and 2^(-∆Ct) means'!V84)))</f>
        <v/>
      </c>
      <c r="AH84" s="299" t="str">
        <f>IF(ISERROR(LOG('∆Ct and 2^(-∆Ct) means'!W84)),"",IF(LOG('∆Ct and 2^(-∆Ct) means'!W84)&gt;1,LOG('∆Ct and 2^(-∆Ct) means'!W84),-1/LOG('∆Ct and 2^(-∆Ct) means'!W84)))</f>
        <v/>
      </c>
      <c r="AI84" s="300" t="str">
        <f>IF(ISERROR(LOG('∆Ct and 2^(-∆Ct) means'!X84)),"",IF(LOG('∆Ct and 2^(-∆Ct) means'!X84)&gt;1,LOG('∆Ct and 2^(-∆Ct) means'!X84),-1/LOG('∆Ct and 2^(-∆Ct) means'!X84)))</f>
        <v/>
      </c>
      <c r="AJ84" s="295" t="str">
        <f>'Express° Variation - Validation'!F84</f>
        <v/>
      </c>
      <c r="AK84" s="296" t="str">
        <f>'Express° Variation - Validation'!I84</f>
        <v/>
      </c>
      <c r="AL84" s="296" t="str">
        <f>'Express° Variation - Validation'!L84</f>
        <v/>
      </c>
      <c r="AM84" s="296" t="str">
        <f>'Express° Variation - Validation'!O84</f>
        <v/>
      </c>
      <c r="AN84" s="296" t="str">
        <f>'Express° Variation - Validation'!R84</f>
        <v/>
      </c>
      <c r="AO84" s="296" t="str">
        <f>'Express° Variation - Validation'!U84</f>
        <v/>
      </c>
      <c r="AP84" s="296" t="str">
        <f>'Express° Variation - Validation'!X84</f>
        <v/>
      </c>
      <c r="AQ84" s="296" t="str">
        <f>'Express° Variation - Validation'!AA84</f>
        <v/>
      </c>
      <c r="AR84" s="296" t="str">
        <f>'Express° Variation - Validation'!AD84</f>
        <v/>
      </c>
      <c r="AS84" s="297" t="str">
        <f>'Express° Variation - Validation'!AG84</f>
        <v/>
      </c>
      <c r="AT84" s="295" t="str">
        <f>'∆Ct and 2^(-∆Ct) means'!AK84</f>
        <v/>
      </c>
      <c r="AU84" s="296" t="str">
        <f>'∆Ct and 2^(-∆Ct) means'!AM84</f>
        <v/>
      </c>
      <c r="AV84" s="296" t="str">
        <f>'∆Ct and 2^(-∆Ct) means'!AO84</f>
        <v/>
      </c>
      <c r="AW84" s="296" t="str">
        <f>'∆Ct and 2^(-∆Ct) means'!AQ84</f>
        <v/>
      </c>
      <c r="AX84" s="296" t="str">
        <f>'∆Ct and 2^(-∆Ct) means'!AS84</f>
        <v/>
      </c>
      <c r="AY84" s="296" t="str">
        <f>'∆Ct and 2^(-∆Ct) means'!AU84</f>
        <v/>
      </c>
      <c r="AZ84" s="296" t="str">
        <f>'∆Ct and 2^(-∆Ct) means'!AW84</f>
        <v/>
      </c>
      <c r="BA84" s="296" t="str">
        <f>'∆Ct and 2^(-∆Ct) means'!AY84</f>
        <v/>
      </c>
      <c r="BB84" s="296" t="str">
        <f>'∆Ct and 2^(-∆Ct) means'!BA84</f>
        <v/>
      </c>
      <c r="BC84" s="297" t="str">
        <f>'∆Ct and 2^(-∆Ct) means'!BC84</f>
        <v/>
      </c>
    </row>
    <row r="85" spans="1:55" hidden="1">
      <c r="A85" s="265" t="s">
        <v>90</v>
      </c>
      <c r="B85" s="276" t="str">
        <f>'Selection of Genes to Bar Chart'!M10</f>
        <v/>
      </c>
      <c r="C85" s="275" t="str">
        <f>'Ct means'!C85</f>
        <v/>
      </c>
      <c r="D85" s="275" t="str">
        <f>'Ct means'!F85</f>
        <v/>
      </c>
      <c r="E85" s="275" t="str">
        <f>'Ct means'!I85</f>
        <v/>
      </c>
      <c r="F85" s="275" t="str">
        <f>'Ct means'!L85</f>
        <v/>
      </c>
      <c r="G85" s="275" t="str">
        <f>'Ct means'!O85</f>
        <v/>
      </c>
      <c r="H85" s="275" t="str">
        <f>'Ct means'!R85</f>
        <v/>
      </c>
      <c r="I85" s="275" t="str">
        <f>'Ct means'!U85</f>
        <v/>
      </c>
      <c r="J85" s="275" t="str">
        <f>'Ct means'!X85</f>
        <v/>
      </c>
      <c r="K85" s="275" t="str">
        <f>'Ct means'!AA85</f>
        <v/>
      </c>
      <c r="L85" s="275" t="str">
        <f>'Ct means'!AD85</f>
        <v/>
      </c>
      <c r="M85" s="275" t="str">
        <f>'Ct means'!AG85</f>
        <v/>
      </c>
      <c r="N85" s="298" t="str">
        <f>'∆Ct and 2^(-∆Ct) means'!Y85</f>
        <v/>
      </c>
      <c r="O85" s="299" t="str">
        <f>'∆Ct and 2^(-∆Ct) means'!Z85</f>
        <v/>
      </c>
      <c r="P85" s="299" t="str">
        <f>'∆Ct and 2^(-∆Ct) means'!AA85</f>
        <v/>
      </c>
      <c r="Q85" s="299" t="str">
        <f>'∆Ct and 2^(-∆Ct) means'!AB85</f>
        <v/>
      </c>
      <c r="R85" s="299" t="str">
        <f>'∆Ct and 2^(-∆Ct) means'!AC85</f>
        <v/>
      </c>
      <c r="S85" s="299" t="str">
        <f>'∆Ct and 2^(-∆Ct) means'!AD85</f>
        <v/>
      </c>
      <c r="T85" s="299" t="str">
        <f>'∆Ct and 2^(-∆Ct) means'!AE85</f>
        <v/>
      </c>
      <c r="U85" s="299" t="str">
        <f>'∆Ct and 2^(-∆Ct) means'!AF85</f>
        <v/>
      </c>
      <c r="V85" s="299" t="str">
        <f>'∆Ct and 2^(-∆Ct) means'!AG85</f>
        <v/>
      </c>
      <c r="W85" s="299" t="str">
        <f>'∆Ct and 2^(-∆Ct) means'!AH85</f>
        <v/>
      </c>
      <c r="X85" s="300" t="str">
        <f>'∆Ct and 2^(-∆Ct) means'!AI85</f>
        <v/>
      </c>
      <c r="Y85" s="298" t="str">
        <f>IF(ISERROR(LOG('∆Ct and 2^(-∆Ct) means'!N85)),"",IF(LOG('∆Ct and 2^(-∆Ct) means'!N85)&gt;1,LOG('∆Ct and 2^(-∆Ct) means'!N85),-1/LOG('∆Ct and 2^(-∆Ct) means'!N85)))</f>
        <v/>
      </c>
      <c r="Z85" s="299" t="str">
        <f>IF(ISERROR(LOG('∆Ct and 2^(-∆Ct) means'!O85)),"",IF(LOG('∆Ct and 2^(-∆Ct) means'!O85)&gt;1,LOG('∆Ct and 2^(-∆Ct) means'!O85),-1/LOG('∆Ct and 2^(-∆Ct) means'!O85)))</f>
        <v/>
      </c>
      <c r="AA85" s="299" t="str">
        <f>IF(ISERROR(LOG('∆Ct and 2^(-∆Ct) means'!P85)),"",IF(LOG('∆Ct and 2^(-∆Ct) means'!P85)&gt;1,LOG('∆Ct and 2^(-∆Ct) means'!P85),-1/LOG('∆Ct and 2^(-∆Ct) means'!P85)))</f>
        <v/>
      </c>
      <c r="AB85" s="299" t="str">
        <f>IF(ISERROR(LOG('∆Ct and 2^(-∆Ct) means'!Q85)),"",IF(LOG('∆Ct and 2^(-∆Ct) means'!Q85)&gt;1,LOG('∆Ct and 2^(-∆Ct) means'!Q85),-1/LOG('∆Ct and 2^(-∆Ct) means'!Q85)))</f>
        <v/>
      </c>
      <c r="AC85" s="299" t="str">
        <f>IF(ISERROR(LOG('∆Ct and 2^(-∆Ct) means'!R85)),"",IF(LOG('∆Ct and 2^(-∆Ct) means'!R85)&gt;1,LOG('∆Ct and 2^(-∆Ct) means'!R85),-1/LOG('∆Ct and 2^(-∆Ct) means'!R85)))</f>
        <v/>
      </c>
      <c r="AD85" s="299" t="str">
        <f>IF(ISERROR(LOG('∆Ct and 2^(-∆Ct) means'!S85)),"",IF(LOG('∆Ct and 2^(-∆Ct) means'!S85)&gt;1,LOG('∆Ct and 2^(-∆Ct) means'!S85),-1/LOG('∆Ct and 2^(-∆Ct) means'!S85)))</f>
        <v/>
      </c>
      <c r="AE85" s="299" t="str">
        <f>IF(ISERROR(LOG('∆Ct and 2^(-∆Ct) means'!T85)),"",IF(LOG('∆Ct and 2^(-∆Ct) means'!T85)&gt;1,LOG('∆Ct and 2^(-∆Ct) means'!T85),-1/LOG('∆Ct and 2^(-∆Ct) means'!T85)))</f>
        <v/>
      </c>
      <c r="AF85" s="299" t="str">
        <f>IF(ISERROR(LOG('∆Ct and 2^(-∆Ct) means'!U85)),"",IF(LOG('∆Ct and 2^(-∆Ct) means'!U85)&gt;1,LOG('∆Ct and 2^(-∆Ct) means'!U85),-1/LOG('∆Ct and 2^(-∆Ct) means'!U85)))</f>
        <v/>
      </c>
      <c r="AG85" s="299" t="str">
        <f>IF(ISERROR(LOG('∆Ct and 2^(-∆Ct) means'!V85)),"",IF(LOG('∆Ct and 2^(-∆Ct) means'!V85)&gt;1,LOG('∆Ct and 2^(-∆Ct) means'!V85),-1/LOG('∆Ct and 2^(-∆Ct) means'!V85)))</f>
        <v/>
      </c>
      <c r="AH85" s="299" t="str">
        <f>IF(ISERROR(LOG('∆Ct and 2^(-∆Ct) means'!W85)),"",IF(LOG('∆Ct and 2^(-∆Ct) means'!W85)&gt;1,LOG('∆Ct and 2^(-∆Ct) means'!W85),-1/LOG('∆Ct and 2^(-∆Ct) means'!W85)))</f>
        <v/>
      </c>
      <c r="AI85" s="300" t="str">
        <f>IF(ISERROR(LOG('∆Ct and 2^(-∆Ct) means'!X85)),"",IF(LOG('∆Ct and 2^(-∆Ct) means'!X85)&gt;1,LOG('∆Ct and 2^(-∆Ct) means'!X85),-1/LOG('∆Ct and 2^(-∆Ct) means'!X85)))</f>
        <v/>
      </c>
      <c r="AJ85" s="295" t="str">
        <f>'Express° Variation - Validation'!F85</f>
        <v/>
      </c>
      <c r="AK85" s="296" t="str">
        <f>'Express° Variation - Validation'!I85</f>
        <v/>
      </c>
      <c r="AL85" s="296" t="str">
        <f>'Express° Variation - Validation'!L85</f>
        <v/>
      </c>
      <c r="AM85" s="296" t="str">
        <f>'Express° Variation - Validation'!O85</f>
        <v/>
      </c>
      <c r="AN85" s="296" t="str">
        <f>'Express° Variation - Validation'!R85</f>
        <v/>
      </c>
      <c r="AO85" s="296" t="str">
        <f>'Express° Variation - Validation'!U85</f>
        <v/>
      </c>
      <c r="AP85" s="296" t="str">
        <f>'Express° Variation - Validation'!X85</f>
        <v/>
      </c>
      <c r="AQ85" s="296" t="str">
        <f>'Express° Variation - Validation'!AA85</f>
        <v/>
      </c>
      <c r="AR85" s="296" t="str">
        <f>'Express° Variation - Validation'!AD85</f>
        <v/>
      </c>
      <c r="AS85" s="297" t="str">
        <f>'Express° Variation - Validation'!AG85</f>
        <v/>
      </c>
      <c r="AT85" s="295" t="str">
        <f>'∆Ct and 2^(-∆Ct) means'!AK85</f>
        <v/>
      </c>
      <c r="AU85" s="296" t="str">
        <f>'∆Ct and 2^(-∆Ct) means'!AM85</f>
        <v/>
      </c>
      <c r="AV85" s="296" t="str">
        <f>'∆Ct and 2^(-∆Ct) means'!AO85</f>
        <v/>
      </c>
      <c r="AW85" s="296" t="str">
        <f>'∆Ct and 2^(-∆Ct) means'!AQ85</f>
        <v/>
      </c>
      <c r="AX85" s="296" t="str">
        <f>'∆Ct and 2^(-∆Ct) means'!AS85</f>
        <v/>
      </c>
      <c r="AY85" s="296" t="str">
        <f>'∆Ct and 2^(-∆Ct) means'!AU85</f>
        <v/>
      </c>
      <c r="AZ85" s="296" t="str">
        <f>'∆Ct and 2^(-∆Ct) means'!AW85</f>
        <v/>
      </c>
      <c r="BA85" s="296" t="str">
        <f>'∆Ct and 2^(-∆Ct) means'!AY85</f>
        <v/>
      </c>
      <c r="BB85" s="296" t="str">
        <f>'∆Ct and 2^(-∆Ct) means'!BA85</f>
        <v/>
      </c>
      <c r="BC85" s="297" t="str">
        <f>'∆Ct and 2^(-∆Ct) means'!BC85</f>
        <v/>
      </c>
    </row>
    <row r="86" spans="1:55" ht="15.75" hidden="1" thickBot="1">
      <c r="A86" s="244" t="s">
        <v>91</v>
      </c>
      <c r="B86" s="243" t="str">
        <f>'Selection of Genes to Bar Chart'!N10</f>
        <v/>
      </c>
      <c r="C86" s="284" t="str">
        <f>'Ct means'!C86</f>
        <v/>
      </c>
      <c r="D86" s="282" t="str">
        <f>'Ct means'!F86</f>
        <v/>
      </c>
      <c r="E86" s="282" t="str">
        <f>'Ct means'!I86</f>
        <v/>
      </c>
      <c r="F86" s="282" t="str">
        <f>'Ct means'!L86</f>
        <v/>
      </c>
      <c r="G86" s="282" t="str">
        <f>'Ct means'!O86</f>
        <v/>
      </c>
      <c r="H86" s="282" t="str">
        <f>'Ct means'!R86</f>
        <v/>
      </c>
      <c r="I86" s="282" t="str">
        <f>'Ct means'!U86</f>
        <v/>
      </c>
      <c r="J86" s="282" t="str">
        <f>'Ct means'!X86</f>
        <v/>
      </c>
      <c r="K86" s="282" t="str">
        <f>'Ct means'!AA86</f>
        <v/>
      </c>
      <c r="L86" s="282" t="str">
        <f>'Ct means'!AD86</f>
        <v/>
      </c>
      <c r="M86" s="280" t="str">
        <f>'Ct means'!AG86</f>
        <v/>
      </c>
      <c r="N86" s="246" t="str">
        <f>'∆Ct and 2^(-∆Ct) means'!Y86</f>
        <v/>
      </c>
      <c r="O86" s="247" t="str">
        <f>'∆Ct and 2^(-∆Ct) means'!Z86</f>
        <v/>
      </c>
      <c r="P86" s="247" t="str">
        <f>'∆Ct and 2^(-∆Ct) means'!AA86</f>
        <v/>
      </c>
      <c r="Q86" s="247" t="str">
        <f>'∆Ct and 2^(-∆Ct) means'!AB86</f>
        <v/>
      </c>
      <c r="R86" s="247" t="str">
        <f>'∆Ct and 2^(-∆Ct) means'!AC86</f>
        <v/>
      </c>
      <c r="S86" s="247" t="str">
        <f>'∆Ct and 2^(-∆Ct) means'!AD86</f>
        <v/>
      </c>
      <c r="T86" s="247" t="str">
        <f>'∆Ct and 2^(-∆Ct) means'!AE86</f>
        <v/>
      </c>
      <c r="U86" s="247" t="str">
        <f>'∆Ct and 2^(-∆Ct) means'!AF86</f>
        <v/>
      </c>
      <c r="V86" s="247" t="str">
        <f>'∆Ct and 2^(-∆Ct) means'!AG86</f>
        <v/>
      </c>
      <c r="W86" s="247" t="str">
        <f>'∆Ct and 2^(-∆Ct) means'!AH86</f>
        <v/>
      </c>
      <c r="X86" s="240" t="str">
        <f>'∆Ct and 2^(-∆Ct) means'!AI86</f>
        <v/>
      </c>
      <c r="Y86" s="246" t="str">
        <f>IF(ISERROR(LOG('∆Ct and 2^(-∆Ct) means'!N86)),"",IF(LOG('∆Ct and 2^(-∆Ct) means'!N86)&gt;1,LOG('∆Ct and 2^(-∆Ct) means'!N86),-1/LOG('∆Ct and 2^(-∆Ct) means'!N86)))</f>
        <v/>
      </c>
      <c r="Z86" s="247" t="str">
        <f>IF(ISERROR(LOG('∆Ct and 2^(-∆Ct) means'!O86)),"",IF(LOG('∆Ct and 2^(-∆Ct) means'!O86)&gt;1,LOG('∆Ct and 2^(-∆Ct) means'!O86),-1/LOG('∆Ct and 2^(-∆Ct) means'!O86)))</f>
        <v/>
      </c>
      <c r="AA86" s="247" t="str">
        <f>IF(ISERROR(LOG('∆Ct and 2^(-∆Ct) means'!P86)),"",IF(LOG('∆Ct and 2^(-∆Ct) means'!P86)&gt;1,LOG('∆Ct and 2^(-∆Ct) means'!P86),-1/LOG('∆Ct and 2^(-∆Ct) means'!P86)))</f>
        <v/>
      </c>
      <c r="AB86" s="247" t="str">
        <f>IF(ISERROR(LOG('∆Ct and 2^(-∆Ct) means'!Q86)),"",IF(LOG('∆Ct and 2^(-∆Ct) means'!Q86)&gt;1,LOG('∆Ct and 2^(-∆Ct) means'!Q86),-1/LOG('∆Ct and 2^(-∆Ct) means'!Q86)))</f>
        <v/>
      </c>
      <c r="AC86" s="247" t="str">
        <f>IF(ISERROR(LOG('∆Ct and 2^(-∆Ct) means'!R86)),"",IF(LOG('∆Ct and 2^(-∆Ct) means'!R86)&gt;1,LOG('∆Ct and 2^(-∆Ct) means'!R86),-1/LOG('∆Ct and 2^(-∆Ct) means'!R86)))</f>
        <v/>
      </c>
      <c r="AD86" s="247" t="str">
        <f>IF(ISERROR(LOG('∆Ct and 2^(-∆Ct) means'!S86)),"",IF(LOG('∆Ct and 2^(-∆Ct) means'!S86)&gt;1,LOG('∆Ct and 2^(-∆Ct) means'!S86),-1/LOG('∆Ct and 2^(-∆Ct) means'!S86)))</f>
        <v/>
      </c>
      <c r="AE86" s="247" t="str">
        <f>IF(ISERROR(LOG('∆Ct and 2^(-∆Ct) means'!T86)),"",IF(LOG('∆Ct and 2^(-∆Ct) means'!T86)&gt;1,LOG('∆Ct and 2^(-∆Ct) means'!T86),-1/LOG('∆Ct and 2^(-∆Ct) means'!T86)))</f>
        <v/>
      </c>
      <c r="AF86" s="247" t="str">
        <f>IF(ISERROR(LOG('∆Ct and 2^(-∆Ct) means'!U86)),"",IF(LOG('∆Ct and 2^(-∆Ct) means'!U86)&gt;1,LOG('∆Ct and 2^(-∆Ct) means'!U86),-1/LOG('∆Ct and 2^(-∆Ct) means'!U86)))</f>
        <v/>
      </c>
      <c r="AG86" s="247" t="str">
        <f>IF(ISERROR(LOG('∆Ct and 2^(-∆Ct) means'!V86)),"",IF(LOG('∆Ct and 2^(-∆Ct) means'!V86)&gt;1,LOG('∆Ct and 2^(-∆Ct) means'!V86),-1/LOG('∆Ct and 2^(-∆Ct) means'!V86)))</f>
        <v/>
      </c>
      <c r="AH86" s="247" t="str">
        <f>IF(ISERROR(LOG('∆Ct and 2^(-∆Ct) means'!W86)),"",IF(LOG('∆Ct and 2^(-∆Ct) means'!W86)&gt;1,LOG('∆Ct and 2^(-∆Ct) means'!W86),-1/LOG('∆Ct and 2^(-∆Ct) means'!W86)))</f>
        <v/>
      </c>
      <c r="AI86" s="240" t="str">
        <f>IF(ISERROR(LOG('∆Ct and 2^(-∆Ct) means'!X86)),"",IF(LOG('∆Ct and 2^(-∆Ct) means'!X86)&gt;1,LOG('∆Ct and 2^(-∆Ct) means'!X86),-1/LOG('∆Ct and 2^(-∆Ct) means'!X86)))</f>
        <v/>
      </c>
      <c r="AJ86" s="242" t="str">
        <f>'Express° Variation - Validation'!F86</f>
        <v/>
      </c>
      <c r="AK86" s="283" t="str">
        <f>'Express° Variation - Validation'!I86</f>
        <v/>
      </c>
      <c r="AL86" s="283" t="str">
        <f>'Express° Variation - Validation'!L86</f>
        <v/>
      </c>
      <c r="AM86" s="283" t="str">
        <f>'Express° Variation - Validation'!O86</f>
        <v/>
      </c>
      <c r="AN86" s="283" t="str">
        <f>'Express° Variation - Validation'!R86</f>
        <v/>
      </c>
      <c r="AO86" s="283" t="str">
        <f>'Express° Variation - Validation'!U86</f>
        <v/>
      </c>
      <c r="AP86" s="283" t="str">
        <f>'Express° Variation - Validation'!X86</f>
        <v/>
      </c>
      <c r="AQ86" s="283" t="str">
        <f>'Express° Variation - Validation'!AA86</f>
        <v/>
      </c>
      <c r="AR86" s="283" t="str">
        <f>'Express° Variation - Validation'!AD86</f>
        <v/>
      </c>
      <c r="AS86" s="281" t="str">
        <f>'Express° Variation - Validation'!AG86</f>
        <v/>
      </c>
      <c r="AT86" s="242" t="str">
        <f>'∆Ct and 2^(-∆Ct) means'!AK86</f>
        <v/>
      </c>
      <c r="AU86" s="283" t="str">
        <f>'∆Ct and 2^(-∆Ct) means'!AM86</f>
        <v/>
      </c>
      <c r="AV86" s="283" t="str">
        <f>'∆Ct and 2^(-∆Ct) means'!AO86</f>
        <v/>
      </c>
      <c r="AW86" s="283" t="str">
        <f>'∆Ct and 2^(-∆Ct) means'!AQ86</f>
        <v/>
      </c>
      <c r="AX86" s="283" t="str">
        <f>'∆Ct and 2^(-∆Ct) means'!AS86</f>
        <v/>
      </c>
      <c r="AY86" s="283" t="str">
        <f>'∆Ct and 2^(-∆Ct) means'!AU86</f>
        <v/>
      </c>
      <c r="AZ86" s="283" t="str">
        <f>'∆Ct and 2^(-∆Ct) means'!AW86</f>
        <v/>
      </c>
      <c r="BA86" s="283" t="str">
        <f>'∆Ct and 2^(-∆Ct) means'!AY86</f>
        <v/>
      </c>
      <c r="BB86" s="283" t="str">
        <f>'∆Ct and 2^(-∆Ct) means'!BA86</f>
        <v/>
      </c>
      <c r="BC86" s="281" t="str">
        <f>'∆Ct and 2^(-∆Ct) means'!BC86</f>
        <v/>
      </c>
    </row>
    <row r="87" spans="1:55">
      <c r="A87" s="258"/>
      <c r="B87" s="263"/>
      <c r="C87" s="263" t="str">
        <f>IF(COUNT(C3:C86)=0,"F","V")</f>
        <v>F</v>
      </c>
      <c r="D87" s="263" t="str">
        <f t="shared" ref="D87:BC87" si="4">IF(COUNT(D3:D86)=0,"F","V")</f>
        <v>F</v>
      </c>
      <c r="E87" s="263" t="str">
        <f t="shared" si="4"/>
        <v>F</v>
      </c>
      <c r="F87" s="263" t="str">
        <f t="shared" si="4"/>
        <v>F</v>
      </c>
      <c r="G87" s="263" t="str">
        <f t="shared" si="4"/>
        <v>F</v>
      </c>
      <c r="H87" s="263" t="str">
        <f t="shared" si="4"/>
        <v>F</v>
      </c>
      <c r="I87" s="263" t="str">
        <f t="shared" si="4"/>
        <v>F</v>
      </c>
      <c r="J87" s="263" t="str">
        <f t="shared" si="4"/>
        <v>F</v>
      </c>
      <c r="K87" s="263" t="str">
        <f t="shared" si="4"/>
        <v>F</v>
      </c>
      <c r="L87" s="263" t="str">
        <f t="shared" si="4"/>
        <v>F</v>
      </c>
      <c r="M87" s="263" t="str">
        <f t="shared" si="4"/>
        <v>F</v>
      </c>
      <c r="N87" s="263" t="str">
        <f t="shared" si="4"/>
        <v>F</v>
      </c>
      <c r="O87" s="263" t="str">
        <f t="shared" si="4"/>
        <v>F</v>
      </c>
      <c r="P87" s="263" t="str">
        <f t="shared" si="4"/>
        <v>F</v>
      </c>
      <c r="Q87" s="263" t="str">
        <f t="shared" si="4"/>
        <v>F</v>
      </c>
      <c r="R87" s="263" t="str">
        <f t="shared" si="4"/>
        <v>F</v>
      </c>
      <c r="S87" s="263" t="str">
        <f t="shared" si="4"/>
        <v>F</v>
      </c>
      <c r="T87" s="263" t="str">
        <f t="shared" si="4"/>
        <v>F</v>
      </c>
      <c r="U87" s="263" t="str">
        <f t="shared" si="4"/>
        <v>F</v>
      </c>
      <c r="V87" s="263" t="str">
        <f t="shared" si="4"/>
        <v>F</v>
      </c>
      <c r="W87" s="263" t="str">
        <f t="shared" si="4"/>
        <v>F</v>
      </c>
      <c r="X87" s="263" t="str">
        <f t="shared" si="4"/>
        <v>F</v>
      </c>
      <c r="Y87" s="263" t="str">
        <f t="shared" si="4"/>
        <v>F</v>
      </c>
      <c r="Z87" s="263" t="str">
        <f t="shared" si="4"/>
        <v>F</v>
      </c>
      <c r="AA87" s="263" t="str">
        <f t="shared" si="4"/>
        <v>F</v>
      </c>
      <c r="AB87" s="263" t="str">
        <f t="shared" si="4"/>
        <v>F</v>
      </c>
      <c r="AC87" s="263" t="str">
        <f t="shared" si="4"/>
        <v>F</v>
      </c>
      <c r="AD87" s="263" t="str">
        <f t="shared" si="4"/>
        <v>F</v>
      </c>
      <c r="AE87" s="263" t="str">
        <f t="shared" si="4"/>
        <v>F</v>
      </c>
      <c r="AF87" s="263" t="str">
        <f t="shared" si="4"/>
        <v>F</v>
      </c>
      <c r="AG87" s="263" t="str">
        <f t="shared" si="4"/>
        <v>F</v>
      </c>
      <c r="AH87" s="263" t="str">
        <f t="shared" si="4"/>
        <v>F</v>
      </c>
      <c r="AI87" s="263" t="str">
        <f t="shared" si="4"/>
        <v>F</v>
      </c>
      <c r="AJ87" s="263" t="str">
        <f t="shared" si="4"/>
        <v>F</v>
      </c>
      <c r="AK87" s="263" t="str">
        <f t="shared" si="4"/>
        <v>F</v>
      </c>
      <c r="AL87" s="263" t="str">
        <f t="shared" si="4"/>
        <v>F</v>
      </c>
      <c r="AM87" s="263" t="str">
        <f t="shared" si="4"/>
        <v>F</v>
      </c>
      <c r="AN87" s="263" t="str">
        <f t="shared" si="4"/>
        <v>F</v>
      </c>
      <c r="AO87" s="263" t="str">
        <f t="shared" si="4"/>
        <v>F</v>
      </c>
      <c r="AP87" s="263" t="str">
        <f t="shared" si="4"/>
        <v>F</v>
      </c>
      <c r="AQ87" s="263" t="str">
        <f t="shared" si="4"/>
        <v>F</v>
      </c>
      <c r="AR87" s="263" t="str">
        <f t="shared" si="4"/>
        <v>F</v>
      </c>
      <c r="AS87" s="263" t="str">
        <f t="shared" si="4"/>
        <v>F</v>
      </c>
      <c r="AT87" s="263" t="str">
        <f t="shared" si="4"/>
        <v>F</v>
      </c>
      <c r="AU87" s="263" t="str">
        <f t="shared" si="4"/>
        <v>F</v>
      </c>
      <c r="AV87" s="263" t="str">
        <f t="shared" si="4"/>
        <v>F</v>
      </c>
      <c r="AW87" s="263" t="str">
        <f t="shared" si="4"/>
        <v>F</v>
      </c>
      <c r="AX87" s="263" t="str">
        <f t="shared" si="4"/>
        <v>F</v>
      </c>
      <c r="AY87" s="263" t="str">
        <f t="shared" si="4"/>
        <v>F</v>
      </c>
      <c r="AZ87" s="263" t="str">
        <f t="shared" si="4"/>
        <v>F</v>
      </c>
      <c r="BA87" s="263" t="str">
        <f t="shared" si="4"/>
        <v>F</v>
      </c>
      <c r="BB87" s="263" t="str">
        <f t="shared" si="4"/>
        <v>F</v>
      </c>
      <c r="BC87" s="263" t="str">
        <f t="shared" si="4"/>
        <v>F</v>
      </c>
    </row>
  </sheetData>
  <mergeCells count="7">
    <mergeCell ref="AT1:BC1"/>
    <mergeCell ref="C1:E1"/>
    <mergeCell ref="A1:A2"/>
    <mergeCell ref="Y1:AI1"/>
    <mergeCell ref="AJ1:AS1"/>
    <mergeCell ref="B1:B2"/>
    <mergeCell ref="N1:X1"/>
  </mergeCells>
  <hyperlinks>
    <hyperlink ref="C1:E1" location="'User Guide'!A61" display="Link to the User Guide"/>
  </hyperlinks>
  <pageMargins left="0.7" right="0.7" top="0.75" bottom="0.75" header="0.3" footer="0.3"/>
</worksheet>
</file>

<file path=xl/worksheets/sheet29.xml><?xml version="1.0" encoding="utf-8"?>
<worksheet xmlns="http://schemas.openxmlformats.org/spreadsheetml/2006/main" xmlns:r="http://schemas.openxmlformats.org/officeDocument/2006/relationships">
  <sheetPr codeName="Feuil34"/>
  <dimension ref="A1:K79"/>
  <sheetViews>
    <sheetView zoomScale="60" zoomScaleNormal="60" workbookViewId="0">
      <selection activeCell="K115" sqref="K115"/>
    </sheetView>
  </sheetViews>
  <sheetFormatPr baseColWidth="10" defaultRowHeight="15"/>
  <sheetData>
    <row r="1" spans="1:11">
      <c r="A1" s="693" t="s">
        <v>257</v>
      </c>
      <c r="B1" s="475"/>
      <c r="C1" s="476"/>
      <c r="D1" s="302"/>
      <c r="E1" s="302"/>
      <c r="F1" s="302"/>
      <c r="G1" s="302"/>
      <c r="H1" s="302"/>
      <c r="I1" s="302"/>
      <c r="J1" s="302"/>
      <c r="K1" s="302"/>
    </row>
    <row r="2" spans="1:11">
      <c r="A2" s="302"/>
      <c r="B2" s="699" t="s">
        <v>285</v>
      </c>
      <c r="C2" s="699"/>
      <c r="D2" s="699"/>
      <c r="E2" s="699"/>
      <c r="F2" s="699"/>
      <c r="G2" s="699"/>
      <c r="H2" s="699"/>
      <c r="I2" s="699"/>
      <c r="J2" s="699"/>
      <c r="K2" s="699"/>
    </row>
    <row r="3" spans="1:11">
      <c r="A3" s="302"/>
      <c r="B3" s="302"/>
      <c r="C3" s="302"/>
      <c r="D3" s="302"/>
      <c r="E3" s="302"/>
      <c r="F3" s="302"/>
      <c r="G3" s="302"/>
      <c r="H3" s="302"/>
      <c r="I3" s="302"/>
      <c r="J3" s="302"/>
      <c r="K3" s="302"/>
    </row>
    <row r="19" spans="1:11">
      <c r="A19" s="302"/>
      <c r="B19" s="302"/>
      <c r="C19" s="302"/>
      <c r="D19" s="302"/>
      <c r="E19" s="302"/>
      <c r="F19" s="302"/>
      <c r="G19" s="302"/>
      <c r="H19" s="302"/>
      <c r="I19" s="302"/>
      <c r="J19" s="302"/>
      <c r="K19" s="302"/>
    </row>
    <row r="20" spans="1:11">
      <c r="A20" s="302"/>
      <c r="B20" s="302"/>
      <c r="C20" s="302"/>
      <c r="D20" s="302"/>
      <c r="E20" s="302"/>
      <c r="F20" s="302"/>
      <c r="G20" s="302"/>
      <c r="H20" s="302"/>
      <c r="I20" s="302"/>
      <c r="J20" s="302"/>
      <c r="K20" s="302"/>
    </row>
    <row r="22" spans="1:11" ht="17.25">
      <c r="A22" s="302"/>
      <c r="B22" s="699" t="s">
        <v>306</v>
      </c>
      <c r="C22" s="699"/>
      <c r="D22" s="699"/>
      <c r="E22" s="699"/>
      <c r="F22" s="699"/>
      <c r="G22" s="699"/>
      <c r="H22" s="699"/>
      <c r="I22" s="699"/>
      <c r="J22" s="699"/>
      <c r="K22" s="699"/>
    </row>
    <row r="34" spans="1:11">
      <c r="A34" s="302"/>
      <c r="B34" s="302"/>
      <c r="C34" s="302"/>
      <c r="D34" s="302"/>
      <c r="E34" s="302"/>
      <c r="F34" s="302"/>
      <c r="G34" s="302"/>
      <c r="H34" s="302"/>
      <c r="I34" s="302"/>
      <c r="J34" s="302"/>
      <c r="K34" s="302"/>
    </row>
    <row r="35" spans="1:11">
      <c r="A35" s="302"/>
      <c r="B35" s="302"/>
      <c r="C35" s="302"/>
      <c r="D35" s="302"/>
      <c r="E35" s="302"/>
      <c r="F35" s="302"/>
      <c r="G35" s="302"/>
      <c r="H35" s="302"/>
      <c r="I35" s="302"/>
      <c r="J35" s="302"/>
      <c r="K35" s="302"/>
    </row>
    <row r="36" spans="1:11">
      <c r="A36" s="303"/>
      <c r="B36" s="302"/>
      <c r="C36" s="302"/>
      <c r="D36" s="302"/>
      <c r="E36" s="302"/>
      <c r="F36" s="302"/>
      <c r="G36" s="302"/>
      <c r="H36" s="302"/>
      <c r="I36" s="302"/>
      <c r="J36" s="302"/>
      <c r="K36" s="302"/>
    </row>
    <row r="40" spans="1:11">
      <c r="F40" s="302"/>
    </row>
    <row r="41" spans="1:11" ht="17.25">
      <c r="A41" s="302"/>
      <c r="B41" s="699" t="s">
        <v>307</v>
      </c>
      <c r="C41" s="699"/>
      <c r="D41" s="699"/>
      <c r="E41" s="699"/>
      <c r="F41" s="699"/>
      <c r="G41" s="699"/>
      <c r="H41" s="699"/>
      <c r="I41" s="699"/>
      <c r="J41" s="699"/>
      <c r="K41" s="699"/>
    </row>
    <row r="50" spans="1:11">
      <c r="A50" s="302"/>
      <c r="B50" s="302"/>
      <c r="C50" s="302"/>
      <c r="D50" s="302"/>
      <c r="E50" s="302"/>
      <c r="F50" s="302"/>
      <c r="G50" s="302"/>
      <c r="H50" s="302"/>
      <c r="I50" s="302"/>
      <c r="J50" s="302"/>
      <c r="K50" s="302"/>
    </row>
    <row r="51" spans="1:11">
      <c r="A51" s="302"/>
      <c r="B51" s="302"/>
      <c r="C51" s="302"/>
      <c r="D51" s="302"/>
      <c r="E51" s="302"/>
      <c r="F51" s="302"/>
      <c r="G51" s="302"/>
      <c r="H51" s="302"/>
      <c r="I51" s="302"/>
      <c r="J51" s="302"/>
      <c r="K51" s="302"/>
    </row>
    <row r="60" spans="1:11" ht="17.25">
      <c r="A60" s="302"/>
      <c r="B60" s="699" t="s">
        <v>308</v>
      </c>
      <c r="C60" s="699"/>
      <c r="D60" s="699"/>
      <c r="E60" s="699"/>
      <c r="F60" s="699"/>
      <c r="G60" s="699"/>
      <c r="H60" s="699"/>
      <c r="I60" s="699"/>
      <c r="J60" s="699"/>
      <c r="K60" s="699"/>
    </row>
    <row r="79" spans="2:11" ht="17.25">
      <c r="B79" s="699" t="s">
        <v>309</v>
      </c>
      <c r="C79" s="699"/>
      <c r="D79" s="699"/>
      <c r="E79" s="699"/>
      <c r="F79" s="699"/>
      <c r="G79" s="699"/>
      <c r="H79" s="699"/>
      <c r="I79" s="699"/>
      <c r="J79" s="699"/>
      <c r="K79" s="699"/>
    </row>
  </sheetData>
  <mergeCells count="6">
    <mergeCell ref="B2:K2"/>
    <mergeCell ref="A1:C1"/>
    <mergeCell ref="B79:K79"/>
    <mergeCell ref="B60:K60"/>
    <mergeCell ref="B41:K41"/>
    <mergeCell ref="B22:K22"/>
  </mergeCells>
  <hyperlinks>
    <hyperlink ref="A1:C1" location="'User Guide'!A67" tooltip="Lien vers &quot;Indications d'Utilisation&quot;" display="Link to the User Guide"/>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sheetPr codeName="Feuil30">
    <tabColor rgb="FF17F20C"/>
  </sheetPr>
  <dimension ref="A1:Q66"/>
  <sheetViews>
    <sheetView workbookViewId="0">
      <selection activeCell="E1" sqref="E1"/>
    </sheetView>
  </sheetViews>
  <sheetFormatPr baseColWidth="10" defaultRowHeight="15"/>
  <cols>
    <col min="1" max="1" width="15.140625" style="111" customWidth="1"/>
    <col min="2" max="13" width="13.42578125" style="111" customWidth="1"/>
    <col min="14" max="16384" width="11.42578125" style="111"/>
  </cols>
  <sheetData>
    <row r="1" spans="1:17" ht="15" customHeight="1">
      <c r="A1" s="701" t="s">
        <v>257</v>
      </c>
      <c r="B1" s="201"/>
      <c r="C1" s="201"/>
      <c r="D1" s="201"/>
      <c r="E1" s="201"/>
      <c r="F1" s="201"/>
      <c r="G1" s="201"/>
      <c r="H1" s="201"/>
      <c r="I1" s="201"/>
      <c r="J1" s="201"/>
      <c r="K1" s="201"/>
      <c r="L1" s="201"/>
      <c r="M1" s="201"/>
      <c r="N1" s="201"/>
      <c r="O1" s="201"/>
      <c r="P1" s="201"/>
      <c r="Q1" s="201"/>
    </row>
    <row r="2" spans="1:17">
      <c r="A2" s="541"/>
      <c r="B2" s="201"/>
      <c r="C2" s="201"/>
      <c r="D2" s="201"/>
      <c r="E2" s="201"/>
      <c r="F2" s="201"/>
      <c r="G2" s="201"/>
      <c r="H2" s="201"/>
      <c r="I2" s="201"/>
      <c r="J2" s="201"/>
      <c r="K2" s="201"/>
      <c r="L2" s="201"/>
      <c r="M2" s="201"/>
      <c r="N2" s="201"/>
      <c r="O2" s="201"/>
      <c r="P2" s="201"/>
      <c r="Q2" s="201"/>
    </row>
    <row r="3" spans="1:17">
      <c r="A3" s="541"/>
      <c r="B3" s="438" t="s">
        <v>370</v>
      </c>
      <c r="C3" s="513"/>
      <c r="D3" s="513"/>
      <c r="E3" s="513"/>
      <c r="F3" s="439"/>
      <c r="G3" s="162"/>
      <c r="H3" s="201"/>
      <c r="I3" s="201"/>
      <c r="J3" s="201"/>
      <c r="K3" s="201"/>
      <c r="L3" s="201"/>
      <c r="M3" s="201"/>
      <c r="N3" s="201"/>
      <c r="O3" s="201"/>
      <c r="P3" s="201"/>
      <c r="Q3" s="201"/>
    </row>
    <row r="4" spans="1:17">
      <c r="A4" s="201"/>
      <c r="B4" s="180"/>
      <c r="C4" s="180"/>
      <c r="D4" s="180"/>
      <c r="E4" s="180"/>
      <c r="F4" s="180"/>
      <c r="G4" s="201"/>
      <c r="H4" s="201"/>
      <c r="I4" s="201"/>
      <c r="J4" s="201"/>
      <c r="K4" s="201"/>
      <c r="L4" s="201"/>
      <c r="M4" s="201"/>
      <c r="N4" s="201"/>
      <c r="O4" s="201"/>
      <c r="P4" s="201"/>
      <c r="Q4" s="201"/>
    </row>
    <row r="5" spans="1:17">
      <c r="A5" s="201"/>
      <c r="B5" s="235"/>
      <c r="C5" s="235"/>
      <c r="D5" s="235"/>
      <c r="E5" s="235"/>
      <c r="F5" s="235"/>
      <c r="G5" s="235"/>
      <c r="H5" s="235"/>
      <c r="I5" s="235"/>
      <c r="J5" s="235"/>
      <c r="K5" s="235"/>
      <c r="L5" s="235"/>
      <c r="M5" s="201"/>
      <c r="N5" s="201"/>
      <c r="O5" s="201"/>
      <c r="P5" s="201"/>
      <c r="Q5" s="201"/>
    </row>
    <row r="6" spans="1:17">
      <c r="A6" s="201"/>
      <c r="B6" s="702" t="s">
        <v>229</v>
      </c>
      <c r="C6" s="703"/>
      <c r="D6" s="703"/>
      <c r="E6" s="703"/>
      <c r="F6" s="703"/>
      <c r="G6" s="703"/>
      <c r="H6" s="703"/>
      <c r="I6" s="703"/>
      <c r="J6" s="703"/>
      <c r="K6" s="703"/>
      <c r="L6" s="704"/>
      <c r="M6" s="201"/>
      <c r="N6" s="201"/>
      <c r="O6" s="201"/>
      <c r="P6" s="201"/>
      <c r="Q6" s="201"/>
    </row>
    <row r="7" spans="1:17">
      <c r="A7" s="201"/>
      <c r="B7" s="162" t="s">
        <v>198</v>
      </c>
      <c r="C7" s="162">
        <v>1</v>
      </c>
      <c r="D7" s="162">
        <v>2</v>
      </c>
      <c r="E7" s="162">
        <v>3</v>
      </c>
      <c r="F7" s="162">
        <v>4</v>
      </c>
      <c r="G7" s="162">
        <v>5</v>
      </c>
      <c r="H7" s="162">
        <v>6</v>
      </c>
      <c r="I7" s="162">
        <v>7</v>
      </c>
      <c r="J7" s="162">
        <v>8</v>
      </c>
      <c r="K7" s="162">
        <v>9</v>
      </c>
      <c r="L7" s="162">
        <v>10</v>
      </c>
      <c r="M7" s="201"/>
      <c r="N7" s="201"/>
      <c r="O7" s="201"/>
      <c r="P7" s="201"/>
      <c r="Q7" s="201"/>
    </row>
    <row r="8" spans="1:17" ht="17.25">
      <c r="A8" s="357" t="s">
        <v>294</v>
      </c>
      <c r="B8" s="156" t="str">
        <f>IF(ISERROR(VLOOKUP(UPPER($G$3),'∆Ct and 2^(-∆Ct) means'!$B$3:$AI$86,13,FALSE)),"",VLOOKUP(UPPER($G$3),'∆Ct and 2^(-∆Ct) means'!$B$3:$AI$86,13,FALSE))</f>
        <v/>
      </c>
      <c r="C8" s="156" t="str">
        <f>IF(ISERROR(VLOOKUP(UPPER($G$3),'∆Ct and 2^(-∆Ct) means'!$B$3:$AI$86,14,FALSE)),"",VLOOKUP(UPPER($G$3),'∆Ct and 2^(-∆Ct) means'!$B$3:$AI$86,14,FALSE))</f>
        <v/>
      </c>
      <c r="D8" s="156" t="str">
        <f>IF(ISERROR(VLOOKUP(UPPER($G$3),'∆Ct and 2^(-∆Ct) means'!$B$3:$AI$86,15,FALSE)),"",VLOOKUP(UPPER($G$3),'∆Ct and 2^(-∆Ct) means'!$B$3:$AI$86,15,FALSE))</f>
        <v/>
      </c>
      <c r="E8" s="156" t="str">
        <f>IF(ISERROR(VLOOKUP(UPPER($G$3),'∆Ct and 2^(-∆Ct) means'!$B$3:$AI$86,16,FALSE)),"",VLOOKUP(UPPER($G$3),'∆Ct and 2^(-∆Ct) means'!$B$3:$AI$86,16,FALSE))</f>
        <v/>
      </c>
      <c r="F8" s="156" t="str">
        <f>IF(ISERROR(VLOOKUP(UPPER($G$3),'∆Ct and 2^(-∆Ct) means'!$B$3:$AI$86,17,FALSE)),"",VLOOKUP(UPPER($G$3),'∆Ct and 2^(-∆Ct) means'!$B$3:$AI$86,17,FALSE))</f>
        <v/>
      </c>
      <c r="G8" s="156" t="str">
        <f>IF(ISERROR(VLOOKUP(UPPER($G$3),'∆Ct and 2^(-∆Ct) means'!$B$3:$AI$86,18,FALSE)),"",VLOOKUP(UPPER($G$3),'∆Ct and 2^(-∆Ct) means'!$B$3:$AI$86,18,FALSE))</f>
        <v/>
      </c>
      <c r="H8" s="156" t="str">
        <f>IF(ISERROR(VLOOKUP(UPPER($G$3),'∆Ct and 2^(-∆Ct) means'!$B$3:$AI$86,19,FALSE)),"",VLOOKUP(UPPER($G$3),'∆Ct and 2^(-∆Ct) means'!$B$3:$AI$86,19,FALSE))</f>
        <v/>
      </c>
      <c r="I8" s="156" t="str">
        <f>IF(ISERROR(VLOOKUP(UPPER($G$3),'∆Ct and 2^(-∆Ct) means'!$B$3:$AI$86,20,FALSE)),"",VLOOKUP(UPPER($G$3),'∆Ct and 2^(-∆Ct) means'!$B$3:$AI$86,20,FALSE))</f>
        <v/>
      </c>
      <c r="J8" s="156" t="str">
        <f>IF(ISERROR(VLOOKUP(UPPER($G$3),'∆Ct and 2^(-∆Ct) means'!$B$3:$AI$86,21,FALSE)),"",VLOOKUP(UPPER($G$3),'∆Ct and 2^(-∆Ct) means'!$B$3:$AI$86,21,FALSE))</f>
        <v/>
      </c>
      <c r="K8" s="156" t="str">
        <f>IF(ISERROR(VLOOKUP(UPPER($G$3),'∆Ct and 2^(-∆Ct) means'!$B$3:$AI$86,22,FALSE)),"",VLOOKUP(UPPER($G$3),'∆Ct and 2^(-∆Ct) means'!$B$3:$AI$86,22,FALSE))</f>
        <v/>
      </c>
      <c r="L8" s="156" t="str">
        <f>IF(ISERROR(VLOOKUP(UPPER($G$3),'∆Ct and 2^(-∆Ct) means'!$B$3:$AI$86,23,FALSE)),"",VLOOKUP(UPPER($G$3),'∆Ct and 2^(-∆Ct) means'!$B$3:$AI$86,23,FALSE))</f>
        <v/>
      </c>
      <c r="M8" s="201"/>
      <c r="N8" s="201"/>
      <c r="O8" s="201"/>
      <c r="P8" s="201"/>
      <c r="Q8" s="201"/>
    </row>
    <row r="9" spans="1:17">
      <c r="A9" s="142" t="s">
        <v>228</v>
      </c>
      <c r="B9" s="156" t="str">
        <f>IF(B8&gt;1,B8,-1/B8)</f>
        <v/>
      </c>
      <c r="C9" s="156" t="str">
        <f t="shared" ref="C9:L9" si="0">IF(C8&gt;1,C8,-1/C8)</f>
        <v/>
      </c>
      <c r="D9" s="156" t="str">
        <f t="shared" si="0"/>
        <v/>
      </c>
      <c r="E9" s="156" t="str">
        <f t="shared" si="0"/>
        <v/>
      </c>
      <c r="F9" s="156" t="str">
        <f t="shared" si="0"/>
        <v/>
      </c>
      <c r="G9" s="156" t="str">
        <f t="shared" si="0"/>
        <v/>
      </c>
      <c r="H9" s="156" t="str">
        <f t="shared" si="0"/>
        <v/>
      </c>
      <c r="I9" s="156" t="str">
        <f t="shared" si="0"/>
        <v/>
      </c>
      <c r="J9" s="156" t="str">
        <f t="shared" si="0"/>
        <v/>
      </c>
      <c r="K9" s="156" t="str">
        <f t="shared" si="0"/>
        <v/>
      </c>
      <c r="L9" s="156" t="str">
        <f t="shared" si="0"/>
        <v/>
      </c>
      <c r="M9" s="201"/>
      <c r="N9" s="201"/>
      <c r="O9" s="201"/>
      <c r="P9" s="201"/>
      <c r="Q9" s="201"/>
    </row>
    <row r="10" spans="1:17" ht="17.25">
      <c r="A10" s="357" t="s">
        <v>295</v>
      </c>
      <c r="B10" s="167"/>
      <c r="C10" s="156" t="str">
        <f>IF(ISERROR(VLOOKUP(UPPER($G$3),'2^(-∆∆Ct) means'!$B$3:$AI$86,5,FALSE)),"",VLOOKUP(UPPER($G$3),'2^(-∆∆Ct) means'!$B$3:$AI$86,5,FALSE))</f>
        <v/>
      </c>
      <c r="D10" s="156" t="str">
        <f>IF(ISERROR(VLOOKUP(UPPER($G$3),'2^(-∆∆Ct) means'!$B$3:$AI$86,8,FALSE)),"",VLOOKUP(UPPER($G$3),'2^(-∆∆Ct) means'!$B$3:$AI$86,8,FALSE))</f>
        <v/>
      </c>
      <c r="E10" s="156" t="str">
        <f>IF(ISERROR(VLOOKUP(UPPER($G$3),'2^(-∆∆Ct) means'!$B$3:$AI$86,11,FALSE)),"",VLOOKUP(UPPER($G$3),'2^(-∆∆Ct) means'!$B$3:$AI$86,11,FALSE))</f>
        <v/>
      </c>
      <c r="F10" s="156" t="str">
        <f>IF(ISERROR(VLOOKUP(UPPER($G$3),'2^(-∆∆Ct) means'!$B$3:$AI$86,14,FALSE)),"",VLOOKUP(UPPER($G$3),'2^(-∆∆Ct) means'!$B$3:$AI$86,14,FALSE))</f>
        <v/>
      </c>
      <c r="G10" s="156" t="str">
        <f>IF(ISERROR(VLOOKUP(UPPER($G$3),'2^(-∆∆Ct) means'!$B$3:$AI$86,17,FALSE)),"",VLOOKUP(UPPER($G$3),'2^(-∆∆Ct) means'!$B$3:$AI$86,17,FALSE))</f>
        <v/>
      </c>
      <c r="H10" s="156" t="str">
        <f>IF(ISERROR(VLOOKUP(UPPER($G$3),'2^(-∆∆Ct) means'!$B$3:$AI$86,20,FALSE)),"",VLOOKUP(UPPER($G$3),'2^(-∆∆Ct) means'!$B$3:$AI$86,20,FALSE))</f>
        <v/>
      </c>
      <c r="I10" s="156" t="str">
        <f>IF(ISERROR(VLOOKUP(UPPER($G$3),'2^(-∆∆Ct) means'!$B$3:$AI$86,23,FALSE)),"",VLOOKUP(UPPER($G$3),'2^(-∆∆Ct) means'!$B$3:$AI$86,23,FALSE))</f>
        <v/>
      </c>
      <c r="J10" s="156" t="str">
        <f>IF(ISERROR(VLOOKUP(UPPER($G$3),'2^(-∆∆Ct) means'!$B$3:$AI$86,26,FALSE)),"",VLOOKUP(UPPER($G$3),'2^(-∆∆Ct) means'!$B$3:$AI$86,26,FALSE))</f>
        <v/>
      </c>
      <c r="K10" s="156" t="str">
        <f>IF(ISERROR(VLOOKUP(UPPER($G$3),'2^(-∆∆Ct) means'!$B$3:$AI$86,29,FALSE)),"",VLOOKUP(UPPER($G$3),'2^(-∆∆Ct) means'!$B$3:$AI$86,29,FALSE))</f>
        <v/>
      </c>
      <c r="L10" s="156" t="str">
        <f>IF(ISERROR(VLOOKUP(UPPER($G$3),'2^(-∆∆Ct) means'!$B$3:$AI$86,32,FALSE)),"",VLOOKUP(UPPER($G$3),'2^(-∆∆Ct) means'!$B$3:$AI$86,32,FALSE))</f>
        <v/>
      </c>
      <c r="M10" s="201"/>
      <c r="N10" s="201"/>
      <c r="O10" s="201"/>
      <c r="P10" s="201"/>
      <c r="Q10" s="201"/>
    </row>
    <row r="11" spans="1:17">
      <c r="A11" s="142" t="s">
        <v>230</v>
      </c>
      <c r="B11" s="167"/>
      <c r="C11" s="156" t="str">
        <f>IF(ISERROR(VLOOKUP(UPPER($G$3),'Express° Variation - Validation'!$B$3:$AI$86,5,FALSE)),"",VLOOKUP(UPPER($G$3),'Express° Variation - Validation'!$B$3:$AI$86,5,FALSE))</f>
        <v/>
      </c>
      <c r="D11" s="156" t="str">
        <f>IF(ISERROR(VLOOKUP(UPPER($G$3),'Express° Variation - Validation'!$B$3:$AI$86,8,FALSE)),"",VLOOKUP(UPPER($G$3),'Express° Variation - Validation'!$B$3:$AI$86,8,FALSE))</f>
        <v/>
      </c>
      <c r="E11" s="156" t="str">
        <f>IF(ISERROR(VLOOKUP(UPPER($G$3),'Express° Variation - Validation'!$B$3:$AI$86,11,FALSE)),"",VLOOKUP(UPPER($G$3),'Express° Variation - Validation'!$B$3:$AI$86,11,FALSE))</f>
        <v/>
      </c>
      <c r="F11" s="156" t="str">
        <f>IF(ISERROR(VLOOKUP(UPPER($G$3),'Express° Variation - Validation'!$B$3:$AI$86,14,FALSE)),"",VLOOKUP(UPPER($G$3),'Express° Variation - Validation'!$B$3:$AI$86,14,FALSE))</f>
        <v/>
      </c>
      <c r="G11" s="156" t="str">
        <f>IF(ISERROR(VLOOKUP(UPPER($G$3),'Express° Variation - Validation'!$B$3:$AI$86,17,FALSE)),"",VLOOKUP(UPPER($G$3),'Express° Variation - Validation'!$B$3:$AI$86,17,FALSE))</f>
        <v/>
      </c>
      <c r="H11" s="156" t="str">
        <f>IF(ISERROR(VLOOKUP(UPPER($G$3),'Express° Variation - Validation'!$B$3:$AI$86,20,FALSE)),"",VLOOKUP(UPPER($G$3),'Express° Variation - Validation'!$B$3:$AI$86,20,FALSE))</f>
        <v/>
      </c>
      <c r="I11" s="156" t="str">
        <f>IF(ISERROR(VLOOKUP(UPPER($G$3),'Express° Variation - Validation'!$B$3:$AI$86,23,FALSE)),"",VLOOKUP(UPPER($G$3),'Express° Variation - Validation'!$B$3:$AI$86,23,FALSE))</f>
        <v/>
      </c>
      <c r="J11" s="156" t="str">
        <f>IF(ISERROR(VLOOKUP(UPPER($G$3),'Express° Variation - Validation'!$B$3:$AI$86,26,FALSE)),"",VLOOKUP(UPPER($G$3),'Express° Variation - Validation'!$B$3:$AI$86,26,FALSE))</f>
        <v/>
      </c>
      <c r="K11" s="156" t="str">
        <f>IF(ISERROR(VLOOKUP(UPPER($G$3),'Express° Variation - Validation'!$B$3:$AI$86,29,FALSE)),"",VLOOKUP(UPPER($G$3),'Express° Variation - Validation'!$B$3:$AI$86,29,FALSE))</f>
        <v/>
      </c>
      <c r="L11" s="156" t="str">
        <f>IF(ISERROR(VLOOKUP(UPPER($G$3),'Express° Variation - Validation'!$B$3:$AI$86,32,FALSE)),"",VLOOKUP(UPPER($G$3),'Express° Variation - Validation'!$B$3:$AI$86,32,FALSE))</f>
        <v/>
      </c>
      <c r="M11" s="201"/>
      <c r="N11" s="201"/>
      <c r="O11" s="201"/>
      <c r="P11" s="201"/>
      <c r="Q11" s="201"/>
    </row>
    <row r="12" spans="1:17">
      <c r="A12" s="201"/>
      <c r="B12" s="235"/>
      <c r="C12" s="235"/>
      <c r="D12" s="235"/>
      <c r="E12" s="235"/>
      <c r="F12" s="235"/>
      <c r="G12" s="235"/>
      <c r="H12" s="235"/>
      <c r="I12" s="235"/>
      <c r="J12" s="235"/>
      <c r="K12" s="235"/>
      <c r="L12" s="235"/>
      <c r="M12" s="201"/>
      <c r="N12" s="201"/>
      <c r="O12" s="201"/>
      <c r="P12" s="201"/>
      <c r="Q12" s="201"/>
    </row>
    <row r="13" spans="1:17" ht="17.25">
      <c r="A13" s="700" t="s">
        <v>310</v>
      </c>
      <c r="B13" s="700"/>
      <c r="C13" s="700"/>
      <c r="D13" s="700"/>
      <c r="E13" s="700"/>
      <c r="F13" s="149" t="str">
        <f>IF(G3="","",G3)</f>
        <v/>
      </c>
      <c r="G13" s="201"/>
      <c r="H13" s="700" t="s">
        <v>311</v>
      </c>
      <c r="I13" s="700"/>
      <c r="J13" s="700"/>
      <c r="K13" s="700"/>
      <c r="L13" s="700"/>
      <c r="M13" s="149" t="str">
        <f>F13</f>
        <v/>
      </c>
      <c r="N13" s="201"/>
      <c r="O13" s="201"/>
      <c r="P13" s="201"/>
      <c r="Q13" s="201"/>
    </row>
    <row r="14" spans="1:17">
      <c r="A14" s="201"/>
      <c r="B14" s="201"/>
      <c r="C14" s="201"/>
      <c r="D14" s="201"/>
      <c r="E14" s="201"/>
      <c r="F14" s="201"/>
      <c r="G14" s="201"/>
      <c r="H14" s="201"/>
      <c r="I14" s="201"/>
      <c r="J14" s="201"/>
      <c r="K14" s="201"/>
      <c r="L14" s="201"/>
      <c r="M14" s="201"/>
      <c r="N14" s="201"/>
      <c r="O14" s="201"/>
      <c r="P14" s="201"/>
      <c r="Q14" s="201"/>
    </row>
    <row r="15" spans="1:17">
      <c r="A15" s="201"/>
      <c r="B15" s="201"/>
      <c r="C15" s="201"/>
      <c r="D15" s="201"/>
      <c r="E15" s="201"/>
      <c r="F15" s="201"/>
      <c r="G15" s="201"/>
      <c r="H15" s="201"/>
      <c r="I15" s="201"/>
      <c r="J15" s="201"/>
      <c r="K15" s="201"/>
      <c r="L15" s="201"/>
      <c r="M15" s="201"/>
      <c r="N15" s="201"/>
      <c r="O15" s="201"/>
      <c r="P15" s="201"/>
      <c r="Q15" s="201"/>
    </row>
    <row r="16" spans="1:17">
      <c r="A16" s="201"/>
      <c r="B16" s="201"/>
      <c r="C16" s="201"/>
      <c r="D16" s="201"/>
      <c r="E16" s="201"/>
      <c r="F16" s="201"/>
      <c r="G16" s="201"/>
      <c r="H16" s="201"/>
      <c r="I16" s="201"/>
      <c r="J16" s="201"/>
      <c r="K16" s="201"/>
      <c r="L16" s="201"/>
      <c r="M16" s="201"/>
      <c r="N16" s="201"/>
      <c r="O16" s="201"/>
      <c r="P16" s="201"/>
      <c r="Q16" s="201"/>
    </row>
    <row r="17" spans="1:17">
      <c r="A17" s="201"/>
      <c r="B17" s="201"/>
      <c r="C17" s="201"/>
      <c r="D17" s="201"/>
      <c r="E17" s="201"/>
      <c r="F17" s="201"/>
      <c r="G17" s="201"/>
      <c r="H17" s="201"/>
      <c r="I17" s="201"/>
      <c r="J17" s="201"/>
      <c r="K17" s="201"/>
      <c r="L17" s="201"/>
      <c r="M17" s="201"/>
      <c r="N17" s="201"/>
      <c r="O17" s="201"/>
      <c r="P17" s="201"/>
      <c r="Q17" s="201"/>
    </row>
    <row r="18" spans="1:17">
      <c r="A18" s="201"/>
      <c r="B18" s="201"/>
      <c r="C18" s="201"/>
      <c r="D18" s="201"/>
      <c r="E18" s="201"/>
      <c r="F18" s="201"/>
      <c r="G18" s="201"/>
      <c r="H18" s="201"/>
      <c r="I18" s="201"/>
      <c r="J18" s="201"/>
      <c r="K18" s="201"/>
      <c r="L18" s="201"/>
      <c r="M18" s="201"/>
      <c r="N18" s="201"/>
      <c r="O18" s="201"/>
      <c r="P18" s="201"/>
      <c r="Q18" s="201"/>
    </row>
    <row r="19" spans="1:17">
      <c r="A19" s="201"/>
      <c r="B19" s="201"/>
      <c r="C19" s="201"/>
      <c r="D19" s="201"/>
      <c r="E19" s="201"/>
      <c r="F19" s="201"/>
      <c r="G19" s="201"/>
      <c r="H19" s="201"/>
      <c r="I19" s="201"/>
      <c r="J19" s="201"/>
      <c r="K19" s="201"/>
      <c r="L19" s="201"/>
      <c r="M19" s="201"/>
      <c r="N19" s="201"/>
      <c r="O19" s="201"/>
      <c r="P19" s="201"/>
      <c r="Q19" s="201"/>
    </row>
    <row r="20" spans="1:17">
      <c r="A20" s="201"/>
      <c r="B20" s="201"/>
      <c r="C20" s="201"/>
      <c r="D20" s="201"/>
      <c r="E20" s="201"/>
      <c r="F20" s="201"/>
      <c r="G20" s="201"/>
      <c r="H20" s="201"/>
      <c r="I20" s="201"/>
      <c r="J20" s="201"/>
      <c r="K20" s="201"/>
      <c r="L20" s="201"/>
      <c r="M20" s="201"/>
      <c r="N20" s="201"/>
      <c r="O20" s="201"/>
      <c r="P20" s="201"/>
      <c r="Q20" s="201"/>
    </row>
    <row r="21" spans="1:17">
      <c r="A21" s="201"/>
      <c r="B21" s="201"/>
      <c r="C21" s="201"/>
      <c r="D21" s="201"/>
      <c r="E21" s="201"/>
      <c r="F21" s="201"/>
      <c r="G21" s="201"/>
      <c r="H21" s="201"/>
      <c r="I21" s="201"/>
      <c r="J21" s="201"/>
      <c r="K21" s="201"/>
      <c r="L21" s="201"/>
      <c r="M21" s="201"/>
      <c r="N21" s="201"/>
      <c r="O21" s="201"/>
      <c r="P21" s="201"/>
      <c r="Q21" s="201"/>
    </row>
    <row r="22" spans="1:17">
      <c r="A22" s="201"/>
      <c r="B22" s="201"/>
      <c r="C22" s="201"/>
      <c r="D22" s="201"/>
      <c r="E22" s="201"/>
      <c r="F22" s="201"/>
      <c r="G22" s="201"/>
      <c r="H22" s="201"/>
      <c r="I22" s="201"/>
      <c r="J22" s="201"/>
      <c r="K22" s="201"/>
      <c r="L22" s="201"/>
      <c r="M22" s="201"/>
      <c r="N22" s="201"/>
      <c r="O22" s="201"/>
      <c r="P22" s="201"/>
      <c r="Q22" s="201"/>
    </row>
    <row r="23" spans="1:17">
      <c r="A23" s="201"/>
      <c r="B23" s="201"/>
      <c r="C23" s="201"/>
      <c r="D23" s="201"/>
      <c r="E23" s="201"/>
      <c r="F23" s="201"/>
      <c r="G23" s="201"/>
      <c r="H23" s="201"/>
      <c r="I23" s="201"/>
      <c r="J23" s="201"/>
      <c r="K23" s="201"/>
      <c r="L23" s="201"/>
      <c r="M23" s="201"/>
      <c r="N23" s="201"/>
      <c r="O23" s="201"/>
      <c r="P23" s="201"/>
      <c r="Q23" s="201"/>
    </row>
    <row r="24" spans="1:17">
      <c r="A24" s="201"/>
      <c r="B24" s="201"/>
      <c r="C24" s="201"/>
      <c r="D24" s="201"/>
      <c r="E24" s="201"/>
      <c r="F24" s="201"/>
      <c r="G24" s="201"/>
      <c r="H24" s="201"/>
      <c r="I24" s="201"/>
      <c r="J24" s="201"/>
      <c r="K24" s="201"/>
      <c r="L24" s="201"/>
      <c r="M24" s="201"/>
      <c r="N24" s="201"/>
      <c r="O24" s="201"/>
      <c r="P24" s="201"/>
      <c r="Q24" s="201"/>
    </row>
    <row r="25" spans="1:17">
      <c r="A25" s="201"/>
      <c r="B25" s="201"/>
      <c r="C25" s="201"/>
      <c r="D25" s="201"/>
      <c r="E25" s="201"/>
      <c r="F25" s="201"/>
      <c r="G25" s="201"/>
      <c r="H25" s="201"/>
      <c r="I25" s="201"/>
      <c r="J25" s="201"/>
      <c r="K25" s="201"/>
      <c r="L25" s="201"/>
      <c r="M25" s="201"/>
      <c r="N25" s="201"/>
      <c r="O25" s="201"/>
      <c r="P25" s="201"/>
      <c r="Q25" s="201"/>
    </row>
    <row r="26" spans="1:17">
      <c r="A26" s="201"/>
      <c r="B26" s="201"/>
      <c r="C26" s="201"/>
      <c r="D26" s="201"/>
      <c r="E26" s="201"/>
      <c r="F26" s="201"/>
      <c r="G26" s="201"/>
      <c r="H26" s="201"/>
      <c r="I26" s="201"/>
      <c r="J26" s="201"/>
      <c r="K26" s="201"/>
      <c r="L26" s="201"/>
      <c r="M26" s="201"/>
      <c r="N26" s="201"/>
      <c r="O26" s="201"/>
      <c r="P26" s="201"/>
      <c r="Q26" s="201"/>
    </row>
    <row r="27" spans="1:17">
      <c r="A27" s="201"/>
      <c r="B27" s="201"/>
      <c r="C27" s="201"/>
      <c r="D27" s="201"/>
      <c r="E27" s="201"/>
      <c r="F27" s="201"/>
      <c r="G27" s="201"/>
      <c r="H27" s="201"/>
      <c r="I27" s="201"/>
      <c r="J27" s="201"/>
      <c r="K27" s="201"/>
      <c r="L27" s="201"/>
      <c r="M27" s="201"/>
      <c r="N27" s="201"/>
      <c r="O27" s="201"/>
      <c r="P27" s="201"/>
      <c r="Q27" s="201"/>
    </row>
    <row r="28" spans="1:17">
      <c r="A28" s="201"/>
      <c r="B28" s="201"/>
      <c r="C28" s="201"/>
      <c r="D28" s="201"/>
      <c r="E28" s="201"/>
      <c r="F28" s="201"/>
      <c r="G28" s="201"/>
      <c r="H28" s="201"/>
      <c r="I28" s="201"/>
      <c r="J28" s="201"/>
      <c r="K28" s="201"/>
      <c r="L28" s="201"/>
      <c r="M28" s="201"/>
      <c r="N28" s="201"/>
      <c r="O28" s="201"/>
      <c r="P28" s="201"/>
      <c r="Q28" s="201"/>
    </row>
    <row r="29" spans="1:17">
      <c r="A29" s="201"/>
      <c r="B29" s="201"/>
      <c r="C29" s="201"/>
      <c r="D29" s="201"/>
      <c r="E29" s="201"/>
      <c r="F29" s="201"/>
      <c r="G29" s="201"/>
      <c r="H29" s="201"/>
      <c r="I29" s="201"/>
      <c r="J29" s="201"/>
      <c r="K29" s="201"/>
      <c r="L29" s="201"/>
      <c r="M29" s="201"/>
      <c r="N29" s="201"/>
      <c r="O29" s="201"/>
      <c r="P29" s="201"/>
      <c r="Q29" s="201"/>
    </row>
    <row r="30" spans="1:17">
      <c r="A30" s="201"/>
      <c r="B30" s="201"/>
      <c r="C30" s="201"/>
      <c r="D30" s="201"/>
      <c r="E30" s="201"/>
      <c r="F30" s="201"/>
      <c r="G30" s="201"/>
      <c r="H30" s="201"/>
      <c r="I30" s="201"/>
      <c r="J30" s="201"/>
      <c r="K30" s="201"/>
      <c r="L30" s="201"/>
      <c r="M30" s="201"/>
      <c r="N30" s="201"/>
      <c r="O30" s="201"/>
      <c r="P30" s="201"/>
      <c r="Q30" s="201"/>
    </row>
    <row r="31" spans="1:17">
      <c r="A31" s="201"/>
      <c r="B31" s="201"/>
      <c r="C31" s="201"/>
      <c r="D31" s="201"/>
      <c r="E31" s="201"/>
      <c r="F31" s="201"/>
      <c r="G31" s="201"/>
      <c r="H31" s="201"/>
      <c r="I31" s="201"/>
      <c r="J31" s="201"/>
      <c r="K31" s="201"/>
      <c r="L31" s="201"/>
      <c r="M31" s="201"/>
      <c r="N31" s="201"/>
      <c r="O31" s="201"/>
      <c r="P31" s="201"/>
      <c r="Q31" s="201"/>
    </row>
    <row r="32" spans="1:17">
      <c r="A32" s="201"/>
      <c r="B32" s="201"/>
      <c r="C32" s="201"/>
      <c r="D32" s="201"/>
      <c r="E32" s="201"/>
      <c r="F32" s="201"/>
      <c r="G32" s="201"/>
      <c r="H32" s="201"/>
      <c r="I32" s="201"/>
      <c r="J32" s="201"/>
      <c r="K32" s="201"/>
      <c r="L32" s="201"/>
      <c r="M32" s="201"/>
      <c r="N32" s="201"/>
      <c r="O32" s="201"/>
      <c r="P32" s="201"/>
      <c r="Q32" s="201"/>
    </row>
    <row r="33" spans="1:17">
      <c r="A33" s="700" t="s">
        <v>313</v>
      </c>
      <c r="B33" s="700"/>
      <c r="C33" s="700"/>
      <c r="D33" s="700"/>
      <c r="E33" s="700"/>
      <c r="F33" s="149" t="str">
        <f>F13</f>
        <v/>
      </c>
      <c r="G33" s="201"/>
      <c r="H33" s="700" t="s">
        <v>312</v>
      </c>
      <c r="I33" s="700"/>
      <c r="J33" s="700"/>
      <c r="K33" s="700"/>
      <c r="L33" s="700"/>
      <c r="M33" s="149" t="str">
        <f>IF(G3="","",G3)</f>
        <v/>
      </c>
      <c r="N33" s="201"/>
      <c r="O33" s="201"/>
      <c r="P33" s="201"/>
      <c r="Q33" s="201"/>
    </row>
    <row r="34" spans="1:17">
      <c r="A34" s="201"/>
      <c r="B34" s="201"/>
      <c r="C34" s="201"/>
      <c r="D34" s="201"/>
      <c r="E34" s="201"/>
      <c r="F34" s="201"/>
      <c r="G34" s="201"/>
      <c r="H34" s="201"/>
      <c r="I34" s="201"/>
      <c r="J34" s="201"/>
      <c r="K34" s="201"/>
      <c r="L34" s="201"/>
      <c r="M34" s="201"/>
      <c r="N34" s="201"/>
      <c r="O34" s="201"/>
      <c r="P34" s="201"/>
      <c r="Q34" s="201"/>
    </row>
    <row r="35" spans="1:17">
      <c r="A35" s="201"/>
      <c r="B35" s="201"/>
      <c r="C35" s="201"/>
      <c r="D35" s="201"/>
      <c r="E35" s="201"/>
      <c r="F35" s="201"/>
      <c r="G35" s="201"/>
      <c r="H35" s="201"/>
      <c r="I35" s="201"/>
      <c r="J35" s="201"/>
      <c r="K35" s="201"/>
      <c r="L35" s="201"/>
      <c r="M35" s="201"/>
      <c r="N35" s="201"/>
      <c r="O35" s="201"/>
      <c r="P35" s="201"/>
      <c r="Q35" s="201"/>
    </row>
    <row r="36" spans="1:17">
      <c r="A36" s="201"/>
      <c r="B36" s="201"/>
      <c r="C36" s="201"/>
      <c r="D36" s="201"/>
      <c r="E36" s="201"/>
      <c r="F36" s="201"/>
      <c r="G36" s="201"/>
      <c r="H36" s="201"/>
      <c r="I36" s="201"/>
      <c r="J36" s="201"/>
      <c r="K36" s="201"/>
      <c r="L36" s="201"/>
      <c r="M36" s="201"/>
      <c r="N36" s="201"/>
      <c r="O36" s="201"/>
      <c r="P36" s="201"/>
      <c r="Q36" s="201"/>
    </row>
    <row r="37" spans="1:17">
      <c r="A37" s="201"/>
      <c r="B37" s="201"/>
      <c r="C37" s="201"/>
      <c r="D37" s="201"/>
      <c r="E37" s="201"/>
      <c r="F37" s="201"/>
      <c r="G37" s="201"/>
      <c r="H37" s="201"/>
      <c r="I37" s="201"/>
      <c r="J37" s="201"/>
      <c r="K37" s="201"/>
      <c r="L37" s="201"/>
      <c r="M37" s="201"/>
      <c r="N37" s="201"/>
      <c r="O37" s="201"/>
      <c r="P37" s="201"/>
      <c r="Q37" s="201"/>
    </row>
    <row r="38" spans="1:17">
      <c r="A38" s="201"/>
      <c r="B38" s="201"/>
      <c r="C38" s="201"/>
      <c r="D38" s="201"/>
      <c r="E38" s="201"/>
      <c r="F38" s="201"/>
      <c r="G38" s="201"/>
      <c r="H38" s="201"/>
      <c r="I38" s="201"/>
      <c r="J38" s="201"/>
      <c r="K38" s="201"/>
      <c r="L38" s="201"/>
      <c r="M38" s="201"/>
      <c r="N38" s="201"/>
      <c r="O38" s="201"/>
      <c r="P38" s="201"/>
      <c r="Q38" s="201"/>
    </row>
    <row r="39" spans="1:17">
      <c r="A39" s="201"/>
      <c r="B39" s="201"/>
      <c r="C39" s="201"/>
      <c r="D39" s="201"/>
      <c r="E39" s="201"/>
      <c r="F39" s="201"/>
      <c r="G39" s="201"/>
      <c r="H39" s="201"/>
      <c r="I39" s="201"/>
      <c r="J39" s="201"/>
      <c r="K39" s="201"/>
      <c r="L39" s="201"/>
      <c r="M39" s="201"/>
      <c r="N39" s="201"/>
      <c r="O39" s="201"/>
      <c r="P39" s="201"/>
      <c r="Q39" s="201"/>
    </row>
    <row r="40" spans="1:17">
      <c r="A40" s="201"/>
      <c r="B40" s="201"/>
      <c r="C40" s="201"/>
      <c r="D40" s="201"/>
      <c r="E40" s="201"/>
      <c r="F40" s="201"/>
      <c r="G40" s="201"/>
      <c r="H40" s="201"/>
      <c r="I40" s="201"/>
      <c r="J40" s="201"/>
      <c r="K40" s="201"/>
      <c r="L40" s="201"/>
      <c r="M40" s="201"/>
      <c r="N40" s="201"/>
      <c r="O40" s="201"/>
      <c r="P40" s="201"/>
      <c r="Q40" s="201"/>
    </row>
    <row r="41" spans="1:17">
      <c r="A41" s="201"/>
      <c r="B41" s="201"/>
      <c r="C41" s="201"/>
      <c r="D41" s="201"/>
      <c r="E41" s="201"/>
      <c r="F41" s="201"/>
      <c r="G41" s="201"/>
      <c r="H41" s="201"/>
      <c r="I41" s="201"/>
      <c r="J41" s="201"/>
      <c r="K41" s="201"/>
      <c r="L41" s="201"/>
      <c r="M41" s="201"/>
      <c r="N41" s="201"/>
      <c r="O41" s="201"/>
      <c r="P41" s="201"/>
      <c r="Q41" s="201"/>
    </row>
    <row r="42" spans="1:17">
      <c r="A42" s="201"/>
      <c r="B42" s="201"/>
      <c r="C42" s="201"/>
      <c r="D42" s="201"/>
      <c r="E42" s="201"/>
      <c r="F42" s="201"/>
      <c r="G42" s="201"/>
      <c r="H42" s="201"/>
      <c r="I42" s="201"/>
      <c r="J42" s="201"/>
      <c r="K42" s="201"/>
      <c r="L42" s="201"/>
      <c r="M42" s="201"/>
      <c r="N42" s="201"/>
      <c r="O42" s="201"/>
      <c r="P42" s="201"/>
      <c r="Q42" s="201"/>
    </row>
    <row r="43" spans="1:17">
      <c r="A43" s="201"/>
      <c r="B43" s="201"/>
      <c r="C43" s="201"/>
      <c r="D43" s="201"/>
      <c r="E43" s="201"/>
      <c r="F43" s="201"/>
      <c r="G43" s="201"/>
      <c r="H43" s="201"/>
      <c r="I43" s="201"/>
      <c r="J43" s="201"/>
      <c r="K43" s="201"/>
      <c r="L43" s="201"/>
      <c r="M43" s="201"/>
      <c r="N43" s="201"/>
      <c r="O43" s="201"/>
      <c r="P43" s="201"/>
      <c r="Q43" s="201"/>
    </row>
    <row r="44" spans="1:17">
      <c r="A44" s="201"/>
      <c r="B44" s="201"/>
      <c r="C44" s="201"/>
      <c r="D44" s="201"/>
      <c r="E44" s="201"/>
      <c r="F44" s="201"/>
      <c r="G44" s="201"/>
      <c r="H44" s="201"/>
      <c r="I44" s="201"/>
      <c r="J44" s="201"/>
      <c r="K44" s="201"/>
      <c r="L44" s="201"/>
      <c r="M44" s="201"/>
      <c r="N44" s="201"/>
      <c r="O44" s="201"/>
      <c r="P44" s="201"/>
      <c r="Q44" s="201"/>
    </row>
    <row r="45" spans="1:17">
      <c r="A45" s="201"/>
      <c r="B45" s="201"/>
      <c r="C45" s="201"/>
      <c r="D45" s="201"/>
      <c r="E45" s="201"/>
      <c r="F45" s="201"/>
      <c r="G45" s="201"/>
      <c r="H45" s="201"/>
      <c r="I45" s="201"/>
      <c r="J45" s="201"/>
      <c r="K45" s="201"/>
      <c r="L45" s="201"/>
      <c r="M45" s="201"/>
      <c r="N45" s="201"/>
      <c r="O45" s="201"/>
      <c r="P45" s="201"/>
      <c r="Q45" s="201"/>
    </row>
    <row r="46" spans="1:17">
      <c r="A46" s="201"/>
      <c r="B46" s="201"/>
      <c r="C46" s="201"/>
      <c r="D46" s="201"/>
      <c r="E46" s="201"/>
      <c r="F46" s="201"/>
      <c r="G46" s="201"/>
      <c r="H46" s="201"/>
      <c r="I46" s="201"/>
      <c r="J46" s="201"/>
      <c r="K46" s="201"/>
      <c r="L46" s="201"/>
      <c r="M46" s="201"/>
      <c r="N46" s="201"/>
      <c r="O46" s="201"/>
      <c r="P46" s="201"/>
      <c r="Q46" s="201"/>
    </row>
    <row r="47" spans="1:17">
      <c r="A47" s="201"/>
      <c r="B47" s="201"/>
      <c r="C47" s="201"/>
      <c r="D47" s="201"/>
      <c r="E47" s="201"/>
      <c r="F47" s="201"/>
      <c r="G47" s="201"/>
      <c r="H47" s="201"/>
      <c r="I47" s="201"/>
      <c r="J47" s="201"/>
      <c r="K47" s="201"/>
      <c r="L47" s="201"/>
      <c r="M47" s="201"/>
      <c r="N47" s="201"/>
      <c r="O47" s="201"/>
      <c r="P47" s="201"/>
      <c r="Q47" s="201"/>
    </row>
    <row r="48" spans="1:17">
      <c r="A48" s="201"/>
      <c r="B48" s="201"/>
      <c r="C48" s="201"/>
      <c r="D48" s="201"/>
      <c r="E48" s="201"/>
      <c r="F48" s="201"/>
      <c r="G48" s="201"/>
      <c r="H48" s="201"/>
      <c r="I48" s="201"/>
      <c r="J48" s="201"/>
      <c r="K48" s="201"/>
      <c r="L48" s="201"/>
      <c r="M48" s="201"/>
      <c r="N48" s="201"/>
      <c r="O48" s="201"/>
      <c r="P48" s="201"/>
      <c r="Q48" s="201"/>
    </row>
    <row r="49" spans="1:17">
      <c r="A49" s="201"/>
      <c r="B49" s="201"/>
      <c r="C49" s="201"/>
      <c r="D49" s="201"/>
      <c r="E49" s="201"/>
      <c r="F49" s="201"/>
      <c r="G49" s="201"/>
      <c r="H49" s="201"/>
      <c r="I49" s="201"/>
      <c r="J49" s="201"/>
      <c r="K49" s="201"/>
      <c r="L49" s="201"/>
      <c r="M49" s="201"/>
      <c r="N49" s="201"/>
      <c r="O49" s="201"/>
      <c r="P49" s="201"/>
      <c r="Q49" s="201"/>
    </row>
    <row r="50" spans="1:17">
      <c r="A50" s="201"/>
      <c r="B50" s="201"/>
      <c r="C50" s="201"/>
      <c r="D50" s="201"/>
      <c r="E50" s="201"/>
      <c r="F50" s="201"/>
      <c r="G50" s="201"/>
      <c r="H50" s="201"/>
      <c r="I50" s="201"/>
      <c r="J50" s="201"/>
      <c r="K50" s="201"/>
      <c r="L50" s="201"/>
      <c r="M50" s="201"/>
      <c r="N50" s="201"/>
      <c r="O50" s="201"/>
      <c r="P50" s="201"/>
      <c r="Q50" s="201"/>
    </row>
    <row r="51" spans="1:17">
      <c r="A51" s="201"/>
      <c r="B51" s="201"/>
      <c r="C51" s="201"/>
      <c r="D51" s="201"/>
      <c r="E51" s="201"/>
      <c r="F51" s="201"/>
      <c r="G51" s="201"/>
      <c r="H51" s="201"/>
      <c r="I51" s="201"/>
      <c r="J51" s="201"/>
      <c r="K51" s="201"/>
      <c r="L51" s="201"/>
      <c r="M51" s="201"/>
      <c r="N51" s="201"/>
      <c r="O51" s="201"/>
      <c r="P51" s="201"/>
      <c r="Q51" s="201"/>
    </row>
    <row r="52" spans="1:17">
      <c r="A52" s="201"/>
      <c r="B52" s="201"/>
      <c r="C52" s="201"/>
      <c r="D52" s="201"/>
      <c r="E52" s="201"/>
      <c r="F52" s="201"/>
      <c r="G52" s="201"/>
      <c r="H52" s="201"/>
      <c r="I52" s="201"/>
      <c r="J52" s="201"/>
      <c r="K52" s="201"/>
      <c r="L52" s="201"/>
      <c r="M52" s="201"/>
      <c r="N52" s="201"/>
      <c r="O52" s="201"/>
      <c r="P52" s="201"/>
      <c r="Q52" s="201"/>
    </row>
    <row r="53" spans="1:17">
      <c r="A53" s="201"/>
      <c r="B53" s="201"/>
      <c r="C53" s="201"/>
      <c r="D53" s="201"/>
      <c r="E53" s="201"/>
      <c r="F53" s="201"/>
      <c r="G53" s="201"/>
      <c r="H53" s="201"/>
      <c r="I53" s="201"/>
      <c r="J53" s="201"/>
      <c r="K53" s="201"/>
      <c r="L53" s="201"/>
      <c r="M53" s="201"/>
      <c r="N53" s="201"/>
      <c r="O53" s="201"/>
      <c r="P53" s="201"/>
      <c r="Q53" s="201"/>
    </row>
    <row r="54" spans="1:17">
      <c r="A54" s="201"/>
      <c r="B54" s="201"/>
      <c r="C54" s="201"/>
      <c r="D54" s="201"/>
      <c r="E54" s="201"/>
      <c r="F54" s="201"/>
      <c r="G54" s="201"/>
      <c r="H54" s="201"/>
      <c r="I54" s="201"/>
      <c r="J54" s="201"/>
      <c r="K54" s="201"/>
      <c r="L54" s="201"/>
      <c r="M54" s="201"/>
      <c r="N54" s="201"/>
      <c r="O54" s="201"/>
      <c r="P54" s="201"/>
      <c r="Q54" s="201"/>
    </row>
    <row r="55" spans="1:17">
      <c r="A55" s="201"/>
      <c r="B55" s="201"/>
      <c r="C55" s="201"/>
      <c r="D55" s="201"/>
      <c r="E55" s="201"/>
      <c r="F55" s="201"/>
      <c r="G55" s="201"/>
      <c r="H55" s="201"/>
      <c r="I55" s="201"/>
      <c r="J55" s="201"/>
      <c r="K55" s="201"/>
      <c r="L55" s="201"/>
      <c r="M55" s="201"/>
      <c r="N55" s="201"/>
      <c r="O55" s="201"/>
      <c r="P55" s="201"/>
      <c r="Q55" s="201"/>
    </row>
    <row r="56" spans="1:17">
      <c r="A56" s="201"/>
      <c r="B56" s="201"/>
      <c r="C56" s="201"/>
      <c r="D56" s="201"/>
      <c r="E56" s="201"/>
      <c r="F56" s="201"/>
      <c r="G56" s="201"/>
      <c r="H56" s="201"/>
      <c r="I56" s="201"/>
      <c r="J56" s="201"/>
      <c r="K56" s="201"/>
      <c r="L56" s="201"/>
      <c r="M56" s="201"/>
      <c r="N56" s="201"/>
      <c r="O56" s="201"/>
      <c r="P56" s="201"/>
      <c r="Q56" s="201"/>
    </row>
    <row r="57" spans="1:17">
      <c r="A57" s="201"/>
      <c r="B57" s="201"/>
      <c r="C57" s="201"/>
      <c r="D57" s="201"/>
      <c r="E57" s="201"/>
      <c r="F57" s="201"/>
      <c r="G57" s="201"/>
      <c r="H57" s="201"/>
      <c r="I57" s="201"/>
      <c r="J57" s="201"/>
      <c r="K57" s="201"/>
      <c r="L57" s="201"/>
      <c r="M57" s="201"/>
      <c r="N57" s="201"/>
      <c r="O57" s="201"/>
      <c r="P57" s="201"/>
      <c r="Q57" s="201"/>
    </row>
    <row r="58" spans="1:17">
      <c r="A58" s="201"/>
      <c r="B58" s="201"/>
      <c r="C58" s="201"/>
      <c r="D58" s="201"/>
      <c r="E58" s="201"/>
      <c r="F58" s="201"/>
      <c r="G58" s="201"/>
      <c r="H58" s="201"/>
      <c r="I58" s="201"/>
      <c r="J58" s="201"/>
      <c r="K58" s="201"/>
      <c r="L58" s="201"/>
      <c r="M58" s="201"/>
      <c r="N58" s="201"/>
      <c r="O58" s="201"/>
      <c r="P58" s="201"/>
      <c r="Q58" s="201"/>
    </row>
    <row r="59" spans="1:17">
      <c r="A59" s="201"/>
      <c r="B59" s="201"/>
      <c r="C59" s="201"/>
      <c r="D59" s="201"/>
      <c r="E59" s="201"/>
      <c r="F59" s="201"/>
      <c r="G59" s="201"/>
      <c r="H59" s="201"/>
      <c r="I59" s="201"/>
      <c r="J59" s="201"/>
      <c r="K59" s="201"/>
      <c r="L59" s="201"/>
      <c r="M59" s="201"/>
      <c r="N59" s="201"/>
      <c r="O59" s="201"/>
      <c r="P59" s="201"/>
      <c r="Q59" s="201"/>
    </row>
    <row r="60" spans="1:17">
      <c r="A60" s="201"/>
      <c r="B60" s="201"/>
      <c r="C60" s="201"/>
      <c r="D60" s="201"/>
      <c r="E60" s="201"/>
      <c r="F60" s="201"/>
      <c r="G60" s="201"/>
      <c r="H60" s="201"/>
      <c r="I60" s="201"/>
      <c r="J60" s="201"/>
      <c r="K60" s="201"/>
      <c r="L60" s="201"/>
      <c r="M60" s="201"/>
      <c r="N60" s="201"/>
      <c r="O60" s="201"/>
      <c r="P60" s="201"/>
      <c r="Q60" s="201"/>
    </row>
    <row r="61" spans="1:17">
      <c r="A61" s="201"/>
      <c r="B61" s="201"/>
      <c r="C61" s="201"/>
      <c r="D61" s="201"/>
      <c r="E61" s="201"/>
      <c r="F61" s="201"/>
      <c r="G61" s="201"/>
      <c r="H61" s="201"/>
      <c r="I61" s="201"/>
      <c r="J61" s="201"/>
      <c r="K61" s="201"/>
      <c r="L61" s="201"/>
      <c r="M61" s="201"/>
      <c r="N61" s="201"/>
      <c r="O61" s="201"/>
      <c r="P61" s="201"/>
      <c r="Q61" s="201"/>
    </row>
    <row r="62" spans="1:17">
      <c r="A62" s="201"/>
      <c r="B62" s="201"/>
      <c r="C62" s="201"/>
      <c r="D62" s="201"/>
      <c r="E62" s="201"/>
      <c r="F62" s="201"/>
      <c r="G62" s="201"/>
      <c r="H62" s="201"/>
      <c r="I62" s="201"/>
      <c r="J62" s="201"/>
      <c r="K62" s="201"/>
      <c r="L62" s="201"/>
      <c r="M62" s="201"/>
      <c r="N62" s="201"/>
      <c r="O62" s="201"/>
      <c r="P62" s="201"/>
      <c r="Q62" s="201"/>
    </row>
    <row r="63" spans="1:17">
      <c r="A63" s="201"/>
      <c r="B63" s="201"/>
      <c r="C63" s="201"/>
      <c r="D63" s="201"/>
      <c r="E63" s="201"/>
      <c r="F63" s="201"/>
      <c r="G63" s="201"/>
      <c r="H63" s="201"/>
      <c r="I63" s="201"/>
      <c r="J63" s="201"/>
      <c r="K63" s="201"/>
      <c r="L63" s="201"/>
      <c r="M63" s="201"/>
      <c r="N63" s="201"/>
      <c r="O63" s="201"/>
      <c r="P63" s="201"/>
      <c r="Q63" s="201"/>
    </row>
    <row r="64" spans="1:17">
      <c r="A64" s="201"/>
      <c r="B64" s="201"/>
      <c r="C64" s="201"/>
      <c r="D64" s="201"/>
      <c r="E64" s="201"/>
      <c r="F64" s="201"/>
      <c r="G64" s="201"/>
      <c r="H64" s="201"/>
      <c r="I64" s="201"/>
      <c r="J64" s="201"/>
      <c r="K64" s="201"/>
      <c r="L64" s="201"/>
      <c r="M64" s="201"/>
      <c r="N64" s="201"/>
      <c r="O64" s="201"/>
      <c r="P64" s="201"/>
      <c r="Q64" s="201"/>
    </row>
    <row r="65" spans="1:17">
      <c r="A65" s="201"/>
      <c r="B65" s="201"/>
      <c r="C65" s="201"/>
      <c r="D65" s="201"/>
      <c r="E65" s="201"/>
      <c r="F65" s="201"/>
      <c r="G65" s="201"/>
      <c r="H65" s="201"/>
      <c r="I65" s="201"/>
      <c r="J65" s="201"/>
      <c r="K65" s="201"/>
      <c r="L65" s="201"/>
      <c r="M65" s="201"/>
      <c r="N65" s="201"/>
      <c r="O65" s="201"/>
      <c r="P65" s="201"/>
      <c r="Q65" s="201"/>
    </row>
    <row r="66" spans="1:17">
      <c r="A66" s="201"/>
      <c r="B66" s="201"/>
      <c r="C66" s="201"/>
      <c r="D66" s="201"/>
      <c r="E66" s="201"/>
      <c r="F66" s="201"/>
      <c r="G66" s="201"/>
      <c r="N66" s="201"/>
      <c r="O66" s="201"/>
      <c r="P66" s="201"/>
      <c r="Q66" s="201"/>
    </row>
  </sheetData>
  <mergeCells count="7">
    <mergeCell ref="H33:L33"/>
    <mergeCell ref="A33:E33"/>
    <mergeCell ref="A1:A3"/>
    <mergeCell ref="A13:E13"/>
    <mergeCell ref="B3:F3"/>
    <mergeCell ref="B6:L6"/>
    <mergeCell ref="H13:L13"/>
  </mergeCells>
  <hyperlinks>
    <hyperlink ref="A1:A2" location="'Indications d''Utilisation'!A53" tooltip="Lien vers &quot;Indications d'Utilisation&quot;" display="Lien vers Indication d'Utilisation"/>
    <hyperlink ref="A1:A3" location="'User Guide'!A79" tooltip="Link to the User Guide" display="Link to the User Guide"/>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sheetPr codeName="Feuil7">
    <tabColor rgb="FF17F20C"/>
  </sheetPr>
  <dimension ref="A1:AJ306"/>
  <sheetViews>
    <sheetView workbookViewId="0">
      <selection activeCell="O27" sqref="O27"/>
    </sheetView>
  </sheetViews>
  <sheetFormatPr baseColWidth="10" defaultRowHeight="15"/>
  <cols>
    <col min="1" max="1" width="15.42578125" style="4" customWidth="1"/>
    <col min="2" max="2" width="12.28515625" style="4" bestFit="1" customWidth="1"/>
    <col min="3" max="16384" width="11.42578125" style="4"/>
  </cols>
  <sheetData>
    <row r="1" spans="1:36" ht="23.25" customHeight="1" thickTop="1">
      <c r="A1" s="18" t="s">
        <v>121</v>
      </c>
      <c r="B1" s="109">
        <v>2</v>
      </c>
      <c r="C1" s="212"/>
      <c r="D1" s="212"/>
      <c r="E1" s="212"/>
      <c r="F1" s="212"/>
      <c r="G1" s="212"/>
      <c r="H1" s="213"/>
      <c r="I1" s="214"/>
      <c r="J1" s="212"/>
      <c r="K1" s="212"/>
      <c r="L1" s="212"/>
      <c r="M1" s="212"/>
      <c r="N1" s="710" t="s">
        <v>300</v>
      </c>
      <c r="O1" s="711"/>
      <c r="P1" s="324">
        <f>'T-Test (Student)'!AD1</f>
        <v>0.05</v>
      </c>
      <c r="Q1" s="214"/>
      <c r="R1" s="212"/>
      <c r="S1" s="212"/>
      <c r="T1" s="212"/>
      <c r="U1" s="212"/>
      <c r="V1" s="212"/>
      <c r="W1" s="212"/>
      <c r="X1" s="213"/>
      <c r="Y1" s="214"/>
      <c r="Z1" s="212"/>
      <c r="AA1" s="212"/>
      <c r="AB1" s="212"/>
      <c r="AC1" s="212"/>
      <c r="AD1" s="212"/>
      <c r="AE1" s="212"/>
      <c r="AF1" s="213"/>
      <c r="AG1" s="201"/>
      <c r="AH1" s="201"/>
      <c r="AI1" s="201"/>
      <c r="AJ1" s="201"/>
    </row>
    <row r="2" spans="1:36" ht="18.75" customHeight="1">
      <c r="A2" s="705" t="s">
        <v>257</v>
      </c>
      <c r="B2" s="705"/>
      <c r="C2" s="706"/>
      <c r="D2" s="707" t="s">
        <v>241</v>
      </c>
      <c r="E2" s="708"/>
      <c r="F2" s="202"/>
      <c r="G2" s="707" t="s">
        <v>231</v>
      </c>
      <c r="H2" s="709"/>
      <c r="I2" s="709"/>
      <c r="J2" s="708"/>
      <c r="K2" s="200"/>
      <c r="L2" s="707" t="s">
        <v>112</v>
      </c>
      <c r="M2" s="708"/>
      <c r="N2" s="200"/>
      <c r="O2" s="215"/>
      <c r="P2" s="216"/>
      <c r="Q2" s="217"/>
      <c r="R2" s="200"/>
      <c r="S2" s="200"/>
      <c r="T2" s="707" t="s">
        <v>241</v>
      </c>
      <c r="U2" s="708"/>
      <c r="V2" s="200"/>
      <c r="W2" s="707" t="s">
        <v>236</v>
      </c>
      <c r="X2" s="709"/>
      <c r="Y2" s="709"/>
      <c r="Z2" s="708"/>
      <c r="AA2" s="200"/>
      <c r="AB2" s="707" t="s">
        <v>112</v>
      </c>
      <c r="AC2" s="708"/>
      <c r="AD2" s="200"/>
      <c r="AE2" s="215"/>
      <c r="AF2" s="216"/>
      <c r="AG2" s="201"/>
      <c r="AH2" s="201"/>
      <c r="AI2" s="201"/>
    </row>
    <row r="3" spans="1:36" ht="7.5" customHeight="1">
      <c r="A3" s="206"/>
      <c r="B3" s="200"/>
      <c r="C3" s="200"/>
      <c r="D3" s="200"/>
      <c r="E3" s="200"/>
      <c r="F3" s="200"/>
      <c r="G3" s="200"/>
      <c r="H3" s="218"/>
      <c r="I3" s="217"/>
      <c r="J3" s="200"/>
      <c r="K3" s="200"/>
      <c r="L3" s="200"/>
      <c r="M3" s="200"/>
      <c r="N3" s="200"/>
      <c r="O3" s="200"/>
      <c r="P3" s="218"/>
      <c r="Q3" s="217"/>
      <c r="R3" s="200"/>
      <c r="S3" s="200"/>
      <c r="T3" s="200"/>
      <c r="U3" s="200"/>
      <c r="V3" s="200"/>
      <c r="W3" s="200"/>
      <c r="X3" s="200"/>
      <c r="Y3" s="217"/>
      <c r="Z3" s="200"/>
      <c r="AA3" s="200"/>
      <c r="AB3" s="200"/>
      <c r="AC3" s="200"/>
      <c r="AD3" s="200"/>
      <c r="AE3" s="200"/>
      <c r="AF3" s="218"/>
      <c r="AG3" s="201"/>
      <c r="AH3" s="201"/>
      <c r="AI3" s="201"/>
    </row>
    <row r="4" spans="1:36">
      <c r="A4" s="217"/>
      <c r="B4" s="200"/>
      <c r="C4" s="200"/>
      <c r="D4" s="200"/>
      <c r="E4" s="200"/>
      <c r="F4" s="200"/>
      <c r="G4" s="200"/>
      <c r="H4" s="218"/>
      <c r="I4" s="217"/>
      <c r="J4" s="200"/>
      <c r="K4" s="200"/>
      <c r="L4" s="200"/>
      <c r="M4" s="200"/>
      <c r="N4" s="200"/>
      <c r="O4" s="200"/>
      <c r="P4" s="218"/>
      <c r="Q4" s="217"/>
      <c r="R4" s="200"/>
      <c r="S4" s="200"/>
      <c r="T4" s="200"/>
      <c r="U4" s="200"/>
      <c r="V4" s="200"/>
      <c r="W4" s="200"/>
      <c r="X4" s="218"/>
      <c r="Y4" s="217"/>
      <c r="Z4" s="200"/>
      <c r="AA4" s="200"/>
      <c r="AB4" s="200"/>
      <c r="AC4" s="200"/>
      <c r="AD4" s="200"/>
      <c r="AE4" s="200"/>
      <c r="AF4" s="218"/>
      <c r="AG4" s="201"/>
      <c r="AH4" s="201"/>
      <c r="AI4" s="201"/>
    </row>
    <row r="5" spans="1:36">
      <c r="A5" s="217" t="s">
        <v>132</v>
      </c>
      <c r="B5" s="200" t="s">
        <v>132</v>
      </c>
      <c r="C5" s="200"/>
      <c r="D5" s="200"/>
      <c r="E5" s="200"/>
      <c r="F5" s="200"/>
      <c r="G5" s="200"/>
      <c r="H5" s="218"/>
      <c r="I5" s="217"/>
      <c r="J5" s="200"/>
      <c r="K5" s="200"/>
      <c r="L5" s="200"/>
      <c r="M5" s="200"/>
      <c r="N5" s="200"/>
      <c r="O5" s="200"/>
      <c r="P5" s="218"/>
      <c r="Q5" s="217"/>
      <c r="R5" s="219" t="e">
        <f>IF(MIN('∆Ct and 2^(-∆Ct) means'!$N$3:$T$86,'∆Ct and 2^(-∆Ct) means'!$T$3:$T$86)&gt;1,10^(2+INT(LOG(MIN('∆Ct and 2^(-∆Ct) means'!$N$3:$N$86,'∆Ct and 2^(-∆Ct) means'!$T$3:$T$86)))),10^(INT(LOG(MIN('∆Ct and 2^(-∆Ct) means'!$N$3:$N$86,'∆Ct and 2^(-∆Ct) means'!$T$3:$T$86)))))</f>
        <v>#NUM!</v>
      </c>
      <c r="S5" s="219" t="e">
        <f>B1*R5</f>
        <v>#NUM!</v>
      </c>
      <c r="T5" s="219" t="e">
        <f>S5</f>
        <v>#NUM!</v>
      </c>
      <c r="U5" s="219" t="e">
        <f>R5</f>
        <v>#NUM!</v>
      </c>
      <c r="V5" s="219" t="e">
        <f>R5</f>
        <v>#NUM!</v>
      </c>
      <c r="W5" s="200"/>
      <c r="X5" s="218"/>
      <c r="Y5" s="217"/>
      <c r="Z5" s="200"/>
      <c r="AA5" s="200"/>
      <c r="AB5" s="200"/>
      <c r="AC5" s="200"/>
      <c r="AD5" s="200"/>
      <c r="AE5" s="200"/>
      <c r="AF5" s="218"/>
      <c r="AG5" s="201"/>
      <c r="AH5" s="201"/>
      <c r="AI5" s="201"/>
    </row>
    <row r="6" spans="1:36">
      <c r="A6" s="217"/>
      <c r="B6" s="219" t="e">
        <f>IF(MIN('∆Ct and 2^(-∆Ct) means'!$N$3:$O$86)&gt;1,10^(2+INT(LOG(MIN('∆Ct and 2^(-∆Ct) means'!$N$3:$O$86)))),10^(INT(LOG(MIN('∆Ct and 2^(-∆Ct) means'!$N$3:$O$86)))))</f>
        <v>#NUM!</v>
      </c>
      <c r="C6" s="219" t="e">
        <f>B1*B6</f>
        <v>#NUM!</v>
      </c>
      <c r="D6" s="219" t="e">
        <f>C6</f>
        <v>#NUM!</v>
      </c>
      <c r="E6" s="219" t="e">
        <f>B6</f>
        <v>#NUM!</v>
      </c>
      <c r="F6" s="219" t="e">
        <f>B6</f>
        <v>#NUM!</v>
      </c>
      <c r="G6" s="200"/>
      <c r="H6" s="218"/>
      <c r="I6" s="217"/>
      <c r="J6" s="200"/>
      <c r="K6" s="200"/>
      <c r="L6" s="200"/>
      <c r="M6" s="200"/>
      <c r="N6" s="200"/>
      <c r="O6" s="200"/>
      <c r="P6" s="218"/>
      <c r="Q6" s="217"/>
      <c r="R6" s="220" t="e">
        <f>IF(MAX('∆Ct and 2^(-∆Ct) means'!$Y$3:$Y$86,'∆Ct and 2^(-∆Ct) means'!$AE$3:$AE$86)&gt;1,10^(2+INT(LOG(MAX('∆Ct and 2^(-∆Ct) means'!$Y$3:$Y$86,'∆Ct and 2^(-∆Ct) means'!$AE$3:$AE$86)))),10^(INT(LOG(MAX('∆Ct and 2^(-∆Ct) means'!$Y$3:$Y$86,'∆Ct and 2^(-∆Ct) means'!$AE$3:$AE$86)))+1))</f>
        <v>#NUM!</v>
      </c>
      <c r="S6" s="219" t="e">
        <f>B1*R6</f>
        <v>#NUM!</v>
      </c>
      <c r="T6" s="219" t="e">
        <f>S6</f>
        <v>#NUM!</v>
      </c>
      <c r="U6" s="220" t="e">
        <f>R6</f>
        <v>#NUM!</v>
      </c>
      <c r="V6" s="220" t="e">
        <f>R6</f>
        <v>#NUM!</v>
      </c>
      <c r="W6" s="200"/>
      <c r="X6" s="218"/>
      <c r="Y6" s="217"/>
      <c r="Z6" s="200"/>
      <c r="AA6" s="200"/>
      <c r="AB6" s="200"/>
      <c r="AC6" s="200"/>
      <c r="AD6" s="200"/>
      <c r="AE6" s="200"/>
      <c r="AF6" s="218"/>
      <c r="AG6" s="201"/>
      <c r="AH6" s="201"/>
      <c r="AI6" s="201"/>
    </row>
    <row r="7" spans="1:36">
      <c r="A7" s="217"/>
      <c r="B7" s="220" t="e">
        <f>IF(MAX('∆Ct and 2^(-∆Ct) means'!$Y$3:$Z$86)&gt;1,10^(2+INT(LOG(MAX('∆Ct and 2^(-∆Ct) means'!$Y$3:$Z$86)))),10^(INT(LOG(MAX('∆Ct and 2^(-∆Ct) means'!$Y$3:$Z$86)))+1))</f>
        <v>#NUM!</v>
      </c>
      <c r="C7" s="219" t="e">
        <f>B1*B7</f>
        <v>#NUM!</v>
      </c>
      <c r="D7" s="219" t="e">
        <f>C7</f>
        <v>#NUM!</v>
      </c>
      <c r="E7" s="220" t="e">
        <f>B7</f>
        <v>#NUM!</v>
      </c>
      <c r="F7" s="220" t="e">
        <f>B7</f>
        <v>#NUM!</v>
      </c>
      <c r="G7" s="200"/>
      <c r="H7" s="218"/>
      <c r="I7" s="217"/>
      <c r="J7" s="201"/>
      <c r="K7" s="225">
        <f>ROUNDUP(MIN('∆Ct and 2^(-∆Ct) means'!AK3:AK86),0)-10</f>
        <v>-10</v>
      </c>
      <c r="L7" s="226">
        <f>P1</f>
        <v>0.05</v>
      </c>
      <c r="M7" s="226"/>
      <c r="N7" s="227"/>
      <c r="O7" s="200"/>
      <c r="P7" s="218"/>
      <c r="Q7" s="217"/>
      <c r="R7" s="200"/>
      <c r="S7" s="200"/>
      <c r="T7" s="200"/>
      <c r="U7" s="200"/>
      <c r="V7" s="200"/>
      <c r="W7" s="200"/>
      <c r="X7" s="218"/>
      <c r="Y7" s="217"/>
      <c r="Z7" s="200"/>
      <c r="AA7" s="225">
        <f>ROUNDUP(MIN('∆Ct and 2^(-∆Ct) means'!AU3:AU86),0)-10</f>
        <v>-10</v>
      </c>
      <c r="AB7" s="226">
        <f>P1</f>
        <v>0.05</v>
      </c>
      <c r="AC7" s="226"/>
      <c r="AD7" s="227"/>
      <c r="AE7" s="200"/>
      <c r="AF7" s="218"/>
      <c r="AG7" s="201"/>
      <c r="AH7" s="201"/>
      <c r="AI7" s="201"/>
    </row>
    <row r="8" spans="1:36">
      <c r="A8" s="217"/>
      <c r="B8" s="200"/>
      <c r="C8" s="200"/>
      <c r="D8" s="200"/>
      <c r="E8" s="200"/>
      <c r="F8" s="200"/>
      <c r="G8" s="200"/>
      <c r="H8" s="218"/>
      <c r="I8" s="217"/>
      <c r="J8" s="201"/>
      <c r="K8" s="228">
        <f>ROUNDUP(MAX('∆Ct and 2^(-∆Ct) means'!AK3:AK86),0)+10</f>
        <v>10</v>
      </c>
      <c r="L8" s="207">
        <f>L7</f>
        <v>0.05</v>
      </c>
      <c r="M8" s="207"/>
      <c r="N8" s="229"/>
      <c r="O8" s="200"/>
      <c r="P8" s="218"/>
      <c r="Q8" s="217"/>
      <c r="R8" s="200"/>
      <c r="S8" s="200"/>
      <c r="T8" s="200"/>
      <c r="U8" s="200"/>
      <c r="V8" s="200"/>
      <c r="W8" s="200"/>
      <c r="X8" s="218"/>
      <c r="Y8" s="217"/>
      <c r="Z8" s="200"/>
      <c r="AA8" s="228">
        <f>ROUNDUP(MAX('∆Ct and 2^(-∆Ct) means'!AU3:AU86),0)+10</f>
        <v>10</v>
      </c>
      <c r="AB8" s="207">
        <f>AB7</f>
        <v>0.05</v>
      </c>
      <c r="AC8" s="207"/>
      <c r="AD8" s="229"/>
      <c r="AE8" s="200"/>
      <c r="AF8" s="218"/>
      <c r="AG8" s="201"/>
      <c r="AH8" s="201"/>
      <c r="AI8" s="201"/>
    </row>
    <row r="9" spans="1:36">
      <c r="A9" s="217"/>
      <c r="B9" s="221"/>
      <c r="C9" s="221"/>
      <c r="D9" s="221"/>
      <c r="E9" s="221"/>
      <c r="F9" s="200"/>
      <c r="G9" s="200"/>
      <c r="H9" s="218"/>
      <c r="I9" s="217"/>
      <c r="J9" s="201"/>
      <c r="K9" s="230"/>
      <c r="L9" s="207"/>
      <c r="M9" s="207"/>
      <c r="N9" s="229"/>
      <c r="O9" s="200"/>
      <c r="P9" s="218"/>
      <c r="Q9" s="217"/>
      <c r="R9" s="200"/>
      <c r="S9" s="200"/>
      <c r="T9" s="200"/>
      <c r="U9" s="200"/>
      <c r="V9" s="200"/>
      <c r="W9" s="200"/>
      <c r="X9" s="218"/>
      <c r="Y9" s="217"/>
      <c r="Z9" s="200"/>
      <c r="AA9" s="230"/>
      <c r="AB9" s="207"/>
      <c r="AC9" s="207"/>
      <c r="AD9" s="229"/>
      <c r="AE9" s="200"/>
      <c r="AF9" s="218"/>
      <c r="AG9" s="201"/>
      <c r="AH9" s="201"/>
      <c r="AI9" s="201"/>
    </row>
    <row r="10" spans="1:36">
      <c r="A10" s="217"/>
      <c r="B10" s="200"/>
      <c r="C10" s="200"/>
      <c r="D10" s="200"/>
      <c r="E10" s="200"/>
      <c r="F10" s="200"/>
      <c r="G10" s="200"/>
      <c r="H10" s="218"/>
      <c r="I10" s="217"/>
      <c r="J10" s="201"/>
      <c r="K10" s="230">
        <v>1</v>
      </c>
      <c r="L10" s="207">
        <f>LOG(B1,2)</f>
        <v>1</v>
      </c>
      <c r="M10" s="207">
        <f>-1*L10</f>
        <v>-1</v>
      </c>
      <c r="N10" s="229">
        <v>0</v>
      </c>
      <c r="O10" s="200"/>
      <c r="P10" s="218"/>
      <c r="Q10" s="217"/>
      <c r="R10" s="200"/>
      <c r="S10" s="200"/>
      <c r="T10" s="200"/>
      <c r="U10" s="200"/>
      <c r="V10" s="200"/>
      <c r="W10" s="200"/>
      <c r="X10" s="218"/>
      <c r="Y10" s="217"/>
      <c r="Z10" s="200"/>
      <c r="AA10" s="230">
        <v>1</v>
      </c>
      <c r="AB10" s="207">
        <f>LOG(B1,2)</f>
        <v>1</v>
      </c>
      <c r="AC10" s="207">
        <f>-1*AB10</f>
        <v>-1</v>
      </c>
      <c r="AD10" s="229">
        <v>0</v>
      </c>
      <c r="AE10" s="200"/>
      <c r="AF10" s="218"/>
      <c r="AG10" s="201"/>
      <c r="AH10" s="201"/>
      <c r="AI10" s="201"/>
    </row>
    <row r="11" spans="1:36">
      <c r="A11" s="217"/>
      <c r="B11" s="200"/>
      <c r="C11" s="200"/>
      <c r="D11" s="200"/>
      <c r="E11" s="200"/>
      <c r="F11" s="200"/>
      <c r="G11" s="200"/>
      <c r="H11" s="218"/>
      <c r="I11" s="217"/>
      <c r="J11" s="201"/>
      <c r="K11" s="231" t="e">
        <f>10^(ROUND(LOG(MIN('∆Ct and 2^(-∆Ct) means'!AL3:AL86)),0)-1)</f>
        <v>#NUM!</v>
      </c>
      <c r="L11" s="208">
        <f>LOG(B1,2)</f>
        <v>1</v>
      </c>
      <c r="M11" s="208">
        <f>-1*L11</f>
        <v>-1</v>
      </c>
      <c r="N11" s="232">
        <v>0</v>
      </c>
      <c r="O11" s="200"/>
      <c r="P11" s="218"/>
      <c r="Q11" s="217"/>
      <c r="R11" s="200"/>
      <c r="S11" s="200"/>
      <c r="T11" s="200"/>
      <c r="U11" s="200"/>
      <c r="V11" s="200"/>
      <c r="W11" s="200"/>
      <c r="X11" s="218"/>
      <c r="Y11" s="217"/>
      <c r="Z11" s="200"/>
      <c r="AA11" s="231" t="e">
        <f>10^(ROUND(LOG(MIN('∆Ct and 2^(-∆Ct) means'!AV3:AV86)),0)-1)</f>
        <v>#NUM!</v>
      </c>
      <c r="AB11" s="208">
        <f>LOG(B1,2)</f>
        <v>1</v>
      </c>
      <c r="AC11" s="208">
        <f>-1*AB11</f>
        <v>-1</v>
      </c>
      <c r="AD11" s="232">
        <v>0</v>
      </c>
      <c r="AE11" s="200"/>
      <c r="AF11" s="218"/>
      <c r="AG11" s="201"/>
      <c r="AH11" s="201"/>
      <c r="AI11" s="201"/>
    </row>
    <row r="12" spans="1:36">
      <c r="A12" s="217"/>
      <c r="B12" s="200"/>
      <c r="C12" s="200"/>
      <c r="D12" s="200"/>
      <c r="E12" s="200"/>
      <c r="F12" s="200"/>
      <c r="G12" s="200"/>
      <c r="H12" s="218"/>
      <c r="I12" s="217"/>
      <c r="J12" s="200"/>
      <c r="K12" s="200"/>
      <c r="L12" s="200"/>
      <c r="M12" s="200"/>
      <c r="N12" s="200"/>
      <c r="O12" s="200"/>
      <c r="P12" s="218"/>
      <c r="Q12" s="217"/>
      <c r="R12" s="200"/>
      <c r="S12" s="200"/>
      <c r="T12" s="200"/>
      <c r="U12" s="200"/>
      <c r="V12" s="200"/>
      <c r="W12" s="200"/>
      <c r="X12" s="218"/>
      <c r="Y12" s="217"/>
      <c r="Z12" s="200"/>
      <c r="AA12" s="200"/>
      <c r="AB12" s="200"/>
      <c r="AC12" s="200"/>
      <c r="AD12" s="200"/>
      <c r="AE12" s="200"/>
      <c r="AF12" s="218"/>
      <c r="AG12" s="201"/>
      <c r="AH12" s="201"/>
      <c r="AI12" s="201"/>
    </row>
    <row r="13" spans="1:36">
      <c r="A13" s="217"/>
      <c r="B13" s="200"/>
      <c r="C13" s="200"/>
      <c r="D13" s="200"/>
      <c r="E13" s="200"/>
      <c r="F13" s="200"/>
      <c r="G13" s="200"/>
      <c r="H13" s="218"/>
      <c r="I13" s="217"/>
      <c r="J13" s="200"/>
      <c r="K13" s="200"/>
      <c r="L13" s="200"/>
      <c r="M13" s="200"/>
      <c r="N13" s="200"/>
      <c r="O13" s="200"/>
      <c r="P13" s="218"/>
      <c r="Q13" s="217"/>
      <c r="R13" s="200"/>
      <c r="S13" s="200"/>
      <c r="T13" s="200"/>
      <c r="U13" s="200"/>
      <c r="V13" s="200"/>
      <c r="W13" s="200"/>
      <c r="X13" s="218"/>
      <c r="Y13" s="217"/>
      <c r="Z13" s="200"/>
      <c r="AA13" s="200"/>
      <c r="AB13" s="200"/>
      <c r="AC13" s="200"/>
      <c r="AD13" s="200"/>
      <c r="AE13" s="200"/>
      <c r="AF13" s="218"/>
      <c r="AG13" s="201"/>
      <c r="AH13" s="201"/>
      <c r="AI13" s="201"/>
    </row>
    <row r="14" spans="1:36">
      <c r="A14" s="217"/>
      <c r="B14" s="200"/>
      <c r="C14" s="200"/>
      <c r="D14" s="200"/>
      <c r="E14" s="200"/>
      <c r="F14" s="200"/>
      <c r="G14" s="200"/>
      <c r="H14" s="218"/>
      <c r="I14" s="217"/>
      <c r="J14" s="200"/>
      <c r="K14" s="200"/>
      <c r="L14" s="200"/>
      <c r="M14" s="200"/>
      <c r="N14" s="200"/>
      <c r="O14" s="200"/>
      <c r="P14" s="218"/>
      <c r="Q14" s="217"/>
      <c r="R14" s="200"/>
      <c r="S14" s="200"/>
      <c r="T14" s="200"/>
      <c r="U14" s="200"/>
      <c r="V14" s="200"/>
      <c r="W14" s="200"/>
      <c r="X14" s="218"/>
      <c r="Y14" s="217"/>
      <c r="Z14" s="200"/>
      <c r="AA14" s="200"/>
      <c r="AB14" s="200"/>
      <c r="AC14" s="200"/>
      <c r="AD14" s="200"/>
      <c r="AE14" s="200"/>
      <c r="AF14" s="218"/>
      <c r="AG14" s="201"/>
      <c r="AH14" s="201"/>
      <c r="AI14" s="201"/>
    </row>
    <row r="15" spans="1:36">
      <c r="A15" s="217"/>
      <c r="B15" s="200"/>
      <c r="C15" s="200"/>
      <c r="D15" s="200"/>
      <c r="E15" s="200"/>
      <c r="F15" s="200"/>
      <c r="G15" s="200"/>
      <c r="H15" s="218"/>
      <c r="I15" s="217"/>
      <c r="J15" s="200"/>
      <c r="K15" s="200"/>
      <c r="L15" s="200"/>
      <c r="M15" s="200"/>
      <c r="N15" s="200"/>
      <c r="O15" s="200"/>
      <c r="P15" s="218"/>
      <c r="Q15" s="217"/>
      <c r="R15" s="200"/>
      <c r="S15" s="200"/>
      <c r="T15" s="200"/>
      <c r="U15" s="200"/>
      <c r="V15" s="200"/>
      <c r="W15" s="200"/>
      <c r="X15" s="218"/>
      <c r="Y15" s="217"/>
      <c r="Z15" s="200"/>
      <c r="AA15" s="200"/>
      <c r="AB15" s="200"/>
      <c r="AC15" s="200"/>
      <c r="AD15" s="200"/>
      <c r="AE15" s="200"/>
      <c r="AF15" s="218"/>
      <c r="AG15" s="201"/>
      <c r="AH15" s="201"/>
      <c r="AI15" s="201"/>
    </row>
    <row r="16" spans="1:36">
      <c r="A16" s="217"/>
      <c r="B16" s="200"/>
      <c r="C16" s="200"/>
      <c r="D16" s="200"/>
      <c r="E16" s="200"/>
      <c r="F16" s="200"/>
      <c r="G16" s="200"/>
      <c r="H16" s="218"/>
      <c r="I16" s="217"/>
      <c r="J16" s="200"/>
      <c r="K16" s="200"/>
      <c r="L16" s="200"/>
      <c r="M16" s="200"/>
      <c r="N16" s="200"/>
      <c r="O16" s="200"/>
      <c r="P16" s="218"/>
      <c r="Q16" s="217"/>
      <c r="R16" s="200"/>
      <c r="S16" s="200"/>
      <c r="T16" s="200"/>
      <c r="U16" s="200"/>
      <c r="V16" s="200"/>
      <c r="W16" s="200"/>
      <c r="X16" s="218"/>
      <c r="Y16" s="217"/>
      <c r="Z16" s="200"/>
      <c r="AA16" s="200"/>
      <c r="AB16" s="200"/>
      <c r="AC16" s="200"/>
      <c r="AD16" s="200"/>
      <c r="AE16" s="200"/>
      <c r="AF16" s="218"/>
      <c r="AG16" s="201"/>
      <c r="AH16" s="201"/>
      <c r="AI16" s="201"/>
    </row>
    <row r="17" spans="1:35">
      <c r="A17" s="217"/>
      <c r="B17" s="200"/>
      <c r="C17" s="200"/>
      <c r="D17" s="200"/>
      <c r="E17" s="200"/>
      <c r="F17" s="200"/>
      <c r="G17" s="200"/>
      <c r="H17" s="218"/>
      <c r="I17" s="217"/>
      <c r="J17" s="200"/>
      <c r="K17" s="200"/>
      <c r="L17" s="200"/>
      <c r="M17" s="200"/>
      <c r="N17" s="200"/>
      <c r="O17" s="200"/>
      <c r="P17" s="218"/>
      <c r="Q17" s="217"/>
      <c r="R17" s="200"/>
      <c r="S17" s="200"/>
      <c r="T17" s="200"/>
      <c r="U17" s="200"/>
      <c r="V17" s="200"/>
      <c r="W17" s="200"/>
      <c r="X17" s="218"/>
      <c r="Y17" s="217"/>
      <c r="Z17" s="200"/>
      <c r="AA17" s="200"/>
      <c r="AB17" s="200"/>
      <c r="AC17" s="200"/>
      <c r="AD17" s="200"/>
      <c r="AE17" s="200"/>
      <c r="AF17" s="218"/>
      <c r="AG17" s="201"/>
      <c r="AH17" s="201"/>
      <c r="AI17" s="201"/>
    </row>
    <row r="18" spans="1:35">
      <c r="A18" s="217"/>
      <c r="B18" s="200"/>
      <c r="C18" s="200"/>
      <c r="D18" s="200"/>
      <c r="E18" s="200"/>
      <c r="F18" s="200"/>
      <c r="G18" s="200"/>
      <c r="H18" s="218"/>
      <c r="I18" s="217"/>
      <c r="J18" s="200"/>
      <c r="K18" s="200"/>
      <c r="L18" s="200"/>
      <c r="M18" s="200"/>
      <c r="N18" s="200"/>
      <c r="O18" s="200"/>
      <c r="P18" s="218"/>
      <c r="Q18" s="217"/>
      <c r="R18" s="200"/>
      <c r="S18" s="200"/>
      <c r="T18" s="200"/>
      <c r="U18" s="200"/>
      <c r="V18" s="200"/>
      <c r="W18" s="200"/>
      <c r="X18" s="218"/>
      <c r="Y18" s="217"/>
      <c r="Z18" s="200"/>
      <c r="AA18" s="200"/>
      <c r="AB18" s="200"/>
      <c r="AC18" s="200"/>
      <c r="AD18" s="200"/>
      <c r="AE18" s="200"/>
      <c r="AF18" s="218"/>
      <c r="AG18" s="201"/>
      <c r="AH18" s="201"/>
      <c r="AI18" s="201"/>
    </row>
    <row r="19" spans="1:35">
      <c r="A19" s="217"/>
      <c r="B19" s="200"/>
      <c r="C19" s="200"/>
      <c r="D19" s="200"/>
      <c r="E19" s="200"/>
      <c r="F19" s="200"/>
      <c r="G19" s="200"/>
      <c r="H19" s="218"/>
      <c r="I19" s="217"/>
      <c r="J19" s="200"/>
      <c r="K19" s="200"/>
      <c r="L19" s="200"/>
      <c r="M19" s="200"/>
      <c r="N19" s="200"/>
      <c r="O19" s="200"/>
      <c r="P19" s="218"/>
      <c r="Q19" s="217"/>
      <c r="R19" s="200"/>
      <c r="S19" s="200"/>
      <c r="T19" s="200"/>
      <c r="U19" s="200"/>
      <c r="V19" s="200"/>
      <c r="W19" s="200"/>
      <c r="X19" s="218"/>
      <c r="Y19" s="217"/>
      <c r="Z19" s="200"/>
      <c r="AA19" s="200"/>
      <c r="AB19" s="200"/>
      <c r="AC19" s="200"/>
      <c r="AD19" s="200"/>
      <c r="AE19" s="200"/>
      <c r="AF19" s="218"/>
      <c r="AG19" s="201"/>
      <c r="AH19" s="201"/>
      <c r="AI19" s="201"/>
    </row>
    <row r="20" spans="1:35">
      <c r="A20" s="217"/>
      <c r="B20" s="200"/>
      <c r="C20" s="200"/>
      <c r="D20" s="200"/>
      <c r="E20" s="200"/>
      <c r="F20" s="200"/>
      <c r="G20" s="200"/>
      <c r="H20" s="218"/>
      <c r="I20" s="217"/>
      <c r="J20" s="200"/>
      <c r="K20" s="200"/>
      <c r="L20" s="200"/>
      <c r="M20" s="200"/>
      <c r="N20" s="200"/>
      <c r="O20" s="200"/>
      <c r="P20" s="218"/>
      <c r="Q20" s="217"/>
      <c r="R20" s="200"/>
      <c r="S20" s="200"/>
      <c r="T20" s="200"/>
      <c r="U20" s="200"/>
      <c r="V20" s="200"/>
      <c r="W20" s="200"/>
      <c r="X20" s="218"/>
      <c r="Y20" s="217"/>
      <c r="Z20" s="200"/>
      <c r="AA20" s="200"/>
      <c r="AB20" s="200"/>
      <c r="AC20" s="200"/>
      <c r="AD20" s="200"/>
      <c r="AE20" s="200"/>
      <c r="AF20" s="218"/>
      <c r="AG20" s="201"/>
      <c r="AH20" s="201"/>
      <c r="AI20" s="201"/>
    </row>
    <row r="21" spans="1:35">
      <c r="A21" s="217"/>
      <c r="B21" s="200"/>
      <c r="C21" s="200"/>
      <c r="D21" s="200"/>
      <c r="E21" s="200"/>
      <c r="F21" s="200"/>
      <c r="G21" s="200"/>
      <c r="H21" s="218"/>
      <c r="I21" s="217"/>
      <c r="J21" s="200"/>
      <c r="K21" s="200"/>
      <c r="L21" s="200"/>
      <c r="M21" s="200"/>
      <c r="N21" s="200"/>
      <c r="O21" s="200"/>
      <c r="P21" s="218"/>
      <c r="Q21" s="217"/>
      <c r="R21" s="200"/>
      <c r="S21" s="200"/>
      <c r="T21" s="200"/>
      <c r="U21" s="200"/>
      <c r="V21" s="200"/>
      <c r="W21" s="200"/>
      <c r="X21" s="218"/>
      <c r="Y21" s="217"/>
      <c r="Z21" s="200"/>
      <c r="AA21" s="200"/>
      <c r="AB21" s="200"/>
      <c r="AC21" s="200"/>
      <c r="AD21" s="200"/>
      <c r="AE21" s="200"/>
      <c r="AF21" s="218"/>
      <c r="AG21" s="201"/>
      <c r="AH21" s="201"/>
      <c r="AI21" s="201"/>
    </row>
    <row r="22" spans="1:35">
      <c r="A22" s="217"/>
      <c r="B22" s="200"/>
      <c r="C22" s="200"/>
      <c r="D22" s="200"/>
      <c r="E22" s="200"/>
      <c r="F22" s="200"/>
      <c r="G22" s="200"/>
      <c r="H22" s="218"/>
      <c r="I22" s="217"/>
      <c r="J22" s="200"/>
      <c r="K22" s="200"/>
      <c r="L22" s="200"/>
      <c r="M22" s="200"/>
      <c r="N22" s="200"/>
      <c r="O22" s="200"/>
      <c r="P22" s="218"/>
      <c r="Q22" s="217"/>
      <c r="R22" s="200"/>
      <c r="S22" s="200"/>
      <c r="T22" s="200"/>
      <c r="U22" s="200"/>
      <c r="V22" s="200"/>
      <c r="W22" s="200"/>
      <c r="X22" s="218"/>
      <c r="Y22" s="217"/>
      <c r="Z22" s="200"/>
      <c r="AA22" s="200"/>
      <c r="AB22" s="200"/>
      <c r="AC22" s="200"/>
      <c r="AD22" s="200"/>
      <c r="AE22" s="200"/>
      <c r="AF22" s="218"/>
      <c r="AG22" s="201"/>
      <c r="AH22" s="201"/>
      <c r="AI22" s="201"/>
    </row>
    <row r="23" spans="1:35">
      <c r="A23" s="217"/>
      <c r="B23" s="200"/>
      <c r="C23" s="200"/>
      <c r="D23" s="200"/>
      <c r="E23" s="200"/>
      <c r="F23" s="200"/>
      <c r="G23" s="200"/>
      <c r="H23" s="218"/>
      <c r="I23" s="217"/>
      <c r="J23" s="200"/>
      <c r="K23" s="200"/>
      <c r="L23" s="200"/>
      <c r="M23" s="200"/>
      <c r="N23" s="200"/>
      <c r="O23" s="200"/>
      <c r="P23" s="218"/>
      <c r="Q23" s="217"/>
      <c r="R23" s="200"/>
      <c r="S23" s="200"/>
      <c r="T23" s="200"/>
      <c r="U23" s="200"/>
      <c r="V23" s="200"/>
      <c r="W23" s="200"/>
      <c r="X23" s="218"/>
      <c r="Y23" s="217"/>
      <c r="Z23" s="200"/>
      <c r="AA23" s="200"/>
      <c r="AB23" s="200"/>
      <c r="AC23" s="200"/>
      <c r="AD23" s="200"/>
      <c r="AE23" s="200"/>
      <c r="AF23" s="218"/>
      <c r="AG23" s="201"/>
      <c r="AH23" s="201"/>
      <c r="AI23" s="201"/>
    </row>
    <row r="24" spans="1:35">
      <c r="A24" s="217"/>
      <c r="B24" s="200"/>
      <c r="C24" s="200"/>
      <c r="D24" s="200"/>
      <c r="E24" s="200"/>
      <c r="F24" s="200"/>
      <c r="G24" s="200"/>
      <c r="H24" s="218"/>
      <c r="I24" s="217"/>
      <c r="J24" s="200"/>
      <c r="K24" s="200"/>
      <c r="L24" s="200"/>
      <c r="M24" s="200"/>
      <c r="N24" s="200"/>
      <c r="O24" s="200"/>
      <c r="P24" s="218"/>
      <c r="Q24" s="217"/>
      <c r="R24" s="200"/>
      <c r="S24" s="200"/>
      <c r="T24" s="200"/>
      <c r="U24" s="200"/>
      <c r="V24" s="200"/>
      <c r="W24" s="200"/>
      <c r="X24" s="218"/>
      <c r="Y24" s="217"/>
      <c r="Z24" s="200"/>
      <c r="AA24" s="200"/>
      <c r="AB24" s="200"/>
      <c r="AC24" s="200"/>
      <c r="AD24" s="200"/>
      <c r="AE24" s="200"/>
      <c r="AF24" s="218"/>
      <c r="AG24" s="201"/>
      <c r="AH24" s="201"/>
      <c r="AI24" s="201"/>
    </row>
    <row r="25" spans="1:35" ht="2.25" customHeight="1">
      <c r="A25" s="217"/>
      <c r="B25" s="200"/>
      <c r="C25" s="200"/>
      <c r="D25" s="200"/>
      <c r="E25" s="200"/>
      <c r="F25" s="200"/>
      <c r="G25" s="200"/>
      <c r="H25" s="218"/>
      <c r="I25" s="217"/>
      <c r="J25" s="200"/>
      <c r="K25" s="200"/>
      <c r="L25" s="200"/>
      <c r="M25" s="200"/>
      <c r="N25" s="200"/>
      <c r="O25" s="200"/>
      <c r="P25" s="218"/>
      <c r="Q25" s="217"/>
      <c r="R25" s="200"/>
      <c r="S25" s="200"/>
      <c r="T25" s="200"/>
      <c r="U25" s="200"/>
      <c r="V25" s="200"/>
      <c r="W25" s="200"/>
      <c r="X25" s="218"/>
      <c r="Y25" s="217"/>
      <c r="Z25" s="200"/>
      <c r="AA25" s="200"/>
      <c r="AB25" s="200"/>
      <c r="AC25" s="200"/>
      <c r="AD25" s="200"/>
      <c r="AE25" s="200"/>
      <c r="AF25" s="218"/>
      <c r="AG25" s="201"/>
      <c r="AH25" s="201"/>
      <c r="AI25" s="201"/>
    </row>
    <row r="26" spans="1:35" ht="15.75" thickBot="1">
      <c r="A26" s="222"/>
      <c r="B26" s="223"/>
      <c r="C26" s="223"/>
      <c r="D26" s="223"/>
      <c r="E26" s="223"/>
      <c r="F26" s="223"/>
      <c r="G26" s="223"/>
      <c r="H26" s="224"/>
      <c r="I26" s="222"/>
      <c r="J26" s="223"/>
      <c r="K26" s="223"/>
      <c r="L26" s="223"/>
      <c r="M26" s="223"/>
      <c r="N26" s="223"/>
      <c r="O26" s="223"/>
      <c r="P26" s="224"/>
      <c r="Q26" s="222"/>
      <c r="R26" s="223"/>
      <c r="S26" s="223"/>
      <c r="T26" s="223"/>
      <c r="U26" s="223"/>
      <c r="V26" s="223"/>
      <c r="W26" s="223"/>
      <c r="X26" s="224"/>
      <c r="Y26" s="222"/>
      <c r="Z26" s="223"/>
      <c r="AA26" s="223"/>
      <c r="AB26" s="223"/>
      <c r="AC26" s="223"/>
      <c r="AD26" s="223"/>
      <c r="AE26" s="223"/>
      <c r="AF26" s="224"/>
      <c r="AG26" s="201"/>
      <c r="AH26" s="201"/>
      <c r="AI26" s="201"/>
    </row>
    <row r="27" spans="1:35" ht="15.75" thickTop="1">
      <c r="A27" s="214"/>
      <c r="B27" s="212"/>
      <c r="C27" s="212"/>
      <c r="D27" s="212"/>
      <c r="E27" s="212"/>
      <c r="F27" s="212"/>
      <c r="G27" s="212"/>
      <c r="H27" s="213"/>
      <c r="I27" s="214"/>
      <c r="J27" s="212"/>
      <c r="K27" s="212"/>
      <c r="L27" s="212"/>
      <c r="M27" s="212"/>
      <c r="N27" s="212"/>
      <c r="O27" s="212"/>
      <c r="P27" s="213"/>
      <c r="Q27" s="214"/>
      <c r="R27" s="212"/>
      <c r="S27" s="212"/>
      <c r="T27" s="212"/>
      <c r="U27" s="212"/>
      <c r="V27" s="212"/>
      <c r="W27" s="212"/>
      <c r="X27" s="213"/>
      <c r="Y27" s="214"/>
      <c r="Z27" s="212"/>
      <c r="AA27" s="212"/>
      <c r="AB27" s="212"/>
      <c r="AC27" s="212"/>
      <c r="AD27" s="212"/>
      <c r="AE27" s="212"/>
      <c r="AF27" s="213"/>
      <c r="AG27" s="201"/>
      <c r="AH27" s="201"/>
      <c r="AI27" s="201"/>
    </row>
    <row r="28" spans="1:35" ht="18.75">
      <c r="A28" s="217"/>
      <c r="B28" s="200"/>
      <c r="C28" s="200"/>
      <c r="D28" s="707" t="s">
        <v>241</v>
      </c>
      <c r="E28" s="708"/>
      <c r="F28" s="200"/>
      <c r="G28" s="707" t="s">
        <v>237</v>
      </c>
      <c r="H28" s="709"/>
      <c r="I28" s="709"/>
      <c r="J28" s="708"/>
      <c r="K28" s="200"/>
      <c r="L28" s="707" t="s">
        <v>112</v>
      </c>
      <c r="M28" s="708"/>
      <c r="N28" s="200"/>
      <c r="O28" s="215"/>
      <c r="P28" s="216"/>
      <c r="Q28" s="217"/>
      <c r="R28" s="200"/>
      <c r="S28" s="200"/>
      <c r="T28" s="707" t="s">
        <v>241</v>
      </c>
      <c r="U28" s="708"/>
      <c r="V28" s="200"/>
      <c r="W28" s="707" t="s">
        <v>235</v>
      </c>
      <c r="X28" s="709"/>
      <c r="Y28" s="709"/>
      <c r="Z28" s="708"/>
      <c r="AA28" s="200"/>
      <c r="AB28" s="707" t="s">
        <v>112</v>
      </c>
      <c r="AC28" s="708"/>
      <c r="AD28" s="200"/>
      <c r="AE28" s="215"/>
      <c r="AF28" s="216"/>
      <c r="AG28" s="201"/>
      <c r="AH28" s="201"/>
      <c r="AI28" s="201"/>
    </row>
    <row r="29" spans="1:35">
      <c r="A29" s="217"/>
      <c r="B29" s="200"/>
      <c r="C29" s="200"/>
      <c r="D29" s="200"/>
      <c r="E29" s="200"/>
      <c r="F29" s="200"/>
      <c r="G29" s="202"/>
      <c r="H29" s="200"/>
      <c r="I29" s="217"/>
      <c r="J29" s="200"/>
      <c r="K29" s="200"/>
      <c r="L29" s="200"/>
      <c r="M29" s="200"/>
      <c r="N29" s="200"/>
      <c r="O29" s="200"/>
      <c r="P29" s="218"/>
      <c r="Q29" s="217"/>
      <c r="R29" s="200"/>
      <c r="S29" s="200"/>
      <c r="T29" s="200"/>
      <c r="U29" s="200"/>
      <c r="V29" s="200"/>
      <c r="W29" s="200"/>
      <c r="X29" s="200"/>
      <c r="Y29" s="217"/>
      <c r="Z29" s="200"/>
      <c r="AA29" s="200"/>
      <c r="AB29" s="200"/>
      <c r="AC29" s="200"/>
      <c r="AD29" s="200"/>
      <c r="AE29" s="200"/>
      <c r="AF29" s="218"/>
      <c r="AG29" s="201"/>
      <c r="AH29" s="201"/>
      <c r="AI29" s="201"/>
    </row>
    <row r="30" spans="1:35">
      <c r="A30" s="217"/>
      <c r="B30" s="200"/>
      <c r="C30" s="200"/>
      <c r="D30" s="200"/>
      <c r="E30" s="200"/>
      <c r="F30" s="200"/>
      <c r="G30" s="200"/>
      <c r="H30" s="218"/>
      <c r="I30" s="217"/>
      <c r="J30" s="200"/>
      <c r="K30" s="200"/>
      <c r="L30" s="200"/>
      <c r="M30" s="200"/>
      <c r="N30" s="200"/>
      <c r="O30" s="200"/>
      <c r="P30" s="218"/>
      <c r="Q30" s="217"/>
      <c r="R30" s="200"/>
      <c r="S30" s="200"/>
      <c r="T30" s="200"/>
      <c r="U30" s="200"/>
      <c r="V30" s="200"/>
      <c r="W30" s="200"/>
      <c r="X30" s="218"/>
      <c r="Y30" s="217"/>
      <c r="Z30" s="200"/>
      <c r="AA30" s="200"/>
      <c r="AB30" s="200"/>
      <c r="AC30" s="200"/>
      <c r="AD30" s="200"/>
      <c r="AE30" s="200"/>
      <c r="AF30" s="218"/>
      <c r="AG30" s="201"/>
      <c r="AH30" s="201"/>
      <c r="AI30" s="201"/>
    </row>
    <row r="31" spans="1:35">
      <c r="A31" s="217"/>
      <c r="B31" s="200"/>
      <c r="C31" s="200"/>
      <c r="D31" s="200"/>
      <c r="E31" s="200"/>
      <c r="F31" s="200"/>
      <c r="G31" s="200"/>
      <c r="H31" s="218"/>
      <c r="I31" s="217"/>
      <c r="J31" s="200"/>
      <c r="K31" s="200"/>
      <c r="L31" s="200"/>
      <c r="M31" s="200"/>
      <c r="N31" s="200"/>
      <c r="O31" s="200"/>
      <c r="P31" s="218"/>
      <c r="Q31" s="217"/>
      <c r="R31" s="219" t="e">
        <f>IF(MIN('∆Ct and 2^(-∆Ct) means'!$N$3:$N$86,'∆Ct and 2^(-∆Ct) means'!$U$3:$U$86)&gt;1,10^(2+INT(LOG(MIN('∆Ct and 2^(-∆Ct) means'!$N$3:$N$86,'∆Ct and 2^(-∆Ct) means'!$U$3:$U$86)))),10^(INT(LOG(MIN('∆Ct and 2^(-∆Ct) means'!$N$3:$N$86,'∆Ct and 2^(-∆Ct) means'!$U$3:$U$86)))))</f>
        <v>#NUM!</v>
      </c>
      <c r="S31" s="219" t="e">
        <f>B1*R31</f>
        <v>#NUM!</v>
      </c>
      <c r="T31" s="219" t="e">
        <f>S31</f>
        <v>#NUM!</v>
      </c>
      <c r="U31" s="219" t="e">
        <f>R31</f>
        <v>#NUM!</v>
      </c>
      <c r="V31" s="219" t="e">
        <f>R31</f>
        <v>#NUM!</v>
      </c>
      <c r="W31" s="200"/>
      <c r="X31" s="218"/>
      <c r="Y31" s="217"/>
      <c r="Z31" s="200"/>
      <c r="AA31" s="200"/>
      <c r="AB31" s="200"/>
      <c r="AC31" s="200"/>
      <c r="AD31" s="200"/>
      <c r="AE31" s="200"/>
      <c r="AF31" s="218"/>
      <c r="AG31" s="201"/>
      <c r="AH31" s="201"/>
      <c r="AI31" s="201"/>
    </row>
    <row r="32" spans="1:35">
      <c r="A32" s="217"/>
      <c r="B32" s="200"/>
      <c r="C32" s="200"/>
      <c r="D32" s="200"/>
      <c r="E32" s="200"/>
      <c r="F32" s="200"/>
      <c r="G32" s="200"/>
      <c r="H32" s="218"/>
      <c r="I32" s="217"/>
      <c r="J32" s="200"/>
      <c r="K32" s="225">
        <f>ROUNDUP(MIN('∆Ct and 2^(-∆Ct) means'!AM3:AM86),0)-10</f>
        <v>-10</v>
      </c>
      <c r="L32" s="226">
        <f>P1</f>
        <v>0.05</v>
      </c>
      <c r="M32" s="226"/>
      <c r="N32" s="227"/>
      <c r="O32" s="200"/>
      <c r="P32" s="218"/>
      <c r="Q32" s="217"/>
      <c r="R32" s="220" t="e">
        <f>IF(MAX('∆Ct and 2^(-∆Ct) means'!$Y$3:$Y$86,'∆Ct and 2^(-∆Ct) means'!$AF$3:$AF$86)&gt;1,10^(2+INT(LOG(MAX('∆Ct and 2^(-∆Ct) means'!$Y$3:$Y$86,'∆Ct and 2^(-∆Ct) means'!$AF$3:$AF$86)))),10^(INT(LOG(MAX('∆Ct and 2^(-∆Ct) means'!$Y$3:$Y$86,'∆Ct and 2^(-∆Ct) means'!$AF$3:$AF$86)))+1))</f>
        <v>#NUM!</v>
      </c>
      <c r="S32" s="219" t="e">
        <f>B1*R32</f>
        <v>#NUM!</v>
      </c>
      <c r="T32" s="219" t="e">
        <f>S32</f>
        <v>#NUM!</v>
      </c>
      <c r="U32" s="220" t="e">
        <f>R32</f>
        <v>#NUM!</v>
      </c>
      <c r="V32" s="220" t="e">
        <f>R32</f>
        <v>#NUM!</v>
      </c>
      <c r="W32" s="200"/>
      <c r="X32" s="218"/>
      <c r="Y32" s="217"/>
      <c r="Z32" s="200"/>
      <c r="AA32" s="225">
        <f>ROUNDUP(MIN('∆Ct and 2^(-∆Ct) means'!AW3:AW86),0)-10</f>
        <v>-10</v>
      </c>
      <c r="AB32" s="226">
        <f>P1</f>
        <v>0.05</v>
      </c>
      <c r="AC32" s="226"/>
      <c r="AD32" s="227"/>
      <c r="AE32" s="200"/>
      <c r="AF32" s="218"/>
      <c r="AG32" s="201"/>
      <c r="AH32" s="201"/>
      <c r="AI32" s="201"/>
    </row>
    <row r="33" spans="1:35">
      <c r="A33" s="217"/>
      <c r="B33" s="219" t="e">
        <f>IF(MIN('∆Ct and 2^(-∆Ct) means'!$N$3:$N$86,'∆Ct and 2^(-∆Ct) means'!$P$3:$P$86)&gt;1,10^(2+INT(LOG(MIN('∆Ct and 2^(-∆Ct) means'!$N$3:$N$86,'∆Ct and 2^(-∆Ct) means'!$P$3:$P$86)))),10^(INT(LOG(MIN('∆Ct and 2^(-∆Ct) means'!$N$3:$N$86,'∆Ct and 2^(-∆Ct) means'!$P$3:$P$86)))))</f>
        <v>#NUM!</v>
      </c>
      <c r="C33" s="219" t="e">
        <f>B1*B33</f>
        <v>#NUM!</v>
      </c>
      <c r="D33" s="219" t="e">
        <f>C33</f>
        <v>#NUM!</v>
      </c>
      <c r="E33" s="219" t="e">
        <f>B33</f>
        <v>#NUM!</v>
      </c>
      <c r="F33" s="219" t="e">
        <f>B33</f>
        <v>#NUM!</v>
      </c>
      <c r="G33" s="200"/>
      <c r="H33" s="218"/>
      <c r="I33" s="217"/>
      <c r="J33" s="200"/>
      <c r="K33" s="228">
        <f>ROUNDUP(MAX('∆Ct and 2^(-∆Ct) means'!AM3:AM86),0)+10</f>
        <v>10</v>
      </c>
      <c r="L33" s="207">
        <f>L32</f>
        <v>0.05</v>
      </c>
      <c r="M33" s="207"/>
      <c r="N33" s="229"/>
      <c r="O33" s="200"/>
      <c r="P33" s="218"/>
      <c r="Q33" s="217"/>
      <c r="R33" s="200"/>
      <c r="S33" s="200"/>
      <c r="T33" s="200"/>
      <c r="U33" s="200"/>
      <c r="V33" s="200"/>
      <c r="W33" s="200"/>
      <c r="X33" s="218"/>
      <c r="Y33" s="217"/>
      <c r="Z33" s="200"/>
      <c r="AA33" s="228">
        <f>ROUNDUP(MAX('∆Ct and 2^(-∆Ct) means'!AW3:AW86),0)+10</f>
        <v>10</v>
      </c>
      <c r="AB33" s="207">
        <f>AB32</f>
        <v>0.05</v>
      </c>
      <c r="AC33" s="207"/>
      <c r="AD33" s="229"/>
      <c r="AE33" s="200"/>
      <c r="AF33" s="218"/>
      <c r="AG33" s="201"/>
      <c r="AH33" s="201"/>
      <c r="AI33" s="201"/>
    </row>
    <row r="34" spans="1:35">
      <c r="A34" s="217"/>
      <c r="B34" s="220" t="e">
        <f>IF(MAX('∆Ct and 2^(-∆Ct) means'!$Y$3:$Y$86,'∆Ct and 2^(-∆Ct) means'!$AA$3:$AA$86)&gt;1,10^(2+INT(LOG(MAX('∆Ct and 2^(-∆Ct) means'!$Y$3:$Y$86,'∆Ct and 2^(-∆Ct) means'!$AA$3:$AA$86)))),10^(INT(LOG(MAX('∆Ct and 2^(-∆Ct) means'!$Y$3:$Y$86,'∆Ct and 2^(-∆Ct) means'!$AA$3:$AA$86)))+1))</f>
        <v>#NUM!</v>
      </c>
      <c r="C34" s="219" t="e">
        <f>B1*B34</f>
        <v>#NUM!</v>
      </c>
      <c r="D34" s="219" t="e">
        <f>C34</f>
        <v>#NUM!</v>
      </c>
      <c r="E34" s="220" t="e">
        <f>B34</f>
        <v>#NUM!</v>
      </c>
      <c r="F34" s="220" t="e">
        <f>B34</f>
        <v>#NUM!</v>
      </c>
      <c r="G34" s="200"/>
      <c r="H34" s="218"/>
      <c r="I34" s="217"/>
      <c r="J34" s="200"/>
      <c r="K34" s="230"/>
      <c r="L34" s="207"/>
      <c r="M34" s="207"/>
      <c r="N34" s="229"/>
      <c r="O34" s="200"/>
      <c r="P34" s="218"/>
      <c r="Q34" s="217"/>
      <c r="R34" s="200"/>
      <c r="S34" s="200"/>
      <c r="T34" s="200"/>
      <c r="U34" s="200"/>
      <c r="V34" s="200"/>
      <c r="W34" s="200"/>
      <c r="X34" s="218"/>
      <c r="Y34" s="217"/>
      <c r="Z34" s="200"/>
      <c r="AA34" s="230"/>
      <c r="AB34" s="207"/>
      <c r="AC34" s="207"/>
      <c r="AD34" s="229"/>
      <c r="AE34" s="200"/>
      <c r="AF34" s="218"/>
      <c r="AG34" s="201"/>
      <c r="AH34" s="201"/>
      <c r="AI34" s="201"/>
    </row>
    <row r="35" spans="1:35">
      <c r="A35" s="217"/>
      <c r="B35" s="200"/>
      <c r="C35" s="200"/>
      <c r="D35" s="200"/>
      <c r="E35" s="200"/>
      <c r="F35" s="200"/>
      <c r="G35" s="200"/>
      <c r="H35" s="218"/>
      <c r="I35" s="217"/>
      <c r="J35" s="200"/>
      <c r="K35" s="230">
        <v>1</v>
      </c>
      <c r="L35" s="207">
        <f>LOG(B1,2)</f>
        <v>1</v>
      </c>
      <c r="M35" s="207">
        <f>-1*L35</f>
        <v>-1</v>
      </c>
      <c r="N35" s="229">
        <v>0</v>
      </c>
      <c r="O35" s="200"/>
      <c r="P35" s="218"/>
      <c r="Q35" s="217"/>
      <c r="R35" s="200"/>
      <c r="S35" s="200"/>
      <c r="T35" s="200"/>
      <c r="U35" s="200"/>
      <c r="V35" s="200"/>
      <c r="W35" s="200"/>
      <c r="X35" s="218"/>
      <c r="Y35" s="217"/>
      <c r="Z35" s="200"/>
      <c r="AA35" s="230">
        <v>1</v>
      </c>
      <c r="AB35" s="207">
        <f>LOG(B1,2)</f>
        <v>1</v>
      </c>
      <c r="AC35" s="207">
        <f>-1*AB35</f>
        <v>-1</v>
      </c>
      <c r="AD35" s="229">
        <v>0</v>
      </c>
      <c r="AE35" s="200"/>
      <c r="AF35" s="218"/>
      <c r="AG35" s="201"/>
      <c r="AH35" s="201"/>
      <c r="AI35" s="201"/>
    </row>
    <row r="36" spans="1:35">
      <c r="A36" s="217"/>
      <c r="B36" s="200"/>
      <c r="C36" s="200"/>
      <c r="D36" s="200"/>
      <c r="E36" s="200"/>
      <c r="F36" s="200"/>
      <c r="G36" s="200"/>
      <c r="H36" s="218"/>
      <c r="I36" s="217"/>
      <c r="J36" s="200"/>
      <c r="K36" s="231" t="e">
        <f>10^(ROUND(LOG(MIN('∆Ct and 2^(-∆Ct) means'!AN3:AN86)),0)-1)</f>
        <v>#NUM!</v>
      </c>
      <c r="L36" s="208">
        <f>LOG(B1,2)</f>
        <v>1</v>
      </c>
      <c r="M36" s="208">
        <f>-1*L36</f>
        <v>-1</v>
      </c>
      <c r="N36" s="232">
        <v>0</v>
      </c>
      <c r="O36" s="200"/>
      <c r="P36" s="218"/>
      <c r="Q36" s="217"/>
      <c r="R36" s="200"/>
      <c r="S36" s="200"/>
      <c r="T36" s="200"/>
      <c r="U36" s="200"/>
      <c r="V36" s="200"/>
      <c r="W36" s="200"/>
      <c r="X36" s="218"/>
      <c r="Y36" s="217"/>
      <c r="Z36" s="200"/>
      <c r="AA36" s="231" t="e">
        <f>10^(ROUND(LOG(MIN('∆Ct and 2^(-∆Ct) means'!AX3:AX86)),0)-1)</f>
        <v>#NUM!</v>
      </c>
      <c r="AB36" s="208">
        <f>LOG(B1,2)</f>
        <v>1</v>
      </c>
      <c r="AC36" s="208">
        <f>-1*AB36</f>
        <v>-1</v>
      </c>
      <c r="AD36" s="232">
        <v>0</v>
      </c>
      <c r="AE36" s="200"/>
      <c r="AF36" s="218"/>
      <c r="AG36" s="201"/>
      <c r="AH36" s="201"/>
      <c r="AI36" s="201"/>
    </row>
    <row r="37" spans="1:35">
      <c r="A37" s="217"/>
      <c r="B37" s="200"/>
      <c r="C37" s="200"/>
      <c r="D37" s="200"/>
      <c r="E37" s="200"/>
      <c r="F37" s="200"/>
      <c r="G37" s="200"/>
      <c r="H37" s="218"/>
      <c r="I37" s="217"/>
      <c r="J37" s="200"/>
      <c r="K37" s="200"/>
      <c r="L37" s="200"/>
      <c r="M37" s="200"/>
      <c r="N37" s="200"/>
      <c r="O37" s="200"/>
      <c r="P37" s="218"/>
      <c r="Q37" s="217"/>
      <c r="R37" s="200"/>
      <c r="S37" s="200"/>
      <c r="T37" s="200"/>
      <c r="U37" s="200"/>
      <c r="V37" s="200"/>
      <c r="W37" s="200"/>
      <c r="X37" s="218"/>
      <c r="Y37" s="217"/>
      <c r="Z37" s="200"/>
      <c r="AA37" s="200"/>
      <c r="AB37" s="200"/>
      <c r="AC37" s="200"/>
      <c r="AD37" s="200"/>
      <c r="AE37" s="200"/>
      <c r="AF37" s="218"/>
      <c r="AG37" s="201"/>
      <c r="AH37" s="201"/>
      <c r="AI37" s="201"/>
    </row>
    <row r="38" spans="1:35">
      <c r="A38" s="217"/>
      <c r="B38" s="200"/>
      <c r="C38" s="200"/>
      <c r="D38" s="200"/>
      <c r="E38" s="200"/>
      <c r="F38" s="200"/>
      <c r="G38" s="200"/>
      <c r="H38" s="218"/>
      <c r="I38" s="217"/>
      <c r="J38" s="200"/>
      <c r="K38" s="200"/>
      <c r="L38" s="200"/>
      <c r="M38" s="200"/>
      <c r="N38" s="200"/>
      <c r="O38" s="200"/>
      <c r="P38" s="218"/>
      <c r="Q38" s="217"/>
      <c r="R38" s="200"/>
      <c r="S38" s="200"/>
      <c r="T38" s="200"/>
      <c r="U38" s="200"/>
      <c r="V38" s="200"/>
      <c r="W38" s="200"/>
      <c r="X38" s="218"/>
      <c r="Y38" s="217"/>
      <c r="Z38" s="200"/>
      <c r="AA38" s="200"/>
      <c r="AB38" s="200"/>
      <c r="AC38" s="200"/>
      <c r="AD38" s="200"/>
      <c r="AE38" s="200"/>
      <c r="AF38" s="218"/>
      <c r="AG38" s="201"/>
      <c r="AH38" s="201"/>
      <c r="AI38" s="201"/>
    </row>
    <row r="39" spans="1:35">
      <c r="A39" s="217"/>
      <c r="B39" s="200"/>
      <c r="C39" s="200"/>
      <c r="D39" s="200"/>
      <c r="E39" s="200"/>
      <c r="F39" s="200"/>
      <c r="G39" s="200"/>
      <c r="H39" s="218"/>
      <c r="I39" s="217"/>
      <c r="J39" s="200"/>
      <c r="K39" s="200"/>
      <c r="L39" s="200"/>
      <c r="M39" s="200"/>
      <c r="N39" s="200"/>
      <c r="O39" s="200"/>
      <c r="P39" s="218"/>
      <c r="Q39" s="217"/>
      <c r="R39" s="200"/>
      <c r="S39" s="200"/>
      <c r="T39" s="200"/>
      <c r="U39" s="200"/>
      <c r="V39" s="200"/>
      <c r="W39" s="200"/>
      <c r="X39" s="218"/>
      <c r="Y39" s="217"/>
      <c r="Z39" s="200"/>
      <c r="AA39" s="200"/>
      <c r="AB39" s="200"/>
      <c r="AC39" s="200"/>
      <c r="AD39" s="200"/>
      <c r="AE39" s="200"/>
      <c r="AF39" s="218"/>
      <c r="AG39" s="201"/>
      <c r="AH39" s="201"/>
      <c r="AI39" s="201"/>
    </row>
    <row r="40" spans="1:35">
      <c r="A40" s="217"/>
      <c r="B40" s="200"/>
      <c r="C40" s="200"/>
      <c r="D40" s="200"/>
      <c r="E40" s="200"/>
      <c r="F40" s="200"/>
      <c r="G40" s="200"/>
      <c r="H40" s="218"/>
      <c r="I40" s="217"/>
      <c r="J40" s="200"/>
      <c r="K40" s="200"/>
      <c r="L40" s="200"/>
      <c r="M40" s="200"/>
      <c r="N40" s="200"/>
      <c r="O40" s="200"/>
      <c r="P40" s="218"/>
      <c r="Q40" s="217"/>
      <c r="R40" s="200"/>
      <c r="S40" s="200"/>
      <c r="T40" s="200"/>
      <c r="U40" s="200"/>
      <c r="V40" s="200"/>
      <c r="W40" s="200"/>
      <c r="X40" s="218"/>
      <c r="Y40" s="217"/>
      <c r="Z40" s="200"/>
      <c r="AA40" s="200"/>
      <c r="AB40" s="200"/>
      <c r="AC40" s="200"/>
      <c r="AD40" s="200"/>
      <c r="AE40" s="200"/>
      <c r="AF40" s="218"/>
      <c r="AG40" s="201"/>
      <c r="AH40" s="201"/>
      <c r="AI40" s="201"/>
    </row>
    <row r="41" spans="1:35">
      <c r="A41" s="217"/>
      <c r="B41" s="200"/>
      <c r="C41" s="200"/>
      <c r="D41" s="200"/>
      <c r="E41" s="200"/>
      <c r="F41" s="200"/>
      <c r="G41" s="200"/>
      <c r="H41" s="218"/>
      <c r="I41" s="217"/>
      <c r="J41" s="200"/>
      <c r="K41" s="200"/>
      <c r="L41" s="200"/>
      <c r="M41" s="200"/>
      <c r="N41" s="200"/>
      <c r="O41" s="200"/>
      <c r="P41" s="218"/>
      <c r="Q41" s="217"/>
      <c r="R41" s="200"/>
      <c r="S41" s="200"/>
      <c r="T41" s="200"/>
      <c r="U41" s="200"/>
      <c r="V41" s="200"/>
      <c r="W41" s="200"/>
      <c r="X41" s="218"/>
      <c r="Y41" s="217"/>
      <c r="Z41" s="200"/>
      <c r="AA41" s="200"/>
      <c r="AB41" s="200"/>
      <c r="AC41" s="200"/>
      <c r="AD41" s="200"/>
      <c r="AE41" s="200"/>
      <c r="AF41" s="218"/>
      <c r="AG41" s="201"/>
      <c r="AH41" s="201"/>
      <c r="AI41" s="201"/>
    </row>
    <row r="42" spans="1:35">
      <c r="A42" s="217"/>
      <c r="B42" s="200"/>
      <c r="C42" s="200"/>
      <c r="D42" s="200"/>
      <c r="E42" s="200"/>
      <c r="F42" s="200"/>
      <c r="G42" s="200"/>
      <c r="H42" s="218"/>
      <c r="I42" s="217"/>
      <c r="J42" s="200"/>
      <c r="K42" s="200"/>
      <c r="L42" s="200"/>
      <c r="M42" s="200"/>
      <c r="N42" s="200"/>
      <c r="O42" s="200"/>
      <c r="P42" s="218"/>
      <c r="Q42" s="217"/>
      <c r="R42" s="200"/>
      <c r="S42" s="200"/>
      <c r="T42" s="200"/>
      <c r="U42" s="200"/>
      <c r="V42" s="200"/>
      <c r="W42" s="200"/>
      <c r="X42" s="218"/>
      <c r="Y42" s="217"/>
      <c r="Z42" s="200"/>
      <c r="AA42" s="200"/>
      <c r="AB42" s="200"/>
      <c r="AC42" s="200"/>
      <c r="AD42" s="200"/>
      <c r="AE42" s="200"/>
      <c r="AF42" s="218"/>
      <c r="AG42" s="201"/>
      <c r="AH42" s="201"/>
      <c r="AI42" s="201"/>
    </row>
    <row r="43" spans="1:35">
      <c r="A43" s="217"/>
      <c r="B43" s="200"/>
      <c r="C43" s="200"/>
      <c r="D43" s="200"/>
      <c r="E43" s="200"/>
      <c r="F43" s="200"/>
      <c r="G43" s="200"/>
      <c r="H43" s="218"/>
      <c r="I43" s="217"/>
      <c r="J43" s="200"/>
      <c r="K43" s="200"/>
      <c r="L43" s="200"/>
      <c r="M43" s="200"/>
      <c r="N43" s="200"/>
      <c r="O43" s="200"/>
      <c r="P43" s="218"/>
      <c r="Q43" s="217"/>
      <c r="R43" s="200"/>
      <c r="S43" s="200"/>
      <c r="T43" s="200"/>
      <c r="U43" s="200"/>
      <c r="V43" s="200"/>
      <c r="W43" s="200"/>
      <c r="X43" s="218"/>
      <c r="Y43" s="217"/>
      <c r="Z43" s="200"/>
      <c r="AA43" s="200"/>
      <c r="AB43" s="200"/>
      <c r="AC43" s="200"/>
      <c r="AD43" s="200"/>
      <c r="AE43" s="200"/>
      <c r="AF43" s="218"/>
      <c r="AG43" s="201"/>
      <c r="AH43" s="201"/>
      <c r="AI43" s="201"/>
    </row>
    <row r="44" spans="1:35">
      <c r="A44" s="217"/>
      <c r="B44" s="200"/>
      <c r="C44" s="200"/>
      <c r="D44" s="200"/>
      <c r="E44" s="200"/>
      <c r="F44" s="200"/>
      <c r="G44" s="200"/>
      <c r="H44" s="218"/>
      <c r="I44" s="217"/>
      <c r="J44" s="200"/>
      <c r="K44" s="200"/>
      <c r="L44" s="200"/>
      <c r="M44" s="200"/>
      <c r="N44" s="200"/>
      <c r="O44" s="200"/>
      <c r="P44" s="218"/>
      <c r="Q44" s="217"/>
      <c r="R44" s="200"/>
      <c r="S44" s="200"/>
      <c r="T44" s="200"/>
      <c r="U44" s="200"/>
      <c r="V44" s="200"/>
      <c r="W44" s="200"/>
      <c r="X44" s="218"/>
      <c r="Y44" s="217"/>
      <c r="Z44" s="200"/>
      <c r="AA44" s="200"/>
      <c r="AB44" s="200"/>
      <c r="AC44" s="200"/>
      <c r="AD44" s="200"/>
      <c r="AE44" s="200"/>
      <c r="AF44" s="218"/>
      <c r="AG44" s="201"/>
      <c r="AH44" s="201"/>
      <c r="AI44" s="201"/>
    </row>
    <row r="45" spans="1:35">
      <c r="A45" s="217"/>
      <c r="B45" s="200"/>
      <c r="C45" s="200"/>
      <c r="D45" s="200"/>
      <c r="E45" s="200"/>
      <c r="F45" s="200"/>
      <c r="G45" s="200"/>
      <c r="H45" s="218"/>
      <c r="I45" s="217"/>
      <c r="J45" s="200"/>
      <c r="K45" s="200"/>
      <c r="L45" s="200"/>
      <c r="M45" s="200"/>
      <c r="N45" s="200"/>
      <c r="O45" s="200"/>
      <c r="P45" s="218"/>
      <c r="Q45" s="217"/>
      <c r="R45" s="200"/>
      <c r="S45" s="200"/>
      <c r="T45" s="200"/>
      <c r="U45" s="200"/>
      <c r="V45" s="200"/>
      <c r="W45" s="200"/>
      <c r="X45" s="218"/>
      <c r="Y45" s="217"/>
      <c r="Z45" s="200"/>
      <c r="AA45" s="200"/>
      <c r="AB45" s="200"/>
      <c r="AC45" s="200"/>
      <c r="AD45" s="200"/>
      <c r="AE45" s="200"/>
      <c r="AF45" s="218"/>
      <c r="AG45" s="201"/>
      <c r="AH45" s="201"/>
      <c r="AI45" s="201"/>
    </row>
    <row r="46" spans="1:35">
      <c r="A46" s="217"/>
      <c r="B46" s="200"/>
      <c r="C46" s="200"/>
      <c r="D46" s="200"/>
      <c r="E46" s="200"/>
      <c r="F46" s="200"/>
      <c r="G46" s="200"/>
      <c r="H46" s="218"/>
      <c r="I46" s="217"/>
      <c r="J46" s="200"/>
      <c r="K46" s="200"/>
      <c r="L46" s="200"/>
      <c r="M46" s="200"/>
      <c r="N46" s="200"/>
      <c r="O46" s="200"/>
      <c r="P46" s="218"/>
      <c r="Q46" s="217"/>
      <c r="R46" s="200"/>
      <c r="S46" s="200"/>
      <c r="T46" s="200"/>
      <c r="U46" s="200"/>
      <c r="V46" s="200"/>
      <c r="W46" s="200"/>
      <c r="X46" s="218"/>
      <c r="Y46" s="217"/>
      <c r="Z46" s="200"/>
      <c r="AA46" s="200"/>
      <c r="AB46" s="200"/>
      <c r="AC46" s="200"/>
      <c r="AD46" s="200"/>
      <c r="AE46" s="200"/>
      <c r="AF46" s="218"/>
      <c r="AG46" s="201"/>
      <c r="AH46" s="201"/>
      <c r="AI46" s="201"/>
    </row>
    <row r="47" spans="1:35">
      <c r="A47" s="217"/>
      <c r="B47" s="200"/>
      <c r="C47" s="200"/>
      <c r="D47" s="200"/>
      <c r="E47" s="200"/>
      <c r="F47" s="200"/>
      <c r="G47" s="200"/>
      <c r="H47" s="218"/>
      <c r="I47" s="217"/>
      <c r="J47" s="200"/>
      <c r="K47" s="200"/>
      <c r="L47" s="200"/>
      <c r="M47" s="200"/>
      <c r="N47" s="200"/>
      <c r="O47" s="200"/>
      <c r="P47" s="218"/>
      <c r="Q47" s="217"/>
      <c r="R47" s="200"/>
      <c r="S47" s="200"/>
      <c r="T47" s="200"/>
      <c r="U47" s="200"/>
      <c r="V47" s="200"/>
      <c r="W47" s="200"/>
      <c r="X47" s="218"/>
      <c r="Y47" s="217"/>
      <c r="Z47" s="200"/>
      <c r="AA47" s="200"/>
      <c r="AB47" s="200"/>
      <c r="AC47" s="200"/>
      <c r="AD47" s="200"/>
      <c r="AE47" s="200"/>
      <c r="AF47" s="218"/>
      <c r="AG47" s="201"/>
      <c r="AH47" s="201"/>
      <c r="AI47" s="201"/>
    </row>
    <row r="48" spans="1:35">
      <c r="A48" s="217"/>
      <c r="B48" s="200"/>
      <c r="C48" s="200"/>
      <c r="D48" s="200"/>
      <c r="E48" s="200"/>
      <c r="F48" s="200"/>
      <c r="G48" s="200"/>
      <c r="H48" s="218"/>
      <c r="I48" s="217"/>
      <c r="J48" s="200"/>
      <c r="K48" s="200"/>
      <c r="L48" s="200"/>
      <c r="M48" s="200"/>
      <c r="N48" s="200"/>
      <c r="O48" s="200"/>
      <c r="P48" s="218"/>
      <c r="Q48" s="217"/>
      <c r="R48" s="200"/>
      <c r="S48" s="200"/>
      <c r="T48" s="200"/>
      <c r="U48" s="200"/>
      <c r="V48" s="200"/>
      <c r="W48" s="200"/>
      <c r="X48" s="218"/>
      <c r="Y48" s="217"/>
      <c r="Z48" s="200"/>
      <c r="AA48" s="200"/>
      <c r="AB48" s="200"/>
      <c r="AC48" s="200"/>
      <c r="AD48" s="200"/>
      <c r="AE48" s="200"/>
      <c r="AF48" s="218"/>
      <c r="AG48" s="201"/>
      <c r="AH48" s="201"/>
      <c r="AI48" s="201"/>
    </row>
    <row r="49" spans="1:35">
      <c r="A49" s="217"/>
      <c r="B49" s="200"/>
      <c r="C49" s="200"/>
      <c r="D49" s="200"/>
      <c r="E49" s="200"/>
      <c r="F49" s="200"/>
      <c r="G49" s="200"/>
      <c r="H49" s="218"/>
      <c r="I49" s="217"/>
      <c r="J49" s="200"/>
      <c r="K49" s="200"/>
      <c r="L49" s="200"/>
      <c r="M49" s="200"/>
      <c r="N49" s="200"/>
      <c r="O49" s="200"/>
      <c r="P49" s="218"/>
      <c r="Q49" s="217"/>
      <c r="R49" s="200"/>
      <c r="S49" s="200"/>
      <c r="T49" s="200"/>
      <c r="U49" s="200"/>
      <c r="V49" s="200"/>
      <c r="W49" s="200"/>
      <c r="X49" s="218"/>
      <c r="Y49" s="217"/>
      <c r="Z49" s="200"/>
      <c r="AA49" s="200"/>
      <c r="AB49" s="200"/>
      <c r="AC49" s="200"/>
      <c r="AD49" s="200"/>
      <c r="AE49" s="200"/>
      <c r="AF49" s="218"/>
      <c r="AG49" s="201"/>
      <c r="AH49" s="201"/>
      <c r="AI49" s="201"/>
    </row>
    <row r="50" spans="1:35">
      <c r="A50" s="217"/>
      <c r="B50" s="200"/>
      <c r="C50" s="200"/>
      <c r="D50" s="200"/>
      <c r="E50" s="200"/>
      <c r="F50" s="200"/>
      <c r="G50" s="200"/>
      <c r="H50" s="218"/>
      <c r="I50" s="217"/>
      <c r="J50" s="200"/>
      <c r="K50" s="200"/>
      <c r="L50" s="200"/>
      <c r="M50" s="200"/>
      <c r="N50" s="200"/>
      <c r="O50" s="200"/>
      <c r="P50" s="218"/>
      <c r="Q50" s="217"/>
      <c r="R50" s="200"/>
      <c r="S50" s="200"/>
      <c r="T50" s="200"/>
      <c r="U50" s="200"/>
      <c r="V50" s="200"/>
      <c r="W50" s="200"/>
      <c r="X50" s="218"/>
      <c r="Y50" s="217"/>
      <c r="Z50" s="200"/>
      <c r="AA50" s="200"/>
      <c r="AB50" s="200"/>
      <c r="AC50" s="200"/>
      <c r="AD50" s="200"/>
      <c r="AE50" s="200"/>
      <c r="AF50" s="218"/>
      <c r="AG50" s="201"/>
      <c r="AH50" s="201"/>
      <c r="AI50" s="201"/>
    </row>
    <row r="51" spans="1:35">
      <c r="A51" s="217"/>
      <c r="B51" s="200"/>
      <c r="C51" s="200"/>
      <c r="D51" s="200"/>
      <c r="E51" s="200"/>
      <c r="F51" s="200"/>
      <c r="G51" s="200"/>
      <c r="H51" s="218"/>
      <c r="I51" s="217"/>
      <c r="J51" s="200"/>
      <c r="K51" s="200"/>
      <c r="L51" s="200"/>
      <c r="M51" s="200"/>
      <c r="N51" s="200"/>
      <c r="O51" s="200"/>
      <c r="P51" s="218"/>
      <c r="Q51" s="217"/>
      <c r="R51" s="200"/>
      <c r="S51" s="200"/>
      <c r="T51" s="200"/>
      <c r="U51" s="200"/>
      <c r="V51" s="200"/>
      <c r="W51" s="200"/>
      <c r="X51" s="218"/>
      <c r="Y51" s="217"/>
      <c r="Z51" s="200"/>
      <c r="AA51" s="200"/>
      <c r="AB51" s="200"/>
      <c r="AC51" s="200"/>
      <c r="AD51" s="200"/>
      <c r="AE51" s="200"/>
      <c r="AF51" s="218"/>
      <c r="AG51" s="201"/>
      <c r="AH51" s="201"/>
      <c r="AI51" s="201"/>
    </row>
    <row r="52" spans="1:35" ht="15.75" thickBot="1">
      <c r="A52" s="222"/>
      <c r="B52" s="223"/>
      <c r="C52" s="223"/>
      <c r="D52" s="223"/>
      <c r="E52" s="223"/>
      <c r="F52" s="223"/>
      <c r="G52" s="223"/>
      <c r="H52" s="224"/>
      <c r="I52" s="222"/>
      <c r="J52" s="223"/>
      <c r="K52" s="223"/>
      <c r="L52" s="223"/>
      <c r="M52" s="223"/>
      <c r="N52" s="223"/>
      <c r="O52" s="223"/>
      <c r="P52" s="224"/>
      <c r="Q52" s="222"/>
      <c r="R52" s="223"/>
      <c r="S52" s="223"/>
      <c r="T52" s="223"/>
      <c r="U52" s="223"/>
      <c r="V52" s="223"/>
      <c r="W52" s="223"/>
      <c r="X52" s="224"/>
      <c r="Y52" s="222"/>
      <c r="Z52" s="223"/>
      <c r="AA52" s="223"/>
      <c r="AB52" s="223"/>
      <c r="AC52" s="223"/>
      <c r="AD52" s="223"/>
      <c r="AE52" s="223"/>
      <c r="AF52" s="224"/>
      <c r="AG52" s="201"/>
      <c r="AH52" s="201"/>
      <c r="AI52" s="201"/>
    </row>
    <row r="53" spans="1:35" ht="15.75" thickTop="1">
      <c r="A53" s="214"/>
      <c r="B53" s="212"/>
      <c r="C53" s="212"/>
      <c r="D53" s="212"/>
      <c r="E53" s="212"/>
      <c r="F53" s="212"/>
      <c r="G53" s="212"/>
      <c r="H53" s="213"/>
      <c r="I53" s="214"/>
      <c r="J53" s="212"/>
      <c r="K53" s="212"/>
      <c r="L53" s="212"/>
      <c r="M53" s="212"/>
      <c r="N53" s="212"/>
      <c r="O53" s="212"/>
      <c r="P53" s="213"/>
      <c r="Q53" s="214"/>
      <c r="R53" s="212"/>
      <c r="S53" s="212"/>
      <c r="T53" s="212"/>
      <c r="U53" s="212"/>
      <c r="V53" s="212"/>
      <c r="W53" s="212"/>
      <c r="X53" s="213"/>
      <c r="Y53" s="214"/>
      <c r="Z53" s="212"/>
      <c r="AA53" s="212"/>
      <c r="AB53" s="212"/>
      <c r="AC53" s="212"/>
      <c r="AD53" s="212"/>
      <c r="AE53" s="212"/>
      <c r="AF53" s="213"/>
      <c r="AG53" s="201"/>
      <c r="AH53" s="201"/>
      <c r="AI53" s="201"/>
    </row>
    <row r="54" spans="1:35" ht="18.75">
      <c r="A54" s="217"/>
      <c r="B54" s="200"/>
      <c r="C54" s="200"/>
      <c r="D54" s="707" t="s">
        <v>241</v>
      </c>
      <c r="E54" s="708"/>
      <c r="F54" s="200"/>
      <c r="G54" s="707" t="s">
        <v>238</v>
      </c>
      <c r="H54" s="709"/>
      <c r="I54" s="709"/>
      <c r="J54" s="708"/>
      <c r="K54" s="200"/>
      <c r="L54" s="707" t="s">
        <v>112</v>
      </c>
      <c r="M54" s="708"/>
      <c r="N54" s="200"/>
      <c r="O54" s="215"/>
      <c r="P54" s="216"/>
      <c r="Q54" s="217"/>
      <c r="R54" s="200"/>
      <c r="S54" s="200"/>
      <c r="T54" s="707" t="s">
        <v>241</v>
      </c>
      <c r="U54" s="708"/>
      <c r="V54" s="200"/>
      <c r="W54" s="707" t="s">
        <v>234</v>
      </c>
      <c r="X54" s="709"/>
      <c r="Y54" s="709"/>
      <c r="Z54" s="708"/>
      <c r="AA54" s="200"/>
      <c r="AB54" s="707" t="s">
        <v>112</v>
      </c>
      <c r="AC54" s="708"/>
      <c r="AD54" s="200"/>
      <c r="AE54" s="215"/>
      <c r="AF54" s="216"/>
      <c r="AG54" s="201"/>
      <c r="AH54" s="201"/>
      <c r="AI54" s="201"/>
    </row>
    <row r="55" spans="1:35">
      <c r="A55" s="217"/>
      <c r="B55" s="200"/>
      <c r="C55" s="200"/>
      <c r="D55" s="200"/>
      <c r="E55" s="200"/>
      <c r="F55" s="200"/>
      <c r="G55" s="200"/>
      <c r="H55" s="218"/>
      <c r="I55" s="217"/>
      <c r="J55" s="200"/>
      <c r="K55" s="200"/>
      <c r="L55" s="200"/>
      <c r="M55" s="200"/>
      <c r="N55" s="200"/>
      <c r="O55" s="200"/>
      <c r="P55" s="218"/>
      <c r="Q55" s="217"/>
      <c r="R55" s="200"/>
      <c r="S55" s="200"/>
      <c r="T55" s="200"/>
      <c r="U55" s="200"/>
      <c r="V55" s="200"/>
      <c r="W55" s="200"/>
      <c r="X55" s="200"/>
      <c r="Y55" s="217"/>
      <c r="Z55" s="200"/>
      <c r="AA55" s="200"/>
      <c r="AB55" s="200"/>
      <c r="AC55" s="200"/>
      <c r="AD55" s="200"/>
      <c r="AE55" s="200"/>
      <c r="AF55" s="218"/>
      <c r="AG55" s="201"/>
      <c r="AH55" s="201"/>
      <c r="AI55" s="201"/>
    </row>
    <row r="56" spans="1:35">
      <c r="A56" s="217"/>
      <c r="B56" s="200"/>
      <c r="C56" s="200"/>
      <c r="D56" s="200"/>
      <c r="E56" s="200"/>
      <c r="F56" s="200"/>
      <c r="G56" s="200"/>
      <c r="H56" s="218"/>
      <c r="I56" s="217"/>
      <c r="J56" s="200"/>
      <c r="K56" s="200"/>
      <c r="L56" s="200"/>
      <c r="M56" s="200"/>
      <c r="N56" s="200"/>
      <c r="O56" s="200"/>
      <c r="P56" s="218"/>
      <c r="Q56" s="217"/>
      <c r="R56" s="200"/>
      <c r="S56" s="200"/>
      <c r="T56" s="200"/>
      <c r="U56" s="200"/>
      <c r="V56" s="200"/>
      <c r="W56" s="200"/>
      <c r="X56" s="218"/>
      <c r="Y56" s="217"/>
      <c r="Z56" s="200"/>
      <c r="AA56" s="200"/>
      <c r="AB56" s="200"/>
      <c r="AC56" s="200"/>
      <c r="AD56" s="200"/>
      <c r="AE56" s="200"/>
      <c r="AF56" s="218"/>
      <c r="AG56" s="201"/>
      <c r="AH56" s="201"/>
      <c r="AI56" s="201"/>
    </row>
    <row r="57" spans="1:35">
      <c r="A57" s="217"/>
      <c r="B57" s="200"/>
      <c r="C57" s="200"/>
      <c r="D57" s="200"/>
      <c r="E57" s="200"/>
      <c r="F57" s="200"/>
      <c r="G57" s="200"/>
      <c r="H57" s="218"/>
      <c r="I57" s="217"/>
      <c r="J57" s="200"/>
      <c r="K57" s="200"/>
      <c r="L57" s="200"/>
      <c r="M57" s="200"/>
      <c r="N57" s="200"/>
      <c r="O57" s="200"/>
      <c r="P57" s="218"/>
      <c r="Q57" s="217"/>
      <c r="R57" s="219" t="e">
        <f>IF(MIN('∆Ct and 2^(-∆Ct) means'!$N$3:$N$86,'∆Ct and 2^(-∆Ct) means'!$V$3:$V$86)&gt;1,10^(2+INT(LOG(MIN('∆Ct and 2^(-∆Ct) means'!$N$3:$N$86,'∆Ct and 2^(-∆Ct) means'!$V$3:$V$86)))),10^(INT(LOG(MIN('∆Ct and 2^(-∆Ct) means'!$N$3:$N$86,'∆Ct and 2^(-∆Ct) means'!$V$3:$V$86)))))</f>
        <v>#NUM!</v>
      </c>
      <c r="S57" s="219" t="e">
        <f>B1*R57</f>
        <v>#NUM!</v>
      </c>
      <c r="T57" s="219" t="e">
        <f>S57</f>
        <v>#NUM!</v>
      </c>
      <c r="U57" s="219" t="e">
        <f>R57</f>
        <v>#NUM!</v>
      </c>
      <c r="V57" s="219" t="e">
        <f>R57</f>
        <v>#NUM!</v>
      </c>
      <c r="W57" s="200"/>
      <c r="X57" s="218"/>
      <c r="Y57" s="217"/>
      <c r="Z57" s="200"/>
      <c r="AA57" s="200"/>
      <c r="AB57" s="200"/>
      <c r="AC57" s="200"/>
      <c r="AD57" s="200"/>
      <c r="AE57" s="200"/>
      <c r="AF57" s="218"/>
      <c r="AG57" s="201"/>
      <c r="AH57" s="201"/>
      <c r="AI57" s="201"/>
    </row>
    <row r="58" spans="1:35">
      <c r="A58" s="217"/>
      <c r="B58" s="219" t="e">
        <f>IF(MIN('∆Ct and 2^(-∆Ct) means'!$N$3:$N$86,'∆Ct and 2^(-∆Ct) means'!$Q$3:$Q$86)&gt;1,10^(2+INT(LOG(MIN('∆Ct and 2^(-∆Ct) means'!$N$3:$N$86,'∆Ct and 2^(-∆Ct) means'!$Q$3:$Q$86)))),10^(INT(LOG(MIN('∆Ct and 2^(-∆Ct) means'!$N$3:$N$86,'∆Ct and 2^(-∆Ct) means'!$Q$3:$Q$86)))))</f>
        <v>#NUM!</v>
      </c>
      <c r="C58" s="219" t="e">
        <f>B1*B58</f>
        <v>#NUM!</v>
      </c>
      <c r="D58" s="219" t="e">
        <f>C58</f>
        <v>#NUM!</v>
      </c>
      <c r="E58" s="219" t="e">
        <f>B58</f>
        <v>#NUM!</v>
      </c>
      <c r="F58" s="219" t="e">
        <f>B58</f>
        <v>#NUM!</v>
      </c>
      <c r="G58" s="200"/>
      <c r="H58" s="218"/>
      <c r="I58" s="217"/>
      <c r="J58" s="200"/>
      <c r="K58" s="225">
        <f>ROUNDUP(MIN('∆Ct and 2^(-∆Ct) means'!AO3:AO86),0)-10</f>
        <v>-10</v>
      </c>
      <c r="L58" s="226">
        <f>P1</f>
        <v>0.05</v>
      </c>
      <c r="M58" s="226"/>
      <c r="N58" s="227"/>
      <c r="O58" s="200"/>
      <c r="P58" s="218"/>
      <c r="Q58" s="217"/>
      <c r="R58" s="220" t="e">
        <f>IF(MAX('∆Ct and 2^(-∆Ct) means'!$Y$3:$Y$86,'∆Ct and 2^(-∆Ct) means'!$AG$3:$AG$86)&gt;1,10^(2+INT(LOG(MAX('∆Ct and 2^(-∆Ct) means'!$Y$3:$Y$86,'∆Ct and 2^(-∆Ct) means'!$AG$3:$AG$86)))),10^(INT(LOG(MAX('∆Ct and 2^(-∆Ct) means'!$Y$3:$Y$86,'∆Ct and 2^(-∆Ct) means'!$AG$3:$AG$86)))+1))</f>
        <v>#NUM!</v>
      </c>
      <c r="S58" s="219" t="e">
        <f>B1*R58</f>
        <v>#NUM!</v>
      </c>
      <c r="T58" s="219" t="e">
        <f>S58</f>
        <v>#NUM!</v>
      </c>
      <c r="U58" s="220" t="e">
        <f>R58</f>
        <v>#NUM!</v>
      </c>
      <c r="V58" s="220" t="e">
        <f>R58</f>
        <v>#NUM!</v>
      </c>
      <c r="W58" s="200"/>
      <c r="X58" s="218"/>
      <c r="Y58" s="217"/>
      <c r="Z58" s="200"/>
      <c r="AA58" s="225">
        <f>ROUNDUP(MIN('∆Ct and 2^(-∆Ct) means'!AX3:AY86),0)-10</f>
        <v>-10</v>
      </c>
      <c r="AB58" s="226">
        <f>P1</f>
        <v>0.05</v>
      </c>
      <c r="AC58" s="226"/>
      <c r="AD58" s="227"/>
      <c r="AE58" s="200"/>
      <c r="AF58" s="218"/>
      <c r="AG58" s="201"/>
      <c r="AH58" s="201"/>
      <c r="AI58" s="201"/>
    </row>
    <row r="59" spans="1:35">
      <c r="A59" s="217"/>
      <c r="B59" s="220" t="e">
        <f>IF(MAX('∆Ct and 2^(-∆Ct) means'!$Y$3:$Y$86,'∆Ct and 2^(-∆Ct) means'!$AB$3:$AB$86)&gt;1,10^(2+INT(LOG(MAX('∆Ct and 2^(-∆Ct) means'!$Y$3:$Y$86,'∆Ct and 2^(-∆Ct) means'!$AB$3:$AB$86)))),10^(INT(LOG(MAX('∆Ct and 2^(-∆Ct) means'!$Y$3:$Y$86,'∆Ct and 2^(-∆Ct) means'!$AB$3:$AB$86)))+1))</f>
        <v>#NUM!</v>
      </c>
      <c r="C59" s="219" t="e">
        <f>B1*B59</f>
        <v>#NUM!</v>
      </c>
      <c r="D59" s="219" t="e">
        <f>C59</f>
        <v>#NUM!</v>
      </c>
      <c r="E59" s="220" t="e">
        <f>B59</f>
        <v>#NUM!</v>
      </c>
      <c r="F59" s="220" t="e">
        <f>B59</f>
        <v>#NUM!</v>
      </c>
      <c r="G59" s="200"/>
      <c r="H59" s="218"/>
      <c r="I59" s="217"/>
      <c r="J59" s="200"/>
      <c r="K59" s="228">
        <f>ROUNDUP(MAX('∆Ct and 2^(-∆Ct) means'!AO3:AO86),0)+10</f>
        <v>10</v>
      </c>
      <c r="L59" s="207">
        <f>L58</f>
        <v>0.05</v>
      </c>
      <c r="M59" s="207"/>
      <c r="N59" s="229"/>
      <c r="O59" s="200"/>
      <c r="P59" s="218"/>
      <c r="Q59" s="217"/>
      <c r="R59" s="200"/>
      <c r="S59" s="200"/>
      <c r="T59" s="200"/>
      <c r="U59" s="200"/>
      <c r="V59" s="200"/>
      <c r="W59" s="200"/>
      <c r="X59" s="218"/>
      <c r="Y59" s="217"/>
      <c r="Z59" s="200"/>
      <c r="AA59" s="228">
        <f>ROUNDUP(MAX('∆Ct and 2^(-∆Ct) means'!AY3:AY86),0)+10</f>
        <v>10</v>
      </c>
      <c r="AB59" s="207">
        <f>AB58</f>
        <v>0.05</v>
      </c>
      <c r="AC59" s="207"/>
      <c r="AD59" s="229"/>
      <c r="AE59" s="200"/>
      <c r="AF59" s="218"/>
      <c r="AG59" s="201"/>
      <c r="AH59" s="201"/>
      <c r="AI59" s="201"/>
    </row>
    <row r="60" spans="1:35">
      <c r="A60" s="217"/>
      <c r="B60" s="200"/>
      <c r="C60" s="200"/>
      <c r="D60" s="200"/>
      <c r="E60" s="200"/>
      <c r="F60" s="200"/>
      <c r="G60" s="200"/>
      <c r="H60" s="218"/>
      <c r="I60" s="217"/>
      <c r="J60" s="200"/>
      <c r="K60" s="230"/>
      <c r="L60" s="207"/>
      <c r="M60" s="207"/>
      <c r="N60" s="229"/>
      <c r="O60" s="200"/>
      <c r="P60" s="218"/>
      <c r="Q60" s="217"/>
      <c r="R60" s="200"/>
      <c r="S60" s="200"/>
      <c r="T60" s="200"/>
      <c r="U60" s="200"/>
      <c r="V60" s="200"/>
      <c r="W60" s="200"/>
      <c r="X60" s="218"/>
      <c r="Y60" s="217"/>
      <c r="Z60" s="200"/>
      <c r="AA60" s="230"/>
      <c r="AB60" s="207"/>
      <c r="AC60" s="207"/>
      <c r="AD60" s="229"/>
      <c r="AE60" s="200"/>
      <c r="AF60" s="218"/>
      <c r="AG60" s="201"/>
      <c r="AH60" s="201"/>
      <c r="AI60" s="201"/>
    </row>
    <row r="61" spans="1:35">
      <c r="A61" s="217"/>
      <c r="B61" s="200"/>
      <c r="C61" s="200"/>
      <c r="D61" s="200"/>
      <c r="E61" s="200"/>
      <c r="F61" s="200"/>
      <c r="G61" s="200"/>
      <c r="H61" s="218"/>
      <c r="I61" s="217"/>
      <c r="J61" s="200"/>
      <c r="K61" s="230">
        <v>1</v>
      </c>
      <c r="L61" s="207">
        <f>LOG(B1,2)</f>
        <v>1</v>
      </c>
      <c r="M61" s="207">
        <f>-1*L61</f>
        <v>-1</v>
      </c>
      <c r="N61" s="229">
        <v>0</v>
      </c>
      <c r="O61" s="200"/>
      <c r="P61" s="218"/>
      <c r="Q61" s="217"/>
      <c r="R61" s="200"/>
      <c r="S61" s="200"/>
      <c r="T61" s="200"/>
      <c r="U61" s="200"/>
      <c r="V61" s="200"/>
      <c r="W61" s="200"/>
      <c r="X61" s="218"/>
      <c r="Y61" s="217"/>
      <c r="Z61" s="200"/>
      <c r="AA61" s="230">
        <v>1</v>
      </c>
      <c r="AB61" s="207">
        <f>LOG(B1,2)</f>
        <v>1</v>
      </c>
      <c r="AC61" s="207">
        <f>-1*AB61</f>
        <v>-1</v>
      </c>
      <c r="AD61" s="229">
        <v>0</v>
      </c>
      <c r="AE61" s="200"/>
      <c r="AF61" s="218"/>
      <c r="AG61" s="201"/>
      <c r="AH61" s="201"/>
      <c r="AI61" s="201"/>
    </row>
    <row r="62" spans="1:35">
      <c r="A62" s="217"/>
      <c r="B62" s="200"/>
      <c r="C62" s="200"/>
      <c r="D62" s="200"/>
      <c r="E62" s="200"/>
      <c r="F62" s="200"/>
      <c r="G62" s="200"/>
      <c r="H62" s="218"/>
      <c r="I62" s="217"/>
      <c r="J62" s="200"/>
      <c r="K62" s="231" t="e">
        <f>10^(ROUND(LOG(MIN('∆Ct and 2^(-∆Ct) means'!AP3:AP86)),0)-1)</f>
        <v>#NUM!</v>
      </c>
      <c r="L62" s="208">
        <f>LOG(B1,2)</f>
        <v>1</v>
      </c>
      <c r="M62" s="208">
        <f>-1*L62</f>
        <v>-1</v>
      </c>
      <c r="N62" s="232">
        <v>0</v>
      </c>
      <c r="O62" s="200"/>
      <c r="P62" s="218"/>
      <c r="Q62" s="217"/>
      <c r="R62" s="200"/>
      <c r="S62" s="200"/>
      <c r="T62" s="200"/>
      <c r="U62" s="200"/>
      <c r="V62" s="200"/>
      <c r="W62" s="200"/>
      <c r="X62" s="218"/>
      <c r="Y62" s="217"/>
      <c r="Z62" s="200"/>
      <c r="AA62" s="231" t="e">
        <f>10^(ROUND(LOG(MIN('∆Ct and 2^(-∆Ct) means'!AZ3:AZ86)),0)-1)</f>
        <v>#NUM!</v>
      </c>
      <c r="AB62" s="208">
        <f>LOG(B1,2)</f>
        <v>1</v>
      </c>
      <c r="AC62" s="208">
        <f>-1*AB62</f>
        <v>-1</v>
      </c>
      <c r="AD62" s="232">
        <v>0</v>
      </c>
      <c r="AE62" s="200"/>
      <c r="AF62" s="218"/>
      <c r="AG62" s="201"/>
      <c r="AH62" s="201"/>
      <c r="AI62" s="201"/>
    </row>
    <row r="63" spans="1:35">
      <c r="A63" s="217"/>
      <c r="B63" s="200"/>
      <c r="C63" s="200"/>
      <c r="D63" s="200"/>
      <c r="E63" s="200"/>
      <c r="F63" s="200"/>
      <c r="G63" s="200"/>
      <c r="H63" s="218"/>
      <c r="I63" s="217"/>
      <c r="J63" s="200"/>
      <c r="K63" s="200"/>
      <c r="L63" s="200"/>
      <c r="M63" s="200"/>
      <c r="N63" s="200"/>
      <c r="O63" s="200"/>
      <c r="P63" s="218"/>
      <c r="Q63" s="217"/>
      <c r="R63" s="200"/>
      <c r="S63" s="200"/>
      <c r="T63" s="200"/>
      <c r="U63" s="200"/>
      <c r="V63" s="200"/>
      <c r="W63" s="200"/>
      <c r="X63" s="218"/>
      <c r="Y63" s="217"/>
      <c r="Z63" s="200"/>
      <c r="AA63" s="200"/>
      <c r="AB63" s="200"/>
      <c r="AC63" s="200"/>
      <c r="AD63" s="200"/>
      <c r="AE63" s="200"/>
      <c r="AF63" s="218"/>
      <c r="AG63" s="201"/>
      <c r="AH63" s="201"/>
      <c r="AI63" s="201"/>
    </row>
    <row r="64" spans="1:35">
      <c r="A64" s="217"/>
      <c r="B64" s="200"/>
      <c r="C64" s="200"/>
      <c r="D64" s="200"/>
      <c r="E64" s="200"/>
      <c r="F64" s="200"/>
      <c r="G64" s="200"/>
      <c r="H64" s="218"/>
      <c r="I64" s="217"/>
      <c r="J64" s="200"/>
      <c r="K64" s="200"/>
      <c r="L64" s="200"/>
      <c r="M64" s="200"/>
      <c r="N64" s="200"/>
      <c r="O64" s="200"/>
      <c r="P64" s="218"/>
      <c r="Q64" s="217"/>
      <c r="R64" s="200"/>
      <c r="S64" s="200"/>
      <c r="T64" s="200"/>
      <c r="U64" s="200"/>
      <c r="V64" s="200"/>
      <c r="W64" s="200"/>
      <c r="X64" s="218"/>
      <c r="Y64" s="217"/>
      <c r="Z64" s="200"/>
      <c r="AA64" s="200"/>
      <c r="AB64" s="200"/>
      <c r="AC64" s="200"/>
      <c r="AD64" s="200"/>
      <c r="AE64" s="200"/>
      <c r="AF64" s="218"/>
      <c r="AG64" s="201"/>
      <c r="AH64" s="201"/>
      <c r="AI64" s="201"/>
    </row>
    <row r="65" spans="1:35">
      <c r="A65" s="217"/>
      <c r="B65" s="200"/>
      <c r="C65" s="200"/>
      <c r="D65" s="200"/>
      <c r="E65" s="200"/>
      <c r="F65" s="200"/>
      <c r="G65" s="200"/>
      <c r="H65" s="218"/>
      <c r="I65" s="217"/>
      <c r="J65" s="200"/>
      <c r="K65" s="200"/>
      <c r="L65" s="200"/>
      <c r="M65" s="200"/>
      <c r="N65" s="200"/>
      <c r="O65" s="200"/>
      <c r="P65" s="218"/>
      <c r="Q65" s="217"/>
      <c r="R65" s="200"/>
      <c r="S65" s="200"/>
      <c r="T65" s="200"/>
      <c r="U65" s="200"/>
      <c r="V65" s="200"/>
      <c r="W65" s="200"/>
      <c r="X65" s="218"/>
      <c r="Y65" s="217"/>
      <c r="Z65" s="200"/>
      <c r="AA65" s="200"/>
      <c r="AB65" s="200"/>
      <c r="AC65" s="200"/>
      <c r="AD65" s="200"/>
      <c r="AE65" s="200"/>
      <c r="AF65" s="218"/>
      <c r="AG65" s="201"/>
      <c r="AH65" s="201"/>
      <c r="AI65" s="201"/>
    </row>
    <row r="66" spans="1:35">
      <c r="A66" s="217"/>
      <c r="B66" s="200"/>
      <c r="C66" s="200"/>
      <c r="D66" s="200"/>
      <c r="E66" s="200"/>
      <c r="F66" s="200"/>
      <c r="G66" s="200"/>
      <c r="H66" s="218"/>
      <c r="I66" s="217"/>
      <c r="J66" s="200"/>
      <c r="K66" s="200"/>
      <c r="L66" s="200"/>
      <c r="M66" s="200"/>
      <c r="N66" s="200"/>
      <c r="O66" s="200"/>
      <c r="P66" s="218"/>
      <c r="Q66" s="217"/>
      <c r="R66" s="200"/>
      <c r="S66" s="200"/>
      <c r="T66" s="200"/>
      <c r="U66" s="200"/>
      <c r="V66" s="200"/>
      <c r="W66" s="200"/>
      <c r="X66" s="218"/>
      <c r="Y66" s="217"/>
      <c r="Z66" s="200"/>
      <c r="AA66" s="200"/>
      <c r="AB66" s="200"/>
      <c r="AC66" s="200"/>
      <c r="AD66" s="200"/>
      <c r="AE66" s="200"/>
      <c r="AF66" s="218"/>
      <c r="AG66" s="201"/>
      <c r="AH66" s="201"/>
      <c r="AI66" s="201"/>
    </row>
    <row r="67" spans="1:35">
      <c r="A67" s="217"/>
      <c r="B67" s="200"/>
      <c r="C67" s="200"/>
      <c r="D67" s="200"/>
      <c r="E67" s="200"/>
      <c r="F67" s="200"/>
      <c r="G67" s="200"/>
      <c r="H67" s="218"/>
      <c r="I67" s="217"/>
      <c r="J67" s="200"/>
      <c r="K67" s="200"/>
      <c r="L67" s="200"/>
      <c r="M67" s="200"/>
      <c r="N67" s="200"/>
      <c r="O67" s="200"/>
      <c r="P67" s="218"/>
      <c r="Q67" s="217"/>
      <c r="R67" s="200"/>
      <c r="S67" s="200"/>
      <c r="T67" s="200"/>
      <c r="U67" s="200"/>
      <c r="V67" s="200"/>
      <c r="W67" s="200"/>
      <c r="X67" s="218"/>
      <c r="Y67" s="217"/>
      <c r="Z67" s="200"/>
      <c r="AA67" s="200"/>
      <c r="AB67" s="200"/>
      <c r="AC67" s="200"/>
      <c r="AD67" s="200"/>
      <c r="AE67" s="200"/>
      <c r="AF67" s="218"/>
      <c r="AG67" s="201"/>
      <c r="AH67" s="201"/>
      <c r="AI67" s="201"/>
    </row>
    <row r="68" spans="1:35">
      <c r="A68" s="217"/>
      <c r="B68" s="200"/>
      <c r="C68" s="200"/>
      <c r="D68" s="200"/>
      <c r="E68" s="200"/>
      <c r="F68" s="200"/>
      <c r="G68" s="200"/>
      <c r="H68" s="218"/>
      <c r="I68" s="217"/>
      <c r="J68" s="200"/>
      <c r="K68" s="200"/>
      <c r="L68" s="200"/>
      <c r="M68" s="200"/>
      <c r="N68" s="200"/>
      <c r="O68" s="200"/>
      <c r="P68" s="218"/>
      <c r="Q68" s="217"/>
      <c r="R68" s="200"/>
      <c r="S68" s="200"/>
      <c r="T68" s="200"/>
      <c r="U68" s="200"/>
      <c r="V68" s="200"/>
      <c r="W68" s="200"/>
      <c r="X68" s="218"/>
      <c r="Y68" s="217"/>
      <c r="Z68" s="200"/>
      <c r="AA68" s="200"/>
      <c r="AB68" s="200"/>
      <c r="AC68" s="200"/>
      <c r="AD68" s="200"/>
      <c r="AE68" s="200"/>
      <c r="AF68" s="218"/>
      <c r="AG68" s="201"/>
      <c r="AH68" s="201"/>
      <c r="AI68" s="201"/>
    </row>
    <row r="69" spans="1:35">
      <c r="A69" s="217"/>
      <c r="B69" s="200"/>
      <c r="C69" s="200"/>
      <c r="D69" s="200"/>
      <c r="E69" s="200"/>
      <c r="F69" s="200"/>
      <c r="G69" s="200"/>
      <c r="H69" s="218"/>
      <c r="I69" s="217"/>
      <c r="J69" s="200"/>
      <c r="K69" s="200"/>
      <c r="L69" s="200"/>
      <c r="M69" s="200"/>
      <c r="N69" s="200"/>
      <c r="O69" s="200"/>
      <c r="P69" s="218"/>
      <c r="Q69" s="217"/>
      <c r="R69" s="200"/>
      <c r="S69" s="200"/>
      <c r="T69" s="200"/>
      <c r="U69" s="200"/>
      <c r="V69" s="200"/>
      <c r="W69" s="200"/>
      <c r="X69" s="218"/>
      <c r="Y69" s="217"/>
      <c r="Z69" s="200"/>
      <c r="AA69" s="200"/>
      <c r="AB69" s="200"/>
      <c r="AC69" s="200"/>
      <c r="AD69" s="200"/>
      <c r="AE69" s="200"/>
      <c r="AF69" s="218"/>
      <c r="AG69" s="201"/>
      <c r="AH69" s="201"/>
      <c r="AI69" s="201"/>
    </row>
    <row r="70" spans="1:35">
      <c r="A70" s="217"/>
      <c r="B70" s="200"/>
      <c r="C70" s="200"/>
      <c r="D70" s="200"/>
      <c r="E70" s="200"/>
      <c r="F70" s="200"/>
      <c r="G70" s="200"/>
      <c r="H70" s="218"/>
      <c r="I70" s="217"/>
      <c r="J70" s="200"/>
      <c r="K70" s="200"/>
      <c r="L70" s="200"/>
      <c r="M70" s="200"/>
      <c r="N70" s="200"/>
      <c r="O70" s="200"/>
      <c r="P70" s="218"/>
      <c r="Q70" s="217"/>
      <c r="R70" s="200"/>
      <c r="S70" s="200"/>
      <c r="T70" s="200"/>
      <c r="U70" s="200"/>
      <c r="V70" s="200"/>
      <c r="W70" s="200"/>
      <c r="X70" s="218"/>
      <c r="Y70" s="217"/>
      <c r="Z70" s="200"/>
      <c r="AA70" s="200"/>
      <c r="AB70" s="200"/>
      <c r="AC70" s="200"/>
      <c r="AD70" s="200"/>
      <c r="AE70" s="200"/>
      <c r="AF70" s="218"/>
      <c r="AG70" s="201"/>
      <c r="AH70" s="201"/>
      <c r="AI70" s="201"/>
    </row>
    <row r="71" spans="1:35">
      <c r="A71" s="217"/>
      <c r="B71" s="200"/>
      <c r="C71" s="200"/>
      <c r="D71" s="200"/>
      <c r="E71" s="200"/>
      <c r="F71" s="200"/>
      <c r="G71" s="200"/>
      <c r="H71" s="218"/>
      <c r="I71" s="217"/>
      <c r="J71" s="200"/>
      <c r="K71" s="200"/>
      <c r="L71" s="200"/>
      <c r="M71" s="200"/>
      <c r="N71" s="200"/>
      <c r="O71" s="200"/>
      <c r="P71" s="218"/>
      <c r="Q71" s="217"/>
      <c r="R71" s="200"/>
      <c r="S71" s="200"/>
      <c r="T71" s="200"/>
      <c r="U71" s="200"/>
      <c r="V71" s="200"/>
      <c r="W71" s="200"/>
      <c r="X71" s="218"/>
      <c r="Y71" s="217"/>
      <c r="Z71" s="200"/>
      <c r="AA71" s="200"/>
      <c r="AB71" s="200"/>
      <c r="AC71" s="200"/>
      <c r="AD71" s="200"/>
      <c r="AE71" s="200"/>
      <c r="AF71" s="218"/>
      <c r="AG71" s="201"/>
      <c r="AH71" s="201"/>
      <c r="AI71" s="201"/>
    </row>
    <row r="72" spans="1:35">
      <c r="A72" s="217"/>
      <c r="B72" s="200"/>
      <c r="C72" s="200"/>
      <c r="D72" s="200"/>
      <c r="E72" s="200"/>
      <c r="F72" s="200"/>
      <c r="G72" s="200"/>
      <c r="H72" s="218"/>
      <c r="I72" s="217"/>
      <c r="J72" s="200"/>
      <c r="K72" s="200"/>
      <c r="L72" s="200"/>
      <c r="M72" s="200"/>
      <c r="N72" s="200"/>
      <c r="O72" s="200"/>
      <c r="P72" s="218"/>
      <c r="Q72" s="217"/>
      <c r="R72" s="200"/>
      <c r="S72" s="200"/>
      <c r="T72" s="200"/>
      <c r="U72" s="200"/>
      <c r="V72" s="200"/>
      <c r="W72" s="200"/>
      <c r="X72" s="218"/>
      <c r="Y72" s="217"/>
      <c r="Z72" s="200"/>
      <c r="AA72" s="200"/>
      <c r="AB72" s="200"/>
      <c r="AC72" s="200"/>
      <c r="AD72" s="200"/>
      <c r="AE72" s="200"/>
      <c r="AF72" s="218"/>
      <c r="AG72" s="201"/>
      <c r="AH72" s="201"/>
      <c r="AI72" s="201"/>
    </row>
    <row r="73" spans="1:35">
      <c r="A73" s="217"/>
      <c r="B73" s="200"/>
      <c r="C73" s="200"/>
      <c r="D73" s="200"/>
      <c r="E73" s="200"/>
      <c r="F73" s="200"/>
      <c r="G73" s="200"/>
      <c r="H73" s="218"/>
      <c r="I73" s="217"/>
      <c r="J73" s="200"/>
      <c r="K73" s="200"/>
      <c r="L73" s="200"/>
      <c r="M73" s="200"/>
      <c r="N73" s="200"/>
      <c r="O73" s="200"/>
      <c r="P73" s="218"/>
      <c r="Q73" s="217"/>
      <c r="R73" s="200"/>
      <c r="S73" s="200"/>
      <c r="T73" s="200"/>
      <c r="U73" s="200"/>
      <c r="V73" s="200"/>
      <c r="W73" s="200"/>
      <c r="X73" s="218"/>
      <c r="Y73" s="217"/>
      <c r="Z73" s="200"/>
      <c r="AA73" s="200"/>
      <c r="AB73" s="200"/>
      <c r="AC73" s="200"/>
      <c r="AD73" s="200"/>
      <c r="AE73" s="200"/>
      <c r="AF73" s="218"/>
      <c r="AG73" s="201"/>
      <c r="AH73" s="201"/>
      <c r="AI73" s="201"/>
    </row>
    <row r="74" spans="1:35">
      <c r="A74" s="217"/>
      <c r="B74" s="200"/>
      <c r="C74" s="200"/>
      <c r="D74" s="200"/>
      <c r="E74" s="200"/>
      <c r="F74" s="200"/>
      <c r="G74" s="200"/>
      <c r="H74" s="218"/>
      <c r="I74" s="217"/>
      <c r="J74" s="200"/>
      <c r="K74" s="200"/>
      <c r="L74" s="200"/>
      <c r="M74" s="200"/>
      <c r="N74" s="200"/>
      <c r="O74" s="200"/>
      <c r="P74" s="218"/>
      <c r="Q74" s="217"/>
      <c r="R74" s="200"/>
      <c r="S74" s="200"/>
      <c r="T74" s="200"/>
      <c r="U74" s="200"/>
      <c r="V74" s="200"/>
      <c r="W74" s="200"/>
      <c r="X74" s="218"/>
      <c r="Y74" s="217"/>
      <c r="Z74" s="200"/>
      <c r="AA74" s="200"/>
      <c r="AB74" s="200"/>
      <c r="AC74" s="200"/>
      <c r="AD74" s="200"/>
      <c r="AE74" s="200"/>
      <c r="AF74" s="218"/>
      <c r="AG74" s="201"/>
      <c r="AH74" s="201"/>
      <c r="AI74" s="201"/>
    </row>
    <row r="75" spans="1:35">
      <c r="A75" s="217"/>
      <c r="B75" s="200"/>
      <c r="C75" s="200"/>
      <c r="D75" s="200"/>
      <c r="E75" s="200"/>
      <c r="F75" s="200"/>
      <c r="G75" s="200"/>
      <c r="H75" s="218"/>
      <c r="I75" s="217"/>
      <c r="J75" s="200"/>
      <c r="K75" s="200"/>
      <c r="L75" s="200"/>
      <c r="M75" s="200"/>
      <c r="N75" s="200"/>
      <c r="O75" s="200"/>
      <c r="P75" s="218"/>
      <c r="Q75" s="217"/>
      <c r="R75" s="200"/>
      <c r="S75" s="200"/>
      <c r="T75" s="200"/>
      <c r="U75" s="200"/>
      <c r="V75" s="200"/>
      <c r="W75" s="200"/>
      <c r="X75" s="218"/>
      <c r="Y75" s="217"/>
      <c r="Z75" s="200"/>
      <c r="AA75" s="200"/>
      <c r="AB75" s="200"/>
      <c r="AC75" s="200"/>
      <c r="AD75" s="200"/>
      <c r="AE75" s="200"/>
      <c r="AF75" s="218"/>
      <c r="AG75" s="201"/>
      <c r="AH75" s="201"/>
      <c r="AI75" s="201"/>
    </row>
    <row r="76" spans="1:35">
      <c r="A76" s="217"/>
      <c r="B76" s="200"/>
      <c r="C76" s="200"/>
      <c r="D76" s="200"/>
      <c r="E76" s="200"/>
      <c r="F76" s="200"/>
      <c r="G76" s="200"/>
      <c r="H76" s="218"/>
      <c r="I76" s="217"/>
      <c r="J76" s="200"/>
      <c r="K76" s="200"/>
      <c r="L76" s="200"/>
      <c r="M76" s="200"/>
      <c r="N76" s="200"/>
      <c r="O76" s="200"/>
      <c r="P76" s="218"/>
      <c r="Q76" s="217"/>
      <c r="R76" s="200"/>
      <c r="S76" s="200"/>
      <c r="T76" s="200"/>
      <c r="U76" s="200"/>
      <c r="V76" s="200"/>
      <c r="W76" s="200"/>
      <c r="X76" s="218"/>
      <c r="Y76" s="217"/>
      <c r="Z76" s="200"/>
      <c r="AA76" s="200"/>
      <c r="AB76" s="200"/>
      <c r="AC76" s="200"/>
      <c r="AD76" s="200"/>
      <c r="AE76" s="200"/>
      <c r="AF76" s="218"/>
      <c r="AG76" s="201"/>
      <c r="AH76" s="201"/>
      <c r="AI76" s="201"/>
    </row>
    <row r="77" spans="1:35">
      <c r="A77" s="217"/>
      <c r="B77" s="200"/>
      <c r="C77" s="200"/>
      <c r="D77" s="200"/>
      <c r="E77" s="200"/>
      <c r="F77" s="200"/>
      <c r="G77" s="200"/>
      <c r="H77" s="218"/>
      <c r="I77" s="217"/>
      <c r="J77" s="200"/>
      <c r="K77" s="200"/>
      <c r="L77" s="200"/>
      <c r="M77" s="200"/>
      <c r="N77" s="200"/>
      <c r="O77" s="200"/>
      <c r="P77" s="218"/>
      <c r="Q77" s="217"/>
      <c r="R77" s="200"/>
      <c r="S77" s="200"/>
      <c r="T77" s="200"/>
      <c r="U77" s="200"/>
      <c r="V77" s="200"/>
      <c r="W77" s="200"/>
      <c r="X77" s="218"/>
      <c r="Y77" s="217"/>
      <c r="Z77" s="200"/>
      <c r="AA77" s="200"/>
      <c r="AB77" s="200"/>
      <c r="AC77" s="200"/>
      <c r="AD77" s="200"/>
      <c r="AE77" s="200"/>
      <c r="AF77" s="218"/>
      <c r="AG77" s="201"/>
      <c r="AH77" s="201"/>
      <c r="AI77" s="201"/>
    </row>
    <row r="78" spans="1:35" ht="15.75" thickBot="1">
      <c r="A78" s="222"/>
      <c r="B78" s="223"/>
      <c r="C78" s="223"/>
      <c r="D78" s="223"/>
      <c r="E78" s="223"/>
      <c r="F78" s="223"/>
      <c r="G78" s="223"/>
      <c r="H78" s="224"/>
      <c r="I78" s="222"/>
      <c r="J78" s="223"/>
      <c r="K78" s="223"/>
      <c r="L78" s="223"/>
      <c r="M78" s="223"/>
      <c r="N78" s="223"/>
      <c r="O78" s="223"/>
      <c r="P78" s="224"/>
      <c r="Q78" s="222"/>
      <c r="R78" s="223"/>
      <c r="S78" s="223"/>
      <c r="T78" s="223"/>
      <c r="U78" s="223"/>
      <c r="V78" s="223"/>
      <c r="W78" s="223"/>
      <c r="X78" s="224"/>
      <c r="Y78" s="222"/>
      <c r="Z78" s="223"/>
      <c r="AA78" s="223"/>
      <c r="AB78" s="223"/>
      <c r="AC78" s="223"/>
      <c r="AD78" s="223"/>
      <c r="AE78" s="223"/>
      <c r="AF78" s="224"/>
      <c r="AG78" s="201"/>
      <c r="AH78" s="201"/>
      <c r="AI78" s="201"/>
    </row>
    <row r="79" spans="1:35" ht="15.75" thickTop="1">
      <c r="A79" s="214"/>
      <c r="B79" s="212"/>
      <c r="C79" s="212"/>
      <c r="D79" s="212"/>
      <c r="E79" s="212"/>
      <c r="F79" s="212"/>
      <c r="G79" s="212"/>
      <c r="H79" s="213"/>
      <c r="I79" s="214"/>
      <c r="J79" s="212"/>
      <c r="K79" s="212"/>
      <c r="L79" s="212"/>
      <c r="M79" s="212"/>
      <c r="N79" s="212"/>
      <c r="O79" s="212"/>
      <c r="P79" s="213"/>
      <c r="Q79" s="214"/>
      <c r="R79" s="212"/>
      <c r="S79" s="212"/>
      <c r="T79" s="212"/>
      <c r="U79" s="212"/>
      <c r="V79" s="212"/>
      <c r="W79" s="212"/>
      <c r="X79" s="213"/>
      <c r="Y79" s="214"/>
      <c r="Z79" s="212"/>
      <c r="AA79" s="212"/>
      <c r="AB79" s="212"/>
      <c r="AC79" s="212"/>
      <c r="AD79" s="212"/>
      <c r="AE79" s="212"/>
      <c r="AF79" s="213"/>
      <c r="AG79" s="201"/>
      <c r="AH79" s="201"/>
      <c r="AI79" s="201"/>
    </row>
    <row r="80" spans="1:35" ht="18.75">
      <c r="A80" s="217"/>
      <c r="B80" s="200"/>
      <c r="C80" s="200"/>
      <c r="D80" s="707" t="s">
        <v>241</v>
      </c>
      <c r="E80" s="708"/>
      <c r="F80" s="200"/>
      <c r="G80" s="707" t="s">
        <v>239</v>
      </c>
      <c r="H80" s="709"/>
      <c r="I80" s="709"/>
      <c r="J80" s="708"/>
      <c r="K80" s="200"/>
      <c r="L80" s="707" t="s">
        <v>112</v>
      </c>
      <c r="M80" s="708"/>
      <c r="N80" s="200"/>
      <c r="O80" s="215"/>
      <c r="P80" s="216"/>
      <c r="Q80" s="217"/>
      <c r="R80" s="200"/>
      <c r="S80" s="200"/>
      <c r="T80" s="707" t="s">
        <v>241</v>
      </c>
      <c r="U80" s="708"/>
      <c r="V80" s="200"/>
      <c r="W80" s="707" t="s">
        <v>233</v>
      </c>
      <c r="X80" s="709"/>
      <c r="Y80" s="709"/>
      <c r="Z80" s="708"/>
      <c r="AA80" s="200"/>
      <c r="AB80" s="707" t="s">
        <v>112</v>
      </c>
      <c r="AC80" s="708"/>
      <c r="AD80" s="200"/>
      <c r="AE80" s="215"/>
      <c r="AF80" s="216"/>
      <c r="AG80" s="201"/>
      <c r="AH80" s="201"/>
      <c r="AI80" s="201"/>
    </row>
    <row r="81" spans="1:35">
      <c r="A81" s="217"/>
      <c r="B81" s="200"/>
      <c r="C81" s="200"/>
      <c r="D81" s="200"/>
      <c r="E81" s="200"/>
      <c r="F81" s="200"/>
      <c r="G81" s="200"/>
      <c r="H81" s="200"/>
      <c r="I81" s="217"/>
      <c r="J81" s="200"/>
      <c r="K81" s="200"/>
      <c r="L81" s="200"/>
      <c r="M81" s="200"/>
      <c r="N81" s="200"/>
      <c r="O81" s="200"/>
      <c r="P81" s="218"/>
      <c r="Q81" s="217"/>
      <c r="R81" s="200"/>
      <c r="S81" s="200"/>
      <c r="T81" s="200"/>
      <c r="U81" s="200"/>
      <c r="V81" s="200"/>
      <c r="W81" s="200"/>
      <c r="X81" s="200"/>
      <c r="Y81" s="217"/>
      <c r="Z81" s="200"/>
      <c r="AA81" s="200"/>
      <c r="AB81" s="200"/>
      <c r="AC81" s="200"/>
      <c r="AD81" s="200"/>
      <c r="AE81" s="200"/>
      <c r="AF81" s="218"/>
      <c r="AG81" s="201"/>
      <c r="AH81" s="201"/>
      <c r="AI81" s="201"/>
    </row>
    <row r="82" spans="1:35">
      <c r="A82" s="217"/>
      <c r="B82" s="200"/>
      <c r="C82" s="200"/>
      <c r="D82" s="200"/>
      <c r="E82" s="200"/>
      <c r="F82" s="200"/>
      <c r="G82" s="200"/>
      <c r="H82" s="218"/>
      <c r="I82" s="217"/>
      <c r="J82" s="200"/>
      <c r="K82" s="200"/>
      <c r="L82" s="200"/>
      <c r="M82" s="200"/>
      <c r="N82" s="200"/>
      <c r="O82" s="200"/>
      <c r="P82" s="218"/>
      <c r="Q82" s="217"/>
      <c r="R82" s="200"/>
      <c r="S82" s="200"/>
      <c r="T82" s="200"/>
      <c r="U82" s="200"/>
      <c r="V82" s="200"/>
      <c r="W82" s="200"/>
      <c r="X82" s="218"/>
      <c r="Y82" s="217"/>
      <c r="Z82" s="200"/>
      <c r="AA82" s="200"/>
      <c r="AB82" s="200"/>
      <c r="AC82" s="200"/>
      <c r="AD82" s="200"/>
      <c r="AE82" s="200"/>
      <c r="AF82" s="218"/>
      <c r="AG82" s="201"/>
      <c r="AH82" s="201"/>
      <c r="AI82" s="201"/>
    </row>
    <row r="83" spans="1:35">
      <c r="A83" s="217"/>
      <c r="B83" s="200"/>
      <c r="C83" s="200"/>
      <c r="D83" s="200"/>
      <c r="E83" s="200"/>
      <c r="F83" s="200"/>
      <c r="G83" s="200"/>
      <c r="H83" s="218"/>
      <c r="I83" s="217"/>
      <c r="J83" s="200"/>
      <c r="K83" s="200"/>
      <c r="L83" s="200"/>
      <c r="M83" s="200"/>
      <c r="N83" s="200"/>
      <c r="O83" s="200"/>
      <c r="P83" s="218"/>
      <c r="Q83" s="217"/>
      <c r="R83" s="219" t="e">
        <f>IF(MIN('∆Ct and 2^(-∆Ct) means'!$N$3:$N$86,'∆Ct and 2^(-∆Ct) means'!$W$3:$W$86)&gt;1,10^(2+INT(LOG(MIN('∆Ct and 2^(-∆Ct) means'!$N$3:$N$86,'∆Ct and 2^(-∆Ct) means'!$W$3:$W$86)))),10^(INT(LOG(MIN('∆Ct and 2^(-∆Ct) means'!$N$3:$N$86,'∆Ct and 2^(-∆Ct) means'!$W$3:$W$86)))))</f>
        <v>#NUM!</v>
      </c>
      <c r="S83" s="219" t="e">
        <f>B1*R83</f>
        <v>#NUM!</v>
      </c>
      <c r="T83" s="219" t="e">
        <f>S83</f>
        <v>#NUM!</v>
      </c>
      <c r="U83" s="219" t="e">
        <f>R83</f>
        <v>#NUM!</v>
      </c>
      <c r="V83" s="219" t="e">
        <f>R83</f>
        <v>#NUM!</v>
      </c>
      <c r="W83" s="200"/>
      <c r="X83" s="218"/>
      <c r="Y83" s="217"/>
      <c r="Z83" s="200"/>
      <c r="AA83" s="200"/>
      <c r="AB83" s="200"/>
      <c r="AC83" s="200"/>
      <c r="AD83" s="200"/>
      <c r="AE83" s="200"/>
      <c r="AF83" s="218"/>
      <c r="AG83" s="201"/>
      <c r="AH83" s="201"/>
      <c r="AI83" s="201"/>
    </row>
    <row r="84" spans="1:35">
      <c r="A84" s="217"/>
      <c r="B84" s="219" t="e">
        <f>IF(MIN('∆Ct and 2^(-∆Ct) means'!$N$3:$N$86,'∆Ct and 2^(-∆Ct) means'!$R$3:$R$86)&gt;1,10^(2+INT(LOG(MIN('∆Ct and 2^(-∆Ct) means'!$N$3:$N$86,'∆Ct and 2^(-∆Ct) means'!$R$3:$R$86)))),10^(INT(LOG(MIN('∆Ct and 2^(-∆Ct) means'!$N$3:$N$86,'∆Ct and 2^(-∆Ct) means'!$R$3:$R$86)))))</f>
        <v>#NUM!</v>
      </c>
      <c r="C84" s="219" t="e">
        <f>B1*B84</f>
        <v>#NUM!</v>
      </c>
      <c r="D84" s="219" t="e">
        <f>C84</f>
        <v>#NUM!</v>
      </c>
      <c r="E84" s="219" t="e">
        <f>B84</f>
        <v>#NUM!</v>
      </c>
      <c r="F84" s="219" t="e">
        <f>B84</f>
        <v>#NUM!</v>
      </c>
      <c r="G84" s="200"/>
      <c r="H84" s="218"/>
      <c r="I84" s="217"/>
      <c r="J84" s="200"/>
      <c r="K84" s="225">
        <f>ROUNDUP(MIN('∆Ct and 2^(-∆Ct) means'!AQ3:AQ86),0)-10</f>
        <v>-10</v>
      </c>
      <c r="L84" s="226">
        <f>P1</f>
        <v>0.05</v>
      </c>
      <c r="M84" s="226"/>
      <c r="N84" s="227"/>
      <c r="O84" s="200"/>
      <c r="P84" s="218"/>
      <c r="Q84" s="217"/>
      <c r="R84" s="220" t="e">
        <f>IF(MAX('∆Ct and 2^(-∆Ct) means'!$Y$3:$Y$86,'∆Ct and 2^(-∆Ct) means'!$AH$3:$AH$86)&gt;1,10^(2+INT(LOG(MAX('∆Ct and 2^(-∆Ct) means'!$Y$3:$Y$86,'∆Ct and 2^(-∆Ct) means'!$AH$3:$AH$86)))),10^(INT(LOG(MAX('∆Ct and 2^(-∆Ct) means'!$Y$3:$Y$86,'∆Ct and 2^(-∆Ct) means'!$AH$3:$AH$86)))+1))</f>
        <v>#NUM!</v>
      </c>
      <c r="S84" s="219" t="e">
        <f>B1*R84</f>
        <v>#NUM!</v>
      </c>
      <c r="T84" s="219" t="e">
        <f>S84</f>
        <v>#NUM!</v>
      </c>
      <c r="U84" s="220" t="e">
        <f>R84</f>
        <v>#NUM!</v>
      </c>
      <c r="V84" s="220" t="e">
        <f>R84</f>
        <v>#NUM!</v>
      </c>
      <c r="W84" s="200"/>
      <c r="X84" s="218"/>
      <c r="Y84" s="217"/>
      <c r="Z84" s="200"/>
      <c r="AA84" s="225">
        <f>ROUNDUP(MIN('∆Ct and 2^(-∆Ct) means'!BA3:BA86),0)-10</f>
        <v>-10</v>
      </c>
      <c r="AB84" s="226">
        <f>P1</f>
        <v>0.05</v>
      </c>
      <c r="AC84" s="226"/>
      <c r="AD84" s="227"/>
      <c r="AE84" s="200"/>
      <c r="AF84" s="218"/>
      <c r="AG84" s="201"/>
      <c r="AH84" s="201"/>
      <c r="AI84" s="201"/>
    </row>
    <row r="85" spans="1:35">
      <c r="A85" s="217"/>
      <c r="B85" s="220" t="e">
        <f>IF(MAX('∆Ct and 2^(-∆Ct) means'!$Y$3:$Y$86,'∆Ct and 2^(-∆Ct) means'!$AC$3:$AC$86)&gt;1,10^(2+INT(LOG(MAX('∆Ct and 2^(-∆Ct) means'!$Y$3:$Y$86,'∆Ct and 2^(-∆Ct) means'!$AC$3:$AC$86)))),10^(INT(LOG(MAX('∆Ct and 2^(-∆Ct) means'!$Y$3:$Y$86,'∆Ct and 2^(-∆Ct) means'!$AC$3:$AC$86)))+1))</f>
        <v>#NUM!</v>
      </c>
      <c r="C85" s="219" t="e">
        <f>B1*B85</f>
        <v>#NUM!</v>
      </c>
      <c r="D85" s="219" t="e">
        <f>C85</f>
        <v>#NUM!</v>
      </c>
      <c r="E85" s="220" t="e">
        <f>B85</f>
        <v>#NUM!</v>
      </c>
      <c r="F85" s="220" t="e">
        <f>B85</f>
        <v>#NUM!</v>
      </c>
      <c r="G85" s="200"/>
      <c r="H85" s="218"/>
      <c r="I85" s="217"/>
      <c r="J85" s="200"/>
      <c r="K85" s="228">
        <f>ROUNDUP(MAX('∆Ct and 2^(-∆Ct) means'!AQ3:AQ86),0)+10</f>
        <v>10</v>
      </c>
      <c r="L85" s="207">
        <f>L84</f>
        <v>0.05</v>
      </c>
      <c r="M85" s="207"/>
      <c r="N85" s="229"/>
      <c r="O85" s="200"/>
      <c r="P85" s="218"/>
      <c r="Q85" s="217"/>
      <c r="R85" s="200"/>
      <c r="S85" s="200"/>
      <c r="T85" s="200"/>
      <c r="U85" s="200"/>
      <c r="V85" s="200"/>
      <c r="W85" s="200"/>
      <c r="X85" s="218"/>
      <c r="Y85" s="217"/>
      <c r="Z85" s="200"/>
      <c r="AA85" s="228">
        <f>ROUNDUP(MAX('∆Ct and 2^(-∆Ct) means'!BA3:BA86),0)+10</f>
        <v>10</v>
      </c>
      <c r="AB85" s="207">
        <f>AB84</f>
        <v>0.05</v>
      </c>
      <c r="AC85" s="207"/>
      <c r="AD85" s="229"/>
      <c r="AE85" s="200"/>
      <c r="AF85" s="218"/>
      <c r="AG85" s="201"/>
      <c r="AH85" s="201"/>
      <c r="AI85" s="201"/>
    </row>
    <row r="86" spans="1:35">
      <c r="A86" s="217"/>
      <c r="B86" s="200"/>
      <c r="C86" s="200"/>
      <c r="D86" s="200"/>
      <c r="E86" s="200"/>
      <c r="F86" s="200"/>
      <c r="G86" s="200"/>
      <c r="H86" s="218"/>
      <c r="I86" s="217"/>
      <c r="J86" s="200"/>
      <c r="K86" s="230"/>
      <c r="L86" s="207"/>
      <c r="M86" s="207"/>
      <c r="N86" s="229"/>
      <c r="O86" s="200"/>
      <c r="P86" s="218"/>
      <c r="Q86" s="217"/>
      <c r="R86" s="200"/>
      <c r="S86" s="200"/>
      <c r="T86" s="200"/>
      <c r="U86" s="200"/>
      <c r="V86" s="200"/>
      <c r="W86" s="200"/>
      <c r="X86" s="218"/>
      <c r="Y86" s="217"/>
      <c r="Z86" s="200"/>
      <c r="AA86" s="230"/>
      <c r="AB86" s="207"/>
      <c r="AC86" s="207"/>
      <c r="AD86" s="229"/>
      <c r="AE86" s="200"/>
      <c r="AF86" s="218"/>
      <c r="AG86" s="201"/>
      <c r="AH86" s="201"/>
      <c r="AI86" s="201"/>
    </row>
    <row r="87" spans="1:35">
      <c r="A87" s="217"/>
      <c r="B87" s="200"/>
      <c r="C87" s="200"/>
      <c r="D87" s="200"/>
      <c r="E87" s="200"/>
      <c r="F87" s="200"/>
      <c r="G87" s="200"/>
      <c r="H87" s="218"/>
      <c r="I87" s="217"/>
      <c r="J87" s="200"/>
      <c r="K87" s="230">
        <v>1</v>
      </c>
      <c r="L87" s="207">
        <f>LOG(B1,2)</f>
        <v>1</v>
      </c>
      <c r="M87" s="207">
        <f>-1*L87</f>
        <v>-1</v>
      </c>
      <c r="N87" s="229">
        <v>0</v>
      </c>
      <c r="O87" s="200"/>
      <c r="P87" s="218"/>
      <c r="Q87" s="217"/>
      <c r="R87" s="200"/>
      <c r="S87" s="200"/>
      <c r="T87" s="200"/>
      <c r="U87" s="200"/>
      <c r="V87" s="200"/>
      <c r="W87" s="200"/>
      <c r="X87" s="218"/>
      <c r="Y87" s="217"/>
      <c r="Z87" s="200"/>
      <c r="AA87" s="230">
        <v>1</v>
      </c>
      <c r="AB87" s="207">
        <f>LOG(B1,2)</f>
        <v>1</v>
      </c>
      <c r="AC87" s="207">
        <f>-1*AB87</f>
        <v>-1</v>
      </c>
      <c r="AD87" s="229">
        <v>0</v>
      </c>
      <c r="AE87" s="200"/>
      <c r="AF87" s="218"/>
      <c r="AG87" s="201"/>
      <c r="AH87" s="201"/>
      <c r="AI87" s="201"/>
    </row>
    <row r="88" spans="1:35">
      <c r="A88" s="217"/>
      <c r="B88" s="200"/>
      <c r="C88" s="200"/>
      <c r="D88" s="200"/>
      <c r="E88" s="200"/>
      <c r="F88" s="200"/>
      <c r="G88" s="200"/>
      <c r="H88" s="218"/>
      <c r="I88" s="217"/>
      <c r="J88" s="200"/>
      <c r="K88" s="231" t="e">
        <f>10^(ROUND(LOG(MIN('∆Ct and 2^(-∆Ct) means'!AR3:AR86)),0)-1)</f>
        <v>#NUM!</v>
      </c>
      <c r="L88" s="208">
        <f>LOG(B1,2)</f>
        <v>1</v>
      </c>
      <c r="M88" s="208">
        <f>-1*L88</f>
        <v>-1</v>
      </c>
      <c r="N88" s="232">
        <v>0</v>
      </c>
      <c r="O88" s="200"/>
      <c r="P88" s="218"/>
      <c r="Q88" s="217"/>
      <c r="R88" s="200"/>
      <c r="S88" s="200"/>
      <c r="T88" s="200"/>
      <c r="U88" s="200"/>
      <c r="V88" s="200"/>
      <c r="W88" s="200"/>
      <c r="X88" s="218"/>
      <c r="Y88" s="217"/>
      <c r="Z88" s="200"/>
      <c r="AA88" s="231" t="e">
        <f>10^(ROUND(LOG(MIN('∆Ct and 2^(-∆Ct) means'!BB3:BB86)),0)-1)</f>
        <v>#NUM!</v>
      </c>
      <c r="AB88" s="208">
        <f>LOG(B1,2)</f>
        <v>1</v>
      </c>
      <c r="AC88" s="208">
        <f>-1*AB88</f>
        <v>-1</v>
      </c>
      <c r="AD88" s="232">
        <v>0</v>
      </c>
      <c r="AE88" s="200"/>
      <c r="AF88" s="218"/>
      <c r="AG88" s="201"/>
      <c r="AH88" s="201"/>
      <c r="AI88" s="201"/>
    </row>
    <row r="89" spans="1:35">
      <c r="A89" s="217"/>
      <c r="B89" s="200"/>
      <c r="C89" s="200"/>
      <c r="D89" s="200"/>
      <c r="E89" s="200"/>
      <c r="F89" s="200"/>
      <c r="G89" s="200"/>
      <c r="H89" s="218"/>
      <c r="I89" s="217"/>
      <c r="J89" s="200"/>
      <c r="K89" s="200"/>
      <c r="L89" s="200"/>
      <c r="M89" s="200"/>
      <c r="N89" s="200"/>
      <c r="O89" s="200"/>
      <c r="P89" s="218"/>
      <c r="Q89" s="217"/>
      <c r="R89" s="200"/>
      <c r="S89" s="200"/>
      <c r="T89" s="200"/>
      <c r="U89" s="200"/>
      <c r="V89" s="200"/>
      <c r="W89" s="200"/>
      <c r="X89" s="218"/>
      <c r="Y89" s="217"/>
      <c r="Z89" s="200"/>
      <c r="AA89" s="200"/>
      <c r="AB89" s="200"/>
      <c r="AC89" s="200"/>
      <c r="AD89" s="200"/>
      <c r="AE89" s="200"/>
      <c r="AF89" s="218"/>
      <c r="AG89" s="201"/>
      <c r="AH89" s="201"/>
      <c r="AI89" s="201"/>
    </row>
    <row r="90" spans="1:35">
      <c r="A90" s="217"/>
      <c r="B90" s="200"/>
      <c r="C90" s="200"/>
      <c r="D90" s="200"/>
      <c r="E90" s="200"/>
      <c r="F90" s="200"/>
      <c r="G90" s="200"/>
      <c r="H90" s="218"/>
      <c r="I90" s="217"/>
      <c r="J90" s="200"/>
      <c r="K90" s="200"/>
      <c r="L90" s="200"/>
      <c r="M90" s="200"/>
      <c r="N90" s="200"/>
      <c r="O90" s="200"/>
      <c r="P90" s="218"/>
      <c r="Q90" s="217"/>
      <c r="R90" s="200"/>
      <c r="S90" s="200"/>
      <c r="T90" s="200"/>
      <c r="U90" s="200"/>
      <c r="V90" s="200"/>
      <c r="W90" s="200"/>
      <c r="X90" s="218"/>
      <c r="Y90" s="217"/>
      <c r="Z90" s="200"/>
      <c r="AA90" s="200"/>
      <c r="AB90" s="200"/>
      <c r="AC90" s="200"/>
      <c r="AD90" s="200"/>
      <c r="AE90" s="200"/>
      <c r="AF90" s="218"/>
      <c r="AG90" s="201"/>
      <c r="AH90" s="201"/>
      <c r="AI90" s="201"/>
    </row>
    <row r="91" spans="1:35">
      <c r="A91" s="217"/>
      <c r="B91" s="200"/>
      <c r="C91" s="200"/>
      <c r="D91" s="200"/>
      <c r="E91" s="200"/>
      <c r="F91" s="200"/>
      <c r="G91" s="200"/>
      <c r="H91" s="218"/>
      <c r="I91" s="217"/>
      <c r="J91" s="200"/>
      <c r="K91" s="200"/>
      <c r="L91" s="200"/>
      <c r="M91" s="200"/>
      <c r="N91" s="200"/>
      <c r="O91" s="200"/>
      <c r="P91" s="218"/>
      <c r="Q91" s="217"/>
      <c r="R91" s="200"/>
      <c r="S91" s="200"/>
      <c r="T91" s="200"/>
      <c r="U91" s="200"/>
      <c r="V91" s="200"/>
      <c r="W91" s="200"/>
      <c r="X91" s="218"/>
      <c r="Y91" s="217"/>
      <c r="Z91" s="200"/>
      <c r="AA91" s="200"/>
      <c r="AB91" s="200"/>
      <c r="AC91" s="200"/>
      <c r="AD91" s="200"/>
      <c r="AE91" s="200"/>
      <c r="AF91" s="218"/>
      <c r="AG91" s="201"/>
      <c r="AH91" s="201"/>
      <c r="AI91" s="201"/>
    </row>
    <row r="92" spans="1:35">
      <c r="A92" s="217"/>
      <c r="B92" s="200"/>
      <c r="C92" s="200"/>
      <c r="D92" s="200"/>
      <c r="E92" s="200"/>
      <c r="F92" s="200"/>
      <c r="G92" s="200"/>
      <c r="H92" s="218"/>
      <c r="I92" s="217"/>
      <c r="J92" s="200"/>
      <c r="K92" s="200"/>
      <c r="L92" s="200"/>
      <c r="M92" s="200"/>
      <c r="N92" s="200"/>
      <c r="O92" s="200"/>
      <c r="P92" s="218"/>
      <c r="Q92" s="217"/>
      <c r="R92" s="200"/>
      <c r="S92" s="200"/>
      <c r="T92" s="200"/>
      <c r="U92" s="200"/>
      <c r="V92" s="200"/>
      <c r="W92" s="200"/>
      <c r="X92" s="218"/>
      <c r="Y92" s="217"/>
      <c r="Z92" s="200"/>
      <c r="AA92" s="200"/>
      <c r="AB92" s="200"/>
      <c r="AC92" s="200"/>
      <c r="AD92" s="200"/>
      <c r="AE92" s="200"/>
      <c r="AF92" s="218"/>
      <c r="AG92" s="201"/>
      <c r="AH92" s="201"/>
      <c r="AI92" s="201"/>
    </row>
    <row r="93" spans="1:35">
      <c r="A93" s="217"/>
      <c r="B93" s="200"/>
      <c r="C93" s="200"/>
      <c r="D93" s="200"/>
      <c r="E93" s="200"/>
      <c r="F93" s="200"/>
      <c r="G93" s="200"/>
      <c r="H93" s="218"/>
      <c r="I93" s="217"/>
      <c r="J93" s="200"/>
      <c r="K93" s="200"/>
      <c r="L93" s="200"/>
      <c r="M93" s="200"/>
      <c r="N93" s="200"/>
      <c r="O93" s="200"/>
      <c r="P93" s="218"/>
      <c r="Q93" s="217"/>
      <c r="R93" s="200"/>
      <c r="S93" s="200"/>
      <c r="T93" s="200"/>
      <c r="U93" s="200"/>
      <c r="V93" s="200"/>
      <c r="W93" s="200"/>
      <c r="X93" s="218"/>
      <c r="Y93" s="217"/>
      <c r="Z93" s="200"/>
      <c r="AA93" s="200"/>
      <c r="AB93" s="200"/>
      <c r="AC93" s="200"/>
      <c r="AD93" s="200"/>
      <c r="AE93" s="200"/>
      <c r="AF93" s="218"/>
      <c r="AG93" s="201"/>
      <c r="AH93" s="201"/>
      <c r="AI93" s="201"/>
    </row>
    <row r="94" spans="1:35">
      <c r="A94" s="217"/>
      <c r="B94" s="200"/>
      <c r="C94" s="200"/>
      <c r="D94" s="200"/>
      <c r="E94" s="200"/>
      <c r="F94" s="200"/>
      <c r="G94" s="200"/>
      <c r="H94" s="218"/>
      <c r="I94" s="217"/>
      <c r="J94" s="200"/>
      <c r="K94" s="200"/>
      <c r="L94" s="200"/>
      <c r="M94" s="200"/>
      <c r="N94" s="200"/>
      <c r="O94" s="200"/>
      <c r="P94" s="218"/>
      <c r="Q94" s="217"/>
      <c r="R94" s="200"/>
      <c r="S94" s="200"/>
      <c r="T94" s="200"/>
      <c r="U94" s="200"/>
      <c r="V94" s="200"/>
      <c r="W94" s="200"/>
      <c r="X94" s="218"/>
      <c r="Y94" s="217"/>
      <c r="Z94" s="200"/>
      <c r="AA94" s="200"/>
      <c r="AB94" s="200"/>
      <c r="AC94" s="200"/>
      <c r="AD94" s="200"/>
      <c r="AE94" s="200"/>
      <c r="AF94" s="218"/>
      <c r="AG94" s="201"/>
      <c r="AH94" s="201"/>
      <c r="AI94" s="201"/>
    </row>
    <row r="95" spans="1:35">
      <c r="A95" s="217"/>
      <c r="B95" s="200"/>
      <c r="C95" s="200"/>
      <c r="D95" s="200"/>
      <c r="E95" s="200"/>
      <c r="F95" s="200"/>
      <c r="G95" s="200"/>
      <c r="H95" s="218"/>
      <c r="I95" s="217"/>
      <c r="J95" s="200"/>
      <c r="K95" s="200"/>
      <c r="L95" s="200"/>
      <c r="M95" s="200"/>
      <c r="N95" s="200"/>
      <c r="O95" s="200"/>
      <c r="P95" s="218"/>
      <c r="Q95" s="217"/>
      <c r="R95" s="200"/>
      <c r="S95" s="200"/>
      <c r="T95" s="200"/>
      <c r="U95" s="200"/>
      <c r="V95" s="200"/>
      <c r="W95" s="200"/>
      <c r="X95" s="218"/>
      <c r="Y95" s="217"/>
      <c r="Z95" s="200"/>
      <c r="AA95" s="200"/>
      <c r="AB95" s="200"/>
      <c r="AC95" s="200"/>
      <c r="AD95" s="200"/>
      <c r="AE95" s="200"/>
      <c r="AF95" s="218"/>
      <c r="AG95" s="201"/>
      <c r="AH95" s="201"/>
      <c r="AI95" s="201"/>
    </row>
    <row r="96" spans="1:35">
      <c r="A96" s="217"/>
      <c r="B96" s="200"/>
      <c r="C96" s="200"/>
      <c r="D96" s="200"/>
      <c r="E96" s="200"/>
      <c r="F96" s="200"/>
      <c r="G96" s="200"/>
      <c r="H96" s="218"/>
      <c r="I96" s="217"/>
      <c r="J96" s="200"/>
      <c r="K96" s="200"/>
      <c r="L96" s="200"/>
      <c r="M96" s="200"/>
      <c r="N96" s="200"/>
      <c r="O96" s="200"/>
      <c r="P96" s="218"/>
      <c r="Q96" s="217"/>
      <c r="R96" s="200"/>
      <c r="S96" s="200"/>
      <c r="T96" s="200"/>
      <c r="U96" s="200"/>
      <c r="V96" s="200"/>
      <c r="W96" s="200"/>
      <c r="X96" s="218"/>
      <c r="Y96" s="217"/>
      <c r="Z96" s="200"/>
      <c r="AA96" s="200"/>
      <c r="AB96" s="200"/>
      <c r="AC96" s="200"/>
      <c r="AD96" s="200"/>
      <c r="AE96" s="200"/>
      <c r="AF96" s="218"/>
      <c r="AG96" s="201"/>
      <c r="AH96" s="201"/>
      <c r="AI96" s="201"/>
    </row>
    <row r="97" spans="1:35">
      <c r="A97" s="217"/>
      <c r="B97" s="200"/>
      <c r="C97" s="200"/>
      <c r="D97" s="200"/>
      <c r="E97" s="200"/>
      <c r="F97" s="200"/>
      <c r="G97" s="200"/>
      <c r="H97" s="218"/>
      <c r="I97" s="217"/>
      <c r="J97" s="200"/>
      <c r="K97" s="200"/>
      <c r="L97" s="200"/>
      <c r="M97" s="200"/>
      <c r="N97" s="200"/>
      <c r="O97" s="200"/>
      <c r="P97" s="218"/>
      <c r="Q97" s="217"/>
      <c r="R97" s="200"/>
      <c r="S97" s="200"/>
      <c r="T97" s="200"/>
      <c r="U97" s="200"/>
      <c r="V97" s="200"/>
      <c r="W97" s="200"/>
      <c r="X97" s="218"/>
      <c r="Y97" s="217"/>
      <c r="Z97" s="200"/>
      <c r="AA97" s="200"/>
      <c r="AB97" s="200"/>
      <c r="AC97" s="200"/>
      <c r="AD97" s="200"/>
      <c r="AE97" s="200"/>
      <c r="AF97" s="218"/>
      <c r="AG97" s="201"/>
      <c r="AH97" s="201"/>
      <c r="AI97" s="201"/>
    </row>
    <row r="98" spans="1:35">
      <c r="A98" s="217"/>
      <c r="B98" s="200"/>
      <c r="C98" s="200"/>
      <c r="D98" s="200"/>
      <c r="E98" s="200"/>
      <c r="F98" s="200"/>
      <c r="G98" s="200"/>
      <c r="H98" s="218"/>
      <c r="I98" s="217"/>
      <c r="J98" s="200"/>
      <c r="K98" s="200"/>
      <c r="L98" s="200"/>
      <c r="M98" s="200"/>
      <c r="N98" s="200"/>
      <c r="O98" s="200"/>
      <c r="P98" s="218"/>
      <c r="Q98" s="217"/>
      <c r="R98" s="200"/>
      <c r="S98" s="200"/>
      <c r="T98" s="200"/>
      <c r="U98" s="200"/>
      <c r="V98" s="200"/>
      <c r="W98" s="200"/>
      <c r="X98" s="218"/>
      <c r="Y98" s="217"/>
      <c r="Z98" s="200"/>
      <c r="AA98" s="200"/>
      <c r="AB98" s="200"/>
      <c r="AC98" s="200"/>
      <c r="AD98" s="200"/>
      <c r="AE98" s="200"/>
      <c r="AF98" s="218"/>
      <c r="AG98" s="201"/>
      <c r="AH98" s="201"/>
      <c r="AI98" s="201"/>
    </row>
    <row r="99" spans="1:35">
      <c r="A99" s="217"/>
      <c r="B99" s="200"/>
      <c r="C99" s="200"/>
      <c r="D99" s="200"/>
      <c r="E99" s="200"/>
      <c r="F99" s="200"/>
      <c r="G99" s="200"/>
      <c r="H99" s="218"/>
      <c r="I99" s="217"/>
      <c r="J99" s="200"/>
      <c r="K99" s="200"/>
      <c r="L99" s="200"/>
      <c r="M99" s="200"/>
      <c r="N99" s="200"/>
      <c r="O99" s="200"/>
      <c r="P99" s="218"/>
      <c r="Q99" s="217"/>
      <c r="R99" s="200"/>
      <c r="S99" s="200"/>
      <c r="T99" s="200"/>
      <c r="U99" s="200"/>
      <c r="V99" s="200"/>
      <c r="W99" s="200"/>
      <c r="X99" s="218"/>
      <c r="Y99" s="217"/>
      <c r="Z99" s="200"/>
      <c r="AA99" s="200"/>
      <c r="AB99" s="200"/>
      <c r="AC99" s="200"/>
      <c r="AD99" s="200"/>
      <c r="AE99" s="200"/>
      <c r="AF99" s="218"/>
      <c r="AG99" s="201"/>
      <c r="AH99" s="201"/>
      <c r="AI99" s="201"/>
    </row>
    <row r="100" spans="1:35">
      <c r="A100" s="217"/>
      <c r="B100" s="200"/>
      <c r="C100" s="200"/>
      <c r="D100" s="200"/>
      <c r="E100" s="200"/>
      <c r="F100" s="200"/>
      <c r="G100" s="200"/>
      <c r="H100" s="218"/>
      <c r="I100" s="217"/>
      <c r="J100" s="200"/>
      <c r="K100" s="200"/>
      <c r="L100" s="200"/>
      <c r="M100" s="200"/>
      <c r="N100" s="200"/>
      <c r="O100" s="200"/>
      <c r="P100" s="218"/>
      <c r="Q100" s="217"/>
      <c r="R100" s="200"/>
      <c r="S100" s="200"/>
      <c r="T100" s="200"/>
      <c r="U100" s="200"/>
      <c r="V100" s="200"/>
      <c r="W100" s="200"/>
      <c r="X100" s="218"/>
      <c r="Y100" s="217"/>
      <c r="Z100" s="200"/>
      <c r="AA100" s="200"/>
      <c r="AB100" s="200"/>
      <c r="AC100" s="200"/>
      <c r="AD100" s="200"/>
      <c r="AE100" s="200"/>
      <c r="AF100" s="218"/>
      <c r="AG100" s="201"/>
      <c r="AH100" s="201"/>
      <c r="AI100" s="201"/>
    </row>
    <row r="101" spans="1:35">
      <c r="A101" s="217"/>
      <c r="B101" s="200"/>
      <c r="C101" s="200"/>
      <c r="D101" s="200"/>
      <c r="E101" s="200"/>
      <c r="F101" s="200"/>
      <c r="G101" s="200"/>
      <c r="H101" s="218"/>
      <c r="I101" s="217"/>
      <c r="J101" s="200"/>
      <c r="K101" s="200"/>
      <c r="L101" s="200"/>
      <c r="M101" s="200"/>
      <c r="N101" s="200"/>
      <c r="O101" s="200"/>
      <c r="P101" s="218"/>
      <c r="Q101" s="217"/>
      <c r="R101" s="200"/>
      <c r="S101" s="200"/>
      <c r="T101" s="200"/>
      <c r="U101" s="200"/>
      <c r="V101" s="200"/>
      <c r="W101" s="200"/>
      <c r="X101" s="218"/>
      <c r="Y101" s="217"/>
      <c r="Z101" s="200"/>
      <c r="AA101" s="200"/>
      <c r="AB101" s="200"/>
      <c r="AC101" s="200"/>
      <c r="AD101" s="200"/>
      <c r="AE101" s="200"/>
      <c r="AF101" s="218"/>
      <c r="AG101" s="201"/>
      <c r="AH101" s="201"/>
      <c r="AI101" s="201"/>
    </row>
    <row r="102" spans="1:35">
      <c r="A102" s="217"/>
      <c r="B102" s="200"/>
      <c r="C102" s="200"/>
      <c r="D102" s="200"/>
      <c r="E102" s="200"/>
      <c r="F102" s="200"/>
      <c r="G102" s="200"/>
      <c r="H102" s="218"/>
      <c r="I102" s="217"/>
      <c r="J102" s="200"/>
      <c r="K102" s="200"/>
      <c r="L102" s="200"/>
      <c r="M102" s="200"/>
      <c r="N102" s="200"/>
      <c r="O102" s="200"/>
      <c r="P102" s="218"/>
      <c r="Q102" s="217"/>
      <c r="R102" s="200"/>
      <c r="S102" s="200"/>
      <c r="T102" s="200"/>
      <c r="U102" s="200"/>
      <c r="V102" s="200"/>
      <c r="W102" s="200"/>
      <c r="X102" s="218"/>
      <c r="Y102" s="217"/>
      <c r="Z102" s="200"/>
      <c r="AA102" s="200"/>
      <c r="AB102" s="200"/>
      <c r="AC102" s="200"/>
      <c r="AD102" s="200"/>
      <c r="AE102" s="200"/>
      <c r="AF102" s="218"/>
      <c r="AG102" s="201"/>
      <c r="AH102" s="201"/>
      <c r="AI102" s="201"/>
    </row>
    <row r="103" spans="1:35">
      <c r="A103" s="217"/>
      <c r="B103" s="200"/>
      <c r="C103" s="200"/>
      <c r="D103" s="200"/>
      <c r="E103" s="200"/>
      <c r="F103" s="200"/>
      <c r="G103" s="200"/>
      <c r="H103" s="218"/>
      <c r="I103" s="217"/>
      <c r="J103" s="200"/>
      <c r="K103" s="200"/>
      <c r="L103" s="200"/>
      <c r="M103" s="200"/>
      <c r="N103" s="200"/>
      <c r="O103" s="200"/>
      <c r="P103" s="218"/>
      <c r="Q103" s="217"/>
      <c r="R103" s="200"/>
      <c r="S103" s="200"/>
      <c r="T103" s="200"/>
      <c r="U103" s="200"/>
      <c r="V103" s="200"/>
      <c r="W103" s="200"/>
      <c r="X103" s="218"/>
      <c r="Y103" s="217"/>
      <c r="Z103" s="200"/>
      <c r="AA103" s="200"/>
      <c r="AB103" s="200"/>
      <c r="AC103" s="200"/>
      <c r="AD103" s="200"/>
      <c r="AE103" s="200"/>
      <c r="AF103" s="218"/>
      <c r="AG103" s="201"/>
      <c r="AH103" s="201"/>
      <c r="AI103" s="201"/>
    </row>
    <row r="104" spans="1:35" ht="15.75" thickBot="1">
      <c r="A104" s="222"/>
      <c r="B104" s="223"/>
      <c r="C104" s="223"/>
      <c r="D104" s="223"/>
      <c r="E104" s="223"/>
      <c r="F104" s="223"/>
      <c r="G104" s="223"/>
      <c r="H104" s="224"/>
      <c r="I104" s="222"/>
      <c r="J104" s="223"/>
      <c r="K104" s="223"/>
      <c r="L104" s="223"/>
      <c r="M104" s="223"/>
      <c r="N104" s="223"/>
      <c r="O104" s="223"/>
      <c r="P104" s="224"/>
      <c r="Q104" s="222"/>
      <c r="R104" s="223"/>
      <c r="S104" s="223"/>
      <c r="T104" s="223"/>
      <c r="U104" s="223"/>
      <c r="V104" s="223"/>
      <c r="W104" s="223"/>
      <c r="X104" s="224"/>
      <c r="Y104" s="222"/>
      <c r="Z104" s="223"/>
      <c r="AA104" s="223"/>
      <c r="AB104" s="223"/>
      <c r="AC104" s="223"/>
      <c r="AD104" s="223"/>
      <c r="AE104" s="223"/>
      <c r="AF104" s="224"/>
      <c r="AG104" s="201"/>
      <c r="AH104" s="201"/>
      <c r="AI104" s="201"/>
    </row>
    <row r="105" spans="1:35" ht="15.75" thickTop="1">
      <c r="A105" s="214"/>
      <c r="B105" s="212"/>
      <c r="C105" s="212"/>
      <c r="D105" s="212"/>
      <c r="E105" s="212"/>
      <c r="F105" s="212"/>
      <c r="G105" s="212"/>
      <c r="H105" s="213"/>
      <c r="I105" s="214"/>
      <c r="J105" s="212"/>
      <c r="K105" s="212"/>
      <c r="L105" s="212"/>
      <c r="M105" s="212"/>
      <c r="N105" s="212"/>
      <c r="O105" s="212"/>
      <c r="P105" s="213"/>
      <c r="Q105" s="214"/>
      <c r="R105" s="212"/>
      <c r="S105" s="212"/>
      <c r="T105" s="212"/>
      <c r="U105" s="212"/>
      <c r="V105" s="212"/>
      <c r="W105" s="212"/>
      <c r="X105" s="213"/>
      <c r="Y105" s="214"/>
      <c r="Z105" s="212"/>
      <c r="AA105" s="212"/>
      <c r="AB105" s="212"/>
      <c r="AC105" s="212"/>
      <c r="AD105" s="212"/>
      <c r="AE105" s="212"/>
      <c r="AF105" s="213"/>
      <c r="AG105" s="201"/>
      <c r="AH105" s="201"/>
      <c r="AI105" s="201"/>
    </row>
    <row r="106" spans="1:35" ht="18.75">
      <c r="A106" s="217"/>
      <c r="B106" s="200"/>
      <c r="C106" s="200"/>
      <c r="D106" s="707" t="s">
        <v>241</v>
      </c>
      <c r="E106" s="708"/>
      <c r="F106" s="200"/>
      <c r="G106" s="707" t="s">
        <v>240</v>
      </c>
      <c r="H106" s="709"/>
      <c r="I106" s="709"/>
      <c r="J106" s="708"/>
      <c r="K106" s="200"/>
      <c r="L106" s="707" t="s">
        <v>112</v>
      </c>
      <c r="M106" s="708"/>
      <c r="N106" s="200"/>
      <c r="O106" s="215"/>
      <c r="P106" s="216"/>
      <c r="Q106" s="217"/>
      <c r="R106" s="200"/>
      <c r="S106" s="200"/>
      <c r="T106" s="707" t="s">
        <v>241</v>
      </c>
      <c r="U106" s="708"/>
      <c r="V106" s="200"/>
      <c r="W106" s="707" t="s">
        <v>232</v>
      </c>
      <c r="X106" s="709"/>
      <c r="Y106" s="709"/>
      <c r="Z106" s="708"/>
      <c r="AA106" s="200"/>
      <c r="AB106" s="707" t="s">
        <v>112</v>
      </c>
      <c r="AC106" s="708"/>
      <c r="AD106" s="200"/>
      <c r="AE106" s="215"/>
      <c r="AF106" s="216"/>
      <c r="AG106" s="201"/>
      <c r="AH106" s="201"/>
      <c r="AI106" s="201"/>
    </row>
    <row r="107" spans="1:35">
      <c r="A107" s="217"/>
      <c r="B107" s="200"/>
      <c r="C107" s="200"/>
      <c r="D107" s="200"/>
      <c r="E107" s="200"/>
      <c r="F107" s="200"/>
      <c r="G107" s="200"/>
      <c r="H107" s="200"/>
      <c r="I107" s="217"/>
      <c r="J107" s="200"/>
      <c r="K107" s="200"/>
      <c r="L107" s="200"/>
      <c r="M107" s="200"/>
      <c r="N107" s="200"/>
      <c r="O107" s="200"/>
      <c r="P107" s="218"/>
      <c r="Q107" s="217"/>
      <c r="R107" s="200"/>
      <c r="S107" s="200"/>
      <c r="T107" s="200"/>
      <c r="U107" s="200"/>
      <c r="V107" s="200"/>
      <c r="W107" s="200"/>
      <c r="X107" s="200"/>
      <c r="Y107" s="217"/>
      <c r="Z107" s="200"/>
      <c r="AA107" s="200"/>
      <c r="AB107" s="200"/>
      <c r="AC107" s="200"/>
      <c r="AD107" s="200"/>
      <c r="AE107" s="200"/>
      <c r="AF107" s="218"/>
      <c r="AG107" s="201"/>
      <c r="AH107" s="201"/>
      <c r="AI107" s="201"/>
    </row>
    <row r="108" spans="1:35">
      <c r="A108" s="217"/>
      <c r="B108" s="200"/>
      <c r="C108" s="200"/>
      <c r="D108" s="200"/>
      <c r="E108" s="200"/>
      <c r="F108" s="200"/>
      <c r="G108" s="200"/>
      <c r="H108" s="218"/>
      <c r="I108" s="217"/>
      <c r="J108" s="200"/>
      <c r="K108" s="200"/>
      <c r="L108" s="200"/>
      <c r="M108" s="200"/>
      <c r="N108" s="200"/>
      <c r="O108" s="200"/>
      <c r="P108" s="218"/>
      <c r="Q108" s="217"/>
      <c r="R108" s="200"/>
      <c r="S108" s="200"/>
      <c r="T108" s="200"/>
      <c r="U108" s="200"/>
      <c r="V108" s="200"/>
      <c r="W108" s="200"/>
      <c r="X108" s="218"/>
      <c r="Y108" s="217"/>
      <c r="Z108" s="200"/>
      <c r="AA108" s="200"/>
      <c r="AB108" s="200"/>
      <c r="AC108" s="200"/>
      <c r="AD108" s="200"/>
      <c r="AE108" s="200"/>
      <c r="AF108" s="218"/>
      <c r="AG108" s="201"/>
      <c r="AH108" s="201"/>
      <c r="AI108" s="201"/>
    </row>
    <row r="109" spans="1:35">
      <c r="A109" s="217"/>
      <c r="B109" s="200"/>
      <c r="C109" s="200"/>
      <c r="D109" s="200"/>
      <c r="E109" s="200"/>
      <c r="F109" s="200"/>
      <c r="G109" s="200"/>
      <c r="H109" s="218"/>
      <c r="I109" s="217"/>
      <c r="J109" s="200"/>
      <c r="K109" s="200"/>
      <c r="L109" s="200"/>
      <c r="M109" s="200"/>
      <c r="N109" s="200"/>
      <c r="O109" s="200"/>
      <c r="P109" s="218"/>
      <c r="Q109" s="217"/>
      <c r="R109" s="219" t="e">
        <f>IF(MIN('∆Ct and 2^(-∆Ct) means'!$N$3:$N$86,'∆Ct and 2^(-∆Ct) means'!$X$3:$X$86)&gt;1,10^(2+INT(LOG(MIN('∆Ct and 2^(-∆Ct) means'!$N$3:$N$86,'∆Ct and 2^(-∆Ct) means'!$X$3:$X$86)))),10^(INT(LOG(MIN('∆Ct and 2^(-∆Ct) means'!$N$3:$N$86,'∆Ct and 2^(-∆Ct) means'!$X$3:$X$86)))))</f>
        <v>#NUM!</v>
      </c>
      <c r="S109" s="219" t="e">
        <f>B1*R109</f>
        <v>#NUM!</v>
      </c>
      <c r="T109" s="219" t="e">
        <f>S109</f>
        <v>#NUM!</v>
      </c>
      <c r="U109" s="219" t="e">
        <f>R109</f>
        <v>#NUM!</v>
      </c>
      <c r="V109" s="219" t="e">
        <f>R109</f>
        <v>#NUM!</v>
      </c>
      <c r="W109" s="200"/>
      <c r="X109" s="218"/>
      <c r="Y109" s="217"/>
      <c r="Z109" s="200"/>
      <c r="AA109" s="200"/>
      <c r="AB109" s="200"/>
      <c r="AC109" s="200"/>
      <c r="AD109" s="200"/>
      <c r="AE109" s="200"/>
      <c r="AF109" s="218"/>
      <c r="AG109" s="201"/>
      <c r="AH109" s="201"/>
      <c r="AI109" s="201"/>
    </row>
    <row r="110" spans="1:35">
      <c r="A110" s="217"/>
      <c r="B110" s="219" t="e">
        <f>IF(MIN('∆Ct and 2^(-∆Ct) means'!$N$3:$N$86,'∆Ct and 2^(-∆Ct) means'!$S$3:$S$86)&gt;1,10^(2+INT(LOG(MIN('∆Ct and 2^(-∆Ct) means'!$N$3:$N$86,'∆Ct and 2^(-∆Ct) means'!$S$3:$S$86)))),10^(INT(LOG(MIN('∆Ct and 2^(-∆Ct) means'!$N$3:$N$86,'∆Ct and 2^(-∆Ct) means'!$S$3:$S$86)))))</f>
        <v>#NUM!</v>
      </c>
      <c r="C110" s="219" t="e">
        <f>B1*B110</f>
        <v>#NUM!</v>
      </c>
      <c r="D110" s="219" t="e">
        <f>C110</f>
        <v>#NUM!</v>
      </c>
      <c r="E110" s="219" t="e">
        <f>B110</f>
        <v>#NUM!</v>
      </c>
      <c r="F110" s="219" t="e">
        <f>B110</f>
        <v>#NUM!</v>
      </c>
      <c r="G110" s="200"/>
      <c r="H110" s="218"/>
      <c r="I110" s="217"/>
      <c r="J110" s="200"/>
      <c r="K110" s="225">
        <f>ROUNDUP(MIN('∆Ct and 2^(-∆Ct) means'!AS3:AS86),0)-10</f>
        <v>-10</v>
      </c>
      <c r="L110" s="226">
        <f>P1</f>
        <v>0.05</v>
      </c>
      <c r="M110" s="226"/>
      <c r="N110" s="227"/>
      <c r="O110" s="200"/>
      <c r="P110" s="218"/>
      <c r="Q110" s="217"/>
      <c r="R110" s="220" t="e">
        <f>IF(MAX('∆Ct and 2^(-∆Ct) means'!$Y$3:$Y$86,'∆Ct and 2^(-∆Ct) means'!$AI$3:$AI$86)&gt;1,10^(2+INT(LOG(MAX('∆Ct and 2^(-∆Ct) means'!$Y$3:$Y$86,'∆Ct and 2^(-∆Ct) means'!$AI$3:$AI$86)))),10^(INT(LOG(MAX('∆Ct and 2^(-∆Ct) means'!$Y$3:$Y$86,'∆Ct and 2^(-∆Ct) means'!$AI$3:$AI$86)))+1))</f>
        <v>#NUM!</v>
      </c>
      <c r="S110" s="219" t="e">
        <f>B1*R110</f>
        <v>#NUM!</v>
      </c>
      <c r="T110" s="219" t="e">
        <f>S110</f>
        <v>#NUM!</v>
      </c>
      <c r="U110" s="220" t="e">
        <f>R110</f>
        <v>#NUM!</v>
      </c>
      <c r="V110" s="220" t="e">
        <f>R110</f>
        <v>#NUM!</v>
      </c>
      <c r="W110" s="200"/>
      <c r="X110" s="218"/>
      <c r="Y110" s="217"/>
      <c r="Z110" s="200"/>
      <c r="AA110" s="225">
        <f>ROUNDUP(MIN('∆Ct and 2^(-∆Ct) means'!BC3:BC86),0)-10</f>
        <v>-10</v>
      </c>
      <c r="AB110" s="226">
        <f>P1</f>
        <v>0.05</v>
      </c>
      <c r="AC110" s="226"/>
      <c r="AD110" s="227"/>
      <c r="AE110" s="200"/>
      <c r="AF110" s="218"/>
      <c r="AG110" s="201"/>
      <c r="AH110" s="201"/>
      <c r="AI110" s="201"/>
    </row>
    <row r="111" spans="1:35">
      <c r="A111" s="217"/>
      <c r="B111" s="220" t="e">
        <f>IF(MAX('∆Ct and 2^(-∆Ct) means'!$Y$3:$Y$86,'∆Ct and 2^(-∆Ct) means'!$AD$3:$AD$86)&gt;1,10^(2+INT(LOG(MAX('∆Ct and 2^(-∆Ct) means'!$Y$3:$Y$86,'∆Ct and 2^(-∆Ct) means'!$AD$3:$AD$86)))),10^(INT(LOG(MAX('∆Ct and 2^(-∆Ct) means'!$Y$3:$Y$86,'∆Ct and 2^(-∆Ct) means'!$AD$3:$AD$86)))+1))</f>
        <v>#NUM!</v>
      </c>
      <c r="C111" s="219" t="e">
        <f>B1*B111</f>
        <v>#NUM!</v>
      </c>
      <c r="D111" s="219" t="e">
        <f>C111</f>
        <v>#NUM!</v>
      </c>
      <c r="E111" s="220" t="e">
        <f>B111</f>
        <v>#NUM!</v>
      </c>
      <c r="F111" s="220" t="e">
        <f>B111</f>
        <v>#NUM!</v>
      </c>
      <c r="G111" s="200"/>
      <c r="H111" s="218"/>
      <c r="I111" s="217"/>
      <c r="J111" s="200"/>
      <c r="K111" s="228">
        <f>ROUNDUP(MAX('∆Ct and 2^(-∆Ct) means'!AS3:AS86),0)+10</f>
        <v>10</v>
      </c>
      <c r="L111" s="207">
        <f>L110</f>
        <v>0.05</v>
      </c>
      <c r="M111" s="207"/>
      <c r="N111" s="229"/>
      <c r="O111" s="200"/>
      <c r="P111" s="218"/>
      <c r="Q111" s="217"/>
      <c r="R111" s="200"/>
      <c r="S111" s="200"/>
      <c r="T111" s="200"/>
      <c r="U111" s="200"/>
      <c r="V111" s="200"/>
      <c r="W111" s="200"/>
      <c r="X111" s="218"/>
      <c r="Y111" s="217"/>
      <c r="Z111" s="200"/>
      <c r="AA111" s="228">
        <f>ROUNDUP(MAX('∆Ct and 2^(-∆Ct) means'!BC3:BC86),0)+10</f>
        <v>10</v>
      </c>
      <c r="AB111" s="207">
        <f>AB110</f>
        <v>0.05</v>
      </c>
      <c r="AC111" s="207"/>
      <c r="AD111" s="229"/>
      <c r="AE111" s="200"/>
      <c r="AF111" s="218"/>
      <c r="AG111" s="201"/>
      <c r="AH111" s="201"/>
      <c r="AI111" s="201"/>
    </row>
    <row r="112" spans="1:35">
      <c r="A112" s="217"/>
      <c r="B112" s="200"/>
      <c r="C112" s="200"/>
      <c r="D112" s="200"/>
      <c r="E112" s="200"/>
      <c r="F112" s="200"/>
      <c r="G112" s="200"/>
      <c r="H112" s="218"/>
      <c r="I112" s="217"/>
      <c r="J112" s="200"/>
      <c r="K112" s="230"/>
      <c r="L112" s="207"/>
      <c r="M112" s="207"/>
      <c r="N112" s="229"/>
      <c r="O112" s="200"/>
      <c r="P112" s="218"/>
      <c r="Q112" s="217"/>
      <c r="R112" s="200"/>
      <c r="S112" s="200"/>
      <c r="T112" s="200"/>
      <c r="U112" s="200"/>
      <c r="V112" s="200"/>
      <c r="W112" s="200"/>
      <c r="X112" s="218"/>
      <c r="Y112" s="217"/>
      <c r="Z112" s="200"/>
      <c r="AA112" s="230"/>
      <c r="AB112" s="207"/>
      <c r="AC112" s="207"/>
      <c r="AD112" s="229"/>
      <c r="AE112" s="200"/>
      <c r="AF112" s="218"/>
      <c r="AG112" s="201"/>
      <c r="AH112" s="201"/>
      <c r="AI112" s="201"/>
    </row>
    <row r="113" spans="1:35">
      <c r="A113" s="217"/>
      <c r="B113" s="200"/>
      <c r="C113" s="200"/>
      <c r="D113" s="200"/>
      <c r="E113" s="200"/>
      <c r="F113" s="200"/>
      <c r="G113" s="200"/>
      <c r="H113" s="218"/>
      <c r="I113" s="217"/>
      <c r="J113" s="200"/>
      <c r="K113" s="230">
        <v>1</v>
      </c>
      <c r="L113" s="207">
        <f>LOG(B1,2)</f>
        <v>1</v>
      </c>
      <c r="M113" s="207">
        <f>-1*L113</f>
        <v>-1</v>
      </c>
      <c r="N113" s="229">
        <v>0</v>
      </c>
      <c r="O113" s="200"/>
      <c r="P113" s="218"/>
      <c r="Q113" s="217"/>
      <c r="R113" s="200"/>
      <c r="S113" s="200"/>
      <c r="T113" s="200"/>
      <c r="U113" s="200"/>
      <c r="V113" s="200"/>
      <c r="W113" s="200"/>
      <c r="X113" s="218"/>
      <c r="Y113" s="217"/>
      <c r="Z113" s="200"/>
      <c r="AA113" s="230">
        <v>1</v>
      </c>
      <c r="AB113" s="207">
        <f>LOG(B1,2)</f>
        <v>1</v>
      </c>
      <c r="AC113" s="207">
        <f>-1*AB113</f>
        <v>-1</v>
      </c>
      <c r="AD113" s="229">
        <v>0</v>
      </c>
      <c r="AE113" s="200"/>
      <c r="AF113" s="218"/>
      <c r="AG113" s="201"/>
      <c r="AH113" s="201"/>
      <c r="AI113" s="201"/>
    </row>
    <row r="114" spans="1:35">
      <c r="A114" s="217"/>
      <c r="B114" s="200"/>
      <c r="C114" s="200"/>
      <c r="D114" s="200"/>
      <c r="E114" s="200"/>
      <c r="F114" s="200"/>
      <c r="G114" s="200"/>
      <c r="H114" s="218"/>
      <c r="I114" s="217"/>
      <c r="J114" s="200"/>
      <c r="K114" s="231" t="e">
        <f>10^(ROUND(LOG(MIN('∆Ct and 2^(-∆Ct) means'!AT3:AT86)),0)-1)</f>
        <v>#NUM!</v>
      </c>
      <c r="L114" s="208">
        <f>LOG(B1,2)</f>
        <v>1</v>
      </c>
      <c r="M114" s="208">
        <f>-1*L114</f>
        <v>-1</v>
      </c>
      <c r="N114" s="232">
        <v>0</v>
      </c>
      <c r="O114" s="200"/>
      <c r="P114" s="218"/>
      <c r="Q114" s="217"/>
      <c r="R114" s="200"/>
      <c r="S114" s="200"/>
      <c r="T114" s="200"/>
      <c r="U114" s="200"/>
      <c r="V114" s="200"/>
      <c r="W114" s="200"/>
      <c r="X114" s="218"/>
      <c r="Y114" s="217"/>
      <c r="Z114" s="200"/>
      <c r="AA114" s="231" t="e">
        <f>10^(ROUND(LOG(MIN('∆Ct and 2^(-∆Ct) means'!BD3:BD86)),0)-1)</f>
        <v>#NUM!</v>
      </c>
      <c r="AB114" s="208">
        <f>LOG(B1,2)</f>
        <v>1</v>
      </c>
      <c r="AC114" s="208">
        <f>-1*AB114</f>
        <v>-1</v>
      </c>
      <c r="AD114" s="232">
        <v>0</v>
      </c>
      <c r="AE114" s="200"/>
      <c r="AF114" s="218"/>
      <c r="AG114" s="201"/>
      <c r="AH114" s="201"/>
      <c r="AI114" s="201"/>
    </row>
    <row r="115" spans="1:35">
      <c r="A115" s="217"/>
      <c r="B115" s="200"/>
      <c r="C115" s="200"/>
      <c r="D115" s="200"/>
      <c r="E115" s="200"/>
      <c r="F115" s="200"/>
      <c r="G115" s="200"/>
      <c r="H115" s="218"/>
      <c r="I115" s="217"/>
      <c r="J115" s="200"/>
      <c r="K115" s="200"/>
      <c r="L115" s="200"/>
      <c r="M115" s="200"/>
      <c r="N115" s="200"/>
      <c r="O115" s="200"/>
      <c r="P115" s="218"/>
      <c r="Q115" s="217"/>
      <c r="R115" s="200"/>
      <c r="S115" s="200"/>
      <c r="T115" s="200"/>
      <c r="U115" s="200"/>
      <c r="V115" s="200"/>
      <c r="W115" s="200"/>
      <c r="X115" s="218"/>
      <c r="Y115" s="217"/>
      <c r="Z115" s="200"/>
      <c r="AA115" s="200"/>
      <c r="AB115" s="200"/>
      <c r="AC115" s="200"/>
      <c r="AD115" s="200"/>
      <c r="AE115" s="200"/>
      <c r="AF115" s="218"/>
      <c r="AG115" s="201"/>
      <c r="AH115" s="201"/>
      <c r="AI115" s="201"/>
    </row>
    <row r="116" spans="1:35">
      <c r="A116" s="217"/>
      <c r="B116" s="200"/>
      <c r="C116" s="200"/>
      <c r="D116" s="200"/>
      <c r="E116" s="200"/>
      <c r="F116" s="200"/>
      <c r="G116" s="200"/>
      <c r="H116" s="218"/>
      <c r="I116" s="217"/>
      <c r="J116" s="200"/>
      <c r="K116" s="200"/>
      <c r="L116" s="200"/>
      <c r="M116" s="200"/>
      <c r="N116" s="200"/>
      <c r="O116" s="200"/>
      <c r="P116" s="218"/>
      <c r="Q116" s="217"/>
      <c r="R116" s="200"/>
      <c r="S116" s="200"/>
      <c r="T116" s="200"/>
      <c r="U116" s="200"/>
      <c r="V116" s="200"/>
      <c r="W116" s="200"/>
      <c r="X116" s="218"/>
      <c r="Y116" s="217"/>
      <c r="Z116" s="200"/>
      <c r="AA116" s="200"/>
      <c r="AB116" s="200"/>
      <c r="AC116" s="200"/>
      <c r="AD116" s="200"/>
      <c r="AE116" s="200"/>
      <c r="AF116" s="218"/>
      <c r="AG116" s="201"/>
      <c r="AH116" s="201"/>
      <c r="AI116" s="201"/>
    </row>
    <row r="117" spans="1:35">
      <c r="A117" s="217"/>
      <c r="B117" s="200"/>
      <c r="C117" s="200"/>
      <c r="D117" s="200"/>
      <c r="E117" s="200"/>
      <c r="F117" s="200"/>
      <c r="G117" s="200"/>
      <c r="H117" s="218"/>
      <c r="I117" s="217"/>
      <c r="J117" s="200"/>
      <c r="K117" s="200"/>
      <c r="L117" s="200"/>
      <c r="M117" s="200"/>
      <c r="N117" s="200"/>
      <c r="O117" s="200"/>
      <c r="P117" s="218"/>
      <c r="Q117" s="217"/>
      <c r="R117" s="200"/>
      <c r="S117" s="200"/>
      <c r="T117" s="200"/>
      <c r="U117" s="200"/>
      <c r="V117" s="200"/>
      <c r="W117" s="200"/>
      <c r="X117" s="218"/>
      <c r="Y117" s="217"/>
      <c r="Z117" s="200"/>
      <c r="AA117" s="200"/>
      <c r="AB117" s="200"/>
      <c r="AC117" s="200"/>
      <c r="AD117" s="200"/>
      <c r="AE117" s="200"/>
      <c r="AF117" s="218"/>
      <c r="AG117" s="201"/>
      <c r="AH117" s="201"/>
      <c r="AI117" s="201"/>
    </row>
    <row r="118" spans="1:35">
      <c r="A118" s="217"/>
      <c r="B118" s="200"/>
      <c r="C118" s="200"/>
      <c r="D118" s="200"/>
      <c r="E118" s="200"/>
      <c r="F118" s="200"/>
      <c r="G118" s="200"/>
      <c r="H118" s="218"/>
      <c r="I118" s="217"/>
      <c r="J118" s="200"/>
      <c r="K118" s="200"/>
      <c r="L118" s="200"/>
      <c r="M118" s="200"/>
      <c r="N118" s="200"/>
      <c r="O118" s="200"/>
      <c r="P118" s="218"/>
      <c r="Q118" s="217"/>
      <c r="R118" s="200"/>
      <c r="S118" s="200"/>
      <c r="T118" s="200"/>
      <c r="U118" s="200"/>
      <c r="V118" s="200"/>
      <c r="W118" s="200"/>
      <c r="X118" s="218"/>
      <c r="Y118" s="217"/>
      <c r="Z118" s="200"/>
      <c r="AA118" s="200"/>
      <c r="AB118" s="200"/>
      <c r="AC118" s="200"/>
      <c r="AD118" s="200"/>
      <c r="AE118" s="200"/>
      <c r="AF118" s="218"/>
      <c r="AG118" s="201"/>
      <c r="AH118" s="201"/>
      <c r="AI118" s="201"/>
    </row>
    <row r="119" spans="1:35">
      <c r="A119" s="217"/>
      <c r="B119" s="200"/>
      <c r="C119" s="200"/>
      <c r="D119" s="200"/>
      <c r="E119" s="200"/>
      <c r="F119" s="200"/>
      <c r="G119" s="200"/>
      <c r="H119" s="218"/>
      <c r="I119" s="217"/>
      <c r="J119" s="200"/>
      <c r="K119" s="200"/>
      <c r="L119" s="200"/>
      <c r="M119" s="200"/>
      <c r="N119" s="200"/>
      <c r="O119" s="200"/>
      <c r="P119" s="218"/>
      <c r="Q119" s="217"/>
      <c r="R119" s="200"/>
      <c r="S119" s="200"/>
      <c r="T119" s="200"/>
      <c r="U119" s="200"/>
      <c r="V119" s="200"/>
      <c r="W119" s="200"/>
      <c r="X119" s="218"/>
      <c r="Y119" s="217"/>
      <c r="Z119" s="200"/>
      <c r="AA119" s="200"/>
      <c r="AB119" s="200"/>
      <c r="AC119" s="200"/>
      <c r="AD119" s="200"/>
      <c r="AE119" s="200"/>
      <c r="AF119" s="218"/>
      <c r="AG119" s="201"/>
      <c r="AH119" s="201"/>
      <c r="AI119" s="201"/>
    </row>
    <row r="120" spans="1:35">
      <c r="A120" s="217"/>
      <c r="B120" s="200"/>
      <c r="C120" s="200"/>
      <c r="D120" s="200"/>
      <c r="E120" s="200"/>
      <c r="F120" s="200"/>
      <c r="G120" s="200"/>
      <c r="H120" s="218"/>
      <c r="I120" s="217"/>
      <c r="J120" s="200"/>
      <c r="K120" s="200"/>
      <c r="L120" s="200"/>
      <c r="M120" s="200"/>
      <c r="N120" s="200"/>
      <c r="O120" s="200"/>
      <c r="P120" s="218"/>
      <c r="Q120" s="217"/>
      <c r="R120" s="200"/>
      <c r="S120" s="200"/>
      <c r="T120" s="200"/>
      <c r="U120" s="200"/>
      <c r="V120" s="200"/>
      <c r="W120" s="200"/>
      <c r="X120" s="218"/>
      <c r="Y120" s="217"/>
      <c r="Z120" s="200"/>
      <c r="AA120" s="200"/>
      <c r="AB120" s="200"/>
      <c r="AC120" s="200"/>
      <c r="AD120" s="200"/>
      <c r="AE120" s="200"/>
      <c r="AF120" s="218"/>
      <c r="AG120" s="201"/>
      <c r="AH120" s="201"/>
      <c r="AI120" s="201"/>
    </row>
    <row r="121" spans="1:35">
      <c r="A121" s="217"/>
      <c r="B121" s="200"/>
      <c r="C121" s="200"/>
      <c r="D121" s="200"/>
      <c r="E121" s="200"/>
      <c r="F121" s="200"/>
      <c r="G121" s="200"/>
      <c r="H121" s="218"/>
      <c r="I121" s="217"/>
      <c r="J121" s="200"/>
      <c r="K121" s="200"/>
      <c r="L121" s="200"/>
      <c r="M121" s="200"/>
      <c r="N121" s="200"/>
      <c r="O121" s="200"/>
      <c r="P121" s="218"/>
      <c r="Q121" s="217"/>
      <c r="R121" s="200"/>
      <c r="S121" s="200"/>
      <c r="T121" s="200"/>
      <c r="U121" s="200"/>
      <c r="V121" s="200"/>
      <c r="W121" s="200"/>
      <c r="X121" s="218"/>
      <c r="Y121" s="217"/>
      <c r="Z121" s="200"/>
      <c r="AA121" s="200"/>
      <c r="AB121" s="200"/>
      <c r="AC121" s="200"/>
      <c r="AD121" s="200"/>
      <c r="AE121" s="200"/>
      <c r="AF121" s="218"/>
      <c r="AG121" s="201"/>
      <c r="AH121" s="201"/>
      <c r="AI121" s="201"/>
    </row>
    <row r="122" spans="1:35">
      <c r="A122" s="217"/>
      <c r="B122" s="200"/>
      <c r="C122" s="200"/>
      <c r="D122" s="200"/>
      <c r="E122" s="200"/>
      <c r="F122" s="200"/>
      <c r="G122" s="200"/>
      <c r="H122" s="218"/>
      <c r="I122" s="217"/>
      <c r="J122" s="200"/>
      <c r="K122" s="200"/>
      <c r="L122" s="200"/>
      <c r="M122" s="200"/>
      <c r="N122" s="200"/>
      <c r="O122" s="200"/>
      <c r="P122" s="218"/>
      <c r="Q122" s="217"/>
      <c r="R122" s="200"/>
      <c r="S122" s="200"/>
      <c r="T122" s="200"/>
      <c r="U122" s="200"/>
      <c r="V122" s="200"/>
      <c r="W122" s="200"/>
      <c r="X122" s="218"/>
      <c r="Y122" s="217"/>
      <c r="Z122" s="200"/>
      <c r="AA122" s="200"/>
      <c r="AB122" s="200"/>
      <c r="AC122" s="200"/>
      <c r="AD122" s="200"/>
      <c r="AE122" s="200"/>
      <c r="AF122" s="218"/>
      <c r="AG122" s="201"/>
      <c r="AH122" s="201"/>
      <c r="AI122" s="201"/>
    </row>
    <row r="123" spans="1:35">
      <c r="A123" s="217"/>
      <c r="B123" s="200"/>
      <c r="C123" s="200"/>
      <c r="D123" s="200"/>
      <c r="E123" s="200"/>
      <c r="F123" s="200"/>
      <c r="G123" s="200"/>
      <c r="H123" s="218"/>
      <c r="I123" s="217"/>
      <c r="J123" s="200"/>
      <c r="K123" s="200"/>
      <c r="L123" s="200"/>
      <c r="M123" s="200"/>
      <c r="N123" s="200"/>
      <c r="O123" s="200"/>
      <c r="P123" s="218"/>
      <c r="Q123" s="217"/>
      <c r="R123" s="200"/>
      <c r="S123" s="200"/>
      <c r="T123" s="200"/>
      <c r="U123" s="200"/>
      <c r="V123" s="200"/>
      <c r="W123" s="200"/>
      <c r="X123" s="218"/>
      <c r="Y123" s="217"/>
      <c r="Z123" s="200"/>
      <c r="AA123" s="200"/>
      <c r="AB123" s="200"/>
      <c r="AC123" s="200"/>
      <c r="AD123" s="200"/>
      <c r="AE123" s="200"/>
      <c r="AF123" s="218"/>
      <c r="AG123" s="201"/>
      <c r="AH123" s="201"/>
      <c r="AI123" s="201"/>
    </row>
    <row r="124" spans="1:35">
      <c r="A124" s="217"/>
      <c r="B124" s="200"/>
      <c r="C124" s="200"/>
      <c r="D124" s="200"/>
      <c r="E124" s="200"/>
      <c r="F124" s="200"/>
      <c r="G124" s="200"/>
      <c r="H124" s="218"/>
      <c r="I124" s="217"/>
      <c r="J124" s="200"/>
      <c r="K124" s="200"/>
      <c r="L124" s="200"/>
      <c r="M124" s="200"/>
      <c r="N124" s="200"/>
      <c r="O124" s="200"/>
      <c r="P124" s="218"/>
      <c r="Q124" s="217"/>
      <c r="R124" s="200"/>
      <c r="S124" s="200"/>
      <c r="T124" s="200"/>
      <c r="U124" s="200"/>
      <c r="V124" s="200"/>
      <c r="W124" s="200"/>
      <c r="X124" s="218"/>
      <c r="Y124" s="217"/>
      <c r="Z124" s="200"/>
      <c r="AA124" s="200"/>
      <c r="AB124" s="200"/>
      <c r="AC124" s="200"/>
      <c r="AD124" s="200"/>
      <c r="AE124" s="200"/>
      <c r="AF124" s="218"/>
      <c r="AG124" s="201"/>
      <c r="AH124" s="201"/>
      <c r="AI124" s="201"/>
    </row>
    <row r="125" spans="1:35">
      <c r="A125" s="217"/>
      <c r="B125" s="200"/>
      <c r="C125" s="200"/>
      <c r="D125" s="200"/>
      <c r="E125" s="200"/>
      <c r="F125" s="200"/>
      <c r="G125" s="200"/>
      <c r="H125" s="218"/>
      <c r="I125" s="217"/>
      <c r="J125" s="200"/>
      <c r="K125" s="200"/>
      <c r="L125" s="200"/>
      <c r="M125" s="200"/>
      <c r="N125" s="200"/>
      <c r="O125" s="200"/>
      <c r="P125" s="218"/>
      <c r="Q125" s="217"/>
      <c r="R125" s="200"/>
      <c r="S125" s="200"/>
      <c r="T125" s="200"/>
      <c r="U125" s="200"/>
      <c r="V125" s="200"/>
      <c r="W125" s="200"/>
      <c r="X125" s="218"/>
      <c r="Y125" s="217"/>
      <c r="Z125" s="200"/>
      <c r="AA125" s="200"/>
      <c r="AB125" s="200"/>
      <c r="AC125" s="200"/>
      <c r="AD125" s="200"/>
      <c r="AE125" s="200"/>
      <c r="AF125" s="218"/>
      <c r="AG125" s="201"/>
      <c r="AH125" s="201"/>
      <c r="AI125" s="201"/>
    </row>
    <row r="126" spans="1:35">
      <c r="A126" s="217"/>
      <c r="B126" s="200"/>
      <c r="C126" s="200"/>
      <c r="D126" s="200"/>
      <c r="E126" s="200"/>
      <c r="F126" s="200"/>
      <c r="G126" s="200"/>
      <c r="H126" s="218"/>
      <c r="I126" s="217"/>
      <c r="J126" s="200"/>
      <c r="K126" s="200"/>
      <c r="L126" s="200"/>
      <c r="M126" s="200"/>
      <c r="N126" s="200"/>
      <c r="O126" s="200"/>
      <c r="P126" s="218"/>
      <c r="Q126" s="217"/>
      <c r="R126" s="200"/>
      <c r="S126" s="200"/>
      <c r="T126" s="200"/>
      <c r="U126" s="200"/>
      <c r="V126" s="200"/>
      <c r="W126" s="200"/>
      <c r="X126" s="218"/>
      <c r="Y126" s="217"/>
      <c r="Z126" s="200"/>
      <c r="AA126" s="200"/>
      <c r="AB126" s="200"/>
      <c r="AC126" s="200"/>
      <c r="AD126" s="200"/>
      <c r="AE126" s="200"/>
      <c r="AF126" s="218"/>
      <c r="AG126" s="201"/>
      <c r="AH126" s="201"/>
      <c r="AI126" s="201"/>
    </row>
    <row r="127" spans="1:35">
      <c r="A127" s="217"/>
      <c r="B127" s="200"/>
      <c r="C127" s="200"/>
      <c r="D127" s="200"/>
      <c r="E127" s="200"/>
      <c r="F127" s="200"/>
      <c r="G127" s="200"/>
      <c r="H127" s="218"/>
      <c r="I127" s="217"/>
      <c r="J127" s="200"/>
      <c r="K127" s="200"/>
      <c r="L127" s="200"/>
      <c r="M127" s="200"/>
      <c r="N127" s="200"/>
      <c r="O127" s="200"/>
      <c r="P127" s="218"/>
      <c r="Q127" s="217"/>
      <c r="R127" s="200"/>
      <c r="S127" s="200"/>
      <c r="T127" s="200"/>
      <c r="U127" s="200"/>
      <c r="V127" s="200"/>
      <c r="W127" s="200"/>
      <c r="X127" s="218"/>
      <c r="Y127" s="217"/>
      <c r="Z127" s="200"/>
      <c r="AA127" s="200"/>
      <c r="AB127" s="200"/>
      <c r="AC127" s="200"/>
      <c r="AD127" s="200"/>
      <c r="AE127" s="200"/>
      <c r="AF127" s="218"/>
      <c r="AG127" s="201"/>
      <c r="AH127" s="201"/>
      <c r="AI127" s="201"/>
    </row>
    <row r="128" spans="1:35">
      <c r="A128" s="217"/>
      <c r="B128" s="200"/>
      <c r="C128" s="200"/>
      <c r="D128" s="200"/>
      <c r="E128" s="200"/>
      <c r="F128" s="200"/>
      <c r="G128" s="200"/>
      <c r="H128" s="218"/>
      <c r="I128" s="217"/>
      <c r="J128" s="200"/>
      <c r="K128" s="200"/>
      <c r="L128" s="200"/>
      <c r="M128" s="200"/>
      <c r="N128" s="200"/>
      <c r="O128" s="200"/>
      <c r="P128" s="218"/>
      <c r="Q128" s="217"/>
      <c r="R128" s="200"/>
      <c r="S128" s="200"/>
      <c r="T128" s="200"/>
      <c r="U128" s="200"/>
      <c r="V128" s="200"/>
      <c r="W128" s="200"/>
      <c r="X128" s="218"/>
      <c r="Y128" s="217"/>
      <c r="Z128" s="200"/>
      <c r="AA128" s="200"/>
      <c r="AB128" s="200"/>
      <c r="AC128" s="200"/>
      <c r="AD128" s="200"/>
      <c r="AE128" s="200"/>
      <c r="AF128" s="218"/>
      <c r="AG128" s="201"/>
      <c r="AH128" s="201"/>
      <c r="AI128" s="201"/>
    </row>
    <row r="129" spans="1:35">
      <c r="A129" s="217"/>
      <c r="B129" s="200"/>
      <c r="C129" s="200"/>
      <c r="D129" s="200"/>
      <c r="E129" s="200"/>
      <c r="F129" s="200"/>
      <c r="G129" s="200"/>
      <c r="H129" s="218"/>
      <c r="I129" s="217"/>
      <c r="J129" s="200"/>
      <c r="K129" s="200"/>
      <c r="L129" s="200"/>
      <c r="M129" s="200"/>
      <c r="N129" s="200"/>
      <c r="O129" s="200"/>
      <c r="P129" s="218"/>
      <c r="Q129" s="217"/>
      <c r="R129" s="200"/>
      <c r="S129" s="200"/>
      <c r="T129" s="200"/>
      <c r="U129" s="200"/>
      <c r="V129" s="200"/>
      <c r="W129" s="200"/>
      <c r="X129" s="218"/>
      <c r="Y129" s="217"/>
      <c r="Z129" s="200"/>
      <c r="AA129" s="200"/>
      <c r="AB129" s="200"/>
      <c r="AC129" s="200"/>
      <c r="AD129" s="200"/>
      <c r="AE129" s="200"/>
      <c r="AF129" s="218"/>
      <c r="AG129" s="201"/>
      <c r="AH129" s="201"/>
      <c r="AI129" s="201"/>
    </row>
    <row r="130" spans="1:35" ht="15.75" thickBot="1">
      <c r="A130" s="222"/>
      <c r="B130" s="223"/>
      <c r="C130" s="223"/>
      <c r="D130" s="223"/>
      <c r="E130" s="223"/>
      <c r="F130" s="223"/>
      <c r="G130" s="223"/>
      <c r="H130" s="224"/>
      <c r="I130" s="222"/>
      <c r="J130" s="223"/>
      <c r="K130" s="223"/>
      <c r="L130" s="223"/>
      <c r="M130" s="223"/>
      <c r="N130" s="223"/>
      <c r="O130" s="223"/>
      <c r="P130" s="224"/>
      <c r="Q130" s="222"/>
      <c r="R130" s="223"/>
      <c r="S130" s="223"/>
      <c r="T130" s="223"/>
      <c r="U130" s="223"/>
      <c r="V130" s="223"/>
      <c r="W130" s="223"/>
      <c r="X130" s="224"/>
      <c r="Y130" s="222"/>
      <c r="Z130" s="223"/>
      <c r="AA130" s="223"/>
      <c r="AB130" s="223"/>
      <c r="AC130" s="223"/>
      <c r="AD130" s="223"/>
      <c r="AE130" s="223"/>
      <c r="AF130" s="224"/>
      <c r="AG130" s="201"/>
      <c r="AH130" s="201"/>
      <c r="AI130" s="201"/>
    </row>
    <row r="131" spans="1:35" ht="15.75" thickTop="1">
      <c r="A131" s="199"/>
      <c r="B131" s="201"/>
      <c r="C131" s="201"/>
      <c r="D131" s="201"/>
      <c r="E131" s="201"/>
      <c r="F131" s="201"/>
      <c r="G131" s="201"/>
      <c r="H131" s="201"/>
      <c r="I131" s="201"/>
      <c r="J131" s="201"/>
      <c r="K131" s="201"/>
      <c r="L131" s="201"/>
      <c r="M131" s="201"/>
      <c r="N131" s="201"/>
      <c r="O131" s="201"/>
      <c r="P131" s="201"/>
      <c r="Q131" s="201"/>
      <c r="R131" s="201"/>
      <c r="S131" s="201"/>
      <c r="T131" s="201"/>
      <c r="U131" s="201"/>
      <c r="V131" s="201"/>
      <c r="W131" s="201"/>
      <c r="X131" s="201"/>
      <c r="Y131" s="201"/>
      <c r="Z131" s="201"/>
      <c r="AA131" s="201"/>
      <c r="AB131" s="201"/>
      <c r="AC131" s="201"/>
      <c r="AD131" s="201"/>
      <c r="AE131" s="201"/>
      <c r="AF131" s="201"/>
      <c r="AG131" s="201"/>
      <c r="AH131" s="201"/>
      <c r="AI131" s="201"/>
    </row>
    <row r="132" spans="1:35">
      <c r="A132" s="199"/>
      <c r="B132" s="201"/>
      <c r="C132" s="201"/>
      <c r="D132" s="201"/>
      <c r="E132" s="201"/>
      <c r="F132" s="201"/>
      <c r="G132" s="201"/>
      <c r="H132" s="201"/>
      <c r="I132" s="201"/>
      <c r="J132" s="201"/>
      <c r="K132" s="201"/>
      <c r="L132" s="201"/>
      <c r="M132" s="201"/>
      <c r="N132" s="201"/>
      <c r="O132" s="201"/>
      <c r="P132" s="201"/>
      <c r="Q132" s="201"/>
      <c r="R132" s="201"/>
      <c r="S132" s="201"/>
      <c r="T132" s="201"/>
      <c r="U132" s="201"/>
      <c r="V132" s="201"/>
      <c r="W132" s="201"/>
      <c r="X132" s="201"/>
      <c r="Y132" s="201"/>
      <c r="Z132" s="201"/>
      <c r="AA132" s="201"/>
      <c r="AB132" s="201"/>
      <c r="AC132" s="201"/>
      <c r="AD132" s="201"/>
      <c r="AE132" s="201"/>
      <c r="AF132" s="201"/>
      <c r="AG132" s="201"/>
      <c r="AH132" s="201"/>
      <c r="AI132" s="201"/>
    </row>
    <row r="133" spans="1:35">
      <c r="A133" s="199"/>
      <c r="B133" s="201"/>
      <c r="C133" s="201"/>
      <c r="D133" s="201"/>
      <c r="E133" s="201"/>
      <c r="F133" s="201"/>
      <c r="G133" s="201"/>
      <c r="H133" s="201"/>
      <c r="I133" s="201"/>
      <c r="J133" s="201"/>
      <c r="K133" s="201"/>
      <c r="L133" s="201"/>
      <c r="M133" s="201"/>
      <c r="N133" s="201"/>
      <c r="O133" s="201"/>
      <c r="P133" s="201"/>
      <c r="Q133" s="201"/>
      <c r="R133" s="201"/>
      <c r="S133" s="201"/>
      <c r="T133" s="201"/>
      <c r="U133" s="201"/>
      <c r="V133" s="201"/>
      <c r="W133" s="201"/>
      <c r="X133" s="201"/>
      <c r="Y133" s="201"/>
      <c r="Z133" s="201"/>
      <c r="AA133" s="201"/>
      <c r="AB133" s="201"/>
      <c r="AC133" s="201"/>
      <c r="AD133" s="201"/>
      <c r="AE133" s="201"/>
      <c r="AF133" s="201"/>
      <c r="AG133" s="201"/>
      <c r="AH133" s="201"/>
      <c r="AI133" s="201"/>
    </row>
    <row r="134" spans="1:35">
      <c r="A134" s="199"/>
      <c r="B134" s="201"/>
      <c r="C134" s="201"/>
      <c r="D134" s="201"/>
      <c r="E134" s="201"/>
      <c r="F134" s="201"/>
      <c r="G134" s="201"/>
      <c r="H134" s="201"/>
      <c r="I134" s="201"/>
      <c r="J134" s="201"/>
      <c r="K134" s="201"/>
      <c r="L134" s="201"/>
      <c r="M134" s="201"/>
      <c r="N134" s="201"/>
      <c r="O134" s="201"/>
      <c r="P134" s="201"/>
      <c r="Q134" s="201"/>
      <c r="R134" s="201"/>
      <c r="S134" s="201"/>
      <c r="T134" s="201"/>
      <c r="U134" s="201"/>
      <c r="V134" s="201"/>
      <c r="W134" s="201"/>
      <c r="X134" s="201"/>
      <c r="Y134" s="201"/>
      <c r="Z134" s="201"/>
      <c r="AA134" s="201"/>
      <c r="AB134" s="201"/>
      <c r="AC134" s="201"/>
      <c r="AD134" s="201"/>
      <c r="AE134" s="201"/>
      <c r="AF134" s="201"/>
      <c r="AG134" s="201"/>
      <c r="AH134" s="201"/>
      <c r="AI134" s="201"/>
    </row>
    <row r="135" spans="1:35">
      <c r="A135" s="199"/>
      <c r="B135" s="201"/>
      <c r="C135" s="201"/>
      <c r="D135" s="201"/>
      <c r="E135" s="201"/>
      <c r="F135" s="201"/>
      <c r="G135" s="201"/>
      <c r="H135" s="201"/>
      <c r="I135" s="201"/>
      <c r="J135" s="201"/>
      <c r="K135" s="201"/>
      <c r="L135" s="201"/>
      <c r="M135" s="201"/>
      <c r="N135" s="201"/>
      <c r="O135" s="201"/>
      <c r="P135" s="201"/>
      <c r="Q135" s="201"/>
      <c r="R135" s="201"/>
      <c r="S135" s="201"/>
      <c r="T135" s="201"/>
      <c r="U135" s="201"/>
      <c r="V135" s="201"/>
      <c r="W135" s="201"/>
      <c r="X135" s="201"/>
      <c r="Y135" s="201"/>
      <c r="Z135" s="201"/>
      <c r="AA135" s="201"/>
      <c r="AB135" s="201"/>
      <c r="AC135" s="201"/>
      <c r="AD135" s="201"/>
      <c r="AE135" s="201"/>
      <c r="AF135" s="201"/>
      <c r="AG135" s="201"/>
      <c r="AH135" s="201"/>
      <c r="AI135" s="201"/>
    </row>
    <row r="136" spans="1:35">
      <c r="A136" s="199"/>
      <c r="B136" s="201"/>
      <c r="C136" s="201"/>
      <c r="D136" s="201"/>
      <c r="E136" s="201"/>
      <c r="F136" s="201"/>
      <c r="G136" s="201"/>
      <c r="H136" s="201"/>
      <c r="I136" s="201"/>
      <c r="J136" s="201"/>
      <c r="K136" s="201"/>
      <c r="L136" s="201"/>
      <c r="M136" s="201"/>
      <c r="N136" s="201"/>
      <c r="O136" s="201"/>
      <c r="P136" s="201"/>
      <c r="Q136" s="201"/>
      <c r="R136" s="201"/>
      <c r="S136" s="201"/>
      <c r="T136" s="201"/>
      <c r="U136" s="201"/>
      <c r="V136" s="201"/>
      <c r="W136" s="201"/>
      <c r="X136" s="201"/>
      <c r="Y136" s="201"/>
      <c r="Z136" s="201"/>
      <c r="AA136" s="201"/>
      <c r="AB136" s="201"/>
      <c r="AC136" s="201"/>
      <c r="AD136" s="201"/>
      <c r="AE136" s="201"/>
      <c r="AF136" s="201"/>
      <c r="AG136" s="201"/>
      <c r="AH136" s="201"/>
      <c r="AI136" s="201"/>
    </row>
    <row r="137" spans="1:35">
      <c r="A137" s="199"/>
      <c r="B137" s="201"/>
      <c r="C137" s="201"/>
      <c r="D137" s="201"/>
      <c r="E137" s="201"/>
      <c r="F137" s="201"/>
      <c r="G137" s="201"/>
      <c r="H137" s="201"/>
      <c r="I137" s="201"/>
      <c r="J137" s="201"/>
      <c r="K137" s="201"/>
      <c r="L137" s="201"/>
      <c r="M137" s="201"/>
      <c r="N137" s="201"/>
      <c r="O137" s="201"/>
      <c r="P137" s="201"/>
      <c r="Q137" s="201"/>
      <c r="R137" s="201"/>
      <c r="S137" s="201"/>
      <c r="T137" s="201"/>
      <c r="U137" s="201"/>
      <c r="V137" s="201"/>
      <c r="W137" s="201"/>
      <c r="X137" s="201"/>
      <c r="Y137" s="201"/>
      <c r="Z137" s="201"/>
      <c r="AA137" s="201"/>
      <c r="AB137" s="201"/>
      <c r="AC137" s="201"/>
      <c r="AD137" s="201"/>
      <c r="AE137" s="201"/>
      <c r="AF137" s="201"/>
      <c r="AG137" s="201"/>
      <c r="AH137" s="201"/>
      <c r="AI137" s="201"/>
    </row>
    <row r="138" spans="1:35">
      <c r="A138" s="199"/>
      <c r="B138" s="201"/>
      <c r="C138" s="201"/>
      <c r="D138" s="201"/>
      <c r="E138" s="201"/>
      <c r="F138" s="201"/>
      <c r="G138" s="201"/>
      <c r="H138" s="201"/>
      <c r="I138" s="201"/>
      <c r="J138" s="201"/>
      <c r="K138" s="201"/>
      <c r="L138" s="201"/>
      <c r="M138" s="201"/>
      <c r="N138" s="201"/>
      <c r="O138" s="201"/>
      <c r="P138" s="201"/>
      <c r="Q138" s="201"/>
      <c r="R138" s="201"/>
      <c r="S138" s="201"/>
      <c r="T138" s="201"/>
      <c r="U138" s="201"/>
      <c r="V138" s="201"/>
      <c r="W138" s="201"/>
      <c r="X138" s="201"/>
      <c r="Y138" s="201"/>
      <c r="Z138" s="201"/>
      <c r="AA138" s="201"/>
      <c r="AB138" s="201"/>
      <c r="AC138" s="201"/>
      <c r="AD138" s="201"/>
      <c r="AE138" s="201"/>
      <c r="AF138" s="201"/>
      <c r="AG138" s="201"/>
      <c r="AH138" s="201"/>
      <c r="AI138" s="201"/>
    </row>
    <row r="139" spans="1:35">
      <c r="A139" s="199"/>
      <c r="B139" s="201"/>
      <c r="C139" s="201"/>
      <c r="D139" s="201"/>
      <c r="E139" s="201"/>
      <c r="F139" s="201"/>
      <c r="G139" s="201"/>
      <c r="H139" s="201"/>
      <c r="I139" s="201"/>
      <c r="J139" s="201"/>
      <c r="K139" s="201"/>
      <c r="L139" s="201"/>
      <c r="M139" s="201"/>
      <c r="N139" s="201"/>
      <c r="O139" s="201"/>
      <c r="P139" s="201"/>
      <c r="Q139" s="201"/>
      <c r="R139" s="201"/>
      <c r="S139" s="201"/>
      <c r="T139" s="201"/>
      <c r="U139" s="201"/>
      <c r="V139" s="201"/>
      <c r="W139" s="201"/>
      <c r="X139" s="201"/>
      <c r="Y139" s="201"/>
      <c r="Z139" s="201"/>
      <c r="AA139" s="201"/>
      <c r="AB139" s="201"/>
      <c r="AC139" s="201"/>
      <c r="AD139" s="201"/>
      <c r="AE139" s="201"/>
      <c r="AF139" s="201"/>
      <c r="AG139" s="201"/>
      <c r="AH139" s="201"/>
      <c r="AI139" s="201"/>
    </row>
    <row r="140" spans="1:35">
      <c r="A140" s="199"/>
      <c r="B140" s="201"/>
      <c r="C140" s="201"/>
      <c r="D140" s="201"/>
      <c r="E140" s="201"/>
      <c r="F140" s="201"/>
      <c r="G140" s="201"/>
      <c r="H140" s="201"/>
      <c r="I140" s="201"/>
      <c r="J140" s="201"/>
      <c r="K140" s="201"/>
      <c r="L140" s="201"/>
      <c r="M140" s="201"/>
      <c r="N140" s="201"/>
      <c r="O140" s="201"/>
      <c r="P140" s="201"/>
      <c r="Q140" s="201"/>
      <c r="R140" s="201"/>
      <c r="S140" s="201"/>
      <c r="T140" s="201"/>
      <c r="U140" s="201"/>
      <c r="V140" s="201"/>
      <c r="W140" s="201"/>
      <c r="X140" s="201"/>
      <c r="Y140" s="201"/>
      <c r="Z140" s="201"/>
      <c r="AA140" s="201"/>
      <c r="AB140" s="201"/>
      <c r="AC140" s="201"/>
      <c r="AD140" s="201"/>
      <c r="AE140" s="201"/>
      <c r="AF140" s="201"/>
      <c r="AG140" s="201"/>
      <c r="AH140" s="201"/>
      <c r="AI140" s="201"/>
    </row>
    <row r="141" spans="1:35">
      <c r="A141" s="199"/>
      <c r="B141" s="201"/>
      <c r="C141" s="201"/>
      <c r="D141" s="201"/>
      <c r="E141" s="201"/>
      <c r="F141" s="201"/>
      <c r="G141" s="201"/>
      <c r="H141" s="201"/>
      <c r="I141" s="201"/>
      <c r="J141" s="201"/>
      <c r="K141" s="201"/>
      <c r="L141" s="201"/>
      <c r="M141" s="201"/>
      <c r="N141" s="201"/>
      <c r="O141" s="201"/>
      <c r="P141" s="201"/>
      <c r="Q141" s="201"/>
      <c r="R141" s="201"/>
      <c r="S141" s="201"/>
      <c r="T141" s="201"/>
      <c r="U141" s="201"/>
      <c r="V141" s="201"/>
      <c r="W141" s="201"/>
      <c r="X141" s="201"/>
      <c r="Y141" s="201"/>
      <c r="Z141" s="201"/>
      <c r="AA141" s="201"/>
      <c r="AB141" s="201"/>
      <c r="AC141" s="201"/>
      <c r="AD141" s="201"/>
      <c r="AE141" s="201"/>
      <c r="AF141" s="201"/>
      <c r="AG141" s="201"/>
      <c r="AH141" s="201"/>
      <c r="AI141" s="201"/>
    </row>
    <row r="142" spans="1:35">
      <c r="A142" s="199"/>
      <c r="B142" s="201"/>
      <c r="C142" s="201"/>
      <c r="D142" s="201"/>
      <c r="E142" s="201"/>
      <c r="F142" s="201"/>
      <c r="G142" s="201"/>
      <c r="H142" s="201"/>
      <c r="I142" s="201"/>
      <c r="J142" s="201"/>
      <c r="K142" s="201"/>
      <c r="L142" s="201"/>
      <c r="M142" s="201"/>
      <c r="N142" s="201"/>
      <c r="O142" s="201"/>
      <c r="P142" s="201"/>
      <c r="Q142" s="201"/>
      <c r="R142" s="201"/>
      <c r="S142" s="201"/>
      <c r="T142" s="201"/>
      <c r="U142" s="201"/>
      <c r="V142" s="201"/>
      <c r="W142" s="201"/>
      <c r="X142" s="201"/>
      <c r="Y142" s="201"/>
      <c r="Z142" s="201"/>
      <c r="AA142" s="201"/>
      <c r="AB142" s="201"/>
      <c r="AC142" s="201"/>
      <c r="AD142" s="201"/>
      <c r="AE142" s="201"/>
      <c r="AF142" s="201"/>
      <c r="AG142" s="201"/>
    </row>
    <row r="143" spans="1:35">
      <c r="A143" s="199"/>
      <c r="B143" s="201"/>
      <c r="C143" s="201"/>
      <c r="D143" s="201"/>
      <c r="E143" s="201"/>
      <c r="F143" s="201"/>
      <c r="G143" s="201"/>
      <c r="H143" s="201"/>
      <c r="I143" s="201"/>
      <c r="J143" s="201"/>
      <c r="K143" s="201"/>
      <c r="L143" s="201"/>
      <c r="M143" s="201"/>
      <c r="N143" s="201"/>
      <c r="O143" s="201"/>
      <c r="P143" s="201"/>
      <c r="Q143" s="201"/>
      <c r="R143" s="201"/>
      <c r="S143" s="201"/>
      <c r="T143" s="201"/>
      <c r="U143" s="201"/>
      <c r="V143" s="201"/>
      <c r="W143" s="201"/>
      <c r="X143" s="201"/>
      <c r="Y143" s="201"/>
      <c r="Z143" s="201"/>
      <c r="AA143" s="201"/>
      <c r="AB143" s="201"/>
      <c r="AC143" s="201"/>
      <c r="AD143" s="201"/>
      <c r="AE143" s="201"/>
      <c r="AF143" s="201"/>
      <c r="AG143" s="201"/>
    </row>
    <row r="144" spans="1:35">
      <c r="A144" s="199"/>
      <c r="B144" s="201"/>
      <c r="C144" s="201"/>
      <c r="D144" s="201"/>
      <c r="E144" s="201"/>
      <c r="F144" s="201"/>
      <c r="G144" s="201"/>
      <c r="H144" s="201"/>
      <c r="I144" s="201"/>
      <c r="J144" s="201"/>
      <c r="K144" s="201"/>
      <c r="L144" s="201"/>
      <c r="M144" s="201"/>
      <c r="N144" s="201"/>
      <c r="O144" s="201"/>
      <c r="P144" s="201"/>
      <c r="Q144" s="201"/>
      <c r="R144" s="201"/>
      <c r="S144" s="201"/>
      <c r="T144" s="201"/>
      <c r="U144" s="201"/>
      <c r="V144" s="201"/>
      <c r="W144" s="201"/>
      <c r="X144" s="201"/>
      <c r="Y144" s="201"/>
      <c r="Z144" s="201"/>
      <c r="AA144" s="201"/>
      <c r="AB144" s="201"/>
      <c r="AC144" s="201"/>
      <c r="AD144" s="201"/>
      <c r="AE144" s="201"/>
      <c r="AF144" s="201"/>
      <c r="AG144" s="201"/>
    </row>
    <row r="145" spans="1:33">
      <c r="A145" s="199"/>
      <c r="B145" s="201"/>
      <c r="C145" s="201"/>
      <c r="D145" s="201"/>
      <c r="E145" s="201"/>
      <c r="F145" s="201"/>
      <c r="G145" s="201"/>
      <c r="H145" s="201"/>
      <c r="I145" s="201"/>
      <c r="J145" s="201"/>
      <c r="K145" s="201"/>
      <c r="L145" s="201"/>
      <c r="M145" s="201"/>
      <c r="N145" s="201"/>
      <c r="O145" s="201"/>
      <c r="P145" s="201"/>
      <c r="Q145" s="201"/>
      <c r="R145" s="201"/>
      <c r="S145" s="201"/>
      <c r="T145" s="201"/>
      <c r="U145" s="201"/>
      <c r="V145" s="201"/>
      <c r="W145" s="201"/>
      <c r="X145" s="201"/>
      <c r="Y145" s="201"/>
      <c r="Z145" s="201"/>
      <c r="AA145" s="201"/>
      <c r="AB145" s="201"/>
      <c r="AC145" s="201"/>
      <c r="AD145" s="201"/>
      <c r="AE145" s="201"/>
      <c r="AF145" s="201"/>
      <c r="AG145" s="201"/>
    </row>
    <row r="146" spans="1:33">
      <c r="A146" s="199"/>
      <c r="B146" s="201"/>
      <c r="C146" s="201"/>
      <c r="D146" s="201"/>
      <c r="E146" s="201"/>
      <c r="F146" s="201"/>
      <c r="G146" s="201"/>
      <c r="H146" s="201"/>
      <c r="I146" s="201"/>
      <c r="J146" s="201"/>
      <c r="K146" s="201"/>
      <c r="L146" s="201"/>
      <c r="M146" s="201"/>
      <c r="N146" s="201"/>
      <c r="O146" s="201"/>
      <c r="P146" s="201"/>
      <c r="Q146" s="201"/>
      <c r="R146" s="201"/>
      <c r="S146" s="201"/>
      <c r="T146" s="201"/>
      <c r="U146" s="201"/>
      <c r="V146" s="201"/>
      <c r="W146" s="201"/>
      <c r="X146" s="201"/>
      <c r="Y146" s="201"/>
      <c r="Z146" s="201"/>
      <c r="AA146" s="201"/>
      <c r="AB146" s="201"/>
      <c r="AC146" s="201"/>
      <c r="AD146" s="201"/>
      <c r="AE146" s="201"/>
      <c r="AF146" s="201"/>
      <c r="AG146" s="201"/>
    </row>
    <row r="147" spans="1:33">
      <c r="A147" s="12"/>
      <c r="B147" s="91"/>
      <c r="C147" s="91"/>
      <c r="D147" s="91"/>
      <c r="E147" s="91"/>
      <c r="F147" s="91"/>
      <c r="G147" s="91"/>
      <c r="H147" s="91"/>
      <c r="I147" s="91"/>
      <c r="J147" s="91"/>
      <c r="K147" s="91"/>
      <c r="L147" s="91"/>
      <c r="M147" s="91"/>
      <c r="N147" s="91"/>
      <c r="O147" s="91"/>
      <c r="P147" s="91"/>
      <c r="Q147" s="91"/>
      <c r="R147" s="91"/>
      <c r="S147" s="91"/>
      <c r="T147" s="91"/>
      <c r="U147" s="91"/>
      <c r="V147" s="91"/>
      <c r="W147" s="91"/>
      <c r="X147" s="91"/>
      <c r="Y147" s="91"/>
      <c r="Z147" s="91"/>
      <c r="AA147" s="91"/>
      <c r="AB147" s="91"/>
      <c r="AC147" s="91"/>
    </row>
    <row r="148" spans="1:33">
      <c r="A148" s="12"/>
      <c r="B148" s="91"/>
      <c r="C148" s="91"/>
      <c r="D148" s="91"/>
      <c r="E148" s="91"/>
      <c r="F148" s="91"/>
      <c r="G148" s="91"/>
      <c r="H148" s="91"/>
      <c r="I148" s="91"/>
      <c r="J148" s="91"/>
      <c r="K148" s="91"/>
      <c r="L148" s="91"/>
      <c r="M148" s="91"/>
      <c r="N148" s="91"/>
      <c r="O148" s="91"/>
      <c r="P148" s="91"/>
      <c r="Q148" s="91"/>
      <c r="R148" s="91"/>
      <c r="S148" s="91"/>
      <c r="T148" s="91"/>
      <c r="U148" s="91"/>
      <c r="V148" s="91"/>
      <c r="W148" s="91"/>
      <c r="X148" s="91"/>
      <c r="Y148" s="91"/>
      <c r="Z148" s="91"/>
      <c r="AA148" s="91"/>
      <c r="AB148" s="91"/>
      <c r="AC148" s="91"/>
    </row>
    <row r="149" spans="1:33">
      <c r="A149" s="12"/>
      <c r="B149" s="91"/>
      <c r="C149" s="91"/>
      <c r="D149" s="91"/>
      <c r="E149" s="91"/>
      <c r="F149" s="91"/>
      <c r="G149" s="91"/>
      <c r="H149" s="91"/>
      <c r="I149" s="91"/>
      <c r="J149" s="91"/>
      <c r="K149" s="91"/>
      <c r="L149" s="91"/>
      <c r="M149" s="91"/>
      <c r="N149" s="91"/>
      <c r="O149" s="91"/>
      <c r="P149" s="91"/>
      <c r="Q149" s="91"/>
      <c r="R149" s="91"/>
      <c r="S149" s="91"/>
      <c r="T149" s="91"/>
      <c r="U149" s="91"/>
      <c r="V149" s="91"/>
      <c r="W149" s="91"/>
      <c r="X149" s="91"/>
      <c r="Y149" s="91"/>
      <c r="Z149" s="91"/>
      <c r="AA149" s="91"/>
      <c r="AB149" s="91"/>
      <c r="AC149" s="91"/>
    </row>
    <row r="150" spans="1:33">
      <c r="A150" s="12"/>
      <c r="B150" s="91"/>
      <c r="C150" s="91"/>
      <c r="D150" s="91"/>
      <c r="E150" s="91"/>
      <c r="F150" s="91"/>
      <c r="G150" s="91"/>
      <c r="H150" s="91"/>
      <c r="I150" s="91"/>
      <c r="J150" s="91"/>
      <c r="K150" s="91"/>
      <c r="L150" s="91"/>
      <c r="M150" s="91"/>
      <c r="N150" s="91"/>
      <c r="O150" s="91"/>
      <c r="P150" s="91"/>
      <c r="Q150" s="91"/>
      <c r="R150" s="91"/>
      <c r="S150" s="91"/>
      <c r="T150" s="91"/>
      <c r="U150" s="91"/>
      <c r="V150" s="91"/>
      <c r="W150" s="91"/>
      <c r="X150" s="91"/>
      <c r="Y150" s="91"/>
      <c r="Z150" s="91"/>
      <c r="AA150" s="91"/>
      <c r="AB150" s="91"/>
      <c r="AC150" s="91"/>
    </row>
    <row r="151" spans="1:33">
      <c r="A151" s="12"/>
      <c r="B151" s="91"/>
      <c r="C151" s="91"/>
      <c r="D151" s="91"/>
      <c r="E151" s="91"/>
      <c r="F151" s="91"/>
      <c r="G151" s="91"/>
      <c r="H151" s="91"/>
      <c r="I151" s="91"/>
      <c r="J151" s="91"/>
      <c r="K151" s="91"/>
      <c r="L151" s="91"/>
      <c r="M151" s="91"/>
      <c r="N151" s="91"/>
      <c r="O151" s="91"/>
      <c r="P151" s="91"/>
      <c r="Q151" s="91"/>
      <c r="R151" s="91"/>
      <c r="S151" s="91"/>
      <c r="T151" s="91"/>
      <c r="U151" s="91"/>
      <c r="V151" s="91"/>
      <c r="W151" s="91"/>
      <c r="X151" s="91"/>
      <c r="Y151" s="91"/>
      <c r="Z151" s="91"/>
      <c r="AA151" s="91"/>
      <c r="AB151" s="91"/>
      <c r="AC151" s="91"/>
    </row>
    <row r="152" spans="1:33">
      <c r="A152" s="12"/>
      <c r="B152" s="91"/>
      <c r="C152" s="91"/>
      <c r="D152" s="91"/>
      <c r="E152" s="91"/>
      <c r="F152" s="91"/>
      <c r="G152" s="91"/>
      <c r="H152" s="91"/>
      <c r="I152" s="91"/>
      <c r="J152" s="91"/>
      <c r="K152" s="91"/>
      <c r="L152" s="91"/>
      <c r="M152" s="91"/>
      <c r="N152" s="91"/>
      <c r="O152" s="91"/>
      <c r="P152" s="91"/>
      <c r="Q152" s="91"/>
      <c r="R152" s="91"/>
      <c r="S152" s="91"/>
      <c r="T152" s="91"/>
      <c r="U152" s="91"/>
      <c r="V152" s="91"/>
      <c r="W152" s="91"/>
      <c r="X152" s="91"/>
      <c r="Y152" s="91"/>
      <c r="Z152" s="91"/>
      <c r="AA152" s="91"/>
      <c r="AB152" s="91"/>
      <c r="AC152" s="91"/>
    </row>
    <row r="153" spans="1:33">
      <c r="A153" s="12"/>
      <c r="B153" s="91"/>
      <c r="C153" s="91"/>
      <c r="D153" s="91"/>
      <c r="E153" s="91"/>
      <c r="F153" s="91"/>
      <c r="G153" s="91"/>
      <c r="H153" s="91"/>
      <c r="I153" s="91"/>
      <c r="J153" s="91"/>
      <c r="K153" s="91"/>
      <c r="L153" s="91"/>
      <c r="M153" s="91"/>
      <c r="N153" s="91"/>
      <c r="O153" s="91"/>
      <c r="P153" s="91"/>
      <c r="Q153" s="91"/>
      <c r="R153" s="91"/>
      <c r="S153" s="91"/>
      <c r="T153" s="91"/>
      <c r="U153" s="91"/>
      <c r="V153" s="91"/>
      <c r="W153" s="91"/>
      <c r="X153" s="91"/>
      <c r="Y153" s="91"/>
      <c r="Z153" s="91"/>
      <c r="AA153" s="91"/>
      <c r="AB153" s="91"/>
      <c r="AC153" s="91"/>
    </row>
    <row r="154" spans="1:33">
      <c r="A154" s="12"/>
    </row>
    <row r="155" spans="1:33">
      <c r="A155" s="12"/>
    </row>
    <row r="156" spans="1:33">
      <c r="A156" s="12"/>
    </row>
    <row r="157" spans="1:33">
      <c r="A157" s="12"/>
    </row>
    <row r="158" spans="1:33">
      <c r="A158" s="12"/>
    </row>
    <row r="159" spans="1:33">
      <c r="A159" s="12"/>
    </row>
    <row r="160" spans="1:33">
      <c r="A160" s="12"/>
    </row>
    <row r="161" spans="1:1">
      <c r="A161" s="12"/>
    </row>
    <row r="162" spans="1:1">
      <c r="A162" s="12"/>
    </row>
    <row r="163" spans="1:1">
      <c r="A163" s="12"/>
    </row>
    <row r="164" spans="1:1">
      <c r="A164" s="12"/>
    </row>
    <row r="165" spans="1:1">
      <c r="A165" s="12"/>
    </row>
    <row r="166" spans="1:1">
      <c r="A166" s="12"/>
    </row>
    <row r="167" spans="1:1">
      <c r="A167" s="12"/>
    </row>
    <row r="168" spans="1:1">
      <c r="A168" s="12"/>
    </row>
    <row r="169" spans="1:1">
      <c r="A169" s="12"/>
    </row>
    <row r="170" spans="1:1">
      <c r="A170" s="12"/>
    </row>
    <row r="171" spans="1:1">
      <c r="A171" s="12"/>
    </row>
    <row r="172" spans="1:1">
      <c r="A172" s="12"/>
    </row>
    <row r="173" spans="1:1">
      <c r="A173" s="12"/>
    </row>
    <row r="174" spans="1:1">
      <c r="A174" s="12"/>
    </row>
    <row r="175" spans="1:1">
      <c r="A175" s="12"/>
    </row>
    <row r="176" spans="1:1">
      <c r="A176" s="12"/>
    </row>
    <row r="177" spans="1:1">
      <c r="A177" s="12"/>
    </row>
    <row r="178" spans="1:1">
      <c r="A178" s="12"/>
    </row>
    <row r="179" spans="1:1">
      <c r="A179" s="12"/>
    </row>
    <row r="180" spans="1:1">
      <c r="A180" s="12"/>
    </row>
    <row r="181" spans="1:1">
      <c r="A181" s="12"/>
    </row>
    <row r="182" spans="1:1">
      <c r="A182" s="12"/>
    </row>
    <row r="183" spans="1:1">
      <c r="A183" s="12"/>
    </row>
    <row r="184" spans="1:1">
      <c r="A184" s="12"/>
    </row>
    <row r="185" spans="1:1">
      <c r="A185" s="12"/>
    </row>
    <row r="186" spans="1:1">
      <c r="A186" s="12"/>
    </row>
    <row r="187" spans="1:1">
      <c r="A187" s="12"/>
    </row>
    <row r="188" spans="1:1">
      <c r="A188" s="12"/>
    </row>
    <row r="189" spans="1:1">
      <c r="A189" s="12"/>
    </row>
    <row r="190" spans="1:1">
      <c r="A190" s="12"/>
    </row>
    <row r="191" spans="1:1">
      <c r="A191" s="12"/>
    </row>
    <row r="192" spans="1:1">
      <c r="A192" s="12"/>
    </row>
    <row r="193" spans="1:1">
      <c r="A193" s="12"/>
    </row>
    <row r="194" spans="1:1">
      <c r="A194" s="12"/>
    </row>
    <row r="195" spans="1:1">
      <c r="A195" s="12"/>
    </row>
    <row r="196" spans="1:1">
      <c r="A196" s="12"/>
    </row>
    <row r="197" spans="1:1">
      <c r="A197" s="12"/>
    </row>
    <row r="198" spans="1:1">
      <c r="A198" s="12"/>
    </row>
    <row r="199" spans="1:1">
      <c r="A199" s="12"/>
    </row>
    <row r="200" spans="1:1">
      <c r="A200" s="12"/>
    </row>
    <row r="201" spans="1:1">
      <c r="A201" s="12"/>
    </row>
    <row r="202" spans="1:1">
      <c r="A202" s="12"/>
    </row>
    <row r="203" spans="1:1">
      <c r="A203" s="12"/>
    </row>
    <row r="204" spans="1:1">
      <c r="A204" s="12"/>
    </row>
    <row r="205" spans="1:1">
      <c r="A205" s="12"/>
    </row>
    <row r="206" spans="1:1">
      <c r="A206" s="12"/>
    </row>
    <row r="207" spans="1:1">
      <c r="A207" s="12"/>
    </row>
    <row r="208" spans="1:1">
      <c r="A208" s="12"/>
    </row>
    <row r="209" spans="1:1">
      <c r="A209" s="12"/>
    </row>
    <row r="210" spans="1:1">
      <c r="A210" s="12"/>
    </row>
    <row r="211" spans="1:1">
      <c r="A211" s="12"/>
    </row>
    <row r="212" spans="1:1">
      <c r="A212" s="12"/>
    </row>
    <row r="213" spans="1:1">
      <c r="A213" s="12"/>
    </row>
    <row r="214" spans="1:1">
      <c r="A214" s="12"/>
    </row>
    <row r="215" spans="1:1">
      <c r="A215" s="12"/>
    </row>
    <row r="216" spans="1:1">
      <c r="A216" s="12"/>
    </row>
    <row r="217" spans="1:1">
      <c r="A217" s="12"/>
    </row>
    <row r="218" spans="1:1">
      <c r="A218" s="12"/>
    </row>
    <row r="219" spans="1:1">
      <c r="A219" s="12"/>
    </row>
    <row r="220" spans="1:1">
      <c r="A220" s="12"/>
    </row>
    <row r="221" spans="1:1">
      <c r="A221" s="12"/>
    </row>
    <row r="222" spans="1:1">
      <c r="A222" s="12"/>
    </row>
    <row r="223" spans="1:1">
      <c r="A223" s="12"/>
    </row>
    <row r="224" spans="1:1">
      <c r="A224" s="12"/>
    </row>
    <row r="225" spans="1:1">
      <c r="A225" s="12"/>
    </row>
    <row r="226" spans="1:1">
      <c r="A226" s="12"/>
    </row>
    <row r="227" spans="1:1">
      <c r="A227" s="12"/>
    </row>
    <row r="228" spans="1:1">
      <c r="A228" s="12"/>
    </row>
    <row r="229" spans="1:1">
      <c r="A229" s="12"/>
    </row>
    <row r="230" spans="1:1">
      <c r="A230" s="12"/>
    </row>
    <row r="231" spans="1:1">
      <c r="A231" s="12"/>
    </row>
    <row r="232" spans="1:1">
      <c r="A232" s="12"/>
    </row>
    <row r="233" spans="1:1">
      <c r="A233" s="12"/>
    </row>
    <row r="234" spans="1:1">
      <c r="A234" s="12"/>
    </row>
    <row r="235" spans="1:1">
      <c r="A235" s="12"/>
    </row>
    <row r="236" spans="1:1">
      <c r="A236" s="12"/>
    </row>
    <row r="237" spans="1:1">
      <c r="A237" s="12"/>
    </row>
    <row r="238" spans="1:1">
      <c r="A238" s="12"/>
    </row>
    <row r="239" spans="1:1">
      <c r="A239" s="12"/>
    </row>
    <row r="240" spans="1:1">
      <c r="A240" s="12"/>
    </row>
    <row r="241" spans="1:1">
      <c r="A241" s="12"/>
    </row>
    <row r="242" spans="1:1">
      <c r="A242" s="12"/>
    </row>
    <row r="243" spans="1:1">
      <c r="A243" s="12"/>
    </row>
    <row r="244" spans="1:1">
      <c r="A244" s="12"/>
    </row>
    <row r="245" spans="1:1">
      <c r="A245" s="12"/>
    </row>
    <row r="246" spans="1:1">
      <c r="A246" s="12"/>
    </row>
    <row r="247" spans="1:1">
      <c r="A247" s="12"/>
    </row>
    <row r="248" spans="1:1">
      <c r="A248" s="12"/>
    </row>
    <row r="249" spans="1:1">
      <c r="A249" s="12"/>
    </row>
    <row r="250" spans="1:1">
      <c r="A250" s="12"/>
    </row>
    <row r="251" spans="1:1">
      <c r="A251" s="12"/>
    </row>
    <row r="252" spans="1:1">
      <c r="A252" s="12"/>
    </row>
    <row r="253" spans="1:1">
      <c r="A253" s="12"/>
    </row>
    <row r="254" spans="1:1">
      <c r="A254" s="12"/>
    </row>
    <row r="255" spans="1:1">
      <c r="A255" s="12"/>
    </row>
    <row r="256" spans="1:1">
      <c r="A256" s="12"/>
    </row>
    <row r="257" spans="1:1">
      <c r="A257" s="12"/>
    </row>
    <row r="258" spans="1:1">
      <c r="A258" s="12"/>
    </row>
    <row r="259" spans="1:1">
      <c r="A259" s="12"/>
    </row>
    <row r="260" spans="1:1">
      <c r="A260" s="12"/>
    </row>
    <row r="261" spans="1:1">
      <c r="A261" s="12"/>
    </row>
    <row r="262" spans="1:1">
      <c r="A262" s="12"/>
    </row>
    <row r="263" spans="1:1">
      <c r="A263" s="12"/>
    </row>
    <row r="264" spans="1:1">
      <c r="A264" s="12"/>
    </row>
    <row r="265" spans="1:1">
      <c r="A265" s="12"/>
    </row>
    <row r="266" spans="1:1">
      <c r="A266" s="12"/>
    </row>
    <row r="267" spans="1:1">
      <c r="A267" s="12"/>
    </row>
    <row r="268" spans="1:1">
      <c r="A268" s="12"/>
    </row>
    <row r="269" spans="1:1">
      <c r="A269" s="12"/>
    </row>
    <row r="270" spans="1:1">
      <c r="A270" s="12"/>
    </row>
    <row r="271" spans="1:1">
      <c r="A271" s="12"/>
    </row>
    <row r="272" spans="1:1">
      <c r="A272" s="12"/>
    </row>
    <row r="273" spans="1:1">
      <c r="A273" s="12"/>
    </row>
    <row r="274" spans="1:1">
      <c r="A274" s="12"/>
    </row>
    <row r="275" spans="1:1">
      <c r="A275" s="12"/>
    </row>
    <row r="276" spans="1:1">
      <c r="A276" s="12"/>
    </row>
    <row r="277" spans="1:1">
      <c r="A277" s="12"/>
    </row>
    <row r="278" spans="1:1">
      <c r="A278" s="12"/>
    </row>
    <row r="279" spans="1:1">
      <c r="A279" s="12"/>
    </row>
    <row r="280" spans="1:1">
      <c r="A280" s="12"/>
    </row>
    <row r="281" spans="1:1">
      <c r="A281" s="12"/>
    </row>
    <row r="282" spans="1:1">
      <c r="A282" s="12"/>
    </row>
    <row r="283" spans="1:1">
      <c r="A283" s="12"/>
    </row>
    <row r="284" spans="1:1">
      <c r="A284" s="12"/>
    </row>
    <row r="285" spans="1:1">
      <c r="A285" s="12"/>
    </row>
    <row r="286" spans="1:1">
      <c r="A286" s="12"/>
    </row>
    <row r="287" spans="1:1">
      <c r="A287" s="12"/>
    </row>
    <row r="288" spans="1:1">
      <c r="A288" s="12"/>
    </row>
    <row r="289" spans="1:1">
      <c r="A289" s="12"/>
    </row>
    <row r="290" spans="1:1">
      <c r="A290" s="12"/>
    </row>
    <row r="291" spans="1:1">
      <c r="A291" s="12"/>
    </row>
    <row r="292" spans="1:1">
      <c r="A292" s="12"/>
    </row>
    <row r="293" spans="1:1">
      <c r="A293" s="12"/>
    </row>
    <row r="294" spans="1:1">
      <c r="A294" s="12"/>
    </row>
    <row r="295" spans="1:1">
      <c r="A295" s="12"/>
    </row>
    <row r="296" spans="1:1">
      <c r="A296" s="12"/>
    </row>
    <row r="297" spans="1:1">
      <c r="A297" s="12"/>
    </row>
    <row r="298" spans="1:1">
      <c r="A298" s="12"/>
    </row>
    <row r="299" spans="1:1">
      <c r="A299" s="12"/>
    </row>
    <row r="300" spans="1:1">
      <c r="A300" s="12"/>
    </row>
    <row r="301" spans="1:1">
      <c r="A301" s="12"/>
    </row>
    <row r="302" spans="1:1">
      <c r="A302" s="12"/>
    </row>
    <row r="303" spans="1:1">
      <c r="A303" s="12"/>
    </row>
    <row r="304" spans="1:1">
      <c r="A304" s="12"/>
    </row>
    <row r="305" spans="1:1">
      <c r="A305" s="12"/>
    </row>
    <row r="306" spans="1:1">
      <c r="A306" s="12"/>
    </row>
  </sheetData>
  <mergeCells count="32">
    <mergeCell ref="N1:O1"/>
    <mergeCell ref="AB80:AC80"/>
    <mergeCell ref="T106:U106"/>
    <mergeCell ref="W106:Z106"/>
    <mergeCell ref="AB106:AC106"/>
    <mergeCell ref="AB2:AC2"/>
    <mergeCell ref="T28:U28"/>
    <mergeCell ref="W28:Z28"/>
    <mergeCell ref="AB28:AC28"/>
    <mergeCell ref="T54:U54"/>
    <mergeCell ref="W54:Z54"/>
    <mergeCell ref="AB54:AC54"/>
    <mergeCell ref="T2:U2"/>
    <mergeCell ref="W2:Z2"/>
    <mergeCell ref="T80:U80"/>
    <mergeCell ref="W80:Z80"/>
    <mergeCell ref="D80:E80"/>
    <mergeCell ref="G80:J80"/>
    <mergeCell ref="L80:M80"/>
    <mergeCell ref="D106:E106"/>
    <mergeCell ref="G106:J106"/>
    <mergeCell ref="L106:M106"/>
    <mergeCell ref="A2:C2"/>
    <mergeCell ref="D54:E54"/>
    <mergeCell ref="G54:J54"/>
    <mergeCell ref="L54:M54"/>
    <mergeCell ref="D2:E2"/>
    <mergeCell ref="L2:M2"/>
    <mergeCell ref="G2:J2"/>
    <mergeCell ref="D28:E28"/>
    <mergeCell ref="G28:J28"/>
    <mergeCell ref="L28:M28"/>
  </mergeCells>
  <hyperlinks>
    <hyperlink ref="A2:C2" location="'User Guide'!A85" tooltip="Link to the User Guide" display="Link to the User Guide"/>
  </hyperlinks>
  <pageMargins left="0.7" right="0.7" top="0.75" bottom="0.75" header="0.3" footer="0.3"/>
  <pageSetup paperSize="9" orientation="portrait" horizontalDpi="4294967293" verticalDpi="4294967293" r:id="rId1"/>
  <drawing r:id="rId2"/>
</worksheet>
</file>

<file path=xl/worksheets/sheet32.xml><?xml version="1.0" encoding="utf-8"?>
<worksheet xmlns="http://schemas.openxmlformats.org/spreadsheetml/2006/main" xmlns:r="http://schemas.openxmlformats.org/officeDocument/2006/relationships">
  <sheetPr codeName="Feuil20">
    <tabColor rgb="FF17F20C"/>
  </sheetPr>
  <dimension ref="A1:AW103"/>
  <sheetViews>
    <sheetView workbookViewId="0">
      <selection activeCell="A11" sqref="A11"/>
    </sheetView>
  </sheetViews>
  <sheetFormatPr baseColWidth="10" defaultRowHeight="15"/>
  <cols>
    <col min="1" max="2" width="13.28515625" style="98" customWidth="1"/>
    <col min="3" max="3" width="92.42578125" style="98" customWidth="1"/>
    <col min="4" max="4" width="15.7109375" style="98" customWidth="1"/>
    <col min="5" max="5" width="11.5703125" style="98" customWidth="1"/>
    <col min="6" max="38" width="5.7109375" style="98" customWidth="1"/>
    <col min="39" max="16384" width="11.42578125" style="98"/>
  </cols>
  <sheetData>
    <row r="1" spans="1:49">
      <c r="A1" s="712" t="s">
        <v>257</v>
      </c>
      <c r="B1" s="233"/>
      <c r="C1" s="233"/>
      <c r="D1" s="233"/>
      <c r="E1" s="201"/>
      <c r="F1" s="201"/>
      <c r="G1" s="201"/>
      <c r="H1" s="201"/>
      <c r="I1" s="201"/>
      <c r="J1" s="201"/>
      <c r="K1" s="201"/>
      <c r="L1" s="201"/>
      <c r="M1" s="201"/>
      <c r="N1" s="201"/>
      <c r="O1" s="201"/>
      <c r="P1" s="201"/>
      <c r="Q1" s="201"/>
      <c r="R1" s="201"/>
      <c r="S1" s="201"/>
      <c r="T1" s="201"/>
      <c r="U1" s="201"/>
      <c r="V1" s="201"/>
      <c r="W1" s="201"/>
      <c r="X1" s="201"/>
      <c r="Y1" s="201"/>
      <c r="Z1" s="201"/>
      <c r="AA1" s="201"/>
      <c r="AB1" s="201"/>
      <c r="AC1" s="201"/>
      <c r="AD1" s="201"/>
      <c r="AE1" s="201"/>
      <c r="AF1" s="201"/>
      <c r="AG1" s="201"/>
      <c r="AH1" s="201"/>
      <c r="AI1" s="201"/>
      <c r="AJ1" s="201"/>
      <c r="AK1" s="201"/>
      <c r="AL1" s="201"/>
      <c r="AM1" s="201"/>
      <c r="AN1" s="201"/>
      <c r="AO1" s="201"/>
      <c r="AP1" s="201"/>
      <c r="AQ1" s="201"/>
      <c r="AR1" s="201"/>
      <c r="AS1" s="201"/>
      <c r="AT1" s="201"/>
      <c r="AU1" s="201"/>
    </row>
    <row r="2" spans="1:49">
      <c r="A2" s="712"/>
      <c r="B2" s="234"/>
      <c r="C2" s="717" t="s">
        <v>242</v>
      </c>
      <c r="D2" s="717" t="s">
        <v>119</v>
      </c>
      <c r="E2" s="716" t="s">
        <v>170</v>
      </c>
      <c r="F2" s="713" t="s">
        <v>198</v>
      </c>
      <c r="G2" s="714"/>
      <c r="H2" s="715"/>
      <c r="I2" s="713" t="s">
        <v>188</v>
      </c>
      <c r="J2" s="714"/>
      <c r="K2" s="715"/>
      <c r="L2" s="713" t="s">
        <v>197</v>
      </c>
      <c r="M2" s="714"/>
      <c r="N2" s="715"/>
      <c r="O2" s="713" t="s">
        <v>196</v>
      </c>
      <c r="P2" s="714"/>
      <c r="Q2" s="715"/>
      <c r="R2" s="713" t="s">
        <v>195</v>
      </c>
      <c r="S2" s="714"/>
      <c r="T2" s="715"/>
      <c r="U2" s="713" t="s">
        <v>194</v>
      </c>
      <c r="V2" s="714"/>
      <c r="W2" s="715"/>
      <c r="X2" s="713" t="s">
        <v>193</v>
      </c>
      <c r="Y2" s="714"/>
      <c r="Z2" s="715"/>
      <c r="AA2" s="713" t="s">
        <v>192</v>
      </c>
      <c r="AB2" s="714"/>
      <c r="AC2" s="715"/>
      <c r="AD2" s="713" t="s">
        <v>191</v>
      </c>
      <c r="AE2" s="714"/>
      <c r="AF2" s="715"/>
      <c r="AG2" s="713" t="s">
        <v>190</v>
      </c>
      <c r="AH2" s="714"/>
      <c r="AI2" s="715"/>
      <c r="AJ2" s="713" t="s">
        <v>189</v>
      </c>
      <c r="AK2" s="714"/>
      <c r="AL2" s="715"/>
      <c r="AM2" s="205"/>
      <c r="AN2" s="201"/>
      <c r="AO2" s="201"/>
      <c r="AP2" s="201"/>
      <c r="AQ2" s="201"/>
      <c r="AR2" s="201"/>
      <c r="AS2" s="201"/>
      <c r="AT2" s="201"/>
      <c r="AU2" s="201"/>
    </row>
    <row r="3" spans="1:49">
      <c r="A3" s="712"/>
      <c r="B3" s="234"/>
      <c r="C3" s="717"/>
      <c r="D3" s="717"/>
      <c r="E3" s="716"/>
      <c r="F3" s="100" t="s">
        <v>129</v>
      </c>
      <c r="G3" s="100" t="s">
        <v>130</v>
      </c>
      <c r="H3" s="100" t="s">
        <v>131</v>
      </c>
      <c r="I3" s="100" t="s">
        <v>129</v>
      </c>
      <c r="J3" s="100" t="s">
        <v>130</v>
      </c>
      <c r="K3" s="100" t="s">
        <v>131</v>
      </c>
      <c r="L3" s="100" t="s">
        <v>129</v>
      </c>
      <c r="M3" s="100" t="s">
        <v>130</v>
      </c>
      <c r="N3" s="100" t="s">
        <v>131</v>
      </c>
      <c r="O3" s="100" t="s">
        <v>129</v>
      </c>
      <c r="P3" s="100" t="s">
        <v>130</v>
      </c>
      <c r="Q3" s="100" t="s">
        <v>131</v>
      </c>
      <c r="R3" s="100" t="s">
        <v>129</v>
      </c>
      <c r="S3" s="100" t="s">
        <v>130</v>
      </c>
      <c r="T3" s="100" t="s">
        <v>131</v>
      </c>
      <c r="U3" s="100" t="s">
        <v>129</v>
      </c>
      <c r="V3" s="100" t="s">
        <v>130</v>
      </c>
      <c r="W3" s="100" t="s">
        <v>131</v>
      </c>
      <c r="X3" s="100" t="s">
        <v>129</v>
      </c>
      <c r="Y3" s="100" t="s">
        <v>130</v>
      </c>
      <c r="Z3" s="100" t="s">
        <v>131</v>
      </c>
      <c r="AA3" s="100" t="s">
        <v>129</v>
      </c>
      <c r="AB3" s="100" t="s">
        <v>130</v>
      </c>
      <c r="AC3" s="100" t="s">
        <v>131</v>
      </c>
      <c r="AD3" s="100" t="s">
        <v>129</v>
      </c>
      <c r="AE3" s="100" t="s">
        <v>130</v>
      </c>
      <c r="AF3" s="100" t="s">
        <v>131</v>
      </c>
      <c r="AG3" s="100" t="s">
        <v>129</v>
      </c>
      <c r="AH3" s="100" t="s">
        <v>130</v>
      </c>
      <c r="AI3" s="100" t="s">
        <v>131</v>
      </c>
      <c r="AJ3" s="100" t="s">
        <v>129</v>
      </c>
      <c r="AK3" s="100" t="s">
        <v>130</v>
      </c>
      <c r="AL3" s="100" t="s">
        <v>131</v>
      </c>
      <c r="AM3" s="205"/>
      <c r="AN3" s="201"/>
      <c r="AO3" s="201"/>
      <c r="AP3" s="201"/>
      <c r="AQ3" s="201"/>
      <c r="AR3" s="201"/>
      <c r="AS3" s="201"/>
      <c r="AT3" s="201"/>
      <c r="AU3" s="201"/>
    </row>
    <row r="4" spans="1:49" ht="19.5" customHeight="1">
      <c r="A4" s="201"/>
      <c r="B4" s="201"/>
      <c r="C4" s="13" t="str">
        <f>IF('Gene Informations'!A4="","",'Gene Informations'!A4)</f>
        <v/>
      </c>
      <c r="D4" s="13" t="str">
        <f>IF('Gene Informations'!B4="","",'Gene Informations'!B4)</f>
        <v/>
      </c>
      <c r="E4" s="101" t="str">
        <f>'∆Ct and 2^(-∆Ct) means'!B3</f>
        <v/>
      </c>
      <c r="F4" s="248" t="str">
        <f>IF(ISERROR(LOG(2^-'∆Ct calculation'!C3,2)),"",IF(LOG(2^-'∆Ct calculation'!C3,2)&gt;1,LOG(2^-'∆Ct calculation'!C3,2),-1/LOG(2^-'∆Ct calculation'!C3,2)))</f>
        <v/>
      </c>
      <c r="G4" s="248" t="str">
        <f>IF(ISERROR(LOG(2^-'∆Ct calculation'!D3,2)),"",IF(LOG(2^-'∆Ct calculation'!D3,2)&gt;1,LOG(2^-'∆Ct calculation'!D3,2),-1/LOG(2^-'∆Ct calculation'!D3,2)))</f>
        <v/>
      </c>
      <c r="H4" s="248" t="str">
        <f>IF(ISERROR(LOG(2^-'∆Ct calculation'!E3,2)),"",IF(LOG(2^-'∆Ct calculation'!E3,2)&gt;1,LOG(2^-'∆Ct calculation'!E3,2),-1/LOG(2^-'∆Ct calculation'!E3,2)))</f>
        <v/>
      </c>
      <c r="I4" s="248" t="str">
        <f>IF(ISERROR(LOG(2^-'∆Ct calculation'!F3,2)),"",IF(LOG(2^-'∆Ct calculation'!F3,2)&gt;1,LOG(2^-'∆Ct calculation'!F3,2),-1/LOG(2^-'∆Ct calculation'!F3,2)))</f>
        <v/>
      </c>
      <c r="J4" s="248" t="str">
        <f>IF(ISERROR(LOG(2^-'∆Ct calculation'!G3,2)),"",IF(LOG(2^-'∆Ct calculation'!G3,2)&gt;1,LOG(2^-'∆Ct calculation'!G3,2),-1/LOG(2^-'∆Ct calculation'!G3,2)))</f>
        <v/>
      </c>
      <c r="K4" s="248" t="str">
        <f>IF(ISERROR(LOG(2^-'∆Ct calculation'!H3,2)),"",IF(LOG(2^-'∆Ct calculation'!H3,2)&gt;1,LOG(2^-'∆Ct calculation'!H3,2),-1/LOG(2^-'∆Ct calculation'!H3,2)))</f>
        <v/>
      </c>
      <c r="L4" s="248" t="str">
        <f>IF(ISERROR(LOG(2^-'∆Ct calculation'!I3,2)),"",IF(LOG(2^-'∆Ct calculation'!I3,2)&gt;1,LOG(2^-'∆Ct calculation'!I3,2),-1/LOG(2^-'∆Ct calculation'!I3,2)))</f>
        <v/>
      </c>
      <c r="M4" s="248" t="str">
        <f>IF(ISERROR(LOG(2^-'∆Ct calculation'!J3,2)),"",IF(LOG(2^-'∆Ct calculation'!J3,2)&gt;1,LOG(2^-'∆Ct calculation'!J3,2),-1/LOG(2^-'∆Ct calculation'!J3,2)))</f>
        <v/>
      </c>
      <c r="N4" s="248" t="str">
        <f>IF(ISERROR(LOG(2^-'∆Ct calculation'!K3,2)),"",IF(LOG(2^-'∆Ct calculation'!K3,2)&gt;1,LOG(2^-'∆Ct calculation'!K3,2),-1/LOG(2^-'∆Ct calculation'!K3,2)))</f>
        <v/>
      </c>
      <c r="O4" s="92" t="str">
        <f>IF(ISERROR(LOG(2^-'∆Ct calculation'!L3,2)),"",IF(LOG(2^-'∆Ct calculation'!L3,2)&gt;1,LOG(2^-'∆Ct calculation'!L3,2),-1/LOG(2^-'∆Ct calculation'!L3,2)))</f>
        <v/>
      </c>
      <c r="P4" s="92" t="str">
        <f>IF(ISERROR(LOG(2^-'∆Ct calculation'!M3,2)),"",IF(LOG(2^-'∆Ct calculation'!M3,2)&gt;1,LOG(2^-'∆Ct calculation'!M3,2),-1/LOG(2^-'∆Ct calculation'!M3,2)))</f>
        <v/>
      </c>
      <c r="Q4" s="92" t="str">
        <f>IF(ISERROR(LOG(2^-'∆Ct calculation'!N3,2)),"",IF(LOG(2^-'∆Ct calculation'!N3,2)&gt;1,LOG(2^-'∆Ct calculation'!N3,2),-1/LOG(2^-'∆Ct calculation'!N3,2)))</f>
        <v/>
      </c>
      <c r="R4" s="92" t="str">
        <f>IF(ISERROR(LOG(2^-'∆Ct calculation'!O3,2)),"",IF(LOG(2^-'∆Ct calculation'!O3,2)&gt;1,LOG(2^-'∆Ct calculation'!O3,2),-1/LOG(2^-'∆Ct calculation'!O3,2)))</f>
        <v/>
      </c>
      <c r="S4" s="92" t="str">
        <f>IF(ISERROR(LOG(2^-'∆Ct calculation'!P3,2)),"",IF(LOG(2^-'∆Ct calculation'!P3,2)&gt;1,LOG(2^-'∆Ct calculation'!P3,2),-1/LOG(2^-'∆Ct calculation'!P3,2)))</f>
        <v/>
      </c>
      <c r="T4" s="92" t="str">
        <f>IF(ISERROR(LOG(2^-'∆Ct calculation'!Q3,2)),"",IF(LOG(2^-'∆Ct calculation'!Q3,2)&gt;1,LOG(2^-'∆Ct calculation'!Q3,2),-1/LOG(2^-'∆Ct calculation'!Q3,2)))</f>
        <v/>
      </c>
      <c r="U4" s="92" t="str">
        <f>IF(ISERROR(LOG(2^-'∆Ct calculation'!R3,2)),"",IF(LOG(2^-'∆Ct calculation'!R3,2)&gt;1,LOG(2^-'∆Ct calculation'!R3,2),-1/LOG(2^-'∆Ct calculation'!R3,2)))</f>
        <v/>
      </c>
      <c r="V4" s="92" t="str">
        <f>IF(ISERROR(LOG(2^-'∆Ct calculation'!S3,2)),"",IF(LOG(2^-'∆Ct calculation'!S3,2)&gt;1,LOG(2^-'∆Ct calculation'!S3,2),-1/LOG(2^-'∆Ct calculation'!S3,2)))</f>
        <v/>
      </c>
      <c r="W4" s="92" t="str">
        <f>IF(ISERROR(LOG(2^-'∆Ct calculation'!T3,2)),"",IF(LOG(2^-'∆Ct calculation'!T3,2)&gt;1,LOG(2^-'∆Ct calculation'!T3,2),-1/LOG(2^-'∆Ct calculation'!T3,2)))</f>
        <v/>
      </c>
      <c r="X4" s="92" t="str">
        <f>IF(ISERROR(LOG(2^-'∆Ct calculation'!U3,2)),"",IF(LOG(2^-'∆Ct calculation'!U3,2)&gt;1,LOG(2^-'∆Ct calculation'!U3,2),-1/LOG(2^-'∆Ct calculation'!U3,2)))</f>
        <v/>
      </c>
      <c r="Y4" s="92" t="str">
        <f>IF(ISERROR(LOG(2^-'∆Ct calculation'!V3,2)),"",IF(LOG(2^-'∆Ct calculation'!V3,2)&gt;1,LOG(2^-'∆Ct calculation'!V3,2),-1/LOG(2^-'∆Ct calculation'!V3,2)))</f>
        <v/>
      </c>
      <c r="Z4" s="92" t="str">
        <f>IF(ISERROR(LOG(2^-'∆Ct calculation'!W3,2)),"",IF(LOG(2^-'∆Ct calculation'!W3,2)&gt;1,LOG(2^-'∆Ct calculation'!W3,2),-1/LOG(2^-'∆Ct calculation'!W3,2)))</f>
        <v/>
      </c>
      <c r="AA4" s="92" t="str">
        <f>IF(ISERROR(LOG(2^-'∆Ct calculation'!X3,2)),"",IF(LOG(2^-'∆Ct calculation'!X3,2)&gt;1,LOG(2^-'∆Ct calculation'!X3,2),-1/LOG(2^-'∆Ct calculation'!X3,2)))</f>
        <v/>
      </c>
      <c r="AB4" s="92" t="str">
        <f>IF(ISERROR(LOG(2^-'∆Ct calculation'!Y3,2)),"",IF(LOG(2^-'∆Ct calculation'!Y3,2)&gt;1,LOG(2^-'∆Ct calculation'!Y3,2),-1/LOG(2^-'∆Ct calculation'!Y3,2)))</f>
        <v/>
      </c>
      <c r="AC4" s="92" t="str">
        <f>IF(ISERROR(LOG(2^-'∆Ct calculation'!Z3,2)),"",IF(LOG(2^-'∆Ct calculation'!Z3,2)&gt;1,LOG(2^-'∆Ct calculation'!Z3,2),-1/LOG(2^-'∆Ct calculation'!Z3,2)))</f>
        <v/>
      </c>
      <c r="AD4" s="92" t="str">
        <f>IF(ISERROR(LOG(2^-'∆Ct calculation'!AA3,2)),"",IF(LOG(2^-'∆Ct calculation'!AA3,2)&gt;1,LOG(2^-'∆Ct calculation'!AA3,2),-1/LOG(2^-'∆Ct calculation'!AA3,2)))</f>
        <v/>
      </c>
      <c r="AE4" s="92" t="str">
        <f>IF(ISERROR(LOG(2^-'∆Ct calculation'!AB3,2)),"",IF(LOG(2^-'∆Ct calculation'!AB3,2)&gt;1,LOG(2^-'∆Ct calculation'!AB3,2),-1/LOG(2^-'∆Ct calculation'!AB3,2)))</f>
        <v/>
      </c>
      <c r="AF4" s="92" t="str">
        <f>IF(ISERROR(LOG(2^-'∆Ct calculation'!AC3,2)),"",IF(LOG(2^-'∆Ct calculation'!AC3,2)&gt;1,LOG(2^-'∆Ct calculation'!AC3,2),-1/LOG(2^-'∆Ct calculation'!AC3,2)))</f>
        <v/>
      </c>
      <c r="AG4" s="92" t="str">
        <f>IF(ISERROR(LOG(2^-'∆Ct calculation'!AD3,2)),"",IF(LOG(2^-'∆Ct calculation'!AD3,2)&gt;1,LOG(2^-'∆Ct calculation'!AD3,2),-1/LOG(2^-'∆Ct calculation'!AD3,2)))</f>
        <v/>
      </c>
      <c r="AH4" s="92" t="str">
        <f>IF(ISERROR(LOG(2^-'∆Ct calculation'!AE3,2)),"",IF(LOG(2^-'∆Ct calculation'!AE3,2)&gt;1,LOG(2^-'∆Ct calculation'!AE3,2),-1/LOG(2^-'∆Ct calculation'!AE3,2)))</f>
        <v/>
      </c>
      <c r="AI4" s="92" t="str">
        <f>IF(ISERROR(LOG(2^-'∆Ct calculation'!AF3,2)),"",IF(LOG(2^-'∆Ct calculation'!AF3,2)&gt;1,LOG(2^-'∆Ct calculation'!AF3,2),-1/LOG(2^-'∆Ct calculation'!AF3,2)))</f>
        <v/>
      </c>
      <c r="AJ4" s="92" t="str">
        <f>IF(ISERROR(LOG(2^-'∆Ct calculation'!AG3,2)),"",IF(LOG(2^-'∆Ct calculation'!AG3,2)&gt;1,LOG(2^-'∆Ct calculation'!AG3,2),-1/LOG(2^-'∆Ct calculation'!AG3,2)))</f>
        <v/>
      </c>
      <c r="AK4" s="92" t="str">
        <f>IF(ISERROR(LOG(2^-'∆Ct calculation'!AH3,2)),"",IF(LOG(2^-'∆Ct calculation'!AH3,2)&gt;1,LOG(2^-'∆Ct calculation'!AH3,2),-1/LOG(2^-'∆Ct calculation'!AH3,2)))</f>
        <v/>
      </c>
      <c r="AL4" s="92" t="str">
        <f>IF(ISERROR(LOG(2^-'∆Ct calculation'!AI3,2)),"",IF(LOG(2^-'∆Ct calculation'!AI3,2)&gt;1,LOG(2^-'∆Ct calculation'!AI3,2),-1/LOG(2^-'∆Ct calculation'!AI3,2)))</f>
        <v/>
      </c>
      <c r="AM4" s="201"/>
      <c r="AN4" s="201"/>
      <c r="AO4" s="201"/>
      <c r="AP4" s="201"/>
      <c r="AQ4" s="201"/>
      <c r="AR4" s="201"/>
      <c r="AS4" s="201"/>
      <c r="AT4" s="201"/>
      <c r="AU4" s="201"/>
    </row>
    <row r="5" spans="1:49" ht="20.100000000000001" customHeight="1">
      <c r="A5" s="201"/>
      <c r="B5" s="201"/>
      <c r="C5" s="13" t="str">
        <f>IF('Gene Informations'!A5="","",'Gene Informations'!A5)</f>
        <v/>
      </c>
      <c r="D5" s="13" t="str">
        <f>IF('Gene Informations'!B5="","",'Gene Informations'!B5)</f>
        <v/>
      </c>
      <c r="E5" s="101" t="str">
        <f>'∆Ct and 2^(-∆Ct) means'!B4</f>
        <v/>
      </c>
      <c r="F5" s="248" t="str">
        <f>IF(ISERROR(LOG(2^-'∆Ct calculation'!C4,2)),"",IF(LOG(2^-'∆Ct calculation'!C4,2)&gt;1,LOG(2^-'∆Ct calculation'!C4,2),-1/LOG(2^-'∆Ct calculation'!C4,2)))</f>
        <v/>
      </c>
      <c r="G5" s="248" t="str">
        <f>IF(ISERROR(LOG(2^-'∆Ct calculation'!D4,2)),"",IF(LOG(2^-'∆Ct calculation'!D4,2)&gt;1,LOG(2^-'∆Ct calculation'!D4,2),-1/LOG(2^-'∆Ct calculation'!D4,2)))</f>
        <v/>
      </c>
      <c r="H5" s="248" t="str">
        <f>IF(ISERROR(LOG(2^-'∆Ct calculation'!E4,2)),"",IF(LOG(2^-'∆Ct calculation'!E4,2)&gt;1,LOG(2^-'∆Ct calculation'!E4,2),-1/LOG(2^-'∆Ct calculation'!E4,2)))</f>
        <v/>
      </c>
      <c r="I5" s="248" t="str">
        <f>IF(ISERROR(LOG(2^-'∆Ct calculation'!F4,2)),"",IF(LOG(2^-'∆Ct calculation'!F4,2)&gt;1,LOG(2^-'∆Ct calculation'!F4,2),-1/LOG(2^-'∆Ct calculation'!F4,2)))</f>
        <v/>
      </c>
      <c r="J5" s="248" t="str">
        <f>IF(ISERROR(LOG(2^-'∆Ct calculation'!G4,2)),"",IF(LOG(2^-'∆Ct calculation'!G4,2)&gt;1,LOG(2^-'∆Ct calculation'!G4,2),-1/LOG(2^-'∆Ct calculation'!G4,2)))</f>
        <v/>
      </c>
      <c r="K5" s="248" t="str">
        <f>IF(ISERROR(LOG(2^-'∆Ct calculation'!H4,2)),"",IF(LOG(2^-'∆Ct calculation'!H4,2)&gt;1,LOG(2^-'∆Ct calculation'!H4,2),-1/LOG(2^-'∆Ct calculation'!H4,2)))</f>
        <v/>
      </c>
      <c r="L5" s="248" t="str">
        <f>IF(ISERROR(LOG(2^-'∆Ct calculation'!I4,2)),"",IF(LOG(2^-'∆Ct calculation'!I4,2)&gt;1,LOG(2^-'∆Ct calculation'!I4,2),-1/LOG(2^-'∆Ct calculation'!I4,2)))</f>
        <v/>
      </c>
      <c r="M5" s="248" t="str">
        <f>IF(ISERROR(LOG(2^-'∆Ct calculation'!J4,2)),"",IF(LOG(2^-'∆Ct calculation'!J4,2)&gt;1,LOG(2^-'∆Ct calculation'!J4,2),-1/LOG(2^-'∆Ct calculation'!J4,2)))</f>
        <v/>
      </c>
      <c r="N5" s="248" t="str">
        <f>IF(ISERROR(LOG(2^-'∆Ct calculation'!K4,2)),"",IF(LOG(2^-'∆Ct calculation'!K4,2)&gt;1,LOG(2^-'∆Ct calculation'!K4,2),-1/LOG(2^-'∆Ct calculation'!K4,2)))</f>
        <v/>
      </c>
      <c r="O5" s="92" t="str">
        <f>IF(ISERROR(LOG(2^-'∆Ct calculation'!L4,2)),"",IF(LOG(2^-'∆Ct calculation'!L4,2)&gt;1,LOG(2^-'∆Ct calculation'!L4,2),-1/LOG(2^-'∆Ct calculation'!L4,2)))</f>
        <v/>
      </c>
      <c r="P5" s="92" t="str">
        <f>IF(ISERROR(LOG(2^-'∆Ct calculation'!M4,2)),"",IF(LOG(2^-'∆Ct calculation'!M4,2)&gt;1,LOG(2^-'∆Ct calculation'!M4,2),-1/LOG(2^-'∆Ct calculation'!M4,2)))</f>
        <v/>
      </c>
      <c r="Q5" s="92" t="str">
        <f>IF(ISERROR(LOG(2^-'∆Ct calculation'!N4,2)),"",IF(LOG(2^-'∆Ct calculation'!N4,2)&gt;1,LOG(2^-'∆Ct calculation'!N4,2),-1/LOG(2^-'∆Ct calculation'!N4,2)))</f>
        <v/>
      </c>
      <c r="R5" s="92" t="str">
        <f>IF(ISERROR(LOG(2^-'∆Ct calculation'!O4,2)),"",IF(LOG(2^-'∆Ct calculation'!O4,2)&gt;1,LOG(2^-'∆Ct calculation'!O4,2),-1/LOG(2^-'∆Ct calculation'!O4,2)))</f>
        <v/>
      </c>
      <c r="S5" s="92" t="str">
        <f>IF(ISERROR(LOG(2^-'∆Ct calculation'!P4,2)),"",IF(LOG(2^-'∆Ct calculation'!P4,2)&gt;1,LOG(2^-'∆Ct calculation'!P4,2),-1/LOG(2^-'∆Ct calculation'!P4,2)))</f>
        <v/>
      </c>
      <c r="T5" s="92" t="str">
        <f>IF(ISERROR(LOG(2^-'∆Ct calculation'!Q4,2)),"",IF(LOG(2^-'∆Ct calculation'!Q4,2)&gt;1,LOG(2^-'∆Ct calculation'!Q4,2),-1/LOG(2^-'∆Ct calculation'!Q4,2)))</f>
        <v/>
      </c>
      <c r="U5" s="92" t="str">
        <f>IF(ISERROR(LOG(2^-'∆Ct calculation'!R4,2)),"",IF(LOG(2^-'∆Ct calculation'!R4,2)&gt;1,LOG(2^-'∆Ct calculation'!R4,2),-1/LOG(2^-'∆Ct calculation'!R4,2)))</f>
        <v/>
      </c>
      <c r="V5" s="92" t="str">
        <f>IF(ISERROR(LOG(2^-'∆Ct calculation'!S4,2)),"",IF(LOG(2^-'∆Ct calculation'!S4,2)&gt;1,LOG(2^-'∆Ct calculation'!S4,2),-1/LOG(2^-'∆Ct calculation'!S4,2)))</f>
        <v/>
      </c>
      <c r="W5" s="92" t="str">
        <f>IF(ISERROR(LOG(2^-'∆Ct calculation'!T4,2)),"",IF(LOG(2^-'∆Ct calculation'!T4,2)&gt;1,LOG(2^-'∆Ct calculation'!T4,2),-1/LOG(2^-'∆Ct calculation'!T4,2)))</f>
        <v/>
      </c>
      <c r="X5" s="92" t="str">
        <f>IF(ISERROR(LOG(2^-'∆Ct calculation'!U4,2)),"",IF(LOG(2^-'∆Ct calculation'!U4,2)&gt;1,LOG(2^-'∆Ct calculation'!U4,2),-1/LOG(2^-'∆Ct calculation'!U4,2)))</f>
        <v/>
      </c>
      <c r="Y5" s="92" t="str">
        <f>IF(ISERROR(LOG(2^-'∆Ct calculation'!V4,2)),"",IF(LOG(2^-'∆Ct calculation'!V4,2)&gt;1,LOG(2^-'∆Ct calculation'!V4,2),-1/LOG(2^-'∆Ct calculation'!V4,2)))</f>
        <v/>
      </c>
      <c r="Z5" s="92" t="str">
        <f>IF(ISERROR(LOG(2^-'∆Ct calculation'!W4,2)),"",IF(LOG(2^-'∆Ct calculation'!W4,2)&gt;1,LOG(2^-'∆Ct calculation'!W4,2),-1/LOG(2^-'∆Ct calculation'!W4,2)))</f>
        <v/>
      </c>
      <c r="AA5" s="92" t="str">
        <f>IF(ISERROR(LOG(2^-'∆Ct calculation'!X4,2)),"",IF(LOG(2^-'∆Ct calculation'!X4,2)&gt;1,LOG(2^-'∆Ct calculation'!X4,2),-1/LOG(2^-'∆Ct calculation'!X4,2)))</f>
        <v/>
      </c>
      <c r="AB5" s="92" t="str">
        <f>IF(ISERROR(LOG(2^-'∆Ct calculation'!Y4,2)),"",IF(LOG(2^-'∆Ct calculation'!Y4,2)&gt;1,LOG(2^-'∆Ct calculation'!Y4,2),-1/LOG(2^-'∆Ct calculation'!Y4,2)))</f>
        <v/>
      </c>
      <c r="AC5" s="92" t="str">
        <f>IF(ISERROR(LOG(2^-'∆Ct calculation'!Z4,2)),"",IF(LOG(2^-'∆Ct calculation'!Z4,2)&gt;1,LOG(2^-'∆Ct calculation'!Z4,2),-1/LOG(2^-'∆Ct calculation'!Z4,2)))</f>
        <v/>
      </c>
      <c r="AD5" s="92" t="str">
        <f>IF(ISERROR(LOG(2^-'∆Ct calculation'!AA4,2)),"",IF(LOG(2^-'∆Ct calculation'!AA4,2)&gt;1,LOG(2^-'∆Ct calculation'!AA4,2),-1/LOG(2^-'∆Ct calculation'!AA4,2)))</f>
        <v/>
      </c>
      <c r="AE5" s="92" t="str">
        <f>IF(ISERROR(LOG(2^-'∆Ct calculation'!AB4,2)),"",IF(LOG(2^-'∆Ct calculation'!AB4,2)&gt;1,LOG(2^-'∆Ct calculation'!AB4,2),-1/LOG(2^-'∆Ct calculation'!AB4,2)))</f>
        <v/>
      </c>
      <c r="AF5" s="92" t="str">
        <f>IF(ISERROR(LOG(2^-'∆Ct calculation'!AC4,2)),"",IF(LOG(2^-'∆Ct calculation'!AC4,2)&gt;1,LOG(2^-'∆Ct calculation'!AC4,2),-1/LOG(2^-'∆Ct calculation'!AC4,2)))</f>
        <v/>
      </c>
      <c r="AG5" s="92" t="str">
        <f>IF(ISERROR(LOG(2^-'∆Ct calculation'!AD4,2)),"",IF(LOG(2^-'∆Ct calculation'!AD4,2)&gt;1,LOG(2^-'∆Ct calculation'!AD4,2),-1/LOG(2^-'∆Ct calculation'!AD4,2)))</f>
        <v/>
      </c>
      <c r="AH5" s="92" t="str">
        <f>IF(ISERROR(LOG(2^-'∆Ct calculation'!AE4,2)),"",IF(LOG(2^-'∆Ct calculation'!AE4,2)&gt;1,LOG(2^-'∆Ct calculation'!AE4,2),-1/LOG(2^-'∆Ct calculation'!AE4,2)))</f>
        <v/>
      </c>
      <c r="AI5" s="92" t="str">
        <f>IF(ISERROR(LOG(2^-'∆Ct calculation'!AF4,2)),"",IF(LOG(2^-'∆Ct calculation'!AF4,2)&gt;1,LOG(2^-'∆Ct calculation'!AF4,2),-1/LOG(2^-'∆Ct calculation'!AF4,2)))</f>
        <v/>
      </c>
      <c r="AJ5" s="92" t="str">
        <f>IF(ISERROR(LOG(2^-'∆Ct calculation'!AG4,2)),"",IF(LOG(2^-'∆Ct calculation'!AG4,2)&gt;1,LOG(2^-'∆Ct calculation'!AG4,2),-1/LOG(2^-'∆Ct calculation'!AG4,2)))</f>
        <v/>
      </c>
      <c r="AK5" s="92" t="str">
        <f>IF(ISERROR(LOG(2^-'∆Ct calculation'!AH4,2)),"",IF(LOG(2^-'∆Ct calculation'!AH4,2)&gt;1,LOG(2^-'∆Ct calculation'!AH4,2),-1/LOG(2^-'∆Ct calculation'!AH4,2)))</f>
        <v/>
      </c>
      <c r="AL5" s="92" t="str">
        <f>IF(ISERROR(LOG(2^-'∆Ct calculation'!AI4,2)),"",IF(LOG(2^-'∆Ct calculation'!AI4,2)&gt;1,LOG(2^-'∆Ct calculation'!AI4,2),-1/LOG(2^-'∆Ct calculation'!AI4,2)))</f>
        <v/>
      </c>
      <c r="AM5" s="201"/>
      <c r="AN5" s="201"/>
      <c r="AO5" s="201"/>
      <c r="AP5" s="201"/>
      <c r="AQ5" s="201"/>
      <c r="AR5" s="201"/>
      <c r="AS5" s="201"/>
      <c r="AT5" s="201"/>
      <c r="AU5" s="201"/>
    </row>
    <row r="6" spans="1:49" ht="20.100000000000001" customHeight="1">
      <c r="A6" s="201"/>
      <c r="B6" s="201"/>
      <c r="C6" s="13" t="str">
        <f>IF('Gene Informations'!A6="","",'Gene Informations'!A6)</f>
        <v/>
      </c>
      <c r="D6" s="13" t="str">
        <f>IF('Gene Informations'!B6="","",'Gene Informations'!B6)</f>
        <v/>
      </c>
      <c r="E6" s="101" t="str">
        <f>'∆Ct and 2^(-∆Ct) means'!B5</f>
        <v/>
      </c>
      <c r="F6" s="248" t="str">
        <f>IF(ISERROR(LOG(2^-'∆Ct calculation'!C5,2)),"",IF(LOG(2^-'∆Ct calculation'!C5,2)&gt;1,LOG(2^-'∆Ct calculation'!C5,2),-1/LOG(2^-'∆Ct calculation'!C5,2)))</f>
        <v/>
      </c>
      <c r="G6" s="248" t="str">
        <f>IF(ISERROR(LOG(2^-'∆Ct calculation'!D5,2)),"",IF(LOG(2^-'∆Ct calculation'!D5,2)&gt;1,LOG(2^-'∆Ct calculation'!D5,2),-1/LOG(2^-'∆Ct calculation'!D5,2)))</f>
        <v/>
      </c>
      <c r="H6" s="248" t="str">
        <f>IF(ISERROR(LOG(2^-'∆Ct calculation'!E5,2)),"",IF(LOG(2^-'∆Ct calculation'!E5,2)&gt;1,LOG(2^-'∆Ct calculation'!E5,2),-1/LOG(2^-'∆Ct calculation'!E5,2)))</f>
        <v/>
      </c>
      <c r="I6" s="248" t="str">
        <f>IF(ISERROR(LOG(2^-'∆Ct calculation'!F5,2)),"",IF(LOG(2^-'∆Ct calculation'!F5,2)&gt;1,LOG(2^-'∆Ct calculation'!F5,2),-1/LOG(2^-'∆Ct calculation'!F5,2)))</f>
        <v/>
      </c>
      <c r="J6" s="248" t="str">
        <f>IF(ISERROR(LOG(2^-'∆Ct calculation'!G5,2)),"",IF(LOG(2^-'∆Ct calculation'!G5,2)&gt;1,LOG(2^-'∆Ct calculation'!G5,2),-1/LOG(2^-'∆Ct calculation'!G5,2)))</f>
        <v/>
      </c>
      <c r="K6" s="248" t="str">
        <f>IF(ISERROR(LOG(2^-'∆Ct calculation'!H5,2)),"",IF(LOG(2^-'∆Ct calculation'!H5,2)&gt;1,LOG(2^-'∆Ct calculation'!H5,2),-1/LOG(2^-'∆Ct calculation'!H5,2)))</f>
        <v/>
      </c>
      <c r="L6" s="248" t="str">
        <f>IF(ISERROR(LOG(2^-'∆Ct calculation'!I5,2)),"",IF(LOG(2^-'∆Ct calculation'!I5,2)&gt;1,LOG(2^-'∆Ct calculation'!I5,2),-1/LOG(2^-'∆Ct calculation'!I5,2)))</f>
        <v/>
      </c>
      <c r="M6" s="248" t="str">
        <f>IF(ISERROR(LOG(2^-'∆Ct calculation'!J5,2)),"",IF(LOG(2^-'∆Ct calculation'!J5,2)&gt;1,LOG(2^-'∆Ct calculation'!J5,2),-1/LOG(2^-'∆Ct calculation'!J5,2)))</f>
        <v/>
      </c>
      <c r="N6" s="248" t="str">
        <f>IF(ISERROR(LOG(2^-'∆Ct calculation'!K5,2)),"",IF(LOG(2^-'∆Ct calculation'!K5,2)&gt;1,LOG(2^-'∆Ct calculation'!K5,2),-1/LOG(2^-'∆Ct calculation'!K5,2)))</f>
        <v/>
      </c>
      <c r="O6" s="92" t="str">
        <f>IF(ISERROR(LOG(2^-'∆Ct calculation'!L5,2)),"",IF(LOG(2^-'∆Ct calculation'!L5,2)&gt;1,LOG(2^-'∆Ct calculation'!L5,2),-1/LOG(2^-'∆Ct calculation'!L5,2)))</f>
        <v/>
      </c>
      <c r="P6" s="92" t="str">
        <f>IF(ISERROR(LOG(2^-'∆Ct calculation'!M5,2)),"",IF(LOG(2^-'∆Ct calculation'!M5,2)&gt;1,LOG(2^-'∆Ct calculation'!M5,2),-1/LOG(2^-'∆Ct calculation'!M5,2)))</f>
        <v/>
      </c>
      <c r="Q6" s="92" t="str">
        <f>IF(ISERROR(LOG(2^-'∆Ct calculation'!N5,2)),"",IF(LOG(2^-'∆Ct calculation'!N5,2)&gt;1,LOG(2^-'∆Ct calculation'!N5,2),-1/LOG(2^-'∆Ct calculation'!N5,2)))</f>
        <v/>
      </c>
      <c r="R6" s="92" t="str">
        <f>IF(ISERROR(LOG(2^-'∆Ct calculation'!O5,2)),"",IF(LOG(2^-'∆Ct calculation'!O5,2)&gt;1,LOG(2^-'∆Ct calculation'!O5,2),-1/LOG(2^-'∆Ct calculation'!O5,2)))</f>
        <v/>
      </c>
      <c r="S6" s="92" t="str">
        <f>IF(ISERROR(LOG(2^-'∆Ct calculation'!P5,2)),"",IF(LOG(2^-'∆Ct calculation'!P5,2)&gt;1,LOG(2^-'∆Ct calculation'!P5,2),-1/LOG(2^-'∆Ct calculation'!P5,2)))</f>
        <v/>
      </c>
      <c r="T6" s="92" t="str">
        <f>IF(ISERROR(LOG(2^-'∆Ct calculation'!Q5,2)),"",IF(LOG(2^-'∆Ct calculation'!Q5,2)&gt;1,LOG(2^-'∆Ct calculation'!Q5,2),-1/LOG(2^-'∆Ct calculation'!Q5,2)))</f>
        <v/>
      </c>
      <c r="U6" s="92" t="str">
        <f>IF(ISERROR(LOG(2^-'∆Ct calculation'!R5,2)),"",IF(LOG(2^-'∆Ct calculation'!R5,2)&gt;1,LOG(2^-'∆Ct calculation'!R5,2),-1/LOG(2^-'∆Ct calculation'!R5,2)))</f>
        <v/>
      </c>
      <c r="V6" s="92" t="str">
        <f>IF(ISERROR(LOG(2^-'∆Ct calculation'!S5,2)),"",IF(LOG(2^-'∆Ct calculation'!S5,2)&gt;1,LOG(2^-'∆Ct calculation'!S5,2),-1/LOG(2^-'∆Ct calculation'!S5,2)))</f>
        <v/>
      </c>
      <c r="W6" s="92" t="str">
        <f>IF(ISERROR(LOG(2^-'∆Ct calculation'!T5,2)),"",IF(LOG(2^-'∆Ct calculation'!T5,2)&gt;1,LOG(2^-'∆Ct calculation'!T5,2),-1/LOG(2^-'∆Ct calculation'!T5,2)))</f>
        <v/>
      </c>
      <c r="X6" s="92" t="str">
        <f>IF(ISERROR(LOG(2^-'∆Ct calculation'!U5,2)),"",IF(LOG(2^-'∆Ct calculation'!U5,2)&gt;1,LOG(2^-'∆Ct calculation'!U5,2),-1/LOG(2^-'∆Ct calculation'!U5,2)))</f>
        <v/>
      </c>
      <c r="Y6" s="92" t="str">
        <f>IF(ISERROR(LOG(2^-'∆Ct calculation'!V5,2)),"",IF(LOG(2^-'∆Ct calculation'!V5,2)&gt;1,LOG(2^-'∆Ct calculation'!V5,2),-1/LOG(2^-'∆Ct calculation'!V5,2)))</f>
        <v/>
      </c>
      <c r="Z6" s="92" t="str">
        <f>IF(ISERROR(LOG(2^-'∆Ct calculation'!W5,2)),"",IF(LOG(2^-'∆Ct calculation'!W5,2)&gt;1,LOG(2^-'∆Ct calculation'!W5,2),-1/LOG(2^-'∆Ct calculation'!W5,2)))</f>
        <v/>
      </c>
      <c r="AA6" s="92" t="str">
        <f>IF(ISERROR(LOG(2^-'∆Ct calculation'!X5,2)),"",IF(LOG(2^-'∆Ct calculation'!X5,2)&gt;1,LOG(2^-'∆Ct calculation'!X5,2),-1/LOG(2^-'∆Ct calculation'!X5,2)))</f>
        <v/>
      </c>
      <c r="AB6" s="92" t="str">
        <f>IF(ISERROR(LOG(2^-'∆Ct calculation'!Y5,2)),"",IF(LOG(2^-'∆Ct calculation'!Y5,2)&gt;1,LOG(2^-'∆Ct calculation'!Y5,2),-1/LOG(2^-'∆Ct calculation'!Y5,2)))</f>
        <v/>
      </c>
      <c r="AC6" s="92" t="str">
        <f>IF(ISERROR(LOG(2^-'∆Ct calculation'!Z5,2)),"",IF(LOG(2^-'∆Ct calculation'!Z5,2)&gt;1,LOG(2^-'∆Ct calculation'!Z5,2),-1/LOG(2^-'∆Ct calculation'!Z5,2)))</f>
        <v/>
      </c>
      <c r="AD6" s="92" t="str">
        <f>IF(ISERROR(LOG(2^-'∆Ct calculation'!AA5,2)),"",IF(LOG(2^-'∆Ct calculation'!AA5,2)&gt;1,LOG(2^-'∆Ct calculation'!AA5,2),-1/LOG(2^-'∆Ct calculation'!AA5,2)))</f>
        <v/>
      </c>
      <c r="AE6" s="92" t="str">
        <f>IF(ISERROR(LOG(2^-'∆Ct calculation'!AB5,2)),"",IF(LOG(2^-'∆Ct calculation'!AB5,2)&gt;1,LOG(2^-'∆Ct calculation'!AB5,2),-1/LOG(2^-'∆Ct calculation'!AB5,2)))</f>
        <v/>
      </c>
      <c r="AF6" s="92" t="str">
        <f>IF(ISERROR(LOG(2^-'∆Ct calculation'!AC5,2)),"",IF(LOG(2^-'∆Ct calculation'!AC5,2)&gt;1,LOG(2^-'∆Ct calculation'!AC5,2),-1/LOG(2^-'∆Ct calculation'!AC5,2)))</f>
        <v/>
      </c>
      <c r="AG6" s="92" t="str">
        <f>IF(ISERROR(LOG(2^-'∆Ct calculation'!AD5,2)),"",IF(LOG(2^-'∆Ct calculation'!AD5,2)&gt;1,LOG(2^-'∆Ct calculation'!AD5,2),-1/LOG(2^-'∆Ct calculation'!AD5,2)))</f>
        <v/>
      </c>
      <c r="AH6" s="92" t="str">
        <f>IF(ISERROR(LOG(2^-'∆Ct calculation'!AE5,2)),"",IF(LOG(2^-'∆Ct calculation'!AE5,2)&gt;1,LOG(2^-'∆Ct calculation'!AE5,2),-1/LOG(2^-'∆Ct calculation'!AE5,2)))</f>
        <v/>
      </c>
      <c r="AI6" s="92" t="str">
        <f>IF(ISERROR(LOG(2^-'∆Ct calculation'!AF5,2)),"",IF(LOG(2^-'∆Ct calculation'!AF5,2)&gt;1,LOG(2^-'∆Ct calculation'!AF5,2),-1/LOG(2^-'∆Ct calculation'!AF5,2)))</f>
        <v/>
      </c>
      <c r="AJ6" s="92" t="str">
        <f>IF(ISERROR(LOG(2^-'∆Ct calculation'!AG5,2)),"",IF(LOG(2^-'∆Ct calculation'!AG5,2)&gt;1,LOG(2^-'∆Ct calculation'!AG5,2),-1/LOG(2^-'∆Ct calculation'!AG5,2)))</f>
        <v/>
      </c>
      <c r="AK6" s="92" t="str">
        <f>IF(ISERROR(LOG(2^-'∆Ct calculation'!AH5,2)),"",IF(LOG(2^-'∆Ct calculation'!AH5,2)&gt;1,LOG(2^-'∆Ct calculation'!AH5,2),-1/LOG(2^-'∆Ct calculation'!AH5,2)))</f>
        <v/>
      </c>
      <c r="AL6" s="92" t="str">
        <f>IF(ISERROR(LOG(2^-'∆Ct calculation'!AI5,2)),"",IF(LOG(2^-'∆Ct calculation'!AI5,2)&gt;1,LOG(2^-'∆Ct calculation'!AI5,2),-1/LOG(2^-'∆Ct calculation'!AI5,2)))</f>
        <v/>
      </c>
      <c r="AM6" s="201"/>
      <c r="AN6" s="201"/>
      <c r="AO6" s="201"/>
      <c r="AP6" s="201"/>
      <c r="AQ6" s="201"/>
      <c r="AR6" s="201"/>
      <c r="AS6" s="201"/>
      <c r="AT6" s="201"/>
      <c r="AU6" s="201"/>
    </row>
    <row r="7" spans="1:49" ht="20.100000000000001" customHeight="1">
      <c r="A7" s="201"/>
      <c r="B7" s="201"/>
      <c r="C7" s="13" t="str">
        <f>IF('Gene Informations'!A7="","",'Gene Informations'!A7)</f>
        <v/>
      </c>
      <c r="D7" s="13" t="str">
        <f>IF('Gene Informations'!B7="","",'Gene Informations'!B7)</f>
        <v/>
      </c>
      <c r="E7" s="101" t="str">
        <f>'∆Ct and 2^(-∆Ct) means'!B6</f>
        <v/>
      </c>
      <c r="F7" s="248" t="str">
        <f>IF(ISERROR(LOG(2^-'∆Ct calculation'!C6,2)),"",IF(LOG(2^-'∆Ct calculation'!C6,2)&gt;1,LOG(2^-'∆Ct calculation'!C6,2),-1/LOG(2^-'∆Ct calculation'!C6,2)))</f>
        <v/>
      </c>
      <c r="G7" s="248" t="str">
        <f>IF(ISERROR(LOG(2^-'∆Ct calculation'!D6,2)),"",IF(LOG(2^-'∆Ct calculation'!D6,2)&gt;1,LOG(2^-'∆Ct calculation'!D6,2),-1/LOG(2^-'∆Ct calculation'!D6,2)))</f>
        <v/>
      </c>
      <c r="H7" s="248" t="str">
        <f>IF(ISERROR(LOG(2^-'∆Ct calculation'!E6,2)),"",IF(LOG(2^-'∆Ct calculation'!E6,2)&gt;1,LOG(2^-'∆Ct calculation'!E6,2),-1/LOG(2^-'∆Ct calculation'!E6,2)))</f>
        <v/>
      </c>
      <c r="I7" s="248" t="str">
        <f>IF(ISERROR(LOG(2^-'∆Ct calculation'!F6,2)),"",IF(LOG(2^-'∆Ct calculation'!F6,2)&gt;1,LOG(2^-'∆Ct calculation'!F6,2),-1/LOG(2^-'∆Ct calculation'!F6,2)))</f>
        <v/>
      </c>
      <c r="J7" s="248" t="str">
        <f>IF(ISERROR(LOG(2^-'∆Ct calculation'!G6,2)),"",IF(LOG(2^-'∆Ct calculation'!G6,2)&gt;1,LOG(2^-'∆Ct calculation'!G6,2),-1/LOG(2^-'∆Ct calculation'!G6,2)))</f>
        <v/>
      </c>
      <c r="K7" s="248" t="str">
        <f>IF(ISERROR(LOG(2^-'∆Ct calculation'!H6,2)),"",IF(LOG(2^-'∆Ct calculation'!H6,2)&gt;1,LOG(2^-'∆Ct calculation'!H6,2),-1/LOG(2^-'∆Ct calculation'!H6,2)))</f>
        <v/>
      </c>
      <c r="L7" s="248" t="str">
        <f>IF(ISERROR(LOG(2^-'∆Ct calculation'!I6,2)),"",IF(LOG(2^-'∆Ct calculation'!I6,2)&gt;1,LOG(2^-'∆Ct calculation'!I6,2),-1/LOG(2^-'∆Ct calculation'!I6,2)))</f>
        <v/>
      </c>
      <c r="M7" s="248" t="str">
        <f>IF(ISERROR(LOG(2^-'∆Ct calculation'!J6,2)),"",IF(LOG(2^-'∆Ct calculation'!J6,2)&gt;1,LOG(2^-'∆Ct calculation'!J6,2),-1/LOG(2^-'∆Ct calculation'!J6,2)))</f>
        <v/>
      </c>
      <c r="N7" s="248" t="str">
        <f>IF(ISERROR(LOG(2^-'∆Ct calculation'!K6,2)),"",IF(LOG(2^-'∆Ct calculation'!K6,2)&gt;1,LOG(2^-'∆Ct calculation'!K6,2),-1/LOG(2^-'∆Ct calculation'!K6,2)))</f>
        <v/>
      </c>
      <c r="O7" s="92" t="str">
        <f>IF(ISERROR(LOG(2^-'∆Ct calculation'!L6,2)),"",IF(LOG(2^-'∆Ct calculation'!L6,2)&gt;1,LOG(2^-'∆Ct calculation'!L6,2),-1/LOG(2^-'∆Ct calculation'!L6,2)))</f>
        <v/>
      </c>
      <c r="P7" s="92" t="str">
        <f>IF(ISERROR(LOG(2^-'∆Ct calculation'!M6,2)),"",IF(LOG(2^-'∆Ct calculation'!M6,2)&gt;1,LOG(2^-'∆Ct calculation'!M6,2),-1/LOG(2^-'∆Ct calculation'!M6,2)))</f>
        <v/>
      </c>
      <c r="Q7" s="92" t="str">
        <f>IF(ISERROR(LOG(2^-'∆Ct calculation'!N6,2)),"",IF(LOG(2^-'∆Ct calculation'!N6,2)&gt;1,LOG(2^-'∆Ct calculation'!N6,2),-1/LOG(2^-'∆Ct calculation'!N6,2)))</f>
        <v/>
      </c>
      <c r="R7" s="92" t="str">
        <f>IF(ISERROR(LOG(2^-'∆Ct calculation'!O6,2)),"",IF(LOG(2^-'∆Ct calculation'!O6,2)&gt;1,LOG(2^-'∆Ct calculation'!O6,2),-1/LOG(2^-'∆Ct calculation'!O6,2)))</f>
        <v/>
      </c>
      <c r="S7" s="92" t="str">
        <f>IF(ISERROR(LOG(2^-'∆Ct calculation'!P6,2)),"",IF(LOG(2^-'∆Ct calculation'!P6,2)&gt;1,LOG(2^-'∆Ct calculation'!P6,2),-1/LOG(2^-'∆Ct calculation'!P6,2)))</f>
        <v/>
      </c>
      <c r="T7" s="92" t="str">
        <f>IF(ISERROR(LOG(2^-'∆Ct calculation'!Q6,2)),"",IF(LOG(2^-'∆Ct calculation'!Q6,2)&gt;1,LOG(2^-'∆Ct calculation'!Q6,2),-1/LOG(2^-'∆Ct calculation'!Q6,2)))</f>
        <v/>
      </c>
      <c r="U7" s="92" t="str">
        <f>IF(ISERROR(LOG(2^-'∆Ct calculation'!R6,2)),"",IF(LOG(2^-'∆Ct calculation'!R6,2)&gt;1,LOG(2^-'∆Ct calculation'!R6,2),-1/LOG(2^-'∆Ct calculation'!R6,2)))</f>
        <v/>
      </c>
      <c r="V7" s="92" t="str">
        <f>IF(ISERROR(LOG(2^-'∆Ct calculation'!S6,2)),"",IF(LOG(2^-'∆Ct calculation'!S6,2)&gt;1,LOG(2^-'∆Ct calculation'!S6,2),-1/LOG(2^-'∆Ct calculation'!S6,2)))</f>
        <v/>
      </c>
      <c r="W7" s="92" t="str">
        <f>IF(ISERROR(LOG(2^-'∆Ct calculation'!T6,2)),"",IF(LOG(2^-'∆Ct calculation'!T6,2)&gt;1,LOG(2^-'∆Ct calculation'!T6,2),-1/LOG(2^-'∆Ct calculation'!T6,2)))</f>
        <v/>
      </c>
      <c r="X7" s="92" t="str">
        <f>IF(ISERROR(LOG(2^-'∆Ct calculation'!U6,2)),"",IF(LOG(2^-'∆Ct calculation'!U6,2)&gt;1,LOG(2^-'∆Ct calculation'!U6,2),-1/LOG(2^-'∆Ct calculation'!U6,2)))</f>
        <v/>
      </c>
      <c r="Y7" s="92" t="str">
        <f>IF(ISERROR(LOG(2^-'∆Ct calculation'!V6,2)),"",IF(LOG(2^-'∆Ct calculation'!V6,2)&gt;1,LOG(2^-'∆Ct calculation'!V6,2),-1/LOG(2^-'∆Ct calculation'!V6,2)))</f>
        <v/>
      </c>
      <c r="Z7" s="92" t="str">
        <f>IF(ISERROR(LOG(2^-'∆Ct calculation'!W6,2)),"",IF(LOG(2^-'∆Ct calculation'!W6,2)&gt;1,LOG(2^-'∆Ct calculation'!W6,2),-1/LOG(2^-'∆Ct calculation'!W6,2)))</f>
        <v/>
      </c>
      <c r="AA7" s="92" t="str">
        <f>IF(ISERROR(LOG(2^-'∆Ct calculation'!X6,2)),"",IF(LOG(2^-'∆Ct calculation'!X6,2)&gt;1,LOG(2^-'∆Ct calculation'!X6,2),-1/LOG(2^-'∆Ct calculation'!X6,2)))</f>
        <v/>
      </c>
      <c r="AB7" s="92" t="str">
        <f>IF(ISERROR(LOG(2^-'∆Ct calculation'!Y6,2)),"",IF(LOG(2^-'∆Ct calculation'!Y6,2)&gt;1,LOG(2^-'∆Ct calculation'!Y6,2),-1/LOG(2^-'∆Ct calculation'!Y6,2)))</f>
        <v/>
      </c>
      <c r="AC7" s="92" t="str">
        <f>IF(ISERROR(LOG(2^-'∆Ct calculation'!Z6,2)),"",IF(LOG(2^-'∆Ct calculation'!Z6,2)&gt;1,LOG(2^-'∆Ct calculation'!Z6,2),-1/LOG(2^-'∆Ct calculation'!Z6,2)))</f>
        <v/>
      </c>
      <c r="AD7" s="92" t="str">
        <f>IF(ISERROR(LOG(2^-'∆Ct calculation'!AA6,2)),"",IF(LOG(2^-'∆Ct calculation'!AA6,2)&gt;1,LOG(2^-'∆Ct calculation'!AA6,2),-1/LOG(2^-'∆Ct calculation'!AA6,2)))</f>
        <v/>
      </c>
      <c r="AE7" s="92" t="str">
        <f>IF(ISERROR(LOG(2^-'∆Ct calculation'!AB6,2)),"",IF(LOG(2^-'∆Ct calculation'!AB6,2)&gt;1,LOG(2^-'∆Ct calculation'!AB6,2),-1/LOG(2^-'∆Ct calculation'!AB6,2)))</f>
        <v/>
      </c>
      <c r="AF7" s="92" t="str">
        <f>IF(ISERROR(LOG(2^-'∆Ct calculation'!AC6,2)),"",IF(LOG(2^-'∆Ct calculation'!AC6,2)&gt;1,LOG(2^-'∆Ct calculation'!AC6,2),-1/LOG(2^-'∆Ct calculation'!AC6,2)))</f>
        <v/>
      </c>
      <c r="AG7" s="92" t="str">
        <f>IF(ISERROR(LOG(2^-'∆Ct calculation'!AD6,2)),"",IF(LOG(2^-'∆Ct calculation'!AD6,2)&gt;1,LOG(2^-'∆Ct calculation'!AD6,2),-1/LOG(2^-'∆Ct calculation'!AD6,2)))</f>
        <v/>
      </c>
      <c r="AH7" s="92" t="str">
        <f>IF(ISERROR(LOG(2^-'∆Ct calculation'!AE6,2)),"",IF(LOG(2^-'∆Ct calculation'!AE6,2)&gt;1,LOG(2^-'∆Ct calculation'!AE6,2),-1/LOG(2^-'∆Ct calculation'!AE6,2)))</f>
        <v/>
      </c>
      <c r="AI7" s="92" t="str">
        <f>IF(ISERROR(LOG(2^-'∆Ct calculation'!AF6,2)),"",IF(LOG(2^-'∆Ct calculation'!AF6,2)&gt;1,LOG(2^-'∆Ct calculation'!AF6,2),-1/LOG(2^-'∆Ct calculation'!AF6,2)))</f>
        <v/>
      </c>
      <c r="AJ7" s="92" t="str">
        <f>IF(ISERROR(LOG(2^-'∆Ct calculation'!AG6,2)),"",IF(LOG(2^-'∆Ct calculation'!AG6,2)&gt;1,LOG(2^-'∆Ct calculation'!AG6,2),-1/LOG(2^-'∆Ct calculation'!AG6,2)))</f>
        <v/>
      </c>
      <c r="AK7" s="92" t="str">
        <f>IF(ISERROR(LOG(2^-'∆Ct calculation'!AH6,2)),"",IF(LOG(2^-'∆Ct calculation'!AH6,2)&gt;1,LOG(2^-'∆Ct calculation'!AH6,2),-1/LOG(2^-'∆Ct calculation'!AH6,2)))</f>
        <v/>
      </c>
      <c r="AL7" s="92" t="str">
        <f>IF(ISERROR(LOG(2^-'∆Ct calculation'!AI6,2)),"",IF(LOG(2^-'∆Ct calculation'!AI6,2)&gt;1,LOG(2^-'∆Ct calculation'!AI6,2),-1/LOG(2^-'∆Ct calculation'!AI6,2)))</f>
        <v/>
      </c>
      <c r="AM7" s="201"/>
      <c r="AN7" s="201"/>
      <c r="AO7" s="201"/>
      <c r="AP7" s="201"/>
      <c r="AQ7" s="201"/>
      <c r="AR7" s="201"/>
      <c r="AS7" s="201"/>
      <c r="AT7" s="201"/>
      <c r="AU7" s="201"/>
    </row>
    <row r="8" spans="1:49" ht="20.100000000000001" customHeight="1">
      <c r="A8" s="201"/>
      <c r="B8" s="201"/>
      <c r="C8" s="13" t="str">
        <f>IF('Gene Informations'!A8="","",'Gene Informations'!A8)</f>
        <v/>
      </c>
      <c r="D8" s="13" t="str">
        <f>IF('Gene Informations'!B8="","",'Gene Informations'!B8)</f>
        <v/>
      </c>
      <c r="E8" s="101" t="str">
        <f>'∆Ct and 2^(-∆Ct) means'!B7</f>
        <v/>
      </c>
      <c r="F8" s="248" t="str">
        <f>IF(ISERROR(LOG(2^-'∆Ct calculation'!C7,2)),"",IF(LOG(2^-'∆Ct calculation'!C7,2)&gt;1,LOG(2^-'∆Ct calculation'!C7,2),-1/LOG(2^-'∆Ct calculation'!C7,2)))</f>
        <v/>
      </c>
      <c r="G8" s="248" t="str">
        <f>IF(ISERROR(LOG(2^-'∆Ct calculation'!D7,2)),"",IF(LOG(2^-'∆Ct calculation'!D7,2)&gt;1,LOG(2^-'∆Ct calculation'!D7,2),-1/LOG(2^-'∆Ct calculation'!D7,2)))</f>
        <v/>
      </c>
      <c r="H8" s="248" t="str">
        <f>IF(ISERROR(LOG(2^-'∆Ct calculation'!E7,2)),"",IF(LOG(2^-'∆Ct calculation'!E7,2)&gt;1,LOG(2^-'∆Ct calculation'!E7,2),-1/LOG(2^-'∆Ct calculation'!E7,2)))</f>
        <v/>
      </c>
      <c r="I8" s="248" t="str">
        <f>IF(ISERROR(LOG(2^-'∆Ct calculation'!F7,2)),"",IF(LOG(2^-'∆Ct calculation'!F7,2)&gt;1,LOG(2^-'∆Ct calculation'!F7,2),-1/LOG(2^-'∆Ct calculation'!F7,2)))</f>
        <v/>
      </c>
      <c r="J8" s="248" t="str">
        <f>IF(ISERROR(LOG(2^-'∆Ct calculation'!G7,2)),"",IF(LOG(2^-'∆Ct calculation'!G7,2)&gt;1,LOG(2^-'∆Ct calculation'!G7,2),-1/LOG(2^-'∆Ct calculation'!G7,2)))</f>
        <v/>
      </c>
      <c r="K8" s="248" t="str">
        <f>IF(ISERROR(LOG(2^-'∆Ct calculation'!H7,2)),"",IF(LOG(2^-'∆Ct calculation'!H7,2)&gt;1,LOG(2^-'∆Ct calculation'!H7,2),-1/LOG(2^-'∆Ct calculation'!H7,2)))</f>
        <v/>
      </c>
      <c r="L8" s="248" t="str">
        <f>IF(ISERROR(LOG(2^-'∆Ct calculation'!I7,2)),"",IF(LOG(2^-'∆Ct calculation'!I7,2)&gt;1,LOG(2^-'∆Ct calculation'!I7,2),-1/LOG(2^-'∆Ct calculation'!I7,2)))</f>
        <v/>
      </c>
      <c r="M8" s="248" t="str">
        <f>IF(ISERROR(LOG(2^-'∆Ct calculation'!J7,2)),"",IF(LOG(2^-'∆Ct calculation'!J7,2)&gt;1,LOG(2^-'∆Ct calculation'!J7,2),-1/LOG(2^-'∆Ct calculation'!J7,2)))</f>
        <v/>
      </c>
      <c r="N8" s="248" t="str">
        <f>IF(ISERROR(LOG(2^-'∆Ct calculation'!K7,2)),"",IF(LOG(2^-'∆Ct calculation'!K7,2)&gt;1,LOG(2^-'∆Ct calculation'!K7,2),-1/LOG(2^-'∆Ct calculation'!K7,2)))</f>
        <v/>
      </c>
      <c r="O8" s="92" t="str">
        <f>IF(ISERROR(LOG(2^-'∆Ct calculation'!L7,2)),"",IF(LOG(2^-'∆Ct calculation'!L7,2)&gt;1,LOG(2^-'∆Ct calculation'!L7,2),-1/LOG(2^-'∆Ct calculation'!L7,2)))</f>
        <v/>
      </c>
      <c r="P8" s="92" t="str">
        <f>IF(ISERROR(LOG(2^-'∆Ct calculation'!M7,2)),"",IF(LOG(2^-'∆Ct calculation'!M7,2)&gt;1,LOG(2^-'∆Ct calculation'!M7,2),-1/LOG(2^-'∆Ct calculation'!M7,2)))</f>
        <v/>
      </c>
      <c r="Q8" s="92" t="str">
        <f>IF(ISERROR(LOG(2^-'∆Ct calculation'!N7,2)),"",IF(LOG(2^-'∆Ct calculation'!N7,2)&gt;1,LOG(2^-'∆Ct calculation'!N7,2),-1/LOG(2^-'∆Ct calculation'!N7,2)))</f>
        <v/>
      </c>
      <c r="R8" s="92" t="str">
        <f>IF(ISERROR(LOG(2^-'∆Ct calculation'!O7,2)),"",IF(LOG(2^-'∆Ct calculation'!O7,2)&gt;1,LOG(2^-'∆Ct calculation'!O7,2),-1/LOG(2^-'∆Ct calculation'!O7,2)))</f>
        <v/>
      </c>
      <c r="S8" s="92" t="str">
        <f>IF(ISERROR(LOG(2^-'∆Ct calculation'!P7,2)),"",IF(LOG(2^-'∆Ct calculation'!P7,2)&gt;1,LOG(2^-'∆Ct calculation'!P7,2),-1/LOG(2^-'∆Ct calculation'!P7,2)))</f>
        <v/>
      </c>
      <c r="T8" s="92" t="str">
        <f>IF(ISERROR(LOG(2^-'∆Ct calculation'!Q7,2)),"",IF(LOG(2^-'∆Ct calculation'!Q7,2)&gt;1,LOG(2^-'∆Ct calculation'!Q7,2),-1/LOG(2^-'∆Ct calculation'!Q7,2)))</f>
        <v/>
      </c>
      <c r="U8" s="92" t="str">
        <f>IF(ISERROR(LOG(2^-'∆Ct calculation'!R7,2)),"",IF(LOG(2^-'∆Ct calculation'!R7,2)&gt;1,LOG(2^-'∆Ct calculation'!R7,2),-1/LOG(2^-'∆Ct calculation'!R7,2)))</f>
        <v/>
      </c>
      <c r="V8" s="92" t="str">
        <f>IF(ISERROR(LOG(2^-'∆Ct calculation'!S7,2)),"",IF(LOG(2^-'∆Ct calculation'!S7,2)&gt;1,LOG(2^-'∆Ct calculation'!S7,2),-1/LOG(2^-'∆Ct calculation'!S7,2)))</f>
        <v/>
      </c>
      <c r="W8" s="92" t="str">
        <f>IF(ISERROR(LOG(2^-'∆Ct calculation'!T7,2)),"",IF(LOG(2^-'∆Ct calculation'!T7,2)&gt;1,LOG(2^-'∆Ct calculation'!T7,2),-1/LOG(2^-'∆Ct calculation'!T7,2)))</f>
        <v/>
      </c>
      <c r="X8" s="92" t="str">
        <f>IF(ISERROR(LOG(2^-'∆Ct calculation'!U7,2)),"",IF(LOG(2^-'∆Ct calculation'!U7,2)&gt;1,LOG(2^-'∆Ct calculation'!U7,2),-1/LOG(2^-'∆Ct calculation'!U7,2)))</f>
        <v/>
      </c>
      <c r="Y8" s="92" t="str">
        <f>IF(ISERROR(LOG(2^-'∆Ct calculation'!V7,2)),"",IF(LOG(2^-'∆Ct calculation'!V7,2)&gt;1,LOG(2^-'∆Ct calculation'!V7,2),-1/LOG(2^-'∆Ct calculation'!V7,2)))</f>
        <v/>
      </c>
      <c r="Z8" s="92" t="str">
        <f>IF(ISERROR(LOG(2^-'∆Ct calculation'!W7,2)),"",IF(LOG(2^-'∆Ct calculation'!W7,2)&gt;1,LOG(2^-'∆Ct calculation'!W7,2),-1/LOG(2^-'∆Ct calculation'!W7,2)))</f>
        <v/>
      </c>
      <c r="AA8" s="92" t="str">
        <f>IF(ISERROR(LOG(2^-'∆Ct calculation'!X7,2)),"",IF(LOG(2^-'∆Ct calculation'!X7,2)&gt;1,LOG(2^-'∆Ct calculation'!X7,2),-1/LOG(2^-'∆Ct calculation'!X7,2)))</f>
        <v/>
      </c>
      <c r="AB8" s="92" t="str">
        <f>IF(ISERROR(LOG(2^-'∆Ct calculation'!Y7,2)),"",IF(LOG(2^-'∆Ct calculation'!Y7,2)&gt;1,LOG(2^-'∆Ct calculation'!Y7,2),-1/LOG(2^-'∆Ct calculation'!Y7,2)))</f>
        <v/>
      </c>
      <c r="AC8" s="92" t="str">
        <f>IF(ISERROR(LOG(2^-'∆Ct calculation'!Z7,2)),"",IF(LOG(2^-'∆Ct calculation'!Z7,2)&gt;1,LOG(2^-'∆Ct calculation'!Z7,2),-1/LOG(2^-'∆Ct calculation'!Z7,2)))</f>
        <v/>
      </c>
      <c r="AD8" s="92" t="str">
        <f>IF(ISERROR(LOG(2^-'∆Ct calculation'!AA7,2)),"",IF(LOG(2^-'∆Ct calculation'!AA7,2)&gt;1,LOG(2^-'∆Ct calculation'!AA7,2),-1/LOG(2^-'∆Ct calculation'!AA7,2)))</f>
        <v/>
      </c>
      <c r="AE8" s="92" t="str">
        <f>IF(ISERROR(LOG(2^-'∆Ct calculation'!AB7,2)),"",IF(LOG(2^-'∆Ct calculation'!AB7,2)&gt;1,LOG(2^-'∆Ct calculation'!AB7,2),-1/LOG(2^-'∆Ct calculation'!AB7,2)))</f>
        <v/>
      </c>
      <c r="AF8" s="92" t="str">
        <f>IF(ISERROR(LOG(2^-'∆Ct calculation'!AC7,2)),"",IF(LOG(2^-'∆Ct calculation'!AC7,2)&gt;1,LOG(2^-'∆Ct calculation'!AC7,2),-1/LOG(2^-'∆Ct calculation'!AC7,2)))</f>
        <v/>
      </c>
      <c r="AG8" s="92" t="str">
        <f>IF(ISERROR(LOG(2^-'∆Ct calculation'!AD7,2)),"",IF(LOG(2^-'∆Ct calculation'!AD7,2)&gt;1,LOG(2^-'∆Ct calculation'!AD7,2),-1/LOG(2^-'∆Ct calculation'!AD7,2)))</f>
        <v/>
      </c>
      <c r="AH8" s="92" t="str">
        <f>IF(ISERROR(LOG(2^-'∆Ct calculation'!AE7,2)),"",IF(LOG(2^-'∆Ct calculation'!AE7,2)&gt;1,LOG(2^-'∆Ct calculation'!AE7,2),-1/LOG(2^-'∆Ct calculation'!AE7,2)))</f>
        <v/>
      </c>
      <c r="AI8" s="92" t="str">
        <f>IF(ISERROR(LOG(2^-'∆Ct calculation'!AF7,2)),"",IF(LOG(2^-'∆Ct calculation'!AF7,2)&gt;1,LOG(2^-'∆Ct calculation'!AF7,2),-1/LOG(2^-'∆Ct calculation'!AF7,2)))</f>
        <v/>
      </c>
      <c r="AJ8" s="92" t="str">
        <f>IF(ISERROR(LOG(2^-'∆Ct calculation'!AG7,2)),"",IF(LOG(2^-'∆Ct calculation'!AG7,2)&gt;1,LOG(2^-'∆Ct calculation'!AG7,2),-1/LOG(2^-'∆Ct calculation'!AG7,2)))</f>
        <v/>
      </c>
      <c r="AK8" s="92" t="str">
        <f>IF(ISERROR(LOG(2^-'∆Ct calculation'!AH7,2)),"",IF(LOG(2^-'∆Ct calculation'!AH7,2)&gt;1,LOG(2^-'∆Ct calculation'!AH7,2),-1/LOG(2^-'∆Ct calculation'!AH7,2)))</f>
        <v/>
      </c>
      <c r="AL8" s="92" t="str">
        <f>IF(ISERROR(LOG(2^-'∆Ct calculation'!AI7,2)),"",IF(LOG(2^-'∆Ct calculation'!AI7,2)&gt;1,LOG(2^-'∆Ct calculation'!AI7,2),-1/LOG(2^-'∆Ct calculation'!AI7,2)))</f>
        <v/>
      </c>
      <c r="AM8" s="236"/>
      <c r="AN8" s="236"/>
      <c r="AO8" s="236"/>
      <c r="AP8" s="236"/>
      <c r="AQ8" s="236"/>
      <c r="AR8" s="236"/>
      <c r="AS8" s="236"/>
      <c r="AT8" s="236"/>
      <c r="AU8" s="236"/>
      <c r="AV8" s="14"/>
      <c r="AW8" s="14"/>
    </row>
    <row r="9" spans="1:49" ht="20.100000000000001" customHeight="1">
      <c r="A9" s="201"/>
      <c r="B9" s="201"/>
      <c r="C9" s="13" t="str">
        <f>IF('Gene Informations'!A9="","",'Gene Informations'!A9)</f>
        <v/>
      </c>
      <c r="D9" s="13" t="str">
        <f>IF('Gene Informations'!B9="","",'Gene Informations'!B9)</f>
        <v/>
      </c>
      <c r="E9" s="101" t="str">
        <f>'∆Ct and 2^(-∆Ct) means'!B8</f>
        <v/>
      </c>
      <c r="F9" s="248" t="str">
        <f>IF(ISERROR(LOG(2^-'∆Ct calculation'!C8,2)),"",IF(LOG(2^-'∆Ct calculation'!C8,2)&gt;1,LOG(2^-'∆Ct calculation'!C8,2),-1/LOG(2^-'∆Ct calculation'!C8,2)))</f>
        <v/>
      </c>
      <c r="G9" s="248" t="str">
        <f>IF(ISERROR(LOG(2^-'∆Ct calculation'!D8,2)),"",IF(LOG(2^-'∆Ct calculation'!D8,2)&gt;1,LOG(2^-'∆Ct calculation'!D8,2),-1/LOG(2^-'∆Ct calculation'!D8,2)))</f>
        <v/>
      </c>
      <c r="H9" s="248" t="str">
        <f>IF(ISERROR(LOG(2^-'∆Ct calculation'!E8,2)),"",IF(LOG(2^-'∆Ct calculation'!E8,2)&gt;1,LOG(2^-'∆Ct calculation'!E8,2),-1/LOG(2^-'∆Ct calculation'!E8,2)))</f>
        <v/>
      </c>
      <c r="I9" s="248" t="str">
        <f>IF(ISERROR(LOG(2^-'∆Ct calculation'!F8,2)),"",IF(LOG(2^-'∆Ct calculation'!F8,2)&gt;1,LOG(2^-'∆Ct calculation'!F8,2),-1/LOG(2^-'∆Ct calculation'!F8,2)))</f>
        <v/>
      </c>
      <c r="J9" s="248" t="str">
        <f>IF(ISERROR(LOG(2^-'∆Ct calculation'!G8,2)),"",IF(LOG(2^-'∆Ct calculation'!G8,2)&gt;1,LOG(2^-'∆Ct calculation'!G8,2),-1/LOG(2^-'∆Ct calculation'!G8,2)))</f>
        <v/>
      </c>
      <c r="K9" s="248" t="str">
        <f>IF(ISERROR(LOG(2^-'∆Ct calculation'!H8,2)),"",IF(LOG(2^-'∆Ct calculation'!H8,2)&gt;1,LOG(2^-'∆Ct calculation'!H8,2),-1/LOG(2^-'∆Ct calculation'!H8,2)))</f>
        <v/>
      </c>
      <c r="L9" s="248" t="str">
        <f>IF(ISERROR(LOG(2^-'∆Ct calculation'!I8,2)),"",IF(LOG(2^-'∆Ct calculation'!I8,2)&gt;1,LOG(2^-'∆Ct calculation'!I8,2),-1/LOG(2^-'∆Ct calculation'!I8,2)))</f>
        <v/>
      </c>
      <c r="M9" s="248" t="str">
        <f>IF(ISERROR(LOG(2^-'∆Ct calculation'!J8,2)),"",IF(LOG(2^-'∆Ct calculation'!J8,2)&gt;1,LOG(2^-'∆Ct calculation'!J8,2),-1/LOG(2^-'∆Ct calculation'!J8,2)))</f>
        <v/>
      </c>
      <c r="N9" s="248" t="str">
        <f>IF(ISERROR(LOG(2^-'∆Ct calculation'!K8,2)),"",IF(LOG(2^-'∆Ct calculation'!K8,2)&gt;1,LOG(2^-'∆Ct calculation'!K8,2),-1/LOG(2^-'∆Ct calculation'!K8,2)))</f>
        <v/>
      </c>
      <c r="O9" s="92" t="str">
        <f>IF(ISERROR(LOG(2^-'∆Ct calculation'!L8,2)),"",IF(LOG(2^-'∆Ct calculation'!L8,2)&gt;1,LOG(2^-'∆Ct calculation'!L8,2),-1/LOG(2^-'∆Ct calculation'!L8,2)))</f>
        <v/>
      </c>
      <c r="P9" s="92" t="str">
        <f>IF(ISERROR(LOG(2^-'∆Ct calculation'!M8,2)),"",IF(LOG(2^-'∆Ct calculation'!M8,2)&gt;1,LOG(2^-'∆Ct calculation'!M8,2),-1/LOG(2^-'∆Ct calculation'!M8,2)))</f>
        <v/>
      </c>
      <c r="Q9" s="92" t="str">
        <f>IF(ISERROR(LOG(2^-'∆Ct calculation'!N8,2)),"",IF(LOG(2^-'∆Ct calculation'!N8,2)&gt;1,LOG(2^-'∆Ct calculation'!N8,2),-1/LOG(2^-'∆Ct calculation'!N8,2)))</f>
        <v/>
      </c>
      <c r="R9" s="92" t="str">
        <f>IF(ISERROR(LOG(2^-'∆Ct calculation'!O8,2)),"",IF(LOG(2^-'∆Ct calculation'!O8,2)&gt;1,LOG(2^-'∆Ct calculation'!O8,2),-1/LOG(2^-'∆Ct calculation'!O8,2)))</f>
        <v/>
      </c>
      <c r="S9" s="92" t="str">
        <f>IF(ISERROR(LOG(2^-'∆Ct calculation'!P8,2)),"",IF(LOG(2^-'∆Ct calculation'!P8,2)&gt;1,LOG(2^-'∆Ct calculation'!P8,2),-1/LOG(2^-'∆Ct calculation'!P8,2)))</f>
        <v/>
      </c>
      <c r="T9" s="92" t="str">
        <f>IF(ISERROR(LOG(2^-'∆Ct calculation'!Q8,2)),"",IF(LOG(2^-'∆Ct calculation'!Q8,2)&gt;1,LOG(2^-'∆Ct calculation'!Q8,2),-1/LOG(2^-'∆Ct calculation'!Q8,2)))</f>
        <v/>
      </c>
      <c r="U9" s="92" t="str">
        <f>IF(ISERROR(LOG(2^-'∆Ct calculation'!R8,2)),"",IF(LOG(2^-'∆Ct calculation'!R8,2)&gt;1,LOG(2^-'∆Ct calculation'!R8,2),-1/LOG(2^-'∆Ct calculation'!R8,2)))</f>
        <v/>
      </c>
      <c r="V9" s="92" t="str">
        <f>IF(ISERROR(LOG(2^-'∆Ct calculation'!S8,2)),"",IF(LOG(2^-'∆Ct calculation'!S8,2)&gt;1,LOG(2^-'∆Ct calculation'!S8,2),-1/LOG(2^-'∆Ct calculation'!S8,2)))</f>
        <v/>
      </c>
      <c r="W9" s="92" t="str">
        <f>IF(ISERROR(LOG(2^-'∆Ct calculation'!T8,2)),"",IF(LOG(2^-'∆Ct calculation'!T8,2)&gt;1,LOG(2^-'∆Ct calculation'!T8,2),-1/LOG(2^-'∆Ct calculation'!T8,2)))</f>
        <v/>
      </c>
      <c r="X9" s="92" t="str">
        <f>IF(ISERROR(LOG(2^-'∆Ct calculation'!U8,2)),"",IF(LOG(2^-'∆Ct calculation'!U8,2)&gt;1,LOG(2^-'∆Ct calculation'!U8,2),-1/LOG(2^-'∆Ct calculation'!U8,2)))</f>
        <v/>
      </c>
      <c r="Y9" s="92" t="str">
        <f>IF(ISERROR(LOG(2^-'∆Ct calculation'!V8,2)),"",IF(LOG(2^-'∆Ct calculation'!V8,2)&gt;1,LOG(2^-'∆Ct calculation'!V8,2),-1/LOG(2^-'∆Ct calculation'!V8,2)))</f>
        <v/>
      </c>
      <c r="Z9" s="92" t="str">
        <f>IF(ISERROR(LOG(2^-'∆Ct calculation'!W8,2)),"",IF(LOG(2^-'∆Ct calculation'!W8,2)&gt;1,LOG(2^-'∆Ct calculation'!W8,2),-1/LOG(2^-'∆Ct calculation'!W8,2)))</f>
        <v/>
      </c>
      <c r="AA9" s="92" t="str">
        <f>IF(ISERROR(LOG(2^-'∆Ct calculation'!X8,2)),"",IF(LOG(2^-'∆Ct calculation'!X8,2)&gt;1,LOG(2^-'∆Ct calculation'!X8,2),-1/LOG(2^-'∆Ct calculation'!X8,2)))</f>
        <v/>
      </c>
      <c r="AB9" s="92" t="str">
        <f>IF(ISERROR(LOG(2^-'∆Ct calculation'!Y8,2)),"",IF(LOG(2^-'∆Ct calculation'!Y8,2)&gt;1,LOG(2^-'∆Ct calculation'!Y8,2),-1/LOG(2^-'∆Ct calculation'!Y8,2)))</f>
        <v/>
      </c>
      <c r="AC9" s="92" t="str">
        <f>IF(ISERROR(LOG(2^-'∆Ct calculation'!Z8,2)),"",IF(LOG(2^-'∆Ct calculation'!Z8,2)&gt;1,LOG(2^-'∆Ct calculation'!Z8,2),-1/LOG(2^-'∆Ct calculation'!Z8,2)))</f>
        <v/>
      </c>
      <c r="AD9" s="92" t="str">
        <f>IF(ISERROR(LOG(2^-'∆Ct calculation'!AA8,2)),"",IF(LOG(2^-'∆Ct calculation'!AA8,2)&gt;1,LOG(2^-'∆Ct calculation'!AA8,2),-1/LOG(2^-'∆Ct calculation'!AA8,2)))</f>
        <v/>
      </c>
      <c r="AE9" s="92" t="str">
        <f>IF(ISERROR(LOG(2^-'∆Ct calculation'!AB8,2)),"",IF(LOG(2^-'∆Ct calculation'!AB8,2)&gt;1,LOG(2^-'∆Ct calculation'!AB8,2),-1/LOG(2^-'∆Ct calculation'!AB8,2)))</f>
        <v/>
      </c>
      <c r="AF9" s="92" t="str">
        <f>IF(ISERROR(LOG(2^-'∆Ct calculation'!AC8,2)),"",IF(LOG(2^-'∆Ct calculation'!AC8,2)&gt;1,LOG(2^-'∆Ct calculation'!AC8,2),-1/LOG(2^-'∆Ct calculation'!AC8,2)))</f>
        <v/>
      </c>
      <c r="AG9" s="92" t="str">
        <f>IF(ISERROR(LOG(2^-'∆Ct calculation'!AD8,2)),"",IF(LOG(2^-'∆Ct calculation'!AD8,2)&gt;1,LOG(2^-'∆Ct calculation'!AD8,2),-1/LOG(2^-'∆Ct calculation'!AD8,2)))</f>
        <v/>
      </c>
      <c r="AH9" s="92" t="str">
        <f>IF(ISERROR(LOG(2^-'∆Ct calculation'!AE8,2)),"",IF(LOG(2^-'∆Ct calculation'!AE8,2)&gt;1,LOG(2^-'∆Ct calculation'!AE8,2),-1/LOG(2^-'∆Ct calculation'!AE8,2)))</f>
        <v/>
      </c>
      <c r="AI9" s="92" t="str">
        <f>IF(ISERROR(LOG(2^-'∆Ct calculation'!AF8,2)),"",IF(LOG(2^-'∆Ct calculation'!AF8,2)&gt;1,LOG(2^-'∆Ct calculation'!AF8,2),-1/LOG(2^-'∆Ct calculation'!AF8,2)))</f>
        <v/>
      </c>
      <c r="AJ9" s="92" t="str">
        <f>IF(ISERROR(LOG(2^-'∆Ct calculation'!AG8,2)),"",IF(LOG(2^-'∆Ct calculation'!AG8,2)&gt;1,LOG(2^-'∆Ct calculation'!AG8,2),-1/LOG(2^-'∆Ct calculation'!AG8,2)))</f>
        <v/>
      </c>
      <c r="AK9" s="92" t="str">
        <f>IF(ISERROR(LOG(2^-'∆Ct calculation'!AH8,2)),"",IF(LOG(2^-'∆Ct calculation'!AH8,2)&gt;1,LOG(2^-'∆Ct calculation'!AH8,2),-1/LOG(2^-'∆Ct calculation'!AH8,2)))</f>
        <v/>
      </c>
      <c r="AL9" s="92" t="str">
        <f>IF(ISERROR(LOG(2^-'∆Ct calculation'!AI8,2)),"",IF(LOG(2^-'∆Ct calculation'!AI8,2)&gt;1,LOG(2^-'∆Ct calculation'!AI8,2),-1/LOG(2^-'∆Ct calculation'!AI8,2)))</f>
        <v/>
      </c>
      <c r="AM9" s="201"/>
      <c r="AN9" s="201"/>
      <c r="AO9" s="201"/>
      <c r="AP9" s="201"/>
      <c r="AQ9" s="201"/>
      <c r="AR9" s="201"/>
      <c r="AS9" s="201"/>
      <c r="AT9" s="201"/>
      <c r="AU9" s="201"/>
    </row>
    <row r="10" spans="1:49" ht="20.100000000000001" customHeight="1">
      <c r="A10" s="201"/>
      <c r="B10" s="201"/>
      <c r="C10" s="13" t="str">
        <f>IF('Gene Informations'!A10="","",'Gene Informations'!A10)</f>
        <v/>
      </c>
      <c r="D10" s="13" t="str">
        <f>IF('Gene Informations'!B10="","",'Gene Informations'!B10)</f>
        <v/>
      </c>
      <c r="E10" s="101" t="str">
        <f>'∆Ct and 2^(-∆Ct) means'!B9</f>
        <v/>
      </c>
      <c r="F10" s="248" t="str">
        <f>IF(ISERROR(LOG(2^-'∆Ct calculation'!C9,2)),"",IF(LOG(2^-'∆Ct calculation'!C9,2)&gt;1,LOG(2^-'∆Ct calculation'!C9,2),-1/LOG(2^-'∆Ct calculation'!C9,2)))</f>
        <v/>
      </c>
      <c r="G10" s="248" t="str">
        <f>IF(ISERROR(LOG(2^-'∆Ct calculation'!D9,2)),"",IF(LOG(2^-'∆Ct calculation'!D9,2)&gt;1,LOG(2^-'∆Ct calculation'!D9,2),-1/LOG(2^-'∆Ct calculation'!D9,2)))</f>
        <v/>
      </c>
      <c r="H10" s="248" t="str">
        <f>IF(ISERROR(LOG(2^-'∆Ct calculation'!E9,2)),"",IF(LOG(2^-'∆Ct calculation'!E9,2)&gt;1,LOG(2^-'∆Ct calculation'!E9,2),-1/LOG(2^-'∆Ct calculation'!E9,2)))</f>
        <v/>
      </c>
      <c r="I10" s="248" t="str">
        <f>IF(ISERROR(LOG(2^-'∆Ct calculation'!F9,2)),"",IF(LOG(2^-'∆Ct calculation'!F9,2)&gt;1,LOG(2^-'∆Ct calculation'!F9,2),-1/LOG(2^-'∆Ct calculation'!F9,2)))</f>
        <v/>
      </c>
      <c r="J10" s="248" t="str">
        <f>IF(ISERROR(LOG(2^-'∆Ct calculation'!G9,2)),"",IF(LOG(2^-'∆Ct calculation'!G9,2)&gt;1,LOG(2^-'∆Ct calculation'!G9,2),-1/LOG(2^-'∆Ct calculation'!G9,2)))</f>
        <v/>
      </c>
      <c r="K10" s="248" t="str">
        <f>IF(ISERROR(LOG(2^-'∆Ct calculation'!H9,2)),"",IF(LOG(2^-'∆Ct calculation'!H9,2)&gt;1,LOG(2^-'∆Ct calculation'!H9,2),-1/LOG(2^-'∆Ct calculation'!H9,2)))</f>
        <v/>
      </c>
      <c r="L10" s="248" t="str">
        <f>IF(ISERROR(LOG(2^-'∆Ct calculation'!I9,2)),"",IF(LOG(2^-'∆Ct calculation'!I9,2)&gt;1,LOG(2^-'∆Ct calculation'!I9,2),-1/LOG(2^-'∆Ct calculation'!I9,2)))</f>
        <v/>
      </c>
      <c r="M10" s="248" t="str">
        <f>IF(ISERROR(LOG(2^-'∆Ct calculation'!J9,2)),"",IF(LOG(2^-'∆Ct calculation'!J9,2)&gt;1,LOG(2^-'∆Ct calculation'!J9,2),-1/LOG(2^-'∆Ct calculation'!J9,2)))</f>
        <v/>
      </c>
      <c r="N10" s="248" t="str">
        <f>IF(ISERROR(LOG(2^-'∆Ct calculation'!K9,2)),"",IF(LOG(2^-'∆Ct calculation'!K9,2)&gt;1,LOG(2^-'∆Ct calculation'!K9,2),-1/LOG(2^-'∆Ct calculation'!K9,2)))</f>
        <v/>
      </c>
      <c r="O10" s="92" t="str">
        <f>IF(ISERROR(LOG(2^-'∆Ct calculation'!L9,2)),"",IF(LOG(2^-'∆Ct calculation'!L9,2)&gt;1,LOG(2^-'∆Ct calculation'!L9,2),-1/LOG(2^-'∆Ct calculation'!L9,2)))</f>
        <v/>
      </c>
      <c r="P10" s="92" t="str">
        <f>IF(ISERROR(LOG(2^-'∆Ct calculation'!M9,2)),"",IF(LOG(2^-'∆Ct calculation'!M9,2)&gt;1,LOG(2^-'∆Ct calculation'!M9,2),-1/LOG(2^-'∆Ct calculation'!M9,2)))</f>
        <v/>
      </c>
      <c r="Q10" s="92" t="str">
        <f>IF(ISERROR(LOG(2^-'∆Ct calculation'!N9,2)),"",IF(LOG(2^-'∆Ct calculation'!N9,2)&gt;1,LOG(2^-'∆Ct calculation'!N9,2),-1/LOG(2^-'∆Ct calculation'!N9,2)))</f>
        <v/>
      </c>
      <c r="R10" s="92" t="str">
        <f>IF(ISERROR(LOG(2^-'∆Ct calculation'!O9,2)),"",IF(LOG(2^-'∆Ct calculation'!O9,2)&gt;1,LOG(2^-'∆Ct calculation'!O9,2),-1/LOG(2^-'∆Ct calculation'!O9,2)))</f>
        <v/>
      </c>
      <c r="S10" s="92" t="str">
        <f>IF(ISERROR(LOG(2^-'∆Ct calculation'!P9,2)),"",IF(LOG(2^-'∆Ct calculation'!P9,2)&gt;1,LOG(2^-'∆Ct calculation'!P9,2),-1/LOG(2^-'∆Ct calculation'!P9,2)))</f>
        <v/>
      </c>
      <c r="T10" s="92" t="str">
        <f>IF(ISERROR(LOG(2^-'∆Ct calculation'!Q9,2)),"",IF(LOG(2^-'∆Ct calculation'!Q9,2)&gt;1,LOG(2^-'∆Ct calculation'!Q9,2),-1/LOG(2^-'∆Ct calculation'!Q9,2)))</f>
        <v/>
      </c>
      <c r="U10" s="92" t="str">
        <f>IF(ISERROR(LOG(2^-'∆Ct calculation'!R9,2)),"",IF(LOG(2^-'∆Ct calculation'!R9,2)&gt;1,LOG(2^-'∆Ct calculation'!R9,2),-1/LOG(2^-'∆Ct calculation'!R9,2)))</f>
        <v/>
      </c>
      <c r="V10" s="92" t="str">
        <f>IF(ISERROR(LOG(2^-'∆Ct calculation'!S9,2)),"",IF(LOG(2^-'∆Ct calculation'!S9,2)&gt;1,LOG(2^-'∆Ct calculation'!S9,2),-1/LOG(2^-'∆Ct calculation'!S9,2)))</f>
        <v/>
      </c>
      <c r="W10" s="92" t="str">
        <f>IF(ISERROR(LOG(2^-'∆Ct calculation'!T9,2)),"",IF(LOG(2^-'∆Ct calculation'!T9,2)&gt;1,LOG(2^-'∆Ct calculation'!T9,2),-1/LOG(2^-'∆Ct calculation'!T9,2)))</f>
        <v/>
      </c>
      <c r="X10" s="92" t="str">
        <f>IF(ISERROR(LOG(2^-'∆Ct calculation'!U9,2)),"",IF(LOG(2^-'∆Ct calculation'!U9,2)&gt;1,LOG(2^-'∆Ct calculation'!U9,2),-1/LOG(2^-'∆Ct calculation'!U9,2)))</f>
        <v/>
      </c>
      <c r="Y10" s="92" t="str">
        <f>IF(ISERROR(LOG(2^-'∆Ct calculation'!V9,2)),"",IF(LOG(2^-'∆Ct calculation'!V9,2)&gt;1,LOG(2^-'∆Ct calculation'!V9,2),-1/LOG(2^-'∆Ct calculation'!V9,2)))</f>
        <v/>
      </c>
      <c r="Z10" s="92" t="str">
        <f>IF(ISERROR(LOG(2^-'∆Ct calculation'!W9,2)),"",IF(LOG(2^-'∆Ct calculation'!W9,2)&gt;1,LOG(2^-'∆Ct calculation'!W9,2),-1/LOG(2^-'∆Ct calculation'!W9,2)))</f>
        <v/>
      </c>
      <c r="AA10" s="92" t="str">
        <f>IF(ISERROR(LOG(2^-'∆Ct calculation'!X9,2)),"",IF(LOG(2^-'∆Ct calculation'!X9,2)&gt;1,LOG(2^-'∆Ct calculation'!X9,2),-1/LOG(2^-'∆Ct calculation'!X9,2)))</f>
        <v/>
      </c>
      <c r="AB10" s="92" t="str">
        <f>IF(ISERROR(LOG(2^-'∆Ct calculation'!Y9,2)),"",IF(LOG(2^-'∆Ct calculation'!Y9,2)&gt;1,LOG(2^-'∆Ct calculation'!Y9,2),-1/LOG(2^-'∆Ct calculation'!Y9,2)))</f>
        <v/>
      </c>
      <c r="AC10" s="92" t="str">
        <f>IF(ISERROR(LOG(2^-'∆Ct calculation'!Z9,2)),"",IF(LOG(2^-'∆Ct calculation'!Z9,2)&gt;1,LOG(2^-'∆Ct calculation'!Z9,2),-1/LOG(2^-'∆Ct calculation'!Z9,2)))</f>
        <v/>
      </c>
      <c r="AD10" s="92" t="str">
        <f>IF(ISERROR(LOG(2^-'∆Ct calculation'!AA9,2)),"",IF(LOG(2^-'∆Ct calculation'!AA9,2)&gt;1,LOG(2^-'∆Ct calculation'!AA9,2),-1/LOG(2^-'∆Ct calculation'!AA9,2)))</f>
        <v/>
      </c>
      <c r="AE10" s="92" t="str">
        <f>IF(ISERROR(LOG(2^-'∆Ct calculation'!AB9,2)),"",IF(LOG(2^-'∆Ct calculation'!AB9,2)&gt;1,LOG(2^-'∆Ct calculation'!AB9,2),-1/LOG(2^-'∆Ct calculation'!AB9,2)))</f>
        <v/>
      </c>
      <c r="AF10" s="92" t="str">
        <f>IF(ISERROR(LOG(2^-'∆Ct calculation'!AC9,2)),"",IF(LOG(2^-'∆Ct calculation'!AC9,2)&gt;1,LOG(2^-'∆Ct calculation'!AC9,2),-1/LOG(2^-'∆Ct calculation'!AC9,2)))</f>
        <v/>
      </c>
      <c r="AG10" s="92" t="str">
        <f>IF(ISERROR(LOG(2^-'∆Ct calculation'!AD9,2)),"",IF(LOG(2^-'∆Ct calculation'!AD9,2)&gt;1,LOG(2^-'∆Ct calculation'!AD9,2),-1/LOG(2^-'∆Ct calculation'!AD9,2)))</f>
        <v/>
      </c>
      <c r="AH10" s="92" t="str">
        <f>IF(ISERROR(LOG(2^-'∆Ct calculation'!AE9,2)),"",IF(LOG(2^-'∆Ct calculation'!AE9,2)&gt;1,LOG(2^-'∆Ct calculation'!AE9,2),-1/LOG(2^-'∆Ct calculation'!AE9,2)))</f>
        <v/>
      </c>
      <c r="AI10" s="92" t="str">
        <f>IF(ISERROR(LOG(2^-'∆Ct calculation'!AF9,2)),"",IF(LOG(2^-'∆Ct calculation'!AF9,2)&gt;1,LOG(2^-'∆Ct calculation'!AF9,2),-1/LOG(2^-'∆Ct calculation'!AF9,2)))</f>
        <v/>
      </c>
      <c r="AJ10" s="92" t="str">
        <f>IF(ISERROR(LOG(2^-'∆Ct calculation'!AG9,2)),"",IF(LOG(2^-'∆Ct calculation'!AG9,2)&gt;1,LOG(2^-'∆Ct calculation'!AG9,2),-1/LOG(2^-'∆Ct calculation'!AG9,2)))</f>
        <v/>
      </c>
      <c r="AK10" s="92" t="str">
        <f>IF(ISERROR(LOG(2^-'∆Ct calculation'!AH9,2)),"",IF(LOG(2^-'∆Ct calculation'!AH9,2)&gt;1,LOG(2^-'∆Ct calculation'!AH9,2),-1/LOG(2^-'∆Ct calculation'!AH9,2)))</f>
        <v/>
      </c>
      <c r="AL10" s="92" t="str">
        <f>IF(ISERROR(LOG(2^-'∆Ct calculation'!AI9,2)),"",IF(LOG(2^-'∆Ct calculation'!AI9,2)&gt;1,LOG(2^-'∆Ct calculation'!AI9,2),-1/LOG(2^-'∆Ct calculation'!AI9,2)))</f>
        <v/>
      </c>
      <c r="AM10" s="236"/>
      <c r="AN10" s="236"/>
      <c r="AO10" s="236"/>
      <c r="AP10" s="236"/>
      <c r="AQ10" s="236"/>
      <c r="AR10" s="236"/>
      <c r="AS10" s="236"/>
      <c r="AT10" s="236"/>
      <c r="AU10" s="236"/>
      <c r="AV10" s="14"/>
      <c r="AW10" s="14"/>
    </row>
    <row r="11" spans="1:49" ht="20.100000000000001" customHeight="1">
      <c r="A11" s="201"/>
      <c r="B11" s="201"/>
      <c r="C11" s="13" t="str">
        <f>IF('Gene Informations'!A11="","",'Gene Informations'!A11)</f>
        <v/>
      </c>
      <c r="D11" s="13" t="str">
        <f>IF('Gene Informations'!B11="","",'Gene Informations'!B11)</f>
        <v/>
      </c>
      <c r="E11" s="101" t="str">
        <f>'∆Ct and 2^(-∆Ct) means'!B10</f>
        <v/>
      </c>
      <c r="F11" s="248" t="str">
        <f>IF(ISERROR(LOG(2^-'∆Ct calculation'!C10,2)),"",IF(LOG(2^-'∆Ct calculation'!C10,2)&gt;1,LOG(2^-'∆Ct calculation'!C10,2),-1/LOG(2^-'∆Ct calculation'!C10,2)))</f>
        <v/>
      </c>
      <c r="G11" s="248" t="str">
        <f>IF(ISERROR(LOG(2^-'∆Ct calculation'!D10,2)),"",IF(LOG(2^-'∆Ct calculation'!D10,2)&gt;1,LOG(2^-'∆Ct calculation'!D10,2),-1/LOG(2^-'∆Ct calculation'!D10,2)))</f>
        <v/>
      </c>
      <c r="H11" s="248" t="str">
        <f>IF(ISERROR(LOG(2^-'∆Ct calculation'!E10,2)),"",IF(LOG(2^-'∆Ct calculation'!E10,2)&gt;1,LOG(2^-'∆Ct calculation'!E10,2),-1/LOG(2^-'∆Ct calculation'!E10,2)))</f>
        <v/>
      </c>
      <c r="I11" s="248" t="str">
        <f>IF(ISERROR(LOG(2^-'∆Ct calculation'!F10,2)),"",IF(LOG(2^-'∆Ct calculation'!F10,2)&gt;1,LOG(2^-'∆Ct calculation'!F10,2),-1/LOG(2^-'∆Ct calculation'!F10,2)))</f>
        <v/>
      </c>
      <c r="J11" s="248" t="str">
        <f>IF(ISERROR(LOG(2^-'∆Ct calculation'!G10,2)),"",IF(LOG(2^-'∆Ct calculation'!G10,2)&gt;1,LOG(2^-'∆Ct calculation'!G10,2),-1/LOG(2^-'∆Ct calculation'!G10,2)))</f>
        <v/>
      </c>
      <c r="K11" s="248" t="str">
        <f>IF(ISERROR(LOG(2^-'∆Ct calculation'!H10,2)),"",IF(LOG(2^-'∆Ct calculation'!H10,2)&gt;1,LOG(2^-'∆Ct calculation'!H10,2),-1/LOG(2^-'∆Ct calculation'!H10,2)))</f>
        <v/>
      </c>
      <c r="L11" s="248" t="str">
        <f>IF(ISERROR(LOG(2^-'∆Ct calculation'!I10,2)),"",IF(LOG(2^-'∆Ct calculation'!I10,2)&gt;1,LOG(2^-'∆Ct calculation'!I10,2),-1/LOG(2^-'∆Ct calculation'!I10,2)))</f>
        <v/>
      </c>
      <c r="M11" s="248" t="str">
        <f>IF(ISERROR(LOG(2^-'∆Ct calculation'!J10,2)),"",IF(LOG(2^-'∆Ct calculation'!J10,2)&gt;1,LOG(2^-'∆Ct calculation'!J10,2),-1/LOG(2^-'∆Ct calculation'!J10,2)))</f>
        <v/>
      </c>
      <c r="N11" s="248" t="str">
        <f>IF(ISERROR(LOG(2^-'∆Ct calculation'!K10,2)),"",IF(LOG(2^-'∆Ct calculation'!K10,2)&gt;1,LOG(2^-'∆Ct calculation'!K10,2),-1/LOG(2^-'∆Ct calculation'!K10,2)))</f>
        <v/>
      </c>
      <c r="O11" s="92" t="str">
        <f>IF(ISERROR(LOG(2^-'∆Ct calculation'!L10,2)),"",IF(LOG(2^-'∆Ct calculation'!L10,2)&gt;1,LOG(2^-'∆Ct calculation'!L10,2),-1/LOG(2^-'∆Ct calculation'!L10,2)))</f>
        <v/>
      </c>
      <c r="P11" s="92" t="str">
        <f>IF(ISERROR(LOG(2^-'∆Ct calculation'!M10,2)),"",IF(LOG(2^-'∆Ct calculation'!M10,2)&gt;1,LOG(2^-'∆Ct calculation'!M10,2),-1/LOG(2^-'∆Ct calculation'!M10,2)))</f>
        <v/>
      </c>
      <c r="Q11" s="92" t="str">
        <f>IF(ISERROR(LOG(2^-'∆Ct calculation'!N10,2)),"",IF(LOG(2^-'∆Ct calculation'!N10,2)&gt;1,LOG(2^-'∆Ct calculation'!N10,2),-1/LOG(2^-'∆Ct calculation'!N10,2)))</f>
        <v/>
      </c>
      <c r="R11" s="92" t="str">
        <f>IF(ISERROR(LOG(2^-'∆Ct calculation'!O10,2)),"",IF(LOG(2^-'∆Ct calculation'!O10,2)&gt;1,LOG(2^-'∆Ct calculation'!O10,2),-1/LOG(2^-'∆Ct calculation'!O10,2)))</f>
        <v/>
      </c>
      <c r="S11" s="92" t="str">
        <f>IF(ISERROR(LOG(2^-'∆Ct calculation'!P10,2)),"",IF(LOG(2^-'∆Ct calculation'!P10,2)&gt;1,LOG(2^-'∆Ct calculation'!P10,2),-1/LOG(2^-'∆Ct calculation'!P10,2)))</f>
        <v/>
      </c>
      <c r="T11" s="92" t="str">
        <f>IF(ISERROR(LOG(2^-'∆Ct calculation'!Q10,2)),"",IF(LOG(2^-'∆Ct calculation'!Q10,2)&gt;1,LOG(2^-'∆Ct calculation'!Q10,2),-1/LOG(2^-'∆Ct calculation'!Q10,2)))</f>
        <v/>
      </c>
      <c r="U11" s="92" t="str">
        <f>IF(ISERROR(LOG(2^-'∆Ct calculation'!R10,2)),"",IF(LOG(2^-'∆Ct calculation'!R10,2)&gt;1,LOG(2^-'∆Ct calculation'!R10,2),-1/LOG(2^-'∆Ct calculation'!R10,2)))</f>
        <v/>
      </c>
      <c r="V11" s="92" t="str">
        <f>IF(ISERROR(LOG(2^-'∆Ct calculation'!S10,2)),"",IF(LOG(2^-'∆Ct calculation'!S10,2)&gt;1,LOG(2^-'∆Ct calculation'!S10,2),-1/LOG(2^-'∆Ct calculation'!S10,2)))</f>
        <v/>
      </c>
      <c r="W11" s="92" t="str">
        <f>IF(ISERROR(LOG(2^-'∆Ct calculation'!T10,2)),"",IF(LOG(2^-'∆Ct calculation'!T10,2)&gt;1,LOG(2^-'∆Ct calculation'!T10,2),-1/LOG(2^-'∆Ct calculation'!T10,2)))</f>
        <v/>
      </c>
      <c r="X11" s="92" t="str">
        <f>IF(ISERROR(LOG(2^-'∆Ct calculation'!U10,2)),"",IF(LOG(2^-'∆Ct calculation'!U10,2)&gt;1,LOG(2^-'∆Ct calculation'!U10,2),-1/LOG(2^-'∆Ct calculation'!U10,2)))</f>
        <v/>
      </c>
      <c r="Y11" s="92" t="str">
        <f>IF(ISERROR(LOG(2^-'∆Ct calculation'!V10,2)),"",IF(LOG(2^-'∆Ct calculation'!V10,2)&gt;1,LOG(2^-'∆Ct calculation'!V10,2),-1/LOG(2^-'∆Ct calculation'!V10,2)))</f>
        <v/>
      </c>
      <c r="Z11" s="92" t="str">
        <f>IF(ISERROR(LOG(2^-'∆Ct calculation'!W10,2)),"",IF(LOG(2^-'∆Ct calculation'!W10,2)&gt;1,LOG(2^-'∆Ct calculation'!W10,2),-1/LOG(2^-'∆Ct calculation'!W10,2)))</f>
        <v/>
      </c>
      <c r="AA11" s="92" t="str">
        <f>IF(ISERROR(LOG(2^-'∆Ct calculation'!X10,2)),"",IF(LOG(2^-'∆Ct calculation'!X10,2)&gt;1,LOG(2^-'∆Ct calculation'!X10,2),-1/LOG(2^-'∆Ct calculation'!X10,2)))</f>
        <v/>
      </c>
      <c r="AB11" s="92" t="str">
        <f>IF(ISERROR(LOG(2^-'∆Ct calculation'!Y10,2)),"",IF(LOG(2^-'∆Ct calculation'!Y10,2)&gt;1,LOG(2^-'∆Ct calculation'!Y10,2),-1/LOG(2^-'∆Ct calculation'!Y10,2)))</f>
        <v/>
      </c>
      <c r="AC11" s="92" t="str">
        <f>IF(ISERROR(LOG(2^-'∆Ct calculation'!Z10,2)),"",IF(LOG(2^-'∆Ct calculation'!Z10,2)&gt;1,LOG(2^-'∆Ct calculation'!Z10,2),-1/LOG(2^-'∆Ct calculation'!Z10,2)))</f>
        <v/>
      </c>
      <c r="AD11" s="92" t="str">
        <f>IF(ISERROR(LOG(2^-'∆Ct calculation'!AA10,2)),"",IF(LOG(2^-'∆Ct calculation'!AA10,2)&gt;1,LOG(2^-'∆Ct calculation'!AA10,2),-1/LOG(2^-'∆Ct calculation'!AA10,2)))</f>
        <v/>
      </c>
      <c r="AE11" s="92" t="str">
        <f>IF(ISERROR(LOG(2^-'∆Ct calculation'!AB10,2)),"",IF(LOG(2^-'∆Ct calculation'!AB10,2)&gt;1,LOG(2^-'∆Ct calculation'!AB10,2),-1/LOG(2^-'∆Ct calculation'!AB10,2)))</f>
        <v/>
      </c>
      <c r="AF11" s="92" t="str">
        <f>IF(ISERROR(LOG(2^-'∆Ct calculation'!AC10,2)),"",IF(LOG(2^-'∆Ct calculation'!AC10,2)&gt;1,LOG(2^-'∆Ct calculation'!AC10,2),-1/LOG(2^-'∆Ct calculation'!AC10,2)))</f>
        <v/>
      </c>
      <c r="AG11" s="92" t="str">
        <f>IF(ISERROR(LOG(2^-'∆Ct calculation'!AD10,2)),"",IF(LOG(2^-'∆Ct calculation'!AD10,2)&gt;1,LOG(2^-'∆Ct calculation'!AD10,2),-1/LOG(2^-'∆Ct calculation'!AD10,2)))</f>
        <v/>
      </c>
      <c r="AH11" s="92" t="str">
        <f>IF(ISERROR(LOG(2^-'∆Ct calculation'!AE10,2)),"",IF(LOG(2^-'∆Ct calculation'!AE10,2)&gt;1,LOG(2^-'∆Ct calculation'!AE10,2),-1/LOG(2^-'∆Ct calculation'!AE10,2)))</f>
        <v/>
      </c>
      <c r="AI11" s="92" t="str">
        <f>IF(ISERROR(LOG(2^-'∆Ct calculation'!AF10,2)),"",IF(LOG(2^-'∆Ct calculation'!AF10,2)&gt;1,LOG(2^-'∆Ct calculation'!AF10,2),-1/LOG(2^-'∆Ct calculation'!AF10,2)))</f>
        <v/>
      </c>
      <c r="AJ11" s="92" t="str">
        <f>IF(ISERROR(LOG(2^-'∆Ct calculation'!AG10,2)),"",IF(LOG(2^-'∆Ct calculation'!AG10,2)&gt;1,LOG(2^-'∆Ct calculation'!AG10,2),-1/LOG(2^-'∆Ct calculation'!AG10,2)))</f>
        <v/>
      </c>
      <c r="AK11" s="92" t="str">
        <f>IF(ISERROR(LOG(2^-'∆Ct calculation'!AH10,2)),"",IF(LOG(2^-'∆Ct calculation'!AH10,2)&gt;1,LOG(2^-'∆Ct calculation'!AH10,2),-1/LOG(2^-'∆Ct calculation'!AH10,2)))</f>
        <v/>
      </c>
      <c r="AL11" s="92" t="str">
        <f>IF(ISERROR(LOG(2^-'∆Ct calculation'!AI10,2)),"",IF(LOG(2^-'∆Ct calculation'!AI10,2)&gt;1,LOG(2^-'∆Ct calculation'!AI10,2),-1/LOG(2^-'∆Ct calculation'!AI10,2)))</f>
        <v/>
      </c>
      <c r="AM11" s="201"/>
      <c r="AN11" s="201"/>
      <c r="AO11" s="201"/>
      <c r="AP11" s="201"/>
      <c r="AQ11" s="201"/>
      <c r="AR11" s="201"/>
      <c r="AS11" s="201"/>
      <c r="AT11" s="201"/>
      <c r="AU11" s="201"/>
    </row>
    <row r="12" spans="1:49" ht="20.100000000000001" customHeight="1">
      <c r="A12" s="201"/>
      <c r="B12" s="201"/>
      <c r="C12" s="13" t="str">
        <f>IF('Gene Informations'!A12="","",'Gene Informations'!A12)</f>
        <v/>
      </c>
      <c r="D12" s="13" t="str">
        <f>IF('Gene Informations'!B12="","",'Gene Informations'!B12)</f>
        <v/>
      </c>
      <c r="E12" s="101" t="str">
        <f>'∆Ct and 2^(-∆Ct) means'!B11</f>
        <v/>
      </c>
      <c r="F12" s="248" t="str">
        <f>IF(ISERROR(LOG(2^-'∆Ct calculation'!C11,2)),"",IF(LOG(2^-'∆Ct calculation'!C11,2)&gt;1,LOG(2^-'∆Ct calculation'!C11,2),-1/LOG(2^-'∆Ct calculation'!C11,2)))</f>
        <v/>
      </c>
      <c r="G12" s="248" t="str">
        <f>IF(ISERROR(LOG(2^-'∆Ct calculation'!D11,2)),"",IF(LOG(2^-'∆Ct calculation'!D11,2)&gt;1,LOG(2^-'∆Ct calculation'!D11,2),-1/LOG(2^-'∆Ct calculation'!D11,2)))</f>
        <v/>
      </c>
      <c r="H12" s="248" t="str">
        <f>IF(ISERROR(LOG(2^-'∆Ct calculation'!E11,2)),"",IF(LOG(2^-'∆Ct calculation'!E11,2)&gt;1,LOG(2^-'∆Ct calculation'!E11,2),-1/LOG(2^-'∆Ct calculation'!E11,2)))</f>
        <v/>
      </c>
      <c r="I12" s="248" t="str">
        <f>IF(ISERROR(LOG(2^-'∆Ct calculation'!F11,2)),"",IF(LOG(2^-'∆Ct calculation'!F11,2)&gt;1,LOG(2^-'∆Ct calculation'!F11,2),-1/LOG(2^-'∆Ct calculation'!F11,2)))</f>
        <v/>
      </c>
      <c r="J12" s="248" t="str">
        <f>IF(ISERROR(LOG(2^-'∆Ct calculation'!G11,2)),"",IF(LOG(2^-'∆Ct calculation'!G11,2)&gt;1,LOG(2^-'∆Ct calculation'!G11,2),-1/LOG(2^-'∆Ct calculation'!G11,2)))</f>
        <v/>
      </c>
      <c r="K12" s="248" t="str">
        <f>IF(ISERROR(LOG(2^-'∆Ct calculation'!H11,2)),"",IF(LOG(2^-'∆Ct calculation'!H11,2)&gt;1,LOG(2^-'∆Ct calculation'!H11,2),-1/LOG(2^-'∆Ct calculation'!H11,2)))</f>
        <v/>
      </c>
      <c r="L12" s="248" t="str">
        <f>IF(ISERROR(LOG(2^-'∆Ct calculation'!I11,2)),"",IF(LOG(2^-'∆Ct calculation'!I11,2)&gt;1,LOG(2^-'∆Ct calculation'!I11,2),-1/LOG(2^-'∆Ct calculation'!I11,2)))</f>
        <v/>
      </c>
      <c r="M12" s="248" t="str">
        <f>IF(ISERROR(LOG(2^-'∆Ct calculation'!J11,2)),"",IF(LOG(2^-'∆Ct calculation'!J11,2)&gt;1,LOG(2^-'∆Ct calculation'!J11,2),-1/LOG(2^-'∆Ct calculation'!J11,2)))</f>
        <v/>
      </c>
      <c r="N12" s="248" t="str">
        <f>IF(ISERROR(LOG(2^-'∆Ct calculation'!K11,2)),"",IF(LOG(2^-'∆Ct calculation'!K11,2)&gt;1,LOG(2^-'∆Ct calculation'!K11,2),-1/LOG(2^-'∆Ct calculation'!K11,2)))</f>
        <v/>
      </c>
      <c r="O12" s="92" t="str">
        <f>IF(ISERROR(LOG(2^-'∆Ct calculation'!L11,2)),"",IF(LOG(2^-'∆Ct calculation'!L11,2)&gt;1,LOG(2^-'∆Ct calculation'!L11,2),-1/LOG(2^-'∆Ct calculation'!L11,2)))</f>
        <v/>
      </c>
      <c r="P12" s="92" t="str">
        <f>IF(ISERROR(LOG(2^-'∆Ct calculation'!M11,2)),"",IF(LOG(2^-'∆Ct calculation'!M11,2)&gt;1,LOG(2^-'∆Ct calculation'!M11,2),-1/LOG(2^-'∆Ct calculation'!M11,2)))</f>
        <v/>
      </c>
      <c r="Q12" s="92" t="str">
        <f>IF(ISERROR(LOG(2^-'∆Ct calculation'!N11,2)),"",IF(LOG(2^-'∆Ct calculation'!N11,2)&gt;1,LOG(2^-'∆Ct calculation'!N11,2),-1/LOG(2^-'∆Ct calculation'!N11,2)))</f>
        <v/>
      </c>
      <c r="R12" s="92" t="str">
        <f>IF(ISERROR(LOG(2^-'∆Ct calculation'!O11,2)),"",IF(LOG(2^-'∆Ct calculation'!O11,2)&gt;1,LOG(2^-'∆Ct calculation'!O11,2),-1/LOG(2^-'∆Ct calculation'!O11,2)))</f>
        <v/>
      </c>
      <c r="S12" s="92" t="str">
        <f>IF(ISERROR(LOG(2^-'∆Ct calculation'!P11,2)),"",IF(LOG(2^-'∆Ct calculation'!P11,2)&gt;1,LOG(2^-'∆Ct calculation'!P11,2),-1/LOG(2^-'∆Ct calculation'!P11,2)))</f>
        <v/>
      </c>
      <c r="T12" s="92" t="str">
        <f>IF(ISERROR(LOG(2^-'∆Ct calculation'!Q11,2)),"",IF(LOG(2^-'∆Ct calculation'!Q11,2)&gt;1,LOG(2^-'∆Ct calculation'!Q11,2),-1/LOG(2^-'∆Ct calculation'!Q11,2)))</f>
        <v/>
      </c>
      <c r="U12" s="92" t="str">
        <f>IF(ISERROR(LOG(2^-'∆Ct calculation'!R11,2)),"",IF(LOG(2^-'∆Ct calculation'!R11,2)&gt;1,LOG(2^-'∆Ct calculation'!R11,2),-1/LOG(2^-'∆Ct calculation'!R11,2)))</f>
        <v/>
      </c>
      <c r="V12" s="92" t="str">
        <f>IF(ISERROR(LOG(2^-'∆Ct calculation'!S11,2)),"",IF(LOG(2^-'∆Ct calculation'!S11,2)&gt;1,LOG(2^-'∆Ct calculation'!S11,2),-1/LOG(2^-'∆Ct calculation'!S11,2)))</f>
        <v/>
      </c>
      <c r="W12" s="92" t="str">
        <f>IF(ISERROR(LOG(2^-'∆Ct calculation'!T11,2)),"",IF(LOG(2^-'∆Ct calculation'!T11,2)&gt;1,LOG(2^-'∆Ct calculation'!T11,2),-1/LOG(2^-'∆Ct calculation'!T11,2)))</f>
        <v/>
      </c>
      <c r="X12" s="92" t="str">
        <f>IF(ISERROR(LOG(2^-'∆Ct calculation'!U11,2)),"",IF(LOG(2^-'∆Ct calculation'!U11,2)&gt;1,LOG(2^-'∆Ct calculation'!U11,2),-1/LOG(2^-'∆Ct calculation'!U11,2)))</f>
        <v/>
      </c>
      <c r="Y12" s="92" t="str">
        <f>IF(ISERROR(LOG(2^-'∆Ct calculation'!V11,2)),"",IF(LOG(2^-'∆Ct calculation'!V11,2)&gt;1,LOG(2^-'∆Ct calculation'!V11,2),-1/LOG(2^-'∆Ct calculation'!V11,2)))</f>
        <v/>
      </c>
      <c r="Z12" s="92" t="str">
        <f>IF(ISERROR(LOG(2^-'∆Ct calculation'!W11,2)),"",IF(LOG(2^-'∆Ct calculation'!W11,2)&gt;1,LOG(2^-'∆Ct calculation'!W11,2),-1/LOG(2^-'∆Ct calculation'!W11,2)))</f>
        <v/>
      </c>
      <c r="AA12" s="92" t="str">
        <f>IF(ISERROR(LOG(2^-'∆Ct calculation'!X11,2)),"",IF(LOG(2^-'∆Ct calculation'!X11,2)&gt;1,LOG(2^-'∆Ct calculation'!X11,2),-1/LOG(2^-'∆Ct calculation'!X11,2)))</f>
        <v/>
      </c>
      <c r="AB12" s="92" t="str">
        <f>IF(ISERROR(LOG(2^-'∆Ct calculation'!Y11,2)),"",IF(LOG(2^-'∆Ct calculation'!Y11,2)&gt;1,LOG(2^-'∆Ct calculation'!Y11,2),-1/LOG(2^-'∆Ct calculation'!Y11,2)))</f>
        <v/>
      </c>
      <c r="AC12" s="92" t="str">
        <f>IF(ISERROR(LOG(2^-'∆Ct calculation'!Z11,2)),"",IF(LOG(2^-'∆Ct calculation'!Z11,2)&gt;1,LOG(2^-'∆Ct calculation'!Z11,2),-1/LOG(2^-'∆Ct calculation'!Z11,2)))</f>
        <v/>
      </c>
      <c r="AD12" s="92" t="str">
        <f>IF(ISERROR(LOG(2^-'∆Ct calculation'!AA11,2)),"",IF(LOG(2^-'∆Ct calculation'!AA11,2)&gt;1,LOG(2^-'∆Ct calculation'!AA11,2),-1/LOG(2^-'∆Ct calculation'!AA11,2)))</f>
        <v/>
      </c>
      <c r="AE12" s="92" t="str">
        <f>IF(ISERROR(LOG(2^-'∆Ct calculation'!AB11,2)),"",IF(LOG(2^-'∆Ct calculation'!AB11,2)&gt;1,LOG(2^-'∆Ct calculation'!AB11,2),-1/LOG(2^-'∆Ct calculation'!AB11,2)))</f>
        <v/>
      </c>
      <c r="AF12" s="92" t="str">
        <f>IF(ISERROR(LOG(2^-'∆Ct calculation'!AC11,2)),"",IF(LOG(2^-'∆Ct calculation'!AC11,2)&gt;1,LOG(2^-'∆Ct calculation'!AC11,2),-1/LOG(2^-'∆Ct calculation'!AC11,2)))</f>
        <v/>
      </c>
      <c r="AG12" s="92" t="str">
        <f>IF(ISERROR(LOG(2^-'∆Ct calculation'!AD11,2)),"",IF(LOG(2^-'∆Ct calculation'!AD11,2)&gt;1,LOG(2^-'∆Ct calculation'!AD11,2),-1/LOG(2^-'∆Ct calculation'!AD11,2)))</f>
        <v/>
      </c>
      <c r="AH12" s="92" t="str">
        <f>IF(ISERROR(LOG(2^-'∆Ct calculation'!AE11,2)),"",IF(LOG(2^-'∆Ct calculation'!AE11,2)&gt;1,LOG(2^-'∆Ct calculation'!AE11,2),-1/LOG(2^-'∆Ct calculation'!AE11,2)))</f>
        <v/>
      </c>
      <c r="AI12" s="92" t="str">
        <f>IF(ISERROR(LOG(2^-'∆Ct calculation'!AF11,2)),"",IF(LOG(2^-'∆Ct calculation'!AF11,2)&gt;1,LOG(2^-'∆Ct calculation'!AF11,2),-1/LOG(2^-'∆Ct calculation'!AF11,2)))</f>
        <v/>
      </c>
      <c r="AJ12" s="92" t="str">
        <f>IF(ISERROR(LOG(2^-'∆Ct calculation'!AG11,2)),"",IF(LOG(2^-'∆Ct calculation'!AG11,2)&gt;1,LOG(2^-'∆Ct calculation'!AG11,2),-1/LOG(2^-'∆Ct calculation'!AG11,2)))</f>
        <v/>
      </c>
      <c r="AK12" s="92" t="str">
        <f>IF(ISERROR(LOG(2^-'∆Ct calculation'!AH11,2)),"",IF(LOG(2^-'∆Ct calculation'!AH11,2)&gt;1,LOG(2^-'∆Ct calculation'!AH11,2),-1/LOG(2^-'∆Ct calculation'!AH11,2)))</f>
        <v/>
      </c>
      <c r="AL12" s="92" t="str">
        <f>IF(ISERROR(LOG(2^-'∆Ct calculation'!AI11,2)),"",IF(LOG(2^-'∆Ct calculation'!AI11,2)&gt;1,LOG(2^-'∆Ct calculation'!AI11,2),-1/LOG(2^-'∆Ct calculation'!AI11,2)))</f>
        <v/>
      </c>
      <c r="AM12" s="236"/>
      <c r="AN12" s="236"/>
      <c r="AO12" s="236"/>
      <c r="AP12" s="236"/>
      <c r="AQ12" s="236"/>
      <c r="AR12" s="236"/>
      <c r="AS12" s="236"/>
      <c r="AT12" s="236"/>
      <c r="AU12" s="236"/>
      <c r="AV12" s="14"/>
      <c r="AW12" s="14"/>
    </row>
    <row r="13" spans="1:49" ht="20.100000000000001" customHeight="1">
      <c r="A13" s="201"/>
      <c r="B13" s="201"/>
      <c r="C13" s="13" t="str">
        <f>IF('Gene Informations'!A13="","",'Gene Informations'!A13)</f>
        <v/>
      </c>
      <c r="D13" s="13" t="str">
        <f>IF('Gene Informations'!B13="","",'Gene Informations'!B13)</f>
        <v/>
      </c>
      <c r="E13" s="101" t="str">
        <f>'∆Ct and 2^(-∆Ct) means'!B12</f>
        <v/>
      </c>
      <c r="F13" s="248" t="str">
        <f>IF(ISERROR(LOG(2^-'∆Ct calculation'!C12,2)),"",IF(LOG(2^-'∆Ct calculation'!C12,2)&gt;1,LOG(2^-'∆Ct calculation'!C12,2),-1/LOG(2^-'∆Ct calculation'!C12,2)))</f>
        <v/>
      </c>
      <c r="G13" s="248" t="str">
        <f>IF(ISERROR(LOG(2^-'∆Ct calculation'!D12,2)),"",IF(LOG(2^-'∆Ct calculation'!D12,2)&gt;1,LOG(2^-'∆Ct calculation'!D12,2),-1/LOG(2^-'∆Ct calculation'!D12,2)))</f>
        <v/>
      </c>
      <c r="H13" s="248" t="str">
        <f>IF(ISERROR(LOG(2^-'∆Ct calculation'!E12,2)),"",IF(LOG(2^-'∆Ct calculation'!E12,2)&gt;1,LOG(2^-'∆Ct calculation'!E12,2),-1/LOG(2^-'∆Ct calculation'!E12,2)))</f>
        <v/>
      </c>
      <c r="I13" s="248" t="str">
        <f>IF(ISERROR(LOG(2^-'∆Ct calculation'!F12,2)),"",IF(LOG(2^-'∆Ct calculation'!F12,2)&gt;1,LOG(2^-'∆Ct calculation'!F12,2),-1/LOG(2^-'∆Ct calculation'!F12,2)))</f>
        <v/>
      </c>
      <c r="J13" s="248" t="str">
        <f>IF(ISERROR(LOG(2^-'∆Ct calculation'!G12,2)),"",IF(LOG(2^-'∆Ct calculation'!G12,2)&gt;1,LOG(2^-'∆Ct calculation'!G12,2),-1/LOG(2^-'∆Ct calculation'!G12,2)))</f>
        <v/>
      </c>
      <c r="K13" s="248" t="str">
        <f>IF(ISERROR(LOG(2^-'∆Ct calculation'!H12,2)),"",IF(LOG(2^-'∆Ct calculation'!H12,2)&gt;1,LOG(2^-'∆Ct calculation'!H12,2),-1/LOG(2^-'∆Ct calculation'!H12,2)))</f>
        <v/>
      </c>
      <c r="L13" s="248" t="str">
        <f>IF(ISERROR(LOG(2^-'∆Ct calculation'!I12,2)),"",IF(LOG(2^-'∆Ct calculation'!I12,2)&gt;1,LOG(2^-'∆Ct calculation'!I12,2),-1/LOG(2^-'∆Ct calculation'!I12,2)))</f>
        <v/>
      </c>
      <c r="M13" s="248" t="str">
        <f>IF(ISERROR(LOG(2^-'∆Ct calculation'!J12,2)),"",IF(LOG(2^-'∆Ct calculation'!J12,2)&gt;1,LOG(2^-'∆Ct calculation'!J12,2),-1/LOG(2^-'∆Ct calculation'!J12,2)))</f>
        <v/>
      </c>
      <c r="N13" s="248" t="str">
        <f>IF(ISERROR(LOG(2^-'∆Ct calculation'!K12,2)),"",IF(LOG(2^-'∆Ct calculation'!K12,2)&gt;1,LOG(2^-'∆Ct calculation'!K12,2),-1/LOG(2^-'∆Ct calculation'!K12,2)))</f>
        <v/>
      </c>
      <c r="O13" s="92" t="str">
        <f>IF(ISERROR(LOG(2^-'∆Ct calculation'!L12,2)),"",IF(LOG(2^-'∆Ct calculation'!L12,2)&gt;1,LOG(2^-'∆Ct calculation'!L12,2),-1/LOG(2^-'∆Ct calculation'!L12,2)))</f>
        <v/>
      </c>
      <c r="P13" s="92" t="str">
        <f>IF(ISERROR(LOG(2^-'∆Ct calculation'!M12,2)),"",IF(LOG(2^-'∆Ct calculation'!M12,2)&gt;1,LOG(2^-'∆Ct calculation'!M12,2),-1/LOG(2^-'∆Ct calculation'!M12,2)))</f>
        <v/>
      </c>
      <c r="Q13" s="92" t="str">
        <f>IF(ISERROR(LOG(2^-'∆Ct calculation'!N12,2)),"",IF(LOG(2^-'∆Ct calculation'!N12,2)&gt;1,LOG(2^-'∆Ct calculation'!N12,2),-1/LOG(2^-'∆Ct calculation'!N12,2)))</f>
        <v/>
      </c>
      <c r="R13" s="92" t="str">
        <f>IF(ISERROR(LOG(2^-'∆Ct calculation'!O12,2)),"",IF(LOG(2^-'∆Ct calculation'!O12,2)&gt;1,LOG(2^-'∆Ct calculation'!O12,2),-1/LOG(2^-'∆Ct calculation'!O12,2)))</f>
        <v/>
      </c>
      <c r="S13" s="92" t="str">
        <f>IF(ISERROR(LOG(2^-'∆Ct calculation'!P12,2)),"",IF(LOG(2^-'∆Ct calculation'!P12,2)&gt;1,LOG(2^-'∆Ct calculation'!P12,2),-1/LOG(2^-'∆Ct calculation'!P12,2)))</f>
        <v/>
      </c>
      <c r="T13" s="92" t="str">
        <f>IF(ISERROR(LOG(2^-'∆Ct calculation'!Q12,2)),"",IF(LOG(2^-'∆Ct calculation'!Q12,2)&gt;1,LOG(2^-'∆Ct calculation'!Q12,2),-1/LOG(2^-'∆Ct calculation'!Q12,2)))</f>
        <v/>
      </c>
      <c r="U13" s="92" t="str">
        <f>IF(ISERROR(LOG(2^-'∆Ct calculation'!R12,2)),"",IF(LOG(2^-'∆Ct calculation'!R12,2)&gt;1,LOG(2^-'∆Ct calculation'!R12,2),-1/LOG(2^-'∆Ct calculation'!R12,2)))</f>
        <v/>
      </c>
      <c r="V13" s="92" t="str">
        <f>IF(ISERROR(LOG(2^-'∆Ct calculation'!S12,2)),"",IF(LOG(2^-'∆Ct calculation'!S12,2)&gt;1,LOG(2^-'∆Ct calculation'!S12,2),-1/LOG(2^-'∆Ct calculation'!S12,2)))</f>
        <v/>
      </c>
      <c r="W13" s="92" t="str">
        <f>IF(ISERROR(LOG(2^-'∆Ct calculation'!T12,2)),"",IF(LOG(2^-'∆Ct calculation'!T12,2)&gt;1,LOG(2^-'∆Ct calculation'!T12,2),-1/LOG(2^-'∆Ct calculation'!T12,2)))</f>
        <v/>
      </c>
      <c r="X13" s="92" t="str">
        <f>IF(ISERROR(LOG(2^-'∆Ct calculation'!U12,2)),"",IF(LOG(2^-'∆Ct calculation'!U12,2)&gt;1,LOG(2^-'∆Ct calculation'!U12,2),-1/LOG(2^-'∆Ct calculation'!U12,2)))</f>
        <v/>
      </c>
      <c r="Y13" s="92" t="str">
        <f>IF(ISERROR(LOG(2^-'∆Ct calculation'!V12,2)),"",IF(LOG(2^-'∆Ct calculation'!V12,2)&gt;1,LOG(2^-'∆Ct calculation'!V12,2),-1/LOG(2^-'∆Ct calculation'!V12,2)))</f>
        <v/>
      </c>
      <c r="Z13" s="92" t="str">
        <f>IF(ISERROR(LOG(2^-'∆Ct calculation'!W12,2)),"",IF(LOG(2^-'∆Ct calculation'!W12,2)&gt;1,LOG(2^-'∆Ct calculation'!W12,2),-1/LOG(2^-'∆Ct calculation'!W12,2)))</f>
        <v/>
      </c>
      <c r="AA13" s="92" t="str">
        <f>IF(ISERROR(LOG(2^-'∆Ct calculation'!X12,2)),"",IF(LOG(2^-'∆Ct calculation'!X12,2)&gt;1,LOG(2^-'∆Ct calculation'!X12,2),-1/LOG(2^-'∆Ct calculation'!X12,2)))</f>
        <v/>
      </c>
      <c r="AB13" s="92" t="str">
        <f>IF(ISERROR(LOG(2^-'∆Ct calculation'!Y12,2)),"",IF(LOG(2^-'∆Ct calculation'!Y12,2)&gt;1,LOG(2^-'∆Ct calculation'!Y12,2),-1/LOG(2^-'∆Ct calculation'!Y12,2)))</f>
        <v/>
      </c>
      <c r="AC13" s="92" t="str">
        <f>IF(ISERROR(LOG(2^-'∆Ct calculation'!Z12,2)),"",IF(LOG(2^-'∆Ct calculation'!Z12,2)&gt;1,LOG(2^-'∆Ct calculation'!Z12,2),-1/LOG(2^-'∆Ct calculation'!Z12,2)))</f>
        <v/>
      </c>
      <c r="AD13" s="92" t="str">
        <f>IF(ISERROR(LOG(2^-'∆Ct calculation'!AA12,2)),"",IF(LOG(2^-'∆Ct calculation'!AA12,2)&gt;1,LOG(2^-'∆Ct calculation'!AA12,2),-1/LOG(2^-'∆Ct calculation'!AA12,2)))</f>
        <v/>
      </c>
      <c r="AE13" s="92" t="str">
        <f>IF(ISERROR(LOG(2^-'∆Ct calculation'!AB12,2)),"",IF(LOG(2^-'∆Ct calculation'!AB12,2)&gt;1,LOG(2^-'∆Ct calculation'!AB12,2),-1/LOG(2^-'∆Ct calculation'!AB12,2)))</f>
        <v/>
      </c>
      <c r="AF13" s="92" t="str">
        <f>IF(ISERROR(LOG(2^-'∆Ct calculation'!AC12,2)),"",IF(LOG(2^-'∆Ct calculation'!AC12,2)&gt;1,LOG(2^-'∆Ct calculation'!AC12,2),-1/LOG(2^-'∆Ct calculation'!AC12,2)))</f>
        <v/>
      </c>
      <c r="AG13" s="92" t="str">
        <f>IF(ISERROR(LOG(2^-'∆Ct calculation'!AD12,2)),"",IF(LOG(2^-'∆Ct calculation'!AD12,2)&gt;1,LOG(2^-'∆Ct calculation'!AD12,2),-1/LOG(2^-'∆Ct calculation'!AD12,2)))</f>
        <v/>
      </c>
      <c r="AH13" s="92" t="str">
        <f>IF(ISERROR(LOG(2^-'∆Ct calculation'!AE12,2)),"",IF(LOG(2^-'∆Ct calculation'!AE12,2)&gt;1,LOG(2^-'∆Ct calculation'!AE12,2),-1/LOG(2^-'∆Ct calculation'!AE12,2)))</f>
        <v/>
      </c>
      <c r="AI13" s="92" t="str">
        <f>IF(ISERROR(LOG(2^-'∆Ct calculation'!AF12,2)),"",IF(LOG(2^-'∆Ct calculation'!AF12,2)&gt;1,LOG(2^-'∆Ct calculation'!AF12,2),-1/LOG(2^-'∆Ct calculation'!AF12,2)))</f>
        <v/>
      </c>
      <c r="AJ13" s="92" t="str">
        <f>IF(ISERROR(LOG(2^-'∆Ct calculation'!AG12,2)),"",IF(LOG(2^-'∆Ct calculation'!AG12,2)&gt;1,LOG(2^-'∆Ct calculation'!AG12,2),-1/LOG(2^-'∆Ct calculation'!AG12,2)))</f>
        <v/>
      </c>
      <c r="AK13" s="92" t="str">
        <f>IF(ISERROR(LOG(2^-'∆Ct calculation'!AH12,2)),"",IF(LOG(2^-'∆Ct calculation'!AH12,2)&gt;1,LOG(2^-'∆Ct calculation'!AH12,2),-1/LOG(2^-'∆Ct calculation'!AH12,2)))</f>
        <v/>
      </c>
      <c r="AL13" s="92" t="str">
        <f>IF(ISERROR(LOG(2^-'∆Ct calculation'!AI12,2)),"",IF(LOG(2^-'∆Ct calculation'!AI12,2)&gt;1,LOG(2^-'∆Ct calculation'!AI12,2),-1/LOG(2^-'∆Ct calculation'!AI12,2)))</f>
        <v/>
      </c>
      <c r="AM13" s="201"/>
      <c r="AN13" s="201"/>
      <c r="AO13" s="201"/>
      <c r="AP13" s="201"/>
      <c r="AQ13" s="201"/>
      <c r="AR13" s="201"/>
      <c r="AS13" s="201"/>
      <c r="AT13" s="201"/>
      <c r="AU13" s="201"/>
    </row>
    <row r="14" spans="1:49" ht="20.100000000000001" customHeight="1">
      <c r="A14" s="201"/>
      <c r="B14" s="201"/>
      <c r="C14" s="13" t="str">
        <f>IF('Gene Informations'!A14="","",'Gene Informations'!A14)</f>
        <v/>
      </c>
      <c r="D14" s="13" t="str">
        <f>IF('Gene Informations'!B14="","",'Gene Informations'!B14)</f>
        <v/>
      </c>
      <c r="E14" s="101" t="str">
        <f>'∆Ct and 2^(-∆Ct) means'!B13</f>
        <v/>
      </c>
      <c r="F14" s="248" t="str">
        <f>IF(ISERROR(LOG(2^-'∆Ct calculation'!C13,2)),"",IF(LOG(2^-'∆Ct calculation'!C13,2)&gt;1,LOG(2^-'∆Ct calculation'!C13,2),-1/LOG(2^-'∆Ct calculation'!C13,2)))</f>
        <v/>
      </c>
      <c r="G14" s="248" t="str">
        <f>IF(ISERROR(LOG(2^-'∆Ct calculation'!D13,2)),"",IF(LOG(2^-'∆Ct calculation'!D13,2)&gt;1,LOG(2^-'∆Ct calculation'!D13,2),-1/LOG(2^-'∆Ct calculation'!D13,2)))</f>
        <v/>
      </c>
      <c r="H14" s="248" t="str">
        <f>IF(ISERROR(LOG(2^-'∆Ct calculation'!E13,2)),"",IF(LOG(2^-'∆Ct calculation'!E13,2)&gt;1,LOG(2^-'∆Ct calculation'!E13,2),-1/LOG(2^-'∆Ct calculation'!E13,2)))</f>
        <v/>
      </c>
      <c r="I14" s="248" t="str">
        <f>IF(ISERROR(LOG(2^-'∆Ct calculation'!F13,2)),"",IF(LOG(2^-'∆Ct calculation'!F13,2)&gt;1,LOG(2^-'∆Ct calculation'!F13,2),-1/LOG(2^-'∆Ct calculation'!F13,2)))</f>
        <v/>
      </c>
      <c r="J14" s="248" t="str">
        <f>IF(ISERROR(LOG(2^-'∆Ct calculation'!G13,2)),"",IF(LOG(2^-'∆Ct calculation'!G13,2)&gt;1,LOG(2^-'∆Ct calculation'!G13,2),-1/LOG(2^-'∆Ct calculation'!G13,2)))</f>
        <v/>
      </c>
      <c r="K14" s="248" t="str">
        <f>IF(ISERROR(LOG(2^-'∆Ct calculation'!H13,2)),"",IF(LOG(2^-'∆Ct calculation'!H13,2)&gt;1,LOG(2^-'∆Ct calculation'!H13,2),-1/LOG(2^-'∆Ct calculation'!H13,2)))</f>
        <v/>
      </c>
      <c r="L14" s="248" t="str">
        <f>IF(ISERROR(LOG(2^-'∆Ct calculation'!I13,2)),"",IF(LOG(2^-'∆Ct calculation'!I13,2)&gt;1,LOG(2^-'∆Ct calculation'!I13,2),-1/LOG(2^-'∆Ct calculation'!I13,2)))</f>
        <v/>
      </c>
      <c r="M14" s="248" t="str">
        <f>IF(ISERROR(LOG(2^-'∆Ct calculation'!J13,2)),"",IF(LOG(2^-'∆Ct calculation'!J13,2)&gt;1,LOG(2^-'∆Ct calculation'!J13,2),-1/LOG(2^-'∆Ct calculation'!J13,2)))</f>
        <v/>
      </c>
      <c r="N14" s="248" t="str">
        <f>IF(ISERROR(LOG(2^-'∆Ct calculation'!K13,2)),"",IF(LOG(2^-'∆Ct calculation'!K13,2)&gt;1,LOG(2^-'∆Ct calculation'!K13,2),-1/LOG(2^-'∆Ct calculation'!K13,2)))</f>
        <v/>
      </c>
      <c r="O14" s="92" t="str">
        <f>IF(ISERROR(LOG(2^-'∆Ct calculation'!L13,2)),"",IF(LOG(2^-'∆Ct calculation'!L13,2)&gt;1,LOG(2^-'∆Ct calculation'!L13,2),-1/LOG(2^-'∆Ct calculation'!L13,2)))</f>
        <v/>
      </c>
      <c r="P14" s="92" t="str">
        <f>IF(ISERROR(LOG(2^-'∆Ct calculation'!M13,2)),"",IF(LOG(2^-'∆Ct calculation'!M13,2)&gt;1,LOG(2^-'∆Ct calculation'!M13,2),-1/LOG(2^-'∆Ct calculation'!M13,2)))</f>
        <v/>
      </c>
      <c r="Q14" s="92" t="str">
        <f>IF(ISERROR(LOG(2^-'∆Ct calculation'!N13,2)),"",IF(LOG(2^-'∆Ct calculation'!N13,2)&gt;1,LOG(2^-'∆Ct calculation'!N13,2),-1/LOG(2^-'∆Ct calculation'!N13,2)))</f>
        <v/>
      </c>
      <c r="R14" s="92" t="str">
        <f>IF(ISERROR(LOG(2^-'∆Ct calculation'!O13,2)),"",IF(LOG(2^-'∆Ct calculation'!O13,2)&gt;1,LOG(2^-'∆Ct calculation'!O13,2),-1/LOG(2^-'∆Ct calculation'!O13,2)))</f>
        <v/>
      </c>
      <c r="S14" s="92" t="str">
        <f>IF(ISERROR(LOG(2^-'∆Ct calculation'!P13,2)),"",IF(LOG(2^-'∆Ct calculation'!P13,2)&gt;1,LOG(2^-'∆Ct calculation'!P13,2),-1/LOG(2^-'∆Ct calculation'!P13,2)))</f>
        <v/>
      </c>
      <c r="T14" s="92" t="str">
        <f>IF(ISERROR(LOG(2^-'∆Ct calculation'!Q13,2)),"",IF(LOG(2^-'∆Ct calculation'!Q13,2)&gt;1,LOG(2^-'∆Ct calculation'!Q13,2),-1/LOG(2^-'∆Ct calculation'!Q13,2)))</f>
        <v/>
      </c>
      <c r="U14" s="92" t="str">
        <f>IF(ISERROR(LOG(2^-'∆Ct calculation'!R13,2)),"",IF(LOG(2^-'∆Ct calculation'!R13,2)&gt;1,LOG(2^-'∆Ct calculation'!R13,2),-1/LOG(2^-'∆Ct calculation'!R13,2)))</f>
        <v/>
      </c>
      <c r="V14" s="92" t="str">
        <f>IF(ISERROR(LOG(2^-'∆Ct calculation'!S13,2)),"",IF(LOG(2^-'∆Ct calculation'!S13,2)&gt;1,LOG(2^-'∆Ct calculation'!S13,2),-1/LOG(2^-'∆Ct calculation'!S13,2)))</f>
        <v/>
      </c>
      <c r="W14" s="92" t="str">
        <f>IF(ISERROR(LOG(2^-'∆Ct calculation'!T13,2)),"",IF(LOG(2^-'∆Ct calculation'!T13,2)&gt;1,LOG(2^-'∆Ct calculation'!T13,2),-1/LOG(2^-'∆Ct calculation'!T13,2)))</f>
        <v/>
      </c>
      <c r="X14" s="92" t="str">
        <f>IF(ISERROR(LOG(2^-'∆Ct calculation'!U13,2)),"",IF(LOG(2^-'∆Ct calculation'!U13,2)&gt;1,LOG(2^-'∆Ct calculation'!U13,2),-1/LOG(2^-'∆Ct calculation'!U13,2)))</f>
        <v/>
      </c>
      <c r="Y14" s="92" t="str">
        <f>IF(ISERROR(LOG(2^-'∆Ct calculation'!V13,2)),"",IF(LOG(2^-'∆Ct calculation'!V13,2)&gt;1,LOG(2^-'∆Ct calculation'!V13,2),-1/LOG(2^-'∆Ct calculation'!V13,2)))</f>
        <v/>
      </c>
      <c r="Z14" s="92" t="str">
        <f>IF(ISERROR(LOG(2^-'∆Ct calculation'!W13,2)),"",IF(LOG(2^-'∆Ct calculation'!W13,2)&gt;1,LOG(2^-'∆Ct calculation'!W13,2),-1/LOG(2^-'∆Ct calculation'!W13,2)))</f>
        <v/>
      </c>
      <c r="AA14" s="92" t="str">
        <f>IF(ISERROR(LOG(2^-'∆Ct calculation'!X13,2)),"",IF(LOG(2^-'∆Ct calculation'!X13,2)&gt;1,LOG(2^-'∆Ct calculation'!X13,2),-1/LOG(2^-'∆Ct calculation'!X13,2)))</f>
        <v/>
      </c>
      <c r="AB14" s="92" t="str">
        <f>IF(ISERROR(LOG(2^-'∆Ct calculation'!Y13,2)),"",IF(LOG(2^-'∆Ct calculation'!Y13,2)&gt;1,LOG(2^-'∆Ct calculation'!Y13,2),-1/LOG(2^-'∆Ct calculation'!Y13,2)))</f>
        <v/>
      </c>
      <c r="AC14" s="92" t="str">
        <f>IF(ISERROR(LOG(2^-'∆Ct calculation'!Z13,2)),"",IF(LOG(2^-'∆Ct calculation'!Z13,2)&gt;1,LOG(2^-'∆Ct calculation'!Z13,2),-1/LOG(2^-'∆Ct calculation'!Z13,2)))</f>
        <v/>
      </c>
      <c r="AD14" s="92" t="str">
        <f>IF(ISERROR(LOG(2^-'∆Ct calculation'!AA13,2)),"",IF(LOG(2^-'∆Ct calculation'!AA13,2)&gt;1,LOG(2^-'∆Ct calculation'!AA13,2),-1/LOG(2^-'∆Ct calculation'!AA13,2)))</f>
        <v/>
      </c>
      <c r="AE14" s="92" t="str">
        <f>IF(ISERROR(LOG(2^-'∆Ct calculation'!AB13,2)),"",IF(LOG(2^-'∆Ct calculation'!AB13,2)&gt;1,LOG(2^-'∆Ct calculation'!AB13,2),-1/LOG(2^-'∆Ct calculation'!AB13,2)))</f>
        <v/>
      </c>
      <c r="AF14" s="92" t="str">
        <f>IF(ISERROR(LOG(2^-'∆Ct calculation'!AC13,2)),"",IF(LOG(2^-'∆Ct calculation'!AC13,2)&gt;1,LOG(2^-'∆Ct calculation'!AC13,2),-1/LOG(2^-'∆Ct calculation'!AC13,2)))</f>
        <v/>
      </c>
      <c r="AG14" s="92" t="str">
        <f>IF(ISERROR(LOG(2^-'∆Ct calculation'!AD13,2)),"",IF(LOG(2^-'∆Ct calculation'!AD13,2)&gt;1,LOG(2^-'∆Ct calculation'!AD13,2),-1/LOG(2^-'∆Ct calculation'!AD13,2)))</f>
        <v/>
      </c>
      <c r="AH14" s="92" t="str">
        <f>IF(ISERROR(LOG(2^-'∆Ct calculation'!AE13,2)),"",IF(LOG(2^-'∆Ct calculation'!AE13,2)&gt;1,LOG(2^-'∆Ct calculation'!AE13,2),-1/LOG(2^-'∆Ct calculation'!AE13,2)))</f>
        <v/>
      </c>
      <c r="AI14" s="92" t="str">
        <f>IF(ISERROR(LOG(2^-'∆Ct calculation'!AF13,2)),"",IF(LOG(2^-'∆Ct calculation'!AF13,2)&gt;1,LOG(2^-'∆Ct calculation'!AF13,2),-1/LOG(2^-'∆Ct calculation'!AF13,2)))</f>
        <v/>
      </c>
      <c r="AJ14" s="92" t="str">
        <f>IF(ISERROR(LOG(2^-'∆Ct calculation'!AG13,2)),"",IF(LOG(2^-'∆Ct calculation'!AG13,2)&gt;1,LOG(2^-'∆Ct calculation'!AG13,2),-1/LOG(2^-'∆Ct calculation'!AG13,2)))</f>
        <v/>
      </c>
      <c r="AK14" s="92" t="str">
        <f>IF(ISERROR(LOG(2^-'∆Ct calculation'!AH13,2)),"",IF(LOG(2^-'∆Ct calculation'!AH13,2)&gt;1,LOG(2^-'∆Ct calculation'!AH13,2),-1/LOG(2^-'∆Ct calculation'!AH13,2)))</f>
        <v/>
      </c>
      <c r="AL14" s="92" t="str">
        <f>IF(ISERROR(LOG(2^-'∆Ct calculation'!AI13,2)),"",IF(LOG(2^-'∆Ct calculation'!AI13,2)&gt;1,LOG(2^-'∆Ct calculation'!AI13,2),-1/LOG(2^-'∆Ct calculation'!AI13,2)))</f>
        <v/>
      </c>
      <c r="AM14" s="201"/>
      <c r="AN14" s="201"/>
      <c r="AO14" s="201"/>
      <c r="AP14" s="201"/>
      <c r="AQ14" s="201"/>
      <c r="AR14" s="201"/>
      <c r="AS14" s="201"/>
      <c r="AT14" s="201"/>
      <c r="AU14" s="201"/>
    </row>
    <row r="15" spans="1:49" ht="20.100000000000001" customHeight="1">
      <c r="A15" s="201"/>
      <c r="B15" s="201"/>
      <c r="C15" s="13" t="str">
        <f>IF('Gene Informations'!A15="","",'Gene Informations'!A15)</f>
        <v/>
      </c>
      <c r="D15" s="13" t="str">
        <f>IF('Gene Informations'!B15="","",'Gene Informations'!B15)</f>
        <v/>
      </c>
      <c r="E15" s="101" t="str">
        <f>'∆Ct and 2^(-∆Ct) means'!B14</f>
        <v/>
      </c>
      <c r="F15" s="248" t="str">
        <f>IF(ISERROR(LOG(2^-'∆Ct calculation'!C14,2)),"",IF(LOG(2^-'∆Ct calculation'!C14,2)&gt;1,LOG(2^-'∆Ct calculation'!C14,2),-1/LOG(2^-'∆Ct calculation'!C14,2)))</f>
        <v/>
      </c>
      <c r="G15" s="248" t="str">
        <f>IF(ISERROR(LOG(2^-'∆Ct calculation'!D14,2)),"",IF(LOG(2^-'∆Ct calculation'!D14,2)&gt;1,LOG(2^-'∆Ct calculation'!D14,2),-1/LOG(2^-'∆Ct calculation'!D14,2)))</f>
        <v/>
      </c>
      <c r="H15" s="248" t="str">
        <f>IF(ISERROR(LOG(2^-'∆Ct calculation'!E14,2)),"",IF(LOG(2^-'∆Ct calculation'!E14,2)&gt;1,LOG(2^-'∆Ct calculation'!E14,2),-1/LOG(2^-'∆Ct calculation'!E14,2)))</f>
        <v/>
      </c>
      <c r="I15" s="248" t="str">
        <f>IF(ISERROR(LOG(2^-'∆Ct calculation'!F14,2)),"",IF(LOG(2^-'∆Ct calculation'!F14,2)&gt;1,LOG(2^-'∆Ct calculation'!F14,2),-1/LOG(2^-'∆Ct calculation'!F14,2)))</f>
        <v/>
      </c>
      <c r="J15" s="248" t="str">
        <f>IF(ISERROR(LOG(2^-'∆Ct calculation'!G14,2)),"",IF(LOG(2^-'∆Ct calculation'!G14,2)&gt;1,LOG(2^-'∆Ct calculation'!G14,2),-1/LOG(2^-'∆Ct calculation'!G14,2)))</f>
        <v/>
      </c>
      <c r="K15" s="248" t="str">
        <f>IF(ISERROR(LOG(2^-'∆Ct calculation'!H14,2)),"",IF(LOG(2^-'∆Ct calculation'!H14,2)&gt;1,LOG(2^-'∆Ct calculation'!H14,2),-1/LOG(2^-'∆Ct calculation'!H14,2)))</f>
        <v/>
      </c>
      <c r="L15" s="248" t="str">
        <f>IF(ISERROR(LOG(2^-'∆Ct calculation'!I14,2)),"",IF(LOG(2^-'∆Ct calculation'!I14,2)&gt;1,LOG(2^-'∆Ct calculation'!I14,2),-1/LOG(2^-'∆Ct calculation'!I14,2)))</f>
        <v/>
      </c>
      <c r="M15" s="248" t="str">
        <f>IF(ISERROR(LOG(2^-'∆Ct calculation'!J14,2)),"",IF(LOG(2^-'∆Ct calculation'!J14,2)&gt;1,LOG(2^-'∆Ct calculation'!J14,2),-1/LOG(2^-'∆Ct calculation'!J14,2)))</f>
        <v/>
      </c>
      <c r="N15" s="248" t="str">
        <f>IF(ISERROR(LOG(2^-'∆Ct calculation'!K14,2)),"",IF(LOG(2^-'∆Ct calculation'!K14,2)&gt;1,LOG(2^-'∆Ct calculation'!K14,2),-1/LOG(2^-'∆Ct calculation'!K14,2)))</f>
        <v/>
      </c>
      <c r="O15" s="92" t="str">
        <f>IF(ISERROR(LOG(2^-'∆Ct calculation'!L14,2)),"",IF(LOG(2^-'∆Ct calculation'!L14,2)&gt;1,LOG(2^-'∆Ct calculation'!L14,2),-1/LOG(2^-'∆Ct calculation'!L14,2)))</f>
        <v/>
      </c>
      <c r="P15" s="92" t="str">
        <f>IF(ISERROR(LOG(2^-'∆Ct calculation'!M14,2)),"",IF(LOG(2^-'∆Ct calculation'!M14,2)&gt;1,LOG(2^-'∆Ct calculation'!M14,2),-1/LOG(2^-'∆Ct calculation'!M14,2)))</f>
        <v/>
      </c>
      <c r="Q15" s="92" t="str">
        <f>IF(ISERROR(LOG(2^-'∆Ct calculation'!N14,2)),"",IF(LOG(2^-'∆Ct calculation'!N14,2)&gt;1,LOG(2^-'∆Ct calculation'!N14,2),-1/LOG(2^-'∆Ct calculation'!N14,2)))</f>
        <v/>
      </c>
      <c r="R15" s="92" t="str">
        <f>IF(ISERROR(LOG(2^-'∆Ct calculation'!O14,2)),"",IF(LOG(2^-'∆Ct calculation'!O14,2)&gt;1,LOG(2^-'∆Ct calculation'!O14,2),-1/LOG(2^-'∆Ct calculation'!O14,2)))</f>
        <v/>
      </c>
      <c r="S15" s="92" t="str">
        <f>IF(ISERROR(LOG(2^-'∆Ct calculation'!P14,2)),"",IF(LOG(2^-'∆Ct calculation'!P14,2)&gt;1,LOG(2^-'∆Ct calculation'!P14,2),-1/LOG(2^-'∆Ct calculation'!P14,2)))</f>
        <v/>
      </c>
      <c r="T15" s="92" t="str">
        <f>IF(ISERROR(LOG(2^-'∆Ct calculation'!Q14,2)),"",IF(LOG(2^-'∆Ct calculation'!Q14,2)&gt;1,LOG(2^-'∆Ct calculation'!Q14,2),-1/LOG(2^-'∆Ct calculation'!Q14,2)))</f>
        <v/>
      </c>
      <c r="U15" s="92" t="str">
        <f>IF(ISERROR(LOG(2^-'∆Ct calculation'!R14,2)),"",IF(LOG(2^-'∆Ct calculation'!R14,2)&gt;1,LOG(2^-'∆Ct calculation'!R14,2),-1/LOG(2^-'∆Ct calculation'!R14,2)))</f>
        <v/>
      </c>
      <c r="V15" s="92" t="str">
        <f>IF(ISERROR(LOG(2^-'∆Ct calculation'!S14,2)),"",IF(LOG(2^-'∆Ct calculation'!S14,2)&gt;1,LOG(2^-'∆Ct calculation'!S14,2),-1/LOG(2^-'∆Ct calculation'!S14,2)))</f>
        <v/>
      </c>
      <c r="W15" s="92" t="str">
        <f>IF(ISERROR(LOG(2^-'∆Ct calculation'!T14,2)),"",IF(LOG(2^-'∆Ct calculation'!T14,2)&gt;1,LOG(2^-'∆Ct calculation'!T14,2),-1/LOG(2^-'∆Ct calculation'!T14,2)))</f>
        <v/>
      </c>
      <c r="X15" s="92" t="str">
        <f>IF(ISERROR(LOG(2^-'∆Ct calculation'!U14,2)),"",IF(LOG(2^-'∆Ct calculation'!U14,2)&gt;1,LOG(2^-'∆Ct calculation'!U14,2),-1/LOG(2^-'∆Ct calculation'!U14,2)))</f>
        <v/>
      </c>
      <c r="Y15" s="92" t="str">
        <f>IF(ISERROR(LOG(2^-'∆Ct calculation'!V14,2)),"",IF(LOG(2^-'∆Ct calculation'!V14,2)&gt;1,LOG(2^-'∆Ct calculation'!V14,2),-1/LOG(2^-'∆Ct calculation'!V14,2)))</f>
        <v/>
      </c>
      <c r="Z15" s="92" t="str">
        <f>IF(ISERROR(LOG(2^-'∆Ct calculation'!W14,2)),"",IF(LOG(2^-'∆Ct calculation'!W14,2)&gt;1,LOG(2^-'∆Ct calculation'!W14,2),-1/LOG(2^-'∆Ct calculation'!W14,2)))</f>
        <v/>
      </c>
      <c r="AA15" s="92" t="str">
        <f>IF(ISERROR(LOG(2^-'∆Ct calculation'!X14,2)),"",IF(LOG(2^-'∆Ct calculation'!X14,2)&gt;1,LOG(2^-'∆Ct calculation'!X14,2),-1/LOG(2^-'∆Ct calculation'!X14,2)))</f>
        <v/>
      </c>
      <c r="AB15" s="92" t="str">
        <f>IF(ISERROR(LOG(2^-'∆Ct calculation'!Y14,2)),"",IF(LOG(2^-'∆Ct calculation'!Y14,2)&gt;1,LOG(2^-'∆Ct calculation'!Y14,2),-1/LOG(2^-'∆Ct calculation'!Y14,2)))</f>
        <v/>
      </c>
      <c r="AC15" s="92" t="str">
        <f>IF(ISERROR(LOG(2^-'∆Ct calculation'!Z14,2)),"",IF(LOG(2^-'∆Ct calculation'!Z14,2)&gt;1,LOG(2^-'∆Ct calculation'!Z14,2),-1/LOG(2^-'∆Ct calculation'!Z14,2)))</f>
        <v/>
      </c>
      <c r="AD15" s="92" t="str">
        <f>IF(ISERROR(LOG(2^-'∆Ct calculation'!AA14,2)),"",IF(LOG(2^-'∆Ct calculation'!AA14,2)&gt;1,LOG(2^-'∆Ct calculation'!AA14,2),-1/LOG(2^-'∆Ct calculation'!AA14,2)))</f>
        <v/>
      </c>
      <c r="AE15" s="92" t="str">
        <f>IF(ISERROR(LOG(2^-'∆Ct calculation'!AB14,2)),"",IF(LOG(2^-'∆Ct calculation'!AB14,2)&gt;1,LOG(2^-'∆Ct calculation'!AB14,2),-1/LOG(2^-'∆Ct calculation'!AB14,2)))</f>
        <v/>
      </c>
      <c r="AF15" s="92" t="str">
        <f>IF(ISERROR(LOG(2^-'∆Ct calculation'!AC14,2)),"",IF(LOG(2^-'∆Ct calculation'!AC14,2)&gt;1,LOG(2^-'∆Ct calculation'!AC14,2),-1/LOG(2^-'∆Ct calculation'!AC14,2)))</f>
        <v/>
      </c>
      <c r="AG15" s="92" t="str">
        <f>IF(ISERROR(LOG(2^-'∆Ct calculation'!AD14,2)),"",IF(LOG(2^-'∆Ct calculation'!AD14,2)&gt;1,LOG(2^-'∆Ct calculation'!AD14,2),-1/LOG(2^-'∆Ct calculation'!AD14,2)))</f>
        <v/>
      </c>
      <c r="AH15" s="92" t="str">
        <f>IF(ISERROR(LOG(2^-'∆Ct calculation'!AE14,2)),"",IF(LOG(2^-'∆Ct calculation'!AE14,2)&gt;1,LOG(2^-'∆Ct calculation'!AE14,2),-1/LOG(2^-'∆Ct calculation'!AE14,2)))</f>
        <v/>
      </c>
      <c r="AI15" s="92" t="str">
        <f>IF(ISERROR(LOG(2^-'∆Ct calculation'!AF14,2)),"",IF(LOG(2^-'∆Ct calculation'!AF14,2)&gt;1,LOG(2^-'∆Ct calculation'!AF14,2),-1/LOG(2^-'∆Ct calculation'!AF14,2)))</f>
        <v/>
      </c>
      <c r="AJ15" s="92" t="str">
        <f>IF(ISERROR(LOG(2^-'∆Ct calculation'!AG14,2)),"",IF(LOG(2^-'∆Ct calculation'!AG14,2)&gt;1,LOG(2^-'∆Ct calculation'!AG14,2),-1/LOG(2^-'∆Ct calculation'!AG14,2)))</f>
        <v/>
      </c>
      <c r="AK15" s="92" t="str">
        <f>IF(ISERROR(LOG(2^-'∆Ct calculation'!AH14,2)),"",IF(LOG(2^-'∆Ct calculation'!AH14,2)&gt;1,LOG(2^-'∆Ct calculation'!AH14,2),-1/LOG(2^-'∆Ct calculation'!AH14,2)))</f>
        <v/>
      </c>
      <c r="AL15" s="92" t="str">
        <f>IF(ISERROR(LOG(2^-'∆Ct calculation'!AI14,2)),"",IF(LOG(2^-'∆Ct calculation'!AI14,2)&gt;1,LOG(2^-'∆Ct calculation'!AI14,2),-1/LOG(2^-'∆Ct calculation'!AI14,2)))</f>
        <v/>
      </c>
      <c r="AM15" s="201"/>
      <c r="AN15" s="201"/>
      <c r="AO15" s="201"/>
      <c r="AP15" s="201"/>
      <c r="AQ15" s="201"/>
      <c r="AR15" s="201"/>
      <c r="AS15" s="201"/>
      <c r="AT15" s="201"/>
      <c r="AU15" s="201"/>
    </row>
    <row r="16" spans="1:49" ht="20.100000000000001" customHeight="1">
      <c r="A16" s="201"/>
      <c r="B16" s="201"/>
      <c r="C16" s="13" t="str">
        <f>IF('Gene Informations'!A16="","",'Gene Informations'!A16)</f>
        <v/>
      </c>
      <c r="D16" s="13" t="str">
        <f>IF('Gene Informations'!B16="","",'Gene Informations'!B16)</f>
        <v/>
      </c>
      <c r="E16" s="101" t="str">
        <f>'∆Ct and 2^(-∆Ct) means'!B15</f>
        <v/>
      </c>
      <c r="F16" s="248" t="str">
        <f>IF(ISERROR(LOG(2^-'∆Ct calculation'!C15,2)),"",IF(LOG(2^-'∆Ct calculation'!C15,2)&gt;1,LOG(2^-'∆Ct calculation'!C15,2),-1/LOG(2^-'∆Ct calculation'!C15,2)))</f>
        <v/>
      </c>
      <c r="G16" s="248" t="str">
        <f>IF(ISERROR(LOG(2^-'∆Ct calculation'!D15,2)),"",IF(LOG(2^-'∆Ct calculation'!D15,2)&gt;1,LOG(2^-'∆Ct calculation'!D15,2),-1/LOG(2^-'∆Ct calculation'!D15,2)))</f>
        <v/>
      </c>
      <c r="H16" s="248" t="str">
        <f>IF(ISERROR(LOG(2^-'∆Ct calculation'!E15,2)),"",IF(LOG(2^-'∆Ct calculation'!E15,2)&gt;1,LOG(2^-'∆Ct calculation'!E15,2),-1/LOG(2^-'∆Ct calculation'!E15,2)))</f>
        <v/>
      </c>
      <c r="I16" s="248" t="str">
        <f>IF(ISERROR(LOG(2^-'∆Ct calculation'!F15,2)),"",IF(LOG(2^-'∆Ct calculation'!F15,2)&gt;1,LOG(2^-'∆Ct calculation'!F15,2),-1/LOG(2^-'∆Ct calculation'!F15,2)))</f>
        <v/>
      </c>
      <c r="J16" s="248" t="str">
        <f>IF(ISERROR(LOG(2^-'∆Ct calculation'!G15,2)),"",IF(LOG(2^-'∆Ct calculation'!G15,2)&gt;1,LOG(2^-'∆Ct calculation'!G15,2),-1/LOG(2^-'∆Ct calculation'!G15,2)))</f>
        <v/>
      </c>
      <c r="K16" s="248" t="str">
        <f>IF(ISERROR(LOG(2^-'∆Ct calculation'!H15,2)),"",IF(LOG(2^-'∆Ct calculation'!H15,2)&gt;1,LOG(2^-'∆Ct calculation'!H15,2),-1/LOG(2^-'∆Ct calculation'!H15,2)))</f>
        <v/>
      </c>
      <c r="L16" s="248" t="str">
        <f>IF(ISERROR(LOG(2^-'∆Ct calculation'!I15,2)),"",IF(LOG(2^-'∆Ct calculation'!I15,2)&gt;1,LOG(2^-'∆Ct calculation'!I15,2),-1/LOG(2^-'∆Ct calculation'!I15,2)))</f>
        <v/>
      </c>
      <c r="M16" s="248" t="str">
        <f>IF(ISERROR(LOG(2^-'∆Ct calculation'!J15,2)),"",IF(LOG(2^-'∆Ct calculation'!J15,2)&gt;1,LOG(2^-'∆Ct calculation'!J15,2),-1/LOG(2^-'∆Ct calculation'!J15,2)))</f>
        <v/>
      </c>
      <c r="N16" s="248" t="str">
        <f>IF(ISERROR(LOG(2^-'∆Ct calculation'!K15,2)),"",IF(LOG(2^-'∆Ct calculation'!K15,2)&gt;1,LOG(2^-'∆Ct calculation'!K15,2),-1/LOG(2^-'∆Ct calculation'!K15,2)))</f>
        <v/>
      </c>
      <c r="O16" s="92" t="str">
        <f>IF(ISERROR(LOG(2^-'∆Ct calculation'!L15,2)),"",IF(LOG(2^-'∆Ct calculation'!L15,2)&gt;1,LOG(2^-'∆Ct calculation'!L15,2),-1/LOG(2^-'∆Ct calculation'!L15,2)))</f>
        <v/>
      </c>
      <c r="P16" s="92" t="str">
        <f>IF(ISERROR(LOG(2^-'∆Ct calculation'!M15,2)),"",IF(LOG(2^-'∆Ct calculation'!M15,2)&gt;1,LOG(2^-'∆Ct calculation'!M15,2),-1/LOG(2^-'∆Ct calculation'!M15,2)))</f>
        <v/>
      </c>
      <c r="Q16" s="92" t="str">
        <f>IF(ISERROR(LOG(2^-'∆Ct calculation'!N15,2)),"",IF(LOG(2^-'∆Ct calculation'!N15,2)&gt;1,LOG(2^-'∆Ct calculation'!N15,2),-1/LOG(2^-'∆Ct calculation'!N15,2)))</f>
        <v/>
      </c>
      <c r="R16" s="92" t="str">
        <f>IF(ISERROR(LOG(2^-'∆Ct calculation'!O15,2)),"",IF(LOG(2^-'∆Ct calculation'!O15,2)&gt;1,LOG(2^-'∆Ct calculation'!O15,2),-1/LOG(2^-'∆Ct calculation'!O15,2)))</f>
        <v/>
      </c>
      <c r="S16" s="92" t="str">
        <f>IF(ISERROR(LOG(2^-'∆Ct calculation'!P15,2)),"",IF(LOG(2^-'∆Ct calculation'!P15,2)&gt;1,LOG(2^-'∆Ct calculation'!P15,2),-1/LOG(2^-'∆Ct calculation'!P15,2)))</f>
        <v/>
      </c>
      <c r="T16" s="92" t="str">
        <f>IF(ISERROR(LOG(2^-'∆Ct calculation'!Q15,2)),"",IF(LOG(2^-'∆Ct calculation'!Q15,2)&gt;1,LOG(2^-'∆Ct calculation'!Q15,2),-1/LOG(2^-'∆Ct calculation'!Q15,2)))</f>
        <v/>
      </c>
      <c r="U16" s="92" t="str">
        <f>IF(ISERROR(LOG(2^-'∆Ct calculation'!R15,2)),"",IF(LOG(2^-'∆Ct calculation'!R15,2)&gt;1,LOG(2^-'∆Ct calculation'!R15,2),-1/LOG(2^-'∆Ct calculation'!R15,2)))</f>
        <v/>
      </c>
      <c r="V16" s="92" t="str">
        <f>IF(ISERROR(LOG(2^-'∆Ct calculation'!S15,2)),"",IF(LOG(2^-'∆Ct calculation'!S15,2)&gt;1,LOG(2^-'∆Ct calculation'!S15,2),-1/LOG(2^-'∆Ct calculation'!S15,2)))</f>
        <v/>
      </c>
      <c r="W16" s="92" t="str">
        <f>IF(ISERROR(LOG(2^-'∆Ct calculation'!T15,2)),"",IF(LOG(2^-'∆Ct calculation'!T15,2)&gt;1,LOG(2^-'∆Ct calculation'!T15,2),-1/LOG(2^-'∆Ct calculation'!T15,2)))</f>
        <v/>
      </c>
      <c r="X16" s="92" t="str">
        <f>IF(ISERROR(LOG(2^-'∆Ct calculation'!U15,2)),"",IF(LOG(2^-'∆Ct calculation'!U15,2)&gt;1,LOG(2^-'∆Ct calculation'!U15,2),-1/LOG(2^-'∆Ct calculation'!U15,2)))</f>
        <v/>
      </c>
      <c r="Y16" s="92" t="str">
        <f>IF(ISERROR(LOG(2^-'∆Ct calculation'!V15,2)),"",IF(LOG(2^-'∆Ct calculation'!V15,2)&gt;1,LOG(2^-'∆Ct calculation'!V15,2),-1/LOG(2^-'∆Ct calculation'!V15,2)))</f>
        <v/>
      </c>
      <c r="Z16" s="92" t="str">
        <f>IF(ISERROR(LOG(2^-'∆Ct calculation'!W15,2)),"",IF(LOG(2^-'∆Ct calculation'!W15,2)&gt;1,LOG(2^-'∆Ct calculation'!W15,2),-1/LOG(2^-'∆Ct calculation'!W15,2)))</f>
        <v/>
      </c>
      <c r="AA16" s="92" t="str">
        <f>IF(ISERROR(LOG(2^-'∆Ct calculation'!X15,2)),"",IF(LOG(2^-'∆Ct calculation'!X15,2)&gt;1,LOG(2^-'∆Ct calculation'!X15,2),-1/LOG(2^-'∆Ct calculation'!X15,2)))</f>
        <v/>
      </c>
      <c r="AB16" s="92" t="str">
        <f>IF(ISERROR(LOG(2^-'∆Ct calculation'!Y15,2)),"",IF(LOG(2^-'∆Ct calculation'!Y15,2)&gt;1,LOG(2^-'∆Ct calculation'!Y15,2),-1/LOG(2^-'∆Ct calculation'!Y15,2)))</f>
        <v/>
      </c>
      <c r="AC16" s="92" t="str">
        <f>IF(ISERROR(LOG(2^-'∆Ct calculation'!Z15,2)),"",IF(LOG(2^-'∆Ct calculation'!Z15,2)&gt;1,LOG(2^-'∆Ct calculation'!Z15,2),-1/LOG(2^-'∆Ct calculation'!Z15,2)))</f>
        <v/>
      </c>
      <c r="AD16" s="92" t="str">
        <f>IF(ISERROR(LOG(2^-'∆Ct calculation'!AA15,2)),"",IF(LOG(2^-'∆Ct calculation'!AA15,2)&gt;1,LOG(2^-'∆Ct calculation'!AA15,2),-1/LOG(2^-'∆Ct calculation'!AA15,2)))</f>
        <v/>
      </c>
      <c r="AE16" s="92" t="str">
        <f>IF(ISERROR(LOG(2^-'∆Ct calculation'!AB15,2)),"",IF(LOG(2^-'∆Ct calculation'!AB15,2)&gt;1,LOG(2^-'∆Ct calculation'!AB15,2),-1/LOG(2^-'∆Ct calculation'!AB15,2)))</f>
        <v/>
      </c>
      <c r="AF16" s="92" t="str">
        <f>IF(ISERROR(LOG(2^-'∆Ct calculation'!AC15,2)),"",IF(LOG(2^-'∆Ct calculation'!AC15,2)&gt;1,LOG(2^-'∆Ct calculation'!AC15,2),-1/LOG(2^-'∆Ct calculation'!AC15,2)))</f>
        <v/>
      </c>
      <c r="AG16" s="92" t="str">
        <f>IF(ISERROR(LOG(2^-'∆Ct calculation'!AD15,2)),"",IF(LOG(2^-'∆Ct calculation'!AD15,2)&gt;1,LOG(2^-'∆Ct calculation'!AD15,2),-1/LOG(2^-'∆Ct calculation'!AD15,2)))</f>
        <v/>
      </c>
      <c r="AH16" s="92" t="str">
        <f>IF(ISERROR(LOG(2^-'∆Ct calculation'!AE15,2)),"",IF(LOG(2^-'∆Ct calculation'!AE15,2)&gt;1,LOG(2^-'∆Ct calculation'!AE15,2),-1/LOG(2^-'∆Ct calculation'!AE15,2)))</f>
        <v/>
      </c>
      <c r="AI16" s="92" t="str">
        <f>IF(ISERROR(LOG(2^-'∆Ct calculation'!AF15,2)),"",IF(LOG(2^-'∆Ct calculation'!AF15,2)&gt;1,LOG(2^-'∆Ct calculation'!AF15,2),-1/LOG(2^-'∆Ct calculation'!AF15,2)))</f>
        <v/>
      </c>
      <c r="AJ16" s="92" t="str">
        <f>IF(ISERROR(LOG(2^-'∆Ct calculation'!AG15,2)),"",IF(LOG(2^-'∆Ct calculation'!AG15,2)&gt;1,LOG(2^-'∆Ct calculation'!AG15,2),-1/LOG(2^-'∆Ct calculation'!AG15,2)))</f>
        <v/>
      </c>
      <c r="AK16" s="92" t="str">
        <f>IF(ISERROR(LOG(2^-'∆Ct calculation'!AH15,2)),"",IF(LOG(2^-'∆Ct calculation'!AH15,2)&gt;1,LOG(2^-'∆Ct calculation'!AH15,2),-1/LOG(2^-'∆Ct calculation'!AH15,2)))</f>
        <v/>
      </c>
      <c r="AL16" s="92" t="str">
        <f>IF(ISERROR(LOG(2^-'∆Ct calculation'!AI15,2)),"",IF(LOG(2^-'∆Ct calculation'!AI15,2)&gt;1,LOG(2^-'∆Ct calculation'!AI15,2),-1/LOG(2^-'∆Ct calculation'!AI15,2)))</f>
        <v/>
      </c>
      <c r="AM16" s="201"/>
      <c r="AN16" s="201"/>
      <c r="AO16" s="201"/>
      <c r="AP16" s="201"/>
      <c r="AQ16" s="201"/>
      <c r="AR16" s="201"/>
      <c r="AS16" s="201"/>
      <c r="AT16" s="201"/>
      <c r="AU16" s="201"/>
    </row>
    <row r="17" spans="1:47" ht="20.100000000000001" customHeight="1">
      <c r="A17" s="201"/>
      <c r="B17" s="201"/>
      <c r="C17" s="13" t="str">
        <f>IF('Gene Informations'!A17="","",'Gene Informations'!A17)</f>
        <v/>
      </c>
      <c r="D17" s="13" t="str">
        <f>IF('Gene Informations'!B17="","",'Gene Informations'!B17)</f>
        <v/>
      </c>
      <c r="E17" s="101" t="str">
        <f>'∆Ct and 2^(-∆Ct) means'!B16</f>
        <v/>
      </c>
      <c r="F17" s="248" t="str">
        <f>IF(ISERROR(LOG(2^-'∆Ct calculation'!C16,2)),"",IF(LOG(2^-'∆Ct calculation'!C16,2)&gt;1,LOG(2^-'∆Ct calculation'!C16,2),-1/LOG(2^-'∆Ct calculation'!C16,2)))</f>
        <v/>
      </c>
      <c r="G17" s="248" t="str">
        <f>IF(ISERROR(LOG(2^-'∆Ct calculation'!D16,2)),"",IF(LOG(2^-'∆Ct calculation'!D16,2)&gt;1,LOG(2^-'∆Ct calculation'!D16,2),-1/LOG(2^-'∆Ct calculation'!D16,2)))</f>
        <v/>
      </c>
      <c r="H17" s="248" t="str">
        <f>IF(ISERROR(LOG(2^-'∆Ct calculation'!E16,2)),"",IF(LOG(2^-'∆Ct calculation'!E16,2)&gt;1,LOG(2^-'∆Ct calculation'!E16,2),-1/LOG(2^-'∆Ct calculation'!E16,2)))</f>
        <v/>
      </c>
      <c r="I17" s="248" t="str">
        <f>IF(ISERROR(LOG(2^-'∆Ct calculation'!F16,2)),"",IF(LOG(2^-'∆Ct calculation'!F16,2)&gt;1,LOG(2^-'∆Ct calculation'!F16,2),-1/LOG(2^-'∆Ct calculation'!F16,2)))</f>
        <v/>
      </c>
      <c r="J17" s="248" t="str">
        <f>IF(ISERROR(LOG(2^-'∆Ct calculation'!G16,2)),"",IF(LOG(2^-'∆Ct calculation'!G16,2)&gt;1,LOG(2^-'∆Ct calculation'!G16,2),-1/LOG(2^-'∆Ct calculation'!G16,2)))</f>
        <v/>
      </c>
      <c r="K17" s="248" t="str">
        <f>IF(ISERROR(LOG(2^-'∆Ct calculation'!H16,2)),"",IF(LOG(2^-'∆Ct calculation'!H16,2)&gt;1,LOG(2^-'∆Ct calculation'!H16,2),-1/LOG(2^-'∆Ct calculation'!H16,2)))</f>
        <v/>
      </c>
      <c r="L17" s="248" t="str">
        <f>IF(ISERROR(LOG(2^-'∆Ct calculation'!I16,2)),"",IF(LOG(2^-'∆Ct calculation'!I16,2)&gt;1,LOG(2^-'∆Ct calculation'!I16,2),-1/LOG(2^-'∆Ct calculation'!I16,2)))</f>
        <v/>
      </c>
      <c r="M17" s="248" t="str">
        <f>IF(ISERROR(LOG(2^-'∆Ct calculation'!J16,2)),"",IF(LOG(2^-'∆Ct calculation'!J16,2)&gt;1,LOG(2^-'∆Ct calculation'!J16,2),-1/LOG(2^-'∆Ct calculation'!J16,2)))</f>
        <v/>
      </c>
      <c r="N17" s="248" t="str">
        <f>IF(ISERROR(LOG(2^-'∆Ct calculation'!K16,2)),"",IF(LOG(2^-'∆Ct calculation'!K16,2)&gt;1,LOG(2^-'∆Ct calculation'!K16,2),-1/LOG(2^-'∆Ct calculation'!K16,2)))</f>
        <v/>
      </c>
      <c r="O17" s="92" t="str">
        <f>IF(ISERROR(LOG(2^-'∆Ct calculation'!L16,2)),"",IF(LOG(2^-'∆Ct calculation'!L16,2)&gt;1,LOG(2^-'∆Ct calculation'!L16,2),-1/LOG(2^-'∆Ct calculation'!L16,2)))</f>
        <v/>
      </c>
      <c r="P17" s="92" t="str">
        <f>IF(ISERROR(LOG(2^-'∆Ct calculation'!M16,2)),"",IF(LOG(2^-'∆Ct calculation'!M16,2)&gt;1,LOG(2^-'∆Ct calculation'!M16,2),-1/LOG(2^-'∆Ct calculation'!M16,2)))</f>
        <v/>
      </c>
      <c r="Q17" s="92" t="str">
        <f>IF(ISERROR(LOG(2^-'∆Ct calculation'!N16,2)),"",IF(LOG(2^-'∆Ct calculation'!N16,2)&gt;1,LOG(2^-'∆Ct calculation'!N16,2),-1/LOG(2^-'∆Ct calculation'!N16,2)))</f>
        <v/>
      </c>
      <c r="R17" s="92" t="str">
        <f>IF(ISERROR(LOG(2^-'∆Ct calculation'!O16,2)),"",IF(LOG(2^-'∆Ct calculation'!O16,2)&gt;1,LOG(2^-'∆Ct calculation'!O16,2),-1/LOG(2^-'∆Ct calculation'!O16,2)))</f>
        <v/>
      </c>
      <c r="S17" s="92" t="str">
        <f>IF(ISERROR(LOG(2^-'∆Ct calculation'!P16,2)),"",IF(LOG(2^-'∆Ct calculation'!P16,2)&gt;1,LOG(2^-'∆Ct calculation'!P16,2),-1/LOG(2^-'∆Ct calculation'!P16,2)))</f>
        <v/>
      </c>
      <c r="T17" s="92" t="str">
        <f>IF(ISERROR(LOG(2^-'∆Ct calculation'!Q16,2)),"",IF(LOG(2^-'∆Ct calculation'!Q16,2)&gt;1,LOG(2^-'∆Ct calculation'!Q16,2),-1/LOG(2^-'∆Ct calculation'!Q16,2)))</f>
        <v/>
      </c>
      <c r="U17" s="92" t="str">
        <f>IF(ISERROR(LOG(2^-'∆Ct calculation'!R16,2)),"",IF(LOG(2^-'∆Ct calculation'!R16,2)&gt;1,LOG(2^-'∆Ct calculation'!R16,2),-1/LOG(2^-'∆Ct calculation'!R16,2)))</f>
        <v/>
      </c>
      <c r="V17" s="92" t="str">
        <f>IF(ISERROR(LOG(2^-'∆Ct calculation'!S16,2)),"",IF(LOG(2^-'∆Ct calculation'!S16,2)&gt;1,LOG(2^-'∆Ct calculation'!S16,2),-1/LOG(2^-'∆Ct calculation'!S16,2)))</f>
        <v/>
      </c>
      <c r="W17" s="92" t="str">
        <f>IF(ISERROR(LOG(2^-'∆Ct calculation'!T16,2)),"",IF(LOG(2^-'∆Ct calculation'!T16,2)&gt;1,LOG(2^-'∆Ct calculation'!T16,2),-1/LOG(2^-'∆Ct calculation'!T16,2)))</f>
        <v/>
      </c>
      <c r="X17" s="92" t="str">
        <f>IF(ISERROR(LOG(2^-'∆Ct calculation'!U16,2)),"",IF(LOG(2^-'∆Ct calculation'!U16,2)&gt;1,LOG(2^-'∆Ct calculation'!U16,2),-1/LOG(2^-'∆Ct calculation'!U16,2)))</f>
        <v/>
      </c>
      <c r="Y17" s="92" t="str">
        <f>IF(ISERROR(LOG(2^-'∆Ct calculation'!V16,2)),"",IF(LOG(2^-'∆Ct calculation'!V16,2)&gt;1,LOG(2^-'∆Ct calculation'!V16,2),-1/LOG(2^-'∆Ct calculation'!V16,2)))</f>
        <v/>
      </c>
      <c r="Z17" s="92" t="str">
        <f>IF(ISERROR(LOG(2^-'∆Ct calculation'!W16,2)),"",IF(LOG(2^-'∆Ct calculation'!W16,2)&gt;1,LOG(2^-'∆Ct calculation'!W16,2),-1/LOG(2^-'∆Ct calculation'!W16,2)))</f>
        <v/>
      </c>
      <c r="AA17" s="92" t="str">
        <f>IF(ISERROR(LOG(2^-'∆Ct calculation'!X16,2)),"",IF(LOG(2^-'∆Ct calculation'!X16,2)&gt;1,LOG(2^-'∆Ct calculation'!X16,2),-1/LOG(2^-'∆Ct calculation'!X16,2)))</f>
        <v/>
      </c>
      <c r="AB17" s="92" t="str">
        <f>IF(ISERROR(LOG(2^-'∆Ct calculation'!Y16,2)),"",IF(LOG(2^-'∆Ct calculation'!Y16,2)&gt;1,LOG(2^-'∆Ct calculation'!Y16,2),-1/LOG(2^-'∆Ct calculation'!Y16,2)))</f>
        <v/>
      </c>
      <c r="AC17" s="92" t="str">
        <f>IF(ISERROR(LOG(2^-'∆Ct calculation'!Z16,2)),"",IF(LOG(2^-'∆Ct calculation'!Z16,2)&gt;1,LOG(2^-'∆Ct calculation'!Z16,2),-1/LOG(2^-'∆Ct calculation'!Z16,2)))</f>
        <v/>
      </c>
      <c r="AD17" s="92" t="str">
        <f>IF(ISERROR(LOG(2^-'∆Ct calculation'!AA16,2)),"",IF(LOG(2^-'∆Ct calculation'!AA16,2)&gt;1,LOG(2^-'∆Ct calculation'!AA16,2),-1/LOG(2^-'∆Ct calculation'!AA16,2)))</f>
        <v/>
      </c>
      <c r="AE17" s="92" t="str">
        <f>IF(ISERROR(LOG(2^-'∆Ct calculation'!AB16,2)),"",IF(LOG(2^-'∆Ct calculation'!AB16,2)&gt;1,LOG(2^-'∆Ct calculation'!AB16,2),-1/LOG(2^-'∆Ct calculation'!AB16,2)))</f>
        <v/>
      </c>
      <c r="AF17" s="92" t="str">
        <f>IF(ISERROR(LOG(2^-'∆Ct calculation'!AC16,2)),"",IF(LOG(2^-'∆Ct calculation'!AC16,2)&gt;1,LOG(2^-'∆Ct calculation'!AC16,2),-1/LOG(2^-'∆Ct calculation'!AC16,2)))</f>
        <v/>
      </c>
      <c r="AG17" s="92" t="str">
        <f>IF(ISERROR(LOG(2^-'∆Ct calculation'!AD16,2)),"",IF(LOG(2^-'∆Ct calculation'!AD16,2)&gt;1,LOG(2^-'∆Ct calculation'!AD16,2),-1/LOG(2^-'∆Ct calculation'!AD16,2)))</f>
        <v/>
      </c>
      <c r="AH17" s="92" t="str">
        <f>IF(ISERROR(LOG(2^-'∆Ct calculation'!AE16,2)),"",IF(LOG(2^-'∆Ct calculation'!AE16,2)&gt;1,LOG(2^-'∆Ct calculation'!AE16,2),-1/LOG(2^-'∆Ct calculation'!AE16,2)))</f>
        <v/>
      </c>
      <c r="AI17" s="92" t="str">
        <f>IF(ISERROR(LOG(2^-'∆Ct calculation'!AF16,2)),"",IF(LOG(2^-'∆Ct calculation'!AF16,2)&gt;1,LOG(2^-'∆Ct calculation'!AF16,2),-1/LOG(2^-'∆Ct calculation'!AF16,2)))</f>
        <v/>
      </c>
      <c r="AJ17" s="92" t="str">
        <f>IF(ISERROR(LOG(2^-'∆Ct calculation'!AG16,2)),"",IF(LOG(2^-'∆Ct calculation'!AG16,2)&gt;1,LOG(2^-'∆Ct calculation'!AG16,2),-1/LOG(2^-'∆Ct calculation'!AG16,2)))</f>
        <v/>
      </c>
      <c r="AK17" s="92" t="str">
        <f>IF(ISERROR(LOG(2^-'∆Ct calculation'!AH16,2)),"",IF(LOG(2^-'∆Ct calculation'!AH16,2)&gt;1,LOG(2^-'∆Ct calculation'!AH16,2),-1/LOG(2^-'∆Ct calculation'!AH16,2)))</f>
        <v/>
      </c>
      <c r="AL17" s="92" t="str">
        <f>IF(ISERROR(LOG(2^-'∆Ct calculation'!AI16,2)),"",IF(LOG(2^-'∆Ct calculation'!AI16,2)&gt;1,LOG(2^-'∆Ct calculation'!AI16,2),-1/LOG(2^-'∆Ct calculation'!AI16,2)))</f>
        <v/>
      </c>
      <c r="AM17" s="201"/>
      <c r="AN17" s="201"/>
      <c r="AO17" s="201"/>
      <c r="AP17" s="201"/>
      <c r="AQ17" s="201"/>
      <c r="AR17" s="201"/>
      <c r="AS17" s="201"/>
      <c r="AT17" s="201"/>
      <c r="AU17" s="201"/>
    </row>
    <row r="18" spans="1:47" ht="20.100000000000001" customHeight="1">
      <c r="A18" s="201"/>
      <c r="B18" s="201"/>
      <c r="C18" s="13" t="str">
        <f>IF('Gene Informations'!A18="","",'Gene Informations'!A18)</f>
        <v/>
      </c>
      <c r="D18" s="13" t="str">
        <f>IF('Gene Informations'!B18="","",'Gene Informations'!B18)</f>
        <v/>
      </c>
      <c r="E18" s="101" t="str">
        <f>'∆Ct and 2^(-∆Ct) means'!B17</f>
        <v/>
      </c>
      <c r="F18" s="248" t="str">
        <f>IF(ISERROR(LOG(2^-'∆Ct calculation'!C17,2)),"",IF(LOG(2^-'∆Ct calculation'!C17,2)&gt;1,LOG(2^-'∆Ct calculation'!C17,2),-1/LOG(2^-'∆Ct calculation'!C17,2)))</f>
        <v/>
      </c>
      <c r="G18" s="248" t="str">
        <f>IF(ISERROR(LOG(2^-'∆Ct calculation'!D17,2)),"",IF(LOG(2^-'∆Ct calculation'!D17,2)&gt;1,LOG(2^-'∆Ct calculation'!D17,2),-1/LOG(2^-'∆Ct calculation'!D17,2)))</f>
        <v/>
      </c>
      <c r="H18" s="248" t="str">
        <f>IF(ISERROR(LOG(2^-'∆Ct calculation'!E17,2)),"",IF(LOG(2^-'∆Ct calculation'!E17,2)&gt;1,LOG(2^-'∆Ct calculation'!E17,2),-1/LOG(2^-'∆Ct calculation'!E17,2)))</f>
        <v/>
      </c>
      <c r="I18" s="248" t="str">
        <f>IF(ISERROR(LOG(2^-'∆Ct calculation'!F17,2)),"",IF(LOG(2^-'∆Ct calculation'!F17,2)&gt;1,LOG(2^-'∆Ct calculation'!F17,2),-1/LOG(2^-'∆Ct calculation'!F17,2)))</f>
        <v/>
      </c>
      <c r="J18" s="248" t="str">
        <f>IF(ISERROR(LOG(2^-'∆Ct calculation'!G17,2)),"",IF(LOG(2^-'∆Ct calculation'!G17,2)&gt;1,LOG(2^-'∆Ct calculation'!G17,2),-1/LOG(2^-'∆Ct calculation'!G17,2)))</f>
        <v/>
      </c>
      <c r="K18" s="248" t="str">
        <f>IF(ISERROR(LOG(2^-'∆Ct calculation'!H17,2)),"",IF(LOG(2^-'∆Ct calculation'!H17,2)&gt;1,LOG(2^-'∆Ct calculation'!H17,2),-1/LOG(2^-'∆Ct calculation'!H17,2)))</f>
        <v/>
      </c>
      <c r="L18" s="248" t="str">
        <f>IF(ISERROR(LOG(2^-'∆Ct calculation'!I17,2)),"",IF(LOG(2^-'∆Ct calculation'!I17,2)&gt;1,LOG(2^-'∆Ct calculation'!I17,2),-1/LOG(2^-'∆Ct calculation'!I17,2)))</f>
        <v/>
      </c>
      <c r="M18" s="248" t="str">
        <f>IF(ISERROR(LOG(2^-'∆Ct calculation'!J17,2)),"",IF(LOG(2^-'∆Ct calculation'!J17,2)&gt;1,LOG(2^-'∆Ct calculation'!J17,2),-1/LOG(2^-'∆Ct calculation'!J17,2)))</f>
        <v/>
      </c>
      <c r="N18" s="248" t="str">
        <f>IF(ISERROR(LOG(2^-'∆Ct calculation'!K17,2)),"",IF(LOG(2^-'∆Ct calculation'!K17,2)&gt;1,LOG(2^-'∆Ct calculation'!K17,2),-1/LOG(2^-'∆Ct calculation'!K17,2)))</f>
        <v/>
      </c>
      <c r="O18" s="92" t="str">
        <f>IF(ISERROR(LOG(2^-'∆Ct calculation'!L17,2)),"",IF(LOG(2^-'∆Ct calculation'!L17,2)&gt;1,LOG(2^-'∆Ct calculation'!L17,2),-1/LOG(2^-'∆Ct calculation'!L17,2)))</f>
        <v/>
      </c>
      <c r="P18" s="92" t="str">
        <f>IF(ISERROR(LOG(2^-'∆Ct calculation'!M17,2)),"",IF(LOG(2^-'∆Ct calculation'!M17,2)&gt;1,LOG(2^-'∆Ct calculation'!M17,2),-1/LOG(2^-'∆Ct calculation'!M17,2)))</f>
        <v/>
      </c>
      <c r="Q18" s="92" t="str">
        <f>IF(ISERROR(LOG(2^-'∆Ct calculation'!N17,2)),"",IF(LOG(2^-'∆Ct calculation'!N17,2)&gt;1,LOG(2^-'∆Ct calculation'!N17,2),-1/LOG(2^-'∆Ct calculation'!N17,2)))</f>
        <v/>
      </c>
      <c r="R18" s="92" t="str">
        <f>IF(ISERROR(LOG(2^-'∆Ct calculation'!O17,2)),"",IF(LOG(2^-'∆Ct calculation'!O17,2)&gt;1,LOG(2^-'∆Ct calculation'!O17,2),-1/LOG(2^-'∆Ct calculation'!O17,2)))</f>
        <v/>
      </c>
      <c r="S18" s="92" t="str">
        <f>IF(ISERROR(LOG(2^-'∆Ct calculation'!P17,2)),"",IF(LOG(2^-'∆Ct calculation'!P17,2)&gt;1,LOG(2^-'∆Ct calculation'!P17,2),-1/LOG(2^-'∆Ct calculation'!P17,2)))</f>
        <v/>
      </c>
      <c r="T18" s="92" t="str">
        <f>IF(ISERROR(LOG(2^-'∆Ct calculation'!Q17,2)),"",IF(LOG(2^-'∆Ct calculation'!Q17,2)&gt;1,LOG(2^-'∆Ct calculation'!Q17,2),-1/LOG(2^-'∆Ct calculation'!Q17,2)))</f>
        <v/>
      </c>
      <c r="U18" s="92" t="str">
        <f>IF(ISERROR(LOG(2^-'∆Ct calculation'!R17,2)),"",IF(LOG(2^-'∆Ct calculation'!R17,2)&gt;1,LOG(2^-'∆Ct calculation'!R17,2),-1/LOG(2^-'∆Ct calculation'!R17,2)))</f>
        <v/>
      </c>
      <c r="V18" s="92" t="str">
        <f>IF(ISERROR(LOG(2^-'∆Ct calculation'!S17,2)),"",IF(LOG(2^-'∆Ct calculation'!S17,2)&gt;1,LOG(2^-'∆Ct calculation'!S17,2),-1/LOG(2^-'∆Ct calculation'!S17,2)))</f>
        <v/>
      </c>
      <c r="W18" s="92" t="str">
        <f>IF(ISERROR(LOG(2^-'∆Ct calculation'!T17,2)),"",IF(LOG(2^-'∆Ct calculation'!T17,2)&gt;1,LOG(2^-'∆Ct calculation'!T17,2),-1/LOG(2^-'∆Ct calculation'!T17,2)))</f>
        <v/>
      </c>
      <c r="X18" s="92" t="str">
        <f>IF(ISERROR(LOG(2^-'∆Ct calculation'!U17,2)),"",IF(LOG(2^-'∆Ct calculation'!U17,2)&gt;1,LOG(2^-'∆Ct calculation'!U17,2),-1/LOG(2^-'∆Ct calculation'!U17,2)))</f>
        <v/>
      </c>
      <c r="Y18" s="92" t="str">
        <f>IF(ISERROR(LOG(2^-'∆Ct calculation'!V17,2)),"",IF(LOG(2^-'∆Ct calculation'!V17,2)&gt;1,LOG(2^-'∆Ct calculation'!V17,2),-1/LOG(2^-'∆Ct calculation'!V17,2)))</f>
        <v/>
      </c>
      <c r="Z18" s="92" t="str">
        <f>IF(ISERROR(LOG(2^-'∆Ct calculation'!W17,2)),"",IF(LOG(2^-'∆Ct calculation'!W17,2)&gt;1,LOG(2^-'∆Ct calculation'!W17,2),-1/LOG(2^-'∆Ct calculation'!W17,2)))</f>
        <v/>
      </c>
      <c r="AA18" s="92" t="str">
        <f>IF(ISERROR(LOG(2^-'∆Ct calculation'!X17,2)),"",IF(LOG(2^-'∆Ct calculation'!X17,2)&gt;1,LOG(2^-'∆Ct calculation'!X17,2),-1/LOG(2^-'∆Ct calculation'!X17,2)))</f>
        <v/>
      </c>
      <c r="AB18" s="92" t="str">
        <f>IF(ISERROR(LOG(2^-'∆Ct calculation'!Y17,2)),"",IF(LOG(2^-'∆Ct calculation'!Y17,2)&gt;1,LOG(2^-'∆Ct calculation'!Y17,2),-1/LOG(2^-'∆Ct calculation'!Y17,2)))</f>
        <v/>
      </c>
      <c r="AC18" s="92" t="str">
        <f>IF(ISERROR(LOG(2^-'∆Ct calculation'!Z17,2)),"",IF(LOG(2^-'∆Ct calculation'!Z17,2)&gt;1,LOG(2^-'∆Ct calculation'!Z17,2),-1/LOG(2^-'∆Ct calculation'!Z17,2)))</f>
        <v/>
      </c>
      <c r="AD18" s="92" t="str">
        <f>IF(ISERROR(LOG(2^-'∆Ct calculation'!AA17,2)),"",IF(LOG(2^-'∆Ct calculation'!AA17,2)&gt;1,LOG(2^-'∆Ct calculation'!AA17,2),-1/LOG(2^-'∆Ct calculation'!AA17,2)))</f>
        <v/>
      </c>
      <c r="AE18" s="92" t="str">
        <f>IF(ISERROR(LOG(2^-'∆Ct calculation'!AB17,2)),"",IF(LOG(2^-'∆Ct calculation'!AB17,2)&gt;1,LOG(2^-'∆Ct calculation'!AB17,2),-1/LOG(2^-'∆Ct calculation'!AB17,2)))</f>
        <v/>
      </c>
      <c r="AF18" s="92" t="str">
        <f>IF(ISERROR(LOG(2^-'∆Ct calculation'!AC17,2)),"",IF(LOG(2^-'∆Ct calculation'!AC17,2)&gt;1,LOG(2^-'∆Ct calculation'!AC17,2),-1/LOG(2^-'∆Ct calculation'!AC17,2)))</f>
        <v/>
      </c>
      <c r="AG18" s="92" t="str">
        <f>IF(ISERROR(LOG(2^-'∆Ct calculation'!AD17,2)),"",IF(LOG(2^-'∆Ct calculation'!AD17,2)&gt;1,LOG(2^-'∆Ct calculation'!AD17,2),-1/LOG(2^-'∆Ct calculation'!AD17,2)))</f>
        <v/>
      </c>
      <c r="AH18" s="92" t="str">
        <f>IF(ISERROR(LOG(2^-'∆Ct calculation'!AE17,2)),"",IF(LOG(2^-'∆Ct calculation'!AE17,2)&gt;1,LOG(2^-'∆Ct calculation'!AE17,2),-1/LOG(2^-'∆Ct calculation'!AE17,2)))</f>
        <v/>
      </c>
      <c r="AI18" s="92" t="str">
        <f>IF(ISERROR(LOG(2^-'∆Ct calculation'!AF17,2)),"",IF(LOG(2^-'∆Ct calculation'!AF17,2)&gt;1,LOG(2^-'∆Ct calculation'!AF17,2),-1/LOG(2^-'∆Ct calculation'!AF17,2)))</f>
        <v/>
      </c>
      <c r="AJ18" s="92" t="str">
        <f>IF(ISERROR(LOG(2^-'∆Ct calculation'!AG17,2)),"",IF(LOG(2^-'∆Ct calculation'!AG17,2)&gt;1,LOG(2^-'∆Ct calculation'!AG17,2),-1/LOG(2^-'∆Ct calculation'!AG17,2)))</f>
        <v/>
      </c>
      <c r="AK18" s="92" t="str">
        <f>IF(ISERROR(LOG(2^-'∆Ct calculation'!AH17,2)),"",IF(LOG(2^-'∆Ct calculation'!AH17,2)&gt;1,LOG(2^-'∆Ct calculation'!AH17,2),-1/LOG(2^-'∆Ct calculation'!AH17,2)))</f>
        <v/>
      </c>
      <c r="AL18" s="92" t="str">
        <f>IF(ISERROR(LOG(2^-'∆Ct calculation'!AI17,2)),"",IF(LOG(2^-'∆Ct calculation'!AI17,2)&gt;1,LOG(2^-'∆Ct calculation'!AI17,2),-1/LOG(2^-'∆Ct calculation'!AI17,2)))</f>
        <v/>
      </c>
      <c r="AM18" s="201"/>
      <c r="AN18" s="201"/>
      <c r="AO18" s="201"/>
      <c r="AP18" s="201"/>
      <c r="AQ18" s="201"/>
      <c r="AR18" s="201"/>
      <c r="AS18" s="201"/>
      <c r="AT18" s="201"/>
      <c r="AU18" s="201"/>
    </row>
    <row r="19" spans="1:47" ht="20.100000000000001" customHeight="1">
      <c r="A19" s="201"/>
      <c r="B19" s="201"/>
      <c r="C19" s="13" t="str">
        <f>IF('Gene Informations'!A19="","",'Gene Informations'!A19)</f>
        <v/>
      </c>
      <c r="D19" s="13" t="str">
        <f>IF('Gene Informations'!B19="","",'Gene Informations'!B19)</f>
        <v/>
      </c>
      <c r="E19" s="101" t="str">
        <f>'∆Ct and 2^(-∆Ct) means'!B18</f>
        <v/>
      </c>
      <c r="F19" s="248" t="str">
        <f>IF(ISERROR(LOG(2^-'∆Ct calculation'!C18,2)),"",IF(LOG(2^-'∆Ct calculation'!C18,2)&gt;1,LOG(2^-'∆Ct calculation'!C18,2),-1/LOG(2^-'∆Ct calculation'!C18,2)))</f>
        <v/>
      </c>
      <c r="G19" s="248" t="str">
        <f>IF(ISERROR(LOG(2^-'∆Ct calculation'!D18,2)),"",IF(LOG(2^-'∆Ct calculation'!D18,2)&gt;1,LOG(2^-'∆Ct calculation'!D18,2),-1/LOG(2^-'∆Ct calculation'!D18,2)))</f>
        <v/>
      </c>
      <c r="H19" s="248" t="str">
        <f>IF(ISERROR(LOG(2^-'∆Ct calculation'!E18,2)),"",IF(LOG(2^-'∆Ct calculation'!E18,2)&gt;1,LOG(2^-'∆Ct calculation'!E18,2),-1/LOG(2^-'∆Ct calculation'!E18,2)))</f>
        <v/>
      </c>
      <c r="I19" s="248" t="str">
        <f>IF(ISERROR(LOG(2^-'∆Ct calculation'!F18,2)),"",IF(LOG(2^-'∆Ct calculation'!F18,2)&gt;1,LOG(2^-'∆Ct calculation'!F18,2),-1/LOG(2^-'∆Ct calculation'!F18,2)))</f>
        <v/>
      </c>
      <c r="J19" s="248" t="str">
        <f>IF(ISERROR(LOG(2^-'∆Ct calculation'!G18,2)),"",IF(LOG(2^-'∆Ct calculation'!G18,2)&gt;1,LOG(2^-'∆Ct calculation'!G18,2),-1/LOG(2^-'∆Ct calculation'!G18,2)))</f>
        <v/>
      </c>
      <c r="K19" s="248" t="str">
        <f>IF(ISERROR(LOG(2^-'∆Ct calculation'!H18,2)),"",IF(LOG(2^-'∆Ct calculation'!H18,2)&gt;1,LOG(2^-'∆Ct calculation'!H18,2),-1/LOG(2^-'∆Ct calculation'!H18,2)))</f>
        <v/>
      </c>
      <c r="L19" s="248" t="str">
        <f>IF(ISERROR(LOG(2^-'∆Ct calculation'!I18,2)),"",IF(LOG(2^-'∆Ct calculation'!I18,2)&gt;1,LOG(2^-'∆Ct calculation'!I18,2),-1/LOG(2^-'∆Ct calculation'!I18,2)))</f>
        <v/>
      </c>
      <c r="M19" s="248" t="str">
        <f>IF(ISERROR(LOG(2^-'∆Ct calculation'!J18,2)),"",IF(LOG(2^-'∆Ct calculation'!J18,2)&gt;1,LOG(2^-'∆Ct calculation'!J18,2),-1/LOG(2^-'∆Ct calculation'!J18,2)))</f>
        <v/>
      </c>
      <c r="N19" s="248" t="str">
        <f>IF(ISERROR(LOG(2^-'∆Ct calculation'!K18,2)),"",IF(LOG(2^-'∆Ct calculation'!K18,2)&gt;1,LOG(2^-'∆Ct calculation'!K18,2),-1/LOG(2^-'∆Ct calculation'!K18,2)))</f>
        <v/>
      </c>
      <c r="O19" s="92" t="str">
        <f>IF(ISERROR(LOG(2^-'∆Ct calculation'!L18,2)),"",IF(LOG(2^-'∆Ct calculation'!L18,2)&gt;1,LOG(2^-'∆Ct calculation'!L18,2),-1/LOG(2^-'∆Ct calculation'!L18,2)))</f>
        <v/>
      </c>
      <c r="P19" s="92" t="str">
        <f>IF(ISERROR(LOG(2^-'∆Ct calculation'!M18,2)),"",IF(LOG(2^-'∆Ct calculation'!M18,2)&gt;1,LOG(2^-'∆Ct calculation'!M18,2),-1/LOG(2^-'∆Ct calculation'!M18,2)))</f>
        <v/>
      </c>
      <c r="Q19" s="92" t="str">
        <f>IF(ISERROR(LOG(2^-'∆Ct calculation'!N18,2)),"",IF(LOG(2^-'∆Ct calculation'!N18,2)&gt;1,LOG(2^-'∆Ct calculation'!N18,2),-1/LOG(2^-'∆Ct calculation'!N18,2)))</f>
        <v/>
      </c>
      <c r="R19" s="92" t="str">
        <f>IF(ISERROR(LOG(2^-'∆Ct calculation'!O18,2)),"",IF(LOG(2^-'∆Ct calculation'!O18,2)&gt;1,LOG(2^-'∆Ct calculation'!O18,2),-1/LOG(2^-'∆Ct calculation'!O18,2)))</f>
        <v/>
      </c>
      <c r="S19" s="92" t="str">
        <f>IF(ISERROR(LOG(2^-'∆Ct calculation'!P18,2)),"",IF(LOG(2^-'∆Ct calculation'!P18,2)&gt;1,LOG(2^-'∆Ct calculation'!P18,2),-1/LOG(2^-'∆Ct calculation'!P18,2)))</f>
        <v/>
      </c>
      <c r="T19" s="92" t="str">
        <f>IF(ISERROR(LOG(2^-'∆Ct calculation'!Q18,2)),"",IF(LOG(2^-'∆Ct calculation'!Q18,2)&gt;1,LOG(2^-'∆Ct calculation'!Q18,2),-1/LOG(2^-'∆Ct calculation'!Q18,2)))</f>
        <v/>
      </c>
      <c r="U19" s="92" t="str">
        <f>IF(ISERROR(LOG(2^-'∆Ct calculation'!R18,2)),"",IF(LOG(2^-'∆Ct calculation'!R18,2)&gt;1,LOG(2^-'∆Ct calculation'!R18,2),-1/LOG(2^-'∆Ct calculation'!R18,2)))</f>
        <v/>
      </c>
      <c r="V19" s="92" t="str">
        <f>IF(ISERROR(LOG(2^-'∆Ct calculation'!S18,2)),"",IF(LOG(2^-'∆Ct calculation'!S18,2)&gt;1,LOG(2^-'∆Ct calculation'!S18,2),-1/LOG(2^-'∆Ct calculation'!S18,2)))</f>
        <v/>
      </c>
      <c r="W19" s="92" t="str">
        <f>IF(ISERROR(LOG(2^-'∆Ct calculation'!T18,2)),"",IF(LOG(2^-'∆Ct calculation'!T18,2)&gt;1,LOG(2^-'∆Ct calculation'!T18,2),-1/LOG(2^-'∆Ct calculation'!T18,2)))</f>
        <v/>
      </c>
      <c r="X19" s="92" t="str">
        <f>IF(ISERROR(LOG(2^-'∆Ct calculation'!U18,2)),"",IF(LOG(2^-'∆Ct calculation'!U18,2)&gt;1,LOG(2^-'∆Ct calculation'!U18,2),-1/LOG(2^-'∆Ct calculation'!U18,2)))</f>
        <v/>
      </c>
      <c r="Y19" s="92" t="str">
        <f>IF(ISERROR(LOG(2^-'∆Ct calculation'!V18,2)),"",IF(LOG(2^-'∆Ct calculation'!V18,2)&gt;1,LOG(2^-'∆Ct calculation'!V18,2),-1/LOG(2^-'∆Ct calculation'!V18,2)))</f>
        <v/>
      </c>
      <c r="Z19" s="92" t="str">
        <f>IF(ISERROR(LOG(2^-'∆Ct calculation'!W18,2)),"",IF(LOG(2^-'∆Ct calculation'!W18,2)&gt;1,LOG(2^-'∆Ct calculation'!W18,2),-1/LOG(2^-'∆Ct calculation'!W18,2)))</f>
        <v/>
      </c>
      <c r="AA19" s="92" t="str">
        <f>IF(ISERROR(LOG(2^-'∆Ct calculation'!X18,2)),"",IF(LOG(2^-'∆Ct calculation'!X18,2)&gt;1,LOG(2^-'∆Ct calculation'!X18,2),-1/LOG(2^-'∆Ct calculation'!X18,2)))</f>
        <v/>
      </c>
      <c r="AB19" s="92" t="str">
        <f>IF(ISERROR(LOG(2^-'∆Ct calculation'!Y18,2)),"",IF(LOG(2^-'∆Ct calculation'!Y18,2)&gt;1,LOG(2^-'∆Ct calculation'!Y18,2),-1/LOG(2^-'∆Ct calculation'!Y18,2)))</f>
        <v/>
      </c>
      <c r="AC19" s="92" t="str">
        <f>IF(ISERROR(LOG(2^-'∆Ct calculation'!Z18,2)),"",IF(LOG(2^-'∆Ct calculation'!Z18,2)&gt;1,LOG(2^-'∆Ct calculation'!Z18,2),-1/LOG(2^-'∆Ct calculation'!Z18,2)))</f>
        <v/>
      </c>
      <c r="AD19" s="92" t="str">
        <f>IF(ISERROR(LOG(2^-'∆Ct calculation'!AA18,2)),"",IF(LOG(2^-'∆Ct calculation'!AA18,2)&gt;1,LOG(2^-'∆Ct calculation'!AA18,2),-1/LOG(2^-'∆Ct calculation'!AA18,2)))</f>
        <v/>
      </c>
      <c r="AE19" s="92" t="str">
        <f>IF(ISERROR(LOG(2^-'∆Ct calculation'!AB18,2)),"",IF(LOG(2^-'∆Ct calculation'!AB18,2)&gt;1,LOG(2^-'∆Ct calculation'!AB18,2),-1/LOG(2^-'∆Ct calculation'!AB18,2)))</f>
        <v/>
      </c>
      <c r="AF19" s="92" t="str">
        <f>IF(ISERROR(LOG(2^-'∆Ct calculation'!AC18,2)),"",IF(LOG(2^-'∆Ct calculation'!AC18,2)&gt;1,LOG(2^-'∆Ct calculation'!AC18,2),-1/LOG(2^-'∆Ct calculation'!AC18,2)))</f>
        <v/>
      </c>
      <c r="AG19" s="92" t="str">
        <f>IF(ISERROR(LOG(2^-'∆Ct calculation'!AD18,2)),"",IF(LOG(2^-'∆Ct calculation'!AD18,2)&gt;1,LOG(2^-'∆Ct calculation'!AD18,2),-1/LOG(2^-'∆Ct calculation'!AD18,2)))</f>
        <v/>
      </c>
      <c r="AH19" s="92" t="str">
        <f>IF(ISERROR(LOG(2^-'∆Ct calculation'!AE18,2)),"",IF(LOG(2^-'∆Ct calculation'!AE18,2)&gt;1,LOG(2^-'∆Ct calculation'!AE18,2),-1/LOG(2^-'∆Ct calculation'!AE18,2)))</f>
        <v/>
      </c>
      <c r="AI19" s="92" t="str">
        <f>IF(ISERROR(LOG(2^-'∆Ct calculation'!AF18,2)),"",IF(LOG(2^-'∆Ct calculation'!AF18,2)&gt;1,LOG(2^-'∆Ct calculation'!AF18,2),-1/LOG(2^-'∆Ct calculation'!AF18,2)))</f>
        <v/>
      </c>
      <c r="AJ19" s="92" t="str">
        <f>IF(ISERROR(LOG(2^-'∆Ct calculation'!AG18,2)),"",IF(LOG(2^-'∆Ct calculation'!AG18,2)&gt;1,LOG(2^-'∆Ct calculation'!AG18,2),-1/LOG(2^-'∆Ct calculation'!AG18,2)))</f>
        <v/>
      </c>
      <c r="AK19" s="92" t="str">
        <f>IF(ISERROR(LOG(2^-'∆Ct calculation'!AH18,2)),"",IF(LOG(2^-'∆Ct calculation'!AH18,2)&gt;1,LOG(2^-'∆Ct calculation'!AH18,2),-1/LOG(2^-'∆Ct calculation'!AH18,2)))</f>
        <v/>
      </c>
      <c r="AL19" s="92" t="str">
        <f>IF(ISERROR(LOG(2^-'∆Ct calculation'!AI18,2)),"",IF(LOG(2^-'∆Ct calculation'!AI18,2)&gt;1,LOG(2^-'∆Ct calculation'!AI18,2),-1/LOG(2^-'∆Ct calculation'!AI18,2)))</f>
        <v/>
      </c>
      <c r="AM19" s="201"/>
      <c r="AN19" s="201"/>
      <c r="AO19" s="201"/>
      <c r="AP19" s="201"/>
      <c r="AQ19" s="201"/>
      <c r="AR19" s="201"/>
      <c r="AS19" s="201"/>
      <c r="AT19" s="201"/>
      <c r="AU19" s="201"/>
    </row>
    <row r="20" spans="1:47" ht="20.100000000000001" customHeight="1">
      <c r="A20" s="201"/>
      <c r="B20" s="201"/>
      <c r="C20" s="13" t="str">
        <f>IF('Gene Informations'!A20="","",'Gene Informations'!A20)</f>
        <v/>
      </c>
      <c r="D20" s="13" t="str">
        <f>IF('Gene Informations'!B20="","",'Gene Informations'!B20)</f>
        <v/>
      </c>
      <c r="E20" s="101" t="str">
        <f>'∆Ct and 2^(-∆Ct) means'!B19</f>
        <v/>
      </c>
      <c r="F20" s="248" t="str">
        <f>IF(ISERROR(LOG(2^-'∆Ct calculation'!C19,2)),"",IF(LOG(2^-'∆Ct calculation'!C19,2)&gt;1,LOG(2^-'∆Ct calculation'!C19,2),-1/LOG(2^-'∆Ct calculation'!C19,2)))</f>
        <v/>
      </c>
      <c r="G20" s="248" t="str">
        <f>IF(ISERROR(LOG(2^-'∆Ct calculation'!D19,2)),"",IF(LOG(2^-'∆Ct calculation'!D19,2)&gt;1,LOG(2^-'∆Ct calculation'!D19,2),-1/LOG(2^-'∆Ct calculation'!D19,2)))</f>
        <v/>
      </c>
      <c r="H20" s="248" t="str">
        <f>IF(ISERROR(LOG(2^-'∆Ct calculation'!E19,2)),"",IF(LOG(2^-'∆Ct calculation'!E19,2)&gt;1,LOG(2^-'∆Ct calculation'!E19,2),-1/LOG(2^-'∆Ct calculation'!E19,2)))</f>
        <v/>
      </c>
      <c r="I20" s="248" t="str">
        <f>IF(ISERROR(LOG(2^-'∆Ct calculation'!F19,2)),"",IF(LOG(2^-'∆Ct calculation'!F19,2)&gt;1,LOG(2^-'∆Ct calculation'!F19,2),-1/LOG(2^-'∆Ct calculation'!F19,2)))</f>
        <v/>
      </c>
      <c r="J20" s="248" t="str">
        <f>IF(ISERROR(LOG(2^-'∆Ct calculation'!G19,2)),"",IF(LOG(2^-'∆Ct calculation'!G19,2)&gt;1,LOG(2^-'∆Ct calculation'!G19,2),-1/LOG(2^-'∆Ct calculation'!G19,2)))</f>
        <v/>
      </c>
      <c r="K20" s="248" t="str">
        <f>IF(ISERROR(LOG(2^-'∆Ct calculation'!H19,2)),"",IF(LOG(2^-'∆Ct calculation'!H19,2)&gt;1,LOG(2^-'∆Ct calculation'!H19,2),-1/LOG(2^-'∆Ct calculation'!H19,2)))</f>
        <v/>
      </c>
      <c r="L20" s="248" t="str">
        <f>IF(ISERROR(LOG(2^-'∆Ct calculation'!I19,2)),"",IF(LOG(2^-'∆Ct calculation'!I19,2)&gt;1,LOG(2^-'∆Ct calculation'!I19,2),-1/LOG(2^-'∆Ct calculation'!I19,2)))</f>
        <v/>
      </c>
      <c r="M20" s="248" t="str">
        <f>IF(ISERROR(LOG(2^-'∆Ct calculation'!J19,2)),"",IF(LOG(2^-'∆Ct calculation'!J19,2)&gt;1,LOG(2^-'∆Ct calculation'!J19,2),-1/LOG(2^-'∆Ct calculation'!J19,2)))</f>
        <v/>
      </c>
      <c r="N20" s="248" t="str">
        <f>IF(ISERROR(LOG(2^-'∆Ct calculation'!K19,2)),"",IF(LOG(2^-'∆Ct calculation'!K19,2)&gt;1,LOG(2^-'∆Ct calculation'!K19,2),-1/LOG(2^-'∆Ct calculation'!K19,2)))</f>
        <v/>
      </c>
      <c r="O20" s="92" t="str">
        <f>IF(ISERROR(LOG(2^-'∆Ct calculation'!L19,2)),"",IF(LOG(2^-'∆Ct calculation'!L19,2)&gt;1,LOG(2^-'∆Ct calculation'!L19,2),-1/LOG(2^-'∆Ct calculation'!L19,2)))</f>
        <v/>
      </c>
      <c r="P20" s="92" t="str">
        <f>IF(ISERROR(LOG(2^-'∆Ct calculation'!M19,2)),"",IF(LOG(2^-'∆Ct calculation'!M19,2)&gt;1,LOG(2^-'∆Ct calculation'!M19,2),-1/LOG(2^-'∆Ct calculation'!M19,2)))</f>
        <v/>
      </c>
      <c r="Q20" s="92" t="str">
        <f>IF(ISERROR(LOG(2^-'∆Ct calculation'!N19,2)),"",IF(LOG(2^-'∆Ct calculation'!N19,2)&gt;1,LOG(2^-'∆Ct calculation'!N19,2),-1/LOG(2^-'∆Ct calculation'!N19,2)))</f>
        <v/>
      </c>
      <c r="R20" s="92" t="str">
        <f>IF(ISERROR(LOG(2^-'∆Ct calculation'!O19,2)),"",IF(LOG(2^-'∆Ct calculation'!O19,2)&gt;1,LOG(2^-'∆Ct calculation'!O19,2),-1/LOG(2^-'∆Ct calculation'!O19,2)))</f>
        <v/>
      </c>
      <c r="S20" s="92" t="str">
        <f>IF(ISERROR(LOG(2^-'∆Ct calculation'!P19,2)),"",IF(LOG(2^-'∆Ct calculation'!P19,2)&gt;1,LOG(2^-'∆Ct calculation'!P19,2),-1/LOG(2^-'∆Ct calculation'!P19,2)))</f>
        <v/>
      </c>
      <c r="T20" s="92" t="str">
        <f>IF(ISERROR(LOG(2^-'∆Ct calculation'!Q19,2)),"",IF(LOG(2^-'∆Ct calculation'!Q19,2)&gt;1,LOG(2^-'∆Ct calculation'!Q19,2),-1/LOG(2^-'∆Ct calculation'!Q19,2)))</f>
        <v/>
      </c>
      <c r="U20" s="92" t="str">
        <f>IF(ISERROR(LOG(2^-'∆Ct calculation'!R19,2)),"",IF(LOG(2^-'∆Ct calculation'!R19,2)&gt;1,LOG(2^-'∆Ct calculation'!R19,2),-1/LOG(2^-'∆Ct calculation'!R19,2)))</f>
        <v/>
      </c>
      <c r="V20" s="92" t="str">
        <f>IF(ISERROR(LOG(2^-'∆Ct calculation'!S19,2)),"",IF(LOG(2^-'∆Ct calculation'!S19,2)&gt;1,LOG(2^-'∆Ct calculation'!S19,2),-1/LOG(2^-'∆Ct calculation'!S19,2)))</f>
        <v/>
      </c>
      <c r="W20" s="92" t="str">
        <f>IF(ISERROR(LOG(2^-'∆Ct calculation'!T19,2)),"",IF(LOG(2^-'∆Ct calculation'!T19,2)&gt;1,LOG(2^-'∆Ct calculation'!T19,2),-1/LOG(2^-'∆Ct calculation'!T19,2)))</f>
        <v/>
      </c>
      <c r="X20" s="92" t="str">
        <f>IF(ISERROR(LOG(2^-'∆Ct calculation'!U19,2)),"",IF(LOG(2^-'∆Ct calculation'!U19,2)&gt;1,LOG(2^-'∆Ct calculation'!U19,2),-1/LOG(2^-'∆Ct calculation'!U19,2)))</f>
        <v/>
      </c>
      <c r="Y20" s="92" t="str">
        <f>IF(ISERROR(LOG(2^-'∆Ct calculation'!V19,2)),"",IF(LOG(2^-'∆Ct calculation'!V19,2)&gt;1,LOG(2^-'∆Ct calculation'!V19,2),-1/LOG(2^-'∆Ct calculation'!V19,2)))</f>
        <v/>
      </c>
      <c r="Z20" s="92" t="str">
        <f>IF(ISERROR(LOG(2^-'∆Ct calculation'!W19,2)),"",IF(LOG(2^-'∆Ct calculation'!W19,2)&gt;1,LOG(2^-'∆Ct calculation'!W19,2),-1/LOG(2^-'∆Ct calculation'!W19,2)))</f>
        <v/>
      </c>
      <c r="AA20" s="92" t="str">
        <f>IF(ISERROR(LOG(2^-'∆Ct calculation'!X19,2)),"",IF(LOG(2^-'∆Ct calculation'!X19,2)&gt;1,LOG(2^-'∆Ct calculation'!X19,2),-1/LOG(2^-'∆Ct calculation'!X19,2)))</f>
        <v/>
      </c>
      <c r="AB20" s="92" t="str">
        <f>IF(ISERROR(LOG(2^-'∆Ct calculation'!Y19,2)),"",IF(LOG(2^-'∆Ct calculation'!Y19,2)&gt;1,LOG(2^-'∆Ct calculation'!Y19,2),-1/LOG(2^-'∆Ct calculation'!Y19,2)))</f>
        <v/>
      </c>
      <c r="AC20" s="92" t="str">
        <f>IF(ISERROR(LOG(2^-'∆Ct calculation'!Z19,2)),"",IF(LOG(2^-'∆Ct calculation'!Z19,2)&gt;1,LOG(2^-'∆Ct calculation'!Z19,2),-1/LOG(2^-'∆Ct calculation'!Z19,2)))</f>
        <v/>
      </c>
      <c r="AD20" s="92" t="str">
        <f>IF(ISERROR(LOG(2^-'∆Ct calculation'!AA19,2)),"",IF(LOG(2^-'∆Ct calculation'!AA19,2)&gt;1,LOG(2^-'∆Ct calculation'!AA19,2),-1/LOG(2^-'∆Ct calculation'!AA19,2)))</f>
        <v/>
      </c>
      <c r="AE20" s="92" t="str">
        <f>IF(ISERROR(LOG(2^-'∆Ct calculation'!AB19,2)),"",IF(LOG(2^-'∆Ct calculation'!AB19,2)&gt;1,LOG(2^-'∆Ct calculation'!AB19,2),-1/LOG(2^-'∆Ct calculation'!AB19,2)))</f>
        <v/>
      </c>
      <c r="AF20" s="92" t="str">
        <f>IF(ISERROR(LOG(2^-'∆Ct calculation'!AC19,2)),"",IF(LOG(2^-'∆Ct calculation'!AC19,2)&gt;1,LOG(2^-'∆Ct calculation'!AC19,2),-1/LOG(2^-'∆Ct calculation'!AC19,2)))</f>
        <v/>
      </c>
      <c r="AG20" s="92" t="str">
        <f>IF(ISERROR(LOG(2^-'∆Ct calculation'!AD19,2)),"",IF(LOG(2^-'∆Ct calculation'!AD19,2)&gt;1,LOG(2^-'∆Ct calculation'!AD19,2),-1/LOG(2^-'∆Ct calculation'!AD19,2)))</f>
        <v/>
      </c>
      <c r="AH20" s="92" t="str">
        <f>IF(ISERROR(LOG(2^-'∆Ct calculation'!AE19,2)),"",IF(LOG(2^-'∆Ct calculation'!AE19,2)&gt;1,LOG(2^-'∆Ct calculation'!AE19,2),-1/LOG(2^-'∆Ct calculation'!AE19,2)))</f>
        <v/>
      </c>
      <c r="AI20" s="92" t="str">
        <f>IF(ISERROR(LOG(2^-'∆Ct calculation'!AF19,2)),"",IF(LOG(2^-'∆Ct calculation'!AF19,2)&gt;1,LOG(2^-'∆Ct calculation'!AF19,2),-1/LOG(2^-'∆Ct calculation'!AF19,2)))</f>
        <v/>
      </c>
      <c r="AJ20" s="92" t="str">
        <f>IF(ISERROR(LOG(2^-'∆Ct calculation'!AG19,2)),"",IF(LOG(2^-'∆Ct calculation'!AG19,2)&gt;1,LOG(2^-'∆Ct calculation'!AG19,2),-1/LOG(2^-'∆Ct calculation'!AG19,2)))</f>
        <v/>
      </c>
      <c r="AK20" s="92" t="str">
        <f>IF(ISERROR(LOG(2^-'∆Ct calculation'!AH19,2)),"",IF(LOG(2^-'∆Ct calculation'!AH19,2)&gt;1,LOG(2^-'∆Ct calculation'!AH19,2),-1/LOG(2^-'∆Ct calculation'!AH19,2)))</f>
        <v/>
      </c>
      <c r="AL20" s="92" t="str">
        <f>IF(ISERROR(LOG(2^-'∆Ct calculation'!AI19,2)),"",IF(LOG(2^-'∆Ct calculation'!AI19,2)&gt;1,LOG(2^-'∆Ct calculation'!AI19,2),-1/LOG(2^-'∆Ct calculation'!AI19,2)))</f>
        <v/>
      </c>
      <c r="AM20" s="201"/>
      <c r="AN20" s="201"/>
      <c r="AO20" s="201"/>
      <c r="AP20" s="201"/>
      <c r="AQ20" s="201"/>
      <c r="AR20" s="201"/>
      <c r="AS20" s="201"/>
      <c r="AT20" s="201"/>
      <c r="AU20" s="201"/>
    </row>
    <row r="21" spans="1:47" ht="20.100000000000001" customHeight="1">
      <c r="A21" s="201"/>
      <c r="B21" s="201"/>
      <c r="C21" s="13" t="str">
        <f>IF('Gene Informations'!A21="","",'Gene Informations'!A21)</f>
        <v/>
      </c>
      <c r="D21" s="13" t="str">
        <f>IF('Gene Informations'!B21="","",'Gene Informations'!B21)</f>
        <v/>
      </c>
      <c r="E21" s="101" t="str">
        <f>'∆Ct and 2^(-∆Ct) means'!B20</f>
        <v/>
      </c>
      <c r="F21" s="248" t="str">
        <f>IF(ISERROR(LOG(2^-'∆Ct calculation'!C20,2)),"",IF(LOG(2^-'∆Ct calculation'!C20,2)&gt;1,LOG(2^-'∆Ct calculation'!C20,2),-1/LOG(2^-'∆Ct calculation'!C20,2)))</f>
        <v/>
      </c>
      <c r="G21" s="248" t="str">
        <f>IF(ISERROR(LOG(2^-'∆Ct calculation'!D20,2)),"",IF(LOG(2^-'∆Ct calculation'!D20,2)&gt;1,LOG(2^-'∆Ct calculation'!D20,2),-1/LOG(2^-'∆Ct calculation'!D20,2)))</f>
        <v/>
      </c>
      <c r="H21" s="248" t="str">
        <f>IF(ISERROR(LOG(2^-'∆Ct calculation'!E20,2)),"",IF(LOG(2^-'∆Ct calculation'!E20,2)&gt;1,LOG(2^-'∆Ct calculation'!E20,2),-1/LOG(2^-'∆Ct calculation'!E20,2)))</f>
        <v/>
      </c>
      <c r="I21" s="248" t="str">
        <f>IF(ISERROR(LOG(2^-'∆Ct calculation'!F20,2)),"",IF(LOG(2^-'∆Ct calculation'!F20,2)&gt;1,LOG(2^-'∆Ct calculation'!F20,2),-1/LOG(2^-'∆Ct calculation'!F20,2)))</f>
        <v/>
      </c>
      <c r="J21" s="248" t="str">
        <f>IF(ISERROR(LOG(2^-'∆Ct calculation'!G20,2)),"",IF(LOG(2^-'∆Ct calculation'!G20,2)&gt;1,LOG(2^-'∆Ct calculation'!G20,2),-1/LOG(2^-'∆Ct calculation'!G20,2)))</f>
        <v/>
      </c>
      <c r="K21" s="248" t="str">
        <f>IF(ISERROR(LOG(2^-'∆Ct calculation'!H20,2)),"",IF(LOG(2^-'∆Ct calculation'!H20,2)&gt;1,LOG(2^-'∆Ct calculation'!H20,2),-1/LOG(2^-'∆Ct calculation'!H20,2)))</f>
        <v/>
      </c>
      <c r="L21" s="248" t="str">
        <f>IF(ISERROR(LOG(2^-'∆Ct calculation'!I20,2)),"",IF(LOG(2^-'∆Ct calculation'!I20,2)&gt;1,LOG(2^-'∆Ct calculation'!I20,2),-1/LOG(2^-'∆Ct calculation'!I20,2)))</f>
        <v/>
      </c>
      <c r="M21" s="248" t="str">
        <f>IF(ISERROR(LOG(2^-'∆Ct calculation'!J20,2)),"",IF(LOG(2^-'∆Ct calculation'!J20,2)&gt;1,LOG(2^-'∆Ct calculation'!J20,2),-1/LOG(2^-'∆Ct calculation'!J20,2)))</f>
        <v/>
      </c>
      <c r="N21" s="248" t="str">
        <f>IF(ISERROR(LOG(2^-'∆Ct calculation'!K20,2)),"",IF(LOG(2^-'∆Ct calculation'!K20,2)&gt;1,LOG(2^-'∆Ct calculation'!K20,2),-1/LOG(2^-'∆Ct calculation'!K20,2)))</f>
        <v/>
      </c>
      <c r="O21" s="92" t="str">
        <f>IF(ISERROR(LOG(2^-'∆Ct calculation'!L20,2)),"",IF(LOG(2^-'∆Ct calculation'!L20,2)&gt;1,LOG(2^-'∆Ct calculation'!L20,2),-1/LOG(2^-'∆Ct calculation'!L20,2)))</f>
        <v/>
      </c>
      <c r="P21" s="92" t="str">
        <f>IF(ISERROR(LOG(2^-'∆Ct calculation'!M20,2)),"",IF(LOG(2^-'∆Ct calculation'!M20,2)&gt;1,LOG(2^-'∆Ct calculation'!M20,2),-1/LOG(2^-'∆Ct calculation'!M20,2)))</f>
        <v/>
      </c>
      <c r="Q21" s="92" t="str">
        <f>IF(ISERROR(LOG(2^-'∆Ct calculation'!N20,2)),"",IF(LOG(2^-'∆Ct calculation'!N20,2)&gt;1,LOG(2^-'∆Ct calculation'!N20,2),-1/LOG(2^-'∆Ct calculation'!N20,2)))</f>
        <v/>
      </c>
      <c r="R21" s="92" t="str">
        <f>IF(ISERROR(LOG(2^-'∆Ct calculation'!O20,2)),"",IF(LOG(2^-'∆Ct calculation'!O20,2)&gt;1,LOG(2^-'∆Ct calculation'!O20,2),-1/LOG(2^-'∆Ct calculation'!O20,2)))</f>
        <v/>
      </c>
      <c r="S21" s="92" t="str">
        <f>IF(ISERROR(LOG(2^-'∆Ct calculation'!P20,2)),"",IF(LOG(2^-'∆Ct calculation'!P20,2)&gt;1,LOG(2^-'∆Ct calculation'!P20,2),-1/LOG(2^-'∆Ct calculation'!P20,2)))</f>
        <v/>
      </c>
      <c r="T21" s="92" t="str">
        <f>IF(ISERROR(LOG(2^-'∆Ct calculation'!Q20,2)),"",IF(LOG(2^-'∆Ct calculation'!Q20,2)&gt;1,LOG(2^-'∆Ct calculation'!Q20,2),-1/LOG(2^-'∆Ct calculation'!Q20,2)))</f>
        <v/>
      </c>
      <c r="U21" s="92" t="str">
        <f>IF(ISERROR(LOG(2^-'∆Ct calculation'!R20,2)),"",IF(LOG(2^-'∆Ct calculation'!R20,2)&gt;1,LOG(2^-'∆Ct calculation'!R20,2),-1/LOG(2^-'∆Ct calculation'!R20,2)))</f>
        <v/>
      </c>
      <c r="V21" s="92" t="str">
        <f>IF(ISERROR(LOG(2^-'∆Ct calculation'!S20,2)),"",IF(LOG(2^-'∆Ct calculation'!S20,2)&gt;1,LOG(2^-'∆Ct calculation'!S20,2),-1/LOG(2^-'∆Ct calculation'!S20,2)))</f>
        <v/>
      </c>
      <c r="W21" s="92" t="str">
        <f>IF(ISERROR(LOG(2^-'∆Ct calculation'!T20,2)),"",IF(LOG(2^-'∆Ct calculation'!T20,2)&gt;1,LOG(2^-'∆Ct calculation'!T20,2),-1/LOG(2^-'∆Ct calculation'!T20,2)))</f>
        <v/>
      </c>
      <c r="X21" s="92" t="str">
        <f>IF(ISERROR(LOG(2^-'∆Ct calculation'!U20,2)),"",IF(LOG(2^-'∆Ct calculation'!U20,2)&gt;1,LOG(2^-'∆Ct calculation'!U20,2),-1/LOG(2^-'∆Ct calculation'!U20,2)))</f>
        <v/>
      </c>
      <c r="Y21" s="92" t="str">
        <f>IF(ISERROR(LOG(2^-'∆Ct calculation'!V20,2)),"",IF(LOG(2^-'∆Ct calculation'!V20,2)&gt;1,LOG(2^-'∆Ct calculation'!V20,2),-1/LOG(2^-'∆Ct calculation'!V20,2)))</f>
        <v/>
      </c>
      <c r="Z21" s="92" t="str">
        <f>IF(ISERROR(LOG(2^-'∆Ct calculation'!W20,2)),"",IF(LOG(2^-'∆Ct calculation'!W20,2)&gt;1,LOG(2^-'∆Ct calculation'!W20,2),-1/LOG(2^-'∆Ct calculation'!W20,2)))</f>
        <v/>
      </c>
      <c r="AA21" s="92" t="str">
        <f>IF(ISERROR(LOG(2^-'∆Ct calculation'!X20,2)),"",IF(LOG(2^-'∆Ct calculation'!X20,2)&gt;1,LOG(2^-'∆Ct calculation'!X20,2),-1/LOG(2^-'∆Ct calculation'!X20,2)))</f>
        <v/>
      </c>
      <c r="AB21" s="92" t="str">
        <f>IF(ISERROR(LOG(2^-'∆Ct calculation'!Y20,2)),"",IF(LOG(2^-'∆Ct calculation'!Y20,2)&gt;1,LOG(2^-'∆Ct calculation'!Y20,2),-1/LOG(2^-'∆Ct calculation'!Y20,2)))</f>
        <v/>
      </c>
      <c r="AC21" s="92" t="str">
        <f>IF(ISERROR(LOG(2^-'∆Ct calculation'!Z20,2)),"",IF(LOG(2^-'∆Ct calculation'!Z20,2)&gt;1,LOG(2^-'∆Ct calculation'!Z20,2),-1/LOG(2^-'∆Ct calculation'!Z20,2)))</f>
        <v/>
      </c>
      <c r="AD21" s="92" t="str">
        <f>IF(ISERROR(LOG(2^-'∆Ct calculation'!AA20,2)),"",IF(LOG(2^-'∆Ct calculation'!AA20,2)&gt;1,LOG(2^-'∆Ct calculation'!AA20,2),-1/LOG(2^-'∆Ct calculation'!AA20,2)))</f>
        <v/>
      </c>
      <c r="AE21" s="92" t="str">
        <f>IF(ISERROR(LOG(2^-'∆Ct calculation'!AB20,2)),"",IF(LOG(2^-'∆Ct calculation'!AB20,2)&gt;1,LOG(2^-'∆Ct calculation'!AB20,2),-1/LOG(2^-'∆Ct calculation'!AB20,2)))</f>
        <v/>
      </c>
      <c r="AF21" s="92" t="str">
        <f>IF(ISERROR(LOG(2^-'∆Ct calculation'!AC20,2)),"",IF(LOG(2^-'∆Ct calculation'!AC20,2)&gt;1,LOG(2^-'∆Ct calculation'!AC20,2),-1/LOG(2^-'∆Ct calculation'!AC20,2)))</f>
        <v/>
      </c>
      <c r="AG21" s="92" t="str">
        <f>IF(ISERROR(LOG(2^-'∆Ct calculation'!AD20,2)),"",IF(LOG(2^-'∆Ct calculation'!AD20,2)&gt;1,LOG(2^-'∆Ct calculation'!AD20,2),-1/LOG(2^-'∆Ct calculation'!AD20,2)))</f>
        <v/>
      </c>
      <c r="AH21" s="92" t="str">
        <f>IF(ISERROR(LOG(2^-'∆Ct calculation'!AE20,2)),"",IF(LOG(2^-'∆Ct calculation'!AE20,2)&gt;1,LOG(2^-'∆Ct calculation'!AE20,2),-1/LOG(2^-'∆Ct calculation'!AE20,2)))</f>
        <v/>
      </c>
      <c r="AI21" s="92" t="str">
        <f>IF(ISERROR(LOG(2^-'∆Ct calculation'!AF20,2)),"",IF(LOG(2^-'∆Ct calculation'!AF20,2)&gt;1,LOG(2^-'∆Ct calculation'!AF20,2),-1/LOG(2^-'∆Ct calculation'!AF20,2)))</f>
        <v/>
      </c>
      <c r="AJ21" s="92" t="str">
        <f>IF(ISERROR(LOG(2^-'∆Ct calculation'!AG20,2)),"",IF(LOG(2^-'∆Ct calculation'!AG20,2)&gt;1,LOG(2^-'∆Ct calculation'!AG20,2),-1/LOG(2^-'∆Ct calculation'!AG20,2)))</f>
        <v/>
      </c>
      <c r="AK21" s="92" t="str">
        <f>IF(ISERROR(LOG(2^-'∆Ct calculation'!AH20,2)),"",IF(LOG(2^-'∆Ct calculation'!AH20,2)&gt;1,LOG(2^-'∆Ct calculation'!AH20,2),-1/LOG(2^-'∆Ct calculation'!AH20,2)))</f>
        <v/>
      </c>
      <c r="AL21" s="92" t="str">
        <f>IF(ISERROR(LOG(2^-'∆Ct calculation'!AI20,2)),"",IF(LOG(2^-'∆Ct calculation'!AI20,2)&gt;1,LOG(2^-'∆Ct calculation'!AI20,2),-1/LOG(2^-'∆Ct calculation'!AI20,2)))</f>
        <v/>
      </c>
      <c r="AM21" s="201"/>
      <c r="AN21" s="201"/>
      <c r="AO21" s="201"/>
      <c r="AP21" s="201"/>
      <c r="AQ21" s="201"/>
      <c r="AR21" s="201"/>
      <c r="AS21" s="201"/>
      <c r="AT21" s="201"/>
      <c r="AU21" s="201"/>
    </row>
    <row r="22" spans="1:47" ht="20.100000000000001" customHeight="1">
      <c r="A22" s="201"/>
      <c r="B22" s="201"/>
      <c r="C22" s="13" t="str">
        <f>IF('Gene Informations'!A22="","",'Gene Informations'!A22)</f>
        <v/>
      </c>
      <c r="D22" s="13" t="str">
        <f>IF('Gene Informations'!B22="","",'Gene Informations'!B22)</f>
        <v/>
      </c>
      <c r="E22" s="101" t="str">
        <f>'∆Ct and 2^(-∆Ct) means'!B21</f>
        <v/>
      </c>
      <c r="F22" s="248" t="str">
        <f>IF(ISERROR(LOG(2^-'∆Ct calculation'!C21,2)),"",IF(LOG(2^-'∆Ct calculation'!C21,2)&gt;1,LOG(2^-'∆Ct calculation'!C21,2),-1/LOG(2^-'∆Ct calculation'!C21,2)))</f>
        <v/>
      </c>
      <c r="G22" s="248" t="str">
        <f>IF(ISERROR(LOG(2^-'∆Ct calculation'!D21,2)),"",IF(LOG(2^-'∆Ct calculation'!D21,2)&gt;1,LOG(2^-'∆Ct calculation'!D21,2),-1/LOG(2^-'∆Ct calculation'!D21,2)))</f>
        <v/>
      </c>
      <c r="H22" s="248" t="str">
        <f>IF(ISERROR(LOG(2^-'∆Ct calculation'!E21,2)),"",IF(LOG(2^-'∆Ct calculation'!E21,2)&gt;1,LOG(2^-'∆Ct calculation'!E21,2),-1/LOG(2^-'∆Ct calculation'!E21,2)))</f>
        <v/>
      </c>
      <c r="I22" s="248" t="str">
        <f>IF(ISERROR(LOG(2^-'∆Ct calculation'!F21,2)),"",IF(LOG(2^-'∆Ct calculation'!F21,2)&gt;1,LOG(2^-'∆Ct calculation'!F21,2),-1/LOG(2^-'∆Ct calculation'!F21,2)))</f>
        <v/>
      </c>
      <c r="J22" s="248" t="str">
        <f>IF(ISERROR(LOG(2^-'∆Ct calculation'!G21,2)),"",IF(LOG(2^-'∆Ct calculation'!G21,2)&gt;1,LOG(2^-'∆Ct calculation'!G21,2),-1/LOG(2^-'∆Ct calculation'!G21,2)))</f>
        <v/>
      </c>
      <c r="K22" s="248" t="str">
        <f>IF(ISERROR(LOG(2^-'∆Ct calculation'!H21,2)),"",IF(LOG(2^-'∆Ct calculation'!H21,2)&gt;1,LOG(2^-'∆Ct calculation'!H21,2),-1/LOG(2^-'∆Ct calculation'!H21,2)))</f>
        <v/>
      </c>
      <c r="L22" s="248" t="str">
        <f>IF(ISERROR(LOG(2^-'∆Ct calculation'!I21,2)),"",IF(LOG(2^-'∆Ct calculation'!I21,2)&gt;1,LOG(2^-'∆Ct calculation'!I21,2),-1/LOG(2^-'∆Ct calculation'!I21,2)))</f>
        <v/>
      </c>
      <c r="M22" s="248" t="str">
        <f>IF(ISERROR(LOG(2^-'∆Ct calculation'!J21,2)),"",IF(LOG(2^-'∆Ct calculation'!J21,2)&gt;1,LOG(2^-'∆Ct calculation'!J21,2),-1/LOG(2^-'∆Ct calculation'!J21,2)))</f>
        <v/>
      </c>
      <c r="N22" s="248" t="str">
        <f>IF(ISERROR(LOG(2^-'∆Ct calculation'!K21,2)),"",IF(LOG(2^-'∆Ct calculation'!K21,2)&gt;1,LOG(2^-'∆Ct calculation'!K21,2),-1/LOG(2^-'∆Ct calculation'!K21,2)))</f>
        <v/>
      </c>
      <c r="O22" s="92" t="str">
        <f>IF(ISERROR(LOG(2^-'∆Ct calculation'!L21,2)),"",IF(LOG(2^-'∆Ct calculation'!L21,2)&gt;1,LOG(2^-'∆Ct calculation'!L21,2),-1/LOG(2^-'∆Ct calculation'!L21,2)))</f>
        <v/>
      </c>
      <c r="P22" s="92" t="str">
        <f>IF(ISERROR(LOG(2^-'∆Ct calculation'!M21,2)),"",IF(LOG(2^-'∆Ct calculation'!M21,2)&gt;1,LOG(2^-'∆Ct calculation'!M21,2),-1/LOG(2^-'∆Ct calculation'!M21,2)))</f>
        <v/>
      </c>
      <c r="Q22" s="92" t="str">
        <f>IF(ISERROR(LOG(2^-'∆Ct calculation'!N21,2)),"",IF(LOG(2^-'∆Ct calculation'!N21,2)&gt;1,LOG(2^-'∆Ct calculation'!N21,2),-1/LOG(2^-'∆Ct calculation'!N21,2)))</f>
        <v/>
      </c>
      <c r="R22" s="92" t="str">
        <f>IF(ISERROR(LOG(2^-'∆Ct calculation'!O21,2)),"",IF(LOG(2^-'∆Ct calculation'!O21,2)&gt;1,LOG(2^-'∆Ct calculation'!O21,2),-1/LOG(2^-'∆Ct calculation'!O21,2)))</f>
        <v/>
      </c>
      <c r="S22" s="92" t="str">
        <f>IF(ISERROR(LOG(2^-'∆Ct calculation'!P21,2)),"",IF(LOG(2^-'∆Ct calculation'!P21,2)&gt;1,LOG(2^-'∆Ct calculation'!P21,2),-1/LOG(2^-'∆Ct calculation'!P21,2)))</f>
        <v/>
      </c>
      <c r="T22" s="92" t="str">
        <f>IF(ISERROR(LOG(2^-'∆Ct calculation'!Q21,2)),"",IF(LOG(2^-'∆Ct calculation'!Q21,2)&gt;1,LOG(2^-'∆Ct calculation'!Q21,2),-1/LOG(2^-'∆Ct calculation'!Q21,2)))</f>
        <v/>
      </c>
      <c r="U22" s="92" t="str">
        <f>IF(ISERROR(LOG(2^-'∆Ct calculation'!R21,2)),"",IF(LOG(2^-'∆Ct calculation'!R21,2)&gt;1,LOG(2^-'∆Ct calculation'!R21,2),-1/LOG(2^-'∆Ct calculation'!R21,2)))</f>
        <v/>
      </c>
      <c r="V22" s="92" t="str">
        <f>IF(ISERROR(LOG(2^-'∆Ct calculation'!S21,2)),"",IF(LOG(2^-'∆Ct calculation'!S21,2)&gt;1,LOG(2^-'∆Ct calculation'!S21,2),-1/LOG(2^-'∆Ct calculation'!S21,2)))</f>
        <v/>
      </c>
      <c r="W22" s="92" t="str">
        <f>IF(ISERROR(LOG(2^-'∆Ct calculation'!T21,2)),"",IF(LOG(2^-'∆Ct calculation'!T21,2)&gt;1,LOG(2^-'∆Ct calculation'!T21,2),-1/LOG(2^-'∆Ct calculation'!T21,2)))</f>
        <v/>
      </c>
      <c r="X22" s="92" t="str">
        <f>IF(ISERROR(LOG(2^-'∆Ct calculation'!U21,2)),"",IF(LOG(2^-'∆Ct calculation'!U21,2)&gt;1,LOG(2^-'∆Ct calculation'!U21,2),-1/LOG(2^-'∆Ct calculation'!U21,2)))</f>
        <v/>
      </c>
      <c r="Y22" s="92" t="str">
        <f>IF(ISERROR(LOG(2^-'∆Ct calculation'!V21,2)),"",IF(LOG(2^-'∆Ct calculation'!V21,2)&gt;1,LOG(2^-'∆Ct calculation'!V21,2),-1/LOG(2^-'∆Ct calculation'!V21,2)))</f>
        <v/>
      </c>
      <c r="Z22" s="92" t="str">
        <f>IF(ISERROR(LOG(2^-'∆Ct calculation'!W21,2)),"",IF(LOG(2^-'∆Ct calculation'!W21,2)&gt;1,LOG(2^-'∆Ct calculation'!W21,2),-1/LOG(2^-'∆Ct calculation'!W21,2)))</f>
        <v/>
      </c>
      <c r="AA22" s="92" t="str">
        <f>IF(ISERROR(LOG(2^-'∆Ct calculation'!X21,2)),"",IF(LOG(2^-'∆Ct calculation'!X21,2)&gt;1,LOG(2^-'∆Ct calculation'!X21,2),-1/LOG(2^-'∆Ct calculation'!X21,2)))</f>
        <v/>
      </c>
      <c r="AB22" s="92" t="str">
        <f>IF(ISERROR(LOG(2^-'∆Ct calculation'!Y21,2)),"",IF(LOG(2^-'∆Ct calculation'!Y21,2)&gt;1,LOG(2^-'∆Ct calculation'!Y21,2),-1/LOG(2^-'∆Ct calculation'!Y21,2)))</f>
        <v/>
      </c>
      <c r="AC22" s="92" t="str">
        <f>IF(ISERROR(LOG(2^-'∆Ct calculation'!Z21,2)),"",IF(LOG(2^-'∆Ct calculation'!Z21,2)&gt;1,LOG(2^-'∆Ct calculation'!Z21,2),-1/LOG(2^-'∆Ct calculation'!Z21,2)))</f>
        <v/>
      </c>
      <c r="AD22" s="92" t="str">
        <f>IF(ISERROR(LOG(2^-'∆Ct calculation'!AA21,2)),"",IF(LOG(2^-'∆Ct calculation'!AA21,2)&gt;1,LOG(2^-'∆Ct calculation'!AA21,2),-1/LOG(2^-'∆Ct calculation'!AA21,2)))</f>
        <v/>
      </c>
      <c r="AE22" s="92" t="str">
        <f>IF(ISERROR(LOG(2^-'∆Ct calculation'!AB21,2)),"",IF(LOG(2^-'∆Ct calculation'!AB21,2)&gt;1,LOG(2^-'∆Ct calculation'!AB21,2),-1/LOG(2^-'∆Ct calculation'!AB21,2)))</f>
        <v/>
      </c>
      <c r="AF22" s="92" t="str">
        <f>IF(ISERROR(LOG(2^-'∆Ct calculation'!AC21,2)),"",IF(LOG(2^-'∆Ct calculation'!AC21,2)&gt;1,LOG(2^-'∆Ct calculation'!AC21,2),-1/LOG(2^-'∆Ct calculation'!AC21,2)))</f>
        <v/>
      </c>
      <c r="AG22" s="92" t="str">
        <f>IF(ISERROR(LOG(2^-'∆Ct calculation'!AD21,2)),"",IF(LOG(2^-'∆Ct calculation'!AD21,2)&gt;1,LOG(2^-'∆Ct calculation'!AD21,2),-1/LOG(2^-'∆Ct calculation'!AD21,2)))</f>
        <v/>
      </c>
      <c r="AH22" s="92" t="str">
        <f>IF(ISERROR(LOG(2^-'∆Ct calculation'!AE21,2)),"",IF(LOG(2^-'∆Ct calculation'!AE21,2)&gt;1,LOG(2^-'∆Ct calculation'!AE21,2),-1/LOG(2^-'∆Ct calculation'!AE21,2)))</f>
        <v/>
      </c>
      <c r="AI22" s="92" t="str">
        <f>IF(ISERROR(LOG(2^-'∆Ct calculation'!AF21,2)),"",IF(LOG(2^-'∆Ct calculation'!AF21,2)&gt;1,LOG(2^-'∆Ct calculation'!AF21,2),-1/LOG(2^-'∆Ct calculation'!AF21,2)))</f>
        <v/>
      </c>
      <c r="AJ22" s="92" t="str">
        <f>IF(ISERROR(LOG(2^-'∆Ct calculation'!AG21,2)),"",IF(LOG(2^-'∆Ct calculation'!AG21,2)&gt;1,LOG(2^-'∆Ct calculation'!AG21,2),-1/LOG(2^-'∆Ct calculation'!AG21,2)))</f>
        <v/>
      </c>
      <c r="AK22" s="92" t="str">
        <f>IF(ISERROR(LOG(2^-'∆Ct calculation'!AH21,2)),"",IF(LOG(2^-'∆Ct calculation'!AH21,2)&gt;1,LOG(2^-'∆Ct calculation'!AH21,2),-1/LOG(2^-'∆Ct calculation'!AH21,2)))</f>
        <v/>
      </c>
      <c r="AL22" s="92" t="str">
        <f>IF(ISERROR(LOG(2^-'∆Ct calculation'!AI21,2)),"",IF(LOG(2^-'∆Ct calculation'!AI21,2)&gt;1,LOG(2^-'∆Ct calculation'!AI21,2),-1/LOG(2^-'∆Ct calculation'!AI21,2)))</f>
        <v/>
      </c>
      <c r="AM22" s="201"/>
      <c r="AN22" s="201"/>
      <c r="AO22" s="201"/>
      <c r="AP22" s="201"/>
      <c r="AQ22" s="201"/>
      <c r="AR22" s="201"/>
      <c r="AS22" s="201"/>
      <c r="AT22" s="201"/>
      <c r="AU22" s="201"/>
    </row>
    <row r="23" spans="1:47" ht="20.100000000000001" customHeight="1">
      <c r="A23" s="201"/>
      <c r="B23" s="201"/>
      <c r="C23" s="13" t="str">
        <f>IF('Gene Informations'!A23="","",'Gene Informations'!A23)</f>
        <v/>
      </c>
      <c r="D23" s="13" t="str">
        <f>IF('Gene Informations'!B23="","",'Gene Informations'!B23)</f>
        <v/>
      </c>
      <c r="E23" s="101" t="str">
        <f>'∆Ct and 2^(-∆Ct) means'!B22</f>
        <v/>
      </c>
      <c r="F23" s="248" t="str">
        <f>IF(ISERROR(LOG(2^-'∆Ct calculation'!C22,2)),"",IF(LOG(2^-'∆Ct calculation'!C22,2)&gt;1,LOG(2^-'∆Ct calculation'!C22,2),-1/LOG(2^-'∆Ct calculation'!C22,2)))</f>
        <v/>
      </c>
      <c r="G23" s="248" t="str">
        <f>IF(ISERROR(LOG(2^-'∆Ct calculation'!D22,2)),"",IF(LOG(2^-'∆Ct calculation'!D22,2)&gt;1,LOG(2^-'∆Ct calculation'!D22,2),-1/LOG(2^-'∆Ct calculation'!D22,2)))</f>
        <v/>
      </c>
      <c r="H23" s="248" t="str">
        <f>IF(ISERROR(LOG(2^-'∆Ct calculation'!E22,2)),"",IF(LOG(2^-'∆Ct calculation'!E22,2)&gt;1,LOG(2^-'∆Ct calculation'!E22,2),-1/LOG(2^-'∆Ct calculation'!E22,2)))</f>
        <v/>
      </c>
      <c r="I23" s="248" t="str">
        <f>IF(ISERROR(LOG(2^-'∆Ct calculation'!F22,2)),"",IF(LOG(2^-'∆Ct calculation'!F22,2)&gt;1,LOG(2^-'∆Ct calculation'!F22,2),-1/LOG(2^-'∆Ct calculation'!F22,2)))</f>
        <v/>
      </c>
      <c r="J23" s="248" t="str">
        <f>IF(ISERROR(LOG(2^-'∆Ct calculation'!G22,2)),"",IF(LOG(2^-'∆Ct calculation'!G22,2)&gt;1,LOG(2^-'∆Ct calculation'!G22,2),-1/LOG(2^-'∆Ct calculation'!G22,2)))</f>
        <v/>
      </c>
      <c r="K23" s="248" t="str">
        <f>IF(ISERROR(LOG(2^-'∆Ct calculation'!H22,2)),"",IF(LOG(2^-'∆Ct calculation'!H22,2)&gt;1,LOG(2^-'∆Ct calculation'!H22,2),-1/LOG(2^-'∆Ct calculation'!H22,2)))</f>
        <v/>
      </c>
      <c r="L23" s="248" t="str">
        <f>IF(ISERROR(LOG(2^-'∆Ct calculation'!I22,2)),"",IF(LOG(2^-'∆Ct calculation'!I22,2)&gt;1,LOG(2^-'∆Ct calculation'!I22,2),-1/LOG(2^-'∆Ct calculation'!I22,2)))</f>
        <v/>
      </c>
      <c r="M23" s="248" t="str">
        <f>IF(ISERROR(LOG(2^-'∆Ct calculation'!J22,2)),"",IF(LOG(2^-'∆Ct calculation'!J22,2)&gt;1,LOG(2^-'∆Ct calculation'!J22,2),-1/LOG(2^-'∆Ct calculation'!J22,2)))</f>
        <v/>
      </c>
      <c r="N23" s="248" t="str">
        <f>IF(ISERROR(LOG(2^-'∆Ct calculation'!K22,2)),"",IF(LOG(2^-'∆Ct calculation'!K22,2)&gt;1,LOG(2^-'∆Ct calculation'!K22,2),-1/LOG(2^-'∆Ct calculation'!K22,2)))</f>
        <v/>
      </c>
      <c r="O23" s="92" t="str">
        <f>IF(ISERROR(LOG(2^-'∆Ct calculation'!L22,2)),"",IF(LOG(2^-'∆Ct calculation'!L22,2)&gt;1,LOG(2^-'∆Ct calculation'!L22,2),-1/LOG(2^-'∆Ct calculation'!L22,2)))</f>
        <v/>
      </c>
      <c r="P23" s="92" t="str">
        <f>IF(ISERROR(LOG(2^-'∆Ct calculation'!M22,2)),"",IF(LOG(2^-'∆Ct calculation'!M22,2)&gt;1,LOG(2^-'∆Ct calculation'!M22,2),-1/LOG(2^-'∆Ct calculation'!M22,2)))</f>
        <v/>
      </c>
      <c r="Q23" s="92" t="str">
        <f>IF(ISERROR(LOG(2^-'∆Ct calculation'!N22,2)),"",IF(LOG(2^-'∆Ct calculation'!N22,2)&gt;1,LOG(2^-'∆Ct calculation'!N22,2),-1/LOG(2^-'∆Ct calculation'!N22,2)))</f>
        <v/>
      </c>
      <c r="R23" s="92" t="str">
        <f>IF(ISERROR(LOG(2^-'∆Ct calculation'!O22,2)),"",IF(LOG(2^-'∆Ct calculation'!O22,2)&gt;1,LOG(2^-'∆Ct calculation'!O22,2),-1/LOG(2^-'∆Ct calculation'!O22,2)))</f>
        <v/>
      </c>
      <c r="S23" s="92" t="str">
        <f>IF(ISERROR(LOG(2^-'∆Ct calculation'!P22,2)),"",IF(LOG(2^-'∆Ct calculation'!P22,2)&gt;1,LOG(2^-'∆Ct calculation'!P22,2),-1/LOG(2^-'∆Ct calculation'!P22,2)))</f>
        <v/>
      </c>
      <c r="T23" s="92" t="str">
        <f>IF(ISERROR(LOG(2^-'∆Ct calculation'!Q22,2)),"",IF(LOG(2^-'∆Ct calculation'!Q22,2)&gt;1,LOG(2^-'∆Ct calculation'!Q22,2),-1/LOG(2^-'∆Ct calculation'!Q22,2)))</f>
        <v/>
      </c>
      <c r="U23" s="92" t="str">
        <f>IF(ISERROR(LOG(2^-'∆Ct calculation'!R22,2)),"",IF(LOG(2^-'∆Ct calculation'!R22,2)&gt;1,LOG(2^-'∆Ct calculation'!R22,2),-1/LOG(2^-'∆Ct calculation'!R22,2)))</f>
        <v/>
      </c>
      <c r="V23" s="92" t="str">
        <f>IF(ISERROR(LOG(2^-'∆Ct calculation'!S22,2)),"",IF(LOG(2^-'∆Ct calculation'!S22,2)&gt;1,LOG(2^-'∆Ct calculation'!S22,2),-1/LOG(2^-'∆Ct calculation'!S22,2)))</f>
        <v/>
      </c>
      <c r="W23" s="92" t="str">
        <f>IF(ISERROR(LOG(2^-'∆Ct calculation'!T22,2)),"",IF(LOG(2^-'∆Ct calculation'!T22,2)&gt;1,LOG(2^-'∆Ct calculation'!T22,2),-1/LOG(2^-'∆Ct calculation'!T22,2)))</f>
        <v/>
      </c>
      <c r="X23" s="92" t="str">
        <f>IF(ISERROR(LOG(2^-'∆Ct calculation'!U22,2)),"",IF(LOG(2^-'∆Ct calculation'!U22,2)&gt;1,LOG(2^-'∆Ct calculation'!U22,2),-1/LOG(2^-'∆Ct calculation'!U22,2)))</f>
        <v/>
      </c>
      <c r="Y23" s="92" t="str">
        <f>IF(ISERROR(LOG(2^-'∆Ct calculation'!V22,2)),"",IF(LOG(2^-'∆Ct calculation'!V22,2)&gt;1,LOG(2^-'∆Ct calculation'!V22,2),-1/LOG(2^-'∆Ct calculation'!V22,2)))</f>
        <v/>
      </c>
      <c r="Z23" s="92" t="str">
        <f>IF(ISERROR(LOG(2^-'∆Ct calculation'!W22,2)),"",IF(LOG(2^-'∆Ct calculation'!W22,2)&gt;1,LOG(2^-'∆Ct calculation'!W22,2),-1/LOG(2^-'∆Ct calculation'!W22,2)))</f>
        <v/>
      </c>
      <c r="AA23" s="92" t="str">
        <f>IF(ISERROR(LOG(2^-'∆Ct calculation'!X22,2)),"",IF(LOG(2^-'∆Ct calculation'!X22,2)&gt;1,LOG(2^-'∆Ct calculation'!X22,2),-1/LOG(2^-'∆Ct calculation'!X22,2)))</f>
        <v/>
      </c>
      <c r="AB23" s="92" t="str">
        <f>IF(ISERROR(LOG(2^-'∆Ct calculation'!Y22,2)),"",IF(LOG(2^-'∆Ct calculation'!Y22,2)&gt;1,LOG(2^-'∆Ct calculation'!Y22,2),-1/LOG(2^-'∆Ct calculation'!Y22,2)))</f>
        <v/>
      </c>
      <c r="AC23" s="92" t="str">
        <f>IF(ISERROR(LOG(2^-'∆Ct calculation'!Z22,2)),"",IF(LOG(2^-'∆Ct calculation'!Z22,2)&gt;1,LOG(2^-'∆Ct calculation'!Z22,2),-1/LOG(2^-'∆Ct calculation'!Z22,2)))</f>
        <v/>
      </c>
      <c r="AD23" s="92" t="str">
        <f>IF(ISERROR(LOG(2^-'∆Ct calculation'!AA22,2)),"",IF(LOG(2^-'∆Ct calculation'!AA22,2)&gt;1,LOG(2^-'∆Ct calculation'!AA22,2),-1/LOG(2^-'∆Ct calculation'!AA22,2)))</f>
        <v/>
      </c>
      <c r="AE23" s="92" t="str">
        <f>IF(ISERROR(LOG(2^-'∆Ct calculation'!AB22,2)),"",IF(LOG(2^-'∆Ct calculation'!AB22,2)&gt;1,LOG(2^-'∆Ct calculation'!AB22,2),-1/LOG(2^-'∆Ct calculation'!AB22,2)))</f>
        <v/>
      </c>
      <c r="AF23" s="92" t="str">
        <f>IF(ISERROR(LOG(2^-'∆Ct calculation'!AC22,2)),"",IF(LOG(2^-'∆Ct calculation'!AC22,2)&gt;1,LOG(2^-'∆Ct calculation'!AC22,2),-1/LOG(2^-'∆Ct calculation'!AC22,2)))</f>
        <v/>
      </c>
      <c r="AG23" s="92" t="str">
        <f>IF(ISERROR(LOG(2^-'∆Ct calculation'!AD22,2)),"",IF(LOG(2^-'∆Ct calculation'!AD22,2)&gt;1,LOG(2^-'∆Ct calculation'!AD22,2),-1/LOG(2^-'∆Ct calculation'!AD22,2)))</f>
        <v/>
      </c>
      <c r="AH23" s="92" t="str">
        <f>IF(ISERROR(LOG(2^-'∆Ct calculation'!AE22,2)),"",IF(LOG(2^-'∆Ct calculation'!AE22,2)&gt;1,LOG(2^-'∆Ct calculation'!AE22,2),-1/LOG(2^-'∆Ct calculation'!AE22,2)))</f>
        <v/>
      </c>
      <c r="AI23" s="92" t="str">
        <f>IF(ISERROR(LOG(2^-'∆Ct calculation'!AF22,2)),"",IF(LOG(2^-'∆Ct calculation'!AF22,2)&gt;1,LOG(2^-'∆Ct calculation'!AF22,2),-1/LOG(2^-'∆Ct calculation'!AF22,2)))</f>
        <v/>
      </c>
      <c r="AJ23" s="92" t="str">
        <f>IF(ISERROR(LOG(2^-'∆Ct calculation'!AG22,2)),"",IF(LOG(2^-'∆Ct calculation'!AG22,2)&gt;1,LOG(2^-'∆Ct calculation'!AG22,2),-1/LOG(2^-'∆Ct calculation'!AG22,2)))</f>
        <v/>
      </c>
      <c r="AK23" s="92" t="str">
        <f>IF(ISERROR(LOG(2^-'∆Ct calculation'!AH22,2)),"",IF(LOG(2^-'∆Ct calculation'!AH22,2)&gt;1,LOG(2^-'∆Ct calculation'!AH22,2),-1/LOG(2^-'∆Ct calculation'!AH22,2)))</f>
        <v/>
      </c>
      <c r="AL23" s="92" t="str">
        <f>IF(ISERROR(LOG(2^-'∆Ct calculation'!AI22,2)),"",IF(LOG(2^-'∆Ct calculation'!AI22,2)&gt;1,LOG(2^-'∆Ct calculation'!AI22,2),-1/LOG(2^-'∆Ct calculation'!AI22,2)))</f>
        <v/>
      </c>
      <c r="AM23" s="201"/>
      <c r="AN23" s="201"/>
      <c r="AO23" s="201"/>
      <c r="AP23" s="201"/>
      <c r="AQ23" s="201"/>
      <c r="AR23" s="201"/>
      <c r="AS23" s="201"/>
      <c r="AT23" s="201"/>
      <c r="AU23" s="201"/>
    </row>
    <row r="24" spans="1:47" ht="20.100000000000001" customHeight="1">
      <c r="A24" s="201"/>
      <c r="B24" s="201"/>
      <c r="C24" s="13" t="str">
        <f>IF('Gene Informations'!A24="","",'Gene Informations'!A24)</f>
        <v/>
      </c>
      <c r="D24" s="13" t="str">
        <f>IF('Gene Informations'!B24="","",'Gene Informations'!B24)</f>
        <v/>
      </c>
      <c r="E24" s="101" t="str">
        <f>'∆Ct and 2^(-∆Ct) means'!B23</f>
        <v/>
      </c>
      <c r="F24" s="248" t="str">
        <f>IF(ISERROR(LOG(2^-'∆Ct calculation'!C23,2)),"",IF(LOG(2^-'∆Ct calculation'!C23,2)&gt;1,LOG(2^-'∆Ct calculation'!C23,2),-1/LOG(2^-'∆Ct calculation'!C23,2)))</f>
        <v/>
      </c>
      <c r="G24" s="248" t="str">
        <f>IF(ISERROR(LOG(2^-'∆Ct calculation'!D23,2)),"",IF(LOG(2^-'∆Ct calculation'!D23,2)&gt;1,LOG(2^-'∆Ct calculation'!D23,2),-1/LOG(2^-'∆Ct calculation'!D23,2)))</f>
        <v/>
      </c>
      <c r="H24" s="248" t="str">
        <f>IF(ISERROR(LOG(2^-'∆Ct calculation'!E23,2)),"",IF(LOG(2^-'∆Ct calculation'!E23,2)&gt;1,LOG(2^-'∆Ct calculation'!E23,2),-1/LOG(2^-'∆Ct calculation'!E23,2)))</f>
        <v/>
      </c>
      <c r="I24" s="248" t="str">
        <f>IF(ISERROR(LOG(2^-'∆Ct calculation'!F23,2)),"",IF(LOG(2^-'∆Ct calculation'!F23,2)&gt;1,LOG(2^-'∆Ct calculation'!F23,2),-1/LOG(2^-'∆Ct calculation'!F23,2)))</f>
        <v/>
      </c>
      <c r="J24" s="248" t="str">
        <f>IF(ISERROR(LOG(2^-'∆Ct calculation'!G23,2)),"",IF(LOG(2^-'∆Ct calculation'!G23,2)&gt;1,LOG(2^-'∆Ct calculation'!G23,2),-1/LOG(2^-'∆Ct calculation'!G23,2)))</f>
        <v/>
      </c>
      <c r="K24" s="248" t="str">
        <f>IF(ISERROR(LOG(2^-'∆Ct calculation'!H23,2)),"",IF(LOG(2^-'∆Ct calculation'!H23,2)&gt;1,LOG(2^-'∆Ct calculation'!H23,2),-1/LOG(2^-'∆Ct calculation'!H23,2)))</f>
        <v/>
      </c>
      <c r="L24" s="248" t="str">
        <f>IF(ISERROR(LOG(2^-'∆Ct calculation'!I23,2)),"",IF(LOG(2^-'∆Ct calculation'!I23,2)&gt;1,LOG(2^-'∆Ct calculation'!I23,2),-1/LOG(2^-'∆Ct calculation'!I23,2)))</f>
        <v/>
      </c>
      <c r="M24" s="248" t="str">
        <f>IF(ISERROR(LOG(2^-'∆Ct calculation'!J23,2)),"",IF(LOG(2^-'∆Ct calculation'!J23,2)&gt;1,LOG(2^-'∆Ct calculation'!J23,2),-1/LOG(2^-'∆Ct calculation'!J23,2)))</f>
        <v/>
      </c>
      <c r="N24" s="248" t="str">
        <f>IF(ISERROR(LOG(2^-'∆Ct calculation'!K23,2)),"",IF(LOG(2^-'∆Ct calculation'!K23,2)&gt;1,LOG(2^-'∆Ct calculation'!K23,2),-1/LOG(2^-'∆Ct calculation'!K23,2)))</f>
        <v/>
      </c>
      <c r="O24" s="92" t="str">
        <f>IF(ISERROR(LOG(2^-'∆Ct calculation'!L23,2)),"",IF(LOG(2^-'∆Ct calculation'!L23,2)&gt;1,LOG(2^-'∆Ct calculation'!L23,2),-1/LOG(2^-'∆Ct calculation'!L23,2)))</f>
        <v/>
      </c>
      <c r="P24" s="92" t="str">
        <f>IF(ISERROR(LOG(2^-'∆Ct calculation'!M23,2)),"",IF(LOG(2^-'∆Ct calculation'!M23,2)&gt;1,LOG(2^-'∆Ct calculation'!M23,2),-1/LOG(2^-'∆Ct calculation'!M23,2)))</f>
        <v/>
      </c>
      <c r="Q24" s="92" t="str">
        <f>IF(ISERROR(LOG(2^-'∆Ct calculation'!N23,2)),"",IF(LOG(2^-'∆Ct calculation'!N23,2)&gt;1,LOG(2^-'∆Ct calculation'!N23,2),-1/LOG(2^-'∆Ct calculation'!N23,2)))</f>
        <v/>
      </c>
      <c r="R24" s="92" t="str">
        <f>IF(ISERROR(LOG(2^-'∆Ct calculation'!O23,2)),"",IF(LOG(2^-'∆Ct calculation'!O23,2)&gt;1,LOG(2^-'∆Ct calculation'!O23,2),-1/LOG(2^-'∆Ct calculation'!O23,2)))</f>
        <v/>
      </c>
      <c r="S24" s="92" t="str">
        <f>IF(ISERROR(LOG(2^-'∆Ct calculation'!P23,2)),"",IF(LOG(2^-'∆Ct calculation'!P23,2)&gt;1,LOG(2^-'∆Ct calculation'!P23,2),-1/LOG(2^-'∆Ct calculation'!P23,2)))</f>
        <v/>
      </c>
      <c r="T24" s="92" t="str">
        <f>IF(ISERROR(LOG(2^-'∆Ct calculation'!Q23,2)),"",IF(LOG(2^-'∆Ct calculation'!Q23,2)&gt;1,LOG(2^-'∆Ct calculation'!Q23,2),-1/LOG(2^-'∆Ct calculation'!Q23,2)))</f>
        <v/>
      </c>
      <c r="U24" s="92" t="str">
        <f>IF(ISERROR(LOG(2^-'∆Ct calculation'!R23,2)),"",IF(LOG(2^-'∆Ct calculation'!R23,2)&gt;1,LOG(2^-'∆Ct calculation'!R23,2),-1/LOG(2^-'∆Ct calculation'!R23,2)))</f>
        <v/>
      </c>
      <c r="V24" s="92" t="str">
        <f>IF(ISERROR(LOG(2^-'∆Ct calculation'!S23,2)),"",IF(LOG(2^-'∆Ct calculation'!S23,2)&gt;1,LOG(2^-'∆Ct calculation'!S23,2),-1/LOG(2^-'∆Ct calculation'!S23,2)))</f>
        <v/>
      </c>
      <c r="W24" s="92" t="str">
        <f>IF(ISERROR(LOG(2^-'∆Ct calculation'!T23,2)),"",IF(LOG(2^-'∆Ct calculation'!T23,2)&gt;1,LOG(2^-'∆Ct calculation'!T23,2),-1/LOG(2^-'∆Ct calculation'!T23,2)))</f>
        <v/>
      </c>
      <c r="X24" s="92" t="str">
        <f>IF(ISERROR(LOG(2^-'∆Ct calculation'!U23,2)),"",IF(LOG(2^-'∆Ct calculation'!U23,2)&gt;1,LOG(2^-'∆Ct calculation'!U23,2),-1/LOG(2^-'∆Ct calculation'!U23,2)))</f>
        <v/>
      </c>
      <c r="Y24" s="92" t="str">
        <f>IF(ISERROR(LOG(2^-'∆Ct calculation'!V23,2)),"",IF(LOG(2^-'∆Ct calculation'!V23,2)&gt;1,LOG(2^-'∆Ct calculation'!V23,2),-1/LOG(2^-'∆Ct calculation'!V23,2)))</f>
        <v/>
      </c>
      <c r="Z24" s="92" t="str">
        <f>IF(ISERROR(LOG(2^-'∆Ct calculation'!W23,2)),"",IF(LOG(2^-'∆Ct calculation'!W23,2)&gt;1,LOG(2^-'∆Ct calculation'!W23,2),-1/LOG(2^-'∆Ct calculation'!W23,2)))</f>
        <v/>
      </c>
      <c r="AA24" s="92" t="str">
        <f>IF(ISERROR(LOG(2^-'∆Ct calculation'!X23,2)),"",IF(LOG(2^-'∆Ct calculation'!X23,2)&gt;1,LOG(2^-'∆Ct calculation'!X23,2),-1/LOG(2^-'∆Ct calculation'!X23,2)))</f>
        <v/>
      </c>
      <c r="AB24" s="92" t="str">
        <f>IF(ISERROR(LOG(2^-'∆Ct calculation'!Y23,2)),"",IF(LOG(2^-'∆Ct calculation'!Y23,2)&gt;1,LOG(2^-'∆Ct calculation'!Y23,2),-1/LOG(2^-'∆Ct calculation'!Y23,2)))</f>
        <v/>
      </c>
      <c r="AC24" s="92" t="str">
        <f>IF(ISERROR(LOG(2^-'∆Ct calculation'!Z23,2)),"",IF(LOG(2^-'∆Ct calculation'!Z23,2)&gt;1,LOG(2^-'∆Ct calculation'!Z23,2),-1/LOG(2^-'∆Ct calculation'!Z23,2)))</f>
        <v/>
      </c>
      <c r="AD24" s="92" t="str">
        <f>IF(ISERROR(LOG(2^-'∆Ct calculation'!AA23,2)),"",IF(LOG(2^-'∆Ct calculation'!AA23,2)&gt;1,LOG(2^-'∆Ct calculation'!AA23,2),-1/LOG(2^-'∆Ct calculation'!AA23,2)))</f>
        <v/>
      </c>
      <c r="AE24" s="92" t="str">
        <f>IF(ISERROR(LOG(2^-'∆Ct calculation'!AB23,2)),"",IF(LOG(2^-'∆Ct calculation'!AB23,2)&gt;1,LOG(2^-'∆Ct calculation'!AB23,2),-1/LOG(2^-'∆Ct calculation'!AB23,2)))</f>
        <v/>
      </c>
      <c r="AF24" s="92" t="str">
        <f>IF(ISERROR(LOG(2^-'∆Ct calculation'!AC23,2)),"",IF(LOG(2^-'∆Ct calculation'!AC23,2)&gt;1,LOG(2^-'∆Ct calculation'!AC23,2),-1/LOG(2^-'∆Ct calculation'!AC23,2)))</f>
        <v/>
      </c>
      <c r="AG24" s="92" t="str">
        <f>IF(ISERROR(LOG(2^-'∆Ct calculation'!AD23,2)),"",IF(LOG(2^-'∆Ct calculation'!AD23,2)&gt;1,LOG(2^-'∆Ct calculation'!AD23,2),-1/LOG(2^-'∆Ct calculation'!AD23,2)))</f>
        <v/>
      </c>
      <c r="AH24" s="92" t="str">
        <f>IF(ISERROR(LOG(2^-'∆Ct calculation'!AE23,2)),"",IF(LOG(2^-'∆Ct calculation'!AE23,2)&gt;1,LOG(2^-'∆Ct calculation'!AE23,2),-1/LOG(2^-'∆Ct calculation'!AE23,2)))</f>
        <v/>
      </c>
      <c r="AI24" s="92" t="str">
        <f>IF(ISERROR(LOG(2^-'∆Ct calculation'!AF23,2)),"",IF(LOG(2^-'∆Ct calculation'!AF23,2)&gt;1,LOG(2^-'∆Ct calculation'!AF23,2),-1/LOG(2^-'∆Ct calculation'!AF23,2)))</f>
        <v/>
      </c>
      <c r="AJ24" s="92" t="str">
        <f>IF(ISERROR(LOG(2^-'∆Ct calculation'!AG23,2)),"",IF(LOG(2^-'∆Ct calculation'!AG23,2)&gt;1,LOG(2^-'∆Ct calculation'!AG23,2),-1/LOG(2^-'∆Ct calculation'!AG23,2)))</f>
        <v/>
      </c>
      <c r="AK24" s="92" t="str">
        <f>IF(ISERROR(LOG(2^-'∆Ct calculation'!AH23,2)),"",IF(LOG(2^-'∆Ct calculation'!AH23,2)&gt;1,LOG(2^-'∆Ct calculation'!AH23,2),-1/LOG(2^-'∆Ct calculation'!AH23,2)))</f>
        <v/>
      </c>
      <c r="AL24" s="92" t="str">
        <f>IF(ISERROR(LOG(2^-'∆Ct calculation'!AI23,2)),"",IF(LOG(2^-'∆Ct calculation'!AI23,2)&gt;1,LOG(2^-'∆Ct calculation'!AI23,2),-1/LOG(2^-'∆Ct calculation'!AI23,2)))</f>
        <v/>
      </c>
      <c r="AM24" s="201"/>
      <c r="AN24" s="201"/>
      <c r="AO24" s="201"/>
      <c r="AP24" s="201"/>
      <c r="AQ24" s="201"/>
      <c r="AR24" s="201"/>
      <c r="AS24" s="201"/>
      <c r="AT24" s="201"/>
      <c r="AU24" s="201"/>
    </row>
    <row r="25" spans="1:47" ht="20.100000000000001" customHeight="1">
      <c r="A25" s="201"/>
      <c r="B25" s="201"/>
      <c r="C25" s="13" t="str">
        <f>IF('Gene Informations'!A25="","",'Gene Informations'!A25)</f>
        <v/>
      </c>
      <c r="D25" s="13" t="str">
        <f>IF('Gene Informations'!B25="","",'Gene Informations'!B25)</f>
        <v/>
      </c>
      <c r="E25" s="101" t="str">
        <f>'∆Ct and 2^(-∆Ct) means'!B24</f>
        <v/>
      </c>
      <c r="F25" s="248" t="str">
        <f>IF(ISERROR(LOG(2^-'∆Ct calculation'!C24,2)),"",IF(LOG(2^-'∆Ct calculation'!C24,2)&gt;1,LOG(2^-'∆Ct calculation'!C24,2),-1/LOG(2^-'∆Ct calculation'!C24,2)))</f>
        <v/>
      </c>
      <c r="G25" s="248" t="str">
        <f>IF(ISERROR(LOG(2^-'∆Ct calculation'!D24,2)),"",IF(LOG(2^-'∆Ct calculation'!D24,2)&gt;1,LOG(2^-'∆Ct calculation'!D24,2),-1/LOG(2^-'∆Ct calculation'!D24,2)))</f>
        <v/>
      </c>
      <c r="H25" s="248" t="str">
        <f>IF(ISERROR(LOG(2^-'∆Ct calculation'!E24,2)),"",IF(LOG(2^-'∆Ct calculation'!E24,2)&gt;1,LOG(2^-'∆Ct calculation'!E24,2),-1/LOG(2^-'∆Ct calculation'!E24,2)))</f>
        <v/>
      </c>
      <c r="I25" s="248" t="str">
        <f>IF(ISERROR(LOG(2^-'∆Ct calculation'!F24,2)),"",IF(LOG(2^-'∆Ct calculation'!F24,2)&gt;1,LOG(2^-'∆Ct calculation'!F24,2),-1/LOG(2^-'∆Ct calculation'!F24,2)))</f>
        <v/>
      </c>
      <c r="J25" s="248" t="str">
        <f>IF(ISERROR(LOG(2^-'∆Ct calculation'!G24,2)),"",IF(LOG(2^-'∆Ct calculation'!G24,2)&gt;1,LOG(2^-'∆Ct calculation'!G24,2),-1/LOG(2^-'∆Ct calculation'!G24,2)))</f>
        <v/>
      </c>
      <c r="K25" s="248" t="str">
        <f>IF(ISERROR(LOG(2^-'∆Ct calculation'!H24,2)),"",IF(LOG(2^-'∆Ct calculation'!H24,2)&gt;1,LOG(2^-'∆Ct calculation'!H24,2),-1/LOG(2^-'∆Ct calculation'!H24,2)))</f>
        <v/>
      </c>
      <c r="L25" s="248" t="str">
        <f>IF(ISERROR(LOG(2^-'∆Ct calculation'!I24,2)),"",IF(LOG(2^-'∆Ct calculation'!I24,2)&gt;1,LOG(2^-'∆Ct calculation'!I24,2),-1/LOG(2^-'∆Ct calculation'!I24,2)))</f>
        <v/>
      </c>
      <c r="M25" s="248" t="str">
        <f>IF(ISERROR(LOG(2^-'∆Ct calculation'!J24,2)),"",IF(LOG(2^-'∆Ct calculation'!J24,2)&gt;1,LOG(2^-'∆Ct calculation'!J24,2),-1/LOG(2^-'∆Ct calculation'!J24,2)))</f>
        <v/>
      </c>
      <c r="N25" s="248" t="str">
        <f>IF(ISERROR(LOG(2^-'∆Ct calculation'!K24,2)),"",IF(LOG(2^-'∆Ct calculation'!K24,2)&gt;1,LOG(2^-'∆Ct calculation'!K24,2),-1/LOG(2^-'∆Ct calculation'!K24,2)))</f>
        <v/>
      </c>
      <c r="O25" s="92" t="str">
        <f>IF(ISERROR(LOG(2^-'∆Ct calculation'!L24,2)),"",IF(LOG(2^-'∆Ct calculation'!L24,2)&gt;1,LOG(2^-'∆Ct calculation'!L24,2),-1/LOG(2^-'∆Ct calculation'!L24,2)))</f>
        <v/>
      </c>
      <c r="P25" s="92" t="str">
        <f>IF(ISERROR(LOG(2^-'∆Ct calculation'!M24,2)),"",IF(LOG(2^-'∆Ct calculation'!M24,2)&gt;1,LOG(2^-'∆Ct calculation'!M24,2),-1/LOG(2^-'∆Ct calculation'!M24,2)))</f>
        <v/>
      </c>
      <c r="Q25" s="92" t="str">
        <f>IF(ISERROR(LOG(2^-'∆Ct calculation'!N24,2)),"",IF(LOG(2^-'∆Ct calculation'!N24,2)&gt;1,LOG(2^-'∆Ct calculation'!N24,2),-1/LOG(2^-'∆Ct calculation'!N24,2)))</f>
        <v/>
      </c>
      <c r="R25" s="92" t="str">
        <f>IF(ISERROR(LOG(2^-'∆Ct calculation'!O24,2)),"",IF(LOG(2^-'∆Ct calculation'!O24,2)&gt;1,LOG(2^-'∆Ct calculation'!O24,2),-1/LOG(2^-'∆Ct calculation'!O24,2)))</f>
        <v/>
      </c>
      <c r="S25" s="92" t="str">
        <f>IF(ISERROR(LOG(2^-'∆Ct calculation'!P24,2)),"",IF(LOG(2^-'∆Ct calculation'!P24,2)&gt;1,LOG(2^-'∆Ct calculation'!P24,2),-1/LOG(2^-'∆Ct calculation'!P24,2)))</f>
        <v/>
      </c>
      <c r="T25" s="92" t="str">
        <f>IF(ISERROR(LOG(2^-'∆Ct calculation'!Q24,2)),"",IF(LOG(2^-'∆Ct calculation'!Q24,2)&gt;1,LOG(2^-'∆Ct calculation'!Q24,2),-1/LOG(2^-'∆Ct calculation'!Q24,2)))</f>
        <v/>
      </c>
      <c r="U25" s="92" t="str">
        <f>IF(ISERROR(LOG(2^-'∆Ct calculation'!R24,2)),"",IF(LOG(2^-'∆Ct calculation'!R24,2)&gt;1,LOG(2^-'∆Ct calculation'!R24,2),-1/LOG(2^-'∆Ct calculation'!R24,2)))</f>
        <v/>
      </c>
      <c r="V25" s="92" t="str">
        <f>IF(ISERROR(LOG(2^-'∆Ct calculation'!S24,2)),"",IF(LOG(2^-'∆Ct calculation'!S24,2)&gt;1,LOG(2^-'∆Ct calculation'!S24,2),-1/LOG(2^-'∆Ct calculation'!S24,2)))</f>
        <v/>
      </c>
      <c r="W25" s="92" t="str">
        <f>IF(ISERROR(LOG(2^-'∆Ct calculation'!T24,2)),"",IF(LOG(2^-'∆Ct calculation'!T24,2)&gt;1,LOG(2^-'∆Ct calculation'!T24,2),-1/LOG(2^-'∆Ct calculation'!T24,2)))</f>
        <v/>
      </c>
      <c r="X25" s="92" t="str">
        <f>IF(ISERROR(LOG(2^-'∆Ct calculation'!U24,2)),"",IF(LOG(2^-'∆Ct calculation'!U24,2)&gt;1,LOG(2^-'∆Ct calculation'!U24,2),-1/LOG(2^-'∆Ct calculation'!U24,2)))</f>
        <v/>
      </c>
      <c r="Y25" s="92" t="str">
        <f>IF(ISERROR(LOG(2^-'∆Ct calculation'!V24,2)),"",IF(LOG(2^-'∆Ct calculation'!V24,2)&gt;1,LOG(2^-'∆Ct calculation'!V24,2),-1/LOG(2^-'∆Ct calculation'!V24,2)))</f>
        <v/>
      </c>
      <c r="Z25" s="92" t="str">
        <f>IF(ISERROR(LOG(2^-'∆Ct calculation'!W24,2)),"",IF(LOG(2^-'∆Ct calculation'!W24,2)&gt;1,LOG(2^-'∆Ct calculation'!W24,2),-1/LOG(2^-'∆Ct calculation'!W24,2)))</f>
        <v/>
      </c>
      <c r="AA25" s="92" t="str">
        <f>IF(ISERROR(LOG(2^-'∆Ct calculation'!X24,2)),"",IF(LOG(2^-'∆Ct calculation'!X24,2)&gt;1,LOG(2^-'∆Ct calculation'!X24,2),-1/LOG(2^-'∆Ct calculation'!X24,2)))</f>
        <v/>
      </c>
      <c r="AB25" s="92" t="str">
        <f>IF(ISERROR(LOG(2^-'∆Ct calculation'!Y24,2)),"",IF(LOG(2^-'∆Ct calculation'!Y24,2)&gt;1,LOG(2^-'∆Ct calculation'!Y24,2),-1/LOG(2^-'∆Ct calculation'!Y24,2)))</f>
        <v/>
      </c>
      <c r="AC25" s="92" t="str">
        <f>IF(ISERROR(LOG(2^-'∆Ct calculation'!Z24,2)),"",IF(LOG(2^-'∆Ct calculation'!Z24,2)&gt;1,LOG(2^-'∆Ct calculation'!Z24,2),-1/LOG(2^-'∆Ct calculation'!Z24,2)))</f>
        <v/>
      </c>
      <c r="AD25" s="92" t="str">
        <f>IF(ISERROR(LOG(2^-'∆Ct calculation'!AA24,2)),"",IF(LOG(2^-'∆Ct calculation'!AA24,2)&gt;1,LOG(2^-'∆Ct calculation'!AA24,2),-1/LOG(2^-'∆Ct calculation'!AA24,2)))</f>
        <v/>
      </c>
      <c r="AE25" s="92" t="str">
        <f>IF(ISERROR(LOG(2^-'∆Ct calculation'!AB24,2)),"",IF(LOG(2^-'∆Ct calculation'!AB24,2)&gt;1,LOG(2^-'∆Ct calculation'!AB24,2),-1/LOG(2^-'∆Ct calculation'!AB24,2)))</f>
        <v/>
      </c>
      <c r="AF25" s="92" t="str">
        <f>IF(ISERROR(LOG(2^-'∆Ct calculation'!AC24,2)),"",IF(LOG(2^-'∆Ct calculation'!AC24,2)&gt;1,LOG(2^-'∆Ct calculation'!AC24,2),-1/LOG(2^-'∆Ct calculation'!AC24,2)))</f>
        <v/>
      </c>
      <c r="AG25" s="92" t="str">
        <f>IF(ISERROR(LOG(2^-'∆Ct calculation'!AD24,2)),"",IF(LOG(2^-'∆Ct calculation'!AD24,2)&gt;1,LOG(2^-'∆Ct calculation'!AD24,2),-1/LOG(2^-'∆Ct calculation'!AD24,2)))</f>
        <v/>
      </c>
      <c r="AH25" s="92" t="str">
        <f>IF(ISERROR(LOG(2^-'∆Ct calculation'!AE24,2)),"",IF(LOG(2^-'∆Ct calculation'!AE24,2)&gt;1,LOG(2^-'∆Ct calculation'!AE24,2),-1/LOG(2^-'∆Ct calculation'!AE24,2)))</f>
        <v/>
      </c>
      <c r="AI25" s="92" t="str">
        <f>IF(ISERROR(LOG(2^-'∆Ct calculation'!AF24,2)),"",IF(LOG(2^-'∆Ct calculation'!AF24,2)&gt;1,LOG(2^-'∆Ct calculation'!AF24,2),-1/LOG(2^-'∆Ct calculation'!AF24,2)))</f>
        <v/>
      </c>
      <c r="AJ25" s="92" t="str">
        <f>IF(ISERROR(LOG(2^-'∆Ct calculation'!AG24,2)),"",IF(LOG(2^-'∆Ct calculation'!AG24,2)&gt;1,LOG(2^-'∆Ct calculation'!AG24,2),-1/LOG(2^-'∆Ct calculation'!AG24,2)))</f>
        <v/>
      </c>
      <c r="AK25" s="92" t="str">
        <f>IF(ISERROR(LOG(2^-'∆Ct calculation'!AH24,2)),"",IF(LOG(2^-'∆Ct calculation'!AH24,2)&gt;1,LOG(2^-'∆Ct calculation'!AH24,2),-1/LOG(2^-'∆Ct calculation'!AH24,2)))</f>
        <v/>
      </c>
      <c r="AL25" s="92" t="str">
        <f>IF(ISERROR(LOG(2^-'∆Ct calculation'!AI24,2)),"",IF(LOG(2^-'∆Ct calculation'!AI24,2)&gt;1,LOG(2^-'∆Ct calculation'!AI24,2),-1/LOG(2^-'∆Ct calculation'!AI24,2)))</f>
        <v/>
      </c>
      <c r="AM25" s="201"/>
      <c r="AN25" s="201"/>
      <c r="AO25" s="201"/>
      <c r="AP25" s="201"/>
      <c r="AQ25" s="201"/>
      <c r="AR25" s="201"/>
      <c r="AS25" s="201"/>
      <c r="AT25" s="201"/>
      <c r="AU25" s="201"/>
    </row>
    <row r="26" spans="1:47" ht="20.100000000000001" customHeight="1">
      <c r="A26" s="201"/>
      <c r="B26" s="201"/>
      <c r="C26" s="13" t="str">
        <f>IF('Gene Informations'!A26="","",'Gene Informations'!A26)</f>
        <v/>
      </c>
      <c r="D26" s="13" t="str">
        <f>IF('Gene Informations'!B26="","",'Gene Informations'!B26)</f>
        <v/>
      </c>
      <c r="E26" s="101" t="str">
        <f>'∆Ct and 2^(-∆Ct) means'!B25</f>
        <v/>
      </c>
      <c r="F26" s="248" t="str">
        <f>IF(ISERROR(LOG(2^-'∆Ct calculation'!C25,2)),"",IF(LOG(2^-'∆Ct calculation'!C25,2)&gt;1,LOG(2^-'∆Ct calculation'!C25,2),-1/LOG(2^-'∆Ct calculation'!C25,2)))</f>
        <v/>
      </c>
      <c r="G26" s="248" t="str">
        <f>IF(ISERROR(LOG(2^-'∆Ct calculation'!D25,2)),"",IF(LOG(2^-'∆Ct calculation'!D25,2)&gt;1,LOG(2^-'∆Ct calculation'!D25,2),-1/LOG(2^-'∆Ct calculation'!D25,2)))</f>
        <v/>
      </c>
      <c r="H26" s="248" t="str">
        <f>IF(ISERROR(LOG(2^-'∆Ct calculation'!E25,2)),"",IF(LOG(2^-'∆Ct calculation'!E25,2)&gt;1,LOG(2^-'∆Ct calculation'!E25,2),-1/LOG(2^-'∆Ct calculation'!E25,2)))</f>
        <v/>
      </c>
      <c r="I26" s="248" t="str">
        <f>IF(ISERROR(LOG(2^-'∆Ct calculation'!F25,2)),"",IF(LOG(2^-'∆Ct calculation'!F25,2)&gt;1,LOG(2^-'∆Ct calculation'!F25,2),-1/LOG(2^-'∆Ct calculation'!F25,2)))</f>
        <v/>
      </c>
      <c r="J26" s="248" t="str">
        <f>IF(ISERROR(LOG(2^-'∆Ct calculation'!G25,2)),"",IF(LOG(2^-'∆Ct calculation'!G25,2)&gt;1,LOG(2^-'∆Ct calculation'!G25,2),-1/LOG(2^-'∆Ct calculation'!G25,2)))</f>
        <v/>
      </c>
      <c r="K26" s="248" t="str">
        <f>IF(ISERROR(LOG(2^-'∆Ct calculation'!H25,2)),"",IF(LOG(2^-'∆Ct calculation'!H25,2)&gt;1,LOG(2^-'∆Ct calculation'!H25,2),-1/LOG(2^-'∆Ct calculation'!H25,2)))</f>
        <v/>
      </c>
      <c r="L26" s="248" t="str">
        <f>IF(ISERROR(LOG(2^-'∆Ct calculation'!I25,2)),"",IF(LOG(2^-'∆Ct calculation'!I25,2)&gt;1,LOG(2^-'∆Ct calculation'!I25,2),-1/LOG(2^-'∆Ct calculation'!I25,2)))</f>
        <v/>
      </c>
      <c r="M26" s="248" t="str">
        <f>IF(ISERROR(LOG(2^-'∆Ct calculation'!J25,2)),"",IF(LOG(2^-'∆Ct calculation'!J25,2)&gt;1,LOG(2^-'∆Ct calculation'!J25,2),-1/LOG(2^-'∆Ct calculation'!J25,2)))</f>
        <v/>
      </c>
      <c r="N26" s="248" t="str">
        <f>IF(ISERROR(LOG(2^-'∆Ct calculation'!K25,2)),"",IF(LOG(2^-'∆Ct calculation'!K25,2)&gt;1,LOG(2^-'∆Ct calculation'!K25,2),-1/LOG(2^-'∆Ct calculation'!K25,2)))</f>
        <v/>
      </c>
      <c r="O26" s="92" t="str">
        <f>IF(ISERROR(LOG(2^-'∆Ct calculation'!L25,2)),"",IF(LOG(2^-'∆Ct calculation'!L25,2)&gt;1,LOG(2^-'∆Ct calculation'!L25,2),-1/LOG(2^-'∆Ct calculation'!L25,2)))</f>
        <v/>
      </c>
      <c r="P26" s="92" t="str">
        <f>IF(ISERROR(LOG(2^-'∆Ct calculation'!M25,2)),"",IF(LOG(2^-'∆Ct calculation'!M25,2)&gt;1,LOG(2^-'∆Ct calculation'!M25,2),-1/LOG(2^-'∆Ct calculation'!M25,2)))</f>
        <v/>
      </c>
      <c r="Q26" s="92" t="str">
        <f>IF(ISERROR(LOG(2^-'∆Ct calculation'!N25,2)),"",IF(LOG(2^-'∆Ct calculation'!N25,2)&gt;1,LOG(2^-'∆Ct calculation'!N25,2),-1/LOG(2^-'∆Ct calculation'!N25,2)))</f>
        <v/>
      </c>
      <c r="R26" s="92" t="str">
        <f>IF(ISERROR(LOG(2^-'∆Ct calculation'!O25,2)),"",IF(LOG(2^-'∆Ct calculation'!O25,2)&gt;1,LOG(2^-'∆Ct calculation'!O25,2),-1/LOG(2^-'∆Ct calculation'!O25,2)))</f>
        <v/>
      </c>
      <c r="S26" s="92" t="str">
        <f>IF(ISERROR(LOG(2^-'∆Ct calculation'!P25,2)),"",IF(LOG(2^-'∆Ct calculation'!P25,2)&gt;1,LOG(2^-'∆Ct calculation'!P25,2),-1/LOG(2^-'∆Ct calculation'!P25,2)))</f>
        <v/>
      </c>
      <c r="T26" s="92" t="str">
        <f>IF(ISERROR(LOG(2^-'∆Ct calculation'!Q25,2)),"",IF(LOG(2^-'∆Ct calculation'!Q25,2)&gt;1,LOG(2^-'∆Ct calculation'!Q25,2),-1/LOG(2^-'∆Ct calculation'!Q25,2)))</f>
        <v/>
      </c>
      <c r="U26" s="92" t="str">
        <f>IF(ISERROR(LOG(2^-'∆Ct calculation'!R25,2)),"",IF(LOG(2^-'∆Ct calculation'!R25,2)&gt;1,LOG(2^-'∆Ct calculation'!R25,2),-1/LOG(2^-'∆Ct calculation'!R25,2)))</f>
        <v/>
      </c>
      <c r="V26" s="92" t="str">
        <f>IF(ISERROR(LOG(2^-'∆Ct calculation'!S25,2)),"",IF(LOG(2^-'∆Ct calculation'!S25,2)&gt;1,LOG(2^-'∆Ct calculation'!S25,2),-1/LOG(2^-'∆Ct calculation'!S25,2)))</f>
        <v/>
      </c>
      <c r="W26" s="92" t="str">
        <f>IF(ISERROR(LOG(2^-'∆Ct calculation'!T25,2)),"",IF(LOG(2^-'∆Ct calculation'!T25,2)&gt;1,LOG(2^-'∆Ct calculation'!T25,2),-1/LOG(2^-'∆Ct calculation'!T25,2)))</f>
        <v/>
      </c>
      <c r="X26" s="92" t="str">
        <f>IF(ISERROR(LOG(2^-'∆Ct calculation'!U25,2)),"",IF(LOG(2^-'∆Ct calculation'!U25,2)&gt;1,LOG(2^-'∆Ct calculation'!U25,2),-1/LOG(2^-'∆Ct calculation'!U25,2)))</f>
        <v/>
      </c>
      <c r="Y26" s="92" t="str">
        <f>IF(ISERROR(LOG(2^-'∆Ct calculation'!V25,2)),"",IF(LOG(2^-'∆Ct calculation'!V25,2)&gt;1,LOG(2^-'∆Ct calculation'!V25,2),-1/LOG(2^-'∆Ct calculation'!V25,2)))</f>
        <v/>
      </c>
      <c r="Z26" s="92" t="str">
        <f>IF(ISERROR(LOG(2^-'∆Ct calculation'!W25,2)),"",IF(LOG(2^-'∆Ct calculation'!W25,2)&gt;1,LOG(2^-'∆Ct calculation'!W25,2),-1/LOG(2^-'∆Ct calculation'!W25,2)))</f>
        <v/>
      </c>
      <c r="AA26" s="92" t="str">
        <f>IF(ISERROR(LOG(2^-'∆Ct calculation'!X25,2)),"",IF(LOG(2^-'∆Ct calculation'!X25,2)&gt;1,LOG(2^-'∆Ct calculation'!X25,2),-1/LOG(2^-'∆Ct calculation'!X25,2)))</f>
        <v/>
      </c>
      <c r="AB26" s="92" t="str">
        <f>IF(ISERROR(LOG(2^-'∆Ct calculation'!Y25,2)),"",IF(LOG(2^-'∆Ct calculation'!Y25,2)&gt;1,LOG(2^-'∆Ct calculation'!Y25,2),-1/LOG(2^-'∆Ct calculation'!Y25,2)))</f>
        <v/>
      </c>
      <c r="AC26" s="92" t="str">
        <f>IF(ISERROR(LOG(2^-'∆Ct calculation'!Z25,2)),"",IF(LOG(2^-'∆Ct calculation'!Z25,2)&gt;1,LOG(2^-'∆Ct calculation'!Z25,2),-1/LOG(2^-'∆Ct calculation'!Z25,2)))</f>
        <v/>
      </c>
      <c r="AD26" s="92" t="str">
        <f>IF(ISERROR(LOG(2^-'∆Ct calculation'!AA25,2)),"",IF(LOG(2^-'∆Ct calculation'!AA25,2)&gt;1,LOG(2^-'∆Ct calculation'!AA25,2),-1/LOG(2^-'∆Ct calculation'!AA25,2)))</f>
        <v/>
      </c>
      <c r="AE26" s="92" t="str">
        <f>IF(ISERROR(LOG(2^-'∆Ct calculation'!AB25,2)),"",IF(LOG(2^-'∆Ct calculation'!AB25,2)&gt;1,LOG(2^-'∆Ct calculation'!AB25,2),-1/LOG(2^-'∆Ct calculation'!AB25,2)))</f>
        <v/>
      </c>
      <c r="AF26" s="92" t="str">
        <f>IF(ISERROR(LOG(2^-'∆Ct calculation'!AC25,2)),"",IF(LOG(2^-'∆Ct calculation'!AC25,2)&gt;1,LOG(2^-'∆Ct calculation'!AC25,2),-1/LOG(2^-'∆Ct calculation'!AC25,2)))</f>
        <v/>
      </c>
      <c r="AG26" s="92" t="str">
        <f>IF(ISERROR(LOG(2^-'∆Ct calculation'!AD25,2)),"",IF(LOG(2^-'∆Ct calculation'!AD25,2)&gt;1,LOG(2^-'∆Ct calculation'!AD25,2),-1/LOG(2^-'∆Ct calculation'!AD25,2)))</f>
        <v/>
      </c>
      <c r="AH26" s="92" t="str">
        <f>IF(ISERROR(LOG(2^-'∆Ct calculation'!AE25,2)),"",IF(LOG(2^-'∆Ct calculation'!AE25,2)&gt;1,LOG(2^-'∆Ct calculation'!AE25,2),-1/LOG(2^-'∆Ct calculation'!AE25,2)))</f>
        <v/>
      </c>
      <c r="AI26" s="92" t="str">
        <f>IF(ISERROR(LOG(2^-'∆Ct calculation'!AF25,2)),"",IF(LOG(2^-'∆Ct calculation'!AF25,2)&gt;1,LOG(2^-'∆Ct calculation'!AF25,2),-1/LOG(2^-'∆Ct calculation'!AF25,2)))</f>
        <v/>
      </c>
      <c r="AJ26" s="92" t="str">
        <f>IF(ISERROR(LOG(2^-'∆Ct calculation'!AG25,2)),"",IF(LOG(2^-'∆Ct calculation'!AG25,2)&gt;1,LOG(2^-'∆Ct calculation'!AG25,2),-1/LOG(2^-'∆Ct calculation'!AG25,2)))</f>
        <v/>
      </c>
      <c r="AK26" s="92" t="str">
        <f>IF(ISERROR(LOG(2^-'∆Ct calculation'!AH25,2)),"",IF(LOG(2^-'∆Ct calculation'!AH25,2)&gt;1,LOG(2^-'∆Ct calculation'!AH25,2),-1/LOG(2^-'∆Ct calculation'!AH25,2)))</f>
        <v/>
      </c>
      <c r="AL26" s="92" t="str">
        <f>IF(ISERROR(LOG(2^-'∆Ct calculation'!AI25,2)),"",IF(LOG(2^-'∆Ct calculation'!AI25,2)&gt;1,LOG(2^-'∆Ct calculation'!AI25,2),-1/LOG(2^-'∆Ct calculation'!AI25,2)))</f>
        <v/>
      </c>
      <c r="AM26" s="201"/>
      <c r="AN26" s="201"/>
      <c r="AO26" s="201"/>
      <c r="AP26" s="201"/>
      <c r="AQ26" s="201"/>
      <c r="AR26" s="201"/>
      <c r="AS26" s="201"/>
      <c r="AT26" s="201"/>
      <c r="AU26" s="201"/>
    </row>
    <row r="27" spans="1:47" ht="20.100000000000001" customHeight="1">
      <c r="A27" s="201"/>
      <c r="B27" s="201"/>
      <c r="C27" s="13" t="str">
        <f>IF('Gene Informations'!A27="","",'Gene Informations'!A27)</f>
        <v/>
      </c>
      <c r="D27" s="13" t="str">
        <f>IF('Gene Informations'!B27="","",'Gene Informations'!B27)</f>
        <v/>
      </c>
      <c r="E27" s="101" t="str">
        <f>'∆Ct and 2^(-∆Ct) means'!B26</f>
        <v/>
      </c>
      <c r="F27" s="248" t="str">
        <f>IF(ISERROR(LOG(2^-'∆Ct calculation'!C26,2)),"",IF(LOG(2^-'∆Ct calculation'!C26,2)&gt;1,LOG(2^-'∆Ct calculation'!C26,2),-1/LOG(2^-'∆Ct calculation'!C26,2)))</f>
        <v/>
      </c>
      <c r="G27" s="248" t="str">
        <f>IF(ISERROR(LOG(2^-'∆Ct calculation'!D26,2)),"",IF(LOG(2^-'∆Ct calculation'!D26,2)&gt;1,LOG(2^-'∆Ct calculation'!D26,2),-1/LOG(2^-'∆Ct calculation'!D26,2)))</f>
        <v/>
      </c>
      <c r="H27" s="248" t="str">
        <f>IF(ISERROR(LOG(2^-'∆Ct calculation'!E26,2)),"",IF(LOG(2^-'∆Ct calculation'!E26,2)&gt;1,LOG(2^-'∆Ct calculation'!E26,2),-1/LOG(2^-'∆Ct calculation'!E26,2)))</f>
        <v/>
      </c>
      <c r="I27" s="248" t="str">
        <f>IF(ISERROR(LOG(2^-'∆Ct calculation'!F26,2)),"",IF(LOG(2^-'∆Ct calculation'!F26,2)&gt;1,LOG(2^-'∆Ct calculation'!F26,2),-1/LOG(2^-'∆Ct calculation'!F26,2)))</f>
        <v/>
      </c>
      <c r="J27" s="248" t="str">
        <f>IF(ISERROR(LOG(2^-'∆Ct calculation'!G26,2)),"",IF(LOG(2^-'∆Ct calculation'!G26,2)&gt;1,LOG(2^-'∆Ct calculation'!G26,2),-1/LOG(2^-'∆Ct calculation'!G26,2)))</f>
        <v/>
      </c>
      <c r="K27" s="248" t="str">
        <f>IF(ISERROR(LOG(2^-'∆Ct calculation'!H26,2)),"",IF(LOG(2^-'∆Ct calculation'!H26,2)&gt;1,LOG(2^-'∆Ct calculation'!H26,2),-1/LOG(2^-'∆Ct calculation'!H26,2)))</f>
        <v/>
      </c>
      <c r="L27" s="248" t="str">
        <f>IF(ISERROR(LOG(2^-'∆Ct calculation'!I26,2)),"",IF(LOG(2^-'∆Ct calculation'!I26,2)&gt;1,LOG(2^-'∆Ct calculation'!I26,2),-1/LOG(2^-'∆Ct calculation'!I26,2)))</f>
        <v/>
      </c>
      <c r="M27" s="248" t="str">
        <f>IF(ISERROR(LOG(2^-'∆Ct calculation'!J26,2)),"",IF(LOG(2^-'∆Ct calculation'!J26,2)&gt;1,LOG(2^-'∆Ct calculation'!J26,2),-1/LOG(2^-'∆Ct calculation'!J26,2)))</f>
        <v/>
      </c>
      <c r="N27" s="248" t="str">
        <f>IF(ISERROR(LOG(2^-'∆Ct calculation'!K26,2)),"",IF(LOG(2^-'∆Ct calculation'!K26,2)&gt;1,LOG(2^-'∆Ct calculation'!K26,2),-1/LOG(2^-'∆Ct calculation'!K26,2)))</f>
        <v/>
      </c>
      <c r="O27" s="92" t="str">
        <f>IF(ISERROR(LOG(2^-'∆Ct calculation'!L26,2)),"",IF(LOG(2^-'∆Ct calculation'!L26,2)&gt;1,LOG(2^-'∆Ct calculation'!L26,2),-1/LOG(2^-'∆Ct calculation'!L26,2)))</f>
        <v/>
      </c>
      <c r="P27" s="92" t="str">
        <f>IF(ISERROR(LOG(2^-'∆Ct calculation'!M26,2)),"",IF(LOG(2^-'∆Ct calculation'!M26,2)&gt;1,LOG(2^-'∆Ct calculation'!M26,2),-1/LOG(2^-'∆Ct calculation'!M26,2)))</f>
        <v/>
      </c>
      <c r="Q27" s="92" t="str">
        <f>IF(ISERROR(LOG(2^-'∆Ct calculation'!N26,2)),"",IF(LOG(2^-'∆Ct calculation'!N26,2)&gt;1,LOG(2^-'∆Ct calculation'!N26,2),-1/LOG(2^-'∆Ct calculation'!N26,2)))</f>
        <v/>
      </c>
      <c r="R27" s="92" t="str">
        <f>IF(ISERROR(LOG(2^-'∆Ct calculation'!O26,2)),"",IF(LOG(2^-'∆Ct calculation'!O26,2)&gt;1,LOG(2^-'∆Ct calculation'!O26,2),-1/LOG(2^-'∆Ct calculation'!O26,2)))</f>
        <v/>
      </c>
      <c r="S27" s="92" t="str">
        <f>IF(ISERROR(LOG(2^-'∆Ct calculation'!P26,2)),"",IF(LOG(2^-'∆Ct calculation'!P26,2)&gt;1,LOG(2^-'∆Ct calculation'!P26,2),-1/LOG(2^-'∆Ct calculation'!P26,2)))</f>
        <v/>
      </c>
      <c r="T27" s="92" t="str">
        <f>IF(ISERROR(LOG(2^-'∆Ct calculation'!Q26,2)),"",IF(LOG(2^-'∆Ct calculation'!Q26,2)&gt;1,LOG(2^-'∆Ct calculation'!Q26,2),-1/LOG(2^-'∆Ct calculation'!Q26,2)))</f>
        <v/>
      </c>
      <c r="U27" s="92" t="str">
        <f>IF(ISERROR(LOG(2^-'∆Ct calculation'!R26,2)),"",IF(LOG(2^-'∆Ct calculation'!R26,2)&gt;1,LOG(2^-'∆Ct calculation'!R26,2),-1/LOG(2^-'∆Ct calculation'!R26,2)))</f>
        <v/>
      </c>
      <c r="V27" s="92" t="str">
        <f>IF(ISERROR(LOG(2^-'∆Ct calculation'!S26,2)),"",IF(LOG(2^-'∆Ct calculation'!S26,2)&gt;1,LOG(2^-'∆Ct calculation'!S26,2),-1/LOG(2^-'∆Ct calculation'!S26,2)))</f>
        <v/>
      </c>
      <c r="W27" s="92" t="str">
        <f>IF(ISERROR(LOG(2^-'∆Ct calculation'!T26,2)),"",IF(LOG(2^-'∆Ct calculation'!T26,2)&gt;1,LOG(2^-'∆Ct calculation'!T26,2),-1/LOG(2^-'∆Ct calculation'!T26,2)))</f>
        <v/>
      </c>
      <c r="X27" s="92" t="str">
        <f>IF(ISERROR(LOG(2^-'∆Ct calculation'!U26,2)),"",IF(LOG(2^-'∆Ct calculation'!U26,2)&gt;1,LOG(2^-'∆Ct calculation'!U26,2),-1/LOG(2^-'∆Ct calculation'!U26,2)))</f>
        <v/>
      </c>
      <c r="Y27" s="92" t="str">
        <f>IF(ISERROR(LOG(2^-'∆Ct calculation'!V26,2)),"",IF(LOG(2^-'∆Ct calculation'!V26,2)&gt;1,LOG(2^-'∆Ct calculation'!V26,2),-1/LOG(2^-'∆Ct calculation'!V26,2)))</f>
        <v/>
      </c>
      <c r="Z27" s="92" t="str">
        <f>IF(ISERROR(LOG(2^-'∆Ct calculation'!W26,2)),"",IF(LOG(2^-'∆Ct calculation'!W26,2)&gt;1,LOG(2^-'∆Ct calculation'!W26,2),-1/LOG(2^-'∆Ct calculation'!W26,2)))</f>
        <v/>
      </c>
      <c r="AA27" s="92" t="str">
        <f>IF(ISERROR(LOG(2^-'∆Ct calculation'!X26,2)),"",IF(LOG(2^-'∆Ct calculation'!X26,2)&gt;1,LOG(2^-'∆Ct calculation'!X26,2),-1/LOG(2^-'∆Ct calculation'!X26,2)))</f>
        <v/>
      </c>
      <c r="AB27" s="92" t="str">
        <f>IF(ISERROR(LOG(2^-'∆Ct calculation'!Y26,2)),"",IF(LOG(2^-'∆Ct calculation'!Y26,2)&gt;1,LOG(2^-'∆Ct calculation'!Y26,2),-1/LOG(2^-'∆Ct calculation'!Y26,2)))</f>
        <v/>
      </c>
      <c r="AC27" s="92" t="str">
        <f>IF(ISERROR(LOG(2^-'∆Ct calculation'!Z26,2)),"",IF(LOG(2^-'∆Ct calculation'!Z26,2)&gt;1,LOG(2^-'∆Ct calculation'!Z26,2),-1/LOG(2^-'∆Ct calculation'!Z26,2)))</f>
        <v/>
      </c>
      <c r="AD27" s="92" t="str">
        <f>IF(ISERROR(LOG(2^-'∆Ct calculation'!AA26,2)),"",IF(LOG(2^-'∆Ct calculation'!AA26,2)&gt;1,LOG(2^-'∆Ct calculation'!AA26,2),-1/LOG(2^-'∆Ct calculation'!AA26,2)))</f>
        <v/>
      </c>
      <c r="AE27" s="92" t="str">
        <f>IF(ISERROR(LOG(2^-'∆Ct calculation'!AB26,2)),"",IF(LOG(2^-'∆Ct calculation'!AB26,2)&gt;1,LOG(2^-'∆Ct calculation'!AB26,2),-1/LOG(2^-'∆Ct calculation'!AB26,2)))</f>
        <v/>
      </c>
      <c r="AF27" s="92" t="str">
        <f>IF(ISERROR(LOG(2^-'∆Ct calculation'!AC26,2)),"",IF(LOG(2^-'∆Ct calculation'!AC26,2)&gt;1,LOG(2^-'∆Ct calculation'!AC26,2),-1/LOG(2^-'∆Ct calculation'!AC26,2)))</f>
        <v/>
      </c>
      <c r="AG27" s="92" t="str">
        <f>IF(ISERROR(LOG(2^-'∆Ct calculation'!AD26,2)),"",IF(LOG(2^-'∆Ct calculation'!AD26,2)&gt;1,LOG(2^-'∆Ct calculation'!AD26,2),-1/LOG(2^-'∆Ct calculation'!AD26,2)))</f>
        <v/>
      </c>
      <c r="AH27" s="92" t="str">
        <f>IF(ISERROR(LOG(2^-'∆Ct calculation'!AE26,2)),"",IF(LOG(2^-'∆Ct calculation'!AE26,2)&gt;1,LOG(2^-'∆Ct calculation'!AE26,2),-1/LOG(2^-'∆Ct calculation'!AE26,2)))</f>
        <v/>
      </c>
      <c r="AI27" s="92" t="str">
        <f>IF(ISERROR(LOG(2^-'∆Ct calculation'!AF26,2)),"",IF(LOG(2^-'∆Ct calculation'!AF26,2)&gt;1,LOG(2^-'∆Ct calculation'!AF26,2),-1/LOG(2^-'∆Ct calculation'!AF26,2)))</f>
        <v/>
      </c>
      <c r="AJ27" s="92" t="str">
        <f>IF(ISERROR(LOG(2^-'∆Ct calculation'!AG26,2)),"",IF(LOG(2^-'∆Ct calculation'!AG26,2)&gt;1,LOG(2^-'∆Ct calculation'!AG26,2),-1/LOG(2^-'∆Ct calculation'!AG26,2)))</f>
        <v/>
      </c>
      <c r="AK27" s="92" t="str">
        <f>IF(ISERROR(LOG(2^-'∆Ct calculation'!AH26,2)),"",IF(LOG(2^-'∆Ct calculation'!AH26,2)&gt;1,LOG(2^-'∆Ct calculation'!AH26,2),-1/LOG(2^-'∆Ct calculation'!AH26,2)))</f>
        <v/>
      </c>
      <c r="AL27" s="92" t="str">
        <f>IF(ISERROR(LOG(2^-'∆Ct calculation'!AI26,2)),"",IF(LOG(2^-'∆Ct calculation'!AI26,2)&gt;1,LOG(2^-'∆Ct calculation'!AI26,2),-1/LOG(2^-'∆Ct calculation'!AI26,2)))</f>
        <v/>
      </c>
      <c r="AM27" s="201"/>
      <c r="AN27" s="201"/>
      <c r="AO27" s="201"/>
      <c r="AP27" s="201"/>
      <c r="AQ27" s="201"/>
      <c r="AR27" s="201"/>
      <c r="AS27" s="201"/>
      <c r="AT27" s="201"/>
      <c r="AU27" s="201"/>
    </row>
    <row r="28" spans="1:47" ht="20.100000000000001" customHeight="1">
      <c r="A28" s="201"/>
      <c r="B28" s="201"/>
      <c r="C28" s="13" t="str">
        <f>IF('Gene Informations'!A28="","",'Gene Informations'!A28)</f>
        <v/>
      </c>
      <c r="D28" s="13" t="str">
        <f>IF('Gene Informations'!B28="","",'Gene Informations'!B28)</f>
        <v/>
      </c>
      <c r="E28" s="101" t="str">
        <f>'∆Ct and 2^(-∆Ct) means'!B27</f>
        <v/>
      </c>
      <c r="F28" s="248" t="str">
        <f>IF(ISERROR(LOG(2^-'∆Ct calculation'!C27,2)),"",IF(LOG(2^-'∆Ct calculation'!C27,2)&gt;1,LOG(2^-'∆Ct calculation'!C27,2),-1/LOG(2^-'∆Ct calculation'!C27,2)))</f>
        <v/>
      </c>
      <c r="G28" s="248" t="str">
        <f>IF(ISERROR(LOG(2^-'∆Ct calculation'!D27,2)),"",IF(LOG(2^-'∆Ct calculation'!D27,2)&gt;1,LOG(2^-'∆Ct calculation'!D27,2),-1/LOG(2^-'∆Ct calculation'!D27,2)))</f>
        <v/>
      </c>
      <c r="H28" s="248" t="str">
        <f>IF(ISERROR(LOG(2^-'∆Ct calculation'!E27,2)),"",IF(LOG(2^-'∆Ct calculation'!E27,2)&gt;1,LOG(2^-'∆Ct calculation'!E27,2),-1/LOG(2^-'∆Ct calculation'!E27,2)))</f>
        <v/>
      </c>
      <c r="I28" s="248" t="str">
        <f>IF(ISERROR(LOG(2^-'∆Ct calculation'!F27,2)),"",IF(LOG(2^-'∆Ct calculation'!F27,2)&gt;1,LOG(2^-'∆Ct calculation'!F27,2),-1/LOG(2^-'∆Ct calculation'!F27,2)))</f>
        <v/>
      </c>
      <c r="J28" s="248" t="str">
        <f>IF(ISERROR(LOG(2^-'∆Ct calculation'!G27,2)),"",IF(LOG(2^-'∆Ct calculation'!G27,2)&gt;1,LOG(2^-'∆Ct calculation'!G27,2),-1/LOG(2^-'∆Ct calculation'!G27,2)))</f>
        <v/>
      </c>
      <c r="K28" s="248" t="str">
        <f>IF(ISERROR(LOG(2^-'∆Ct calculation'!H27,2)),"",IF(LOG(2^-'∆Ct calculation'!H27,2)&gt;1,LOG(2^-'∆Ct calculation'!H27,2),-1/LOG(2^-'∆Ct calculation'!H27,2)))</f>
        <v/>
      </c>
      <c r="L28" s="248" t="str">
        <f>IF(ISERROR(LOG(2^-'∆Ct calculation'!I27,2)),"",IF(LOG(2^-'∆Ct calculation'!I27,2)&gt;1,LOG(2^-'∆Ct calculation'!I27,2),-1/LOG(2^-'∆Ct calculation'!I27,2)))</f>
        <v/>
      </c>
      <c r="M28" s="248" t="str">
        <f>IF(ISERROR(LOG(2^-'∆Ct calculation'!J27,2)),"",IF(LOG(2^-'∆Ct calculation'!J27,2)&gt;1,LOG(2^-'∆Ct calculation'!J27,2),-1/LOG(2^-'∆Ct calculation'!J27,2)))</f>
        <v/>
      </c>
      <c r="N28" s="248" t="str">
        <f>IF(ISERROR(LOG(2^-'∆Ct calculation'!K27,2)),"",IF(LOG(2^-'∆Ct calculation'!K27,2)&gt;1,LOG(2^-'∆Ct calculation'!K27,2),-1/LOG(2^-'∆Ct calculation'!K27,2)))</f>
        <v/>
      </c>
      <c r="O28" s="92" t="str">
        <f>IF(ISERROR(LOG(2^-'∆Ct calculation'!L27,2)),"",IF(LOG(2^-'∆Ct calculation'!L27,2)&gt;1,LOG(2^-'∆Ct calculation'!L27,2),-1/LOG(2^-'∆Ct calculation'!L27,2)))</f>
        <v/>
      </c>
      <c r="P28" s="92" t="str">
        <f>IF(ISERROR(LOG(2^-'∆Ct calculation'!M27,2)),"",IF(LOG(2^-'∆Ct calculation'!M27,2)&gt;1,LOG(2^-'∆Ct calculation'!M27,2),-1/LOG(2^-'∆Ct calculation'!M27,2)))</f>
        <v/>
      </c>
      <c r="Q28" s="92" t="str">
        <f>IF(ISERROR(LOG(2^-'∆Ct calculation'!N27,2)),"",IF(LOG(2^-'∆Ct calculation'!N27,2)&gt;1,LOG(2^-'∆Ct calculation'!N27,2),-1/LOG(2^-'∆Ct calculation'!N27,2)))</f>
        <v/>
      </c>
      <c r="R28" s="92" t="str">
        <f>IF(ISERROR(LOG(2^-'∆Ct calculation'!O27,2)),"",IF(LOG(2^-'∆Ct calculation'!O27,2)&gt;1,LOG(2^-'∆Ct calculation'!O27,2),-1/LOG(2^-'∆Ct calculation'!O27,2)))</f>
        <v/>
      </c>
      <c r="S28" s="92" t="str">
        <f>IF(ISERROR(LOG(2^-'∆Ct calculation'!P27,2)),"",IF(LOG(2^-'∆Ct calculation'!P27,2)&gt;1,LOG(2^-'∆Ct calculation'!P27,2),-1/LOG(2^-'∆Ct calculation'!P27,2)))</f>
        <v/>
      </c>
      <c r="T28" s="92" t="str">
        <f>IF(ISERROR(LOG(2^-'∆Ct calculation'!Q27,2)),"",IF(LOG(2^-'∆Ct calculation'!Q27,2)&gt;1,LOG(2^-'∆Ct calculation'!Q27,2),-1/LOG(2^-'∆Ct calculation'!Q27,2)))</f>
        <v/>
      </c>
      <c r="U28" s="92" t="str">
        <f>IF(ISERROR(LOG(2^-'∆Ct calculation'!R27,2)),"",IF(LOG(2^-'∆Ct calculation'!R27,2)&gt;1,LOG(2^-'∆Ct calculation'!R27,2),-1/LOG(2^-'∆Ct calculation'!R27,2)))</f>
        <v/>
      </c>
      <c r="V28" s="92" t="str">
        <f>IF(ISERROR(LOG(2^-'∆Ct calculation'!S27,2)),"",IF(LOG(2^-'∆Ct calculation'!S27,2)&gt;1,LOG(2^-'∆Ct calculation'!S27,2),-1/LOG(2^-'∆Ct calculation'!S27,2)))</f>
        <v/>
      </c>
      <c r="W28" s="92" t="str">
        <f>IF(ISERROR(LOG(2^-'∆Ct calculation'!T27,2)),"",IF(LOG(2^-'∆Ct calculation'!T27,2)&gt;1,LOG(2^-'∆Ct calculation'!T27,2),-1/LOG(2^-'∆Ct calculation'!T27,2)))</f>
        <v/>
      </c>
      <c r="X28" s="92" t="str">
        <f>IF(ISERROR(LOG(2^-'∆Ct calculation'!U27,2)),"",IF(LOG(2^-'∆Ct calculation'!U27,2)&gt;1,LOG(2^-'∆Ct calculation'!U27,2),-1/LOG(2^-'∆Ct calculation'!U27,2)))</f>
        <v/>
      </c>
      <c r="Y28" s="92" t="str">
        <f>IF(ISERROR(LOG(2^-'∆Ct calculation'!V27,2)),"",IF(LOG(2^-'∆Ct calculation'!V27,2)&gt;1,LOG(2^-'∆Ct calculation'!V27,2),-1/LOG(2^-'∆Ct calculation'!V27,2)))</f>
        <v/>
      </c>
      <c r="Z28" s="92" t="str">
        <f>IF(ISERROR(LOG(2^-'∆Ct calculation'!W27,2)),"",IF(LOG(2^-'∆Ct calculation'!W27,2)&gt;1,LOG(2^-'∆Ct calculation'!W27,2),-1/LOG(2^-'∆Ct calculation'!W27,2)))</f>
        <v/>
      </c>
      <c r="AA28" s="92" t="str">
        <f>IF(ISERROR(LOG(2^-'∆Ct calculation'!X27,2)),"",IF(LOG(2^-'∆Ct calculation'!X27,2)&gt;1,LOG(2^-'∆Ct calculation'!X27,2),-1/LOG(2^-'∆Ct calculation'!X27,2)))</f>
        <v/>
      </c>
      <c r="AB28" s="92" t="str">
        <f>IF(ISERROR(LOG(2^-'∆Ct calculation'!Y27,2)),"",IF(LOG(2^-'∆Ct calculation'!Y27,2)&gt;1,LOG(2^-'∆Ct calculation'!Y27,2),-1/LOG(2^-'∆Ct calculation'!Y27,2)))</f>
        <v/>
      </c>
      <c r="AC28" s="92" t="str">
        <f>IF(ISERROR(LOG(2^-'∆Ct calculation'!Z27,2)),"",IF(LOG(2^-'∆Ct calculation'!Z27,2)&gt;1,LOG(2^-'∆Ct calculation'!Z27,2),-1/LOG(2^-'∆Ct calculation'!Z27,2)))</f>
        <v/>
      </c>
      <c r="AD28" s="92" t="str">
        <f>IF(ISERROR(LOG(2^-'∆Ct calculation'!AA27,2)),"",IF(LOG(2^-'∆Ct calculation'!AA27,2)&gt;1,LOG(2^-'∆Ct calculation'!AA27,2),-1/LOG(2^-'∆Ct calculation'!AA27,2)))</f>
        <v/>
      </c>
      <c r="AE28" s="92" t="str">
        <f>IF(ISERROR(LOG(2^-'∆Ct calculation'!AB27,2)),"",IF(LOG(2^-'∆Ct calculation'!AB27,2)&gt;1,LOG(2^-'∆Ct calculation'!AB27,2),-1/LOG(2^-'∆Ct calculation'!AB27,2)))</f>
        <v/>
      </c>
      <c r="AF28" s="92" t="str">
        <f>IF(ISERROR(LOG(2^-'∆Ct calculation'!AC27,2)),"",IF(LOG(2^-'∆Ct calculation'!AC27,2)&gt;1,LOG(2^-'∆Ct calculation'!AC27,2),-1/LOG(2^-'∆Ct calculation'!AC27,2)))</f>
        <v/>
      </c>
      <c r="AG28" s="92" t="str">
        <f>IF(ISERROR(LOG(2^-'∆Ct calculation'!AD27,2)),"",IF(LOG(2^-'∆Ct calculation'!AD27,2)&gt;1,LOG(2^-'∆Ct calculation'!AD27,2),-1/LOG(2^-'∆Ct calculation'!AD27,2)))</f>
        <v/>
      </c>
      <c r="AH28" s="92" t="str">
        <f>IF(ISERROR(LOG(2^-'∆Ct calculation'!AE27,2)),"",IF(LOG(2^-'∆Ct calculation'!AE27,2)&gt;1,LOG(2^-'∆Ct calculation'!AE27,2),-1/LOG(2^-'∆Ct calculation'!AE27,2)))</f>
        <v/>
      </c>
      <c r="AI28" s="92" t="str">
        <f>IF(ISERROR(LOG(2^-'∆Ct calculation'!AF27,2)),"",IF(LOG(2^-'∆Ct calculation'!AF27,2)&gt;1,LOG(2^-'∆Ct calculation'!AF27,2),-1/LOG(2^-'∆Ct calculation'!AF27,2)))</f>
        <v/>
      </c>
      <c r="AJ28" s="92" t="str">
        <f>IF(ISERROR(LOG(2^-'∆Ct calculation'!AG27,2)),"",IF(LOG(2^-'∆Ct calculation'!AG27,2)&gt;1,LOG(2^-'∆Ct calculation'!AG27,2),-1/LOG(2^-'∆Ct calculation'!AG27,2)))</f>
        <v/>
      </c>
      <c r="AK28" s="92" t="str">
        <f>IF(ISERROR(LOG(2^-'∆Ct calculation'!AH27,2)),"",IF(LOG(2^-'∆Ct calculation'!AH27,2)&gt;1,LOG(2^-'∆Ct calculation'!AH27,2),-1/LOG(2^-'∆Ct calculation'!AH27,2)))</f>
        <v/>
      </c>
      <c r="AL28" s="92" t="str">
        <f>IF(ISERROR(LOG(2^-'∆Ct calculation'!AI27,2)),"",IF(LOG(2^-'∆Ct calculation'!AI27,2)&gt;1,LOG(2^-'∆Ct calculation'!AI27,2),-1/LOG(2^-'∆Ct calculation'!AI27,2)))</f>
        <v/>
      </c>
      <c r="AM28" s="201"/>
      <c r="AN28" s="201"/>
      <c r="AO28" s="201"/>
      <c r="AP28" s="201"/>
      <c r="AQ28" s="201"/>
      <c r="AR28" s="201"/>
      <c r="AS28" s="201"/>
      <c r="AT28" s="201"/>
      <c r="AU28" s="201"/>
    </row>
    <row r="29" spans="1:47" ht="20.100000000000001" customHeight="1">
      <c r="A29" s="201"/>
      <c r="B29" s="201"/>
      <c r="C29" s="13" t="str">
        <f>IF('Gene Informations'!A29="","",'Gene Informations'!A29)</f>
        <v/>
      </c>
      <c r="D29" s="13" t="str">
        <f>IF('Gene Informations'!B29="","",'Gene Informations'!B29)</f>
        <v/>
      </c>
      <c r="E29" s="101" t="str">
        <f>'∆Ct and 2^(-∆Ct) means'!B28</f>
        <v/>
      </c>
      <c r="F29" s="248" t="str">
        <f>IF(ISERROR(LOG(2^-'∆Ct calculation'!C28,2)),"",IF(LOG(2^-'∆Ct calculation'!C28,2)&gt;1,LOG(2^-'∆Ct calculation'!C28,2),-1/LOG(2^-'∆Ct calculation'!C28,2)))</f>
        <v/>
      </c>
      <c r="G29" s="248" t="str">
        <f>IF(ISERROR(LOG(2^-'∆Ct calculation'!D28,2)),"",IF(LOG(2^-'∆Ct calculation'!D28,2)&gt;1,LOG(2^-'∆Ct calculation'!D28,2),-1/LOG(2^-'∆Ct calculation'!D28,2)))</f>
        <v/>
      </c>
      <c r="H29" s="248" t="str">
        <f>IF(ISERROR(LOG(2^-'∆Ct calculation'!E28,2)),"",IF(LOG(2^-'∆Ct calculation'!E28,2)&gt;1,LOG(2^-'∆Ct calculation'!E28,2),-1/LOG(2^-'∆Ct calculation'!E28,2)))</f>
        <v/>
      </c>
      <c r="I29" s="248" t="str">
        <f>IF(ISERROR(LOG(2^-'∆Ct calculation'!F28,2)),"",IF(LOG(2^-'∆Ct calculation'!F28,2)&gt;1,LOG(2^-'∆Ct calculation'!F28,2),-1/LOG(2^-'∆Ct calculation'!F28,2)))</f>
        <v/>
      </c>
      <c r="J29" s="248" t="str">
        <f>IF(ISERROR(LOG(2^-'∆Ct calculation'!G28,2)),"",IF(LOG(2^-'∆Ct calculation'!G28,2)&gt;1,LOG(2^-'∆Ct calculation'!G28,2),-1/LOG(2^-'∆Ct calculation'!G28,2)))</f>
        <v/>
      </c>
      <c r="K29" s="248" t="str">
        <f>IF(ISERROR(LOG(2^-'∆Ct calculation'!H28,2)),"",IF(LOG(2^-'∆Ct calculation'!H28,2)&gt;1,LOG(2^-'∆Ct calculation'!H28,2),-1/LOG(2^-'∆Ct calculation'!H28,2)))</f>
        <v/>
      </c>
      <c r="L29" s="248" t="str">
        <f>IF(ISERROR(LOG(2^-'∆Ct calculation'!I28,2)),"",IF(LOG(2^-'∆Ct calculation'!I28,2)&gt;1,LOG(2^-'∆Ct calculation'!I28,2),-1/LOG(2^-'∆Ct calculation'!I28,2)))</f>
        <v/>
      </c>
      <c r="M29" s="248" t="str">
        <f>IF(ISERROR(LOG(2^-'∆Ct calculation'!J28,2)),"",IF(LOG(2^-'∆Ct calculation'!J28,2)&gt;1,LOG(2^-'∆Ct calculation'!J28,2),-1/LOG(2^-'∆Ct calculation'!J28,2)))</f>
        <v/>
      </c>
      <c r="N29" s="248" t="str">
        <f>IF(ISERROR(LOG(2^-'∆Ct calculation'!K28,2)),"",IF(LOG(2^-'∆Ct calculation'!K28,2)&gt;1,LOG(2^-'∆Ct calculation'!K28,2),-1/LOG(2^-'∆Ct calculation'!K28,2)))</f>
        <v/>
      </c>
      <c r="O29" s="92" t="str">
        <f>IF(ISERROR(LOG(2^-'∆Ct calculation'!L28,2)),"",IF(LOG(2^-'∆Ct calculation'!L28,2)&gt;1,LOG(2^-'∆Ct calculation'!L28,2),-1/LOG(2^-'∆Ct calculation'!L28,2)))</f>
        <v/>
      </c>
      <c r="P29" s="92" t="str">
        <f>IF(ISERROR(LOG(2^-'∆Ct calculation'!M28,2)),"",IF(LOG(2^-'∆Ct calculation'!M28,2)&gt;1,LOG(2^-'∆Ct calculation'!M28,2),-1/LOG(2^-'∆Ct calculation'!M28,2)))</f>
        <v/>
      </c>
      <c r="Q29" s="92" t="str">
        <f>IF(ISERROR(LOG(2^-'∆Ct calculation'!N28,2)),"",IF(LOG(2^-'∆Ct calculation'!N28,2)&gt;1,LOG(2^-'∆Ct calculation'!N28,2),-1/LOG(2^-'∆Ct calculation'!N28,2)))</f>
        <v/>
      </c>
      <c r="R29" s="92" t="str">
        <f>IF(ISERROR(LOG(2^-'∆Ct calculation'!O28,2)),"",IF(LOG(2^-'∆Ct calculation'!O28,2)&gt;1,LOG(2^-'∆Ct calculation'!O28,2),-1/LOG(2^-'∆Ct calculation'!O28,2)))</f>
        <v/>
      </c>
      <c r="S29" s="92" t="str">
        <f>IF(ISERROR(LOG(2^-'∆Ct calculation'!P28,2)),"",IF(LOG(2^-'∆Ct calculation'!P28,2)&gt;1,LOG(2^-'∆Ct calculation'!P28,2),-1/LOG(2^-'∆Ct calculation'!P28,2)))</f>
        <v/>
      </c>
      <c r="T29" s="92" t="str">
        <f>IF(ISERROR(LOG(2^-'∆Ct calculation'!Q28,2)),"",IF(LOG(2^-'∆Ct calculation'!Q28,2)&gt;1,LOG(2^-'∆Ct calculation'!Q28,2),-1/LOG(2^-'∆Ct calculation'!Q28,2)))</f>
        <v/>
      </c>
      <c r="U29" s="92" t="str">
        <f>IF(ISERROR(LOG(2^-'∆Ct calculation'!R28,2)),"",IF(LOG(2^-'∆Ct calculation'!R28,2)&gt;1,LOG(2^-'∆Ct calculation'!R28,2),-1/LOG(2^-'∆Ct calculation'!R28,2)))</f>
        <v/>
      </c>
      <c r="V29" s="92" t="str">
        <f>IF(ISERROR(LOG(2^-'∆Ct calculation'!S28,2)),"",IF(LOG(2^-'∆Ct calculation'!S28,2)&gt;1,LOG(2^-'∆Ct calculation'!S28,2),-1/LOG(2^-'∆Ct calculation'!S28,2)))</f>
        <v/>
      </c>
      <c r="W29" s="92" t="str">
        <f>IF(ISERROR(LOG(2^-'∆Ct calculation'!T28,2)),"",IF(LOG(2^-'∆Ct calculation'!T28,2)&gt;1,LOG(2^-'∆Ct calculation'!T28,2),-1/LOG(2^-'∆Ct calculation'!T28,2)))</f>
        <v/>
      </c>
      <c r="X29" s="92" t="str">
        <f>IF(ISERROR(LOG(2^-'∆Ct calculation'!U28,2)),"",IF(LOG(2^-'∆Ct calculation'!U28,2)&gt;1,LOG(2^-'∆Ct calculation'!U28,2),-1/LOG(2^-'∆Ct calculation'!U28,2)))</f>
        <v/>
      </c>
      <c r="Y29" s="92" t="str">
        <f>IF(ISERROR(LOG(2^-'∆Ct calculation'!V28,2)),"",IF(LOG(2^-'∆Ct calculation'!V28,2)&gt;1,LOG(2^-'∆Ct calculation'!V28,2),-1/LOG(2^-'∆Ct calculation'!V28,2)))</f>
        <v/>
      </c>
      <c r="Z29" s="92" t="str">
        <f>IF(ISERROR(LOG(2^-'∆Ct calculation'!W28,2)),"",IF(LOG(2^-'∆Ct calculation'!W28,2)&gt;1,LOG(2^-'∆Ct calculation'!W28,2),-1/LOG(2^-'∆Ct calculation'!W28,2)))</f>
        <v/>
      </c>
      <c r="AA29" s="92" t="str">
        <f>IF(ISERROR(LOG(2^-'∆Ct calculation'!X28,2)),"",IF(LOG(2^-'∆Ct calculation'!X28,2)&gt;1,LOG(2^-'∆Ct calculation'!X28,2),-1/LOG(2^-'∆Ct calculation'!X28,2)))</f>
        <v/>
      </c>
      <c r="AB29" s="92" t="str">
        <f>IF(ISERROR(LOG(2^-'∆Ct calculation'!Y28,2)),"",IF(LOG(2^-'∆Ct calculation'!Y28,2)&gt;1,LOG(2^-'∆Ct calculation'!Y28,2),-1/LOG(2^-'∆Ct calculation'!Y28,2)))</f>
        <v/>
      </c>
      <c r="AC29" s="92" t="str">
        <f>IF(ISERROR(LOG(2^-'∆Ct calculation'!Z28,2)),"",IF(LOG(2^-'∆Ct calculation'!Z28,2)&gt;1,LOG(2^-'∆Ct calculation'!Z28,2),-1/LOG(2^-'∆Ct calculation'!Z28,2)))</f>
        <v/>
      </c>
      <c r="AD29" s="92" t="str">
        <f>IF(ISERROR(LOG(2^-'∆Ct calculation'!AA28,2)),"",IF(LOG(2^-'∆Ct calculation'!AA28,2)&gt;1,LOG(2^-'∆Ct calculation'!AA28,2),-1/LOG(2^-'∆Ct calculation'!AA28,2)))</f>
        <v/>
      </c>
      <c r="AE29" s="92" t="str">
        <f>IF(ISERROR(LOG(2^-'∆Ct calculation'!AB28,2)),"",IF(LOG(2^-'∆Ct calculation'!AB28,2)&gt;1,LOG(2^-'∆Ct calculation'!AB28,2),-1/LOG(2^-'∆Ct calculation'!AB28,2)))</f>
        <v/>
      </c>
      <c r="AF29" s="92" t="str">
        <f>IF(ISERROR(LOG(2^-'∆Ct calculation'!AC28,2)),"",IF(LOG(2^-'∆Ct calculation'!AC28,2)&gt;1,LOG(2^-'∆Ct calculation'!AC28,2),-1/LOG(2^-'∆Ct calculation'!AC28,2)))</f>
        <v/>
      </c>
      <c r="AG29" s="92" t="str">
        <f>IF(ISERROR(LOG(2^-'∆Ct calculation'!AD28,2)),"",IF(LOG(2^-'∆Ct calculation'!AD28,2)&gt;1,LOG(2^-'∆Ct calculation'!AD28,2),-1/LOG(2^-'∆Ct calculation'!AD28,2)))</f>
        <v/>
      </c>
      <c r="AH29" s="92" t="str">
        <f>IF(ISERROR(LOG(2^-'∆Ct calculation'!AE28,2)),"",IF(LOG(2^-'∆Ct calculation'!AE28,2)&gt;1,LOG(2^-'∆Ct calculation'!AE28,2),-1/LOG(2^-'∆Ct calculation'!AE28,2)))</f>
        <v/>
      </c>
      <c r="AI29" s="92" t="str">
        <f>IF(ISERROR(LOG(2^-'∆Ct calculation'!AF28,2)),"",IF(LOG(2^-'∆Ct calculation'!AF28,2)&gt;1,LOG(2^-'∆Ct calculation'!AF28,2),-1/LOG(2^-'∆Ct calculation'!AF28,2)))</f>
        <v/>
      </c>
      <c r="AJ29" s="92" t="str">
        <f>IF(ISERROR(LOG(2^-'∆Ct calculation'!AG28,2)),"",IF(LOG(2^-'∆Ct calculation'!AG28,2)&gt;1,LOG(2^-'∆Ct calculation'!AG28,2),-1/LOG(2^-'∆Ct calculation'!AG28,2)))</f>
        <v/>
      </c>
      <c r="AK29" s="92" t="str">
        <f>IF(ISERROR(LOG(2^-'∆Ct calculation'!AH28,2)),"",IF(LOG(2^-'∆Ct calculation'!AH28,2)&gt;1,LOG(2^-'∆Ct calculation'!AH28,2),-1/LOG(2^-'∆Ct calculation'!AH28,2)))</f>
        <v/>
      </c>
      <c r="AL29" s="92" t="str">
        <f>IF(ISERROR(LOG(2^-'∆Ct calculation'!AI28,2)),"",IF(LOG(2^-'∆Ct calculation'!AI28,2)&gt;1,LOG(2^-'∆Ct calculation'!AI28,2),-1/LOG(2^-'∆Ct calculation'!AI28,2)))</f>
        <v/>
      </c>
      <c r="AM29" s="201"/>
      <c r="AN29" s="201"/>
      <c r="AO29" s="201"/>
      <c r="AP29" s="201"/>
      <c r="AQ29" s="201"/>
      <c r="AR29" s="201"/>
      <c r="AS29" s="201"/>
      <c r="AT29" s="201"/>
      <c r="AU29" s="201"/>
    </row>
    <row r="30" spans="1:47" ht="20.100000000000001" customHeight="1">
      <c r="A30" s="201"/>
      <c r="B30" s="201"/>
      <c r="C30" s="13" t="str">
        <f>IF('Gene Informations'!A30="","",'Gene Informations'!A30)</f>
        <v/>
      </c>
      <c r="D30" s="13" t="str">
        <f>IF('Gene Informations'!B30="","",'Gene Informations'!B30)</f>
        <v/>
      </c>
      <c r="E30" s="101" t="str">
        <f>'∆Ct and 2^(-∆Ct) means'!B29</f>
        <v/>
      </c>
      <c r="F30" s="248" t="str">
        <f>IF(ISERROR(LOG(2^-'∆Ct calculation'!C29,2)),"",IF(LOG(2^-'∆Ct calculation'!C29,2)&gt;1,LOG(2^-'∆Ct calculation'!C29,2),-1/LOG(2^-'∆Ct calculation'!C29,2)))</f>
        <v/>
      </c>
      <c r="G30" s="248" t="str">
        <f>IF(ISERROR(LOG(2^-'∆Ct calculation'!D29,2)),"",IF(LOG(2^-'∆Ct calculation'!D29,2)&gt;1,LOG(2^-'∆Ct calculation'!D29,2),-1/LOG(2^-'∆Ct calculation'!D29,2)))</f>
        <v/>
      </c>
      <c r="H30" s="248" t="str">
        <f>IF(ISERROR(LOG(2^-'∆Ct calculation'!E29,2)),"",IF(LOG(2^-'∆Ct calculation'!E29,2)&gt;1,LOG(2^-'∆Ct calculation'!E29,2),-1/LOG(2^-'∆Ct calculation'!E29,2)))</f>
        <v/>
      </c>
      <c r="I30" s="248" t="str">
        <f>IF(ISERROR(LOG(2^-'∆Ct calculation'!F29,2)),"",IF(LOG(2^-'∆Ct calculation'!F29,2)&gt;1,LOG(2^-'∆Ct calculation'!F29,2),-1/LOG(2^-'∆Ct calculation'!F29,2)))</f>
        <v/>
      </c>
      <c r="J30" s="248" t="str">
        <f>IF(ISERROR(LOG(2^-'∆Ct calculation'!G29,2)),"",IF(LOG(2^-'∆Ct calculation'!G29,2)&gt;1,LOG(2^-'∆Ct calculation'!G29,2),-1/LOG(2^-'∆Ct calculation'!G29,2)))</f>
        <v/>
      </c>
      <c r="K30" s="248" t="str">
        <f>IF(ISERROR(LOG(2^-'∆Ct calculation'!H29,2)),"",IF(LOG(2^-'∆Ct calculation'!H29,2)&gt;1,LOG(2^-'∆Ct calculation'!H29,2),-1/LOG(2^-'∆Ct calculation'!H29,2)))</f>
        <v/>
      </c>
      <c r="L30" s="248" t="str">
        <f>IF(ISERROR(LOG(2^-'∆Ct calculation'!I29,2)),"",IF(LOG(2^-'∆Ct calculation'!I29,2)&gt;1,LOG(2^-'∆Ct calculation'!I29,2),-1/LOG(2^-'∆Ct calculation'!I29,2)))</f>
        <v/>
      </c>
      <c r="M30" s="248" t="str">
        <f>IF(ISERROR(LOG(2^-'∆Ct calculation'!J29,2)),"",IF(LOG(2^-'∆Ct calculation'!J29,2)&gt;1,LOG(2^-'∆Ct calculation'!J29,2),-1/LOG(2^-'∆Ct calculation'!J29,2)))</f>
        <v/>
      </c>
      <c r="N30" s="248" t="str">
        <f>IF(ISERROR(LOG(2^-'∆Ct calculation'!K29,2)),"",IF(LOG(2^-'∆Ct calculation'!K29,2)&gt;1,LOG(2^-'∆Ct calculation'!K29,2),-1/LOG(2^-'∆Ct calculation'!K29,2)))</f>
        <v/>
      </c>
      <c r="O30" s="92" t="str">
        <f>IF(ISERROR(LOG(2^-'∆Ct calculation'!L29,2)),"",IF(LOG(2^-'∆Ct calculation'!L29,2)&gt;1,LOG(2^-'∆Ct calculation'!L29,2),-1/LOG(2^-'∆Ct calculation'!L29,2)))</f>
        <v/>
      </c>
      <c r="P30" s="92" t="str">
        <f>IF(ISERROR(LOG(2^-'∆Ct calculation'!M29,2)),"",IF(LOG(2^-'∆Ct calculation'!M29,2)&gt;1,LOG(2^-'∆Ct calculation'!M29,2),-1/LOG(2^-'∆Ct calculation'!M29,2)))</f>
        <v/>
      </c>
      <c r="Q30" s="92" t="str">
        <f>IF(ISERROR(LOG(2^-'∆Ct calculation'!N29,2)),"",IF(LOG(2^-'∆Ct calculation'!N29,2)&gt;1,LOG(2^-'∆Ct calculation'!N29,2),-1/LOG(2^-'∆Ct calculation'!N29,2)))</f>
        <v/>
      </c>
      <c r="R30" s="92" t="str">
        <f>IF(ISERROR(LOG(2^-'∆Ct calculation'!O29,2)),"",IF(LOG(2^-'∆Ct calculation'!O29,2)&gt;1,LOG(2^-'∆Ct calculation'!O29,2),-1/LOG(2^-'∆Ct calculation'!O29,2)))</f>
        <v/>
      </c>
      <c r="S30" s="92" t="str">
        <f>IF(ISERROR(LOG(2^-'∆Ct calculation'!P29,2)),"",IF(LOG(2^-'∆Ct calculation'!P29,2)&gt;1,LOG(2^-'∆Ct calculation'!P29,2),-1/LOG(2^-'∆Ct calculation'!P29,2)))</f>
        <v/>
      </c>
      <c r="T30" s="92" t="str">
        <f>IF(ISERROR(LOG(2^-'∆Ct calculation'!Q29,2)),"",IF(LOG(2^-'∆Ct calculation'!Q29,2)&gt;1,LOG(2^-'∆Ct calculation'!Q29,2),-1/LOG(2^-'∆Ct calculation'!Q29,2)))</f>
        <v/>
      </c>
      <c r="U30" s="92" t="str">
        <f>IF(ISERROR(LOG(2^-'∆Ct calculation'!R29,2)),"",IF(LOG(2^-'∆Ct calculation'!R29,2)&gt;1,LOG(2^-'∆Ct calculation'!R29,2),-1/LOG(2^-'∆Ct calculation'!R29,2)))</f>
        <v/>
      </c>
      <c r="V30" s="92" t="str">
        <f>IF(ISERROR(LOG(2^-'∆Ct calculation'!S29,2)),"",IF(LOG(2^-'∆Ct calculation'!S29,2)&gt;1,LOG(2^-'∆Ct calculation'!S29,2),-1/LOG(2^-'∆Ct calculation'!S29,2)))</f>
        <v/>
      </c>
      <c r="W30" s="92" t="str">
        <f>IF(ISERROR(LOG(2^-'∆Ct calculation'!T29,2)),"",IF(LOG(2^-'∆Ct calculation'!T29,2)&gt;1,LOG(2^-'∆Ct calculation'!T29,2),-1/LOG(2^-'∆Ct calculation'!T29,2)))</f>
        <v/>
      </c>
      <c r="X30" s="92" t="str">
        <f>IF(ISERROR(LOG(2^-'∆Ct calculation'!U29,2)),"",IF(LOG(2^-'∆Ct calculation'!U29,2)&gt;1,LOG(2^-'∆Ct calculation'!U29,2),-1/LOG(2^-'∆Ct calculation'!U29,2)))</f>
        <v/>
      </c>
      <c r="Y30" s="92" t="str">
        <f>IF(ISERROR(LOG(2^-'∆Ct calculation'!V29,2)),"",IF(LOG(2^-'∆Ct calculation'!V29,2)&gt;1,LOG(2^-'∆Ct calculation'!V29,2),-1/LOG(2^-'∆Ct calculation'!V29,2)))</f>
        <v/>
      </c>
      <c r="Z30" s="92" t="str">
        <f>IF(ISERROR(LOG(2^-'∆Ct calculation'!W29,2)),"",IF(LOG(2^-'∆Ct calculation'!W29,2)&gt;1,LOG(2^-'∆Ct calculation'!W29,2),-1/LOG(2^-'∆Ct calculation'!W29,2)))</f>
        <v/>
      </c>
      <c r="AA30" s="92" t="str">
        <f>IF(ISERROR(LOG(2^-'∆Ct calculation'!X29,2)),"",IF(LOG(2^-'∆Ct calculation'!X29,2)&gt;1,LOG(2^-'∆Ct calculation'!X29,2),-1/LOG(2^-'∆Ct calculation'!X29,2)))</f>
        <v/>
      </c>
      <c r="AB30" s="92" t="str">
        <f>IF(ISERROR(LOG(2^-'∆Ct calculation'!Y29,2)),"",IF(LOG(2^-'∆Ct calculation'!Y29,2)&gt;1,LOG(2^-'∆Ct calculation'!Y29,2),-1/LOG(2^-'∆Ct calculation'!Y29,2)))</f>
        <v/>
      </c>
      <c r="AC30" s="92" t="str">
        <f>IF(ISERROR(LOG(2^-'∆Ct calculation'!Z29,2)),"",IF(LOG(2^-'∆Ct calculation'!Z29,2)&gt;1,LOG(2^-'∆Ct calculation'!Z29,2),-1/LOG(2^-'∆Ct calculation'!Z29,2)))</f>
        <v/>
      </c>
      <c r="AD30" s="92" t="str">
        <f>IF(ISERROR(LOG(2^-'∆Ct calculation'!AA29,2)),"",IF(LOG(2^-'∆Ct calculation'!AA29,2)&gt;1,LOG(2^-'∆Ct calculation'!AA29,2),-1/LOG(2^-'∆Ct calculation'!AA29,2)))</f>
        <v/>
      </c>
      <c r="AE30" s="92" t="str">
        <f>IF(ISERROR(LOG(2^-'∆Ct calculation'!AB29,2)),"",IF(LOG(2^-'∆Ct calculation'!AB29,2)&gt;1,LOG(2^-'∆Ct calculation'!AB29,2),-1/LOG(2^-'∆Ct calculation'!AB29,2)))</f>
        <v/>
      </c>
      <c r="AF30" s="92" t="str">
        <f>IF(ISERROR(LOG(2^-'∆Ct calculation'!AC29,2)),"",IF(LOG(2^-'∆Ct calculation'!AC29,2)&gt;1,LOG(2^-'∆Ct calculation'!AC29,2),-1/LOG(2^-'∆Ct calculation'!AC29,2)))</f>
        <v/>
      </c>
      <c r="AG30" s="92" t="str">
        <f>IF(ISERROR(LOG(2^-'∆Ct calculation'!AD29,2)),"",IF(LOG(2^-'∆Ct calculation'!AD29,2)&gt;1,LOG(2^-'∆Ct calculation'!AD29,2),-1/LOG(2^-'∆Ct calculation'!AD29,2)))</f>
        <v/>
      </c>
      <c r="AH30" s="92" t="str">
        <f>IF(ISERROR(LOG(2^-'∆Ct calculation'!AE29,2)),"",IF(LOG(2^-'∆Ct calculation'!AE29,2)&gt;1,LOG(2^-'∆Ct calculation'!AE29,2),-1/LOG(2^-'∆Ct calculation'!AE29,2)))</f>
        <v/>
      </c>
      <c r="AI30" s="92" t="str">
        <f>IF(ISERROR(LOG(2^-'∆Ct calculation'!AF29,2)),"",IF(LOG(2^-'∆Ct calculation'!AF29,2)&gt;1,LOG(2^-'∆Ct calculation'!AF29,2),-1/LOG(2^-'∆Ct calculation'!AF29,2)))</f>
        <v/>
      </c>
      <c r="AJ30" s="92" t="str">
        <f>IF(ISERROR(LOG(2^-'∆Ct calculation'!AG29,2)),"",IF(LOG(2^-'∆Ct calculation'!AG29,2)&gt;1,LOG(2^-'∆Ct calculation'!AG29,2),-1/LOG(2^-'∆Ct calculation'!AG29,2)))</f>
        <v/>
      </c>
      <c r="AK30" s="92" t="str">
        <f>IF(ISERROR(LOG(2^-'∆Ct calculation'!AH29,2)),"",IF(LOG(2^-'∆Ct calculation'!AH29,2)&gt;1,LOG(2^-'∆Ct calculation'!AH29,2),-1/LOG(2^-'∆Ct calculation'!AH29,2)))</f>
        <v/>
      </c>
      <c r="AL30" s="92" t="str">
        <f>IF(ISERROR(LOG(2^-'∆Ct calculation'!AI29,2)),"",IF(LOG(2^-'∆Ct calculation'!AI29,2)&gt;1,LOG(2^-'∆Ct calculation'!AI29,2),-1/LOG(2^-'∆Ct calculation'!AI29,2)))</f>
        <v/>
      </c>
      <c r="AM30" s="201"/>
      <c r="AN30" s="201"/>
      <c r="AO30" s="201"/>
      <c r="AP30" s="201"/>
      <c r="AQ30" s="201"/>
      <c r="AR30" s="201"/>
      <c r="AS30" s="201"/>
      <c r="AT30" s="201"/>
      <c r="AU30" s="201"/>
    </row>
    <row r="31" spans="1:47" ht="20.100000000000001" customHeight="1">
      <c r="A31" s="201"/>
      <c r="B31" s="201"/>
      <c r="C31" s="13" t="str">
        <f>IF('Gene Informations'!A31="","",'Gene Informations'!A31)</f>
        <v/>
      </c>
      <c r="D31" s="13" t="str">
        <f>IF('Gene Informations'!B31="","",'Gene Informations'!B31)</f>
        <v/>
      </c>
      <c r="E31" s="101" t="str">
        <f>'∆Ct and 2^(-∆Ct) means'!B30</f>
        <v/>
      </c>
      <c r="F31" s="248" t="str">
        <f>IF(ISERROR(LOG(2^-'∆Ct calculation'!C30,2)),"",IF(LOG(2^-'∆Ct calculation'!C30,2)&gt;1,LOG(2^-'∆Ct calculation'!C30,2),-1/LOG(2^-'∆Ct calculation'!C30,2)))</f>
        <v/>
      </c>
      <c r="G31" s="248" t="str">
        <f>IF(ISERROR(LOG(2^-'∆Ct calculation'!D30,2)),"",IF(LOG(2^-'∆Ct calculation'!D30,2)&gt;1,LOG(2^-'∆Ct calculation'!D30,2),-1/LOG(2^-'∆Ct calculation'!D30,2)))</f>
        <v/>
      </c>
      <c r="H31" s="248" t="str">
        <f>IF(ISERROR(LOG(2^-'∆Ct calculation'!E30,2)),"",IF(LOG(2^-'∆Ct calculation'!E30,2)&gt;1,LOG(2^-'∆Ct calculation'!E30,2),-1/LOG(2^-'∆Ct calculation'!E30,2)))</f>
        <v/>
      </c>
      <c r="I31" s="248" t="str">
        <f>IF(ISERROR(LOG(2^-'∆Ct calculation'!F30,2)),"",IF(LOG(2^-'∆Ct calculation'!F30,2)&gt;1,LOG(2^-'∆Ct calculation'!F30,2),-1/LOG(2^-'∆Ct calculation'!F30,2)))</f>
        <v/>
      </c>
      <c r="J31" s="248" t="str">
        <f>IF(ISERROR(LOG(2^-'∆Ct calculation'!G30,2)),"",IF(LOG(2^-'∆Ct calculation'!G30,2)&gt;1,LOG(2^-'∆Ct calculation'!G30,2),-1/LOG(2^-'∆Ct calculation'!G30,2)))</f>
        <v/>
      </c>
      <c r="K31" s="248" t="str">
        <f>IF(ISERROR(LOG(2^-'∆Ct calculation'!H30,2)),"",IF(LOG(2^-'∆Ct calculation'!H30,2)&gt;1,LOG(2^-'∆Ct calculation'!H30,2),-1/LOG(2^-'∆Ct calculation'!H30,2)))</f>
        <v/>
      </c>
      <c r="L31" s="248" t="str">
        <f>IF(ISERROR(LOG(2^-'∆Ct calculation'!I30,2)),"",IF(LOG(2^-'∆Ct calculation'!I30,2)&gt;1,LOG(2^-'∆Ct calculation'!I30,2),-1/LOG(2^-'∆Ct calculation'!I30,2)))</f>
        <v/>
      </c>
      <c r="M31" s="248" t="str">
        <f>IF(ISERROR(LOG(2^-'∆Ct calculation'!J30,2)),"",IF(LOG(2^-'∆Ct calculation'!J30,2)&gt;1,LOG(2^-'∆Ct calculation'!J30,2),-1/LOG(2^-'∆Ct calculation'!J30,2)))</f>
        <v/>
      </c>
      <c r="N31" s="248" t="str">
        <f>IF(ISERROR(LOG(2^-'∆Ct calculation'!K30,2)),"",IF(LOG(2^-'∆Ct calculation'!K30,2)&gt;1,LOG(2^-'∆Ct calculation'!K30,2),-1/LOG(2^-'∆Ct calculation'!K30,2)))</f>
        <v/>
      </c>
      <c r="O31" s="92" t="str">
        <f>IF(ISERROR(LOG(2^-'∆Ct calculation'!L30,2)),"",IF(LOG(2^-'∆Ct calculation'!L30,2)&gt;1,LOG(2^-'∆Ct calculation'!L30,2),-1/LOG(2^-'∆Ct calculation'!L30,2)))</f>
        <v/>
      </c>
      <c r="P31" s="92" t="str">
        <f>IF(ISERROR(LOG(2^-'∆Ct calculation'!M30,2)),"",IF(LOG(2^-'∆Ct calculation'!M30,2)&gt;1,LOG(2^-'∆Ct calculation'!M30,2),-1/LOG(2^-'∆Ct calculation'!M30,2)))</f>
        <v/>
      </c>
      <c r="Q31" s="92" t="str">
        <f>IF(ISERROR(LOG(2^-'∆Ct calculation'!N30,2)),"",IF(LOG(2^-'∆Ct calculation'!N30,2)&gt;1,LOG(2^-'∆Ct calculation'!N30,2),-1/LOG(2^-'∆Ct calculation'!N30,2)))</f>
        <v/>
      </c>
      <c r="R31" s="92" t="str">
        <f>IF(ISERROR(LOG(2^-'∆Ct calculation'!O30,2)),"",IF(LOG(2^-'∆Ct calculation'!O30,2)&gt;1,LOG(2^-'∆Ct calculation'!O30,2),-1/LOG(2^-'∆Ct calculation'!O30,2)))</f>
        <v/>
      </c>
      <c r="S31" s="92" t="str">
        <f>IF(ISERROR(LOG(2^-'∆Ct calculation'!P30,2)),"",IF(LOG(2^-'∆Ct calculation'!P30,2)&gt;1,LOG(2^-'∆Ct calculation'!P30,2),-1/LOG(2^-'∆Ct calculation'!P30,2)))</f>
        <v/>
      </c>
      <c r="T31" s="92" t="str">
        <f>IF(ISERROR(LOG(2^-'∆Ct calculation'!Q30,2)),"",IF(LOG(2^-'∆Ct calculation'!Q30,2)&gt;1,LOG(2^-'∆Ct calculation'!Q30,2),-1/LOG(2^-'∆Ct calculation'!Q30,2)))</f>
        <v/>
      </c>
      <c r="U31" s="92" t="str">
        <f>IF(ISERROR(LOG(2^-'∆Ct calculation'!R30,2)),"",IF(LOG(2^-'∆Ct calculation'!R30,2)&gt;1,LOG(2^-'∆Ct calculation'!R30,2),-1/LOG(2^-'∆Ct calculation'!R30,2)))</f>
        <v/>
      </c>
      <c r="V31" s="92" t="str">
        <f>IF(ISERROR(LOG(2^-'∆Ct calculation'!S30,2)),"",IF(LOG(2^-'∆Ct calculation'!S30,2)&gt;1,LOG(2^-'∆Ct calculation'!S30,2),-1/LOG(2^-'∆Ct calculation'!S30,2)))</f>
        <v/>
      </c>
      <c r="W31" s="92" t="str">
        <f>IF(ISERROR(LOG(2^-'∆Ct calculation'!T30,2)),"",IF(LOG(2^-'∆Ct calculation'!T30,2)&gt;1,LOG(2^-'∆Ct calculation'!T30,2),-1/LOG(2^-'∆Ct calculation'!T30,2)))</f>
        <v/>
      </c>
      <c r="X31" s="92" t="str">
        <f>IF(ISERROR(LOG(2^-'∆Ct calculation'!U30,2)),"",IF(LOG(2^-'∆Ct calculation'!U30,2)&gt;1,LOG(2^-'∆Ct calculation'!U30,2),-1/LOG(2^-'∆Ct calculation'!U30,2)))</f>
        <v/>
      </c>
      <c r="Y31" s="92" t="str">
        <f>IF(ISERROR(LOG(2^-'∆Ct calculation'!V30,2)),"",IF(LOG(2^-'∆Ct calculation'!V30,2)&gt;1,LOG(2^-'∆Ct calculation'!V30,2),-1/LOG(2^-'∆Ct calculation'!V30,2)))</f>
        <v/>
      </c>
      <c r="Z31" s="92" t="str">
        <f>IF(ISERROR(LOG(2^-'∆Ct calculation'!W30,2)),"",IF(LOG(2^-'∆Ct calculation'!W30,2)&gt;1,LOG(2^-'∆Ct calculation'!W30,2),-1/LOG(2^-'∆Ct calculation'!W30,2)))</f>
        <v/>
      </c>
      <c r="AA31" s="92" t="str">
        <f>IF(ISERROR(LOG(2^-'∆Ct calculation'!X30,2)),"",IF(LOG(2^-'∆Ct calculation'!X30,2)&gt;1,LOG(2^-'∆Ct calculation'!X30,2),-1/LOG(2^-'∆Ct calculation'!X30,2)))</f>
        <v/>
      </c>
      <c r="AB31" s="92" t="str">
        <f>IF(ISERROR(LOG(2^-'∆Ct calculation'!Y30,2)),"",IF(LOG(2^-'∆Ct calculation'!Y30,2)&gt;1,LOG(2^-'∆Ct calculation'!Y30,2),-1/LOG(2^-'∆Ct calculation'!Y30,2)))</f>
        <v/>
      </c>
      <c r="AC31" s="92" t="str">
        <f>IF(ISERROR(LOG(2^-'∆Ct calculation'!Z30,2)),"",IF(LOG(2^-'∆Ct calculation'!Z30,2)&gt;1,LOG(2^-'∆Ct calculation'!Z30,2),-1/LOG(2^-'∆Ct calculation'!Z30,2)))</f>
        <v/>
      </c>
      <c r="AD31" s="92" t="str">
        <f>IF(ISERROR(LOG(2^-'∆Ct calculation'!AA30,2)),"",IF(LOG(2^-'∆Ct calculation'!AA30,2)&gt;1,LOG(2^-'∆Ct calculation'!AA30,2),-1/LOG(2^-'∆Ct calculation'!AA30,2)))</f>
        <v/>
      </c>
      <c r="AE31" s="92" t="str">
        <f>IF(ISERROR(LOG(2^-'∆Ct calculation'!AB30,2)),"",IF(LOG(2^-'∆Ct calculation'!AB30,2)&gt;1,LOG(2^-'∆Ct calculation'!AB30,2),-1/LOG(2^-'∆Ct calculation'!AB30,2)))</f>
        <v/>
      </c>
      <c r="AF31" s="92" t="str">
        <f>IF(ISERROR(LOG(2^-'∆Ct calculation'!AC30,2)),"",IF(LOG(2^-'∆Ct calculation'!AC30,2)&gt;1,LOG(2^-'∆Ct calculation'!AC30,2),-1/LOG(2^-'∆Ct calculation'!AC30,2)))</f>
        <v/>
      </c>
      <c r="AG31" s="92" t="str">
        <f>IF(ISERROR(LOG(2^-'∆Ct calculation'!AD30,2)),"",IF(LOG(2^-'∆Ct calculation'!AD30,2)&gt;1,LOG(2^-'∆Ct calculation'!AD30,2),-1/LOG(2^-'∆Ct calculation'!AD30,2)))</f>
        <v/>
      </c>
      <c r="AH31" s="92" t="str">
        <f>IF(ISERROR(LOG(2^-'∆Ct calculation'!AE30,2)),"",IF(LOG(2^-'∆Ct calculation'!AE30,2)&gt;1,LOG(2^-'∆Ct calculation'!AE30,2),-1/LOG(2^-'∆Ct calculation'!AE30,2)))</f>
        <v/>
      </c>
      <c r="AI31" s="92" t="str">
        <f>IF(ISERROR(LOG(2^-'∆Ct calculation'!AF30,2)),"",IF(LOG(2^-'∆Ct calculation'!AF30,2)&gt;1,LOG(2^-'∆Ct calculation'!AF30,2),-1/LOG(2^-'∆Ct calculation'!AF30,2)))</f>
        <v/>
      </c>
      <c r="AJ31" s="92" t="str">
        <f>IF(ISERROR(LOG(2^-'∆Ct calculation'!AG30,2)),"",IF(LOG(2^-'∆Ct calculation'!AG30,2)&gt;1,LOG(2^-'∆Ct calculation'!AG30,2),-1/LOG(2^-'∆Ct calculation'!AG30,2)))</f>
        <v/>
      </c>
      <c r="AK31" s="92" t="str">
        <f>IF(ISERROR(LOG(2^-'∆Ct calculation'!AH30,2)),"",IF(LOG(2^-'∆Ct calculation'!AH30,2)&gt;1,LOG(2^-'∆Ct calculation'!AH30,2),-1/LOG(2^-'∆Ct calculation'!AH30,2)))</f>
        <v/>
      </c>
      <c r="AL31" s="92" t="str">
        <f>IF(ISERROR(LOG(2^-'∆Ct calculation'!AI30,2)),"",IF(LOG(2^-'∆Ct calculation'!AI30,2)&gt;1,LOG(2^-'∆Ct calculation'!AI30,2),-1/LOG(2^-'∆Ct calculation'!AI30,2)))</f>
        <v/>
      </c>
      <c r="AM31" s="201"/>
      <c r="AN31" s="201"/>
      <c r="AO31" s="201"/>
      <c r="AP31" s="201"/>
      <c r="AQ31" s="201"/>
      <c r="AR31" s="201"/>
      <c r="AS31" s="201"/>
      <c r="AT31" s="201"/>
      <c r="AU31" s="201"/>
    </row>
    <row r="32" spans="1:47" ht="20.100000000000001" customHeight="1">
      <c r="A32" s="201"/>
      <c r="B32" s="201"/>
      <c r="C32" s="13" t="str">
        <f>IF('Gene Informations'!A32="","",'Gene Informations'!A32)</f>
        <v/>
      </c>
      <c r="D32" s="13" t="str">
        <f>IF('Gene Informations'!B32="","",'Gene Informations'!B32)</f>
        <v/>
      </c>
      <c r="E32" s="101" t="str">
        <f>'∆Ct and 2^(-∆Ct) means'!B31</f>
        <v/>
      </c>
      <c r="F32" s="248" t="str">
        <f>IF(ISERROR(LOG(2^-'∆Ct calculation'!C31,2)),"",IF(LOG(2^-'∆Ct calculation'!C31,2)&gt;1,LOG(2^-'∆Ct calculation'!C31,2),-1/LOG(2^-'∆Ct calculation'!C31,2)))</f>
        <v/>
      </c>
      <c r="G32" s="248" t="str">
        <f>IF(ISERROR(LOG(2^-'∆Ct calculation'!D31,2)),"",IF(LOG(2^-'∆Ct calculation'!D31,2)&gt;1,LOG(2^-'∆Ct calculation'!D31,2),-1/LOG(2^-'∆Ct calculation'!D31,2)))</f>
        <v/>
      </c>
      <c r="H32" s="248" t="str">
        <f>IF(ISERROR(LOG(2^-'∆Ct calculation'!E31,2)),"",IF(LOG(2^-'∆Ct calculation'!E31,2)&gt;1,LOG(2^-'∆Ct calculation'!E31,2),-1/LOG(2^-'∆Ct calculation'!E31,2)))</f>
        <v/>
      </c>
      <c r="I32" s="248" t="str">
        <f>IF(ISERROR(LOG(2^-'∆Ct calculation'!F31,2)),"",IF(LOG(2^-'∆Ct calculation'!F31,2)&gt;1,LOG(2^-'∆Ct calculation'!F31,2),-1/LOG(2^-'∆Ct calculation'!F31,2)))</f>
        <v/>
      </c>
      <c r="J32" s="248" t="str">
        <f>IF(ISERROR(LOG(2^-'∆Ct calculation'!G31,2)),"",IF(LOG(2^-'∆Ct calculation'!G31,2)&gt;1,LOG(2^-'∆Ct calculation'!G31,2),-1/LOG(2^-'∆Ct calculation'!G31,2)))</f>
        <v/>
      </c>
      <c r="K32" s="248" t="str">
        <f>IF(ISERROR(LOG(2^-'∆Ct calculation'!H31,2)),"",IF(LOG(2^-'∆Ct calculation'!H31,2)&gt;1,LOG(2^-'∆Ct calculation'!H31,2),-1/LOG(2^-'∆Ct calculation'!H31,2)))</f>
        <v/>
      </c>
      <c r="L32" s="248" t="str">
        <f>IF(ISERROR(LOG(2^-'∆Ct calculation'!I31,2)),"",IF(LOG(2^-'∆Ct calculation'!I31,2)&gt;1,LOG(2^-'∆Ct calculation'!I31,2),-1/LOG(2^-'∆Ct calculation'!I31,2)))</f>
        <v/>
      </c>
      <c r="M32" s="248" t="str">
        <f>IF(ISERROR(LOG(2^-'∆Ct calculation'!J31,2)),"",IF(LOG(2^-'∆Ct calculation'!J31,2)&gt;1,LOG(2^-'∆Ct calculation'!J31,2),-1/LOG(2^-'∆Ct calculation'!J31,2)))</f>
        <v/>
      </c>
      <c r="N32" s="248" t="str">
        <f>IF(ISERROR(LOG(2^-'∆Ct calculation'!K31,2)),"",IF(LOG(2^-'∆Ct calculation'!K31,2)&gt;1,LOG(2^-'∆Ct calculation'!K31,2),-1/LOG(2^-'∆Ct calculation'!K31,2)))</f>
        <v/>
      </c>
      <c r="O32" s="92" t="str">
        <f>IF(ISERROR(LOG(2^-'∆Ct calculation'!L31,2)),"",IF(LOG(2^-'∆Ct calculation'!L31,2)&gt;1,LOG(2^-'∆Ct calculation'!L31,2),-1/LOG(2^-'∆Ct calculation'!L31,2)))</f>
        <v/>
      </c>
      <c r="P32" s="92" t="str">
        <f>IF(ISERROR(LOG(2^-'∆Ct calculation'!M31,2)),"",IF(LOG(2^-'∆Ct calculation'!M31,2)&gt;1,LOG(2^-'∆Ct calculation'!M31,2),-1/LOG(2^-'∆Ct calculation'!M31,2)))</f>
        <v/>
      </c>
      <c r="Q32" s="92" t="str">
        <f>IF(ISERROR(LOG(2^-'∆Ct calculation'!N31,2)),"",IF(LOG(2^-'∆Ct calculation'!N31,2)&gt;1,LOG(2^-'∆Ct calculation'!N31,2),-1/LOG(2^-'∆Ct calculation'!N31,2)))</f>
        <v/>
      </c>
      <c r="R32" s="92" t="str">
        <f>IF(ISERROR(LOG(2^-'∆Ct calculation'!O31,2)),"",IF(LOG(2^-'∆Ct calculation'!O31,2)&gt;1,LOG(2^-'∆Ct calculation'!O31,2),-1/LOG(2^-'∆Ct calculation'!O31,2)))</f>
        <v/>
      </c>
      <c r="S32" s="92" t="str">
        <f>IF(ISERROR(LOG(2^-'∆Ct calculation'!P31,2)),"",IF(LOG(2^-'∆Ct calculation'!P31,2)&gt;1,LOG(2^-'∆Ct calculation'!P31,2),-1/LOG(2^-'∆Ct calculation'!P31,2)))</f>
        <v/>
      </c>
      <c r="T32" s="92" t="str">
        <f>IF(ISERROR(LOG(2^-'∆Ct calculation'!Q31,2)),"",IF(LOG(2^-'∆Ct calculation'!Q31,2)&gt;1,LOG(2^-'∆Ct calculation'!Q31,2),-1/LOG(2^-'∆Ct calculation'!Q31,2)))</f>
        <v/>
      </c>
      <c r="U32" s="92" t="str">
        <f>IF(ISERROR(LOG(2^-'∆Ct calculation'!R31,2)),"",IF(LOG(2^-'∆Ct calculation'!R31,2)&gt;1,LOG(2^-'∆Ct calculation'!R31,2),-1/LOG(2^-'∆Ct calculation'!R31,2)))</f>
        <v/>
      </c>
      <c r="V32" s="92" t="str">
        <f>IF(ISERROR(LOG(2^-'∆Ct calculation'!S31,2)),"",IF(LOG(2^-'∆Ct calculation'!S31,2)&gt;1,LOG(2^-'∆Ct calculation'!S31,2),-1/LOG(2^-'∆Ct calculation'!S31,2)))</f>
        <v/>
      </c>
      <c r="W32" s="92" t="str">
        <f>IF(ISERROR(LOG(2^-'∆Ct calculation'!T31,2)),"",IF(LOG(2^-'∆Ct calculation'!T31,2)&gt;1,LOG(2^-'∆Ct calculation'!T31,2),-1/LOG(2^-'∆Ct calculation'!T31,2)))</f>
        <v/>
      </c>
      <c r="X32" s="92" t="str">
        <f>IF(ISERROR(LOG(2^-'∆Ct calculation'!U31,2)),"",IF(LOG(2^-'∆Ct calculation'!U31,2)&gt;1,LOG(2^-'∆Ct calculation'!U31,2),-1/LOG(2^-'∆Ct calculation'!U31,2)))</f>
        <v/>
      </c>
      <c r="Y32" s="92" t="str">
        <f>IF(ISERROR(LOG(2^-'∆Ct calculation'!V31,2)),"",IF(LOG(2^-'∆Ct calculation'!V31,2)&gt;1,LOG(2^-'∆Ct calculation'!V31,2),-1/LOG(2^-'∆Ct calculation'!V31,2)))</f>
        <v/>
      </c>
      <c r="Z32" s="92" t="str">
        <f>IF(ISERROR(LOG(2^-'∆Ct calculation'!W31,2)),"",IF(LOG(2^-'∆Ct calculation'!W31,2)&gt;1,LOG(2^-'∆Ct calculation'!W31,2),-1/LOG(2^-'∆Ct calculation'!W31,2)))</f>
        <v/>
      </c>
      <c r="AA32" s="92" t="str">
        <f>IF(ISERROR(LOG(2^-'∆Ct calculation'!X31,2)),"",IF(LOG(2^-'∆Ct calculation'!X31,2)&gt;1,LOG(2^-'∆Ct calculation'!X31,2),-1/LOG(2^-'∆Ct calculation'!X31,2)))</f>
        <v/>
      </c>
      <c r="AB32" s="92" t="str">
        <f>IF(ISERROR(LOG(2^-'∆Ct calculation'!Y31,2)),"",IF(LOG(2^-'∆Ct calculation'!Y31,2)&gt;1,LOG(2^-'∆Ct calculation'!Y31,2),-1/LOG(2^-'∆Ct calculation'!Y31,2)))</f>
        <v/>
      </c>
      <c r="AC32" s="92" t="str">
        <f>IF(ISERROR(LOG(2^-'∆Ct calculation'!Z31,2)),"",IF(LOG(2^-'∆Ct calculation'!Z31,2)&gt;1,LOG(2^-'∆Ct calculation'!Z31,2),-1/LOG(2^-'∆Ct calculation'!Z31,2)))</f>
        <v/>
      </c>
      <c r="AD32" s="92" t="str">
        <f>IF(ISERROR(LOG(2^-'∆Ct calculation'!AA31,2)),"",IF(LOG(2^-'∆Ct calculation'!AA31,2)&gt;1,LOG(2^-'∆Ct calculation'!AA31,2),-1/LOG(2^-'∆Ct calculation'!AA31,2)))</f>
        <v/>
      </c>
      <c r="AE32" s="92" t="str">
        <f>IF(ISERROR(LOG(2^-'∆Ct calculation'!AB31,2)),"",IF(LOG(2^-'∆Ct calculation'!AB31,2)&gt;1,LOG(2^-'∆Ct calculation'!AB31,2),-1/LOG(2^-'∆Ct calculation'!AB31,2)))</f>
        <v/>
      </c>
      <c r="AF32" s="92" t="str">
        <f>IF(ISERROR(LOG(2^-'∆Ct calculation'!AC31,2)),"",IF(LOG(2^-'∆Ct calculation'!AC31,2)&gt;1,LOG(2^-'∆Ct calculation'!AC31,2),-1/LOG(2^-'∆Ct calculation'!AC31,2)))</f>
        <v/>
      </c>
      <c r="AG32" s="92" t="str">
        <f>IF(ISERROR(LOG(2^-'∆Ct calculation'!AD31,2)),"",IF(LOG(2^-'∆Ct calculation'!AD31,2)&gt;1,LOG(2^-'∆Ct calculation'!AD31,2),-1/LOG(2^-'∆Ct calculation'!AD31,2)))</f>
        <v/>
      </c>
      <c r="AH32" s="92" t="str">
        <f>IF(ISERROR(LOG(2^-'∆Ct calculation'!AE31,2)),"",IF(LOG(2^-'∆Ct calculation'!AE31,2)&gt;1,LOG(2^-'∆Ct calculation'!AE31,2),-1/LOG(2^-'∆Ct calculation'!AE31,2)))</f>
        <v/>
      </c>
      <c r="AI32" s="92" t="str">
        <f>IF(ISERROR(LOG(2^-'∆Ct calculation'!AF31,2)),"",IF(LOG(2^-'∆Ct calculation'!AF31,2)&gt;1,LOG(2^-'∆Ct calculation'!AF31,2),-1/LOG(2^-'∆Ct calculation'!AF31,2)))</f>
        <v/>
      </c>
      <c r="AJ32" s="92" t="str">
        <f>IF(ISERROR(LOG(2^-'∆Ct calculation'!AG31,2)),"",IF(LOG(2^-'∆Ct calculation'!AG31,2)&gt;1,LOG(2^-'∆Ct calculation'!AG31,2),-1/LOG(2^-'∆Ct calculation'!AG31,2)))</f>
        <v/>
      </c>
      <c r="AK32" s="92" t="str">
        <f>IF(ISERROR(LOG(2^-'∆Ct calculation'!AH31,2)),"",IF(LOG(2^-'∆Ct calculation'!AH31,2)&gt;1,LOG(2^-'∆Ct calculation'!AH31,2),-1/LOG(2^-'∆Ct calculation'!AH31,2)))</f>
        <v/>
      </c>
      <c r="AL32" s="92" t="str">
        <f>IF(ISERROR(LOG(2^-'∆Ct calculation'!AI31,2)),"",IF(LOG(2^-'∆Ct calculation'!AI31,2)&gt;1,LOG(2^-'∆Ct calculation'!AI31,2),-1/LOG(2^-'∆Ct calculation'!AI31,2)))</f>
        <v/>
      </c>
      <c r="AM32" s="201"/>
      <c r="AN32" s="201"/>
      <c r="AO32" s="201"/>
      <c r="AP32" s="201"/>
      <c r="AQ32" s="201"/>
      <c r="AR32" s="201"/>
      <c r="AS32" s="201"/>
      <c r="AT32" s="201"/>
      <c r="AU32" s="201"/>
    </row>
    <row r="33" spans="1:47" ht="20.100000000000001" customHeight="1">
      <c r="A33" s="201"/>
      <c r="B33" s="201"/>
      <c r="C33" s="13" t="str">
        <f>IF('Gene Informations'!A33="","",'Gene Informations'!A33)</f>
        <v/>
      </c>
      <c r="D33" s="13" t="str">
        <f>IF('Gene Informations'!B33="","",'Gene Informations'!B33)</f>
        <v/>
      </c>
      <c r="E33" s="101" t="str">
        <f>'∆Ct and 2^(-∆Ct) means'!B32</f>
        <v/>
      </c>
      <c r="F33" s="248" t="str">
        <f>IF(ISERROR(LOG(2^-'∆Ct calculation'!C32,2)),"",IF(LOG(2^-'∆Ct calculation'!C32,2)&gt;1,LOG(2^-'∆Ct calculation'!C32,2),-1/LOG(2^-'∆Ct calculation'!C32,2)))</f>
        <v/>
      </c>
      <c r="G33" s="248" t="str">
        <f>IF(ISERROR(LOG(2^-'∆Ct calculation'!D32,2)),"",IF(LOG(2^-'∆Ct calculation'!D32,2)&gt;1,LOG(2^-'∆Ct calculation'!D32,2),-1/LOG(2^-'∆Ct calculation'!D32,2)))</f>
        <v/>
      </c>
      <c r="H33" s="248" t="str">
        <f>IF(ISERROR(LOG(2^-'∆Ct calculation'!E32,2)),"",IF(LOG(2^-'∆Ct calculation'!E32,2)&gt;1,LOG(2^-'∆Ct calculation'!E32,2),-1/LOG(2^-'∆Ct calculation'!E32,2)))</f>
        <v/>
      </c>
      <c r="I33" s="248" t="str">
        <f>IF(ISERROR(LOG(2^-'∆Ct calculation'!F32,2)),"",IF(LOG(2^-'∆Ct calculation'!F32,2)&gt;1,LOG(2^-'∆Ct calculation'!F32,2),-1/LOG(2^-'∆Ct calculation'!F32,2)))</f>
        <v/>
      </c>
      <c r="J33" s="248" t="str">
        <f>IF(ISERROR(LOG(2^-'∆Ct calculation'!G32,2)),"",IF(LOG(2^-'∆Ct calculation'!G32,2)&gt;1,LOG(2^-'∆Ct calculation'!G32,2),-1/LOG(2^-'∆Ct calculation'!G32,2)))</f>
        <v/>
      </c>
      <c r="K33" s="248" t="str">
        <f>IF(ISERROR(LOG(2^-'∆Ct calculation'!H32,2)),"",IF(LOG(2^-'∆Ct calculation'!H32,2)&gt;1,LOG(2^-'∆Ct calculation'!H32,2),-1/LOG(2^-'∆Ct calculation'!H32,2)))</f>
        <v/>
      </c>
      <c r="L33" s="248" t="str">
        <f>IF(ISERROR(LOG(2^-'∆Ct calculation'!I32,2)),"",IF(LOG(2^-'∆Ct calculation'!I32,2)&gt;1,LOG(2^-'∆Ct calculation'!I32,2),-1/LOG(2^-'∆Ct calculation'!I32,2)))</f>
        <v/>
      </c>
      <c r="M33" s="248" t="str">
        <f>IF(ISERROR(LOG(2^-'∆Ct calculation'!J32,2)),"",IF(LOG(2^-'∆Ct calculation'!J32,2)&gt;1,LOG(2^-'∆Ct calculation'!J32,2),-1/LOG(2^-'∆Ct calculation'!J32,2)))</f>
        <v/>
      </c>
      <c r="N33" s="248" t="str">
        <f>IF(ISERROR(LOG(2^-'∆Ct calculation'!K32,2)),"",IF(LOG(2^-'∆Ct calculation'!K32,2)&gt;1,LOG(2^-'∆Ct calculation'!K32,2),-1/LOG(2^-'∆Ct calculation'!K32,2)))</f>
        <v/>
      </c>
      <c r="O33" s="92" t="str">
        <f>IF(ISERROR(LOG(2^-'∆Ct calculation'!L32,2)),"",IF(LOG(2^-'∆Ct calculation'!L32,2)&gt;1,LOG(2^-'∆Ct calculation'!L32,2),-1/LOG(2^-'∆Ct calculation'!L32,2)))</f>
        <v/>
      </c>
      <c r="P33" s="92" t="str">
        <f>IF(ISERROR(LOG(2^-'∆Ct calculation'!M32,2)),"",IF(LOG(2^-'∆Ct calculation'!M32,2)&gt;1,LOG(2^-'∆Ct calculation'!M32,2),-1/LOG(2^-'∆Ct calculation'!M32,2)))</f>
        <v/>
      </c>
      <c r="Q33" s="92" t="str">
        <f>IF(ISERROR(LOG(2^-'∆Ct calculation'!N32,2)),"",IF(LOG(2^-'∆Ct calculation'!N32,2)&gt;1,LOG(2^-'∆Ct calculation'!N32,2),-1/LOG(2^-'∆Ct calculation'!N32,2)))</f>
        <v/>
      </c>
      <c r="R33" s="92" t="str">
        <f>IF(ISERROR(LOG(2^-'∆Ct calculation'!O32,2)),"",IF(LOG(2^-'∆Ct calculation'!O32,2)&gt;1,LOG(2^-'∆Ct calculation'!O32,2),-1/LOG(2^-'∆Ct calculation'!O32,2)))</f>
        <v/>
      </c>
      <c r="S33" s="92" t="str">
        <f>IF(ISERROR(LOG(2^-'∆Ct calculation'!P32,2)),"",IF(LOG(2^-'∆Ct calculation'!P32,2)&gt;1,LOG(2^-'∆Ct calculation'!P32,2),-1/LOG(2^-'∆Ct calculation'!P32,2)))</f>
        <v/>
      </c>
      <c r="T33" s="92" t="str">
        <f>IF(ISERROR(LOG(2^-'∆Ct calculation'!Q32,2)),"",IF(LOG(2^-'∆Ct calculation'!Q32,2)&gt;1,LOG(2^-'∆Ct calculation'!Q32,2),-1/LOG(2^-'∆Ct calculation'!Q32,2)))</f>
        <v/>
      </c>
      <c r="U33" s="92" t="str">
        <f>IF(ISERROR(LOG(2^-'∆Ct calculation'!R32,2)),"",IF(LOG(2^-'∆Ct calculation'!R32,2)&gt;1,LOG(2^-'∆Ct calculation'!R32,2),-1/LOG(2^-'∆Ct calculation'!R32,2)))</f>
        <v/>
      </c>
      <c r="V33" s="92" t="str">
        <f>IF(ISERROR(LOG(2^-'∆Ct calculation'!S32,2)),"",IF(LOG(2^-'∆Ct calculation'!S32,2)&gt;1,LOG(2^-'∆Ct calculation'!S32,2),-1/LOG(2^-'∆Ct calculation'!S32,2)))</f>
        <v/>
      </c>
      <c r="W33" s="92" t="str">
        <f>IF(ISERROR(LOG(2^-'∆Ct calculation'!T32,2)),"",IF(LOG(2^-'∆Ct calculation'!T32,2)&gt;1,LOG(2^-'∆Ct calculation'!T32,2),-1/LOG(2^-'∆Ct calculation'!T32,2)))</f>
        <v/>
      </c>
      <c r="X33" s="92" t="str">
        <f>IF(ISERROR(LOG(2^-'∆Ct calculation'!U32,2)),"",IF(LOG(2^-'∆Ct calculation'!U32,2)&gt;1,LOG(2^-'∆Ct calculation'!U32,2),-1/LOG(2^-'∆Ct calculation'!U32,2)))</f>
        <v/>
      </c>
      <c r="Y33" s="92" t="str">
        <f>IF(ISERROR(LOG(2^-'∆Ct calculation'!V32,2)),"",IF(LOG(2^-'∆Ct calculation'!V32,2)&gt;1,LOG(2^-'∆Ct calculation'!V32,2),-1/LOG(2^-'∆Ct calculation'!V32,2)))</f>
        <v/>
      </c>
      <c r="Z33" s="92" t="str">
        <f>IF(ISERROR(LOG(2^-'∆Ct calculation'!W32,2)),"",IF(LOG(2^-'∆Ct calculation'!W32,2)&gt;1,LOG(2^-'∆Ct calculation'!W32,2),-1/LOG(2^-'∆Ct calculation'!W32,2)))</f>
        <v/>
      </c>
      <c r="AA33" s="92" t="str">
        <f>IF(ISERROR(LOG(2^-'∆Ct calculation'!X32,2)),"",IF(LOG(2^-'∆Ct calculation'!X32,2)&gt;1,LOG(2^-'∆Ct calculation'!X32,2),-1/LOG(2^-'∆Ct calculation'!X32,2)))</f>
        <v/>
      </c>
      <c r="AB33" s="92" t="str">
        <f>IF(ISERROR(LOG(2^-'∆Ct calculation'!Y32,2)),"",IF(LOG(2^-'∆Ct calculation'!Y32,2)&gt;1,LOG(2^-'∆Ct calculation'!Y32,2),-1/LOG(2^-'∆Ct calculation'!Y32,2)))</f>
        <v/>
      </c>
      <c r="AC33" s="92" t="str">
        <f>IF(ISERROR(LOG(2^-'∆Ct calculation'!Z32,2)),"",IF(LOG(2^-'∆Ct calculation'!Z32,2)&gt;1,LOG(2^-'∆Ct calculation'!Z32,2),-1/LOG(2^-'∆Ct calculation'!Z32,2)))</f>
        <v/>
      </c>
      <c r="AD33" s="92" t="str">
        <f>IF(ISERROR(LOG(2^-'∆Ct calculation'!AA32,2)),"",IF(LOG(2^-'∆Ct calculation'!AA32,2)&gt;1,LOG(2^-'∆Ct calculation'!AA32,2),-1/LOG(2^-'∆Ct calculation'!AA32,2)))</f>
        <v/>
      </c>
      <c r="AE33" s="92" t="str">
        <f>IF(ISERROR(LOG(2^-'∆Ct calculation'!AB32,2)),"",IF(LOG(2^-'∆Ct calculation'!AB32,2)&gt;1,LOG(2^-'∆Ct calculation'!AB32,2),-1/LOG(2^-'∆Ct calculation'!AB32,2)))</f>
        <v/>
      </c>
      <c r="AF33" s="92" t="str">
        <f>IF(ISERROR(LOG(2^-'∆Ct calculation'!AC32,2)),"",IF(LOG(2^-'∆Ct calculation'!AC32,2)&gt;1,LOG(2^-'∆Ct calculation'!AC32,2),-1/LOG(2^-'∆Ct calculation'!AC32,2)))</f>
        <v/>
      </c>
      <c r="AG33" s="92" t="str">
        <f>IF(ISERROR(LOG(2^-'∆Ct calculation'!AD32,2)),"",IF(LOG(2^-'∆Ct calculation'!AD32,2)&gt;1,LOG(2^-'∆Ct calculation'!AD32,2),-1/LOG(2^-'∆Ct calculation'!AD32,2)))</f>
        <v/>
      </c>
      <c r="AH33" s="92" t="str">
        <f>IF(ISERROR(LOG(2^-'∆Ct calculation'!AE32,2)),"",IF(LOG(2^-'∆Ct calculation'!AE32,2)&gt;1,LOG(2^-'∆Ct calculation'!AE32,2),-1/LOG(2^-'∆Ct calculation'!AE32,2)))</f>
        <v/>
      </c>
      <c r="AI33" s="92" t="str">
        <f>IF(ISERROR(LOG(2^-'∆Ct calculation'!AF32,2)),"",IF(LOG(2^-'∆Ct calculation'!AF32,2)&gt;1,LOG(2^-'∆Ct calculation'!AF32,2),-1/LOG(2^-'∆Ct calculation'!AF32,2)))</f>
        <v/>
      </c>
      <c r="AJ33" s="92" t="str">
        <f>IF(ISERROR(LOG(2^-'∆Ct calculation'!AG32,2)),"",IF(LOG(2^-'∆Ct calculation'!AG32,2)&gt;1,LOG(2^-'∆Ct calculation'!AG32,2),-1/LOG(2^-'∆Ct calculation'!AG32,2)))</f>
        <v/>
      </c>
      <c r="AK33" s="92" t="str">
        <f>IF(ISERROR(LOG(2^-'∆Ct calculation'!AH32,2)),"",IF(LOG(2^-'∆Ct calculation'!AH32,2)&gt;1,LOG(2^-'∆Ct calculation'!AH32,2),-1/LOG(2^-'∆Ct calculation'!AH32,2)))</f>
        <v/>
      </c>
      <c r="AL33" s="92" t="str">
        <f>IF(ISERROR(LOG(2^-'∆Ct calculation'!AI32,2)),"",IF(LOG(2^-'∆Ct calculation'!AI32,2)&gt;1,LOG(2^-'∆Ct calculation'!AI32,2),-1/LOG(2^-'∆Ct calculation'!AI32,2)))</f>
        <v/>
      </c>
      <c r="AM33" s="201"/>
      <c r="AN33" s="201"/>
      <c r="AO33" s="201"/>
      <c r="AP33" s="201"/>
      <c r="AQ33" s="201"/>
      <c r="AR33" s="201"/>
      <c r="AS33" s="201"/>
      <c r="AT33" s="201"/>
      <c r="AU33" s="201"/>
    </row>
    <row r="34" spans="1:47" ht="20.100000000000001" customHeight="1">
      <c r="A34" s="201"/>
      <c r="B34" s="201"/>
      <c r="C34" s="13" t="str">
        <f>IF('Gene Informations'!A34="","",'Gene Informations'!A34)</f>
        <v/>
      </c>
      <c r="D34" s="13" t="str">
        <f>IF('Gene Informations'!B34="","",'Gene Informations'!B34)</f>
        <v/>
      </c>
      <c r="E34" s="101" t="str">
        <f>'∆Ct and 2^(-∆Ct) means'!B33</f>
        <v/>
      </c>
      <c r="F34" s="248" t="str">
        <f>IF(ISERROR(LOG(2^-'∆Ct calculation'!C33,2)),"",IF(LOG(2^-'∆Ct calculation'!C33,2)&gt;1,LOG(2^-'∆Ct calculation'!C33,2),-1/LOG(2^-'∆Ct calculation'!C33,2)))</f>
        <v/>
      </c>
      <c r="G34" s="248" t="str">
        <f>IF(ISERROR(LOG(2^-'∆Ct calculation'!D33,2)),"",IF(LOG(2^-'∆Ct calculation'!D33,2)&gt;1,LOG(2^-'∆Ct calculation'!D33,2),-1/LOG(2^-'∆Ct calculation'!D33,2)))</f>
        <v/>
      </c>
      <c r="H34" s="248" t="str">
        <f>IF(ISERROR(LOG(2^-'∆Ct calculation'!E33,2)),"",IF(LOG(2^-'∆Ct calculation'!E33,2)&gt;1,LOG(2^-'∆Ct calculation'!E33,2),-1/LOG(2^-'∆Ct calculation'!E33,2)))</f>
        <v/>
      </c>
      <c r="I34" s="248" t="str">
        <f>IF(ISERROR(LOG(2^-'∆Ct calculation'!F33,2)),"",IF(LOG(2^-'∆Ct calculation'!F33,2)&gt;1,LOG(2^-'∆Ct calculation'!F33,2),-1/LOG(2^-'∆Ct calculation'!F33,2)))</f>
        <v/>
      </c>
      <c r="J34" s="248" t="str">
        <f>IF(ISERROR(LOG(2^-'∆Ct calculation'!G33,2)),"",IF(LOG(2^-'∆Ct calculation'!G33,2)&gt;1,LOG(2^-'∆Ct calculation'!G33,2),-1/LOG(2^-'∆Ct calculation'!G33,2)))</f>
        <v/>
      </c>
      <c r="K34" s="248" t="str">
        <f>IF(ISERROR(LOG(2^-'∆Ct calculation'!H33,2)),"",IF(LOG(2^-'∆Ct calculation'!H33,2)&gt;1,LOG(2^-'∆Ct calculation'!H33,2),-1/LOG(2^-'∆Ct calculation'!H33,2)))</f>
        <v/>
      </c>
      <c r="L34" s="248" t="str">
        <f>IF(ISERROR(LOG(2^-'∆Ct calculation'!I33,2)),"",IF(LOG(2^-'∆Ct calculation'!I33,2)&gt;1,LOG(2^-'∆Ct calculation'!I33,2),-1/LOG(2^-'∆Ct calculation'!I33,2)))</f>
        <v/>
      </c>
      <c r="M34" s="248" t="str">
        <f>IF(ISERROR(LOG(2^-'∆Ct calculation'!J33,2)),"",IF(LOG(2^-'∆Ct calculation'!J33,2)&gt;1,LOG(2^-'∆Ct calculation'!J33,2),-1/LOG(2^-'∆Ct calculation'!J33,2)))</f>
        <v/>
      </c>
      <c r="N34" s="248" t="str">
        <f>IF(ISERROR(LOG(2^-'∆Ct calculation'!K33,2)),"",IF(LOG(2^-'∆Ct calculation'!K33,2)&gt;1,LOG(2^-'∆Ct calculation'!K33,2),-1/LOG(2^-'∆Ct calculation'!K33,2)))</f>
        <v/>
      </c>
      <c r="O34" s="92" t="str">
        <f>IF(ISERROR(LOG(2^-'∆Ct calculation'!L33,2)),"",IF(LOG(2^-'∆Ct calculation'!L33,2)&gt;1,LOG(2^-'∆Ct calculation'!L33,2),-1/LOG(2^-'∆Ct calculation'!L33,2)))</f>
        <v/>
      </c>
      <c r="P34" s="92" t="str">
        <f>IF(ISERROR(LOG(2^-'∆Ct calculation'!M33,2)),"",IF(LOG(2^-'∆Ct calculation'!M33,2)&gt;1,LOG(2^-'∆Ct calculation'!M33,2),-1/LOG(2^-'∆Ct calculation'!M33,2)))</f>
        <v/>
      </c>
      <c r="Q34" s="92" t="str">
        <f>IF(ISERROR(LOG(2^-'∆Ct calculation'!N33,2)),"",IF(LOG(2^-'∆Ct calculation'!N33,2)&gt;1,LOG(2^-'∆Ct calculation'!N33,2),-1/LOG(2^-'∆Ct calculation'!N33,2)))</f>
        <v/>
      </c>
      <c r="R34" s="92" t="str">
        <f>IF(ISERROR(LOG(2^-'∆Ct calculation'!O33,2)),"",IF(LOG(2^-'∆Ct calculation'!O33,2)&gt;1,LOG(2^-'∆Ct calculation'!O33,2),-1/LOG(2^-'∆Ct calculation'!O33,2)))</f>
        <v/>
      </c>
      <c r="S34" s="92" t="str">
        <f>IF(ISERROR(LOG(2^-'∆Ct calculation'!P33,2)),"",IF(LOG(2^-'∆Ct calculation'!P33,2)&gt;1,LOG(2^-'∆Ct calculation'!P33,2),-1/LOG(2^-'∆Ct calculation'!P33,2)))</f>
        <v/>
      </c>
      <c r="T34" s="92" t="str">
        <f>IF(ISERROR(LOG(2^-'∆Ct calculation'!Q33,2)),"",IF(LOG(2^-'∆Ct calculation'!Q33,2)&gt;1,LOG(2^-'∆Ct calculation'!Q33,2),-1/LOG(2^-'∆Ct calculation'!Q33,2)))</f>
        <v/>
      </c>
      <c r="U34" s="92" t="str">
        <f>IF(ISERROR(LOG(2^-'∆Ct calculation'!R33,2)),"",IF(LOG(2^-'∆Ct calculation'!R33,2)&gt;1,LOG(2^-'∆Ct calculation'!R33,2),-1/LOG(2^-'∆Ct calculation'!R33,2)))</f>
        <v/>
      </c>
      <c r="V34" s="92" t="str">
        <f>IF(ISERROR(LOG(2^-'∆Ct calculation'!S33,2)),"",IF(LOG(2^-'∆Ct calculation'!S33,2)&gt;1,LOG(2^-'∆Ct calculation'!S33,2),-1/LOG(2^-'∆Ct calculation'!S33,2)))</f>
        <v/>
      </c>
      <c r="W34" s="92" t="str">
        <f>IF(ISERROR(LOG(2^-'∆Ct calculation'!T33,2)),"",IF(LOG(2^-'∆Ct calculation'!T33,2)&gt;1,LOG(2^-'∆Ct calculation'!T33,2),-1/LOG(2^-'∆Ct calculation'!T33,2)))</f>
        <v/>
      </c>
      <c r="X34" s="92" t="str">
        <f>IF(ISERROR(LOG(2^-'∆Ct calculation'!U33,2)),"",IF(LOG(2^-'∆Ct calculation'!U33,2)&gt;1,LOG(2^-'∆Ct calculation'!U33,2),-1/LOG(2^-'∆Ct calculation'!U33,2)))</f>
        <v/>
      </c>
      <c r="Y34" s="92" t="str">
        <f>IF(ISERROR(LOG(2^-'∆Ct calculation'!V33,2)),"",IF(LOG(2^-'∆Ct calculation'!V33,2)&gt;1,LOG(2^-'∆Ct calculation'!V33,2),-1/LOG(2^-'∆Ct calculation'!V33,2)))</f>
        <v/>
      </c>
      <c r="Z34" s="92" t="str">
        <f>IF(ISERROR(LOG(2^-'∆Ct calculation'!W33,2)),"",IF(LOG(2^-'∆Ct calculation'!W33,2)&gt;1,LOG(2^-'∆Ct calculation'!W33,2),-1/LOG(2^-'∆Ct calculation'!W33,2)))</f>
        <v/>
      </c>
      <c r="AA34" s="92" t="str">
        <f>IF(ISERROR(LOG(2^-'∆Ct calculation'!X33,2)),"",IF(LOG(2^-'∆Ct calculation'!X33,2)&gt;1,LOG(2^-'∆Ct calculation'!X33,2),-1/LOG(2^-'∆Ct calculation'!X33,2)))</f>
        <v/>
      </c>
      <c r="AB34" s="92" t="str">
        <f>IF(ISERROR(LOG(2^-'∆Ct calculation'!Y33,2)),"",IF(LOG(2^-'∆Ct calculation'!Y33,2)&gt;1,LOG(2^-'∆Ct calculation'!Y33,2),-1/LOG(2^-'∆Ct calculation'!Y33,2)))</f>
        <v/>
      </c>
      <c r="AC34" s="92" t="str">
        <f>IF(ISERROR(LOG(2^-'∆Ct calculation'!Z33,2)),"",IF(LOG(2^-'∆Ct calculation'!Z33,2)&gt;1,LOG(2^-'∆Ct calculation'!Z33,2),-1/LOG(2^-'∆Ct calculation'!Z33,2)))</f>
        <v/>
      </c>
      <c r="AD34" s="92" t="str">
        <f>IF(ISERROR(LOG(2^-'∆Ct calculation'!AA33,2)),"",IF(LOG(2^-'∆Ct calculation'!AA33,2)&gt;1,LOG(2^-'∆Ct calculation'!AA33,2),-1/LOG(2^-'∆Ct calculation'!AA33,2)))</f>
        <v/>
      </c>
      <c r="AE34" s="92" t="str">
        <f>IF(ISERROR(LOG(2^-'∆Ct calculation'!AB33,2)),"",IF(LOG(2^-'∆Ct calculation'!AB33,2)&gt;1,LOG(2^-'∆Ct calculation'!AB33,2),-1/LOG(2^-'∆Ct calculation'!AB33,2)))</f>
        <v/>
      </c>
      <c r="AF34" s="92" t="str">
        <f>IF(ISERROR(LOG(2^-'∆Ct calculation'!AC33,2)),"",IF(LOG(2^-'∆Ct calculation'!AC33,2)&gt;1,LOG(2^-'∆Ct calculation'!AC33,2),-1/LOG(2^-'∆Ct calculation'!AC33,2)))</f>
        <v/>
      </c>
      <c r="AG34" s="92" t="str">
        <f>IF(ISERROR(LOG(2^-'∆Ct calculation'!AD33,2)),"",IF(LOG(2^-'∆Ct calculation'!AD33,2)&gt;1,LOG(2^-'∆Ct calculation'!AD33,2),-1/LOG(2^-'∆Ct calculation'!AD33,2)))</f>
        <v/>
      </c>
      <c r="AH34" s="92" t="str">
        <f>IF(ISERROR(LOG(2^-'∆Ct calculation'!AE33,2)),"",IF(LOG(2^-'∆Ct calculation'!AE33,2)&gt;1,LOG(2^-'∆Ct calculation'!AE33,2),-1/LOG(2^-'∆Ct calculation'!AE33,2)))</f>
        <v/>
      </c>
      <c r="AI34" s="92" t="str">
        <f>IF(ISERROR(LOG(2^-'∆Ct calculation'!AF33,2)),"",IF(LOG(2^-'∆Ct calculation'!AF33,2)&gt;1,LOG(2^-'∆Ct calculation'!AF33,2),-1/LOG(2^-'∆Ct calculation'!AF33,2)))</f>
        <v/>
      </c>
      <c r="AJ34" s="92" t="str">
        <f>IF(ISERROR(LOG(2^-'∆Ct calculation'!AG33,2)),"",IF(LOG(2^-'∆Ct calculation'!AG33,2)&gt;1,LOG(2^-'∆Ct calculation'!AG33,2),-1/LOG(2^-'∆Ct calculation'!AG33,2)))</f>
        <v/>
      </c>
      <c r="AK34" s="92" t="str">
        <f>IF(ISERROR(LOG(2^-'∆Ct calculation'!AH33,2)),"",IF(LOG(2^-'∆Ct calculation'!AH33,2)&gt;1,LOG(2^-'∆Ct calculation'!AH33,2),-1/LOG(2^-'∆Ct calculation'!AH33,2)))</f>
        <v/>
      </c>
      <c r="AL34" s="92" t="str">
        <f>IF(ISERROR(LOG(2^-'∆Ct calculation'!AI33,2)),"",IF(LOG(2^-'∆Ct calculation'!AI33,2)&gt;1,LOG(2^-'∆Ct calculation'!AI33,2),-1/LOG(2^-'∆Ct calculation'!AI33,2)))</f>
        <v/>
      </c>
      <c r="AM34" s="201"/>
      <c r="AN34" s="201"/>
      <c r="AO34" s="201"/>
      <c r="AP34" s="201"/>
      <c r="AQ34" s="201"/>
      <c r="AR34" s="201"/>
      <c r="AS34" s="201"/>
      <c r="AT34" s="201"/>
      <c r="AU34" s="201"/>
    </row>
    <row r="35" spans="1:47" ht="20.100000000000001" customHeight="1">
      <c r="A35" s="201"/>
      <c r="B35" s="201"/>
      <c r="C35" s="13" t="str">
        <f>IF('Gene Informations'!A35="","",'Gene Informations'!A35)</f>
        <v/>
      </c>
      <c r="D35" s="13" t="str">
        <f>IF('Gene Informations'!B35="","",'Gene Informations'!B35)</f>
        <v/>
      </c>
      <c r="E35" s="101" t="str">
        <f>'∆Ct and 2^(-∆Ct) means'!B34</f>
        <v/>
      </c>
      <c r="F35" s="248" t="str">
        <f>IF(ISERROR(LOG(2^-'∆Ct calculation'!C34,2)),"",IF(LOG(2^-'∆Ct calculation'!C34,2)&gt;1,LOG(2^-'∆Ct calculation'!C34,2),-1/LOG(2^-'∆Ct calculation'!C34,2)))</f>
        <v/>
      </c>
      <c r="G35" s="248" t="str">
        <f>IF(ISERROR(LOG(2^-'∆Ct calculation'!D34,2)),"",IF(LOG(2^-'∆Ct calculation'!D34,2)&gt;1,LOG(2^-'∆Ct calculation'!D34,2),-1/LOG(2^-'∆Ct calculation'!D34,2)))</f>
        <v/>
      </c>
      <c r="H35" s="248" t="str">
        <f>IF(ISERROR(LOG(2^-'∆Ct calculation'!E34,2)),"",IF(LOG(2^-'∆Ct calculation'!E34,2)&gt;1,LOG(2^-'∆Ct calculation'!E34,2),-1/LOG(2^-'∆Ct calculation'!E34,2)))</f>
        <v/>
      </c>
      <c r="I35" s="248" t="str">
        <f>IF(ISERROR(LOG(2^-'∆Ct calculation'!F34,2)),"",IF(LOG(2^-'∆Ct calculation'!F34,2)&gt;1,LOG(2^-'∆Ct calculation'!F34,2),-1/LOG(2^-'∆Ct calculation'!F34,2)))</f>
        <v/>
      </c>
      <c r="J35" s="248" t="str">
        <f>IF(ISERROR(LOG(2^-'∆Ct calculation'!G34,2)),"",IF(LOG(2^-'∆Ct calculation'!G34,2)&gt;1,LOG(2^-'∆Ct calculation'!G34,2),-1/LOG(2^-'∆Ct calculation'!G34,2)))</f>
        <v/>
      </c>
      <c r="K35" s="248" t="str">
        <f>IF(ISERROR(LOG(2^-'∆Ct calculation'!H34,2)),"",IF(LOG(2^-'∆Ct calculation'!H34,2)&gt;1,LOG(2^-'∆Ct calculation'!H34,2),-1/LOG(2^-'∆Ct calculation'!H34,2)))</f>
        <v/>
      </c>
      <c r="L35" s="248" t="str">
        <f>IF(ISERROR(LOG(2^-'∆Ct calculation'!I34,2)),"",IF(LOG(2^-'∆Ct calculation'!I34,2)&gt;1,LOG(2^-'∆Ct calculation'!I34,2),-1/LOG(2^-'∆Ct calculation'!I34,2)))</f>
        <v/>
      </c>
      <c r="M35" s="248" t="str">
        <f>IF(ISERROR(LOG(2^-'∆Ct calculation'!J34,2)),"",IF(LOG(2^-'∆Ct calculation'!J34,2)&gt;1,LOG(2^-'∆Ct calculation'!J34,2),-1/LOG(2^-'∆Ct calculation'!J34,2)))</f>
        <v/>
      </c>
      <c r="N35" s="248" t="str">
        <f>IF(ISERROR(LOG(2^-'∆Ct calculation'!K34,2)),"",IF(LOG(2^-'∆Ct calculation'!K34,2)&gt;1,LOG(2^-'∆Ct calculation'!K34,2),-1/LOG(2^-'∆Ct calculation'!K34,2)))</f>
        <v/>
      </c>
      <c r="O35" s="92" t="str">
        <f>IF(ISERROR(LOG(2^-'∆Ct calculation'!L34,2)),"",IF(LOG(2^-'∆Ct calculation'!L34,2)&gt;1,LOG(2^-'∆Ct calculation'!L34,2),-1/LOG(2^-'∆Ct calculation'!L34,2)))</f>
        <v/>
      </c>
      <c r="P35" s="92" t="str">
        <f>IF(ISERROR(LOG(2^-'∆Ct calculation'!M34,2)),"",IF(LOG(2^-'∆Ct calculation'!M34,2)&gt;1,LOG(2^-'∆Ct calculation'!M34,2),-1/LOG(2^-'∆Ct calculation'!M34,2)))</f>
        <v/>
      </c>
      <c r="Q35" s="92" t="str">
        <f>IF(ISERROR(LOG(2^-'∆Ct calculation'!N34,2)),"",IF(LOG(2^-'∆Ct calculation'!N34,2)&gt;1,LOG(2^-'∆Ct calculation'!N34,2),-1/LOG(2^-'∆Ct calculation'!N34,2)))</f>
        <v/>
      </c>
      <c r="R35" s="92" t="str">
        <f>IF(ISERROR(LOG(2^-'∆Ct calculation'!O34,2)),"",IF(LOG(2^-'∆Ct calculation'!O34,2)&gt;1,LOG(2^-'∆Ct calculation'!O34,2),-1/LOG(2^-'∆Ct calculation'!O34,2)))</f>
        <v/>
      </c>
      <c r="S35" s="92" t="str">
        <f>IF(ISERROR(LOG(2^-'∆Ct calculation'!P34,2)),"",IF(LOG(2^-'∆Ct calculation'!P34,2)&gt;1,LOG(2^-'∆Ct calculation'!P34,2),-1/LOG(2^-'∆Ct calculation'!P34,2)))</f>
        <v/>
      </c>
      <c r="T35" s="92" t="str">
        <f>IF(ISERROR(LOG(2^-'∆Ct calculation'!Q34,2)),"",IF(LOG(2^-'∆Ct calculation'!Q34,2)&gt;1,LOG(2^-'∆Ct calculation'!Q34,2),-1/LOG(2^-'∆Ct calculation'!Q34,2)))</f>
        <v/>
      </c>
      <c r="U35" s="92" t="str">
        <f>IF(ISERROR(LOG(2^-'∆Ct calculation'!R34,2)),"",IF(LOG(2^-'∆Ct calculation'!R34,2)&gt;1,LOG(2^-'∆Ct calculation'!R34,2),-1/LOG(2^-'∆Ct calculation'!R34,2)))</f>
        <v/>
      </c>
      <c r="V35" s="92" t="str">
        <f>IF(ISERROR(LOG(2^-'∆Ct calculation'!S34,2)),"",IF(LOG(2^-'∆Ct calculation'!S34,2)&gt;1,LOG(2^-'∆Ct calculation'!S34,2),-1/LOG(2^-'∆Ct calculation'!S34,2)))</f>
        <v/>
      </c>
      <c r="W35" s="92" t="str">
        <f>IF(ISERROR(LOG(2^-'∆Ct calculation'!T34,2)),"",IF(LOG(2^-'∆Ct calculation'!T34,2)&gt;1,LOG(2^-'∆Ct calculation'!T34,2),-1/LOG(2^-'∆Ct calculation'!T34,2)))</f>
        <v/>
      </c>
      <c r="X35" s="92" t="str">
        <f>IF(ISERROR(LOG(2^-'∆Ct calculation'!U34,2)),"",IF(LOG(2^-'∆Ct calculation'!U34,2)&gt;1,LOG(2^-'∆Ct calculation'!U34,2),-1/LOG(2^-'∆Ct calculation'!U34,2)))</f>
        <v/>
      </c>
      <c r="Y35" s="92" t="str">
        <f>IF(ISERROR(LOG(2^-'∆Ct calculation'!V34,2)),"",IF(LOG(2^-'∆Ct calculation'!V34,2)&gt;1,LOG(2^-'∆Ct calculation'!V34,2),-1/LOG(2^-'∆Ct calculation'!V34,2)))</f>
        <v/>
      </c>
      <c r="Z35" s="92" t="str">
        <f>IF(ISERROR(LOG(2^-'∆Ct calculation'!W34,2)),"",IF(LOG(2^-'∆Ct calculation'!W34,2)&gt;1,LOG(2^-'∆Ct calculation'!W34,2),-1/LOG(2^-'∆Ct calculation'!W34,2)))</f>
        <v/>
      </c>
      <c r="AA35" s="92" t="str">
        <f>IF(ISERROR(LOG(2^-'∆Ct calculation'!X34,2)),"",IF(LOG(2^-'∆Ct calculation'!X34,2)&gt;1,LOG(2^-'∆Ct calculation'!X34,2),-1/LOG(2^-'∆Ct calculation'!X34,2)))</f>
        <v/>
      </c>
      <c r="AB35" s="92" t="str">
        <f>IF(ISERROR(LOG(2^-'∆Ct calculation'!Y34,2)),"",IF(LOG(2^-'∆Ct calculation'!Y34,2)&gt;1,LOG(2^-'∆Ct calculation'!Y34,2),-1/LOG(2^-'∆Ct calculation'!Y34,2)))</f>
        <v/>
      </c>
      <c r="AC35" s="92" t="str">
        <f>IF(ISERROR(LOG(2^-'∆Ct calculation'!Z34,2)),"",IF(LOG(2^-'∆Ct calculation'!Z34,2)&gt;1,LOG(2^-'∆Ct calculation'!Z34,2),-1/LOG(2^-'∆Ct calculation'!Z34,2)))</f>
        <v/>
      </c>
      <c r="AD35" s="92" t="str">
        <f>IF(ISERROR(LOG(2^-'∆Ct calculation'!AA34,2)),"",IF(LOG(2^-'∆Ct calculation'!AA34,2)&gt;1,LOG(2^-'∆Ct calculation'!AA34,2),-1/LOG(2^-'∆Ct calculation'!AA34,2)))</f>
        <v/>
      </c>
      <c r="AE35" s="92" t="str">
        <f>IF(ISERROR(LOG(2^-'∆Ct calculation'!AB34,2)),"",IF(LOG(2^-'∆Ct calculation'!AB34,2)&gt;1,LOG(2^-'∆Ct calculation'!AB34,2),-1/LOG(2^-'∆Ct calculation'!AB34,2)))</f>
        <v/>
      </c>
      <c r="AF35" s="92" t="str">
        <f>IF(ISERROR(LOG(2^-'∆Ct calculation'!AC34,2)),"",IF(LOG(2^-'∆Ct calculation'!AC34,2)&gt;1,LOG(2^-'∆Ct calculation'!AC34,2),-1/LOG(2^-'∆Ct calculation'!AC34,2)))</f>
        <v/>
      </c>
      <c r="AG35" s="92" t="str">
        <f>IF(ISERROR(LOG(2^-'∆Ct calculation'!AD34,2)),"",IF(LOG(2^-'∆Ct calculation'!AD34,2)&gt;1,LOG(2^-'∆Ct calculation'!AD34,2),-1/LOG(2^-'∆Ct calculation'!AD34,2)))</f>
        <v/>
      </c>
      <c r="AH35" s="92" t="str">
        <f>IF(ISERROR(LOG(2^-'∆Ct calculation'!AE34,2)),"",IF(LOG(2^-'∆Ct calculation'!AE34,2)&gt;1,LOG(2^-'∆Ct calculation'!AE34,2),-1/LOG(2^-'∆Ct calculation'!AE34,2)))</f>
        <v/>
      </c>
      <c r="AI35" s="92" t="str">
        <f>IF(ISERROR(LOG(2^-'∆Ct calculation'!AF34,2)),"",IF(LOG(2^-'∆Ct calculation'!AF34,2)&gt;1,LOG(2^-'∆Ct calculation'!AF34,2),-1/LOG(2^-'∆Ct calculation'!AF34,2)))</f>
        <v/>
      </c>
      <c r="AJ35" s="92" t="str">
        <f>IF(ISERROR(LOG(2^-'∆Ct calculation'!AG34,2)),"",IF(LOG(2^-'∆Ct calculation'!AG34,2)&gt;1,LOG(2^-'∆Ct calculation'!AG34,2),-1/LOG(2^-'∆Ct calculation'!AG34,2)))</f>
        <v/>
      </c>
      <c r="AK35" s="92" t="str">
        <f>IF(ISERROR(LOG(2^-'∆Ct calculation'!AH34,2)),"",IF(LOG(2^-'∆Ct calculation'!AH34,2)&gt;1,LOG(2^-'∆Ct calculation'!AH34,2),-1/LOG(2^-'∆Ct calculation'!AH34,2)))</f>
        <v/>
      </c>
      <c r="AL35" s="92" t="str">
        <f>IF(ISERROR(LOG(2^-'∆Ct calculation'!AI34,2)),"",IF(LOG(2^-'∆Ct calculation'!AI34,2)&gt;1,LOG(2^-'∆Ct calculation'!AI34,2),-1/LOG(2^-'∆Ct calculation'!AI34,2)))</f>
        <v/>
      </c>
      <c r="AM35" s="201"/>
      <c r="AN35" s="201"/>
      <c r="AO35" s="201"/>
      <c r="AP35" s="201"/>
      <c r="AQ35" s="201"/>
      <c r="AR35" s="201"/>
      <c r="AS35" s="201"/>
      <c r="AT35" s="201"/>
      <c r="AU35" s="201"/>
    </row>
    <row r="36" spans="1:47" ht="20.100000000000001" customHeight="1">
      <c r="A36" s="201"/>
      <c r="B36" s="201"/>
      <c r="C36" s="13" t="str">
        <f>IF('Gene Informations'!A36="","",'Gene Informations'!A36)</f>
        <v/>
      </c>
      <c r="D36" s="13" t="str">
        <f>IF('Gene Informations'!B36="","",'Gene Informations'!B36)</f>
        <v/>
      </c>
      <c r="E36" s="101" t="str">
        <f>'∆Ct and 2^(-∆Ct) means'!B35</f>
        <v/>
      </c>
      <c r="F36" s="248" t="str">
        <f>IF(ISERROR(LOG(2^-'∆Ct calculation'!C35,2)),"",IF(LOG(2^-'∆Ct calculation'!C35,2)&gt;1,LOG(2^-'∆Ct calculation'!C35,2),-1/LOG(2^-'∆Ct calculation'!C35,2)))</f>
        <v/>
      </c>
      <c r="G36" s="248" t="str">
        <f>IF(ISERROR(LOG(2^-'∆Ct calculation'!D35,2)),"",IF(LOG(2^-'∆Ct calculation'!D35,2)&gt;1,LOG(2^-'∆Ct calculation'!D35,2),-1/LOG(2^-'∆Ct calculation'!D35,2)))</f>
        <v/>
      </c>
      <c r="H36" s="248" t="str">
        <f>IF(ISERROR(LOG(2^-'∆Ct calculation'!E35,2)),"",IF(LOG(2^-'∆Ct calculation'!E35,2)&gt;1,LOG(2^-'∆Ct calculation'!E35,2),-1/LOG(2^-'∆Ct calculation'!E35,2)))</f>
        <v/>
      </c>
      <c r="I36" s="248" t="str">
        <f>IF(ISERROR(LOG(2^-'∆Ct calculation'!F35,2)),"",IF(LOG(2^-'∆Ct calculation'!F35,2)&gt;1,LOG(2^-'∆Ct calculation'!F35,2),-1/LOG(2^-'∆Ct calculation'!F35,2)))</f>
        <v/>
      </c>
      <c r="J36" s="248" t="str">
        <f>IF(ISERROR(LOG(2^-'∆Ct calculation'!G35,2)),"",IF(LOG(2^-'∆Ct calculation'!G35,2)&gt;1,LOG(2^-'∆Ct calculation'!G35,2),-1/LOG(2^-'∆Ct calculation'!G35,2)))</f>
        <v/>
      </c>
      <c r="K36" s="248" t="str">
        <f>IF(ISERROR(LOG(2^-'∆Ct calculation'!H35,2)),"",IF(LOG(2^-'∆Ct calculation'!H35,2)&gt;1,LOG(2^-'∆Ct calculation'!H35,2),-1/LOG(2^-'∆Ct calculation'!H35,2)))</f>
        <v/>
      </c>
      <c r="L36" s="248" t="str">
        <f>IF(ISERROR(LOG(2^-'∆Ct calculation'!I35,2)),"",IF(LOG(2^-'∆Ct calculation'!I35,2)&gt;1,LOG(2^-'∆Ct calculation'!I35,2),-1/LOG(2^-'∆Ct calculation'!I35,2)))</f>
        <v/>
      </c>
      <c r="M36" s="248" t="str">
        <f>IF(ISERROR(LOG(2^-'∆Ct calculation'!J35,2)),"",IF(LOG(2^-'∆Ct calculation'!J35,2)&gt;1,LOG(2^-'∆Ct calculation'!J35,2),-1/LOG(2^-'∆Ct calculation'!J35,2)))</f>
        <v/>
      </c>
      <c r="N36" s="248" t="str">
        <f>IF(ISERROR(LOG(2^-'∆Ct calculation'!K35,2)),"",IF(LOG(2^-'∆Ct calculation'!K35,2)&gt;1,LOG(2^-'∆Ct calculation'!K35,2),-1/LOG(2^-'∆Ct calculation'!K35,2)))</f>
        <v/>
      </c>
      <c r="O36" s="92" t="str">
        <f>IF(ISERROR(LOG(2^-'∆Ct calculation'!L35,2)),"",IF(LOG(2^-'∆Ct calculation'!L35,2)&gt;1,LOG(2^-'∆Ct calculation'!L35,2),-1/LOG(2^-'∆Ct calculation'!L35,2)))</f>
        <v/>
      </c>
      <c r="P36" s="92" t="str">
        <f>IF(ISERROR(LOG(2^-'∆Ct calculation'!M35,2)),"",IF(LOG(2^-'∆Ct calculation'!M35,2)&gt;1,LOG(2^-'∆Ct calculation'!M35,2),-1/LOG(2^-'∆Ct calculation'!M35,2)))</f>
        <v/>
      </c>
      <c r="Q36" s="92" t="str">
        <f>IF(ISERROR(LOG(2^-'∆Ct calculation'!N35,2)),"",IF(LOG(2^-'∆Ct calculation'!N35,2)&gt;1,LOG(2^-'∆Ct calculation'!N35,2),-1/LOG(2^-'∆Ct calculation'!N35,2)))</f>
        <v/>
      </c>
      <c r="R36" s="92" t="str">
        <f>IF(ISERROR(LOG(2^-'∆Ct calculation'!O35,2)),"",IF(LOG(2^-'∆Ct calculation'!O35,2)&gt;1,LOG(2^-'∆Ct calculation'!O35,2),-1/LOG(2^-'∆Ct calculation'!O35,2)))</f>
        <v/>
      </c>
      <c r="S36" s="92" t="str">
        <f>IF(ISERROR(LOG(2^-'∆Ct calculation'!P35,2)),"",IF(LOG(2^-'∆Ct calculation'!P35,2)&gt;1,LOG(2^-'∆Ct calculation'!P35,2),-1/LOG(2^-'∆Ct calculation'!P35,2)))</f>
        <v/>
      </c>
      <c r="T36" s="92" t="str">
        <f>IF(ISERROR(LOG(2^-'∆Ct calculation'!Q35,2)),"",IF(LOG(2^-'∆Ct calculation'!Q35,2)&gt;1,LOG(2^-'∆Ct calculation'!Q35,2),-1/LOG(2^-'∆Ct calculation'!Q35,2)))</f>
        <v/>
      </c>
      <c r="U36" s="92" t="str">
        <f>IF(ISERROR(LOG(2^-'∆Ct calculation'!R35,2)),"",IF(LOG(2^-'∆Ct calculation'!R35,2)&gt;1,LOG(2^-'∆Ct calculation'!R35,2),-1/LOG(2^-'∆Ct calculation'!R35,2)))</f>
        <v/>
      </c>
      <c r="V36" s="92" t="str">
        <f>IF(ISERROR(LOG(2^-'∆Ct calculation'!S35,2)),"",IF(LOG(2^-'∆Ct calculation'!S35,2)&gt;1,LOG(2^-'∆Ct calculation'!S35,2),-1/LOG(2^-'∆Ct calculation'!S35,2)))</f>
        <v/>
      </c>
      <c r="W36" s="92" t="str">
        <f>IF(ISERROR(LOG(2^-'∆Ct calculation'!T35,2)),"",IF(LOG(2^-'∆Ct calculation'!T35,2)&gt;1,LOG(2^-'∆Ct calculation'!T35,2),-1/LOG(2^-'∆Ct calculation'!T35,2)))</f>
        <v/>
      </c>
      <c r="X36" s="92" t="str">
        <f>IF(ISERROR(LOG(2^-'∆Ct calculation'!U35,2)),"",IF(LOG(2^-'∆Ct calculation'!U35,2)&gt;1,LOG(2^-'∆Ct calculation'!U35,2),-1/LOG(2^-'∆Ct calculation'!U35,2)))</f>
        <v/>
      </c>
      <c r="Y36" s="92" t="str">
        <f>IF(ISERROR(LOG(2^-'∆Ct calculation'!V35,2)),"",IF(LOG(2^-'∆Ct calculation'!V35,2)&gt;1,LOG(2^-'∆Ct calculation'!V35,2),-1/LOG(2^-'∆Ct calculation'!V35,2)))</f>
        <v/>
      </c>
      <c r="Z36" s="92" t="str">
        <f>IF(ISERROR(LOG(2^-'∆Ct calculation'!W35,2)),"",IF(LOG(2^-'∆Ct calculation'!W35,2)&gt;1,LOG(2^-'∆Ct calculation'!W35,2),-1/LOG(2^-'∆Ct calculation'!W35,2)))</f>
        <v/>
      </c>
      <c r="AA36" s="92" t="str">
        <f>IF(ISERROR(LOG(2^-'∆Ct calculation'!X35,2)),"",IF(LOG(2^-'∆Ct calculation'!X35,2)&gt;1,LOG(2^-'∆Ct calculation'!X35,2),-1/LOG(2^-'∆Ct calculation'!X35,2)))</f>
        <v/>
      </c>
      <c r="AB36" s="92" t="str">
        <f>IF(ISERROR(LOG(2^-'∆Ct calculation'!Y35,2)),"",IF(LOG(2^-'∆Ct calculation'!Y35,2)&gt;1,LOG(2^-'∆Ct calculation'!Y35,2),-1/LOG(2^-'∆Ct calculation'!Y35,2)))</f>
        <v/>
      </c>
      <c r="AC36" s="92" t="str">
        <f>IF(ISERROR(LOG(2^-'∆Ct calculation'!Z35,2)),"",IF(LOG(2^-'∆Ct calculation'!Z35,2)&gt;1,LOG(2^-'∆Ct calculation'!Z35,2),-1/LOG(2^-'∆Ct calculation'!Z35,2)))</f>
        <v/>
      </c>
      <c r="AD36" s="92" t="str">
        <f>IF(ISERROR(LOG(2^-'∆Ct calculation'!AA35,2)),"",IF(LOG(2^-'∆Ct calculation'!AA35,2)&gt;1,LOG(2^-'∆Ct calculation'!AA35,2),-1/LOG(2^-'∆Ct calculation'!AA35,2)))</f>
        <v/>
      </c>
      <c r="AE36" s="92" t="str">
        <f>IF(ISERROR(LOG(2^-'∆Ct calculation'!AB35,2)),"",IF(LOG(2^-'∆Ct calculation'!AB35,2)&gt;1,LOG(2^-'∆Ct calculation'!AB35,2),-1/LOG(2^-'∆Ct calculation'!AB35,2)))</f>
        <v/>
      </c>
      <c r="AF36" s="92" t="str">
        <f>IF(ISERROR(LOG(2^-'∆Ct calculation'!AC35,2)),"",IF(LOG(2^-'∆Ct calculation'!AC35,2)&gt;1,LOG(2^-'∆Ct calculation'!AC35,2),-1/LOG(2^-'∆Ct calculation'!AC35,2)))</f>
        <v/>
      </c>
      <c r="AG36" s="92" t="str">
        <f>IF(ISERROR(LOG(2^-'∆Ct calculation'!AD35,2)),"",IF(LOG(2^-'∆Ct calculation'!AD35,2)&gt;1,LOG(2^-'∆Ct calculation'!AD35,2),-1/LOG(2^-'∆Ct calculation'!AD35,2)))</f>
        <v/>
      </c>
      <c r="AH36" s="92" t="str">
        <f>IF(ISERROR(LOG(2^-'∆Ct calculation'!AE35,2)),"",IF(LOG(2^-'∆Ct calculation'!AE35,2)&gt;1,LOG(2^-'∆Ct calculation'!AE35,2),-1/LOG(2^-'∆Ct calculation'!AE35,2)))</f>
        <v/>
      </c>
      <c r="AI36" s="92" t="str">
        <f>IF(ISERROR(LOG(2^-'∆Ct calculation'!AF35,2)),"",IF(LOG(2^-'∆Ct calculation'!AF35,2)&gt;1,LOG(2^-'∆Ct calculation'!AF35,2),-1/LOG(2^-'∆Ct calculation'!AF35,2)))</f>
        <v/>
      </c>
      <c r="AJ36" s="92" t="str">
        <f>IF(ISERROR(LOG(2^-'∆Ct calculation'!AG35,2)),"",IF(LOG(2^-'∆Ct calculation'!AG35,2)&gt;1,LOG(2^-'∆Ct calculation'!AG35,2),-1/LOG(2^-'∆Ct calculation'!AG35,2)))</f>
        <v/>
      </c>
      <c r="AK36" s="92" t="str">
        <f>IF(ISERROR(LOG(2^-'∆Ct calculation'!AH35,2)),"",IF(LOG(2^-'∆Ct calculation'!AH35,2)&gt;1,LOG(2^-'∆Ct calculation'!AH35,2),-1/LOG(2^-'∆Ct calculation'!AH35,2)))</f>
        <v/>
      </c>
      <c r="AL36" s="92" t="str">
        <f>IF(ISERROR(LOG(2^-'∆Ct calculation'!AI35,2)),"",IF(LOG(2^-'∆Ct calculation'!AI35,2)&gt;1,LOG(2^-'∆Ct calculation'!AI35,2),-1/LOG(2^-'∆Ct calculation'!AI35,2)))</f>
        <v/>
      </c>
      <c r="AM36" s="201"/>
      <c r="AN36" s="201"/>
      <c r="AO36" s="201"/>
      <c r="AP36" s="201"/>
      <c r="AQ36" s="201"/>
      <c r="AR36" s="201"/>
      <c r="AS36" s="201"/>
      <c r="AT36" s="201"/>
      <c r="AU36" s="201"/>
    </row>
    <row r="37" spans="1:47" ht="20.100000000000001" customHeight="1">
      <c r="A37" s="201"/>
      <c r="B37" s="201"/>
      <c r="C37" s="13" t="str">
        <f>IF('Gene Informations'!A37="","",'Gene Informations'!A37)</f>
        <v/>
      </c>
      <c r="D37" s="13" t="str">
        <f>IF('Gene Informations'!B37="","",'Gene Informations'!B37)</f>
        <v/>
      </c>
      <c r="E37" s="101" t="str">
        <f>'∆Ct and 2^(-∆Ct) means'!B36</f>
        <v/>
      </c>
      <c r="F37" s="248" t="str">
        <f>IF(ISERROR(LOG(2^-'∆Ct calculation'!C36,2)),"",IF(LOG(2^-'∆Ct calculation'!C36,2)&gt;1,LOG(2^-'∆Ct calculation'!C36,2),-1/LOG(2^-'∆Ct calculation'!C36,2)))</f>
        <v/>
      </c>
      <c r="G37" s="248" t="str">
        <f>IF(ISERROR(LOG(2^-'∆Ct calculation'!D36,2)),"",IF(LOG(2^-'∆Ct calculation'!D36,2)&gt;1,LOG(2^-'∆Ct calculation'!D36,2),-1/LOG(2^-'∆Ct calculation'!D36,2)))</f>
        <v/>
      </c>
      <c r="H37" s="248" t="str">
        <f>IF(ISERROR(LOG(2^-'∆Ct calculation'!E36,2)),"",IF(LOG(2^-'∆Ct calculation'!E36,2)&gt;1,LOG(2^-'∆Ct calculation'!E36,2),-1/LOG(2^-'∆Ct calculation'!E36,2)))</f>
        <v/>
      </c>
      <c r="I37" s="248" t="str">
        <f>IF(ISERROR(LOG(2^-'∆Ct calculation'!F36,2)),"",IF(LOG(2^-'∆Ct calculation'!F36,2)&gt;1,LOG(2^-'∆Ct calculation'!F36,2),-1/LOG(2^-'∆Ct calculation'!F36,2)))</f>
        <v/>
      </c>
      <c r="J37" s="248" t="str">
        <f>IF(ISERROR(LOG(2^-'∆Ct calculation'!G36,2)),"",IF(LOG(2^-'∆Ct calculation'!G36,2)&gt;1,LOG(2^-'∆Ct calculation'!G36,2),-1/LOG(2^-'∆Ct calculation'!G36,2)))</f>
        <v/>
      </c>
      <c r="K37" s="248" t="str">
        <f>IF(ISERROR(LOG(2^-'∆Ct calculation'!H36,2)),"",IF(LOG(2^-'∆Ct calculation'!H36,2)&gt;1,LOG(2^-'∆Ct calculation'!H36,2),-1/LOG(2^-'∆Ct calculation'!H36,2)))</f>
        <v/>
      </c>
      <c r="L37" s="248" t="str">
        <f>IF(ISERROR(LOG(2^-'∆Ct calculation'!I36,2)),"",IF(LOG(2^-'∆Ct calculation'!I36,2)&gt;1,LOG(2^-'∆Ct calculation'!I36,2),-1/LOG(2^-'∆Ct calculation'!I36,2)))</f>
        <v/>
      </c>
      <c r="M37" s="248" t="str">
        <f>IF(ISERROR(LOG(2^-'∆Ct calculation'!J36,2)),"",IF(LOG(2^-'∆Ct calculation'!J36,2)&gt;1,LOG(2^-'∆Ct calculation'!J36,2),-1/LOG(2^-'∆Ct calculation'!J36,2)))</f>
        <v/>
      </c>
      <c r="N37" s="248" t="str">
        <f>IF(ISERROR(LOG(2^-'∆Ct calculation'!K36,2)),"",IF(LOG(2^-'∆Ct calculation'!K36,2)&gt;1,LOG(2^-'∆Ct calculation'!K36,2),-1/LOG(2^-'∆Ct calculation'!K36,2)))</f>
        <v/>
      </c>
      <c r="O37" s="92" t="str">
        <f>IF(ISERROR(LOG(2^-'∆Ct calculation'!L36,2)),"",IF(LOG(2^-'∆Ct calculation'!L36,2)&gt;1,LOG(2^-'∆Ct calculation'!L36,2),-1/LOG(2^-'∆Ct calculation'!L36,2)))</f>
        <v/>
      </c>
      <c r="P37" s="92" t="str">
        <f>IF(ISERROR(LOG(2^-'∆Ct calculation'!M36,2)),"",IF(LOG(2^-'∆Ct calculation'!M36,2)&gt;1,LOG(2^-'∆Ct calculation'!M36,2),-1/LOG(2^-'∆Ct calculation'!M36,2)))</f>
        <v/>
      </c>
      <c r="Q37" s="92" t="str">
        <f>IF(ISERROR(LOG(2^-'∆Ct calculation'!N36,2)),"",IF(LOG(2^-'∆Ct calculation'!N36,2)&gt;1,LOG(2^-'∆Ct calculation'!N36,2),-1/LOG(2^-'∆Ct calculation'!N36,2)))</f>
        <v/>
      </c>
      <c r="R37" s="92" t="str">
        <f>IF(ISERROR(LOG(2^-'∆Ct calculation'!O36,2)),"",IF(LOG(2^-'∆Ct calculation'!O36,2)&gt;1,LOG(2^-'∆Ct calculation'!O36,2),-1/LOG(2^-'∆Ct calculation'!O36,2)))</f>
        <v/>
      </c>
      <c r="S37" s="92" t="str">
        <f>IF(ISERROR(LOG(2^-'∆Ct calculation'!P36,2)),"",IF(LOG(2^-'∆Ct calculation'!P36,2)&gt;1,LOG(2^-'∆Ct calculation'!P36,2),-1/LOG(2^-'∆Ct calculation'!P36,2)))</f>
        <v/>
      </c>
      <c r="T37" s="92" t="str">
        <f>IF(ISERROR(LOG(2^-'∆Ct calculation'!Q36,2)),"",IF(LOG(2^-'∆Ct calculation'!Q36,2)&gt;1,LOG(2^-'∆Ct calculation'!Q36,2),-1/LOG(2^-'∆Ct calculation'!Q36,2)))</f>
        <v/>
      </c>
      <c r="U37" s="92" t="str">
        <f>IF(ISERROR(LOG(2^-'∆Ct calculation'!R36,2)),"",IF(LOG(2^-'∆Ct calculation'!R36,2)&gt;1,LOG(2^-'∆Ct calculation'!R36,2),-1/LOG(2^-'∆Ct calculation'!R36,2)))</f>
        <v/>
      </c>
      <c r="V37" s="92" t="str">
        <f>IF(ISERROR(LOG(2^-'∆Ct calculation'!S36,2)),"",IF(LOG(2^-'∆Ct calculation'!S36,2)&gt;1,LOG(2^-'∆Ct calculation'!S36,2),-1/LOG(2^-'∆Ct calculation'!S36,2)))</f>
        <v/>
      </c>
      <c r="W37" s="92" t="str">
        <f>IF(ISERROR(LOG(2^-'∆Ct calculation'!T36,2)),"",IF(LOG(2^-'∆Ct calculation'!T36,2)&gt;1,LOG(2^-'∆Ct calculation'!T36,2),-1/LOG(2^-'∆Ct calculation'!T36,2)))</f>
        <v/>
      </c>
      <c r="X37" s="92" t="str">
        <f>IF(ISERROR(LOG(2^-'∆Ct calculation'!U36,2)),"",IF(LOG(2^-'∆Ct calculation'!U36,2)&gt;1,LOG(2^-'∆Ct calculation'!U36,2),-1/LOG(2^-'∆Ct calculation'!U36,2)))</f>
        <v/>
      </c>
      <c r="Y37" s="92" t="str">
        <f>IF(ISERROR(LOG(2^-'∆Ct calculation'!V36,2)),"",IF(LOG(2^-'∆Ct calculation'!V36,2)&gt;1,LOG(2^-'∆Ct calculation'!V36,2),-1/LOG(2^-'∆Ct calculation'!V36,2)))</f>
        <v/>
      </c>
      <c r="Z37" s="92" t="str">
        <f>IF(ISERROR(LOG(2^-'∆Ct calculation'!W36,2)),"",IF(LOG(2^-'∆Ct calculation'!W36,2)&gt;1,LOG(2^-'∆Ct calculation'!W36,2),-1/LOG(2^-'∆Ct calculation'!W36,2)))</f>
        <v/>
      </c>
      <c r="AA37" s="92" t="str">
        <f>IF(ISERROR(LOG(2^-'∆Ct calculation'!X36,2)),"",IF(LOG(2^-'∆Ct calculation'!X36,2)&gt;1,LOG(2^-'∆Ct calculation'!X36,2),-1/LOG(2^-'∆Ct calculation'!X36,2)))</f>
        <v/>
      </c>
      <c r="AB37" s="92" t="str">
        <f>IF(ISERROR(LOG(2^-'∆Ct calculation'!Y36,2)),"",IF(LOG(2^-'∆Ct calculation'!Y36,2)&gt;1,LOG(2^-'∆Ct calculation'!Y36,2),-1/LOG(2^-'∆Ct calculation'!Y36,2)))</f>
        <v/>
      </c>
      <c r="AC37" s="92" t="str">
        <f>IF(ISERROR(LOG(2^-'∆Ct calculation'!Z36,2)),"",IF(LOG(2^-'∆Ct calculation'!Z36,2)&gt;1,LOG(2^-'∆Ct calculation'!Z36,2),-1/LOG(2^-'∆Ct calculation'!Z36,2)))</f>
        <v/>
      </c>
      <c r="AD37" s="92" t="str">
        <f>IF(ISERROR(LOG(2^-'∆Ct calculation'!AA36,2)),"",IF(LOG(2^-'∆Ct calculation'!AA36,2)&gt;1,LOG(2^-'∆Ct calculation'!AA36,2),-1/LOG(2^-'∆Ct calculation'!AA36,2)))</f>
        <v/>
      </c>
      <c r="AE37" s="92" t="str">
        <f>IF(ISERROR(LOG(2^-'∆Ct calculation'!AB36,2)),"",IF(LOG(2^-'∆Ct calculation'!AB36,2)&gt;1,LOG(2^-'∆Ct calculation'!AB36,2),-1/LOG(2^-'∆Ct calculation'!AB36,2)))</f>
        <v/>
      </c>
      <c r="AF37" s="92" t="str">
        <f>IF(ISERROR(LOG(2^-'∆Ct calculation'!AC36,2)),"",IF(LOG(2^-'∆Ct calculation'!AC36,2)&gt;1,LOG(2^-'∆Ct calculation'!AC36,2),-1/LOG(2^-'∆Ct calculation'!AC36,2)))</f>
        <v/>
      </c>
      <c r="AG37" s="92" t="str">
        <f>IF(ISERROR(LOG(2^-'∆Ct calculation'!AD36,2)),"",IF(LOG(2^-'∆Ct calculation'!AD36,2)&gt;1,LOG(2^-'∆Ct calculation'!AD36,2),-1/LOG(2^-'∆Ct calculation'!AD36,2)))</f>
        <v/>
      </c>
      <c r="AH37" s="92" t="str">
        <f>IF(ISERROR(LOG(2^-'∆Ct calculation'!AE36,2)),"",IF(LOG(2^-'∆Ct calculation'!AE36,2)&gt;1,LOG(2^-'∆Ct calculation'!AE36,2),-1/LOG(2^-'∆Ct calculation'!AE36,2)))</f>
        <v/>
      </c>
      <c r="AI37" s="92" t="str">
        <f>IF(ISERROR(LOG(2^-'∆Ct calculation'!AF36,2)),"",IF(LOG(2^-'∆Ct calculation'!AF36,2)&gt;1,LOG(2^-'∆Ct calculation'!AF36,2),-1/LOG(2^-'∆Ct calculation'!AF36,2)))</f>
        <v/>
      </c>
      <c r="AJ37" s="92" t="str">
        <f>IF(ISERROR(LOG(2^-'∆Ct calculation'!AG36,2)),"",IF(LOG(2^-'∆Ct calculation'!AG36,2)&gt;1,LOG(2^-'∆Ct calculation'!AG36,2),-1/LOG(2^-'∆Ct calculation'!AG36,2)))</f>
        <v/>
      </c>
      <c r="AK37" s="92" t="str">
        <f>IF(ISERROR(LOG(2^-'∆Ct calculation'!AH36,2)),"",IF(LOG(2^-'∆Ct calculation'!AH36,2)&gt;1,LOG(2^-'∆Ct calculation'!AH36,2),-1/LOG(2^-'∆Ct calculation'!AH36,2)))</f>
        <v/>
      </c>
      <c r="AL37" s="92" t="str">
        <f>IF(ISERROR(LOG(2^-'∆Ct calculation'!AI36,2)),"",IF(LOG(2^-'∆Ct calculation'!AI36,2)&gt;1,LOG(2^-'∆Ct calculation'!AI36,2),-1/LOG(2^-'∆Ct calculation'!AI36,2)))</f>
        <v/>
      </c>
      <c r="AM37" s="201"/>
      <c r="AN37" s="201"/>
      <c r="AO37" s="201"/>
      <c r="AP37" s="201"/>
      <c r="AQ37" s="201"/>
      <c r="AR37" s="201"/>
      <c r="AS37" s="201"/>
      <c r="AT37" s="201"/>
      <c r="AU37" s="201"/>
    </row>
    <row r="38" spans="1:47" ht="20.100000000000001" customHeight="1">
      <c r="A38" s="201"/>
      <c r="B38" s="201"/>
      <c r="C38" s="13" t="str">
        <f>IF('Gene Informations'!A38="","",'Gene Informations'!A38)</f>
        <v/>
      </c>
      <c r="D38" s="13" t="str">
        <f>IF('Gene Informations'!B38="","",'Gene Informations'!B38)</f>
        <v/>
      </c>
      <c r="E38" s="101" t="str">
        <f>'∆Ct and 2^(-∆Ct) means'!B37</f>
        <v/>
      </c>
      <c r="F38" s="248" t="str">
        <f>IF(ISERROR(LOG(2^-'∆Ct calculation'!C37,2)),"",IF(LOG(2^-'∆Ct calculation'!C37,2)&gt;1,LOG(2^-'∆Ct calculation'!C37,2),-1/LOG(2^-'∆Ct calculation'!C37,2)))</f>
        <v/>
      </c>
      <c r="G38" s="248" t="str">
        <f>IF(ISERROR(LOG(2^-'∆Ct calculation'!D37,2)),"",IF(LOG(2^-'∆Ct calculation'!D37,2)&gt;1,LOG(2^-'∆Ct calculation'!D37,2),-1/LOG(2^-'∆Ct calculation'!D37,2)))</f>
        <v/>
      </c>
      <c r="H38" s="248" t="str">
        <f>IF(ISERROR(LOG(2^-'∆Ct calculation'!E37,2)),"",IF(LOG(2^-'∆Ct calculation'!E37,2)&gt;1,LOG(2^-'∆Ct calculation'!E37,2),-1/LOG(2^-'∆Ct calculation'!E37,2)))</f>
        <v/>
      </c>
      <c r="I38" s="248" t="str">
        <f>IF(ISERROR(LOG(2^-'∆Ct calculation'!F37,2)),"",IF(LOG(2^-'∆Ct calculation'!F37,2)&gt;1,LOG(2^-'∆Ct calculation'!F37,2),-1/LOG(2^-'∆Ct calculation'!F37,2)))</f>
        <v/>
      </c>
      <c r="J38" s="248" t="str">
        <f>IF(ISERROR(LOG(2^-'∆Ct calculation'!G37,2)),"",IF(LOG(2^-'∆Ct calculation'!G37,2)&gt;1,LOG(2^-'∆Ct calculation'!G37,2),-1/LOG(2^-'∆Ct calculation'!G37,2)))</f>
        <v/>
      </c>
      <c r="K38" s="248" t="str">
        <f>IF(ISERROR(LOG(2^-'∆Ct calculation'!H37,2)),"",IF(LOG(2^-'∆Ct calculation'!H37,2)&gt;1,LOG(2^-'∆Ct calculation'!H37,2),-1/LOG(2^-'∆Ct calculation'!H37,2)))</f>
        <v/>
      </c>
      <c r="L38" s="248" t="str">
        <f>IF(ISERROR(LOG(2^-'∆Ct calculation'!I37,2)),"",IF(LOG(2^-'∆Ct calculation'!I37,2)&gt;1,LOG(2^-'∆Ct calculation'!I37,2),-1/LOG(2^-'∆Ct calculation'!I37,2)))</f>
        <v/>
      </c>
      <c r="M38" s="248" t="str">
        <f>IF(ISERROR(LOG(2^-'∆Ct calculation'!J37,2)),"",IF(LOG(2^-'∆Ct calculation'!J37,2)&gt;1,LOG(2^-'∆Ct calculation'!J37,2),-1/LOG(2^-'∆Ct calculation'!J37,2)))</f>
        <v/>
      </c>
      <c r="N38" s="248" t="str">
        <f>IF(ISERROR(LOG(2^-'∆Ct calculation'!K37,2)),"",IF(LOG(2^-'∆Ct calculation'!K37,2)&gt;1,LOG(2^-'∆Ct calculation'!K37,2),-1/LOG(2^-'∆Ct calculation'!K37,2)))</f>
        <v/>
      </c>
      <c r="O38" s="92" t="str">
        <f>IF(ISERROR(LOG(2^-'∆Ct calculation'!L37,2)),"",IF(LOG(2^-'∆Ct calculation'!L37,2)&gt;1,LOG(2^-'∆Ct calculation'!L37,2),-1/LOG(2^-'∆Ct calculation'!L37,2)))</f>
        <v/>
      </c>
      <c r="P38" s="92" t="str">
        <f>IF(ISERROR(LOG(2^-'∆Ct calculation'!M37,2)),"",IF(LOG(2^-'∆Ct calculation'!M37,2)&gt;1,LOG(2^-'∆Ct calculation'!M37,2),-1/LOG(2^-'∆Ct calculation'!M37,2)))</f>
        <v/>
      </c>
      <c r="Q38" s="92" t="str">
        <f>IF(ISERROR(LOG(2^-'∆Ct calculation'!N37,2)),"",IF(LOG(2^-'∆Ct calculation'!N37,2)&gt;1,LOG(2^-'∆Ct calculation'!N37,2),-1/LOG(2^-'∆Ct calculation'!N37,2)))</f>
        <v/>
      </c>
      <c r="R38" s="92" t="str">
        <f>IF(ISERROR(LOG(2^-'∆Ct calculation'!O37,2)),"",IF(LOG(2^-'∆Ct calculation'!O37,2)&gt;1,LOG(2^-'∆Ct calculation'!O37,2),-1/LOG(2^-'∆Ct calculation'!O37,2)))</f>
        <v/>
      </c>
      <c r="S38" s="92" t="str">
        <f>IF(ISERROR(LOG(2^-'∆Ct calculation'!P37,2)),"",IF(LOG(2^-'∆Ct calculation'!P37,2)&gt;1,LOG(2^-'∆Ct calculation'!P37,2),-1/LOG(2^-'∆Ct calculation'!P37,2)))</f>
        <v/>
      </c>
      <c r="T38" s="92" t="str">
        <f>IF(ISERROR(LOG(2^-'∆Ct calculation'!Q37,2)),"",IF(LOG(2^-'∆Ct calculation'!Q37,2)&gt;1,LOG(2^-'∆Ct calculation'!Q37,2),-1/LOG(2^-'∆Ct calculation'!Q37,2)))</f>
        <v/>
      </c>
      <c r="U38" s="92" t="str">
        <f>IF(ISERROR(LOG(2^-'∆Ct calculation'!R37,2)),"",IF(LOG(2^-'∆Ct calculation'!R37,2)&gt;1,LOG(2^-'∆Ct calculation'!R37,2),-1/LOG(2^-'∆Ct calculation'!R37,2)))</f>
        <v/>
      </c>
      <c r="V38" s="92" t="str">
        <f>IF(ISERROR(LOG(2^-'∆Ct calculation'!S37,2)),"",IF(LOG(2^-'∆Ct calculation'!S37,2)&gt;1,LOG(2^-'∆Ct calculation'!S37,2),-1/LOG(2^-'∆Ct calculation'!S37,2)))</f>
        <v/>
      </c>
      <c r="W38" s="92" t="str">
        <f>IF(ISERROR(LOG(2^-'∆Ct calculation'!T37,2)),"",IF(LOG(2^-'∆Ct calculation'!T37,2)&gt;1,LOG(2^-'∆Ct calculation'!T37,2),-1/LOG(2^-'∆Ct calculation'!T37,2)))</f>
        <v/>
      </c>
      <c r="X38" s="92" t="str">
        <f>IF(ISERROR(LOG(2^-'∆Ct calculation'!U37,2)),"",IF(LOG(2^-'∆Ct calculation'!U37,2)&gt;1,LOG(2^-'∆Ct calculation'!U37,2),-1/LOG(2^-'∆Ct calculation'!U37,2)))</f>
        <v/>
      </c>
      <c r="Y38" s="92" t="str">
        <f>IF(ISERROR(LOG(2^-'∆Ct calculation'!V37,2)),"",IF(LOG(2^-'∆Ct calculation'!V37,2)&gt;1,LOG(2^-'∆Ct calculation'!V37,2),-1/LOG(2^-'∆Ct calculation'!V37,2)))</f>
        <v/>
      </c>
      <c r="Z38" s="92" t="str">
        <f>IF(ISERROR(LOG(2^-'∆Ct calculation'!W37,2)),"",IF(LOG(2^-'∆Ct calculation'!W37,2)&gt;1,LOG(2^-'∆Ct calculation'!W37,2),-1/LOG(2^-'∆Ct calculation'!W37,2)))</f>
        <v/>
      </c>
      <c r="AA38" s="92" t="str">
        <f>IF(ISERROR(LOG(2^-'∆Ct calculation'!X37,2)),"",IF(LOG(2^-'∆Ct calculation'!X37,2)&gt;1,LOG(2^-'∆Ct calculation'!X37,2),-1/LOG(2^-'∆Ct calculation'!X37,2)))</f>
        <v/>
      </c>
      <c r="AB38" s="92" t="str">
        <f>IF(ISERROR(LOG(2^-'∆Ct calculation'!Y37,2)),"",IF(LOG(2^-'∆Ct calculation'!Y37,2)&gt;1,LOG(2^-'∆Ct calculation'!Y37,2),-1/LOG(2^-'∆Ct calculation'!Y37,2)))</f>
        <v/>
      </c>
      <c r="AC38" s="92" t="str">
        <f>IF(ISERROR(LOG(2^-'∆Ct calculation'!Z37,2)),"",IF(LOG(2^-'∆Ct calculation'!Z37,2)&gt;1,LOG(2^-'∆Ct calculation'!Z37,2),-1/LOG(2^-'∆Ct calculation'!Z37,2)))</f>
        <v/>
      </c>
      <c r="AD38" s="92" t="str">
        <f>IF(ISERROR(LOG(2^-'∆Ct calculation'!AA37,2)),"",IF(LOG(2^-'∆Ct calculation'!AA37,2)&gt;1,LOG(2^-'∆Ct calculation'!AA37,2),-1/LOG(2^-'∆Ct calculation'!AA37,2)))</f>
        <v/>
      </c>
      <c r="AE38" s="92" t="str">
        <f>IF(ISERROR(LOG(2^-'∆Ct calculation'!AB37,2)),"",IF(LOG(2^-'∆Ct calculation'!AB37,2)&gt;1,LOG(2^-'∆Ct calculation'!AB37,2),-1/LOG(2^-'∆Ct calculation'!AB37,2)))</f>
        <v/>
      </c>
      <c r="AF38" s="92" t="str">
        <f>IF(ISERROR(LOG(2^-'∆Ct calculation'!AC37,2)),"",IF(LOG(2^-'∆Ct calculation'!AC37,2)&gt;1,LOG(2^-'∆Ct calculation'!AC37,2),-1/LOG(2^-'∆Ct calculation'!AC37,2)))</f>
        <v/>
      </c>
      <c r="AG38" s="92" t="str">
        <f>IF(ISERROR(LOG(2^-'∆Ct calculation'!AD37,2)),"",IF(LOG(2^-'∆Ct calculation'!AD37,2)&gt;1,LOG(2^-'∆Ct calculation'!AD37,2),-1/LOG(2^-'∆Ct calculation'!AD37,2)))</f>
        <v/>
      </c>
      <c r="AH38" s="92" t="str">
        <f>IF(ISERROR(LOG(2^-'∆Ct calculation'!AE37,2)),"",IF(LOG(2^-'∆Ct calculation'!AE37,2)&gt;1,LOG(2^-'∆Ct calculation'!AE37,2),-1/LOG(2^-'∆Ct calculation'!AE37,2)))</f>
        <v/>
      </c>
      <c r="AI38" s="92" t="str">
        <f>IF(ISERROR(LOG(2^-'∆Ct calculation'!AF37,2)),"",IF(LOG(2^-'∆Ct calculation'!AF37,2)&gt;1,LOG(2^-'∆Ct calculation'!AF37,2),-1/LOG(2^-'∆Ct calculation'!AF37,2)))</f>
        <v/>
      </c>
      <c r="AJ38" s="92" t="str">
        <f>IF(ISERROR(LOG(2^-'∆Ct calculation'!AG37,2)),"",IF(LOG(2^-'∆Ct calculation'!AG37,2)&gt;1,LOG(2^-'∆Ct calculation'!AG37,2),-1/LOG(2^-'∆Ct calculation'!AG37,2)))</f>
        <v/>
      </c>
      <c r="AK38" s="92" t="str">
        <f>IF(ISERROR(LOG(2^-'∆Ct calculation'!AH37,2)),"",IF(LOG(2^-'∆Ct calculation'!AH37,2)&gt;1,LOG(2^-'∆Ct calculation'!AH37,2),-1/LOG(2^-'∆Ct calculation'!AH37,2)))</f>
        <v/>
      </c>
      <c r="AL38" s="92" t="str">
        <f>IF(ISERROR(LOG(2^-'∆Ct calculation'!AI37,2)),"",IF(LOG(2^-'∆Ct calculation'!AI37,2)&gt;1,LOG(2^-'∆Ct calculation'!AI37,2),-1/LOG(2^-'∆Ct calculation'!AI37,2)))</f>
        <v/>
      </c>
      <c r="AM38" s="201"/>
      <c r="AN38" s="201"/>
      <c r="AO38" s="201"/>
      <c r="AP38" s="201"/>
      <c r="AQ38" s="201"/>
      <c r="AR38" s="201"/>
      <c r="AS38" s="201"/>
      <c r="AT38" s="201"/>
      <c r="AU38" s="201"/>
    </row>
    <row r="39" spans="1:47" ht="20.100000000000001" customHeight="1">
      <c r="A39" s="201"/>
      <c r="B39" s="201"/>
      <c r="C39" s="13" t="str">
        <f>IF('Gene Informations'!A39="","",'Gene Informations'!A39)</f>
        <v/>
      </c>
      <c r="D39" s="13" t="str">
        <f>IF('Gene Informations'!B39="","",'Gene Informations'!B39)</f>
        <v/>
      </c>
      <c r="E39" s="101" t="str">
        <f>'∆Ct and 2^(-∆Ct) means'!B38</f>
        <v/>
      </c>
      <c r="F39" s="248" t="str">
        <f>IF(ISERROR(LOG(2^-'∆Ct calculation'!C38,2)),"",IF(LOG(2^-'∆Ct calculation'!C38,2)&gt;1,LOG(2^-'∆Ct calculation'!C38,2),-1/LOG(2^-'∆Ct calculation'!C38,2)))</f>
        <v/>
      </c>
      <c r="G39" s="248" t="str">
        <f>IF(ISERROR(LOG(2^-'∆Ct calculation'!D38,2)),"",IF(LOG(2^-'∆Ct calculation'!D38,2)&gt;1,LOG(2^-'∆Ct calculation'!D38,2),-1/LOG(2^-'∆Ct calculation'!D38,2)))</f>
        <v/>
      </c>
      <c r="H39" s="248" t="str">
        <f>IF(ISERROR(LOG(2^-'∆Ct calculation'!E38,2)),"",IF(LOG(2^-'∆Ct calculation'!E38,2)&gt;1,LOG(2^-'∆Ct calculation'!E38,2),-1/LOG(2^-'∆Ct calculation'!E38,2)))</f>
        <v/>
      </c>
      <c r="I39" s="248" t="str">
        <f>IF(ISERROR(LOG(2^-'∆Ct calculation'!F38,2)),"",IF(LOG(2^-'∆Ct calculation'!F38,2)&gt;1,LOG(2^-'∆Ct calculation'!F38,2),-1/LOG(2^-'∆Ct calculation'!F38,2)))</f>
        <v/>
      </c>
      <c r="J39" s="248" t="str">
        <f>IF(ISERROR(LOG(2^-'∆Ct calculation'!G38,2)),"",IF(LOG(2^-'∆Ct calculation'!G38,2)&gt;1,LOG(2^-'∆Ct calculation'!G38,2),-1/LOG(2^-'∆Ct calculation'!G38,2)))</f>
        <v/>
      </c>
      <c r="K39" s="248" t="str">
        <f>IF(ISERROR(LOG(2^-'∆Ct calculation'!H38,2)),"",IF(LOG(2^-'∆Ct calculation'!H38,2)&gt;1,LOG(2^-'∆Ct calculation'!H38,2),-1/LOG(2^-'∆Ct calculation'!H38,2)))</f>
        <v/>
      </c>
      <c r="L39" s="248" t="str">
        <f>IF(ISERROR(LOG(2^-'∆Ct calculation'!I38,2)),"",IF(LOG(2^-'∆Ct calculation'!I38,2)&gt;1,LOG(2^-'∆Ct calculation'!I38,2),-1/LOG(2^-'∆Ct calculation'!I38,2)))</f>
        <v/>
      </c>
      <c r="M39" s="248" t="str">
        <f>IF(ISERROR(LOG(2^-'∆Ct calculation'!J38,2)),"",IF(LOG(2^-'∆Ct calculation'!J38,2)&gt;1,LOG(2^-'∆Ct calculation'!J38,2),-1/LOG(2^-'∆Ct calculation'!J38,2)))</f>
        <v/>
      </c>
      <c r="N39" s="248" t="str">
        <f>IF(ISERROR(LOG(2^-'∆Ct calculation'!K38,2)),"",IF(LOG(2^-'∆Ct calculation'!K38,2)&gt;1,LOG(2^-'∆Ct calculation'!K38,2),-1/LOG(2^-'∆Ct calculation'!K38,2)))</f>
        <v/>
      </c>
      <c r="O39" s="92" t="str">
        <f>IF(ISERROR(LOG(2^-'∆Ct calculation'!L38,2)),"",IF(LOG(2^-'∆Ct calculation'!L38,2)&gt;1,LOG(2^-'∆Ct calculation'!L38,2),-1/LOG(2^-'∆Ct calculation'!L38,2)))</f>
        <v/>
      </c>
      <c r="P39" s="92" t="str">
        <f>IF(ISERROR(LOG(2^-'∆Ct calculation'!M38,2)),"",IF(LOG(2^-'∆Ct calculation'!M38,2)&gt;1,LOG(2^-'∆Ct calculation'!M38,2),-1/LOG(2^-'∆Ct calculation'!M38,2)))</f>
        <v/>
      </c>
      <c r="Q39" s="92" t="str">
        <f>IF(ISERROR(LOG(2^-'∆Ct calculation'!N38,2)),"",IF(LOG(2^-'∆Ct calculation'!N38,2)&gt;1,LOG(2^-'∆Ct calculation'!N38,2),-1/LOG(2^-'∆Ct calculation'!N38,2)))</f>
        <v/>
      </c>
      <c r="R39" s="92" t="str">
        <f>IF(ISERROR(LOG(2^-'∆Ct calculation'!O38,2)),"",IF(LOG(2^-'∆Ct calculation'!O38,2)&gt;1,LOG(2^-'∆Ct calculation'!O38,2),-1/LOG(2^-'∆Ct calculation'!O38,2)))</f>
        <v/>
      </c>
      <c r="S39" s="92" t="str">
        <f>IF(ISERROR(LOG(2^-'∆Ct calculation'!P38,2)),"",IF(LOG(2^-'∆Ct calculation'!P38,2)&gt;1,LOG(2^-'∆Ct calculation'!P38,2),-1/LOG(2^-'∆Ct calculation'!P38,2)))</f>
        <v/>
      </c>
      <c r="T39" s="92" t="str">
        <f>IF(ISERROR(LOG(2^-'∆Ct calculation'!Q38,2)),"",IF(LOG(2^-'∆Ct calculation'!Q38,2)&gt;1,LOG(2^-'∆Ct calculation'!Q38,2),-1/LOG(2^-'∆Ct calculation'!Q38,2)))</f>
        <v/>
      </c>
      <c r="U39" s="92" t="str">
        <f>IF(ISERROR(LOG(2^-'∆Ct calculation'!R38,2)),"",IF(LOG(2^-'∆Ct calculation'!R38,2)&gt;1,LOG(2^-'∆Ct calculation'!R38,2),-1/LOG(2^-'∆Ct calculation'!R38,2)))</f>
        <v/>
      </c>
      <c r="V39" s="92" t="str">
        <f>IF(ISERROR(LOG(2^-'∆Ct calculation'!S38,2)),"",IF(LOG(2^-'∆Ct calculation'!S38,2)&gt;1,LOG(2^-'∆Ct calculation'!S38,2),-1/LOG(2^-'∆Ct calculation'!S38,2)))</f>
        <v/>
      </c>
      <c r="W39" s="92" t="str">
        <f>IF(ISERROR(LOG(2^-'∆Ct calculation'!T38,2)),"",IF(LOG(2^-'∆Ct calculation'!T38,2)&gt;1,LOG(2^-'∆Ct calculation'!T38,2),-1/LOG(2^-'∆Ct calculation'!T38,2)))</f>
        <v/>
      </c>
      <c r="X39" s="92" t="str">
        <f>IF(ISERROR(LOG(2^-'∆Ct calculation'!U38,2)),"",IF(LOG(2^-'∆Ct calculation'!U38,2)&gt;1,LOG(2^-'∆Ct calculation'!U38,2),-1/LOG(2^-'∆Ct calculation'!U38,2)))</f>
        <v/>
      </c>
      <c r="Y39" s="92" t="str">
        <f>IF(ISERROR(LOG(2^-'∆Ct calculation'!V38,2)),"",IF(LOG(2^-'∆Ct calculation'!V38,2)&gt;1,LOG(2^-'∆Ct calculation'!V38,2),-1/LOG(2^-'∆Ct calculation'!V38,2)))</f>
        <v/>
      </c>
      <c r="Z39" s="92" t="str">
        <f>IF(ISERROR(LOG(2^-'∆Ct calculation'!W38,2)),"",IF(LOG(2^-'∆Ct calculation'!W38,2)&gt;1,LOG(2^-'∆Ct calculation'!W38,2),-1/LOG(2^-'∆Ct calculation'!W38,2)))</f>
        <v/>
      </c>
      <c r="AA39" s="92" t="str">
        <f>IF(ISERROR(LOG(2^-'∆Ct calculation'!X38,2)),"",IF(LOG(2^-'∆Ct calculation'!X38,2)&gt;1,LOG(2^-'∆Ct calculation'!X38,2),-1/LOG(2^-'∆Ct calculation'!X38,2)))</f>
        <v/>
      </c>
      <c r="AB39" s="92" t="str">
        <f>IF(ISERROR(LOG(2^-'∆Ct calculation'!Y38,2)),"",IF(LOG(2^-'∆Ct calculation'!Y38,2)&gt;1,LOG(2^-'∆Ct calculation'!Y38,2),-1/LOG(2^-'∆Ct calculation'!Y38,2)))</f>
        <v/>
      </c>
      <c r="AC39" s="92" t="str">
        <f>IF(ISERROR(LOG(2^-'∆Ct calculation'!Z38,2)),"",IF(LOG(2^-'∆Ct calculation'!Z38,2)&gt;1,LOG(2^-'∆Ct calculation'!Z38,2),-1/LOG(2^-'∆Ct calculation'!Z38,2)))</f>
        <v/>
      </c>
      <c r="AD39" s="92" t="str">
        <f>IF(ISERROR(LOG(2^-'∆Ct calculation'!AA38,2)),"",IF(LOG(2^-'∆Ct calculation'!AA38,2)&gt;1,LOG(2^-'∆Ct calculation'!AA38,2),-1/LOG(2^-'∆Ct calculation'!AA38,2)))</f>
        <v/>
      </c>
      <c r="AE39" s="92" t="str">
        <f>IF(ISERROR(LOG(2^-'∆Ct calculation'!AB38,2)),"",IF(LOG(2^-'∆Ct calculation'!AB38,2)&gt;1,LOG(2^-'∆Ct calculation'!AB38,2),-1/LOG(2^-'∆Ct calculation'!AB38,2)))</f>
        <v/>
      </c>
      <c r="AF39" s="92" t="str">
        <f>IF(ISERROR(LOG(2^-'∆Ct calculation'!AC38,2)),"",IF(LOG(2^-'∆Ct calculation'!AC38,2)&gt;1,LOG(2^-'∆Ct calculation'!AC38,2),-1/LOG(2^-'∆Ct calculation'!AC38,2)))</f>
        <v/>
      </c>
      <c r="AG39" s="92" t="str">
        <f>IF(ISERROR(LOG(2^-'∆Ct calculation'!AD38,2)),"",IF(LOG(2^-'∆Ct calculation'!AD38,2)&gt;1,LOG(2^-'∆Ct calculation'!AD38,2),-1/LOG(2^-'∆Ct calculation'!AD38,2)))</f>
        <v/>
      </c>
      <c r="AH39" s="92" t="str">
        <f>IF(ISERROR(LOG(2^-'∆Ct calculation'!AE38,2)),"",IF(LOG(2^-'∆Ct calculation'!AE38,2)&gt;1,LOG(2^-'∆Ct calculation'!AE38,2),-1/LOG(2^-'∆Ct calculation'!AE38,2)))</f>
        <v/>
      </c>
      <c r="AI39" s="92" t="str">
        <f>IF(ISERROR(LOG(2^-'∆Ct calculation'!AF38,2)),"",IF(LOG(2^-'∆Ct calculation'!AF38,2)&gt;1,LOG(2^-'∆Ct calculation'!AF38,2),-1/LOG(2^-'∆Ct calculation'!AF38,2)))</f>
        <v/>
      </c>
      <c r="AJ39" s="92" t="str">
        <f>IF(ISERROR(LOG(2^-'∆Ct calculation'!AG38,2)),"",IF(LOG(2^-'∆Ct calculation'!AG38,2)&gt;1,LOG(2^-'∆Ct calculation'!AG38,2),-1/LOG(2^-'∆Ct calculation'!AG38,2)))</f>
        <v/>
      </c>
      <c r="AK39" s="92" t="str">
        <f>IF(ISERROR(LOG(2^-'∆Ct calculation'!AH38,2)),"",IF(LOG(2^-'∆Ct calculation'!AH38,2)&gt;1,LOG(2^-'∆Ct calculation'!AH38,2),-1/LOG(2^-'∆Ct calculation'!AH38,2)))</f>
        <v/>
      </c>
      <c r="AL39" s="92" t="str">
        <f>IF(ISERROR(LOG(2^-'∆Ct calculation'!AI38,2)),"",IF(LOG(2^-'∆Ct calculation'!AI38,2)&gt;1,LOG(2^-'∆Ct calculation'!AI38,2),-1/LOG(2^-'∆Ct calculation'!AI38,2)))</f>
        <v/>
      </c>
      <c r="AM39" s="201"/>
      <c r="AN39" s="201"/>
      <c r="AO39" s="201"/>
      <c r="AP39" s="201"/>
      <c r="AQ39" s="201"/>
      <c r="AR39" s="201"/>
      <c r="AS39" s="201"/>
      <c r="AT39" s="201"/>
      <c r="AU39" s="201"/>
    </row>
    <row r="40" spans="1:47" ht="20.100000000000001" customHeight="1">
      <c r="A40" s="201"/>
      <c r="B40" s="201"/>
      <c r="C40" s="13" t="str">
        <f>IF('Gene Informations'!A40="","",'Gene Informations'!A40)</f>
        <v/>
      </c>
      <c r="D40" s="13" t="str">
        <f>IF('Gene Informations'!B40="","",'Gene Informations'!B40)</f>
        <v/>
      </c>
      <c r="E40" s="101" t="str">
        <f>'∆Ct and 2^(-∆Ct) means'!B39</f>
        <v/>
      </c>
      <c r="F40" s="248" t="str">
        <f>IF(ISERROR(LOG(2^-'∆Ct calculation'!C39,2)),"",IF(LOG(2^-'∆Ct calculation'!C39,2)&gt;1,LOG(2^-'∆Ct calculation'!C39,2),-1/LOG(2^-'∆Ct calculation'!C39,2)))</f>
        <v/>
      </c>
      <c r="G40" s="248" t="str">
        <f>IF(ISERROR(LOG(2^-'∆Ct calculation'!D39,2)),"",IF(LOG(2^-'∆Ct calculation'!D39,2)&gt;1,LOG(2^-'∆Ct calculation'!D39,2),-1/LOG(2^-'∆Ct calculation'!D39,2)))</f>
        <v/>
      </c>
      <c r="H40" s="248" t="str">
        <f>IF(ISERROR(LOG(2^-'∆Ct calculation'!E39,2)),"",IF(LOG(2^-'∆Ct calculation'!E39,2)&gt;1,LOG(2^-'∆Ct calculation'!E39,2),-1/LOG(2^-'∆Ct calculation'!E39,2)))</f>
        <v/>
      </c>
      <c r="I40" s="248" t="str">
        <f>IF(ISERROR(LOG(2^-'∆Ct calculation'!F39,2)),"",IF(LOG(2^-'∆Ct calculation'!F39,2)&gt;1,LOG(2^-'∆Ct calculation'!F39,2),-1/LOG(2^-'∆Ct calculation'!F39,2)))</f>
        <v/>
      </c>
      <c r="J40" s="248" t="str">
        <f>IF(ISERROR(LOG(2^-'∆Ct calculation'!G39,2)),"",IF(LOG(2^-'∆Ct calculation'!G39,2)&gt;1,LOG(2^-'∆Ct calculation'!G39,2),-1/LOG(2^-'∆Ct calculation'!G39,2)))</f>
        <v/>
      </c>
      <c r="K40" s="248" t="str">
        <f>IF(ISERROR(LOG(2^-'∆Ct calculation'!H39,2)),"",IF(LOG(2^-'∆Ct calculation'!H39,2)&gt;1,LOG(2^-'∆Ct calculation'!H39,2),-1/LOG(2^-'∆Ct calculation'!H39,2)))</f>
        <v/>
      </c>
      <c r="L40" s="248" t="str">
        <f>IF(ISERROR(LOG(2^-'∆Ct calculation'!I39,2)),"",IF(LOG(2^-'∆Ct calculation'!I39,2)&gt;1,LOG(2^-'∆Ct calculation'!I39,2),-1/LOG(2^-'∆Ct calculation'!I39,2)))</f>
        <v/>
      </c>
      <c r="M40" s="248" t="str">
        <f>IF(ISERROR(LOG(2^-'∆Ct calculation'!J39,2)),"",IF(LOG(2^-'∆Ct calculation'!J39,2)&gt;1,LOG(2^-'∆Ct calculation'!J39,2),-1/LOG(2^-'∆Ct calculation'!J39,2)))</f>
        <v/>
      </c>
      <c r="N40" s="248" t="str">
        <f>IF(ISERROR(LOG(2^-'∆Ct calculation'!K39,2)),"",IF(LOG(2^-'∆Ct calculation'!K39,2)&gt;1,LOG(2^-'∆Ct calculation'!K39,2),-1/LOG(2^-'∆Ct calculation'!K39,2)))</f>
        <v/>
      </c>
      <c r="O40" s="92" t="str">
        <f>IF(ISERROR(LOG(2^-'∆Ct calculation'!L39,2)),"",IF(LOG(2^-'∆Ct calculation'!L39,2)&gt;1,LOG(2^-'∆Ct calculation'!L39,2),-1/LOG(2^-'∆Ct calculation'!L39,2)))</f>
        <v/>
      </c>
      <c r="P40" s="92" t="str">
        <f>IF(ISERROR(LOG(2^-'∆Ct calculation'!M39,2)),"",IF(LOG(2^-'∆Ct calculation'!M39,2)&gt;1,LOG(2^-'∆Ct calculation'!M39,2),-1/LOG(2^-'∆Ct calculation'!M39,2)))</f>
        <v/>
      </c>
      <c r="Q40" s="92" t="str">
        <f>IF(ISERROR(LOG(2^-'∆Ct calculation'!N39,2)),"",IF(LOG(2^-'∆Ct calculation'!N39,2)&gt;1,LOG(2^-'∆Ct calculation'!N39,2),-1/LOG(2^-'∆Ct calculation'!N39,2)))</f>
        <v/>
      </c>
      <c r="R40" s="92" t="str">
        <f>IF(ISERROR(LOG(2^-'∆Ct calculation'!O39,2)),"",IF(LOG(2^-'∆Ct calculation'!O39,2)&gt;1,LOG(2^-'∆Ct calculation'!O39,2),-1/LOG(2^-'∆Ct calculation'!O39,2)))</f>
        <v/>
      </c>
      <c r="S40" s="92" t="str">
        <f>IF(ISERROR(LOG(2^-'∆Ct calculation'!P39,2)),"",IF(LOG(2^-'∆Ct calculation'!P39,2)&gt;1,LOG(2^-'∆Ct calculation'!P39,2),-1/LOG(2^-'∆Ct calculation'!P39,2)))</f>
        <v/>
      </c>
      <c r="T40" s="92" t="str">
        <f>IF(ISERROR(LOG(2^-'∆Ct calculation'!Q39,2)),"",IF(LOG(2^-'∆Ct calculation'!Q39,2)&gt;1,LOG(2^-'∆Ct calculation'!Q39,2),-1/LOG(2^-'∆Ct calculation'!Q39,2)))</f>
        <v/>
      </c>
      <c r="U40" s="92" t="str">
        <f>IF(ISERROR(LOG(2^-'∆Ct calculation'!R39,2)),"",IF(LOG(2^-'∆Ct calculation'!R39,2)&gt;1,LOG(2^-'∆Ct calculation'!R39,2),-1/LOG(2^-'∆Ct calculation'!R39,2)))</f>
        <v/>
      </c>
      <c r="V40" s="92" t="str">
        <f>IF(ISERROR(LOG(2^-'∆Ct calculation'!S39,2)),"",IF(LOG(2^-'∆Ct calculation'!S39,2)&gt;1,LOG(2^-'∆Ct calculation'!S39,2),-1/LOG(2^-'∆Ct calculation'!S39,2)))</f>
        <v/>
      </c>
      <c r="W40" s="92" t="str">
        <f>IF(ISERROR(LOG(2^-'∆Ct calculation'!T39,2)),"",IF(LOG(2^-'∆Ct calculation'!T39,2)&gt;1,LOG(2^-'∆Ct calculation'!T39,2),-1/LOG(2^-'∆Ct calculation'!T39,2)))</f>
        <v/>
      </c>
      <c r="X40" s="92" t="str">
        <f>IF(ISERROR(LOG(2^-'∆Ct calculation'!U39,2)),"",IF(LOG(2^-'∆Ct calculation'!U39,2)&gt;1,LOG(2^-'∆Ct calculation'!U39,2),-1/LOG(2^-'∆Ct calculation'!U39,2)))</f>
        <v/>
      </c>
      <c r="Y40" s="92" t="str">
        <f>IF(ISERROR(LOG(2^-'∆Ct calculation'!V39,2)),"",IF(LOG(2^-'∆Ct calculation'!V39,2)&gt;1,LOG(2^-'∆Ct calculation'!V39,2),-1/LOG(2^-'∆Ct calculation'!V39,2)))</f>
        <v/>
      </c>
      <c r="Z40" s="92" t="str">
        <f>IF(ISERROR(LOG(2^-'∆Ct calculation'!W39,2)),"",IF(LOG(2^-'∆Ct calculation'!W39,2)&gt;1,LOG(2^-'∆Ct calculation'!W39,2),-1/LOG(2^-'∆Ct calculation'!W39,2)))</f>
        <v/>
      </c>
      <c r="AA40" s="92" t="str">
        <f>IF(ISERROR(LOG(2^-'∆Ct calculation'!X39,2)),"",IF(LOG(2^-'∆Ct calculation'!X39,2)&gt;1,LOG(2^-'∆Ct calculation'!X39,2),-1/LOG(2^-'∆Ct calculation'!X39,2)))</f>
        <v/>
      </c>
      <c r="AB40" s="92" t="str">
        <f>IF(ISERROR(LOG(2^-'∆Ct calculation'!Y39,2)),"",IF(LOG(2^-'∆Ct calculation'!Y39,2)&gt;1,LOG(2^-'∆Ct calculation'!Y39,2),-1/LOG(2^-'∆Ct calculation'!Y39,2)))</f>
        <v/>
      </c>
      <c r="AC40" s="92" t="str">
        <f>IF(ISERROR(LOG(2^-'∆Ct calculation'!Z39,2)),"",IF(LOG(2^-'∆Ct calculation'!Z39,2)&gt;1,LOG(2^-'∆Ct calculation'!Z39,2),-1/LOG(2^-'∆Ct calculation'!Z39,2)))</f>
        <v/>
      </c>
      <c r="AD40" s="92" t="str">
        <f>IF(ISERROR(LOG(2^-'∆Ct calculation'!AA39,2)),"",IF(LOG(2^-'∆Ct calculation'!AA39,2)&gt;1,LOG(2^-'∆Ct calculation'!AA39,2),-1/LOG(2^-'∆Ct calculation'!AA39,2)))</f>
        <v/>
      </c>
      <c r="AE40" s="92" t="str">
        <f>IF(ISERROR(LOG(2^-'∆Ct calculation'!AB39,2)),"",IF(LOG(2^-'∆Ct calculation'!AB39,2)&gt;1,LOG(2^-'∆Ct calculation'!AB39,2),-1/LOG(2^-'∆Ct calculation'!AB39,2)))</f>
        <v/>
      </c>
      <c r="AF40" s="92" t="str">
        <f>IF(ISERROR(LOG(2^-'∆Ct calculation'!AC39,2)),"",IF(LOG(2^-'∆Ct calculation'!AC39,2)&gt;1,LOG(2^-'∆Ct calculation'!AC39,2),-1/LOG(2^-'∆Ct calculation'!AC39,2)))</f>
        <v/>
      </c>
      <c r="AG40" s="92" t="str">
        <f>IF(ISERROR(LOG(2^-'∆Ct calculation'!AD39,2)),"",IF(LOG(2^-'∆Ct calculation'!AD39,2)&gt;1,LOG(2^-'∆Ct calculation'!AD39,2),-1/LOG(2^-'∆Ct calculation'!AD39,2)))</f>
        <v/>
      </c>
      <c r="AH40" s="92" t="str">
        <f>IF(ISERROR(LOG(2^-'∆Ct calculation'!AE39,2)),"",IF(LOG(2^-'∆Ct calculation'!AE39,2)&gt;1,LOG(2^-'∆Ct calculation'!AE39,2),-1/LOG(2^-'∆Ct calculation'!AE39,2)))</f>
        <v/>
      </c>
      <c r="AI40" s="92" t="str">
        <f>IF(ISERROR(LOG(2^-'∆Ct calculation'!AF39,2)),"",IF(LOG(2^-'∆Ct calculation'!AF39,2)&gt;1,LOG(2^-'∆Ct calculation'!AF39,2),-1/LOG(2^-'∆Ct calculation'!AF39,2)))</f>
        <v/>
      </c>
      <c r="AJ40" s="92" t="str">
        <f>IF(ISERROR(LOG(2^-'∆Ct calculation'!AG39,2)),"",IF(LOG(2^-'∆Ct calculation'!AG39,2)&gt;1,LOG(2^-'∆Ct calculation'!AG39,2),-1/LOG(2^-'∆Ct calculation'!AG39,2)))</f>
        <v/>
      </c>
      <c r="AK40" s="92" t="str">
        <f>IF(ISERROR(LOG(2^-'∆Ct calculation'!AH39,2)),"",IF(LOG(2^-'∆Ct calculation'!AH39,2)&gt;1,LOG(2^-'∆Ct calculation'!AH39,2),-1/LOG(2^-'∆Ct calculation'!AH39,2)))</f>
        <v/>
      </c>
      <c r="AL40" s="92" t="str">
        <f>IF(ISERROR(LOG(2^-'∆Ct calculation'!AI39,2)),"",IF(LOG(2^-'∆Ct calculation'!AI39,2)&gt;1,LOG(2^-'∆Ct calculation'!AI39,2),-1/LOG(2^-'∆Ct calculation'!AI39,2)))</f>
        <v/>
      </c>
      <c r="AM40" s="201"/>
      <c r="AN40" s="201"/>
      <c r="AO40" s="201"/>
      <c r="AP40" s="201"/>
      <c r="AQ40" s="201"/>
      <c r="AR40" s="201"/>
      <c r="AS40" s="201"/>
      <c r="AT40" s="201"/>
      <c r="AU40" s="201"/>
    </row>
    <row r="41" spans="1:47" ht="20.100000000000001" customHeight="1">
      <c r="A41" s="201"/>
      <c r="B41" s="201"/>
      <c r="C41" s="13" t="str">
        <f>IF('Gene Informations'!A41="","",'Gene Informations'!A41)</f>
        <v/>
      </c>
      <c r="D41" s="13" t="str">
        <f>IF('Gene Informations'!B41="","",'Gene Informations'!B41)</f>
        <v/>
      </c>
      <c r="E41" s="101" t="str">
        <f>'∆Ct and 2^(-∆Ct) means'!B40</f>
        <v/>
      </c>
      <c r="F41" s="248" t="str">
        <f>IF(ISERROR(LOG(2^-'∆Ct calculation'!C40,2)),"",IF(LOG(2^-'∆Ct calculation'!C40,2)&gt;1,LOG(2^-'∆Ct calculation'!C40,2),-1/LOG(2^-'∆Ct calculation'!C40,2)))</f>
        <v/>
      </c>
      <c r="G41" s="248" t="str">
        <f>IF(ISERROR(LOG(2^-'∆Ct calculation'!D40,2)),"",IF(LOG(2^-'∆Ct calculation'!D40,2)&gt;1,LOG(2^-'∆Ct calculation'!D40,2),-1/LOG(2^-'∆Ct calculation'!D40,2)))</f>
        <v/>
      </c>
      <c r="H41" s="248" t="str">
        <f>IF(ISERROR(LOG(2^-'∆Ct calculation'!E40,2)),"",IF(LOG(2^-'∆Ct calculation'!E40,2)&gt;1,LOG(2^-'∆Ct calculation'!E40,2),-1/LOG(2^-'∆Ct calculation'!E40,2)))</f>
        <v/>
      </c>
      <c r="I41" s="248" t="str">
        <f>IF(ISERROR(LOG(2^-'∆Ct calculation'!F40,2)),"",IF(LOG(2^-'∆Ct calculation'!F40,2)&gt;1,LOG(2^-'∆Ct calculation'!F40,2),-1/LOG(2^-'∆Ct calculation'!F40,2)))</f>
        <v/>
      </c>
      <c r="J41" s="248" t="str">
        <f>IF(ISERROR(LOG(2^-'∆Ct calculation'!G40,2)),"",IF(LOG(2^-'∆Ct calculation'!G40,2)&gt;1,LOG(2^-'∆Ct calculation'!G40,2),-1/LOG(2^-'∆Ct calculation'!G40,2)))</f>
        <v/>
      </c>
      <c r="K41" s="248" t="str">
        <f>IF(ISERROR(LOG(2^-'∆Ct calculation'!H40,2)),"",IF(LOG(2^-'∆Ct calculation'!H40,2)&gt;1,LOG(2^-'∆Ct calculation'!H40,2),-1/LOG(2^-'∆Ct calculation'!H40,2)))</f>
        <v/>
      </c>
      <c r="L41" s="248" t="str">
        <f>IF(ISERROR(LOG(2^-'∆Ct calculation'!I40,2)),"",IF(LOG(2^-'∆Ct calculation'!I40,2)&gt;1,LOG(2^-'∆Ct calculation'!I40,2),-1/LOG(2^-'∆Ct calculation'!I40,2)))</f>
        <v/>
      </c>
      <c r="M41" s="248" t="str">
        <f>IF(ISERROR(LOG(2^-'∆Ct calculation'!J40,2)),"",IF(LOG(2^-'∆Ct calculation'!J40,2)&gt;1,LOG(2^-'∆Ct calculation'!J40,2),-1/LOG(2^-'∆Ct calculation'!J40,2)))</f>
        <v/>
      </c>
      <c r="N41" s="248" t="str">
        <f>IF(ISERROR(LOG(2^-'∆Ct calculation'!K40,2)),"",IF(LOG(2^-'∆Ct calculation'!K40,2)&gt;1,LOG(2^-'∆Ct calculation'!K40,2),-1/LOG(2^-'∆Ct calculation'!K40,2)))</f>
        <v/>
      </c>
      <c r="O41" s="92" t="str">
        <f>IF(ISERROR(LOG(2^-'∆Ct calculation'!L40,2)),"",IF(LOG(2^-'∆Ct calculation'!L40,2)&gt;1,LOG(2^-'∆Ct calculation'!L40,2),-1/LOG(2^-'∆Ct calculation'!L40,2)))</f>
        <v/>
      </c>
      <c r="P41" s="92" t="str">
        <f>IF(ISERROR(LOG(2^-'∆Ct calculation'!M40,2)),"",IF(LOG(2^-'∆Ct calculation'!M40,2)&gt;1,LOG(2^-'∆Ct calculation'!M40,2),-1/LOG(2^-'∆Ct calculation'!M40,2)))</f>
        <v/>
      </c>
      <c r="Q41" s="92" t="str">
        <f>IF(ISERROR(LOG(2^-'∆Ct calculation'!N40,2)),"",IF(LOG(2^-'∆Ct calculation'!N40,2)&gt;1,LOG(2^-'∆Ct calculation'!N40,2),-1/LOG(2^-'∆Ct calculation'!N40,2)))</f>
        <v/>
      </c>
      <c r="R41" s="92" t="str">
        <f>IF(ISERROR(LOG(2^-'∆Ct calculation'!O40,2)),"",IF(LOG(2^-'∆Ct calculation'!O40,2)&gt;1,LOG(2^-'∆Ct calculation'!O40,2),-1/LOG(2^-'∆Ct calculation'!O40,2)))</f>
        <v/>
      </c>
      <c r="S41" s="92" t="str">
        <f>IF(ISERROR(LOG(2^-'∆Ct calculation'!P40,2)),"",IF(LOG(2^-'∆Ct calculation'!P40,2)&gt;1,LOG(2^-'∆Ct calculation'!P40,2),-1/LOG(2^-'∆Ct calculation'!P40,2)))</f>
        <v/>
      </c>
      <c r="T41" s="92" t="str">
        <f>IF(ISERROR(LOG(2^-'∆Ct calculation'!Q40,2)),"",IF(LOG(2^-'∆Ct calculation'!Q40,2)&gt;1,LOG(2^-'∆Ct calculation'!Q40,2),-1/LOG(2^-'∆Ct calculation'!Q40,2)))</f>
        <v/>
      </c>
      <c r="U41" s="92" t="str">
        <f>IF(ISERROR(LOG(2^-'∆Ct calculation'!R40,2)),"",IF(LOG(2^-'∆Ct calculation'!R40,2)&gt;1,LOG(2^-'∆Ct calculation'!R40,2),-1/LOG(2^-'∆Ct calculation'!R40,2)))</f>
        <v/>
      </c>
      <c r="V41" s="92" t="str">
        <f>IF(ISERROR(LOG(2^-'∆Ct calculation'!S40,2)),"",IF(LOG(2^-'∆Ct calculation'!S40,2)&gt;1,LOG(2^-'∆Ct calculation'!S40,2),-1/LOG(2^-'∆Ct calculation'!S40,2)))</f>
        <v/>
      </c>
      <c r="W41" s="92" t="str">
        <f>IF(ISERROR(LOG(2^-'∆Ct calculation'!T40,2)),"",IF(LOG(2^-'∆Ct calculation'!T40,2)&gt;1,LOG(2^-'∆Ct calculation'!T40,2),-1/LOG(2^-'∆Ct calculation'!T40,2)))</f>
        <v/>
      </c>
      <c r="X41" s="92" t="str">
        <f>IF(ISERROR(LOG(2^-'∆Ct calculation'!U40,2)),"",IF(LOG(2^-'∆Ct calculation'!U40,2)&gt;1,LOG(2^-'∆Ct calculation'!U40,2),-1/LOG(2^-'∆Ct calculation'!U40,2)))</f>
        <v/>
      </c>
      <c r="Y41" s="92" t="str">
        <f>IF(ISERROR(LOG(2^-'∆Ct calculation'!V40,2)),"",IF(LOG(2^-'∆Ct calculation'!V40,2)&gt;1,LOG(2^-'∆Ct calculation'!V40,2),-1/LOG(2^-'∆Ct calculation'!V40,2)))</f>
        <v/>
      </c>
      <c r="Z41" s="92" t="str">
        <f>IF(ISERROR(LOG(2^-'∆Ct calculation'!W40,2)),"",IF(LOG(2^-'∆Ct calculation'!W40,2)&gt;1,LOG(2^-'∆Ct calculation'!W40,2),-1/LOG(2^-'∆Ct calculation'!W40,2)))</f>
        <v/>
      </c>
      <c r="AA41" s="92" t="str">
        <f>IF(ISERROR(LOG(2^-'∆Ct calculation'!X40,2)),"",IF(LOG(2^-'∆Ct calculation'!X40,2)&gt;1,LOG(2^-'∆Ct calculation'!X40,2),-1/LOG(2^-'∆Ct calculation'!X40,2)))</f>
        <v/>
      </c>
      <c r="AB41" s="92" t="str">
        <f>IF(ISERROR(LOG(2^-'∆Ct calculation'!Y40,2)),"",IF(LOG(2^-'∆Ct calculation'!Y40,2)&gt;1,LOG(2^-'∆Ct calculation'!Y40,2),-1/LOG(2^-'∆Ct calculation'!Y40,2)))</f>
        <v/>
      </c>
      <c r="AC41" s="92" t="str">
        <f>IF(ISERROR(LOG(2^-'∆Ct calculation'!Z40,2)),"",IF(LOG(2^-'∆Ct calculation'!Z40,2)&gt;1,LOG(2^-'∆Ct calculation'!Z40,2),-1/LOG(2^-'∆Ct calculation'!Z40,2)))</f>
        <v/>
      </c>
      <c r="AD41" s="92" t="str">
        <f>IF(ISERROR(LOG(2^-'∆Ct calculation'!AA40,2)),"",IF(LOG(2^-'∆Ct calculation'!AA40,2)&gt;1,LOG(2^-'∆Ct calculation'!AA40,2),-1/LOG(2^-'∆Ct calculation'!AA40,2)))</f>
        <v/>
      </c>
      <c r="AE41" s="92" t="str">
        <f>IF(ISERROR(LOG(2^-'∆Ct calculation'!AB40,2)),"",IF(LOG(2^-'∆Ct calculation'!AB40,2)&gt;1,LOG(2^-'∆Ct calculation'!AB40,2),-1/LOG(2^-'∆Ct calculation'!AB40,2)))</f>
        <v/>
      </c>
      <c r="AF41" s="92" t="str">
        <f>IF(ISERROR(LOG(2^-'∆Ct calculation'!AC40,2)),"",IF(LOG(2^-'∆Ct calculation'!AC40,2)&gt;1,LOG(2^-'∆Ct calculation'!AC40,2),-1/LOG(2^-'∆Ct calculation'!AC40,2)))</f>
        <v/>
      </c>
      <c r="AG41" s="92" t="str">
        <f>IF(ISERROR(LOG(2^-'∆Ct calculation'!AD40,2)),"",IF(LOG(2^-'∆Ct calculation'!AD40,2)&gt;1,LOG(2^-'∆Ct calculation'!AD40,2),-1/LOG(2^-'∆Ct calculation'!AD40,2)))</f>
        <v/>
      </c>
      <c r="AH41" s="92" t="str">
        <f>IF(ISERROR(LOG(2^-'∆Ct calculation'!AE40,2)),"",IF(LOG(2^-'∆Ct calculation'!AE40,2)&gt;1,LOG(2^-'∆Ct calculation'!AE40,2),-1/LOG(2^-'∆Ct calculation'!AE40,2)))</f>
        <v/>
      </c>
      <c r="AI41" s="92" t="str">
        <f>IF(ISERROR(LOG(2^-'∆Ct calculation'!AF40,2)),"",IF(LOG(2^-'∆Ct calculation'!AF40,2)&gt;1,LOG(2^-'∆Ct calculation'!AF40,2),-1/LOG(2^-'∆Ct calculation'!AF40,2)))</f>
        <v/>
      </c>
      <c r="AJ41" s="92" t="str">
        <f>IF(ISERROR(LOG(2^-'∆Ct calculation'!AG40,2)),"",IF(LOG(2^-'∆Ct calculation'!AG40,2)&gt;1,LOG(2^-'∆Ct calculation'!AG40,2),-1/LOG(2^-'∆Ct calculation'!AG40,2)))</f>
        <v/>
      </c>
      <c r="AK41" s="92" t="str">
        <f>IF(ISERROR(LOG(2^-'∆Ct calculation'!AH40,2)),"",IF(LOG(2^-'∆Ct calculation'!AH40,2)&gt;1,LOG(2^-'∆Ct calculation'!AH40,2),-1/LOG(2^-'∆Ct calculation'!AH40,2)))</f>
        <v/>
      </c>
      <c r="AL41" s="92" t="str">
        <f>IF(ISERROR(LOG(2^-'∆Ct calculation'!AI40,2)),"",IF(LOG(2^-'∆Ct calculation'!AI40,2)&gt;1,LOG(2^-'∆Ct calculation'!AI40,2),-1/LOG(2^-'∆Ct calculation'!AI40,2)))</f>
        <v/>
      </c>
      <c r="AM41" s="201"/>
      <c r="AN41" s="201"/>
      <c r="AO41" s="201"/>
      <c r="AP41" s="201"/>
      <c r="AQ41" s="201"/>
      <c r="AR41" s="201"/>
      <c r="AS41" s="201"/>
      <c r="AT41" s="201"/>
      <c r="AU41" s="201"/>
    </row>
    <row r="42" spans="1:47" ht="20.100000000000001" customHeight="1">
      <c r="A42" s="201"/>
      <c r="B42" s="201"/>
      <c r="C42" s="13" t="str">
        <f>IF('Gene Informations'!A42="","",'Gene Informations'!A42)</f>
        <v/>
      </c>
      <c r="D42" s="13" t="str">
        <f>IF('Gene Informations'!B42="","",'Gene Informations'!B42)</f>
        <v/>
      </c>
      <c r="E42" s="101" t="str">
        <f>'∆Ct and 2^(-∆Ct) means'!B41</f>
        <v/>
      </c>
      <c r="F42" s="248" t="str">
        <f>IF(ISERROR(LOG(2^-'∆Ct calculation'!C41,2)),"",IF(LOG(2^-'∆Ct calculation'!C41,2)&gt;1,LOG(2^-'∆Ct calculation'!C41,2),-1/LOG(2^-'∆Ct calculation'!C41,2)))</f>
        <v/>
      </c>
      <c r="G42" s="248" t="str">
        <f>IF(ISERROR(LOG(2^-'∆Ct calculation'!D41,2)),"",IF(LOG(2^-'∆Ct calculation'!D41,2)&gt;1,LOG(2^-'∆Ct calculation'!D41,2),-1/LOG(2^-'∆Ct calculation'!D41,2)))</f>
        <v/>
      </c>
      <c r="H42" s="248" t="str">
        <f>IF(ISERROR(LOG(2^-'∆Ct calculation'!E41,2)),"",IF(LOG(2^-'∆Ct calculation'!E41,2)&gt;1,LOG(2^-'∆Ct calculation'!E41,2),-1/LOG(2^-'∆Ct calculation'!E41,2)))</f>
        <v/>
      </c>
      <c r="I42" s="248" t="str">
        <f>IF(ISERROR(LOG(2^-'∆Ct calculation'!F41,2)),"",IF(LOG(2^-'∆Ct calculation'!F41,2)&gt;1,LOG(2^-'∆Ct calculation'!F41,2),-1/LOG(2^-'∆Ct calculation'!F41,2)))</f>
        <v/>
      </c>
      <c r="J42" s="248" t="str">
        <f>IF(ISERROR(LOG(2^-'∆Ct calculation'!G41,2)),"",IF(LOG(2^-'∆Ct calculation'!G41,2)&gt;1,LOG(2^-'∆Ct calculation'!G41,2),-1/LOG(2^-'∆Ct calculation'!G41,2)))</f>
        <v/>
      </c>
      <c r="K42" s="248" t="str">
        <f>IF(ISERROR(LOG(2^-'∆Ct calculation'!H41,2)),"",IF(LOG(2^-'∆Ct calculation'!H41,2)&gt;1,LOG(2^-'∆Ct calculation'!H41,2),-1/LOG(2^-'∆Ct calculation'!H41,2)))</f>
        <v/>
      </c>
      <c r="L42" s="248" t="str">
        <f>IF(ISERROR(LOG(2^-'∆Ct calculation'!I41,2)),"",IF(LOG(2^-'∆Ct calculation'!I41,2)&gt;1,LOG(2^-'∆Ct calculation'!I41,2),-1/LOG(2^-'∆Ct calculation'!I41,2)))</f>
        <v/>
      </c>
      <c r="M42" s="248" t="str">
        <f>IF(ISERROR(LOG(2^-'∆Ct calculation'!J41,2)),"",IF(LOG(2^-'∆Ct calculation'!J41,2)&gt;1,LOG(2^-'∆Ct calculation'!J41,2),-1/LOG(2^-'∆Ct calculation'!J41,2)))</f>
        <v/>
      </c>
      <c r="N42" s="248" t="str">
        <f>IF(ISERROR(LOG(2^-'∆Ct calculation'!K41,2)),"",IF(LOG(2^-'∆Ct calculation'!K41,2)&gt;1,LOG(2^-'∆Ct calculation'!K41,2),-1/LOG(2^-'∆Ct calculation'!K41,2)))</f>
        <v/>
      </c>
      <c r="O42" s="92" t="str">
        <f>IF(ISERROR(LOG(2^-'∆Ct calculation'!L41,2)),"",IF(LOG(2^-'∆Ct calculation'!L41,2)&gt;1,LOG(2^-'∆Ct calculation'!L41,2),-1/LOG(2^-'∆Ct calculation'!L41,2)))</f>
        <v/>
      </c>
      <c r="P42" s="92" t="str">
        <f>IF(ISERROR(LOG(2^-'∆Ct calculation'!M41,2)),"",IF(LOG(2^-'∆Ct calculation'!M41,2)&gt;1,LOG(2^-'∆Ct calculation'!M41,2),-1/LOG(2^-'∆Ct calculation'!M41,2)))</f>
        <v/>
      </c>
      <c r="Q42" s="92" t="str">
        <f>IF(ISERROR(LOG(2^-'∆Ct calculation'!N41,2)),"",IF(LOG(2^-'∆Ct calculation'!N41,2)&gt;1,LOG(2^-'∆Ct calculation'!N41,2),-1/LOG(2^-'∆Ct calculation'!N41,2)))</f>
        <v/>
      </c>
      <c r="R42" s="92" t="str">
        <f>IF(ISERROR(LOG(2^-'∆Ct calculation'!O41,2)),"",IF(LOG(2^-'∆Ct calculation'!O41,2)&gt;1,LOG(2^-'∆Ct calculation'!O41,2),-1/LOG(2^-'∆Ct calculation'!O41,2)))</f>
        <v/>
      </c>
      <c r="S42" s="92" t="str">
        <f>IF(ISERROR(LOG(2^-'∆Ct calculation'!P41,2)),"",IF(LOG(2^-'∆Ct calculation'!P41,2)&gt;1,LOG(2^-'∆Ct calculation'!P41,2),-1/LOG(2^-'∆Ct calculation'!P41,2)))</f>
        <v/>
      </c>
      <c r="T42" s="92" t="str">
        <f>IF(ISERROR(LOG(2^-'∆Ct calculation'!Q41,2)),"",IF(LOG(2^-'∆Ct calculation'!Q41,2)&gt;1,LOG(2^-'∆Ct calculation'!Q41,2),-1/LOG(2^-'∆Ct calculation'!Q41,2)))</f>
        <v/>
      </c>
      <c r="U42" s="92" t="str">
        <f>IF(ISERROR(LOG(2^-'∆Ct calculation'!R41,2)),"",IF(LOG(2^-'∆Ct calculation'!R41,2)&gt;1,LOG(2^-'∆Ct calculation'!R41,2),-1/LOG(2^-'∆Ct calculation'!R41,2)))</f>
        <v/>
      </c>
      <c r="V42" s="92" t="str">
        <f>IF(ISERROR(LOG(2^-'∆Ct calculation'!S41,2)),"",IF(LOG(2^-'∆Ct calculation'!S41,2)&gt;1,LOG(2^-'∆Ct calculation'!S41,2),-1/LOG(2^-'∆Ct calculation'!S41,2)))</f>
        <v/>
      </c>
      <c r="W42" s="92" t="str">
        <f>IF(ISERROR(LOG(2^-'∆Ct calculation'!T41,2)),"",IF(LOG(2^-'∆Ct calculation'!T41,2)&gt;1,LOG(2^-'∆Ct calculation'!T41,2),-1/LOG(2^-'∆Ct calculation'!T41,2)))</f>
        <v/>
      </c>
      <c r="X42" s="92" t="str">
        <f>IF(ISERROR(LOG(2^-'∆Ct calculation'!U41,2)),"",IF(LOG(2^-'∆Ct calculation'!U41,2)&gt;1,LOG(2^-'∆Ct calculation'!U41,2),-1/LOG(2^-'∆Ct calculation'!U41,2)))</f>
        <v/>
      </c>
      <c r="Y42" s="92" t="str">
        <f>IF(ISERROR(LOG(2^-'∆Ct calculation'!V41,2)),"",IF(LOG(2^-'∆Ct calculation'!V41,2)&gt;1,LOG(2^-'∆Ct calculation'!V41,2),-1/LOG(2^-'∆Ct calculation'!V41,2)))</f>
        <v/>
      </c>
      <c r="Z42" s="92" t="str">
        <f>IF(ISERROR(LOG(2^-'∆Ct calculation'!W41,2)),"",IF(LOG(2^-'∆Ct calculation'!W41,2)&gt;1,LOG(2^-'∆Ct calculation'!W41,2),-1/LOG(2^-'∆Ct calculation'!W41,2)))</f>
        <v/>
      </c>
      <c r="AA42" s="92" t="str">
        <f>IF(ISERROR(LOG(2^-'∆Ct calculation'!X41,2)),"",IF(LOG(2^-'∆Ct calculation'!X41,2)&gt;1,LOG(2^-'∆Ct calculation'!X41,2),-1/LOG(2^-'∆Ct calculation'!X41,2)))</f>
        <v/>
      </c>
      <c r="AB42" s="92" t="str">
        <f>IF(ISERROR(LOG(2^-'∆Ct calculation'!Y41,2)),"",IF(LOG(2^-'∆Ct calculation'!Y41,2)&gt;1,LOG(2^-'∆Ct calculation'!Y41,2),-1/LOG(2^-'∆Ct calculation'!Y41,2)))</f>
        <v/>
      </c>
      <c r="AC42" s="92" t="str">
        <f>IF(ISERROR(LOG(2^-'∆Ct calculation'!Z41,2)),"",IF(LOG(2^-'∆Ct calculation'!Z41,2)&gt;1,LOG(2^-'∆Ct calculation'!Z41,2),-1/LOG(2^-'∆Ct calculation'!Z41,2)))</f>
        <v/>
      </c>
      <c r="AD42" s="92" t="str">
        <f>IF(ISERROR(LOG(2^-'∆Ct calculation'!AA41,2)),"",IF(LOG(2^-'∆Ct calculation'!AA41,2)&gt;1,LOG(2^-'∆Ct calculation'!AA41,2),-1/LOG(2^-'∆Ct calculation'!AA41,2)))</f>
        <v/>
      </c>
      <c r="AE42" s="92" t="str">
        <f>IF(ISERROR(LOG(2^-'∆Ct calculation'!AB41,2)),"",IF(LOG(2^-'∆Ct calculation'!AB41,2)&gt;1,LOG(2^-'∆Ct calculation'!AB41,2),-1/LOG(2^-'∆Ct calculation'!AB41,2)))</f>
        <v/>
      </c>
      <c r="AF42" s="92" t="str">
        <f>IF(ISERROR(LOG(2^-'∆Ct calculation'!AC41,2)),"",IF(LOG(2^-'∆Ct calculation'!AC41,2)&gt;1,LOG(2^-'∆Ct calculation'!AC41,2),-1/LOG(2^-'∆Ct calculation'!AC41,2)))</f>
        <v/>
      </c>
      <c r="AG42" s="92" t="str">
        <f>IF(ISERROR(LOG(2^-'∆Ct calculation'!AD41,2)),"",IF(LOG(2^-'∆Ct calculation'!AD41,2)&gt;1,LOG(2^-'∆Ct calculation'!AD41,2),-1/LOG(2^-'∆Ct calculation'!AD41,2)))</f>
        <v/>
      </c>
      <c r="AH42" s="92" t="str">
        <f>IF(ISERROR(LOG(2^-'∆Ct calculation'!AE41,2)),"",IF(LOG(2^-'∆Ct calculation'!AE41,2)&gt;1,LOG(2^-'∆Ct calculation'!AE41,2),-1/LOG(2^-'∆Ct calculation'!AE41,2)))</f>
        <v/>
      </c>
      <c r="AI42" s="92" t="str">
        <f>IF(ISERROR(LOG(2^-'∆Ct calculation'!AF41,2)),"",IF(LOG(2^-'∆Ct calculation'!AF41,2)&gt;1,LOG(2^-'∆Ct calculation'!AF41,2),-1/LOG(2^-'∆Ct calculation'!AF41,2)))</f>
        <v/>
      </c>
      <c r="AJ42" s="92" t="str">
        <f>IF(ISERROR(LOG(2^-'∆Ct calculation'!AG41,2)),"",IF(LOG(2^-'∆Ct calculation'!AG41,2)&gt;1,LOG(2^-'∆Ct calculation'!AG41,2),-1/LOG(2^-'∆Ct calculation'!AG41,2)))</f>
        <v/>
      </c>
      <c r="AK42" s="92" t="str">
        <f>IF(ISERROR(LOG(2^-'∆Ct calculation'!AH41,2)),"",IF(LOG(2^-'∆Ct calculation'!AH41,2)&gt;1,LOG(2^-'∆Ct calculation'!AH41,2),-1/LOG(2^-'∆Ct calculation'!AH41,2)))</f>
        <v/>
      </c>
      <c r="AL42" s="92" t="str">
        <f>IF(ISERROR(LOG(2^-'∆Ct calculation'!AI41,2)),"",IF(LOG(2^-'∆Ct calculation'!AI41,2)&gt;1,LOG(2^-'∆Ct calculation'!AI41,2),-1/LOG(2^-'∆Ct calculation'!AI41,2)))</f>
        <v/>
      </c>
      <c r="AM42" s="201"/>
      <c r="AN42" s="201"/>
      <c r="AO42" s="201"/>
      <c r="AP42" s="201"/>
      <c r="AQ42" s="201"/>
      <c r="AR42" s="201"/>
      <c r="AS42" s="201"/>
      <c r="AT42" s="201"/>
      <c r="AU42" s="201"/>
    </row>
    <row r="43" spans="1:47" ht="20.100000000000001" customHeight="1">
      <c r="A43" s="201"/>
      <c r="B43" s="201"/>
      <c r="C43" s="13" t="str">
        <f>IF('Gene Informations'!A43="","",'Gene Informations'!A43)</f>
        <v/>
      </c>
      <c r="D43" s="13" t="str">
        <f>IF('Gene Informations'!B43="","",'Gene Informations'!B43)</f>
        <v/>
      </c>
      <c r="E43" s="101" t="str">
        <f>'∆Ct and 2^(-∆Ct) means'!B42</f>
        <v/>
      </c>
      <c r="F43" s="248" t="str">
        <f>IF(ISERROR(LOG(2^-'∆Ct calculation'!C42,2)),"",IF(LOG(2^-'∆Ct calculation'!C42,2)&gt;1,LOG(2^-'∆Ct calculation'!C42,2),-1/LOG(2^-'∆Ct calculation'!C42,2)))</f>
        <v/>
      </c>
      <c r="G43" s="248" t="str">
        <f>IF(ISERROR(LOG(2^-'∆Ct calculation'!D42,2)),"",IF(LOG(2^-'∆Ct calculation'!D42,2)&gt;1,LOG(2^-'∆Ct calculation'!D42,2),-1/LOG(2^-'∆Ct calculation'!D42,2)))</f>
        <v/>
      </c>
      <c r="H43" s="248" t="str">
        <f>IF(ISERROR(LOG(2^-'∆Ct calculation'!E42,2)),"",IF(LOG(2^-'∆Ct calculation'!E42,2)&gt;1,LOG(2^-'∆Ct calculation'!E42,2),-1/LOG(2^-'∆Ct calculation'!E42,2)))</f>
        <v/>
      </c>
      <c r="I43" s="248" t="str">
        <f>IF(ISERROR(LOG(2^-'∆Ct calculation'!F42,2)),"",IF(LOG(2^-'∆Ct calculation'!F42,2)&gt;1,LOG(2^-'∆Ct calculation'!F42,2),-1/LOG(2^-'∆Ct calculation'!F42,2)))</f>
        <v/>
      </c>
      <c r="J43" s="248" t="str">
        <f>IF(ISERROR(LOG(2^-'∆Ct calculation'!G42,2)),"",IF(LOG(2^-'∆Ct calculation'!G42,2)&gt;1,LOG(2^-'∆Ct calculation'!G42,2),-1/LOG(2^-'∆Ct calculation'!G42,2)))</f>
        <v/>
      </c>
      <c r="K43" s="248" t="str">
        <f>IF(ISERROR(LOG(2^-'∆Ct calculation'!H42,2)),"",IF(LOG(2^-'∆Ct calculation'!H42,2)&gt;1,LOG(2^-'∆Ct calculation'!H42,2),-1/LOG(2^-'∆Ct calculation'!H42,2)))</f>
        <v/>
      </c>
      <c r="L43" s="248" t="str">
        <f>IF(ISERROR(LOG(2^-'∆Ct calculation'!I42,2)),"",IF(LOG(2^-'∆Ct calculation'!I42,2)&gt;1,LOG(2^-'∆Ct calculation'!I42,2),-1/LOG(2^-'∆Ct calculation'!I42,2)))</f>
        <v/>
      </c>
      <c r="M43" s="248" t="str">
        <f>IF(ISERROR(LOG(2^-'∆Ct calculation'!J42,2)),"",IF(LOG(2^-'∆Ct calculation'!J42,2)&gt;1,LOG(2^-'∆Ct calculation'!J42,2),-1/LOG(2^-'∆Ct calculation'!J42,2)))</f>
        <v/>
      </c>
      <c r="N43" s="248" t="str">
        <f>IF(ISERROR(LOG(2^-'∆Ct calculation'!K42,2)),"",IF(LOG(2^-'∆Ct calculation'!K42,2)&gt;1,LOG(2^-'∆Ct calculation'!K42,2),-1/LOG(2^-'∆Ct calculation'!K42,2)))</f>
        <v/>
      </c>
      <c r="O43" s="92" t="str">
        <f>IF(ISERROR(LOG(2^-'∆Ct calculation'!L42,2)),"",IF(LOG(2^-'∆Ct calculation'!L42,2)&gt;1,LOG(2^-'∆Ct calculation'!L42,2),-1/LOG(2^-'∆Ct calculation'!L42,2)))</f>
        <v/>
      </c>
      <c r="P43" s="92" t="str">
        <f>IF(ISERROR(LOG(2^-'∆Ct calculation'!M42,2)),"",IF(LOG(2^-'∆Ct calculation'!M42,2)&gt;1,LOG(2^-'∆Ct calculation'!M42,2),-1/LOG(2^-'∆Ct calculation'!M42,2)))</f>
        <v/>
      </c>
      <c r="Q43" s="92" t="str">
        <f>IF(ISERROR(LOG(2^-'∆Ct calculation'!N42,2)),"",IF(LOG(2^-'∆Ct calculation'!N42,2)&gt;1,LOG(2^-'∆Ct calculation'!N42,2),-1/LOG(2^-'∆Ct calculation'!N42,2)))</f>
        <v/>
      </c>
      <c r="R43" s="92" t="str">
        <f>IF(ISERROR(LOG(2^-'∆Ct calculation'!O42,2)),"",IF(LOG(2^-'∆Ct calculation'!O42,2)&gt;1,LOG(2^-'∆Ct calculation'!O42,2),-1/LOG(2^-'∆Ct calculation'!O42,2)))</f>
        <v/>
      </c>
      <c r="S43" s="92" t="str">
        <f>IF(ISERROR(LOG(2^-'∆Ct calculation'!P42,2)),"",IF(LOG(2^-'∆Ct calculation'!P42,2)&gt;1,LOG(2^-'∆Ct calculation'!P42,2),-1/LOG(2^-'∆Ct calculation'!P42,2)))</f>
        <v/>
      </c>
      <c r="T43" s="92" t="str">
        <f>IF(ISERROR(LOG(2^-'∆Ct calculation'!Q42,2)),"",IF(LOG(2^-'∆Ct calculation'!Q42,2)&gt;1,LOG(2^-'∆Ct calculation'!Q42,2),-1/LOG(2^-'∆Ct calculation'!Q42,2)))</f>
        <v/>
      </c>
      <c r="U43" s="92" t="str">
        <f>IF(ISERROR(LOG(2^-'∆Ct calculation'!R42,2)),"",IF(LOG(2^-'∆Ct calculation'!R42,2)&gt;1,LOG(2^-'∆Ct calculation'!R42,2),-1/LOG(2^-'∆Ct calculation'!R42,2)))</f>
        <v/>
      </c>
      <c r="V43" s="92" t="str">
        <f>IF(ISERROR(LOG(2^-'∆Ct calculation'!S42,2)),"",IF(LOG(2^-'∆Ct calculation'!S42,2)&gt;1,LOG(2^-'∆Ct calculation'!S42,2),-1/LOG(2^-'∆Ct calculation'!S42,2)))</f>
        <v/>
      </c>
      <c r="W43" s="92" t="str">
        <f>IF(ISERROR(LOG(2^-'∆Ct calculation'!T42,2)),"",IF(LOG(2^-'∆Ct calculation'!T42,2)&gt;1,LOG(2^-'∆Ct calculation'!T42,2),-1/LOG(2^-'∆Ct calculation'!T42,2)))</f>
        <v/>
      </c>
      <c r="X43" s="92" t="str">
        <f>IF(ISERROR(LOG(2^-'∆Ct calculation'!U42,2)),"",IF(LOG(2^-'∆Ct calculation'!U42,2)&gt;1,LOG(2^-'∆Ct calculation'!U42,2),-1/LOG(2^-'∆Ct calculation'!U42,2)))</f>
        <v/>
      </c>
      <c r="Y43" s="92" t="str">
        <f>IF(ISERROR(LOG(2^-'∆Ct calculation'!V42,2)),"",IF(LOG(2^-'∆Ct calculation'!V42,2)&gt;1,LOG(2^-'∆Ct calculation'!V42,2),-1/LOG(2^-'∆Ct calculation'!V42,2)))</f>
        <v/>
      </c>
      <c r="Z43" s="92" t="str">
        <f>IF(ISERROR(LOG(2^-'∆Ct calculation'!W42,2)),"",IF(LOG(2^-'∆Ct calculation'!W42,2)&gt;1,LOG(2^-'∆Ct calculation'!W42,2),-1/LOG(2^-'∆Ct calculation'!W42,2)))</f>
        <v/>
      </c>
      <c r="AA43" s="92" t="str">
        <f>IF(ISERROR(LOG(2^-'∆Ct calculation'!X42,2)),"",IF(LOG(2^-'∆Ct calculation'!X42,2)&gt;1,LOG(2^-'∆Ct calculation'!X42,2),-1/LOG(2^-'∆Ct calculation'!X42,2)))</f>
        <v/>
      </c>
      <c r="AB43" s="92" t="str">
        <f>IF(ISERROR(LOG(2^-'∆Ct calculation'!Y42,2)),"",IF(LOG(2^-'∆Ct calculation'!Y42,2)&gt;1,LOG(2^-'∆Ct calculation'!Y42,2),-1/LOG(2^-'∆Ct calculation'!Y42,2)))</f>
        <v/>
      </c>
      <c r="AC43" s="92" t="str">
        <f>IF(ISERROR(LOG(2^-'∆Ct calculation'!Z42,2)),"",IF(LOG(2^-'∆Ct calculation'!Z42,2)&gt;1,LOG(2^-'∆Ct calculation'!Z42,2),-1/LOG(2^-'∆Ct calculation'!Z42,2)))</f>
        <v/>
      </c>
      <c r="AD43" s="92" t="str">
        <f>IF(ISERROR(LOG(2^-'∆Ct calculation'!AA42,2)),"",IF(LOG(2^-'∆Ct calculation'!AA42,2)&gt;1,LOG(2^-'∆Ct calculation'!AA42,2),-1/LOG(2^-'∆Ct calculation'!AA42,2)))</f>
        <v/>
      </c>
      <c r="AE43" s="92" t="str">
        <f>IF(ISERROR(LOG(2^-'∆Ct calculation'!AB42,2)),"",IF(LOG(2^-'∆Ct calculation'!AB42,2)&gt;1,LOG(2^-'∆Ct calculation'!AB42,2),-1/LOG(2^-'∆Ct calculation'!AB42,2)))</f>
        <v/>
      </c>
      <c r="AF43" s="92" t="str">
        <f>IF(ISERROR(LOG(2^-'∆Ct calculation'!AC42,2)),"",IF(LOG(2^-'∆Ct calculation'!AC42,2)&gt;1,LOG(2^-'∆Ct calculation'!AC42,2),-1/LOG(2^-'∆Ct calculation'!AC42,2)))</f>
        <v/>
      </c>
      <c r="AG43" s="92" t="str">
        <f>IF(ISERROR(LOG(2^-'∆Ct calculation'!AD42,2)),"",IF(LOG(2^-'∆Ct calculation'!AD42,2)&gt;1,LOG(2^-'∆Ct calculation'!AD42,2),-1/LOG(2^-'∆Ct calculation'!AD42,2)))</f>
        <v/>
      </c>
      <c r="AH43" s="92" t="str">
        <f>IF(ISERROR(LOG(2^-'∆Ct calculation'!AE42,2)),"",IF(LOG(2^-'∆Ct calculation'!AE42,2)&gt;1,LOG(2^-'∆Ct calculation'!AE42,2),-1/LOG(2^-'∆Ct calculation'!AE42,2)))</f>
        <v/>
      </c>
      <c r="AI43" s="92" t="str">
        <f>IF(ISERROR(LOG(2^-'∆Ct calculation'!AF42,2)),"",IF(LOG(2^-'∆Ct calculation'!AF42,2)&gt;1,LOG(2^-'∆Ct calculation'!AF42,2),-1/LOG(2^-'∆Ct calculation'!AF42,2)))</f>
        <v/>
      </c>
      <c r="AJ43" s="92" t="str">
        <f>IF(ISERROR(LOG(2^-'∆Ct calculation'!AG42,2)),"",IF(LOG(2^-'∆Ct calculation'!AG42,2)&gt;1,LOG(2^-'∆Ct calculation'!AG42,2),-1/LOG(2^-'∆Ct calculation'!AG42,2)))</f>
        <v/>
      </c>
      <c r="AK43" s="92" t="str">
        <f>IF(ISERROR(LOG(2^-'∆Ct calculation'!AH42,2)),"",IF(LOG(2^-'∆Ct calculation'!AH42,2)&gt;1,LOG(2^-'∆Ct calculation'!AH42,2),-1/LOG(2^-'∆Ct calculation'!AH42,2)))</f>
        <v/>
      </c>
      <c r="AL43" s="92" t="str">
        <f>IF(ISERROR(LOG(2^-'∆Ct calculation'!AI42,2)),"",IF(LOG(2^-'∆Ct calculation'!AI42,2)&gt;1,LOG(2^-'∆Ct calculation'!AI42,2),-1/LOG(2^-'∆Ct calculation'!AI42,2)))</f>
        <v/>
      </c>
      <c r="AM43" s="201"/>
      <c r="AN43" s="201"/>
      <c r="AO43" s="201"/>
      <c r="AP43" s="201"/>
      <c r="AQ43" s="201"/>
      <c r="AR43" s="201"/>
      <c r="AS43" s="201"/>
      <c r="AT43" s="201"/>
      <c r="AU43" s="201"/>
    </row>
    <row r="44" spans="1:47" ht="20.100000000000001" customHeight="1">
      <c r="A44" s="201"/>
      <c r="B44" s="201"/>
      <c r="C44" s="13" t="str">
        <f>IF('Gene Informations'!A44="","",'Gene Informations'!A44)</f>
        <v/>
      </c>
      <c r="D44" s="13" t="str">
        <f>IF('Gene Informations'!B44="","",'Gene Informations'!B44)</f>
        <v/>
      </c>
      <c r="E44" s="101" t="str">
        <f>'∆Ct and 2^(-∆Ct) means'!B43</f>
        <v/>
      </c>
      <c r="F44" s="248" t="str">
        <f>IF(ISERROR(LOG(2^-'∆Ct calculation'!C43,2)),"",IF(LOG(2^-'∆Ct calculation'!C43,2)&gt;1,LOG(2^-'∆Ct calculation'!C43,2),-1/LOG(2^-'∆Ct calculation'!C43,2)))</f>
        <v/>
      </c>
      <c r="G44" s="248" t="str">
        <f>IF(ISERROR(LOG(2^-'∆Ct calculation'!D43,2)),"",IF(LOG(2^-'∆Ct calculation'!D43,2)&gt;1,LOG(2^-'∆Ct calculation'!D43,2),-1/LOG(2^-'∆Ct calculation'!D43,2)))</f>
        <v/>
      </c>
      <c r="H44" s="248" t="str">
        <f>IF(ISERROR(LOG(2^-'∆Ct calculation'!E43,2)),"",IF(LOG(2^-'∆Ct calculation'!E43,2)&gt;1,LOG(2^-'∆Ct calculation'!E43,2),-1/LOG(2^-'∆Ct calculation'!E43,2)))</f>
        <v/>
      </c>
      <c r="I44" s="248" t="str">
        <f>IF(ISERROR(LOG(2^-'∆Ct calculation'!F43,2)),"",IF(LOG(2^-'∆Ct calculation'!F43,2)&gt;1,LOG(2^-'∆Ct calculation'!F43,2),-1/LOG(2^-'∆Ct calculation'!F43,2)))</f>
        <v/>
      </c>
      <c r="J44" s="248" t="str">
        <f>IF(ISERROR(LOG(2^-'∆Ct calculation'!G43,2)),"",IF(LOG(2^-'∆Ct calculation'!G43,2)&gt;1,LOG(2^-'∆Ct calculation'!G43,2),-1/LOG(2^-'∆Ct calculation'!G43,2)))</f>
        <v/>
      </c>
      <c r="K44" s="248" t="str">
        <f>IF(ISERROR(LOG(2^-'∆Ct calculation'!H43,2)),"",IF(LOG(2^-'∆Ct calculation'!H43,2)&gt;1,LOG(2^-'∆Ct calculation'!H43,2),-1/LOG(2^-'∆Ct calculation'!H43,2)))</f>
        <v/>
      </c>
      <c r="L44" s="248" t="str">
        <f>IF(ISERROR(LOG(2^-'∆Ct calculation'!I43,2)),"",IF(LOG(2^-'∆Ct calculation'!I43,2)&gt;1,LOG(2^-'∆Ct calculation'!I43,2),-1/LOG(2^-'∆Ct calculation'!I43,2)))</f>
        <v/>
      </c>
      <c r="M44" s="248" t="str">
        <f>IF(ISERROR(LOG(2^-'∆Ct calculation'!J43,2)),"",IF(LOG(2^-'∆Ct calculation'!J43,2)&gt;1,LOG(2^-'∆Ct calculation'!J43,2),-1/LOG(2^-'∆Ct calculation'!J43,2)))</f>
        <v/>
      </c>
      <c r="N44" s="248" t="str">
        <f>IF(ISERROR(LOG(2^-'∆Ct calculation'!K43,2)),"",IF(LOG(2^-'∆Ct calculation'!K43,2)&gt;1,LOG(2^-'∆Ct calculation'!K43,2),-1/LOG(2^-'∆Ct calculation'!K43,2)))</f>
        <v/>
      </c>
      <c r="O44" s="92" t="str">
        <f>IF(ISERROR(LOG(2^-'∆Ct calculation'!L43,2)),"",IF(LOG(2^-'∆Ct calculation'!L43,2)&gt;1,LOG(2^-'∆Ct calculation'!L43,2),-1/LOG(2^-'∆Ct calculation'!L43,2)))</f>
        <v/>
      </c>
      <c r="P44" s="92" t="str">
        <f>IF(ISERROR(LOG(2^-'∆Ct calculation'!M43,2)),"",IF(LOG(2^-'∆Ct calculation'!M43,2)&gt;1,LOG(2^-'∆Ct calculation'!M43,2),-1/LOG(2^-'∆Ct calculation'!M43,2)))</f>
        <v/>
      </c>
      <c r="Q44" s="92" t="str">
        <f>IF(ISERROR(LOG(2^-'∆Ct calculation'!N43,2)),"",IF(LOG(2^-'∆Ct calculation'!N43,2)&gt;1,LOG(2^-'∆Ct calculation'!N43,2),-1/LOG(2^-'∆Ct calculation'!N43,2)))</f>
        <v/>
      </c>
      <c r="R44" s="92" t="str">
        <f>IF(ISERROR(LOG(2^-'∆Ct calculation'!O43,2)),"",IF(LOG(2^-'∆Ct calculation'!O43,2)&gt;1,LOG(2^-'∆Ct calculation'!O43,2),-1/LOG(2^-'∆Ct calculation'!O43,2)))</f>
        <v/>
      </c>
      <c r="S44" s="92" t="str">
        <f>IF(ISERROR(LOG(2^-'∆Ct calculation'!P43,2)),"",IF(LOG(2^-'∆Ct calculation'!P43,2)&gt;1,LOG(2^-'∆Ct calculation'!P43,2),-1/LOG(2^-'∆Ct calculation'!P43,2)))</f>
        <v/>
      </c>
      <c r="T44" s="92" t="str">
        <f>IF(ISERROR(LOG(2^-'∆Ct calculation'!Q43,2)),"",IF(LOG(2^-'∆Ct calculation'!Q43,2)&gt;1,LOG(2^-'∆Ct calculation'!Q43,2),-1/LOG(2^-'∆Ct calculation'!Q43,2)))</f>
        <v/>
      </c>
      <c r="U44" s="92" t="str">
        <f>IF(ISERROR(LOG(2^-'∆Ct calculation'!R43,2)),"",IF(LOG(2^-'∆Ct calculation'!R43,2)&gt;1,LOG(2^-'∆Ct calculation'!R43,2),-1/LOG(2^-'∆Ct calculation'!R43,2)))</f>
        <v/>
      </c>
      <c r="V44" s="92" t="str">
        <f>IF(ISERROR(LOG(2^-'∆Ct calculation'!S43,2)),"",IF(LOG(2^-'∆Ct calculation'!S43,2)&gt;1,LOG(2^-'∆Ct calculation'!S43,2),-1/LOG(2^-'∆Ct calculation'!S43,2)))</f>
        <v/>
      </c>
      <c r="W44" s="92" t="str">
        <f>IF(ISERROR(LOG(2^-'∆Ct calculation'!T43,2)),"",IF(LOG(2^-'∆Ct calculation'!T43,2)&gt;1,LOG(2^-'∆Ct calculation'!T43,2),-1/LOG(2^-'∆Ct calculation'!T43,2)))</f>
        <v/>
      </c>
      <c r="X44" s="92" t="str">
        <f>IF(ISERROR(LOG(2^-'∆Ct calculation'!U43,2)),"",IF(LOG(2^-'∆Ct calculation'!U43,2)&gt;1,LOG(2^-'∆Ct calculation'!U43,2),-1/LOG(2^-'∆Ct calculation'!U43,2)))</f>
        <v/>
      </c>
      <c r="Y44" s="92" t="str">
        <f>IF(ISERROR(LOG(2^-'∆Ct calculation'!V43,2)),"",IF(LOG(2^-'∆Ct calculation'!V43,2)&gt;1,LOG(2^-'∆Ct calculation'!V43,2),-1/LOG(2^-'∆Ct calculation'!V43,2)))</f>
        <v/>
      </c>
      <c r="Z44" s="92" t="str">
        <f>IF(ISERROR(LOG(2^-'∆Ct calculation'!W43,2)),"",IF(LOG(2^-'∆Ct calculation'!W43,2)&gt;1,LOG(2^-'∆Ct calculation'!W43,2),-1/LOG(2^-'∆Ct calculation'!W43,2)))</f>
        <v/>
      </c>
      <c r="AA44" s="92" t="str">
        <f>IF(ISERROR(LOG(2^-'∆Ct calculation'!X43,2)),"",IF(LOG(2^-'∆Ct calculation'!X43,2)&gt;1,LOG(2^-'∆Ct calculation'!X43,2),-1/LOG(2^-'∆Ct calculation'!X43,2)))</f>
        <v/>
      </c>
      <c r="AB44" s="92" t="str">
        <f>IF(ISERROR(LOG(2^-'∆Ct calculation'!Y43,2)),"",IF(LOG(2^-'∆Ct calculation'!Y43,2)&gt;1,LOG(2^-'∆Ct calculation'!Y43,2),-1/LOG(2^-'∆Ct calculation'!Y43,2)))</f>
        <v/>
      </c>
      <c r="AC44" s="92" t="str">
        <f>IF(ISERROR(LOG(2^-'∆Ct calculation'!Z43,2)),"",IF(LOG(2^-'∆Ct calculation'!Z43,2)&gt;1,LOG(2^-'∆Ct calculation'!Z43,2),-1/LOG(2^-'∆Ct calculation'!Z43,2)))</f>
        <v/>
      </c>
      <c r="AD44" s="92" t="str">
        <f>IF(ISERROR(LOG(2^-'∆Ct calculation'!AA43,2)),"",IF(LOG(2^-'∆Ct calculation'!AA43,2)&gt;1,LOG(2^-'∆Ct calculation'!AA43,2),-1/LOG(2^-'∆Ct calculation'!AA43,2)))</f>
        <v/>
      </c>
      <c r="AE44" s="92" t="str">
        <f>IF(ISERROR(LOG(2^-'∆Ct calculation'!AB43,2)),"",IF(LOG(2^-'∆Ct calculation'!AB43,2)&gt;1,LOG(2^-'∆Ct calculation'!AB43,2),-1/LOG(2^-'∆Ct calculation'!AB43,2)))</f>
        <v/>
      </c>
      <c r="AF44" s="92" t="str">
        <f>IF(ISERROR(LOG(2^-'∆Ct calculation'!AC43,2)),"",IF(LOG(2^-'∆Ct calculation'!AC43,2)&gt;1,LOG(2^-'∆Ct calculation'!AC43,2),-1/LOG(2^-'∆Ct calculation'!AC43,2)))</f>
        <v/>
      </c>
      <c r="AG44" s="92" t="str">
        <f>IF(ISERROR(LOG(2^-'∆Ct calculation'!AD43,2)),"",IF(LOG(2^-'∆Ct calculation'!AD43,2)&gt;1,LOG(2^-'∆Ct calculation'!AD43,2),-1/LOG(2^-'∆Ct calculation'!AD43,2)))</f>
        <v/>
      </c>
      <c r="AH44" s="92" t="str">
        <f>IF(ISERROR(LOG(2^-'∆Ct calculation'!AE43,2)),"",IF(LOG(2^-'∆Ct calculation'!AE43,2)&gt;1,LOG(2^-'∆Ct calculation'!AE43,2),-1/LOG(2^-'∆Ct calculation'!AE43,2)))</f>
        <v/>
      </c>
      <c r="AI44" s="92" t="str">
        <f>IF(ISERROR(LOG(2^-'∆Ct calculation'!AF43,2)),"",IF(LOG(2^-'∆Ct calculation'!AF43,2)&gt;1,LOG(2^-'∆Ct calculation'!AF43,2),-1/LOG(2^-'∆Ct calculation'!AF43,2)))</f>
        <v/>
      </c>
      <c r="AJ44" s="92" t="str">
        <f>IF(ISERROR(LOG(2^-'∆Ct calculation'!AG43,2)),"",IF(LOG(2^-'∆Ct calculation'!AG43,2)&gt;1,LOG(2^-'∆Ct calculation'!AG43,2),-1/LOG(2^-'∆Ct calculation'!AG43,2)))</f>
        <v/>
      </c>
      <c r="AK44" s="92" t="str">
        <f>IF(ISERROR(LOG(2^-'∆Ct calculation'!AH43,2)),"",IF(LOG(2^-'∆Ct calculation'!AH43,2)&gt;1,LOG(2^-'∆Ct calculation'!AH43,2),-1/LOG(2^-'∆Ct calculation'!AH43,2)))</f>
        <v/>
      </c>
      <c r="AL44" s="92" t="str">
        <f>IF(ISERROR(LOG(2^-'∆Ct calculation'!AI43,2)),"",IF(LOG(2^-'∆Ct calculation'!AI43,2)&gt;1,LOG(2^-'∆Ct calculation'!AI43,2),-1/LOG(2^-'∆Ct calculation'!AI43,2)))</f>
        <v/>
      </c>
      <c r="AM44" s="201"/>
      <c r="AN44" s="201"/>
      <c r="AO44" s="201"/>
      <c r="AP44" s="201"/>
      <c r="AQ44" s="201"/>
      <c r="AR44" s="201"/>
      <c r="AS44" s="201"/>
      <c r="AT44" s="201"/>
      <c r="AU44" s="201"/>
    </row>
    <row r="45" spans="1:47" ht="20.100000000000001" customHeight="1">
      <c r="A45" s="201"/>
      <c r="B45" s="201"/>
      <c r="C45" s="13" t="str">
        <f>IF('Gene Informations'!A45="","",'Gene Informations'!A45)</f>
        <v/>
      </c>
      <c r="D45" s="13" t="str">
        <f>IF('Gene Informations'!B45="","",'Gene Informations'!B45)</f>
        <v/>
      </c>
      <c r="E45" s="101" t="str">
        <f>'∆Ct and 2^(-∆Ct) means'!B44</f>
        <v/>
      </c>
      <c r="F45" s="248" t="str">
        <f>IF(ISERROR(LOG(2^-'∆Ct calculation'!C44,2)),"",IF(LOG(2^-'∆Ct calculation'!C44,2)&gt;1,LOG(2^-'∆Ct calculation'!C44,2),-1/LOG(2^-'∆Ct calculation'!C44,2)))</f>
        <v/>
      </c>
      <c r="G45" s="248" t="str">
        <f>IF(ISERROR(LOG(2^-'∆Ct calculation'!D44,2)),"",IF(LOG(2^-'∆Ct calculation'!D44,2)&gt;1,LOG(2^-'∆Ct calculation'!D44,2),-1/LOG(2^-'∆Ct calculation'!D44,2)))</f>
        <v/>
      </c>
      <c r="H45" s="248" t="str">
        <f>IF(ISERROR(LOG(2^-'∆Ct calculation'!E44,2)),"",IF(LOG(2^-'∆Ct calculation'!E44,2)&gt;1,LOG(2^-'∆Ct calculation'!E44,2),-1/LOG(2^-'∆Ct calculation'!E44,2)))</f>
        <v/>
      </c>
      <c r="I45" s="248" t="str">
        <f>IF(ISERROR(LOG(2^-'∆Ct calculation'!F44,2)),"",IF(LOG(2^-'∆Ct calculation'!F44,2)&gt;1,LOG(2^-'∆Ct calculation'!F44,2),-1/LOG(2^-'∆Ct calculation'!F44,2)))</f>
        <v/>
      </c>
      <c r="J45" s="248" t="str">
        <f>IF(ISERROR(LOG(2^-'∆Ct calculation'!G44,2)),"",IF(LOG(2^-'∆Ct calculation'!G44,2)&gt;1,LOG(2^-'∆Ct calculation'!G44,2),-1/LOG(2^-'∆Ct calculation'!G44,2)))</f>
        <v/>
      </c>
      <c r="K45" s="248" t="str">
        <f>IF(ISERROR(LOG(2^-'∆Ct calculation'!H44,2)),"",IF(LOG(2^-'∆Ct calculation'!H44,2)&gt;1,LOG(2^-'∆Ct calculation'!H44,2),-1/LOG(2^-'∆Ct calculation'!H44,2)))</f>
        <v/>
      </c>
      <c r="L45" s="248" t="str">
        <f>IF(ISERROR(LOG(2^-'∆Ct calculation'!I44,2)),"",IF(LOG(2^-'∆Ct calculation'!I44,2)&gt;1,LOG(2^-'∆Ct calculation'!I44,2),-1/LOG(2^-'∆Ct calculation'!I44,2)))</f>
        <v/>
      </c>
      <c r="M45" s="248" t="str">
        <f>IF(ISERROR(LOG(2^-'∆Ct calculation'!J44,2)),"",IF(LOG(2^-'∆Ct calculation'!J44,2)&gt;1,LOG(2^-'∆Ct calculation'!J44,2),-1/LOG(2^-'∆Ct calculation'!J44,2)))</f>
        <v/>
      </c>
      <c r="N45" s="248" t="str">
        <f>IF(ISERROR(LOG(2^-'∆Ct calculation'!K44,2)),"",IF(LOG(2^-'∆Ct calculation'!K44,2)&gt;1,LOG(2^-'∆Ct calculation'!K44,2),-1/LOG(2^-'∆Ct calculation'!K44,2)))</f>
        <v/>
      </c>
      <c r="O45" s="92" t="str">
        <f>IF(ISERROR(LOG(2^-'∆Ct calculation'!L44,2)),"",IF(LOG(2^-'∆Ct calculation'!L44,2)&gt;1,LOG(2^-'∆Ct calculation'!L44,2),-1/LOG(2^-'∆Ct calculation'!L44,2)))</f>
        <v/>
      </c>
      <c r="P45" s="92" t="str">
        <f>IF(ISERROR(LOG(2^-'∆Ct calculation'!M44,2)),"",IF(LOG(2^-'∆Ct calculation'!M44,2)&gt;1,LOG(2^-'∆Ct calculation'!M44,2),-1/LOG(2^-'∆Ct calculation'!M44,2)))</f>
        <v/>
      </c>
      <c r="Q45" s="92" t="str">
        <f>IF(ISERROR(LOG(2^-'∆Ct calculation'!N44,2)),"",IF(LOG(2^-'∆Ct calculation'!N44,2)&gt;1,LOG(2^-'∆Ct calculation'!N44,2),-1/LOG(2^-'∆Ct calculation'!N44,2)))</f>
        <v/>
      </c>
      <c r="R45" s="92" t="str">
        <f>IF(ISERROR(LOG(2^-'∆Ct calculation'!O44,2)),"",IF(LOG(2^-'∆Ct calculation'!O44,2)&gt;1,LOG(2^-'∆Ct calculation'!O44,2),-1/LOG(2^-'∆Ct calculation'!O44,2)))</f>
        <v/>
      </c>
      <c r="S45" s="92" t="str">
        <f>IF(ISERROR(LOG(2^-'∆Ct calculation'!P44,2)),"",IF(LOG(2^-'∆Ct calculation'!P44,2)&gt;1,LOG(2^-'∆Ct calculation'!P44,2),-1/LOG(2^-'∆Ct calculation'!P44,2)))</f>
        <v/>
      </c>
      <c r="T45" s="92" t="str">
        <f>IF(ISERROR(LOG(2^-'∆Ct calculation'!Q44,2)),"",IF(LOG(2^-'∆Ct calculation'!Q44,2)&gt;1,LOG(2^-'∆Ct calculation'!Q44,2),-1/LOG(2^-'∆Ct calculation'!Q44,2)))</f>
        <v/>
      </c>
      <c r="U45" s="92" t="str">
        <f>IF(ISERROR(LOG(2^-'∆Ct calculation'!R44,2)),"",IF(LOG(2^-'∆Ct calculation'!R44,2)&gt;1,LOG(2^-'∆Ct calculation'!R44,2),-1/LOG(2^-'∆Ct calculation'!R44,2)))</f>
        <v/>
      </c>
      <c r="V45" s="92" t="str">
        <f>IF(ISERROR(LOG(2^-'∆Ct calculation'!S44,2)),"",IF(LOG(2^-'∆Ct calculation'!S44,2)&gt;1,LOG(2^-'∆Ct calculation'!S44,2),-1/LOG(2^-'∆Ct calculation'!S44,2)))</f>
        <v/>
      </c>
      <c r="W45" s="92" t="str">
        <f>IF(ISERROR(LOG(2^-'∆Ct calculation'!T44,2)),"",IF(LOG(2^-'∆Ct calculation'!T44,2)&gt;1,LOG(2^-'∆Ct calculation'!T44,2),-1/LOG(2^-'∆Ct calculation'!T44,2)))</f>
        <v/>
      </c>
      <c r="X45" s="92" t="str">
        <f>IF(ISERROR(LOG(2^-'∆Ct calculation'!U44,2)),"",IF(LOG(2^-'∆Ct calculation'!U44,2)&gt;1,LOG(2^-'∆Ct calculation'!U44,2),-1/LOG(2^-'∆Ct calculation'!U44,2)))</f>
        <v/>
      </c>
      <c r="Y45" s="92" t="str">
        <f>IF(ISERROR(LOG(2^-'∆Ct calculation'!V44,2)),"",IF(LOG(2^-'∆Ct calculation'!V44,2)&gt;1,LOG(2^-'∆Ct calculation'!V44,2),-1/LOG(2^-'∆Ct calculation'!V44,2)))</f>
        <v/>
      </c>
      <c r="Z45" s="92" t="str">
        <f>IF(ISERROR(LOG(2^-'∆Ct calculation'!W44,2)),"",IF(LOG(2^-'∆Ct calculation'!W44,2)&gt;1,LOG(2^-'∆Ct calculation'!W44,2),-1/LOG(2^-'∆Ct calculation'!W44,2)))</f>
        <v/>
      </c>
      <c r="AA45" s="92" t="str">
        <f>IF(ISERROR(LOG(2^-'∆Ct calculation'!X44,2)),"",IF(LOG(2^-'∆Ct calculation'!X44,2)&gt;1,LOG(2^-'∆Ct calculation'!X44,2),-1/LOG(2^-'∆Ct calculation'!X44,2)))</f>
        <v/>
      </c>
      <c r="AB45" s="92" t="str">
        <f>IF(ISERROR(LOG(2^-'∆Ct calculation'!Y44,2)),"",IF(LOG(2^-'∆Ct calculation'!Y44,2)&gt;1,LOG(2^-'∆Ct calculation'!Y44,2),-1/LOG(2^-'∆Ct calculation'!Y44,2)))</f>
        <v/>
      </c>
      <c r="AC45" s="92" t="str">
        <f>IF(ISERROR(LOG(2^-'∆Ct calculation'!Z44,2)),"",IF(LOG(2^-'∆Ct calculation'!Z44,2)&gt;1,LOG(2^-'∆Ct calculation'!Z44,2),-1/LOG(2^-'∆Ct calculation'!Z44,2)))</f>
        <v/>
      </c>
      <c r="AD45" s="92" t="str">
        <f>IF(ISERROR(LOG(2^-'∆Ct calculation'!AA44,2)),"",IF(LOG(2^-'∆Ct calculation'!AA44,2)&gt;1,LOG(2^-'∆Ct calculation'!AA44,2),-1/LOG(2^-'∆Ct calculation'!AA44,2)))</f>
        <v/>
      </c>
      <c r="AE45" s="92" t="str">
        <f>IF(ISERROR(LOG(2^-'∆Ct calculation'!AB44,2)),"",IF(LOG(2^-'∆Ct calculation'!AB44,2)&gt;1,LOG(2^-'∆Ct calculation'!AB44,2),-1/LOG(2^-'∆Ct calculation'!AB44,2)))</f>
        <v/>
      </c>
      <c r="AF45" s="92" t="str">
        <f>IF(ISERROR(LOG(2^-'∆Ct calculation'!AC44,2)),"",IF(LOG(2^-'∆Ct calculation'!AC44,2)&gt;1,LOG(2^-'∆Ct calculation'!AC44,2),-1/LOG(2^-'∆Ct calculation'!AC44,2)))</f>
        <v/>
      </c>
      <c r="AG45" s="92" t="str">
        <f>IF(ISERROR(LOG(2^-'∆Ct calculation'!AD44,2)),"",IF(LOG(2^-'∆Ct calculation'!AD44,2)&gt;1,LOG(2^-'∆Ct calculation'!AD44,2),-1/LOG(2^-'∆Ct calculation'!AD44,2)))</f>
        <v/>
      </c>
      <c r="AH45" s="92" t="str">
        <f>IF(ISERROR(LOG(2^-'∆Ct calculation'!AE44,2)),"",IF(LOG(2^-'∆Ct calculation'!AE44,2)&gt;1,LOG(2^-'∆Ct calculation'!AE44,2),-1/LOG(2^-'∆Ct calculation'!AE44,2)))</f>
        <v/>
      </c>
      <c r="AI45" s="92" t="str">
        <f>IF(ISERROR(LOG(2^-'∆Ct calculation'!AF44,2)),"",IF(LOG(2^-'∆Ct calculation'!AF44,2)&gt;1,LOG(2^-'∆Ct calculation'!AF44,2),-1/LOG(2^-'∆Ct calculation'!AF44,2)))</f>
        <v/>
      </c>
      <c r="AJ45" s="92" t="str">
        <f>IF(ISERROR(LOG(2^-'∆Ct calculation'!AG44,2)),"",IF(LOG(2^-'∆Ct calculation'!AG44,2)&gt;1,LOG(2^-'∆Ct calculation'!AG44,2),-1/LOG(2^-'∆Ct calculation'!AG44,2)))</f>
        <v/>
      </c>
      <c r="AK45" s="92" t="str">
        <f>IF(ISERROR(LOG(2^-'∆Ct calculation'!AH44,2)),"",IF(LOG(2^-'∆Ct calculation'!AH44,2)&gt;1,LOG(2^-'∆Ct calculation'!AH44,2),-1/LOG(2^-'∆Ct calculation'!AH44,2)))</f>
        <v/>
      </c>
      <c r="AL45" s="92" t="str">
        <f>IF(ISERROR(LOG(2^-'∆Ct calculation'!AI44,2)),"",IF(LOG(2^-'∆Ct calculation'!AI44,2)&gt;1,LOG(2^-'∆Ct calculation'!AI44,2),-1/LOG(2^-'∆Ct calculation'!AI44,2)))</f>
        <v/>
      </c>
      <c r="AM45" s="201"/>
      <c r="AN45" s="201"/>
      <c r="AO45" s="201"/>
      <c r="AP45" s="201"/>
      <c r="AQ45" s="201"/>
      <c r="AR45" s="201"/>
      <c r="AS45" s="201"/>
      <c r="AT45" s="201"/>
      <c r="AU45" s="201"/>
    </row>
    <row r="46" spans="1:47" ht="20.100000000000001" customHeight="1">
      <c r="A46" s="201"/>
      <c r="B46" s="201"/>
      <c r="C46" s="13" t="str">
        <f>IF('Gene Informations'!A46="","",'Gene Informations'!A46)</f>
        <v/>
      </c>
      <c r="D46" s="13" t="str">
        <f>IF('Gene Informations'!B46="","",'Gene Informations'!B46)</f>
        <v/>
      </c>
      <c r="E46" s="101" t="str">
        <f>'∆Ct and 2^(-∆Ct) means'!B45</f>
        <v/>
      </c>
      <c r="F46" s="248" t="str">
        <f>IF(ISERROR(LOG(2^-'∆Ct calculation'!C45,2)),"",IF(LOG(2^-'∆Ct calculation'!C45,2)&gt;1,LOG(2^-'∆Ct calculation'!C45,2),-1/LOG(2^-'∆Ct calculation'!C45,2)))</f>
        <v/>
      </c>
      <c r="G46" s="248" t="str">
        <f>IF(ISERROR(LOG(2^-'∆Ct calculation'!D45,2)),"",IF(LOG(2^-'∆Ct calculation'!D45,2)&gt;1,LOG(2^-'∆Ct calculation'!D45,2),-1/LOG(2^-'∆Ct calculation'!D45,2)))</f>
        <v/>
      </c>
      <c r="H46" s="248" t="str">
        <f>IF(ISERROR(LOG(2^-'∆Ct calculation'!E45,2)),"",IF(LOG(2^-'∆Ct calculation'!E45,2)&gt;1,LOG(2^-'∆Ct calculation'!E45,2),-1/LOG(2^-'∆Ct calculation'!E45,2)))</f>
        <v/>
      </c>
      <c r="I46" s="248" t="str">
        <f>IF(ISERROR(LOG(2^-'∆Ct calculation'!F45,2)),"",IF(LOG(2^-'∆Ct calculation'!F45,2)&gt;1,LOG(2^-'∆Ct calculation'!F45,2),-1/LOG(2^-'∆Ct calculation'!F45,2)))</f>
        <v/>
      </c>
      <c r="J46" s="248" t="str">
        <f>IF(ISERROR(LOG(2^-'∆Ct calculation'!G45,2)),"",IF(LOG(2^-'∆Ct calculation'!G45,2)&gt;1,LOG(2^-'∆Ct calculation'!G45,2),-1/LOG(2^-'∆Ct calculation'!G45,2)))</f>
        <v/>
      </c>
      <c r="K46" s="248" t="str">
        <f>IF(ISERROR(LOG(2^-'∆Ct calculation'!H45,2)),"",IF(LOG(2^-'∆Ct calculation'!H45,2)&gt;1,LOG(2^-'∆Ct calculation'!H45,2),-1/LOG(2^-'∆Ct calculation'!H45,2)))</f>
        <v/>
      </c>
      <c r="L46" s="248" t="str">
        <f>IF(ISERROR(LOG(2^-'∆Ct calculation'!I45,2)),"",IF(LOG(2^-'∆Ct calculation'!I45,2)&gt;1,LOG(2^-'∆Ct calculation'!I45,2),-1/LOG(2^-'∆Ct calculation'!I45,2)))</f>
        <v/>
      </c>
      <c r="M46" s="248" t="str">
        <f>IF(ISERROR(LOG(2^-'∆Ct calculation'!J45,2)),"",IF(LOG(2^-'∆Ct calculation'!J45,2)&gt;1,LOG(2^-'∆Ct calculation'!J45,2),-1/LOG(2^-'∆Ct calculation'!J45,2)))</f>
        <v/>
      </c>
      <c r="N46" s="248" t="str">
        <f>IF(ISERROR(LOG(2^-'∆Ct calculation'!K45,2)),"",IF(LOG(2^-'∆Ct calculation'!K45,2)&gt;1,LOG(2^-'∆Ct calculation'!K45,2),-1/LOG(2^-'∆Ct calculation'!K45,2)))</f>
        <v/>
      </c>
      <c r="O46" s="92" t="str">
        <f>IF(ISERROR(LOG(2^-'∆Ct calculation'!L45,2)),"",IF(LOG(2^-'∆Ct calculation'!L45,2)&gt;1,LOG(2^-'∆Ct calculation'!L45,2),-1/LOG(2^-'∆Ct calculation'!L45,2)))</f>
        <v/>
      </c>
      <c r="P46" s="92" t="str">
        <f>IF(ISERROR(LOG(2^-'∆Ct calculation'!M45,2)),"",IF(LOG(2^-'∆Ct calculation'!M45,2)&gt;1,LOG(2^-'∆Ct calculation'!M45,2),-1/LOG(2^-'∆Ct calculation'!M45,2)))</f>
        <v/>
      </c>
      <c r="Q46" s="92" t="str">
        <f>IF(ISERROR(LOG(2^-'∆Ct calculation'!N45,2)),"",IF(LOG(2^-'∆Ct calculation'!N45,2)&gt;1,LOG(2^-'∆Ct calculation'!N45,2),-1/LOG(2^-'∆Ct calculation'!N45,2)))</f>
        <v/>
      </c>
      <c r="R46" s="92" t="str">
        <f>IF(ISERROR(LOG(2^-'∆Ct calculation'!O45,2)),"",IF(LOG(2^-'∆Ct calculation'!O45,2)&gt;1,LOG(2^-'∆Ct calculation'!O45,2),-1/LOG(2^-'∆Ct calculation'!O45,2)))</f>
        <v/>
      </c>
      <c r="S46" s="92" t="str">
        <f>IF(ISERROR(LOG(2^-'∆Ct calculation'!P45,2)),"",IF(LOG(2^-'∆Ct calculation'!P45,2)&gt;1,LOG(2^-'∆Ct calculation'!P45,2),-1/LOG(2^-'∆Ct calculation'!P45,2)))</f>
        <v/>
      </c>
      <c r="T46" s="92" t="str">
        <f>IF(ISERROR(LOG(2^-'∆Ct calculation'!Q45,2)),"",IF(LOG(2^-'∆Ct calculation'!Q45,2)&gt;1,LOG(2^-'∆Ct calculation'!Q45,2),-1/LOG(2^-'∆Ct calculation'!Q45,2)))</f>
        <v/>
      </c>
      <c r="U46" s="92" t="str">
        <f>IF(ISERROR(LOG(2^-'∆Ct calculation'!R45,2)),"",IF(LOG(2^-'∆Ct calculation'!R45,2)&gt;1,LOG(2^-'∆Ct calculation'!R45,2),-1/LOG(2^-'∆Ct calculation'!R45,2)))</f>
        <v/>
      </c>
      <c r="V46" s="92" t="str">
        <f>IF(ISERROR(LOG(2^-'∆Ct calculation'!S45,2)),"",IF(LOG(2^-'∆Ct calculation'!S45,2)&gt;1,LOG(2^-'∆Ct calculation'!S45,2),-1/LOG(2^-'∆Ct calculation'!S45,2)))</f>
        <v/>
      </c>
      <c r="W46" s="92" t="str">
        <f>IF(ISERROR(LOG(2^-'∆Ct calculation'!T45,2)),"",IF(LOG(2^-'∆Ct calculation'!T45,2)&gt;1,LOG(2^-'∆Ct calculation'!T45,2),-1/LOG(2^-'∆Ct calculation'!T45,2)))</f>
        <v/>
      </c>
      <c r="X46" s="92" t="str">
        <f>IF(ISERROR(LOG(2^-'∆Ct calculation'!U45,2)),"",IF(LOG(2^-'∆Ct calculation'!U45,2)&gt;1,LOG(2^-'∆Ct calculation'!U45,2),-1/LOG(2^-'∆Ct calculation'!U45,2)))</f>
        <v/>
      </c>
      <c r="Y46" s="92" t="str">
        <f>IF(ISERROR(LOG(2^-'∆Ct calculation'!V45,2)),"",IF(LOG(2^-'∆Ct calculation'!V45,2)&gt;1,LOG(2^-'∆Ct calculation'!V45,2),-1/LOG(2^-'∆Ct calculation'!V45,2)))</f>
        <v/>
      </c>
      <c r="Z46" s="92" t="str">
        <f>IF(ISERROR(LOG(2^-'∆Ct calculation'!W45,2)),"",IF(LOG(2^-'∆Ct calculation'!W45,2)&gt;1,LOG(2^-'∆Ct calculation'!W45,2),-1/LOG(2^-'∆Ct calculation'!W45,2)))</f>
        <v/>
      </c>
      <c r="AA46" s="92" t="str">
        <f>IF(ISERROR(LOG(2^-'∆Ct calculation'!X45,2)),"",IF(LOG(2^-'∆Ct calculation'!X45,2)&gt;1,LOG(2^-'∆Ct calculation'!X45,2),-1/LOG(2^-'∆Ct calculation'!X45,2)))</f>
        <v/>
      </c>
      <c r="AB46" s="92" t="str">
        <f>IF(ISERROR(LOG(2^-'∆Ct calculation'!Y45,2)),"",IF(LOG(2^-'∆Ct calculation'!Y45,2)&gt;1,LOG(2^-'∆Ct calculation'!Y45,2),-1/LOG(2^-'∆Ct calculation'!Y45,2)))</f>
        <v/>
      </c>
      <c r="AC46" s="92" t="str">
        <f>IF(ISERROR(LOG(2^-'∆Ct calculation'!Z45,2)),"",IF(LOG(2^-'∆Ct calculation'!Z45,2)&gt;1,LOG(2^-'∆Ct calculation'!Z45,2),-1/LOG(2^-'∆Ct calculation'!Z45,2)))</f>
        <v/>
      </c>
      <c r="AD46" s="92" t="str">
        <f>IF(ISERROR(LOG(2^-'∆Ct calculation'!AA45,2)),"",IF(LOG(2^-'∆Ct calculation'!AA45,2)&gt;1,LOG(2^-'∆Ct calculation'!AA45,2),-1/LOG(2^-'∆Ct calculation'!AA45,2)))</f>
        <v/>
      </c>
      <c r="AE46" s="92" t="str">
        <f>IF(ISERROR(LOG(2^-'∆Ct calculation'!AB45,2)),"",IF(LOG(2^-'∆Ct calculation'!AB45,2)&gt;1,LOG(2^-'∆Ct calculation'!AB45,2),-1/LOG(2^-'∆Ct calculation'!AB45,2)))</f>
        <v/>
      </c>
      <c r="AF46" s="92" t="str">
        <f>IF(ISERROR(LOG(2^-'∆Ct calculation'!AC45,2)),"",IF(LOG(2^-'∆Ct calculation'!AC45,2)&gt;1,LOG(2^-'∆Ct calculation'!AC45,2),-1/LOG(2^-'∆Ct calculation'!AC45,2)))</f>
        <v/>
      </c>
      <c r="AG46" s="92" t="str">
        <f>IF(ISERROR(LOG(2^-'∆Ct calculation'!AD45,2)),"",IF(LOG(2^-'∆Ct calculation'!AD45,2)&gt;1,LOG(2^-'∆Ct calculation'!AD45,2),-1/LOG(2^-'∆Ct calculation'!AD45,2)))</f>
        <v/>
      </c>
      <c r="AH46" s="92" t="str">
        <f>IF(ISERROR(LOG(2^-'∆Ct calculation'!AE45,2)),"",IF(LOG(2^-'∆Ct calculation'!AE45,2)&gt;1,LOG(2^-'∆Ct calculation'!AE45,2),-1/LOG(2^-'∆Ct calculation'!AE45,2)))</f>
        <v/>
      </c>
      <c r="AI46" s="92" t="str">
        <f>IF(ISERROR(LOG(2^-'∆Ct calculation'!AF45,2)),"",IF(LOG(2^-'∆Ct calculation'!AF45,2)&gt;1,LOG(2^-'∆Ct calculation'!AF45,2),-1/LOG(2^-'∆Ct calculation'!AF45,2)))</f>
        <v/>
      </c>
      <c r="AJ46" s="92" t="str">
        <f>IF(ISERROR(LOG(2^-'∆Ct calculation'!AG45,2)),"",IF(LOG(2^-'∆Ct calculation'!AG45,2)&gt;1,LOG(2^-'∆Ct calculation'!AG45,2),-1/LOG(2^-'∆Ct calculation'!AG45,2)))</f>
        <v/>
      </c>
      <c r="AK46" s="92" t="str">
        <f>IF(ISERROR(LOG(2^-'∆Ct calculation'!AH45,2)),"",IF(LOG(2^-'∆Ct calculation'!AH45,2)&gt;1,LOG(2^-'∆Ct calculation'!AH45,2),-1/LOG(2^-'∆Ct calculation'!AH45,2)))</f>
        <v/>
      </c>
      <c r="AL46" s="92" t="str">
        <f>IF(ISERROR(LOG(2^-'∆Ct calculation'!AI45,2)),"",IF(LOG(2^-'∆Ct calculation'!AI45,2)&gt;1,LOG(2^-'∆Ct calculation'!AI45,2),-1/LOG(2^-'∆Ct calculation'!AI45,2)))</f>
        <v/>
      </c>
      <c r="AM46" s="201"/>
      <c r="AN46" s="201"/>
      <c r="AO46" s="201"/>
      <c r="AP46" s="201"/>
      <c r="AQ46" s="201"/>
      <c r="AR46" s="201"/>
      <c r="AS46" s="201"/>
      <c r="AT46" s="201"/>
      <c r="AU46" s="201"/>
    </row>
    <row r="47" spans="1:47" ht="20.100000000000001" customHeight="1">
      <c r="A47" s="201"/>
      <c r="B47" s="201"/>
      <c r="C47" s="13" t="str">
        <f>IF('Gene Informations'!A47="","",'Gene Informations'!A47)</f>
        <v/>
      </c>
      <c r="D47" s="13" t="str">
        <f>IF('Gene Informations'!B47="","",'Gene Informations'!B47)</f>
        <v/>
      </c>
      <c r="E47" s="101" t="str">
        <f>'∆Ct and 2^(-∆Ct) means'!B46</f>
        <v/>
      </c>
      <c r="F47" s="248" t="str">
        <f>IF(ISERROR(LOG(2^-'∆Ct calculation'!C46,2)),"",IF(LOG(2^-'∆Ct calculation'!C46,2)&gt;1,LOG(2^-'∆Ct calculation'!C46,2),-1/LOG(2^-'∆Ct calculation'!C46,2)))</f>
        <v/>
      </c>
      <c r="G47" s="248" t="str">
        <f>IF(ISERROR(LOG(2^-'∆Ct calculation'!D46,2)),"",IF(LOG(2^-'∆Ct calculation'!D46,2)&gt;1,LOG(2^-'∆Ct calculation'!D46,2),-1/LOG(2^-'∆Ct calculation'!D46,2)))</f>
        <v/>
      </c>
      <c r="H47" s="248" t="str">
        <f>IF(ISERROR(LOG(2^-'∆Ct calculation'!E46,2)),"",IF(LOG(2^-'∆Ct calculation'!E46,2)&gt;1,LOG(2^-'∆Ct calculation'!E46,2),-1/LOG(2^-'∆Ct calculation'!E46,2)))</f>
        <v/>
      </c>
      <c r="I47" s="248" t="str">
        <f>IF(ISERROR(LOG(2^-'∆Ct calculation'!F46,2)),"",IF(LOG(2^-'∆Ct calculation'!F46,2)&gt;1,LOG(2^-'∆Ct calculation'!F46,2),-1/LOG(2^-'∆Ct calculation'!F46,2)))</f>
        <v/>
      </c>
      <c r="J47" s="248" t="str">
        <f>IF(ISERROR(LOG(2^-'∆Ct calculation'!G46,2)),"",IF(LOG(2^-'∆Ct calculation'!G46,2)&gt;1,LOG(2^-'∆Ct calculation'!G46,2),-1/LOG(2^-'∆Ct calculation'!G46,2)))</f>
        <v/>
      </c>
      <c r="K47" s="248" t="str">
        <f>IF(ISERROR(LOG(2^-'∆Ct calculation'!H46,2)),"",IF(LOG(2^-'∆Ct calculation'!H46,2)&gt;1,LOG(2^-'∆Ct calculation'!H46,2),-1/LOG(2^-'∆Ct calculation'!H46,2)))</f>
        <v/>
      </c>
      <c r="L47" s="248" t="str">
        <f>IF(ISERROR(LOG(2^-'∆Ct calculation'!I46,2)),"",IF(LOG(2^-'∆Ct calculation'!I46,2)&gt;1,LOG(2^-'∆Ct calculation'!I46,2),-1/LOG(2^-'∆Ct calculation'!I46,2)))</f>
        <v/>
      </c>
      <c r="M47" s="248" t="str">
        <f>IF(ISERROR(LOG(2^-'∆Ct calculation'!J46,2)),"",IF(LOG(2^-'∆Ct calculation'!J46,2)&gt;1,LOG(2^-'∆Ct calculation'!J46,2),-1/LOG(2^-'∆Ct calculation'!J46,2)))</f>
        <v/>
      </c>
      <c r="N47" s="248" t="str">
        <f>IF(ISERROR(LOG(2^-'∆Ct calculation'!K46,2)),"",IF(LOG(2^-'∆Ct calculation'!K46,2)&gt;1,LOG(2^-'∆Ct calculation'!K46,2),-1/LOG(2^-'∆Ct calculation'!K46,2)))</f>
        <v/>
      </c>
      <c r="O47" s="92" t="str">
        <f>IF(ISERROR(LOG(2^-'∆Ct calculation'!L46,2)),"",IF(LOG(2^-'∆Ct calculation'!L46,2)&gt;1,LOG(2^-'∆Ct calculation'!L46,2),-1/LOG(2^-'∆Ct calculation'!L46,2)))</f>
        <v/>
      </c>
      <c r="P47" s="92" t="str">
        <f>IF(ISERROR(LOG(2^-'∆Ct calculation'!M46,2)),"",IF(LOG(2^-'∆Ct calculation'!M46,2)&gt;1,LOG(2^-'∆Ct calculation'!M46,2),-1/LOG(2^-'∆Ct calculation'!M46,2)))</f>
        <v/>
      </c>
      <c r="Q47" s="92" t="str">
        <f>IF(ISERROR(LOG(2^-'∆Ct calculation'!N46,2)),"",IF(LOG(2^-'∆Ct calculation'!N46,2)&gt;1,LOG(2^-'∆Ct calculation'!N46,2),-1/LOG(2^-'∆Ct calculation'!N46,2)))</f>
        <v/>
      </c>
      <c r="R47" s="92" t="str">
        <f>IF(ISERROR(LOG(2^-'∆Ct calculation'!O46,2)),"",IF(LOG(2^-'∆Ct calculation'!O46,2)&gt;1,LOG(2^-'∆Ct calculation'!O46,2),-1/LOG(2^-'∆Ct calculation'!O46,2)))</f>
        <v/>
      </c>
      <c r="S47" s="92" t="str">
        <f>IF(ISERROR(LOG(2^-'∆Ct calculation'!P46,2)),"",IF(LOG(2^-'∆Ct calculation'!P46,2)&gt;1,LOG(2^-'∆Ct calculation'!P46,2),-1/LOG(2^-'∆Ct calculation'!P46,2)))</f>
        <v/>
      </c>
      <c r="T47" s="92" t="str">
        <f>IF(ISERROR(LOG(2^-'∆Ct calculation'!Q46,2)),"",IF(LOG(2^-'∆Ct calculation'!Q46,2)&gt;1,LOG(2^-'∆Ct calculation'!Q46,2),-1/LOG(2^-'∆Ct calculation'!Q46,2)))</f>
        <v/>
      </c>
      <c r="U47" s="92" t="str">
        <f>IF(ISERROR(LOG(2^-'∆Ct calculation'!R46,2)),"",IF(LOG(2^-'∆Ct calculation'!R46,2)&gt;1,LOG(2^-'∆Ct calculation'!R46,2),-1/LOG(2^-'∆Ct calculation'!R46,2)))</f>
        <v/>
      </c>
      <c r="V47" s="92" t="str">
        <f>IF(ISERROR(LOG(2^-'∆Ct calculation'!S46,2)),"",IF(LOG(2^-'∆Ct calculation'!S46,2)&gt;1,LOG(2^-'∆Ct calculation'!S46,2),-1/LOG(2^-'∆Ct calculation'!S46,2)))</f>
        <v/>
      </c>
      <c r="W47" s="92" t="str">
        <f>IF(ISERROR(LOG(2^-'∆Ct calculation'!T46,2)),"",IF(LOG(2^-'∆Ct calculation'!T46,2)&gt;1,LOG(2^-'∆Ct calculation'!T46,2),-1/LOG(2^-'∆Ct calculation'!T46,2)))</f>
        <v/>
      </c>
      <c r="X47" s="92" t="str">
        <f>IF(ISERROR(LOG(2^-'∆Ct calculation'!U46,2)),"",IF(LOG(2^-'∆Ct calculation'!U46,2)&gt;1,LOG(2^-'∆Ct calculation'!U46,2),-1/LOG(2^-'∆Ct calculation'!U46,2)))</f>
        <v/>
      </c>
      <c r="Y47" s="92" t="str">
        <f>IF(ISERROR(LOG(2^-'∆Ct calculation'!V46,2)),"",IF(LOG(2^-'∆Ct calculation'!V46,2)&gt;1,LOG(2^-'∆Ct calculation'!V46,2),-1/LOG(2^-'∆Ct calculation'!V46,2)))</f>
        <v/>
      </c>
      <c r="Z47" s="92" t="str">
        <f>IF(ISERROR(LOG(2^-'∆Ct calculation'!W46,2)),"",IF(LOG(2^-'∆Ct calculation'!W46,2)&gt;1,LOG(2^-'∆Ct calculation'!W46,2),-1/LOG(2^-'∆Ct calculation'!W46,2)))</f>
        <v/>
      </c>
      <c r="AA47" s="92" t="str">
        <f>IF(ISERROR(LOG(2^-'∆Ct calculation'!X46,2)),"",IF(LOG(2^-'∆Ct calculation'!X46,2)&gt;1,LOG(2^-'∆Ct calculation'!X46,2),-1/LOG(2^-'∆Ct calculation'!X46,2)))</f>
        <v/>
      </c>
      <c r="AB47" s="92" t="str">
        <f>IF(ISERROR(LOG(2^-'∆Ct calculation'!Y46,2)),"",IF(LOG(2^-'∆Ct calculation'!Y46,2)&gt;1,LOG(2^-'∆Ct calculation'!Y46,2),-1/LOG(2^-'∆Ct calculation'!Y46,2)))</f>
        <v/>
      </c>
      <c r="AC47" s="92" t="str">
        <f>IF(ISERROR(LOG(2^-'∆Ct calculation'!Z46,2)),"",IF(LOG(2^-'∆Ct calculation'!Z46,2)&gt;1,LOG(2^-'∆Ct calculation'!Z46,2),-1/LOG(2^-'∆Ct calculation'!Z46,2)))</f>
        <v/>
      </c>
      <c r="AD47" s="92" t="str">
        <f>IF(ISERROR(LOG(2^-'∆Ct calculation'!AA46,2)),"",IF(LOG(2^-'∆Ct calculation'!AA46,2)&gt;1,LOG(2^-'∆Ct calculation'!AA46,2),-1/LOG(2^-'∆Ct calculation'!AA46,2)))</f>
        <v/>
      </c>
      <c r="AE47" s="92" t="str">
        <f>IF(ISERROR(LOG(2^-'∆Ct calculation'!AB46,2)),"",IF(LOG(2^-'∆Ct calculation'!AB46,2)&gt;1,LOG(2^-'∆Ct calculation'!AB46,2),-1/LOG(2^-'∆Ct calculation'!AB46,2)))</f>
        <v/>
      </c>
      <c r="AF47" s="92" t="str">
        <f>IF(ISERROR(LOG(2^-'∆Ct calculation'!AC46,2)),"",IF(LOG(2^-'∆Ct calculation'!AC46,2)&gt;1,LOG(2^-'∆Ct calculation'!AC46,2),-1/LOG(2^-'∆Ct calculation'!AC46,2)))</f>
        <v/>
      </c>
      <c r="AG47" s="92" t="str">
        <f>IF(ISERROR(LOG(2^-'∆Ct calculation'!AD46,2)),"",IF(LOG(2^-'∆Ct calculation'!AD46,2)&gt;1,LOG(2^-'∆Ct calculation'!AD46,2),-1/LOG(2^-'∆Ct calculation'!AD46,2)))</f>
        <v/>
      </c>
      <c r="AH47" s="92" t="str">
        <f>IF(ISERROR(LOG(2^-'∆Ct calculation'!AE46,2)),"",IF(LOG(2^-'∆Ct calculation'!AE46,2)&gt;1,LOG(2^-'∆Ct calculation'!AE46,2),-1/LOG(2^-'∆Ct calculation'!AE46,2)))</f>
        <v/>
      </c>
      <c r="AI47" s="92" t="str">
        <f>IF(ISERROR(LOG(2^-'∆Ct calculation'!AF46,2)),"",IF(LOG(2^-'∆Ct calculation'!AF46,2)&gt;1,LOG(2^-'∆Ct calculation'!AF46,2),-1/LOG(2^-'∆Ct calculation'!AF46,2)))</f>
        <v/>
      </c>
      <c r="AJ47" s="92" t="str">
        <f>IF(ISERROR(LOG(2^-'∆Ct calculation'!AG46,2)),"",IF(LOG(2^-'∆Ct calculation'!AG46,2)&gt;1,LOG(2^-'∆Ct calculation'!AG46,2),-1/LOG(2^-'∆Ct calculation'!AG46,2)))</f>
        <v/>
      </c>
      <c r="AK47" s="92" t="str">
        <f>IF(ISERROR(LOG(2^-'∆Ct calculation'!AH46,2)),"",IF(LOG(2^-'∆Ct calculation'!AH46,2)&gt;1,LOG(2^-'∆Ct calculation'!AH46,2),-1/LOG(2^-'∆Ct calculation'!AH46,2)))</f>
        <v/>
      </c>
      <c r="AL47" s="92" t="str">
        <f>IF(ISERROR(LOG(2^-'∆Ct calculation'!AI46,2)),"",IF(LOG(2^-'∆Ct calculation'!AI46,2)&gt;1,LOG(2^-'∆Ct calculation'!AI46,2),-1/LOG(2^-'∆Ct calculation'!AI46,2)))</f>
        <v/>
      </c>
      <c r="AM47" s="201"/>
      <c r="AN47" s="201"/>
      <c r="AO47" s="201"/>
      <c r="AP47" s="201"/>
      <c r="AQ47" s="201"/>
      <c r="AR47" s="201"/>
      <c r="AS47" s="201"/>
      <c r="AT47" s="201"/>
      <c r="AU47" s="201"/>
    </row>
    <row r="48" spans="1:47" ht="20.100000000000001" customHeight="1">
      <c r="A48" s="201"/>
      <c r="B48" s="201"/>
      <c r="C48" s="13" t="str">
        <f>IF('Gene Informations'!A48="","",'Gene Informations'!A48)</f>
        <v/>
      </c>
      <c r="D48" s="13" t="str">
        <f>IF('Gene Informations'!B48="","",'Gene Informations'!B48)</f>
        <v/>
      </c>
      <c r="E48" s="101" t="str">
        <f>'∆Ct and 2^(-∆Ct) means'!B47</f>
        <v/>
      </c>
      <c r="F48" s="248" t="str">
        <f>IF(ISERROR(LOG(2^-'∆Ct calculation'!C47,2)),"",IF(LOG(2^-'∆Ct calculation'!C47,2)&gt;1,LOG(2^-'∆Ct calculation'!C47,2),-1/LOG(2^-'∆Ct calculation'!C47,2)))</f>
        <v/>
      </c>
      <c r="G48" s="248" t="str">
        <f>IF(ISERROR(LOG(2^-'∆Ct calculation'!D47,2)),"",IF(LOG(2^-'∆Ct calculation'!D47,2)&gt;1,LOG(2^-'∆Ct calculation'!D47,2),-1/LOG(2^-'∆Ct calculation'!D47,2)))</f>
        <v/>
      </c>
      <c r="H48" s="248" t="str">
        <f>IF(ISERROR(LOG(2^-'∆Ct calculation'!E47,2)),"",IF(LOG(2^-'∆Ct calculation'!E47,2)&gt;1,LOG(2^-'∆Ct calculation'!E47,2),-1/LOG(2^-'∆Ct calculation'!E47,2)))</f>
        <v/>
      </c>
      <c r="I48" s="248" t="str">
        <f>IF(ISERROR(LOG(2^-'∆Ct calculation'!F47,2)),"",IF(LOG(2^-'∆Ct calculation'!F47,2)&gt;1,LOG(2^-'∆Ct calculation'!F47,2),-1/LOG(2^-'∆Ct calculation'!F47,2)))</f>
        <v/>
      </c>
      <c r="J48" s="248" t="str">
        <f>IF(ISERROR(LOG(2^-'∆Ct calculation'!G47,2)),"",IF(LOG(2^-'∆Ct calculation'!G47,2)&gt;1,LOG(2^-'∆Ct calculation'!G47,2),-1/LOG(2^-'∆Ct calculation'!G47,2)))</f>
        <v/>
      </c>
      <c r="K48" s="248" t="str">
        <f>IF(ISERROR(LOG(2^-'∆Ct calculation'!H47,2)),"",IF(LOG(2^-'∆Ct calculation'!H47,2)&gt;1,LOG(2^-'∆Ct calculation'!H47,2),-1/LOG(2^-'∆Ct calculation'!H47,2)))</f>
        <v/>
      </c>
      <c r="L48" s="248" t="str">
        <f>IF(ISERROR(LOG(2^-'∆Ct calculation'!I47,2)),"",IF(LOG(2^-'∆Ct calculation'!I47,2)&gt;1,LOG(2^-'∆Ct calculation'!I47,2),-1/LOG(2^-'∆Ct calculation'!I47,2)))</f>
        <v/>
      </c>
      <c r="M48" s="248" t="str">
        <f>IF(ISERROR(LOG(2^-'∆Ct calculation'!J47,2)),"",IF(LOG(2^-'∆Ct calculation'!J47,2)&gt;1,LOG(2^-'∆Ct calculation'!J47,2),-1/LOG(2^-'∆Ct calculation'!J47,2)))</f>
        <v/>
      </c>
      <c r="N48" s="248" t="str">
        <f>IF(ISERROR(LOG(2^-'∆Ct calculation'!K47,2)),"",IF(LOG(2^-'∆Ct calculation'!K47,2)&gt;1,LOG(2^-'∆Ct calculation'!K47,2),-1/LOG(2^-'∆Ct calculation'!K47,2)))</f>
        <v/>
      </c>
      <c r="O48" s="92" t="str">
        <f>IF(ISERROR(LOG(2^-'∆Ct calculation'!L47,2)),"",IF(LOG(2^-'∆Ct calculation'!L47,2)&gt;1,LOG(2^-'∆Ct calculation'!L47,2),-1/LOG(2^-'∆Ct calculation'!L47,2)))</f>
        <v/>
      </c>
      <c r="P48" s="92" t="str">
        <f>IF(ISERROR(LOG(2^-'∆Ct calculation'!M47,2)),"",IF(LOG(2^-'∆Ct calculation'!M47,2)&gt;1,LOG(2^-'∆Ct calculation'!M47,2),-1/LOG(2^-'∆Ct calculation'!M47,2)))</f>
        <v/>
      </c>
      <c r="Q48" s="92" t="str">
        <f>IF(ISERROR(LOG(2^-'∆Ct calculation'!N47,2)),"",IF(LOG(2^-'∆Ct calculation'!N47,2)&gt;1,LOG(2^-'∆Ct calculation'!N47,2),-1/LOG(2^-'∆Ct calculation'!N47,2)))</f>
        <v/>
      </c>
      <c r="R48" s="92" t="str">
        <f>IF(ISERROR(LOG(2^-'∆Ct calculation'!O47,2)),"",IF(LOG(2^-'∆Ct calculation'!O47,2)&gt;1,LOG(2^-'∆Ct calculation'!O47,2),-1/LOG(2^-'∆Ct calculation'!O47,2)))</f>
        <v/>
      </c>
      <c r="S48" s="92" t="str">
        <f>IF(ISERROR(LOG(2^-'∆Ct calculation'!P47,2)),"",IF(LOG(2^-'∆Ct calculation'!P47,2)&gt;1,LOG(2^-'∆Ct calculation'!P47,2),-1/LOG(2^-'∆Ct calculation'!P47,2)))</f>
        <v/>
      </c>
      <c r="T48" s="92" t="str">
        <f>IF(ISERROR(LOG(2^-'∆Ct calculation'!Q47,2)),"",IF(LOG(2^-'∆Ct calculation'!Q47,2)&gt;1,LOG(2^-'∆Ct calculation'!Q47,2),-1/LOG(2^-'∆Ct calculation'!Q47,2)))</f>
        <v/>
      </c>
      <c r="U48" s="92" t="str">
        <f>IF(ISERROR(LOG(2^-'∆Ct calculation'!R47,2)),"",IF(LOG(2^-'∆Ct calculation'!R47,2)&gt;1,LOG(2^-'∆Ct calculation'!R47,2),-1/LOG(2^-'∆Ct calculation'!R47,2)))</f>
        <v/>
      </c>
      <c r="V48" s="92" t="str">
        <f>IF(ISERROR(LOG(2^-'∆Ct calculation'!S47,2)),"",IF(LOG(2^-'∆Ct calculation'!S47,2)&gt;1,LOG(2^-'∆Ct calculation'!S47,2),-1/LOG(2^-'∆Ct calculation'!S47,2)))</f>
        <v/>
      </c>
      <c r="W48" s="92" t="str">
        <f>IF(ISERROR(LOG(2^-'∆Ct calculation'!T47,2)),"",IF(LOG(2^-'∆Ct calculation'!T47,2)&gt;1,LOG(2^-'∆Ct calculation'!T47,2),-1/LOG(2^-'∆Ct calculation'!T47,2)))</f>
        <v/>
      </c>
      <c r="X48" s="92" t="str">
        <f>IF(ISERROR(LOG(2^-'∆Ct calculation'!U47,2)),"",IF(LOG(2^-'∆Ct calculation'!U47,2)&gt;1,LOG(2^-'∆Ct calculation'!U47,2),-1/LOG(2^-'∆Ct calculation'!U47,2)))</f>
        <v/>
      </c>
      <c r="Y48" s="92" t="str">
        <f>IF(ISERROR(LOG(2^-'∆Ct calculation'!V47,2)),"",IF(LOG(2^-'∆Ct calculation'!V47,2)&gt;1,LOG(2^-'∆Ct calculation'!V47,2),-1/LOG(2^-'∆Ct calculation'!V47,2)))</f>
        <v/>
      </c>
      <c r="Z48" s="92" t="str">
        <f>IF(ISERROR(LOG(2^-'∆Ct calculation'!W47,2)),"",IF(LOG(2^-'∆Ct calculation'!W47,2)&gt;1,LOG(2^-'∆Ct calculation'!W47,2),-1/LOG(2^-'∆Ct calculation'!W47,2)))</f>
        <v/>
      </c>
      <c r="AA48" s="92" t="str">
        <f>IF(ISERROR(LOG(2^-'∆Ct calculation'!X47,2)),"",IF(LOG(2^-'∆Ct calculation'!X47,2)&gt;1,LOG(2^-'∆Ct calculation'!X47,2),-1/LOG(2^-'∆Ct calculation'!X47,2)))</f>
        <v/>
      </c>
      <c r="AB48" s="92" t="str">
        <f>IF(ISERROR(LOG(2^-'∆Ct calculation'!Y47,2)),"",IF(LOG(2^-'∆Ct calculation'!Y47,2)&gt;1,LOG(2^-'∆Ct calculation'!Y47,2),-1/LOG(2^-'∆Ct calculation'!Y47,2)))</f>
        <v/>
      </c>
      <c r="AC48" s="92" t="str">
        <f>IF(ISERROR(LOG(2^-'∆Ct calculation'!Z47,2)),"",IF(LOG(2^-'∆Ct calculation'!Z47,2)&gt;1,LOG(2^-'∆Ct calculation'!Z47,2),-1/LOG(2^-'∆Ct calculation'!Z47,2)))</f>
        <v/>
      </c>
      <c r="AD48" s="92" t="str">
        <f>IF(ISERROR(LOG(2^-'∆Ct calculation'!AA47,2)),"",IF(LOG(2^-'∆Ct calculation'!AA47,2)&gt;1,LOG(2^-'∆Ct calculation'!AA47,2),-1/LOG(2^-'∆Ct calculation'!AA47,2)))</f>
        <v/>
      </c>
      <c r="AE48" s="92" t="str">
        <f>IF(ISERROR(LOG(2^-'∆Ct calculation'!AB47,2)),"",IF(LOG(2^-'∆Ct calculation'!AB47,2)&gt;1,LOG(2^-'∆Ct calculation'!AB47,2),-1/LOG(2^-'∆Ct calculation'!AB47,2)))</f>
        <v/>
      </c>
      <c r="AF48" s="92" t="str">
        <f>IF(ISERROR(LOG(2^-'∆Ct calculation'!AC47,2)),"",IF(LOG(2^-'∆Ct calculation'!AC47,2)&gt;1,LOG(2^-'∆Ct calculation'!AC47,2),-1/LOG(2^-'∆Ct calculation'!AC47,2)))</f>
        <v/>
      </c>
      <c r="AG48" s="92" t="str">
        <f>IF(ISERROR(LOG(2^-'∆Ct calculation'!AD47,2)),"",IF(LOG(2^-'∆Ct calculation'!AD47,2)&gt;1,LOG(2^-'∆Ct calculation'!AD47,2),-1/LOG(2^-'∆Ct calculation'!AD47,2)))</f>
        <v/>
      </c>
      <c r="AH48" s="92" t="str">
        <f>IF(ISERROR(LOG(2^-'∆Ct calculation'!AE47,2)),"",IF(LOG(2^-'∆Ct calculation'!AE47,2)&gt;1,LOG(2^-'∆Ct calculation'!AE47,2),-1/LOG(2^-'∆Ct calculation'!AE47,2)))</f>
        <v/>
      </c>
      <c r="AI48" s="92" t="str">
        <f>IF(ISERROR(LOG(2^-'∆Ct calculation'!AF47,2)),"",IF(LOG(2^-'∆Ct calculation'!AF47,2)&gt;1,LOG(2^-'∆Ct calculation'!AF47,2),-1/LOG(2^-'∆Ct calculation'!AF47,2)))</f>
        <v/>
      </c>
      <c r="AJ48" s="92" t="str">
        <f>IF(ISERROR(LOG(2^-'∆Ct calculation'!AG47,2)),"",IF(LOG(2^-'∆Ct calculation'!AG47,2)&gt;1,LOG(2^-'∆Ct calculation'!AG47,2),-1/LOG(2^-'∆Ct calculation'!AG47,2)))</f>
        <v/>
      </c>
      <c r="AK48" s="92" t="str">
        <f>IF(ISERROR(LOG(2^-'∆Ct calculation'!AH47,2)),"",IF(LOG(2^-'∆Ct calculation'!AH47,2)&gt;1,LOG(2^-'∆Ct calculation'!AH47,2),-1/LOG(2^-'∆Ct calculation'!AH47,2)))</f>
        <v/>
      </c>
      <c r="AL48" s="92" t="str">
        <f>IF(ISERROR(LOG(2^-'∆Ct calculation'!AI47,2)),"",IF(LOG(2^-'∆Ct calculation'!AI47,2)&gt;1,LOG(2^-'∆Ct calculation'!AI47,2),-1/LOG(2^-'∆Ct calculation'!AI47,2)))</f>
        <v/>
      </c>
      <c r="AM48" s="201"/>
      <c r="AN48" s="201"/>
      <c r="AO48" s="201"/>
      <c r="AP48" s="201"/>
      <c r="AQ48" s="201"/>
      <c r="AR48" s="201"/>
      <c r="AS48" s="201"/>
      <c r="AT48" s="201"/>
      <c r="AU48" s="201"/>
    </row>
    <row r="49" spans="1:47" ht="20.100000000000001" customHeight="1">
      <c r="A49" s="201"/>
      <c r="B49" s="201"/>
      <c r="C49" s="13" t="str">
        <f>IF('Gene Informations'!A49="","",'Gene Informations'!A49)</f>
        <v/>
      </c>
      <c r="D49" s="13" t="str">
        <f>IF('Gene Informations'!B49="","",'Gene Informations'!B49)</f>
        <v/>
      </c>
      <c r="E49" s="101" t="str">
        <f>'∆Ct and 2^(-∆Ct) means'!B48</f>
        <v/>
      </c>
      <c r="F49" s="248" t="str">
        <f>IF(ISERROR(LOG(2^-'∆Ct calculation'!C48,2)),"",IF(LOG(2^-'∆Ct calculation'!C48,2)&gt;1,LOG(2^-'∆Ct calculation'!C48,2),-1/LOG(2^-'∆Ct calculation'!C48,2)))</f>
        <v/>
      </c>
      <c r="G49" s="248" t="str">
        <f>IF(ISERROR(LOG(2^-'∆Ct calculation'!D48,2)),"",IF(LOG(2^-'∆Ct calculation'!D48,2)&gt;1,LOG(2^-'∆Ct calculation'!D48,2),-1/LOG(2^-'∆Ct calculation'!D48,2)))</f>
        <v/>
      </c>
      <c r="H49" s="248" t="str">
        <f>IF(ISERROR(LOG(2^-'∆Ct calculation'!E48,2)),"",IF(LOG(2^-'∆Ct calculation'!E48,2)&gt;1,LOG(2^-'∆Ct calculation'!E48,2),-1/LOG(2^-'∆Ct calculation'!E48,2)))</f>
        <v/>
      </c>
      <c r="I49" s="248" t="str">
        <f>IF(ISERROR(LOG(2^-'∆Ct calculation'!F48,2)),"",IF(LOG(2^-'∆Ct calculation'!F48,2)&gt;1,LOG(2^-'∆Ct calculation'!F48,2),-1/LOG(2^-'∆Ct calculation'!F48,2)))</f>
        <v/>
      </c>
      <c r="J49" s="248" t="str">
        <f>IF(ISERROR(LOG(2^-'∆Ct calculation'!G48,2)),"",IF(LOG(2^-'∆Ct calculation'!G48,2)&gt;1,LOG(2^-'∆Ct calculation'!G48,2),-1/LOG(2^-'∆Ct calculation'!G48,2)))</f>
        <v/>
      </c>
      <c r="K49" s="248" t="str">
        <f>IF(ISERROR(LOG(2^-'∆Ct calculation'!H48,2)),"",IF(LOG(2^-'∆Ct calculation'!H48,2)&gt;1,LOG(2^-'∆Ct calculation'!H48,2),-1/LOG(2^-'∆Ct calculation'!H48,2)))</f>
        <v/>
      </c>
      <c r="L49" s="248" t="str">
        <f>IF(ISERROR(LOG(2^-'∆Ct calculation'!I48,2)),"",IF(LOG(2^-'∆Ct calculation'!I48,2)&gt;1,LOG(2^-'∆Ct calculation'!I48,2),-1/LOG(2^-'∆Ct calculation'!I48,2)))</f>
        <v/>
      </c>
      <c r="M49" s="248" t="str">
        <f>IF(ISERROR(LOG(2^-'∆Ct calculation'!J48,2)),"",IF(LOG(2^-'∆Ct calculation'!J48,2)&gt;1,LOG(2^-'∆Ct calculation'!J48,2),-1/LOG(2^-'∆Ct calculation'!J48,2)))</f>
        <v/>
      </c>
      <c r="N49" s="248" t="str">
        <f>IF(ISERROR(LOG(2^-'∆Ct calculation'!K48,2)),"",IF(LOG(2^-'∆Ct calculation'!K48,2)&gt;1,LOG(2^-'∆Ct calculation'!K48,2),-1/LOG(2^-'∆Ct calculation'!K48,2)))</f>
        <v/>
      </c>
      <c r="O49" s="92" t="str">
        <f>IF(ISERROR(LOG(2^-'∆Ct calculation'!L48,2)),"",IF(LOG(2^-'∆Ct calculation'!L48,2)&gt;1,LOG(2^-'∆Ct calculation'!L48,2),-1/LOG(2^-'∆Ct calculation'!L48,2)))</f>
        <v/>
      </c>
      <c r="P49" s="92" t="str">
        <f>IF(ISERROR(LOG(2^-'∆Ct calculation'!M48,2)),"",IF(LOG(2^-'∆Ct calculation'!M48,2)&gt;1,LOG(2^-'∆Ct calculation'!M48,2),-1/LOG(2^-'∆Ct calculation'!M48,2)))</f>
        <v/>
      </c>
      <c r="Q49" s="92" t="str">
        <f>IF(ISERROR(LOG(2^-'∆Ct calculation'!N48,2)),"",IF(LOG(2^-'∆Ct calculation'!N48,2)&gt;1,LOG(2^-'∆Ct calculation'!N48,2),-1/LOG(2^-'∆Ct calculation'!N48,2)))</f>
        <v/>
      </c>
      <c r="R49" s="92" t="str">
        <f>IF(ISERROR(LOG(2^-'∆Ct calculation'!O48,2)),"",IF(LOG(2^-'∆Ct calculation'!O48,2)&gt;1,LOG(2^-'∆Ct calculation'!O48,2),-1/LOG(2^-'∆Ct calculation'!O48,2)))</f>
        <v/>
      </c>
      <c r="S49" s="92" t="str">
        <f>IF(ISERROR(LOG(2^-'∆Ct calculation'!P48,2)),"",IF(LOG(2^-'∆Ct calculation'!P48,2)&gt;1,LOG(2^-'∆Ct calculation'!P48,2),-1/LOG(2^-'∆Ct calculation'!P48,2)))</f>
        <v/>
      </c>
      <c r="T49" s="92" t="str">
        <f>IF(ISERROR(LOG(2^-'∆Ct calculation'!Q48,2)),"",IF(LOG(2^-'∆Ct calculation'!Q48,2)&gt;1,LOG(2^-'∆Ct calculation'!Q48,2),-1/LOG(2^-'∆Ct calculation'!Q48,2)))</f>
        <v/>
      </c>
      <c r="U49" s="92" t="str">
        <f>IF(ISERROR(LOG(2^-'∆Ct calculation'!R48,2)),"",IF(LOG(2^-'∆Ct calculation'!R48,2)&gt;1,LOG(2^-'∆Ct calculation'!R48,2),-1/LOG(2^-'∆Ct calculation'!R48,2)))</f>
        <v/>
      </c>
      <c r="V49" s="92" t="str">
        <f>IF(ISERROR(LOG(2^-'∆Ct calculation'!S48,2)),"",IF(LOG(2^-'∆Ct calculation'!S48,2)&gt;1,LOG(2^-'∆Ct calculation'!S48,2),-1/LOG(2^-'∆Ct calculation'!S48,2)))</f>
        <v/>
      </c>
      <c r="W49" s="92" t="str">
        <f>IF(ISERROR(LOG(2^-'∆Ct calculation'!T48,2)),"",IF(LOG(2^-'∆Ct calculation'!T48,2)&gt;1,LOG(2^-'∆Ct calculation'!T48,2),-1/LOG(2^-'∆Ct calculation'!T48,2)))</f>
        <v/>
      </c>
      <c r="X49" s="92" t="str">
        <f>IF(ISERROR(LOG(2^-'∆Ct calculation'!U48,2)),"",IF(LOG(2^-'∆Ct calculation'!U48,2)&gt;1,LOG(2^-'∆Ct calculation'!U48,2),-1/LOG(2^-'∆Ct calculation'!U48,2)))</f>
        <v/>
      </c>
      <c r="Y49" s="92" t="str">
        <f>IF(ISERROR(LOG(2^-'∆Ct calculation'!V48,2)),"",IF(LOG(2^-'∆Ct calculation'!V48,2)&gt;1,LOG(2^-'∆Ct calculation'!V48,2),-1/LOG(2^-'∆Ct calculation'!V48,2)))</f>
        <v/>
      </c>
      <c r="Z49" s="92" t="str">
        <f>IF(ISERROR(LOG(2^-'∆Ct calculation'!W48,2)),"",IF(LOG(2^-'∆Ct calculation'!W48,2)&gt;1,LOG(2^-'∆Ct calculation'!W48,2),-1/LOG(2^-'∆Ct calculation'!W48,2)))</f>
        <v/>
      </c>
      <c r="AA49" s="92" t="str">
        <f>IF(ISERROR(LOG(2^-'∆Ct calculation'!X48,2)),"",IF(LOG(2^-'∆Ct calculation'!X48,2)&gt;1,LOG(2^-'∆Ct calculation'!X48,2),-1/LOG(2^-'∆Ct calculation'!X48,2)))</f>
        <v/>
      </c>
      <c r="AB49" s="92" t="str">
        <f>IF(ISERROR(LOG(2^-'∆Ct calculation'!Y48,2)),"",IF(LOG(2^-'∆Ct calculation'!Y48,2)&gt;1,LOG(2^-'∆Ct calculation'!Y48,2),-1/LOG(2^-'∆Ct calculation'!Y48,2)))</f>
        <v/>
      </c>
      <c r="AC49" s="92" t="str">
        <f>IF(ISERROR(LOG(2^-'∆Ct calculation'!Z48,2)),"",IF(LOG(2^-'∆Ct calculation'!Z48,2)&gt;1,LOG(2^-'∆Ct calculation'!Z48,2),-1/LOG(2^-'∆Ct calculation'!Z48,2)))</f>
        <v/>
      </c>
      <c r="AD49" s="92" t="str">
        <f>IF(ISERROR(LOG(2^-'∆Ct calculation'!AA48,2)),"",IF(LOG(2^-'∆Ct calculation'!AA48,2)&gt;1,LOG(2^-'∆Ct calculation'!AA48,2),-1/LOG(2^-'∆Ct calculation'!AA48,2)))</f>
        <v/>
      </c>
      <c r="AE49" s="92" t="str">
        <f>IF(ISERROR(LOG(2^-'∆Ct calculation'!AB48,2)),"",IF(LOG(2^-'∆Ct calculation'!AB48,2)&gt;1,LOG(2^-'∆Ct calculation'!AB48,2),-1/LOG(2^-'∆Ct calculation'!AB48,2)))</f>
        <v/>
      </c>
      <c r="AF49" s="92" t="str">
        <f>IF(ISERROR(LOG(2^-'∆Ct calculation'!AC48,2)),"",IF(LOG(2^-'∆Ct calculation'!AC48,2)&gt;1,LOG(2^-'∆Ct calculation'!AC48,2),-1/LOG(2^-'∆Ct calculation'!AC48,2)))</f>
        <v/>
      </c>
      <c r="AG49" s="92" t="str">
        <f>IF(ISERROR(LOG(2^-'∆Ct calculation'!AD48,2)),"",IF(LOG(2^-'∆Ct calculation'!AD48,2)&gt;1,LOG(2^-'∆Ct calculation'!AD48,2),-1/LOG(2^-'∆Ct calculation'!AD48,2)))</f>
        <v/>
      </c>
      <c r="AH49" s="92" t="str">
        <f>IF(ISERROR(LOG(2^-'∆Ct calculation'!AE48,2)),"",IF(LOG(2^-'∆Ct calculation'!AE48,2)&gt;1,LOG(2^-'∆Ct calculation'!AE48,2),-1/LOG(2^-'∆Ct calculation'!AE48,2)))</f>
        <v/>
      </c>
      <c r="AI49" s="92" t="str">
        <f>IF(ISERROR(LOG(2^-'∆Ct calculation'!AF48,2)),"",IF(LOG(2^-'∆Ct calculation'!AF48,2)&gt;1,LOG(2^-'∆Ct calculation'!AF48,2),-1/LOG(2^-'∆Ct calculation'!AF48,2)))</f>
        <v/>
      </c>
      <c r="AJ49" s="92" t="str">
        <f>IF(ISERROR(LOG(2^-'∆Ct calculation'!AG48,2)),"",IF(LOG(2^-'∆Ct calculation'!AG48,2)&gt;1,LOG(2^-'∆Ct calculation'!AG48,2),-1/LOG(2^-'∆Ct calculation'!AG48,2)))</f>
        <v/>
      </c>
      <c r="AK49" s="92" t="str">
        <f>IF(ISERROR(LOG(2^-'∆Ct calculation'!AH48,2)),"",IF(LOG(2^-'∆Ct calculation'!AH48,2)&gt;1,LOG(2^-'∆Ct calculation'!AH48,2),-1/LOG(2^-'∆Ct calculation'!AH48,2)))</f>
        <v/>
      </c>
      <c r="AL49" s="92" t="str">
        <f>IF(ISERROR(LOG(2^-'∆Ct calculation'!AI48,2)),"",IF(LOG(2^-'∆Ct calculation'!AI48,2)&gt;1,LOG(2^-'∆Ct calculation'!AI48,2),-1/LOG(2^-'∆Ct calculation'!AI48,2)))</f>
        <v/>
      </c>
      <c r="AM49" s="201"/>
      <c r="AN49" s="201"/>
      <c r="AO49" s="201"/>
      <c r="AP49" s="201"/>
      <c r="AQ49" s="201"/>
      <c r="AR49" s="201"/>
      <c r="AS49" s="201"/>
      <c r="AT49" s="201"/>
      <c r="AU49" s="201"/>
    </row>
    <row r="50" spans="1:47" ht="20.100000000000001" customHeight="1">
      <c r="A50" s="201"/>
      <c r="B50" s="201"/>
      <c r="C50" s="13" t="str">
        <f>IF('Gene Informations'!A50="","",'Gene Informations'!A50)</f>
        <v/>
      </c>
      <c r="D50" s="13" t="str">
        <f>IF('Gene Informations'!B50="","",'Gene Informations'!B50)</f>
        <v/>
      </c>
      <c r="E50" s="101" t="str">
        <f>'∆Ct and 2^(-∆Ct) means'!B49</f>
        <v/>
      </c>
      <c r="F50" s="248" t="str">
        <f>IF(ISERROR(LOG(2^-'∆Ct calculation'!C49,2)),"",IF(LOG(2^-'∆Ct calculation'!C49,2)&gt;1,LOG(2^-'∆Ct calculation'!C49,2),-1/LOG(2^-'∆Ct calculation'!C49,2)))</f>
        <v/>
      </c>
      <c r="G50" s="248" t="str">
        <f>IF(ISERROR(LOG(2^-'∆Ct calculation'!D49,2)),"",IF(LOG(2^-'∆Ct calculation'!D49,2)&gt;1,LOG(2^-'∆Ct calculation'!D49,2),-1/LOG(2^-'∆Ct calculation'!D49,2)))</f>
        <v/>
      </c>
      <c r="H50" s="248" t="str">
        <f>IF(ISERROR(LOG(2^-'∆Ct calculation'!E49,2)),"",IF(LOG(2^-'∆Ct calculation'!E49,2)&gt;1,LOG(2^-'∆Ct calculation'!E49,2),-1/LOG(2^-'∆Ct calculation'!E49,2)))</f>
        <v/>
      </c>
      <c r="I50" s="248" t="str">
        <f>IF(ISERROR(LOG(2^-'∆Ct calculation'!F49,2)),"",IF(LOG(2^-'∆Ct calculation'!F49,2)&gt;1,LOG(2^-'∆Ct calculation'!F49,2),-1/LOG(2^-'∆Ct calculation'!F49,2)))</f>
        <v/>
      </c>
      <c r="J50" s="248" t="str">
        <f>IF(ISERROR(LOG(2^-'∆Ct calculation'!G49,2)),"",IF(LOG(2^-'∆Ct calculation'!G49,2)&gt;1,LOG(2^-'∆Ct calculation'!G49,2),-1/LOG(2^-'∆Ct calculation'!G49,2)))</f>
        <v/>
      </c>
      <c r="K50" s="248" t="str">
        <f>IF(ISERROR(LOG(2^-'∆Ct calculation'!H49,2)),"",IF(LOG(2^-'∆Ct calculation'!H49,2)&gt;1,LOG(2^-'∆Ct calculation'!H49,2),-1/LOG(2^-'∆Ct calculation'!H49,2)))</f>
        <v/>
      </c>
      <c r="L50" s="248" t="str">
        <f>IF(ISERROR(LOG(2^-'∆Ct calculation'!I49,2)),"",IF(LOG(2^-'∆Ct calculation'!I49,2)&gt;1,LOG(2^-'∆Ct calculation'!I49,2),-1/LOG(2^-'∆Ct calculation'!I49,2)))</f>
        <v/>
      </c>
      <c r="M50" s="248" t="str">
        <f>IF(ISERROR(LOG(2^-'∆Ct calculation'!J49,2)),"",IF(LOG(2^-'∆Ct calculation'!J49,2)&gt;1,LOG(2^-'∆Ct calculation'!J49,2),-1/LOG(2^-'∆Ct calculation'!J49,2)))</f>
        <v/>
      </c>
      <c r="N50" s="248" t="str">
        <f>IF(ISERROR(LOG(2^-'∆Ct calculation'!K49,2)),"",IF(LOG(2^-'∆Ct calculation'!K49,2)&gt;1,LOG(2^-'∆Ct calculation'!K49,2),-1/LOG(2^-'∆Ct calculation'!K49,2)))</f>
        <v/>
      </c>
      <c r="O50" s="92" t="str">
        <f>IF(ISERROR(LOG(2^-'∆Ct calculation'!L49,2)),"",IF(LOG(2^-'∆Ct calculation'!L49,2)&gt;1,LOG(2^-'∆Ct calculation'!L49,2),-1/LOG(2^-'∆Ct calculation'!L49,2)))</f>
        <v/>
      </c>
      <c r="P50" s="92" t="str">
        <f>IF(ISERROR(LOG(2^-'∆Ct calculation'!M49,2)),"",IF(LOG(2^-'∆Ct calculation'!M49,2)&gt;1,LOG(2^-'∆Ct calculation'!M49,2),-1/LOG(2^-'∆Ct calculation'!M49,2)))</f>
        <v/>
      </c>
      <c r="Q50" s="92" t="str">
        <f>IF(ISERROR(LOG(2^-'∆Ct calculation'!N49,2)),"",IF(LOG(2^-'∆Ct calculation'!N49,2)&gt;1,LOG(2^-'∆Ct calculation'!N49,2),-1/LOG(2^-'∆Ct calculation'!N49,2)))</f>
        <v/>
      </c>
      <c r="R50" s="92" t="str">
        <f>IF(ISERROR(LOG(2^-'∆Ct calculation'!O49,2)),"",IF(LOG(2^-'∆Ct calculation'!O49,2)&gt;1,LOG(2^-'∆Ct calculation'!O49,2),-1/LOG(2^-'∆Ct calculation'!O49,2)))</f>
        <v/>
      </c>
      <c r="S50" s="92" t="str">
        <f>IF(ISERROR(LOG(2^-'∆Ct calculation'!P49,2)),"",IF(LOG(2^-'∆Ct calculation'!P49,2)&gt;1,LOG(2^-'∆Ct calculation'!P49,2),-1/LOG(2^-'∆Ct calculation'!P49,2)))</f>
        <v/>
      </c>
      <c r="T50" s="92" t="str">
        <f>IF(ISERROR(LOG(2^-'∆Ct calculation'!Q49,2)),"",IF(LOG(2^-'∆Ct calculation'!Q49,2)&gt;1,LOG(2^-'∆Ct calculation'!Q49,2),-1/LOG(2^-'∆Ct calculation'!Q49,2)))</f>
        <v/>
      </c>
      <c r="U50" s="92" t="str">
        <f>IF(ISERROR(LOG(2^-'∆Ct calculation'!R49,2)),"",IF(LOG(2^-'∆Ct calculation'!R49,2)&gt;1,LOG(2^-'∆Ct calculation'!R49,2),-1/LOG(2^-'∆Ct calculation'!R49,2)))</f>
        <v/>
      </c>
      <c r="V50" s="92" t="str">
        <f>IF(ISERROR(LOG(2^-'∆Ct calculation'!S49,2)),"",IF(LOG(2^-'∆Ct calculation'!S49,2)&gt;1,LOG(2^-'∆Ct calculation'!S49,2),-1/LOG(2^-'∆Ct calculation'!S49,2)))</f>
        <v/>
      </c>
      <c r="W50" s="92" t="str">
        <f>IF(ISERROR(LOG(2^-'∆Ct calculation'!T49,2)),"",IF(LOG(2^-'∆Ct calculation'!T49,2)&gt;1,LOG(2^-'∆Ct calculation'!T49,2),-1/LOG(2^-'∆Ct calculation'!T49,2)))</f>
        <v/>
      </c>
      <c r="X50" s="92" t="str">
        <f>IF(ISERROR(LOG(2^-'∆Ct calculation'!U49,2)),"",IF(LOG(2^-'∆Ct calculation'!U49,2)&gt;1,LOG(2^-'∆Ct calculation'!U49,2),-1/LOG(2^-'∆Ct calculation'!U49,2)))</f>
        <v/>
      </c>
      <c r="Y50" s="92" t="str">
        <f>IF(ISERROR(LOG(2^-'∆Ct calculation'!V49,2)),"",IF(LOG(2^-'∆Ct calculation'!V49,2)&gt;1,LOG(2^-'∆Ct calculation'!V49,2),-1/LOG(2^-'∆Ct calculation'!V49,2)))</f>
        <v/>
      </c>
      <c r="Z50" s="92" t="str">
        <f>IF(ISERROR(LOG(2^-'∆Ct calculation'!W49,2)),"",IF(LOG(2^-'∆Ct calculation'!W49,2)&gt;1,LOG(2^-'∆Ct calculation'!W49,2),-1/LOG(2^-'∆Ct calculation'!W49,2)))</f>
        <v/>
      </c>
      <c r="AA50" s="92" t="str">
        <f>IF(ISERROR(LOG(2^-'∆Ct calculation'!X49,2)),"",IF(LOG(2^-'∆Ct calculation'!X49,2)&gt;1,LOG(2^-'∆Ct calculation'!X49,2),-1/LOG(2^-'∆Ct calculation'!X49,2)))</f>
        <v/>
      </c>
      <c r="AB50" s="92" t="str">
        <f>IF(ISERROR(LOG(2^-'∆Ct calculation'!Y49,2)),"",IF(LOG(2^-'∆Ct calculation'!Y49,2)&gt;1,LOG(2^-'∆Ct calculation'!Y49,2),-1/LOG(2^-'∆Ct calculation'!Y49,2)))</f>
        <v/>
      </c>
      <c r="AC50" s="92" t="str">
        <f>IF(ISERROR(LOG(2^-'∆Ct calculation'!Z49,2)),"",IF(LOG(2^-'∆Ct calculation'!Z49,2)&gt;1,LOG(2^-'∆Ct calculation'!Z49,2),-1/LOG(2^-'∆Ct calculation'!Z49,2)))</f>
        <v/>
      </c>
      <c r="AD50" s="92" t="str">
        <f>IF(ISERROR(LOG(2^-'∆Ct calculation'!AA49,2)),"",IF(LOG(2^-'∆Ct calculation'!AA49,2)&gt;1,LOG(2^-'∆Ct calculation'!AA49,2),-1/LOG(2^-'∆Ct calculation'!AA49,2)))</f>
        <v/>
      </c>
      <c r="AE50" s="92" t="str">
        <f>IF(ISERROR(LOG(2^-'∆Ct calculation'!AB49,2)),"",IF(LOG(2^-'∆Ct calculation'!AB49,2)&gt;1,LOG(2^-'∆Ct calculation'!AB49,2),-1/LOG(2^-'∆Ct calculation'!AB49,2)))</f>
        <v/>
      </c>
      <c r="AF50" s="92" t="str">
        <f>IF(ISERROR(LOG(2^-'∆Ct calculation'!AC49,2)),"",IF(LOG(2^-'∆Ct calculation'!AC49,2)&gt;1,LOG(2^-'∆Ct calculation'!AC49,2),-1/LOG(2^-'∆Ct calculation'!AC49,2)))</f>
        <v/>
      </c>
      <c r="AG50" s="92" t="str">
        <f>IF(ISERROR(LOG(2^-'∆Ct calculation'!AD49,2)),"",IF(LOG(2^-'∆Ct calculation'!AD49,2)&gt;1,LOG(2^-'∆Ct calculation'!AD49,2),-1/LOG(2^-'∆Ct calculation'!AD49,2)))</f>
        <v/>
      </c>
      <c r="AH50" s="92" t="str">
        <f>IF(ISERROR(LOG(2^-'∆Ct calculation'!AE49,2)),"",IF(LOG(2^-'∆Ct calculation'!AE49,2)&gt;1,LOG(2^-'∆Ct calculation'!AE49,2),-1/LOG(2^-'∆Ct calculation'!AE49,2)))</f>
        <v/>
      </c>
      <c r="AI50" s="92" t="str">
        <f>IF(ISERROR(LOG(2^-'∆Ct calculation'!AF49,2)),"",IF(LOG(2^-'∆Ct calculation'!AF49,2)&gt;1,LOG(2^-'∆Ct calculation'!AF49,2),-1/LOG(2^-'∆Ct calculation'!AF49,2)))</f>
        <v/>
      </c>
      <c r="AJ50" s="92" t="str">
        <f>IF(ISERROR(LOG(2^-'∆Ct calculation'!AG49,2)),"",IF(LOG(2^-'∆Ct calculation'!AG49,2)&gt;1,LOG(2^-'∆Ct calculation'!AG49,2),-1/LOG(2^-'∆Ct calculation'!AG49,2)))</f>
        <v/>
      </c>
      <c r="AK50" s="92" t="str">
        <f>IF(ISERROR(LOG(2^-'∆Ct calculation'!AH49,2)),"",IF(LOG(2^-'∆Ct calculation'!AH49,2)&gt;1,LOG(2^-'∆Ct calculation'!AH49,2),-1/LOG(2^-'∆Ct calculation'!AH49,2)))</f>
        <v/>
      </c>
      <c r="AL50" s="92" t="str">
        <f>IF(ISERROR(LOG(2^-'∆Ct calculation'!AI49,2)),"",IF(LOG(2^-'∆Ct calculation'!AI49,2)&gt;1,LOG(2^-'∆Ct calculation'!AI49,2),-1/LOG(2^-'∆Ct calculation'!AI49,2)))</f>
        <v/>
      </c>
      <c r="AM50" s="201"/>
      <c r="AN50" s="201"/>
      <c r="AO50" s="201"/>
      <c r="AP50" s="201"/>
      <c r="AQ50" s="201"/>
      <c r="AR50" s="201"/>
      <c r="AS50" s="201"/>
      <c r="AT50" s="201"/>
      <c r="AU50" s="201"/>
    </row>
    <row r="51" spans="1:47" ht="20.100000000000001" customHeight="1">
      <c r="A51" s="201"/>
      <c r="B51" s="201"/>
      <c r="C51" s="13" t="str">
        <f>IF('Gene Informations'!A51="","",'Gene Informations'!A51)</f>
        <v/>
      </c>
      <c r="D51" s="13" t="str">
        <f>IF('Gene Informations'!B51="","",'Gene Informations'!B51)</f>
        <v/>
      </c>
      <c r="E51" s="101" t="str">
        <f>'∆Ct and 2^(-∆Ct) means'!B50</f>
        <v/>
      </c>
      <c r="F51" s="248" t="str">
        <f>IF(ISERROR(LOG(2^-'∆Ct calculation'!C50,2)),"",IF(LOG(2^-'∆Ct calculation'!C50,2)&gt;1,LOG(2^-'∆Ct calculation'!C50,2),-1/LOG(2^-'∆Ct calculation'!C50,2)))</f>
        <v/>
      </c>
      <c r="G51" s="248" t="str">
        <f>IF(ISERROR(LOG(2^-'∆Ct calculation'!D50,2)),"",IF(LOG(2^-'∆Ct calculation'!D50,2)&gt;1,LOG(2^-'∆Ct calculation'!D50,2),-1/LOG(2^-'∆Ct calculation'!D50,2)))</f>
        <v/>
      </c>
      <c r="H51" s="248" t="str">
        <f>IF(ISERROR(LOG(2^-'∆Ct calculation'!E50,2)),"",IF(LOG(2^-'∆Ct calculation'!E50,2)&gt;1,LOG(2^-'∆Ct calculation'!E50,2),-1/LOG(2^-'∆Ct calculation'!E50,2)))</f>
        <v/>
      </c>
      <c r="I51" s="248" t="str">
        <f>IF(ISERROR(LOG(2^-'∆Ct calculation'!F50,2)),"",IF(LOG(2^-'∆Ct calculation'!F50,2)&gt;1,LOG(2^-'∆Ct calculation'!F50,2),-1/LOG(2^-'∆Ct calculation'!F50,2)))</f>
        <v/>
      </c>
      <c r="J51" s="248" t="str">
        <f>IF(ISERROR(LOG(2^-'∆Ct calculation'!G50,2)),"",IF(LOG(2^-'∆Ct calculation'!G50,2)&gt;1,LOG(2^-'∆Ct calculation'!G50,2),-1/LOG(2^-'∆Ct calculation'!G50,2)))</f>
        <v/>
      </c>
      <c r="K51" s="248" t="str">
        <f>IF(ISERROR(LOG(2^-'∆Ct calculation'!H50,2)),"",IF(LOG(2^-'∆Ct calculation'!H50,2)&gt;1,LOG(2^-'∆Ct calculation'!H50,2),-1/LOG(2^-'∆Ct calculation'!H50,2)))</f>
        <v/>
      </c>
      <c r="L51" s="248" t="str">
        <f>IF(ISERROR(LOG(2^-'∆Ct calculation'!I50,2)),"",IF(LOG(2^-'∆Ct calculation'!I50,2)&gt;1,LOG(2^-'∆Ct calculation'!I50,2),-1/LOG(2^-'∆Ct calculation'!I50,2)))</f>
        <v/>
      </c>
      <c r="M51" s="248" t="str">
        <f>IF(ISERROR(LOG(2^-'∆Ct calculation'!J50,2)),"",IF(LOG(2^-'∆Ct calculation'!J50,2)&gt;1,LOG(2^-'∆Ct calculation'!J50,2),-1/LOG(2^-'∆Ct calculation'!J50,2)))</f>
        <v/>
      </c>
      <c r="N51" s="248" t="str">
        <f>IF(ISERROR(LOG(2^-'∆Ct calculation'!K50,2)),"",IF(LOG(2^-'∆Ct calculation'!K50,2)&gt;1,LOG(2^-'∆Ct calculation'!K50,2),-1/LOG(2^-'∆Ct calculation'!K50,2)))</f>
        <v/>
      </c>
      <c r="O51" s="92" t="str">
        <f>IF(ISERROR(LOG(2^-'∆Ct calculation'!L50,2)),"",IF(LOG(2^-'∆Ct calculation'!L50,2)&gt;1,LOG(2^-'∆Ct calculation'!L50,2),-1/LOG(2^-'∆Ct calculation'!L50,2)))</f>
        <v/>
      </c>
      <c r="P51" s="92" t="str">
        <f>IF(ISERROR(LOG(2^-'∆Ct calculation'!M50,2)),"",IF(LOG(2^-'∆Ct calculation'!M50,2)&gt;1,LOG(2^-'∆Ct calculation'!M50,2),-1/LOG(2^-'∆Ct calculation'!M50,2)))</f>
        <v/>
      </c>
      <c r="Q51" s="92" t="str">
        <f>IF(ISERROR(LOG(2^-'∆Ct calculation'!N50,2)),"",IF(LOG(2^-'∆Ct calculation'!N50,2)&gt;1,LOG(2^-'∆Ct calculation'!N50,2),-1/LOG(2^-'∆Ct calculation'!N50,2)))</f>
        <v/>
      </c>
      <c r="R51" s="92" t="str">
        <f>IF(ISERROR(LOG(2^-'∆Ct calculation'!O50,2)),"",IF(LOG(2^-'∆Ct calculation'!O50,2)&gt;1,LOG(2^-'∆Ct calculation'!O50,2),-1/LOG(2^-'∆Ct calculation'!O50,2)))</f>
        <v/>
      </c>
      <c r="S51" s="92" t="str">
        <f>IF(ISERROR(LOG(2^-'∆Ct calculation'!P50,2)),"",IF(LOG(2^-'∆Ct calculation'!P50,2)&gt;1,LOG(2^-'∆Ct calculation'!P50,2),-1/LOG(2^-'∆Ct calculation'!P50,2)))</f>
        <v/>
      </c>
      <c r="T51" s="92" t="str">
        <f>IF(ISERROR(LOG(2^-'∆Ct calculation'!Q50,2)),"",IF(LOG(2^-'∆Ct calculation'!Q50,2)&gt;1,LOG(2^-'∆Ct calculation'!Q50,2),-1/LOG(2^-'∆Ct calculation'!Q50,2)))</f>
        <v/>
      </c>
      <c r="U51" s="92" t="str">
        <f>IF(ISERROR(LOG(2^-'∆Ct calculation'!R50,2)),"",IF(LOG(2^-'∆Ct calculation'!R50,2)&gt;1,LOG(2^-'∆Ct calculation'!R50,2),-1/LOG(2^-'∆Ct calculation'!R50,2)))</f>
        <v/>
      </c>
      <c r="V51" s="92" t="str">
        <f>IF(ISERROR(LOG(2^-'∆Ct calculation'!S50,2)),"",IF(LOG(2^-'∆Ct calculation'!S50,2)&gt;1,LOG(2^-'∆Ct calculation'!S50,2),-1/LOG(2^-'∆Ct calculation'!S50,2)))</f>
        <v/>
      </c>
      <c r="W51" s="92" t="str">
        <f>IF(ISERROR(LOG(2^-'∆Ct calculation'!T50,2)),"",IF(LOG(2^-'∆Ct calculation'!T50,2)&gt;1,LOG(2^-'∆Ct calculation'!T50,2),-1/LOG(2^-'∆Ct calculation'!T50,2)))</f>
        <v/>
      </c>
      <c r="X51" s="92" t="str">
        <f>IF(ISERROR(LOG(2^-'∆Ct calculation'!U50,2)),"",IF(LOG(2^-'∆Ct calculation'!U50,2)&gt;1,LOG(2^-'∆Ct calculation'!U50,2),-1/LOG(2^-'∆Ct calculation'!U50,2)))</f>
        <v/>
      </c>
      <c r="Y51" s="92" t="str">
        <f>IF(ISERROR(LOG(2^-'∆Ct calculation'!V50,2)),"",IF(LOG(2^-'∆Ct calculation'!V50,2)&gt;1,LOG(2^-'∆Ct calculation'!V50,2),-1/LOG(2^-'∆Ct calculation'!V50,2)))</f>
        <v/>
      </c>
      <c r="Z51" s="92" t="str">
        <f>IF(ISERROR(LOG(2^-'∆Ct calculation'!W50,2)),"",IF(LOG(2^-'∆Ct calculation'!W50,2)&gt;1,LOG(2^-'∆Ct calculation'!W50,2),-1/LOG(2^-'∆Ct calculation'!W50,2)))</f>
        <v/>
      </c>
      <c r="AA51" s="92" t="str">
        <f>IF(ISERROR(LOG(2^-'∆Ct calculation'!X50,2)),"",IF(LOG(2^-'∆Ct calculation'!X50,2)&gt;1,LOG(2^-'∆Ct calculation'!X50,2),-1/LOG(2^-'∆Ct calculation'!X50,2)))</f>
        <v/>
      </c>
      <c r="AB51" s="92" t="str">
        <f>IF(ISERROR(LOG(2^-'∆Ct calculation'!Y50,2)),"",IF(LOG(2^-'∆Ct calculation'!Y50,2)&gt;1,LOG(2^-'∆Ct calculation'!Y50,2),-1/LOG(2^-'∆Ct calculation'!Y50,2)))</f>
        <v/>
      </c>
      <c r="AC51" s="92" t="str">
        <f>IF(ISERROR(LOG(2^-'∆Ct calculation'!Z50,2)),"",IF(LOG(2^-'∆Ct calculation'!Z50,2)&gt;1,LOG(2^-'∆Ct calculation'!Z50,2),-1/LOG(2^-'∆Ct calculation'!Z50,2)))</f>
        <v/>
      </c>
      <c r="AD51" s="92" t="str">
        <f>IF(ISERROR(LOG(2^-'∆Ct calculation'!AA50,2)),"",IF(LOG(2^-'∆Ct calculation'!AA50,2)&gt;1,LOG(2^-'∆Ct calculation'!AA50,2),-1/LOG(2^-'∆Ct calculation'!AA50,2)))</f>
        <v/>
      </c>
      <c r="AE51" s="92" t="str">
        <f>IF(ISERROR(LOG(2^-'∆Ct calculation'!AB50,2)),"",IF(LOG(2^-'∆Ct calculation'!AB50,2)&gt;1,LOG(2^-'∆Ct calculation'!AB50,2),-1/LOG(2^-'∆Ct calculation'!AB50,2)))</f>
        <v/>
      </c>
      <c r="AF51" s="92" t="str">
        <f>IF(ISERROR(LOG(2^-'∆Ct calculation'!AC50,2)),"",IF(LOG(2^-'∆Ct calculation'!AC50,2)&gt;1,LOG(2^-'∆Ct calculation'!AC50,2),-1/LOG(2^-'∆Ct calculation'!AC50,2)))</f>
        <v/>
      </c>
      <c r="AG51" s="92" t="str">
        <f>IF(ISERROR(LOG(2^-'∆Ct calculation'!AD50,2)),"",IF(LOG(2^-'∆Ct calculation'!AD50,2)&gt;1,LOG(2^-'∆Ct calculation'!AD50,2),-1/LOG(2^-'∆Ct calculation'!AD50,2)))</f>
        <v/>
      </c>
      <c r="AH51" s="92" t="str">
        <f>IF(ISERROR(LOG(2^-'∆Ct calculation'!AE50,2)),"",IF(LOG(2^-'∆Ct calculation'!AE50,2)&gt;1,LOG(2^-'∆Ct calculation'!AE50,2),-1/LOG(2^-'∆Ct calculation'!AE50,2)))</f>
        <v/>
      </c>
      <c r="AI51" s="92" t="str">
        <f>IF(ISERROR(LOG(2^-'∆Ct calculation'!AF50,2)),"",IF(LOG(2^-'∆Ct calculation'!AF50,2)&gt;1,LOG(2^-'∆Ct calculation'!AF50,2),-1/LOG(2^-'∆Ct calculation'!AF50,2)))</f>
        <v/>
      </c>
      <c r="AJ51" s="92" t="str">
        <f>IF(ISERROR(LOG(2^-'∆Ct calculation'!AG50,2)),"",IF(LOG(2^-'∆Ct calculation'!AG50,2)&gt;1,LOG(2^-'∆Ct calculation'!AG50,2),-1/LOG(2^-'∆Ct calculation'!AG50,2)))</f>
        <v/>
      </c>
      <c r="AK51" s="92" t="str">
        <f>IF(ISERROR(LOG(2^-'∆Ct calculation'!AH50,2)),"",IF(LOG(2^-'∆Ct calculation'!AH50,2)&gt;1,LOG(2^-'∆Ct calculation'!AH50,2),-1/LOG(2^-'∆Ct calculation'!AH50,2)))</f>
        <v/>
      </c>
      <c r="AL51" s="92" t="str">
        <f>IF(ISERROR(LOG(2^-'∆Ct calculation'!AI50,2)),"",IF(LOG(2^-'∆Ct calculation'!AI50,2)&gt;1,LOG(2^-'∆Ct calculation'!AI50,2),-1/LOG(2^-'∆Ct calculation'!AI50,2)))</f>
        <v/>
      </c>
      <c r="AM51" s="201"/>
      <c r="AN51" s="201"/>
      <c r="AO51" s="201"/>
      <c r="AP51" s="201"/>
      <c r="AQ51" s="201"/>
      <c r="AR51" s="201"/>
      <c r="AS51" s="201"/>
      <c r="AT51" s="201"/>
      <c r="AU51" s="201"/>
    </row>
    <row r="52" spans="1:47" ht="20.100000000000001" customHeight="1">
      <c r="A52" s="201"/>
      <c r="B52" s="201"/>
      <c r="C52" s="13" t="str">
        <f>IF('Gene Informations'!A52="","",'Gene Informations'!A52)</f>
        <v/>
      </c>
      <c r="D52" s="13" t="str">
        <f>IF('Gene Informations'!B52="","",'Gene Informations'!B52)</f>
        <v/>
      </c>
      <c r="E52" s="101" t="str">
        <f>'∆Ct and 2^(-∆Ct) means'!B51</f>
        <v/>
      </c>
      <c r="F52" s="248" t="str">
        <f>IF(ISERROR(LOG(2^-'∆Ct calculation'!C51,2)),"",IF(LOG(2^-'∆Ct calculation'!C51,2)&gt;1,LOG(2^-'∆Ct calculation'!C51,2),-1/LOG(2^-'∆Ct calculation'!C51,2)))</f>
        <v/>
      </c>
      <c r="G52" s="248" t="str">
        <f>IF(ISERROR(LOG(2^-'∆Ct calculation'!D51,2)),"",IF(LOG(2^-'∆Ct calculation'!D51,2)&gt;1,LOG(2^-'∆Ct calculation'!D51,2),-1/LOG(2^-'∆Ct calculation'!D51,2)))</f>
        <v/>
      </c>
      <c r="H52" s="248" t="str">
        <f>IF(ISERROR(LOG(2^-'∆Ct calculation'!E51,2)),"",IF(LOG(2^-'∆Ct calculation'!E51,2)&gt;1,LOG(2^-'∆Ct calculation'!E51,2),-1/LOG(2^-'∆Ct calculation'!E51,2)))</f>
        <v/>
      </c>
      <c r="I52" s="248" t="str">
        <f>IF(ISERROR(LOG(2^-'∆Ct calculation'!F51,2)),"",IF(LOG(2^-'∆Ct calculation'!F51,2)&gt;1,LOG(2^-'∆Ct calculation'!F51,2),-1/LOG(2^-'∆Ct calculation'!F51,2)))</f>
        <v/>
      </c>
      <c r="J52" s="248" t="str">
        <f>IF(ISERROR(LOG(2^-'∆Ct calculation'!G51,2)),"",IF(LOG(2^-'∆Ct calculation'!G51,2)&gt;1,LOG(2^-'∆Ct calculation'!G51,2),-1/LOG(2^-'∆Ct calculation'!G51,2)))</f>
        <v/>
      </c>
      <c r="K52" s="248" t="str">
        <f>IF(ISERROR(LOG(2^-'∆Ct calculation'!H51,2)),"",IF(LOG(2^-'∆Ct calculation'!H51,2)&gt;1,LOG(2^-'∆Ct calculation'!H51,2),-1/LOG(2^-'∆Ct calculation'!H51,2)))</f>
        <v/>
      </c>
      <c r="L52" s="248" t="str">
        <f>IF(ISERROR(LOG(2^-'∆Ct calculation'!I51,2)),"",IF(LOG(2^-'∆Ct calculation'!I51,2)&gt;1,LOG(2^-'∆Ct calculation'!I51,2),-1/LOG(2^-'∆Ct calculation'!I51,2)))</f>
        <v/>
      </c>
      <c r="M52" s="248" t="str">
        <f>IF(ISERROR(LOG(2^-'∆Ct calculation'!J51,2)),"",IF(LOG(2^-'∆Ct calculation'!J51,2)&gt;1,LOG(2^-'∆Ct calculation'!J51,2),-1/LOG(2^-'∆Ct calculation'!J51,2)))</f>
        <v/>
      </c>
      <c r="N52" s="248" t="str">
        <f>IF(ISERROR(LOG(2^-'∆Ct calculation'!K51,2)),"",IF(LOG(2^-'∆Ct calculation'!K51,2)&gt;1,LOG(2^-'∆Ct calculation'!K51,2),-1/LOG(2^-'∆Ct calculation'!K51,2)))</f>
        <v/>
      </c>
      <c r="O52" s="92" t="str">
        <f>IF(ISERROR(LOG(2^-'∆Ct calculation'!L51,2)),"",IF(LOG(2^-'∆Ct calculation'!L51,2)&gt;1,LOG(2^-'∆Ct calculation'!L51,2),-1/LOG(2^-'∆Ct calculation'!L51,2)))</f>
        <v/>
      </c>
      <c r="P52" s="92" t="str">
        <f>IF(ISERROR(LOG(2^-'∆Ct calculation'!M51,2)),"",IF(LOG(2^-'∆Ct calculation'!M51,2)&gt;1,LOG(2^-'∆Ct calculation'!M51,2),-1/LOG(2^-'∆Ct calculation'!M51,2)))</f>
        <v/>
      </c>
      <c r="Q52" s="92" t="str">
        <f>IF(ISERROR(LOG(2^-'∆Ct calculation'!N51,2)),"",IF(LOG(2^-'∆Ct calculation'!N51,2)&gt;1,LOG(2^-'∆Ct calculation'!N51,2),-1/LOG(2^-'∆Ct calculation'!N51,2)))</f>
        <v/>
      </c>
      <c r="R52" s="92" t="str">
        <f>IF(ISERROR(LOG(2^-'∆Ct calculation'!O51,2)),"",IF(LOG(2^-'∆Ct calculation'!O51,2)&gt;1,LOG(2^-'∆Ct calculation'!O51,2),-1/LOG(2^-'∆Ct calculation'!O51,2)))</f>
        <v/>
      </c>
      <c r="S52" s="92" t="str">
        <f>IF(ISERROR(LOG(2^-'∆Ct calculation'!P51,2)),"",IF(LOG(2^-'∆Ct calculation'!P51,2)&gt;1,LOG(2^-'∆Ct calculation'!P51,2),-1/LOG(2^-'∆Ct calculation'!P51,2)))</f>
        <v/>
      </c>
      <c r="T52" s="92" t="str">
        <f>IF(ISERROR(LOG(2^-'∆Ct calculation'!Q51,2)),"",IF(LOG(2^-'∆Ct calculation'!Q51,2)&gt;1,LOG(2^-'∆Ct calculation'!Q51,2),-1/LOG(2^-'∆Ct calculation'!Q51,2)))</f>
        <v/>
      </c>
      <c r="U52" s="92" t="str">
        <f>IF(ISERROR(LOG(2^-'∆Ct calculation'!R51,2)),"",IF(LOG(2^-'∆Ct calculation'!R51,2)&gt;1,LOG(2^-'∆Ct calculation'!R51,2),-1/LOG(2^-'∆Ct calculation'!R51,2)))</f>
        <v/>
      </c>
      <c r="V52" s="92" t="str">
        <f>IF(ISERROR(LOG(2^-'∆Ct calculation'!S51,2)),"",IF(LOG(2^-'∆Ct calculation'!S51,2)&gt;1,LOG(2^-'∆Ct calculation'!S51,2),-1/LOG(2^-'∆Ct calculation'!S51,2)))</f>
        <v/>
      </c>
      <c r="W52" s="92" t="str">
        <f>IF(ISERROR(LOG(2^-'∆Ct calculation'!T51,2)),"",IF(LOG(2^-'∆Ct calculation'!T51,2)&gt;1,LOG(2^-'∆Ct calculation'!T51,2),-1/LOG(2^-'∆Ct calculation'!T51,2)))</f>
        <v/>
      </c>
      <c r="X52" s="92" t="str">
        <f>IF(ISERROR(LOG(2^-'∆Ct calculation'!U51,2)),"",IF(LOG(2^-'∆Ct calculation'!U51,2)&gt;1,LOG(2^-'∆Ct calculation'!U51,2),-1/LOG(2^-'∆Ct calculation'!U51,2)))</f>
        <v/>
      </c>
      <c r="Y52" s="92" t="str">
        <f>IF(ISERROR(LOG(2^-'∆Ct calculation'!V51,2)),"",IF(LOG(2^-'∆Ct calculation'!V51,2)&gt;1,LOG(2^-'∆Ct calculation'!V51,2),-1/LOG(2^-'∆Ct calculation'!V51,2)))</f>
        <v/>
      </c>
      <c r="Z52" s="92" t="str">
        <f>IF(ISERROR(LOG(2^-'∆Ct calculation'!W51,2)),"",IF(LOG(2^-'∆Ct calculation'!W51,2)&gt;1,LOG(2^-'∆Ct calculation'!W51,2),-1/LOG(2^-'∆Ct calculation'!W51,2)))</f>
        <v/>
      </c>
      <c r="AA52" s="92" t="str">
        <f>IF(ISERROR(LOG(2^-'∆Ct calculation'!X51,2)),"",IF(LOG(2^-'∆Ct calculation'!X51,2)&gt;1,LOG(2^-'∆Ct calculation'!X51,2),-1/LOG(2^-'∆Ct calculation'!X51,2)))</f>
        <v/>
      </c>
      <c r="AB52" s="92" t="str">
        <f>IF(ISERROR(LOG(2^-'∆Ct calculation'!Y51,2)),"",IF(LOG(2^-'∆Ct calculation'!Y51,2)&gt;1,LOG(2^-'∆Ct calculation'!Y51,2),-1/LOG(2^-'∆Ct calculation'!Y51,2)))</f>
        <v/>
      </c>
      <c r="AC52" s="92" t="str">
        <f>IF(ISERROR(LOG(2^-'∆Ct calculation'!Z51,2)),"",IF(LOG(2^-'∆Ct calculation'!Z51,2)&gt;1,LOG(2^-'∆Ct calculation'!Z51,2),-1/LOG(2^-'∆Ct calculation'!Z51,2)))</f>
        <v/>
      </c>
      <c r="AD52" s="92" t="str">
        <f>IF(ISERROR(LOG(2^-'∆Ct calculation'!AA51,2)),"",IF(LOG(2^-'∆Ct calculation'!AA51,2)&gt;1,LOG(2^-'∆Ct calculation'!AA51,2),-1/LOG(2^-'∆Ct calculation'!AA51,2)))</f>
        <v/>
      </c>
      <c r="AE52" s="92" t="str">
        <f>IF(ISERROR(LOG(2^-'∆Ct calculation'!AB51,2)),"",IF(LOG(2^-'∆Ct calculation'!AB51,2)&gt;1,LOG(2^-'∆Ct calculation'!AB51,2),-1/LOG(2^-'∆Ct calculation'!AB51,2)))</f>
        <v/>
      </c>
      <c r="AF52" s="92" t="str">
        <f>IF(ISERROR(LOG(2^-'∆Ct calculation'!AC51,2)),"",IF(LOG(2^-'∆Ct calculation'!AC51,2)&gt;1,LOG(2^-'∆Ct calculation'!AC51,2),-1/LOG(2^-'∆Ct calculation'!AC51,2)))</f>
        <v/>
      </c>
      <c r="AG52" s="92" t="str">
        <f>IF(ISERROR(LOG(2^-'∆Ct calculation'!AD51,2)),"",IF(LOG(2^-'∆Ct calculation'!AD51,2)&gt;1,LOG(2^-'∆Ct calculation'!AD51,2),-1/LOG(2^-'∆Ct calculation'!AD51,2)))</f>
        <v/>
      </c>
      <c r="AH52" s="92" t="str">
        <f>IF(ISERROR(LOG(2^-'∆Ct calculation'!AE51,2)),"",IF(LOG(2^-'∆Ct calculation'!AE51,2)&gt;1,LOG(2^-'∆Ct calculation'!AE51,2),-1/LOG(2^-'∆Ct calculation'!AE51,2)))</f>
        <v/>
      </c>
      <c r="AI52" s="92" t="str">
        <f>IF(ISERROR(LOG(2^-'∆Ct calculation'!AF51,2)),"",IF(LOG(2^-'∆Ct calculation'!AF51,2)&gt;1,LOG(2^-'∆Ct calculation'!AF51,2),-1/LOG(2^-'∆Ct calculation'!AF51,2)))</f>
        <v/>
      </c>
      <c r="AJ52" s="92" t="str">
        <f>IF(ISERROR(LOG(2^-'∆Ct calculation'!AG51,2)),"",IF(LOG(2^-'∆Ct calculation'!AG51,2)&gt;1,LOG(2^-'∆Ct calculation'!AG51,2),-1/LOG(2^-'∆Ct calculation'!AG51,2)))</f>
        <v/>
      </c>
      <c r="AK52" s="92" t="str">
        <f>IF(ISERROR(LOG(2^-'∆Ct calculation'!AH51,2)),"",IF(LOG(2^-'∆Ct calculation'!AH51,2)&gt;1,LOG(2^-'∆Ct calculation'!AH51,2),-1/LOG(2^-'∆Ct calculation'!AH51,2)))</f>
        <v/>
      </c>
      <c r="AL52" s="92" t="str">
        <f>IF(ISERROR(LOG(2^-'∆Ct calculation'!AI51,2)),"",IF(LOG(2^-'∆Ct calculation'!AI51,2)&gt;1,LOG(2^-'∆Ct calculation'!AI51,2),-1/LOG(2^-'∆Ct calculation'!AI51,2)))</f>
        <v/>
      </c>
      <c r="AM52" s="201"/>
      <c r="AN52" s="201"/>
      <c r="AO52" s="201"/>
      <c r="AP52" s="201"/>
      <c r="AQ52" s="201"/>
      <c r="AR52" s="201"/>
      <c r="AS52" s="201"/>
      <c r="AT52" s="201"/>
      <c r="AU52" s="201"/>
    </row>
    <row r="53" spans="1:47" ht="20.100000000000001" customHeight="1">
      <c r="A53" s="201"/>
      <c r="B53" s="201"/>
      <c r="C53" s="13" t="str">
        <f>IF('Gene Informations'!A53="","",'Gene Informations'!A53)</f>
        <v/>
      </c>
      <c r="D53" s="13" t="str">
        <f>IF('Gene Informations'!B53="","",'Gene Informations'!B53)</f>
        <v/>
      </c>
      <c r="E53" s="101" t="str">
        <f>'∆Ct and 2^(-∆Ct) means'!B52</f>
        <v/>
      </c>
      <c r="F53" s="248" t="str">
        <f>IF(ISERROR(LOG(2^-'∆Ct calculation'!C52,2)),"",IF(LOG(2^-'∆Ct calculation'!C52,2)&gt;1,LOG(2^-'∆Ct calculation'!C52,2),-1/LOG(2^-'∆Ct calculation'!C52,2)))</f>
        <v/>
      </c>
      <c r="G53" s="248" t="str">
        <f>IF(ISERROR(LOG(2^-'∆Ct calculation'!D52,2)),"",IF(LOG(2^-'∆Ct calculation'!D52,2)&gt;1,LOG(2^-'∆Ct calculation'!D52,2),-1/LOG(2^-'∆Ct calculation'!D52,2)))</f>
        <v/>
      </c>
      <c r="H53" s="248" t="str">
        <f>IF(ISERROR(LOG(2^-'∆Ct calculation'!E52,2)),"",IF(LOG(2^-'∆Ct calculation'!E52,2)&gt;1,LOG(2^-'∆Ct calculation'!E52,2),-1/LOG(2^-'∆Ct calculation'!E52,2)))</f>
        <v/>
      </c>
      <c r="I53" s="248" t="str">
        <f>IF(ISERROR(LOG(2^-'∆Ct calculation'!F52,2)),"",IF(LOG(2^-'∆Ct calculation'!F52,2)&gt;1,LOG(2^-'∆Ct calculation'!F52,2),-1/LOG(2^-'∆Ct calculation'!F52,2)))</f>
        <v/>
      </c>
      <c r="J53" s="248" t="str">
        <f>IF(ISERROR(LOG(2^-'∆Ct calculation'!G52,2)),"",IF(LOG(2^-'∆Ct calculation'!G52,2)&gt;1,LOG(2^-'∆Ct calculation'!G52,2),-1/LOG(2^-'∆Ct calculation'!G52,2)))</f>
        <v/>
      </c>
      <c r="K53" s="248" t="str">
        <f>IF(ISERROR(LOG(2^-'∆Ct calculation'!H52,2)),"",IF(LOG(2^-'∆Ct calculation'!H52,2)&gt;1,LOG(2^-'∆Ct calculation'!H52,2),-1/LOG(2^-'∆Ct calculation'!H52,2)))</f>
        <v/>
      </c>
      <c r="L53" s="248" t="str">
        <f>IF(ISERROR(LOG(2^-'∆Ct calculation'!I52,2)),"",IF(LOG(2^-'∆Ct calculation'!I52,2)&gt;1,LOG(2^-'∆Ct calculation'!I52,2),-1/LOG(2^-'∆Ct calculation'!I52,2)))</f>
        <v/>
      </c>
      <c r="M53" s="248" t="str">
        <f>IF(ISERROR(LOG(2^-'∆Ct calculation'!J52,2)),"",IF(LOG(2^-'∆Ct calculation'!J52,2)&gt;1,LOG(2^-'∆Ct calculation'!J52,2),-1/LOG(2^-'∆Ct calculation'!J52,2)))</f>
        <v/>
      </c>
      <c r="N53" s="248" t="str">
        <f>IF(ISERROR(LOG(2^-'∆Ct calculation'!K52,2)),"",IF(LOG(2^-'∆Ct calculation'!K52,2)&gt;1,LOG(2^-'∆Ct calculation'!K52,2),-1/LOG(2^-'∆Ct calculation'!K52,2)))</f>
        <v/>
      </c>
      <c r="O53" s="92" t="str">
        <f>IF(ISERROR(LOG(2^-'∆Ct calculation'!L52,2)),"",IF(LOG(2^-'∆Ct calculation'!L52,2)&gt;1,LOG(2^-'∆Ct calculation'!L52,2),-1/LOG(2^-'∆Ct calculation'!L52,2)))</f>
        <v/>
      </c>
      <c r="P53" s="92" t="str">
        <f>IF(ISERROR(LOG(2^-'∆Ct calculation'!M52,2)),"",IF(LOG(2^-'∆Ct calculation'!M52,2)&gt;1,LOG(2^-'∆Ct calculation'!M52,2),-1/LOG(2^-'∆Ct calculation'!M52,2)))</f>
        <v/>
      </c>
      <c r="Q53" s="92" t="str">
        <f>IF(ISERROR(LOG(2^-'∆Ct calculation'!N52,2)),"",IF(LOG(2^-'∆Ct calculation'!N52,2)&gt;1,LOG(2^-'∆Ct calculation'!N52,2),-1/LOG(2^-'∆Ct calculation'!N52,2)))</f>
        <v/>
      </c>
      <c r="R53" s="92" t="str">
        <f>IF(ISERROR(LOG(2^-'∆Ct calculation'!O52,2)),"",IF(LOG(2^-'∆Ct calculation'!O52,2)&gt;1,LOG(2^-'∆Ct calculation'!O52,2),-1/LOG(2^-'∆Ct calculation'!O52,2)))</f>
        <v/>
      </c>
      <c r="S53" s="92" t="str">
        <f>IF(ISERROR(LOG(2^-'∆Ct calculation'!P52,2)),"",IF(LOG(2^-'∆Ct calculation'!P52,2)&gt;1,LOG(2^-'∆Ct calculation'!P52,2),-1/LOG(2^-'∆Ct calculation'!P52,2)))</f>
        <v/>
      </c>
      <c r="T53" s="92" t="str">
        <f>IF(ISERROR(LOG(2^-'∆Ct calculation'!Q52,2)),"",IF(LOG(2^-'∆Ct calculation'!Q52,2)&gt;1,LOG(2^-'∆Ct calculation'!Q52,2),-1/LOG(2^-'∆Ct calculation'!Q52,2)))</f>
        <v/>
      </c>
      <c r="U53" s="92" t="str">
        <f>IF(ISERROR(LOG(2^-'∆Ct calculation'!R52,2)),"",IF(LOG(2^-'∆Ct calculation'!R52,2)&gt;1,LOG(2^-'∆Ct calculation'!R52,2),-1/LOG(2^-'∆Ct calculation'!R52,2)))</f>
        <v/>
      </c>
      <c r="V53" s="92" t="str">
        <f>IF(ISERROR(LOG(2^-'∆Ct calculation'!S52,2)),"",IF(LOG(2^-'∆Ct calculation'!S52,2)&gt;1,LOG(2^-'∆Ct calculation'!S52,2),-1/LOG(2^-'∆Ct calculation'!S52,2)))</f>
        <v/>
      </c>
      <c r="W53" s="92" t="str">
        <f>IF(ISERROR(LOG(2^-'∆Ct calculation'!T52,2)),"",IF(LOG(2^-'∆Ct calculation'!T52,2)&gt;1,LOG(2^-'∆Ct calculation'!T52,2),-1/LOG(2^-'∆Ct calculation'!T52,2)))</f>
        <v/>
      </c>
      <c r="X53" s="92" t="str">
        <f>IF(ISERROR(LOG(2^-'∆Ct calculation'!U52,2)),"",IF(LOG(2^-'∆Ct calculation'!U52,2)&gt;1,LOG(2^-'∆Ct calculation'!U52,2),-1/LOG(2^-'∆Ct calculation'!U52,2)))</f>
        <v/>
      </c>
      <c r="Y53" s="92" t="str">
        <f>IF(ISERROR(LOG(2^-'∆Ct calculation'!V52,2)),"",IF(LOG(2^-'∆Ct calculation'!V52,2)&gt;1,LOG(2^-'∆Ct calculation'!V52,2),-1/LOG(2^-'∆Ct calculation'!V52,2)))</f>
        <v/>
      </c>
      <c r="Z53" s="92" t="str">
        <f>IF(ISERROR(LOG(2^-'∆Ct calculation'!W52,2)),"",IF(LOG(2^-'∆Ct calculation'!W52,2)&gt;1,LOG(2^-'∆Ct calculation'!W52,2),-1/LOG(2^-'∆Ct calculation'!W52,2)))</f>
        <v/>
      </c>
      <c r="AA53" s="92" t="str">
        <f>IF(ISERROR(LOG(2^-'∆Ct calculation'!X52,2)),"",IF(LOG(2^-'∆Ct calculation'!X52,2)&gt;1,LOG(2^-'∆Ct calculation'!X52,2),-1/LOG(2^-'∆Ct calculation'!X52,2)))</f>
        <v/>
      </c>
      <c r="AB53" s="92" t="str">
        <f>IF(ISERROR(LOG(2^-'∆Ct calculation'!Y52,2)),"",IF(LOG(2^-'∆Ct calculation'!Y52,2)&gt;1,LOG(2^-'∆Ct calculation'!Y52,2),-1/LOG(2^-'∆Ct calculation'!Y52,2)))</f>
        <v/>
      </c>
      <c r="AC53" s="92" t="str">
        <f>IF(ISERROR(LOG(2^-'∆Ct calculation'!Z52,2)),"",IF(LOG(2^-'∆Ct calculation'!Z52,2)&gt;1,LOG(2^-'∆Ct calculation'!Z52,2),-1/LOG(2^-'∆Ct calculation'!Z52,2)))</f>
        <v/>
      </c>
      <c r="AD53" s="92" t="str">
        <f>IF(ISERROR(LOG(2^-'∆Ct calculation'!AA52,2)),"",IF(LOG(2^-'∆Ct calculation'!AA52,2)&gt;1,LOG(2^-'∆Ct calculation'!AA52,2),-1/LOG(2^-'∆Ct calculation'!AA52,2)))</f>
        <v/>
      </c>
      <c r="AE53" s="92" t="str">
        <f>IF(ISERROR(LOG(2^-'∆Ct calculation'!AB52,2)),"",IF(LOG(2^-'∆Ct calculation'!AB52,2)&gt;1,LOG(2^-'∆Ct calculation'!AB52,2),-1/LOG(2^-'∆Ct calculation'!AB52,2)))</f>
        <v/>
      </c>
      <c r="AF53" s="92" t="str">
        <f>IF(ISERROR(LOG(2^-'∆Ct calculation'!AC52,2)),"",IF(LOG(2^-'∆Ct calculation'!AC52,2)&gt;1,LOG(2^-'∆Ct calculation'!AC52,2),-1/LOG(2^-'∆Ct calculation'!AC52,2)))</f>
        <v/>
      </c>
      <c r="AG53" s="92" t="str">
        <f>IF(ISERROR(LOG(2^-'∆Ct calculation'!AD52,2)),"",IF(LOG(2^-'∆Ct calculation'!AD52,2)&gt;1,LOG(2^-'∆Ct calculation'!AD52,2),-1/LOG(2^-'∆Ct calculation'!AD52,2)))</f>
        <v/>
      </c>
      <c r="AH53" s="92" t="str">
        <f>IF(ISERROR(LOG(2^-'∆Ct calculation'!AE52,2)),"",IF(LOG(2^-'∆Ct calculation'!AE52,2)&gt;1,LOG(2^-'∆Ct calculation'!AE52,2),-1/LOG(2^-'∆Ct calculation'!AE52,2)))</f>
        <v/>
      </c>
      <c r="AI53" s="92" t="str">
        <f>IF(ISERROR(LOG(2^-'∆Ct calculation'!AF52,2)),"",IF(LOG(2^-'∆Ct calculation'!AF52,2)&gt;1,LOG(2^-'∆Ct calculation'!AF52,2),-1/LOG(2^-'∆Ct calculation'!AF52,2)))</f>
        <v/>
      </c>
      <c r="AJ53" s="92" t="str">
        <f>IF(ISERROR(LOG(2^-'∆Ct calculation'!AG52,2)),"",IF(LOG(2^-'∆Ct calculation'!AG52,2)&gt;1,LOG(2^-'∆Ct calculation'!AG52,2),-1/LOG(2^-'∆Ct calculation'!AG52,2)))</f>
        <v/>
      </c>
      <c r="AK53" s="92" t="str">
        <f>IF(ISERROR(LOG(2^-'∆Ct calculation'!AH52,2)),"",IF(LOG(2^-'∆Ct calculation'!AH52,2)&gt;1,LOG(2^-'∆Ct calculation'!AH52,2),-1/LOG(2^-'∆Ct calculation'!AH52,2)))</f>
        <v/>
      </c>
      <c r="AL53" s="92" t="str">
        <f>IF(ISERROR(LOG(2^-'∆Ct calculation'!AI52,2)),"",IF(LOG(2^-'∆Ct calculation'!AI52,2)&gt;1,LOG(2^-'∆Ct calculation'!AI52,2),-1/LOG(2^-'∆Ct calculation'!AI52,2)))</f>
        <v/>
      </c>
      <c r="AM53" s="201"/>
      <c r="AN53" s="201"/>
      <c r="AO53" s="201"/>
      <c r="AP53" s="201"/>
      <c r="AQ53" s="201"/>
      <c r="AR53" s="201"/>
      <c r="AS53" s="201"/>
      <c r="AT53" s="201"/>
      <c r="AU53" s="201"/>
    </row>
    <row r="54" spans="1:47" ht="20.100000000000001" customHeight="1">
      <c r="A54" s="201"/>
      <c r="B54" s="201"/>
      <c r="C54" s="13" t="str">
        <f>IF('Gene Informations'!A54="","",'Gene Informations'!A54)</f>
        <v/>
      </c>
      <c r="D54" s="13" t="str">
        <f>IF('Gene Informations'!B54="","",'Gene Informations'!B54)</f>
        <v/>
      </c>
      <c r="E54" s="101" t="str">
        <f>'∆Ct and 2^(-∆Ct) means'!B53</f>
        <v/>
      </c>
      <c r="F54" s="248" t="str">
        <f>IF(ISERROR(LOG(2^-'∆Ct calculation'!C53,2)),"",IF(LOG(2^-'∆Ct calculation'!C53,2)&gt;1,LOG(2^-'∆Ct calculation'!C53,2),-1/LOG(2^-'∆Ct calculation'!C53,2)))</f>
        <v/>
      </c>
      <c r="G54" s="248" t="str">
        <f>IF(ISERROR(LOG(2^-'∆Ct calculation'!D53,2)),"",IF(LOG(2^-'∆Ct calculation'!D53,2)&gt;1,LOG(2^-'∆Ct calculation'!D53,2),-1/LOG(2^-'∆Ct calculation'!D53,2)))</f>
        <v/>
      </c>
      <c r="H54" s="248" t="str">
        <f>IF(ISERROR(LOG(2^-'∆Ct calculation'!E53,2)),"",IF(LOG(2^-'∆Ct calculation'!E53,2)&gt;1,LOG(2^-'∆Ct calculation'!E53,2),-1/LOG(2^-'∆Ct calculation'!E53,2)))</f>
        <v/>
      </c>
      <c r="I54" s="248" t="str">
        <f>IF(ISERROR(LOG(2^-'∆Ct calculation'!F53,2)),"",IF(LOG(2^-'∆Ct calculation'!F53,2)&gt;1,LOG(2^-'∆Ct calculation'!F53,2),-1/LOG(2^-'∆Ct calculation'!F53,2)))</f>
        <v/>
      </c>
      <c r="J54" s="248" t="str">
        <f>IF(ISERROR(LOG(2^-'∆Ct calculation'!G53,2)),"",IF(LOG(2^-'∆Ct calculation'!G53,2)&gt;1,LOG(2^-'∆Ct calculation'!G53,2),-1/LOG(2^-'∆Ct calculation'!G53,2)))</f>
        <v/>
      </c>
      <c r="K54" s="248" t="str">
        <f>IF(ISERROR(LOG(2^-'∆Ct calculation'!H53,2)),"",IF(LOG(2^-'∆Ct calculation'!H53,2)&gt;1,LOG(2^-'∆Ct calculation'!H53,2),-1/LOG(2^-'∆Ct calculation'!H53,2)))</f>
        <v/>
      </c>
      <c r="L54" s="248" t="str">
        <f>IF(ISERROR(LOG(2^-'∆Ct calculation'!I53,2)),"",IF(LOG(2^-'∆Ct calculation'!I53,2)&gt;1,LOG(2^-'∆Ct calculation'!I53,2),-1/LOG(2^-'∆Ct calculation'!I53,2)))</f>
        <v/>
      </c>
      <c r="M54" s="248" t="str">
        <f>IF(ISERROR(LOG(2^-'∆Ct calculation'!J53,2)),"",IF(LOG(2^-'∆Ct calculation'!J53,2)&gt;1,LOG(2^-'∆Ct calculation'!J53,2),-1/LOG(2^-'∆Ct calculation'!J53,2)))</f>
        <v/>
      </c>
      <c r="N54" s="248" t="str">
        <f>IF(ISERROR(LOG(2^-'∆Ct calculation'!K53,2)),"",IF(LOG(2^-'∆Ct calculation'!K53,2)&gt;1,LOG(2^-'∆Ct calculation'!K53,2),-1/LOG(2^-'∆Ct calculation'!K53,2)))</f>
        <v/>
      </c>
      <c r="O54" s="92" t="str">
        <f>IF(ISERROR(LOG(2^-'∆Ct calculation'!L53,2)),"",IF(LOG(2^-'∆Ct calculation'!L53,2)&gt;1,LOG(2^-'∆Ct calculation'!L53,2),-1/LOG(2^-'∆Ct calculation'!L53,2)))</f>
        <v/>
      </c>
      <c r="P54" s="92" t="str">
        <f>IF(ISERROR(LOG(2^-'∆Ct calculation'!M53,2)),"",IF(LOG(2^-'∆Ct calculation'!M53,2)&gt;1,LOG(2^-'∆Ct calculation'!M53,2),-1/LOG(2^-'∆Ct calculation'!M53,2)))</f>
        <v/>
      </c>
      <c r="Q54" s="92" t="str">
        <f>IF(ISERROR(LOG(2^-'∆Ct calculation'!N53,2)),"",IF(LOG(2^-'∆Ct calculation'!N53,2)&gt;1,LOG(2^-'∆Ct calculation'!N53,2),-1/LOG(2^-'∆Ct calculation'!N53,2)))</f>
        <v/>
      </c>
      <c r="R54" s="92" t="str">
        <f>IF(ISERROR(LOG(2^-'∆Ct calculation'!O53,2)),"",IF(LOG(2^-'∆Ct calculation'!O53,2)&gt;1,LOG(2^-'∆Ct calculation'!O53,2),-1/LOG(2^-'∆Ct calculation'!O53,2)))</f>
        <v/>
      </c>
      <c r="S54" s="92" t="str">
        <f>IF(ISERROR(LOG(2^-'∆Ct calculation'!P53,2)),"",IF(LOG(2^-'∆Ct calculation'!P53,2)&gt;1,LOG(2^-'∆Ct calculation'!P53,2),-1/LOG(2^-'∆Ct calculation'!P53,2)))</f>
        <v/>
      </c>
      <c r="T54" s="92" t="str">
        <f>IF(ISERROR(LOG(2^-'∆Ct calculation'!Q53,2)),"",IF(LOG(2^-'∆Ct calculation'!Q53,2)&gt;1,LOG(2^-'∆Ct calculation'!Q53,2),-1/LOG(2^-'∆Ct calculation'!Q53,2)))</f>
        <v/>
      </c>
      <c r="U54" s="92" t="str">
        <f>IF(ISERROR(LOG(2^-'∆Ct calculation'!R53,2)),"",IF(LOG(2^-'∆Ct calculation'!R53,2)&gt;1,LOG(2^-'∆Ct calculation'!R53,2),-1/LOG(2^-'∆Ct calculation'!R53,2)))</f>
        <v/>
      </c>
      <c r="V54" s="92" t="str">
        <f>IF(ISERROR(LOG(2^-'∆Ct calculation'!S53,2)),"",IF(LOG(2^-'∆Ct calculation'!S53,2)&gt;1,LOG(2^-'∆Ct calculation'!S53,2),-1/LOG(2^-'∆Ct calculation'!S53,2)))</f>
        <v/>
      </c>
      <c r="W54" s="92" t="str">
        <f>IF(ISERROR(LOG(2^-'∆Ct calculation'!T53,2)),"",IF(LOG(2^-'∆Ct calculation'!T53,2)&gt;1,LOG(2^-'∆Ct calculation'!T53,2),-1/LOG(2^-'∆Ct calculation'!T53,2)))</f>
        <v/>
      </c>
      <c r="X54" s="92" t="str">
        <f>IF(ISERROR(LOG(2^-'∆Ct calculation'!U53,2)),"",IF(LOG(2^-'∆Ct calculation'!U53,2)&gt;1,LOG(2^-'∆Ct calculation'!U53,2),-1/LOG(2^-'∆Ct calculation'!U53,2)))</f>
        <v/>
      </c>
      <c r="Y54" s="92" t="str">
        <f>IF(ISERROR(LOG(2^-'∆Ct calculation'!V53,2)),"",IF(LOG(2^-'∆Ct calculation'!V53,2)&gt;1,LOG(2^-'∆Ct calculation'!V53,2),-1/LOG(2^-'∆Ct calculation'!V53,2)))</f>
        <v/>
      </c>
      <c r="Z54" s="92" t="str">
        <f>IF(ISERROR(LOG(2^-'∆Ct calculation'!W53,2)),"",IF(LOG(2^-'∆Ct calculation'!W53,2)&gt;1,LOG(2^-'∆Ct calculation'!W53,2),-1/LOG(2^-'∆Ct calculation'!W53,2)))</f>
        <v/>
      </c>
      <c r="AA54" s="92" t="str">
        <f>IF(ISERROR(LOG(2^-'∆Ct calculation'!X53,2)),"",IF(LOG(2^-'∆Ct calculation'!X53,2)&gt;1,LOG(2^-'∆Ct calculation'!X53,2),-1/LOG(2^-'∆Ct calculation'!X53,2)))</f>
        <v/>
      </c>
      <c r="AB54" s="92" t="str">
        <f>IF(ISERROR(LOG(2^-'∆Ct calculation'!Y53,2)),"",IF(LOG(2^-'∆Ct calculation'!Y53,2)&gt;1,LOG(2^-'∆Ct calculation'!Y53,2),-1/LOG(2^-'∆Ct calculation'!Y53,2)))</f>
        <v/>
      </c>
      <c r="AC54" s="92" t="str">
        <f>IF(ISERROR(LOG(2^-'∆Ct calculation'!Z53,2)),"",IF(LOG(2^-'∆Ct calculation'!Z53,2)&gt;1,LOG(2^-'∆Ct calculation'!Z53,2),-1/LOG(2^-'∆Ct calculation'!Z53,2)))</f>
        <v/>
      </c>
      <c r="AD54" s="92" t="str">
        <f>IF(ISERROR(LOG(2^-'∆Ct calculation'!AA53,2)),"",IF(LOG(2^-'∆Ct calculation'!AA53,2)&gt;1,LOG(2^-'∆Ct calculation'!AA53,2),-1/LOG(2^-'∆Ct calculation'!AA53,2)))</f>
        <v/>
      </c>
      <c r="AE54" s="92" t="str">
        <f>IF(ISERROR(LOG(2^-'∆Ct calculation'!AB53,2)),"",IF(LOG(2^-'∆Ct calculation'!AB53,2)&gt;1,LOG(2^-'∆Ct calculation'!AB53,2),-1/LOG(2^-'∆Ct calculation'!AB53,2)))</f>
        <v/>
      </c>
      <c r="AF54" s="92" t="str">
        <f>IF(ISERROR(LOG(2^-'∆Ct calculation'!AC53,2)),"",IF(LOG(2^-'∆Ct calculation'!AC53,2)&gt;1,LOG(2^-'∆Ct calculation'!AC53,2),-1/LOG(2^-'∆Ct calculation'!AC53,2)))</f>
        <v/>
      </c>
      <c r="AG54" s="92" t="str">
        <f>IF(ISERROR(LOG(2^-'∆Ct calculation'!AD53,2)),"",IF(LOG(2^-'∆Ct calculation'!AD53,2)&gt;1,LOG(2^-'∆Ct calculation'!AD53,2),-1/LOG(2^-'∆Ct calculation'!AD53,2)))</f>
        <v/>
      </c>
      <c r="AH54" s="92" t="str">
        <f>IF(ISERROR(LOG(2^-'∆Ct calculation'!AE53,2)),"",IF(LOG(2^-'∆Ct calculation'!AE53,2)&gt;1,LOG(2^-'∆Ct calculation'!AE53,2),-1/LOG(2^-'∆Ct calculation'!AE53,2)))</f>
        <v/>
      </c>
      <c r="AI54" s="92" t="str">
        <f>IF(ISERROR(LOG(2^-'∆Ct calculation'!AF53,2)),"",IF(LOG(2^-'∆Ct calculation'!AF53,2)&gt;1,LOG(2^-'∆Ct calculation'!AF53,2),-1/LOG(2^-'∆Ct calculation'!AF53,2)))</f>
        <v/>
      </c>
      <c r="AJ54" s="92" t="str">
        <f>IF(ISERROR(LOG(2^-'∆Ct calculation'!AG53,2)),"",IF(LOG(2^-'∆Ct calculation'!AG53,2)&gt;1,LOG(2^-'∆Ct calculation'!AG53,2),-1/LOG(2^-'∆Ct calculation'!AG53,2)))</f>
        <v/>
      </c>
      <c r="AK54" s="92" t="str">
        <f>IF(ISERROR(LOG(2^-'∆Ct calculation'!AH53,2)),"",IF(LOG(2^-'∆Ct calculation'!AH53,2)&gt;1,LOG(2^-'∆Ct calculation'!AH53,2),-1/LOG(2^-'∆Ct calculation'!AH53,2)))</f>
        <v/>
      </c>
      <c r="AL54" s="92" t="str">
        <f>IF(ISERROR(LOG(2^-'∆Ct calculation'!AI53,2)),"",IF(LOG(2^-'∆Ct calculation'!AI53,2)&gt;1,LOG(2^-'∆Ct calculation'!AI53,2),-1/LOG(2^-'∆Ct calculation'!AI53,2)))</f>
        <v/>
      </c>
      <c r="AM54" s="201"/>
      <c r="AN54" s="201"/>
      <c r="AO54" s="201"/>
      <c r="AP54" s="201"/>
      <c r="AQ54" s="201"/>
      <c r="AR54" s="201"/>
      <c r="AS54" s="201"/>
      <c r="AT54" s="201"/>
      <c r="AU54" s="201"/>
    </row>
    <row r="55" spans="1:47" ht="20.100000000000001" customHeight="1">
      <c r="A55" s="201"/>
      <c r="B55" s="201"/>
      <c r="C55" s="13" t="str">
        <f>IF('Gene Informations'!A55="","",'Gene Informations'!A55)</f>
        <v/>
      </c>
      <c r="D55" s="13" t="str">
        <f>IF('Gene Informations'!B55="","",'Gene Informations'!B55)</f>
        <v/>
      </c>
      <c r="E55" s="101" t="str">
        <f>'∆Ct and 2^(-∆Ct) means'!B54</f>
        <v/>
      </c>
      <c r="F55" s="248" t="str">
        <f>IF(ISERROR(LOG(2^-'∆Ct calculation'!C54,2)),"",IF(LOG(2^-'∆Ct calculation'!C54,2)&gt;1,LOG(2^-'∆Ct calculation'!C54,2),-1/LOG(2^-'∆Ct calculation'!C54,2)))</f>
        <v/>
      </c>
      <c r="G55" s="248" t="str">
        <f>IF(ISERROR(LOG(2^-'∆Ct calculation'!D54,2)),"",IF(LOG(2^-'∆Ct calculation'!D54,2)&gt;1,LOG(2^-'∆Ct calculation'!D54,2),-1/LOG(2^-'∆Ct calculation'!D54,2)))</f>
        <v/>
      </c>
      <c r="H55" s="248" t="str">
        <f>IF(ISERROR(LOG(2^-'∆Ct calculation'!E54,2)),"",IF(LOG(2^-'∆Ct calculation'!E54,2)&gt;1,LOG(2^-'∆Ct calculation'!E54,2),-1/LOG(2^-'∆Ct calculation'!E54,2)))</f>
        <v/>
      </c>
      <c r="I55" s="248" t="str">
        <f>IF(ISERROR(LOG(2^-'∆Ct calculation'!F54,2)),"",IF(LOG(2^-'∆Ct calculation'!F54,2)&gt;1,LOG(2^-'∆Ct calculation'!F54,2),-1/LOG(2^-'∆Ct calculation'!F54,2)))</f>
        <v/>
      </c>
      <c r="J55" s="248" t="str">
        <f>IF(ISERROR(LOG(2^-'∆Ct calculation'!G54,2)),"",IF(LOG(2^-'∆Ct calculation'!G54,2)&gt;1,LOG(2^-'∆Ct calculation'!G54,2),-1/LOG(2^-'∆Ct calculation'!G54,2)))</f>
        <v/>
      </c>
      <c r="K55" s="248" t="str">
        <f>IF(ISERROR(LOG(2^-'∆Ct calculation'!H54,2)),"",IF(LOG(2^-'∆Ct calculation'!H54,2)&gt;1,LOG(2^-'∆Ct calculation'!H54,2),-1/LOG(2^-'∆Ct calculation'!H54,2)))</f>
        <v/>
      </c>
      <c r="L55" s="248" t="str">
        <f>IF(ISERROR(LOG(2^-'∆Ct calculation'!I54,2)),"",IF(LOG(2^-'∆Ct calculation'!I54,2)&gt;1,LOG(2^-'∆Ct calculation'!I54,2),-1/LOG(2^-'∆Ct calculation'!I54,2)))</f>
        <v/>
      </c>
      <c r="M55" s="248" t="str">
        <f>IF(ISERROR(LOG(2^-'∆Ct calculation'!J54,2)),"",IF(LOG(2^-'∆Ct calculation'!J54,2)&gt;1,LOG(2^-'∆Ct calculation'!J54,2),-1/LOG(2^-'∆Ct calculation'!J54,2)))</f>
        <v/>
      </c>
      <c r="N55" s="248" t="str">
        <f>IF(ISERROR(LOG(2^-'∆Ct calculation'!K54,2)),"",IF(LOG(2^-'∆Ct calculation'!K54,2)&gt;1,LOG(2^-'∆Ct calculation'!K54,2),-1/LOG(2^-'∆Ct calculation'!K54,2)))</f>
        <v/>
      </c>
      <c r="O55" s="92" t="str">
        <f>IF(ISERROR(LOG(2^-'∆Ct calculation'!L54,2)),"",IF(LOG(2^-'∆Ct calculation'!L54,2)&gt;1,LOG(2^-'∆Ct calculation'!L54,2),-1/LOG(2^-'∆Ct calculation'!L54,2)))</f>
        <v/>
      </c>
      <c r="P55" s="92" t="str">
        <f>IF(ISERROR(LOG(2^-'∆Ct calculation'!M54,2)),"",IF(LOG(2^-'∆Ct calculation'!M54,2)&gt;1,LOG(2^-'∆Ct calculation'!M54,2),-1/LOG(2^-'∆Ct calculation'!M54,2)))</f>
        <v/>
      </c>
      <c r="Q55" s="92" t="str">
        <f>IF(ISERROR(LOG(2^-'∆Ct calculation'!N54,2)),"",IF(LOG(2^-'∆Ct calculation'!N54,2)&gt;1,LOG(2^-'∆Ct calculation'!N54,2),-1/LOG(2^-'∆Ct calculation'!N54,2)))</f>
        <v/>
      </c>
      <c r="R55" s="92" t="str">
        <f>IF(ISERROR(LOG(2^-'∆Ct calculation'!O54,2)),"",IF(LOG(2^-'∆Ct calculation'!O54,2)&gt;1,LOG(2^-'∆Ct calculation'!O54,2),-1/LOG(2^-'∆Ct calculation'!O54,2)))</f>
        <v/>
      </c>
      <c r="S55" s="92" t="str">
        <f>IF(ISERROR(LOG(2^-'∆Ct calculation'!P54,2)),"",IF(LOG(2^-'∆Ct calculation'!P54,2)&gt;1,LOG(2^-'∆Ct calculation'!P54,2),-1/LOG(2^-'∆Ct calculation'!P54,2)))</f>
        <v/>
      </c>
      <c r="T55" s="92" t="str">
        <f>IF(ISERROR(LOG(2^-'∆Ct calculation'!Q54,2)),"",IF(LOG(2^-'∆Ct calculation'!Q54,2)&gt;1,LOG(2^-'∆Ct calculation'!Q54,2),-1/LOG(2^-'∆Ct calculation'!Q54,2)))</f>
        <v/>
      </c>
      <c r="U55" s="92" t="str">
        <f>IF(ISERROR(LOG(2^-'∆Ct calculation'!R54,2)),"",IF(LOG(2^-'∆Ct calculation'!R54,2)&gt;1,LOG(2^-'∆Ct calculation'!R54,2),-1/LOG(2^-'∆Ct calculation'!R54,2)))</f>
        <v/>
      </c>
      <c r="V55" s="92" t="str">
        <f>IF(ISERROR(LOG(2^-'∆Ct calculation'!S54,2)),"",IF(LOG(2^-'∆Ct calculation'!S54,2)&gt;1,LOG(2^-'∆Ct calculation'!S54,2),-1/LOG(2^-'∆Ct calculation'!S54,2)))</f>
        <v/>
      </c>
      <c r="W55" s="92" t="str">
        <f>IF(ISERROR(LOG(2^-'∆Ct calculation'!T54,2)),"",IF(LOG(2^-'∆Ct calculation'!T54,2)&gt;1,LOG(2^-'∆Ct calculation'!T54,2),-1/LOG(2^-'∆Ct calculation'!T54,2)))</f>
        <v/>
      </c>
      <c r="X55" s="92" t="str">
        <f>IF(ISERROR(LOG(2^-'∆Ct calculation'!U54,2)),"",IF(LOG(2^-'∆Ct calculation'!U54,2)&gt;1,LOG(2^-'∆Ct calculation'!U54,2),-1/LOG(2^-'∆Ct calculation'!U54,2)))</f>
        <v/>
      </c>
      <c r="Y55" s="92" t="str">
        <f>IF(ISERROR(LOG(2^-'∆Ct calculation'!V54,2)),"",IF(LOG(2^-'∆Ct calculation'!V54,2)&gt;1,LOG(2^-'∆Ct calculation'!V54,2),-1/LOG(2^-'∆Ct calculation'!V54,2)))</f>
        <v/>
      </c>
      <c r="Z55" s="92" t="str">
        <f>IF(ISERROR(LOG(2^-'∆Ct calculation'!W54,2)),"",IF(LOG(2^-'∆Ct calculation'!W54,2)&gt;1,LOG(2^-'∆Ct calculation'!W54,2),-1/LOG(2^-'∆Ct calculation'!W54,2)))</f>
        <v/>
      </c>
      <c r="AA55" s="92" t="str">
        <f>IF(ISERROR(LOG(2^-'∆Ct calculation'!X54,2)),"",IF(LOG(2^-'∆Ct calculation'!X54,2)&gt;1,LOG(2^-'∆Ct calculation'!X54,2),-1/LOG(2^-'∆Ct calculation'!X54,2)))</f>
        <v/>
      </c>
      <c r="AB55" s="92" t="str">
        <f>IF(ISERROR(LOG(2^-'∆Ct calculation'!Y54,2)),"",IF(LOG(2^-'∆Ct calculation'!Y54,2)&gt;1,LOG(2^-'∆Ct calculation'!Y54,2),-1/LOG(2^-'∆Ct calculation'!Y54,2)))</f>
        <v/>
      </c>
      <c r="AC55" s="92" t="str">
        <f>IF(ISERROR(LOG(2^-'∆Ct calculation'!Z54,2)),"",IF(LOG(2^-'∆Ct calculation'!Z54,2)&gt;1,LOG(2^-'∆Ct calculation'!Z54,2),-1/LOG(2^-'∆Ct calculation'!Z54,2)))</f>
        <v/>
      </c>
      <c r="AD55" s="92" t="str">
        <f>IF(ISERROR(LOG(2^-'∆Ct calculation'!AA54,2)),"",IF(LOG(2^-'∆Ct calculation'!AA54,2)&gt;1,LOG(2^-'∆Ct calculation'!AA54,2),-1/LOG(2^-'∆Ct calculation'!AA54,2)))</f>
        <v/>
      </c>
      <c r="AE55" s="92" t="str">
        <f>IF(ISERROR(LOG(2^-'∆Ct calculation'!AB54,2)),"",IF(LOG(2^-'∆Ct calculation'!AB54,2)&gt;1,LOG(2^-'∆Ct calculation'!AB54,2),-1/LOG(2^-'∆Ct calculation'!AB54,2)))</f>
        <v/>
      </c>
      <c r="AF55" s="92" t="str">
        <f>IF(ISERROR(LOG(2^-'∆Ct calculation'!AC54,2)),"",IF(LOG(2^-'∆Ct calculation'!AC54,2)&gt;1,LOG(2^-'∆Ct calculation'!AC54,2),-1/LOG(2^-'∆Ct calculation'!AC54,2)))</f>
        <v/>
      </c>
      <c r="AG55" s="92" t="str">
        <f>IF(ISERROR(LOG(2^-'∆Ct calculation'!AD54,2)),"",IF(LOG(2^-'∆Ct calculation'!AD54,2)&gt;1,LOG(2^-'∆Ct calculation'!AD54,2),-1/LOG(2^-'∆Ct calculation'!AD54,2)))</f>
        <v/>
      </c>
      <c r="AH55" s="92" t="str">
        <f>IF(ISERROR(LOG(2^-'∆Ct calculation'!AE54,2)),"",IF(LOG(2^-'∆Ct calculation'!AE54,2)&gt;1,LOG(2^-'∆Ct calculation'!AE54,2),-1/LOG(2^-'∆Ct calculation'!AE54,2)))</f>
        <v/>
      </c>
      <c r="AI55" s="92" t="str">
        <f>IF(ISERROR(LOG(2^-'∆Ct calculation'!AF54,2)),"",IF(LOG(2^-'∆Ct calculation'!AF54,2)&gt;1,LOG(2^-'∆Ct calculation'!AF54,2),-1/LOG(2^-'∆Ct calculation'!AF54,2)))</f>
        <v/>
      </c>
      <c r="AJ55" s="92" t="str">
        <f>IF(ISERROR(LOG(2^-'∆Ct calculation'!AG54,2)),"",IF(LOG(2^-'∆Ct calculation'!AG54,2)&gt;1,LOG(2^-'∆Ct calculation'!AG54,2),-1/LOG(2^-'∆Ct calculation'!AG54,2)))</f>
        <v/>
      </c>
      <c r="AK55" s="92" t="str">
        <f>IF(ISERROR(LOG(2^-'∆Ct calculation'!AH54,2)),"",IF(LOG(2^-'∆Ct calculation'!AH54,2)&gt;1,LOG(2^-'∆Ct calculation'!AH54,2),-1/LOG(2^-'∆Ct calculation'!AH54,2)))</f>
        <v/>
      </c>
      <c r="AL55" s="92" t="str">
        <f>IF(ISERROR(LOG(2^-'∆Ct calculation'!AI54,2)),"",IF(LOG(2^-'∆Ct calculation'!AI54,2)&gt;1,LOG(2^-'∆Ct calculation'!AI54,2),-1/LOG(2^-'∆Ct calculation'!AI54,2)))</f>
        <v/>
      </c>
      <c r="AM55" s="201"/>
      <c r="AN55" s="201"/>
      <c r="AO55" s="201"/>
      <c r="AP55" s="201"/>
      <c r="AQ55" s="201"/>
      <c r="AR55" s="201"/>
      <c r="AS55" s="201"/>
      <c r="AT55" s="201"/>
      <c r="AU55" s="201"/>
    </row>
    <row r="56" spans="1:47" ht="20.100000000000001" customHeight="1">
      <c r="A56" s="201"/>
      <c r="B56" s="201"/>
      <c r="C56" s="13" t="str">
        <f>IF('Gene Informations'!A56="","",'Gene Informations'!A56)</f>
        <v/>
      </c>
      <c r="D56" s="13" t="str">
        <f>IF('Gene Informations'!B56="","",'Gene Informations'!B56)</f>
        <v/>
      </c>
      <c r="E56" s="101" t="str">
        <f>'∆Ct and 2^(-∆Ct) means'!B55</f>
        <v/>
      </c>
      <c r="F56" s="248" t="str">
        <f>IF(ISERROR(LOG(2^-'∆Ct calculation'!C55,2)),"",IF(LOG(2^-'∆Ct calculation'!C55,2)&gt;1,LOG(2^-'∆Ct calculation'!C55,2),-1/LOG(2^-'∆Ct calculation'!C55,2)))</f>
        <v/>
      </c>
      <c r="G56" s="248" t="str">
        <f>IF(ISERROR(LOG(2^-'∆Ct calculation'!D55,2)),"",IF(LOG(2^-'∆Ct calculation'!D55,2)&gt;1,LOG(2^-'∆Ct calculation'!D55,2),-1/LOG(2^-'∆Ct calculation'!D55,2)))</f>
        <v/>
      </c>
      <c r="H56" s="248" t="str">
        <f>IF(ISERROR(LOG(2^-'∆Ct calculation'!E55,2)),"",IF(LOG(2^-'∆Ct calculation'!E55,2)&gt;1,LOG(2^-'∆Ct calculation'!E55,2),-1/LOG(2^-'∆Ct calculation'!E55,2)))</f>
        <v/>
      </c>
      <c r="I56" s="248" t="str">
        <f>IF(ISERROR(LOG(2^-'∆Ct calculation'!F55,2)),"",IF(LOG(2^-'∆Ct calculation'!F55,2)&gt;1,LOG(2^-'∆Ct calculation'!F55,2),-1/LOG(2^-'∆Ct calculation'!F55,2)))</f>
        <v/>
      </c>
      <c r="J56" s="248" t="str">
        <f>IF(ISERROR(LOG(2^-'∆Ct calculation'!G55,2)),"",IF(LOG(2^-'∆Ct calculation'!G55,2)&gt;1,LOG(2^-'∆Ct calculation'!G55,2),-1/LOG(2^-'∆Ct calculation'!G55,2)))</f>
        <v/>
      </c>
      <c r="K56" s="248" t="str">
        <f>IF(ISERROR(LOG(2^-'∆Ct calculation'!H55,2)),"",IF(LOG(2^-'∆Ct calculation'!H55,2)&gt;1,LOG(2^-'∆Ct calculation'!H55,2),-1/LOG(2^-'∆Ct calculation'!H55,2)))</f>
        <v/>
      </c>
      <c r="L56" s="248" t="str">
        <f>IF(ISERROR(LOG(2^-'∆Ct calculation'!I55,2)),"",IF(LOG(2^-'∆Ct calculation'!I55,2)&gt;1,LOG(2^-'∆Ct calculation'!I55,2),-1/LOG(2^-'∆Ct calculation'!I55,2)))</f>
        <v/>
      </c>
      <c r="M56" s="248" t="str">
        <f>IF(ISERROR(LOG(2^-'∆Ct calculation'!J55,2)),"",IF(LOG(2^-'∆Ct calculation'!J55,2)&gt;1,LOG(2^-'∆Ct calculation'!J55,2),-1/LOG(2^-'∆Ct calculation'!J55,2)))</f>
        <v/>
      </c>
      <c r="N56" s="248" t="str">
        <f>IF(ISERROR(LOG(2^-'∆Ct calculation'!K55,2)),"",IF(LOG(2^-'∆Ct calculation'!K55,2)&gt;1,LOG(2^-'∆Ct calculation'!K55,2),-1/LOG(2^-'∆Ct calculation'!K55,2)))</f>
        <v/>
      </c>
      <c r="O56" s="92" t="str">
        <f>IF(ISERROR(LOG(2^-'∆Ct calculation'!L55,2)),"",IF(LOG(2^-'∆Ct calculation'!L55,2)&gt;1,LOG(2^-'∆Ct calculation'!L55,2),-1/LOG(2^-'∆Ct calculation'!L55,2)))</f>
        <v/>
      </c>
      <c r="P56" s="92" t="str">
        <f>IF(ISERROR(LOG(2^-'∆Ct calculation'!M55,2)),"",IF(LOG(2^-'∆Ct calculation'!M55,2)&gt;1,LOG(2^-'∆Ct calculation'!M55,2),-1/LOG(2^-'∆Ct calculation'!M55,2)))</f>
        <v/>
      </c>
      <c r="Q56" s="92" t="str">
        <f>IF(ISERROR(LOG(2^-'∆Ct calculation'!N55,2)),"",IF(LOG(2^-'∆Ct calculation'!N55,2)&gt;1,LOG(2^-'∆Ct calculation'!N55,2),-1/LOG(2^-'∆Ct calculation'!N55,2)))</f>
        <v/>
      </c>
      <c r="R56" s="92" t="str">
        <f>IF(ISERROR(LOG(2^-'∆Ct calculation'!O55,2)),"",IF(LOG(2^-'∆Ct calculation'!O55,2)&gt;1,LOG(2^-'∆Ct calculation'!O55,2),-1/LOG(2^-'∆Ct calculation'!O55,2)))</f>
        <v/>
      </c>
      <c r="S56" s="92" t="str">
        <f>IF(ISERROR(LOG(2^-'∆Ct calculation'!P55,2)),"",IF(LOG(2^-'∆Ct calculation'!P55,2)&gt;1,LOG(2^-'∆Ct calculation'!P55,2),-1/LOG(2^-'∆Ct calculation'!P55,2)))</f>
        <v/>
      </c>
      <c r="T56" s="92" t="str">
        <f>IF(ISERROR(LOG(2^-'∆Ct calculation'!Q55,2)),"",IF(LOG(2^-'∆Ct calculation'!Q55,2)&gt;1,LOG(2^-'∆Ct calculation'!Q55,2),-1/LOG(2^-'∆Ct calculation'!Q55,2)))</f>
        <v/>
      </c>
      <c r="U56" s="92" t="str">
        <f>IF(ISERROR(LOG(2^-'∆Ct calculation'!R55,2)),"",IF(LOG(2^-'∆Ct calculation'!R55,2)&gt;1,LOG(2^-'∆Ct calculation'!R55,2),-1/LOG(2^-'∆Ct calculation'!R55,2)))</f>
        <v/>
      </c>
      <c r="V56" s="92" t="str">
        <f>IF(ISERROR(LOG(2^-'∆Ct calculation'!S55,2)),"",IF(LOG(2^-'∆Ct calculation'!S55,2)&gt;1,LOG(2^-'∆Ct calculation'!S55,2),-1/LOG(2^-'∆Ct calculation'!S55,2)))</f>
        <v/>
      </c>
      <c r="W56" s="92" t="str">
        <f>IF(ISERROR(LOG(2^-'∆Ct calculation'!T55,2)),"",IF(LOG(2^-'∆Ct calculation'!T55,2)&gt;1,LOG(2^-'∆Ct calculation'!T55,2),-1/LOG(2^-'∆Ct calculation'!T55,2)))</f>
        <v/>
      </c>
      <c r="X56" s="92" t="str">
        <f>IF(ISERROR(LOG(2^-'∆Ct calculation'!U55,2)),"",IF(LOG(2^-'∆Ct calculation'!U55,2)&gt;1,LOG(2^-'∆Ct calculation'!U55,2),-1/LOG(2^-'∆Ct calculation'!U55,2)))</f>
        <v/>
      </c>
      <c r="Y56" s="92" t="str">
        <f>IF(ISERROR(LOG(2^-'∆Ct calculation'!V55,2)),"",IF(LOG(2^-'∆Ct calculation'!V55,2)&gt;1,LOG(2^-'∆Ct calculation'!V55,2),-1/LOG(2^-'∆Ct calculation'!V55,2)))</f>
        <v/>
      </c>
      <c r="Z56" s="92" t="str">
        <f>IF(ISERROR(LOG(2^-'∆Ct calculation'!W55,2)),"",IF(LOG(2^-'∆Ct calculation'!W55,2)&gt;1,LOG(2^-'∆Ct calculation'!W55,2),-1/LOG(2^-'∆Ct calculation'!W55,2)))</f>
        <v/>
      </c>
      <c r="AA56" s="92" t="str">
        <f>IF(ISERROR(LOG(2^-'∆Ct calculation'!X55,2)),"",IF(LOG(2^-'∆Ct calculation'!X55,2)&gt;1,LOG(2^-'∆Ct calculation'!X55,2),-1/LOG(2^-'∆Ct calculation'!X55,2)))</f>
        <v/>
      </c>
      <c r="AB56" s="92" t="str">
        <f>IF(ISERROR(LOG(2^-'∆Ct calculation'!Y55,2)),"",IF(LOG(2^-'∆Ct calculation'!Y55,2)&gt;1,LOG(2^-'∆Ct calculation'!Y55,2),-1/LOG(2^-'∆Ct calculation'!Y55,2)))</f>
        <v/>
      </c>
      <c r="AC56" s="92" t="str">
        <f>IF(ISERROR(LOG(2^-'∆Ct calculation'!Z55,2)),"",IF(LOG(2^-'∆Ct calculation'!Z55,2)&gt;1,LOG(2^-'∆Ct calculation'!Z55,2),-1/LOG(2^-'∆Ct calculation'!Z55,2)))</f>
        <v/>
      </c>
      <c r="AD56" s="92" t="str">
        <f>IF(ISERROR(LOG(2^-'∆Ct calculation'!AA55,2)),"",IF(LOG(2^-'∆Ct calculation'!AA55,2)&gt;1,LOG(2^-'∆Ct calculation'!AA55,2),-1/LOG(2^-'∆Ct calculation'!AA55,2)))</f>
        <v/>
      </c>
      <c r="AE56" s="92" t="str">
        <f>IF(ISERROR(LOG(2^-'∆Ct calculation'!AB55,2)),"",IF(LOG(2^-'∆Ct calculation'!AB55,2)&gt;1,LOG(2^-'∆Ct calculation'!AB55,2),-1/LOG(2^-'∆Ct calculation'!AB55,2)))</f>
        <v/>
      </c>
      <c r="AF56" s="92" t="str">
        <f>IF(ISERROR(LOG(2^-'∆Ct calculation'!AC55,2)),"",IF(LOG(2^-'∆Ct calculation'!AC55,2)&gt;1,LOG(2^-'∆Ct calculation'!AC55,2),-1/LOG(2^-'∆Ct calculation'!AC55,2)))</f>
        <v/>
      </c>
      <c r="AG56" s="92" t="str">
        <f>IF(ISERROR(LOG(2^-'∆Ct calculation'!AD55,2)),"",IF(LOG(2^-'∆Ct calculation'!AD55,2)&gt;1,LOG(2^-'∆Ct calculation'!AD55,2),-1/LOG(2^-'∆Ct calculation'!AD55,2)))</f>
        <v/>
      </c>
      <c r="AH56" s="92" t="str">
        <f>IF(ISERROR(LOG(2^-'∆Ct calculation'!AE55,2)),"",IF(LOG(2^-'∆Ct calculation'!AE55,2)&gt;1,LOG(2^-'∆Ct calculation'!AE55,2),-1/LOG(2^-'∆Ct calculation'!AE55,2)))</f>
        <v/>
      </c>
      <c r="AI56" s="92" t="str">
        <f>IF(ISERROR(LOG(2^-'∆Ct calculation'!AF55,2)),"",IF(LOG(2^-'∆Ct calculation'!AF55,2)&gt;1,LOG(2^-'∆Ct calculation'!AF55,2),-1/LOG(2^-'∆Ct calculation'!AF55,2)))</f>
        <v/>
      </c>
      <c r="AJ56" s="92" t="str">
        <f>IF(ISERROR(LOG(2^-'∆Ct calculation'!AG55,2)),"",IF(LOG(2^-'∆Ct calculation'!AG55,2)&gt;1,LOG(2^-'∆Ct calculation'!AG55,2),-1/LOG(2^-'∆Ct calculation'!AG55,2)))</f>
        <v/>
      </c>
      <c r="AK56" s="92" t="str">
        <f>IF(ISERROR(LOG(2^-'∆Ct calculation'!AH55,2)),"",IF(LOG(2^-'∆Ct calculation'!AH55,2)&gt;1,LOG(2^-'∆Ct calculation'!AH55,2),-1/LOG(2^-'∆Ct calculation'!AH55,2)))</f>
        <v/>
      </c>
      <c r="AL56" s="92" t="str">
        <f>IF(ISERROR(LOG(2^-'∆Ct calculation'!AI55,2)),"",IF(LOG(2^-'∆Ct calculation'!AI55,2)&gt;1,LOG(2^-'∆Ct calculation'!AI55,2),-1/LOG(2^-'∆Ct calculation'!AI55,2)))</f>
        <v/>
      </c>
      <c r="AM56" s="201"/>
      <c r="AN56" s="201"/>
      <c r="AO56" s="201"/>
      <c r="AP56" s="201"/>
      <c r="AQ56" s="201"/>
      <c r="AR56" s="201"/>
      <c r="AS56" s="201"/>
      <c r="AT56" s="201"/>
      <c r="AU56" s="201"/>
    </row>
    <row r="57" spans="1:47" ht="20.100000000000001" customHeight="1">
      <c r="A57" s="201"/>
      <c r="B57" s="201"/>
      <c r="C57" s="13" t="str">
        <f>IF('Gene Informations'!A57="","",'Gene Informations'!A57)</f>
        <v/>
      </c>
      <c r="D57" s="13" t="str">
        <f>IF('Gene Informations'!B57="","",'Gene Informations'!B57)</f>
        <v/>
      </c>
      <c r="E57" s="101" t="str">
        <f>'∆Ct and 2^(-∆Ct) means'!B56</f>
        <v/>
      </c>
      <c r="F57" s="248" t="str">
        <f>IF(ISERROR(LOG(2^-'∆Ct calculation'!C56,2)),"",IF(LOG(2^-'∆Ct calculation'!C56,2)&gt;1,LOG(2^-'∆Ct calculation'!C56,2),-1/LOG(2^-'∆Ct calculation'!C56,2)))</f>
        <v/>
      </c>
      <c r="G57" s="248" t="str">
        <f>IF(ISERROR(LOG(2^-'∆Ct calculation'!D56,2)),"",IF(LOG(2^-'∆Ct calculation'!D56,2)&gt;1,LOG(2^-'∆Ct calculation'!D56,2),-1/LOG(2^-'∆Ct calculation'!D56,2)))</f>
        <v/>
      </c>
      <c r="H57" s="248" t="str">
        <f>IF(ISERROR(LOG(2^-'∆Ct calculation'!E56,2)),"",IF(LOG(2^-'∆Ct calculation'!E56,2)&gt;1,LOG(2^-'∆Ct calculation'!E56,2),-1/LOG(2^-'∆Ct calculation'!E56,2)))</f>
        <v/>
      </c>
      <c r="I57" s="248" t="str">
        <f>IF(ISERROR(LOG(2^-'∆Ct calculation'!F56,2)),"",IF(LOG(2^-'∆Ct calculation'!F56,2)&gt;1,LOG(2^-'∆Ct calculation'!F56,2),-1/LOG(2^-'∆Ct calculation'!F56,2)))</f>
        <v/>
      </c>
      <c r="J57" s="248" t="str">
        <f>IF(ISERROR(LOG(2^-'∆Ct calculation'!G56,2)),"",IF(LOG(2^-'∆Ct calculation'!G56,2)&gt;1,LOG(2^-'∆Ct calculation'!G56,2),-1/LOG(2^-'∆Ct calculation'!G56,2)))</f>
        <v/>
      </c>
      <c r="K57" s="248" t="str">
        <f>IF(ISERROR(LOG(2^-'∆Ct calculation'!H56,2)),"",IF(LOG(2^-'∆Ct calculation'!H56,2)&gt;1,LOG(2^-'∆Ct calculation'!H56,2),-1/LOG(2^-'∆Ct calculation'!H56,2)))</f>
        <v/>
      </c>
      <c r="L57" s="248" t="str">
        <f>IF(ISERROR(LOG(2^-'∆Ct calculation'!I56,2)),"",IF(LOG(2^-'∆Ct calculation'!I56,2)&gt;1,LOG(2^-'∆Ct calculation'!I56,2),-1/LOG(2^-'∆Ct calculation'!I56,2)))</f>
        <v/>
      </c>
      <c r="M57" s="248" t="str">
        <f>IF(ISERROR(LOG(2^-'∆Ct calculation'!J56,2)),"",IF(LOG(2^-'∆Ct calculation'!J56,2)&gt;1,LOG(2^-'∆Ct calculation'!J56,2),-1/LOG(2^-'∆Ct calculation'!J56,2)))</f>
        <v/>
      </c>
      <c r="N57" s="248" t="str">
        <f>IF(ISERROR(LOG(2^-'∆Ct calculation'!K56,2)),"",IF(LOG(2^-'∆Ct calculation'!K56,2)&gt;1,LOG(2^-'∆Ct calculation'!K56,2),-1/LOG(2^-'∆Ct calculation'!K56,2)))</f>
        <v/>
      </c>
      <c r="O57" s="92" t="str">
        <f>IF(ISERROR(LOG(2^-'∆Ct calculation'!L56,2)),"",IF(LOG(2^-'∆Ct calculation'!L56,2)&gt;1,LOG(2^-'∆Ct calculation'!L56,2),-1/LOG(2^-'∆Ct calculation'!L56,2)))</f>
        <v/>
      </c>
      <c r="P57" s="92" t="str">
        <f>IF(ISERROR(LOG(2^-'∆Ct calculation'!M56,2)),"",IF(LOG(2^-'∆Ct calculation'!M56,2)&gt;1,LOG(2^-'∆Ct calculation'!M56,2),-1/LOG(2^-'∆Ct calculation'!M56,2)))</f>
        <v/>
      </c>
      <c r="Q57" s="92" t="str">
        <f>IF(ISERROR(LOG(2^-'∆Ct calculation'!N56,2)),"",IF(LOG(2^-'∆Ct calculation'!N56,2)&gt;1,LOG(2^-'∆Ct calculation'!N56,2),-1/LOG(2^-'∆Ct calculation'!N56,2)))</f>
        <v/>
      </c>
      <c r="R57" s="92" t="str">
        <f>IF(ISERROR(LOG(2^-'∆Ct calculation'!O56,2)),"",IF(LOG(2^-'∆Ct calculation'!O56,2)&gt;1,LOG(2^-'∆Ct calculation'!O56,2),-1/LOG(2^-'∆Ct calculation'!O56,2)))</f>
        <v/>
      </c>
      <c r="S57" s="92" t="str">
        <f>IF(ISERROR(LOG(2^-'∆Ct calculation'!P56,2)),"",IF(LOG(2^-'∆Ct calculation'!P56,2)&gt;1,LOG(2^-'∆Ct calculation'!P56,2),-1/LOG(2^-'∆Ct calculation'!P56,2)))</f>
        <v/>
      </c>
      <c r="T57" s="92" t="str">
        <f>IF(ISERROR(LOG(2^-'∆Ct calculation'!Q56,2)),"",IF(LOG(2^-'∆Ct calculation'!Q56,2)&gt;1,LOG(2^-'∆Ct calculation'!Q56,2),-1/LOG(2^-'∆Ct calculation'!Q56,2)))</f>
        <v/>
      </c>
      <c r="U57" s="92" t="str">
        <f>IF(ISERROR(LOG(2^-'∆Ct calculation'!R56,2)),"",IF(LOG(2^-'∆Ct calculation'!R56,2)&gt;1,LOG(2^-'∆Ct calculation'!R56,2),-1/LOG(2^-'∆Ct calculation'!R56,2)))</f>
        <v/>
      </c>
      <c r="V57" s="92" t="str">
        <f>IF(ISERROR(LOG(2^-'∆Ct calculation'!S56,2)),"",IF(LOG(2^-'∆Ct calculation'!S56,2)&gt;1,LOG(2^-'∆Ct calculation'!S56,2),-1/LOG(2^-'∆Ct calculation'!S56,2)))</f>
        <v/>
      </c>
      <c r="W57" s="92" t="str">
        <f>IF(ISERROR(LOG(2^-'∆Ct calculation'!T56,2)),"",IF(LOG(2^-'∆Ct calculation'!T56,2)&gt;1,LOG(2^-'∆Ct calculation'!T56,2),-1/LOG(2^-'∆Ct calculation'!T56,2)))</f>
        <v/>
      </c>
      <c r="X57" s="92" t="str">
        <f>IF(ISERROR(LOG(2^-'∆Ct calculation'!U56,2)),"",IF(LOG(2^-'∆Ct calculation'!U56,2)&gt;1,LOG(2^-'∆Ct calculation'!U56,2),-1/LOG(2^-'∆Ct calculation'!U56,2)))</f>
        <v/>
      </c>
      <c r="Y57" s="92" t="str">
        <f>IF(ISERROR(LOG(2^-'∆Ct calculation'!V56,2)),"",IF(LOG(2^-'∆Ct calculation'!V56,2)&gt;1,LOG(2^-'∆Ct calculation'!V56,2),-1/LOG(2^-'∆Ct calculation'!V56,2)))</f>
        <v/>
      </c>
      <c r="Z57" s="92" t="str">
        <f>IF(ISERROR(LOG(2^-'∆Ct calculation'!W56,2)),"",IF(LOG(2^-'∆Ct calculation'!W56,2)&gt;1,LOG(2^-'∆Ct calculation'!W56,2),-1/LOG(2^-'∆Ct calculation'!W56,2)))</f>
        <v/>
      </c>
      <c r="AA57" s="92" t="str">
        <f>IF(ISERROR(LOG(2^-'∆Ct calculation'!X56,2)),"",IF(LOG(2^-'∆Ct calculation'!X56,2)&gt;1,LOG(2^-'∆Ct calculation'!X56,2),-1/LOG(2^-'∆Ct calculation'!X56,2)))</f>
        <v/>
      </c>
      <c r="AB57" s="92" t="str">
        <f>IF(ISERROR(LOG(2^-'∆Ct calculation'!Y56,2)),"",IF(LOG(2^-'∆Ct calculation'!Y56,2)&gt;1,LOG(2^-'∆Ct calculation'!Y56,2),-1/LOG(2^-'∆Ct calculation'!Y56,2)))</f>
        <v/>
      </c>
      <c r="AC57" s="92" t="str">
        <f>IF(ISERROR(LOG(2^-'∆Ct calculation'!Z56,2)),"",IF(LOG(2^-'∆Ct calculation'!Z56,2)&gt;1,LOG(2^-'∆Ct calculation'!Z56,2),-1/LOG(2^-'∆Ct calculation'!Z56,2)))</f>
        <v/>
      </c>
      <c r="AD57" s="92" t="str">
        <f>IF(ISERROR(LOG(2^-'∆Ct calculation'!AA56,2)),"",IF(LOG(2^-'∆Ct calculation'!AA56,2)&gt;1,LOG(2^-'∆Ct calculation'!AA56,2),-1/LOG(2^-'∆Ct calculation'!AA56,2)))</f>
        <v/>
      </c>
      <c r="AE57" s="92" t="str">
        <f>IF(ISERROR(LOG(2^-'∆Ct calculation'!AB56,2)),"",IF(LOG(2^-'∆Ct calculation'!AB56,2)&gt;1,LOG(2^-'∆Ct calculation'!AB56,2),-1/LOG(2^-'∆Ct calculation'!AB56,2)))</f>
        <v/>
      </c>
      <c r="AF57" s="92" t="str">
        <f>IF(ISERROR(LOG(2^-'∆Ct calculation'!AC56,2)),"",IF(LOG(2^-'∆Ct calculation'!AC56,2)&gt;1,LOG(2^-'∆Ct calculation'!AC56,2),-1/LOG(2^-'∆Ct calculation'!AC56,2)))</f>
        <v/>
      </c>
      <c r="AG57" s="92" t="str">
        <f>IF(ISERROR(LOG(2^-'∆Ct calculation'!AD56,2)),"",IF(LOG(2^-'∆Ct calculation'!AD56,2)&gt;1,LOG(2^-'∆Ct calculation'!AD56,2),-1/LOG(2^-'∆Ct calculation'!AD56,2)))</f>
        <v/>
      </c>
      <c r="AH57" s="92" t="str">
        <f>IF(ISERROR(LOG(2^-'∆Ct calculation'!AE56,2)),"",IF(LOG(2^-'∆Ct calculation'!AE56,2)&gt;1,LOG(2^-'∆Ct calculation'!AE56,2),-1/LOG(2^-'∆Ct calculation'!AE56,2)))</f>
        <v/>
      </c>
      <c r="AI57" s="92" t="str">
        <f>IF(ISERROR(LOG(2^-'∆Ct calculation'!AF56,2)),"",IF(LOG(2^-'∆Ct calculation'!AF56,2)&gt;1,LOG(2^-'∆Ct calculation'!AF56,2),-1/LOG(2^-'∆Ct calculation'!AF56,2)))</f>
        <v/>
      </c>
      <c r="AJ57" s="92" t="str">
        <f>IF(ISERROR(LOG(2^-'∆Ct calculation'!AG56,2)),"",IF(LOG(2^-'∆Ct calculation'!AG56,2)&gt;1,LOG(2^-'∆Ct calculation'!AG56,2),-1/LOG(2^-'∆Ct calculation'!AG56,2)))</f>
        <v/>
      </c>
      <c r="AK57" s="92" t="str">
        <f>IF(ISERROR(LOG(2^-'∆Ct calculation'!AH56,2)),"",IF(LOG(2^-'∆Ct calculation'!AH56,2)&gt;1,LOG(2^-'∆Ct calculation'!AH56,2),-1/LOG(2^-'∆Ct calculation'!AH56,2)))</f>
        <v/>
      </c>
      <c r="AL57" s="92" t="str">
        <f>IF(ISERROR(LOG(2^-'∆Ct calculation'!AI56,2)),"",IF(LOG(2^-'∆Ct calculation'!AI56,2)&gt;1,LOG(2^-'∆Ct calculation'!AI56,2),-1/LOG(2^-'∆Ct calculation'!AI56,2)))</f>
        <v/>
      </c>
      <c r="AM57" s="201"/>
      <c r="AN57" s="201"/>
      <c r="AO57" s="201"/>
      <c r="AP57" s="201"/>
      <c r="AQ57" s="201"/>
      <c r="AR57" s="201"/>
      <c r="AS57" s="201"/>
      <c r="AT57" s="201"/>
      <c r="AU57" s="201"/>
    </row>
    <row r="58" spans="1:47" ht="20.100000000000001" customHeight="1">
      <c r="A58" s="201"/>
      <c r="B58" s="201"/>
      <c r="C58" s="13" t="str">
        <f>IF('Gene Informations'!A58="","",'Gene Informations'!A58)</f>
        <v/>
      </c>
      <c r="D58" s="13" t="str">
        <f>IF('Gene Informations'!B58="","",'Gene Informations'!B58)</f>
        <v/>
      </c>
      <c r="E58" s="101" t="str">
        <f>'∆Ct and 2^(-∆Ct) means'!B57</f>
        <v/>
      </c>
      <c r="F58" s="248" t="str">
        <f>IF(ISERROR(LOG(2^-'∆Ct calculation'!C57,2)),"",IF(LOG(2^-'∆Ct calculation'!C57,2)&gt;1,LOG(2^-'∆Ct calculation'!C57,2),-1/LOG(2^-'∆Ct calculation'!C57,2)))</f>
        <v/>
      </c>
      <c r="G58" s="248" t="str">
        <f>IF(ISERROR(LOG(2^-'∆Ct calculation'!D57,2)),"",IF(LOG(2^-'∆Ct calculation'!D57,2)&gt;1,LOG(2^-'∆Ct calculation'!D57,2),-1/LOG(2^-'∆Ct calculation'!D57,2)))</f>
        <v/>
      </c>
      <c r="H58" s="248" t="str">
        <f>IF(ISERROR(LOG(2^-'∆Ct calculation'!E57,2)),"",IF(LOG(2^-'∆Ct calculation'!E57,2)&gt;1,LOG(2^-'∆Ct calculation'!E57,2),-1/LOG(2^-'∆Ct calculation'!E57,2)))</f>
        <v/>
      </c>
      <c r="I58" s="248" t="str">
        <f>IF(ISERROR(LOG(2^-'∆Ct calculation'!F57,2)),"",IF(LOG(2^-'∆Ct calculation'!F57,2)&gt;1,LOG(2^-'∆Ct calculation'!F57,2),-1/LOG(2^-'∆Ct calculation'!F57,2)))</f>
        <v/>
      </c>
      <c r="J58" s="248" t="str">
        <f>IF(ISERROR(LOG(2^-'∆Ct calculation'!G57,2)),"",IF(LOG(2^-'∆Ct calculation'!G57,2)&gt;1,LOG(2^-'∆Ct calculation'!G57,2),-1/LOG(2^-'∆Ct calculation'!G57,2)))</f>
        <v/>
      </c>
      <c r="K58" s="248" t="str">
        <f>IF(ISERROR(LOG(2^-'∆Ct calculation'!H57,2)),"",IF(LOG(2^-'∆Ct calculation'!H57,2)&gt;1,LOG(2^-'∆Ct calculation'!H57,2),-1/LOG(2^-'∆Ct calculation'!H57,2)))</f>
        <v/>
      </c>
      <c r="L58" s="248" t="str">
        <f>IF(ISERROR(LOG(2^-'∆Ct calculation'!I57,2)),"",IF(LOG(2^-'∆Ct calculation'!I57,2)&gt;1,LOG(2^-'∆Ct calculation'!I57,2),-1/LOG(2^-'∆Ct calculation'!I57,2)))</f>
        <v/>
      </c>
      <c r="M58" s="248" t="str">
        <f>IF(ISERROR(LOG(2^-'∆Ct calculation'!J57,2)),"",IF(LOG(2^-'∆Ct calculation'!J57,2)&gt;1,LOG(2^-'∆Ct calculation'!J57,2),-1/LOG(2^-'∆Ct calculation'!J57,2)))</f>
        <v/>
      </c>
      <c r="N58" s="248" t="str">
        <f>IF(ISERROR(LOG(2^-'∆Ct calculation'!K57,2)),"",IF(LOG(2^-'∆Ct calculation'!K57,2)&gt;1,LOG(2^-'∆Ct calculation'!K57,2),-1/LOG(2^-'∆Ct calculation'!K57,2)))</f>
        <v/>
      </c>
      <c r="O58" s="92" t="str">
        <f>IF(ISERROR(LOG(2^-'∆Ct calculation'!L57,2)),"",IF(LOG(2^-'∆Ct calculation'!L57,2)&gt;1,LOG(2^-'∆Ct calculation'!L57,2),-1/LOG(2^-'∆Ct calculation'!L57,2)))</f>
        <v/>
      </c>
      <c r="P58" s="92" t="str">
        <f>IF(ISERROR(LOG(2^-'∆Ct calculation'!M57,2)),"",IF(LOG(2^-'∆Ct calculation'!M57,2)&gt;1,LOG(2^-'∆Ct calculation'!M57,2),-1/LOG(2^-'∆Ct calculation'!M57,2)))</f>
        <v/>
      </c>
      <c r="Q58" s="92" t="str">
        <f>IF(ISERROR(LOG(2^-'∆Ct calculation'!N57,2)),"",IF(LOG(2^-'∆Ct calculation'!N57,2)&gt;1,LOG(2^-'∆Ct calculation'!N57,2),-1/LOG(2^-'∆Ct calculation'!N57,2)))</f>
        <v/>
      </c>
      <c r="R58" s="92" t="str">
        <f>IF(ISERROR(LOG(2^-'∆Ct calculation'!O57,2)),"",IF(LOG(2^-'∆Ct calculation'!O57,2)&gt;1,LOG(2^-'∆Ct calculation'!O57,2),-1/LOG(2^-'∆Ct calculation'!O57,2)))</f>
        <v/>
      </c>
      <c r="S58" s="92" t="str">
        <f>IF(ISERROR(LOG(2^-'∆Ct calculation'!P57,2)),"",IF(LOG(2^-'∆Ct calculation'!P57,2)&gt;1,LOG(2^-'∆Ct calculation'!P57,2),-1/LOG(2^-'∆Ct calculation'!P57,2)))</f>
        <v/>
      </c>
      <c r="T58" s="92" t="str">
        <f>IF(ISERROR(LOG(2^-'∆Ct calculation'!Q57,2)),"",IF(LOG(2^-'∆Ct calculation'!Q57,2)&gt;1,LOG(2^-'∆Ct calculation'!Q57,2),-1/LOG(2^-'∆Ct calculation'!Q57,2)))</f>
        <v/>
      </c>
      <c r="U58" s="92" t="str">
        <f>IF(ISERROR(LOG(2^-'∆Ct calculation'!R57,2)),"",IF(LOG(2^-'∆Ct calculation'!R57,2)&gt;1,LOG(2^-'∆Ct calculation'!R57,2),-1/LOG(2^-'∆Ct calculation'!R57,2)))</f>
        <v/>
      </c>
      <c r="V58" s="92" t="str">
        <f>IF(ISERROR(LOG(2^-'∆Ct calculation'!S57,2)),"",IF(LOG(2^-'∆Ct calculation'!S57,2)&gt;1,LOG(2^-'∆Ct calculation'!S57,2),-1/LOG(2^-'∆Ct calculation'!S57,2)))</f>
        <v/>
      </c>
      <c r="W58" s="92" t="str">
        <f>IF(ISERROR(LOG(2^-'∆Ct calculation'!T57,2)),"",IF(LOG(2^-'∆Ct calculation'!T57,2)&gt;1,LOG(2^-'∆Ct calculation'!T57,2),-1/LOG(2^-'∆Ct calculation'!T57,2)))</f>
        <v/>
      </c>
      <c r="X58" s="92" t="str">
        <f>IF(ISERROR(LOG(2^-'∆Ct calculation'!U57,2)),"",IF(LOG(2^-'∆Ct calculation'!U57,2)&gt;1,LOG(2^-'∆Ct calculation'!U57,2),-1/LOG(2^-'∆Ct calculation'!U57,2)))</f>
        <v/>
      </c>
      <c r="Y58" s="92" t="str">
        <f>IF(ISERROR(LOG(2^-'∆Ct calculation'!V57,2)),"",IF(LOG(2^-'∆Ct calculation'!V57,2)&gt;1,LOG(2^-'∆Ct calculation'!V57,2),-1/LOG(2^-'∆Ct calculation'!V57,2)))</f>
        <v/>
      </c>
      <c r="Z58" s="92" t="str">
        <f>IF(ISERROR(LOG(2^-'∆Ct calculation'!W57,2)),"",IF(LOG(2^-'∆Ct calculation'!W57,2)&gt;1,LOG(2^-'∆Ct calculation'!W57,2),-1/LOG(2^-'∆Ct calculation'!W57,2)))</f>
        <v/>
      </c>
      <c r="AA58" s="92" t="str">
        <f>IF(ISERROR(LOG(2^-'∆Ct calculation'!X57,2)),"",IF(LOG(2^-'∆Ct calculation'!X57,2)&gt;1,LOG(2^-'∆Ct calculation'!X57,2),-1/LOG(2^-'∆Ct calculation'!X57,2)))</f>
        <v/>
      </c>
      <c r="AB58" s="92" t="str">
        <f>IF(ISERROR(LOG(2^-'∆Ct calculation'!Y57,2)),"",IF(LOG(2^-'∆Ct calculation'!Y57,2)&gt;1,LOG(2^-'∆Ct calculation'!Y57,2),-1/LOG(2^-'∆Ct calculation'!Y57,2)))</f>
        <v/>
      </c>
      <c r="AC58" s="92" t="str">
        <f>IF(ISERROR(LOG(2^-'∆Ct calculation'!Z57,2)),"",IF(LOG(2^-'∆Ct calculation'!Z57,2)&gt;1,LOG(2^-'∆Ct calculation'!Z57,2),-1/LOG(2^-'∆Ct calculation'!Z57,2)))</f>
        <v/>
      </c>
      <c r="AD58" s="92" t="str">
        <f>IF(ISERROR(LOG(2^-'∆Ct calculation'!AA57,2)),"",IF(LOG(2^-'∆Ct calculation'!AA57,2)&gt;1,LOG(2^-'∆Ct calculation'!AA57,2),-1/LOG(2^-'∆Ct calculation'!AA57,2)))</f>
        <v/>
      </c>
      <c r="AE58" s="92" t="str">
        <f>IF(ISERROR(LOG(2^-'∆Ct calculation'!AB57,2)),"",IF(LOG(2^-'∆Ct calculation'!AB57,2)&gt;1,LOG(2^-'∆Ct calculation'!AB57,2),-1/LOG(2^-'∆Ct calculation'!AB57,2)))</f>
        <v/>
      </c>
      <c r="AF58" s="92" t="str">
        <f>IF(ISERROR(LOG(2^-'∆Ct calculation'!AC57,2)),"",IF(LOG(2^-'∆Ct calculation'!AC57,2)&gt;1,LOG(2^-'∆Ct calculation'!AC57,2),-1/LOG(2^-'∆Ct calculation'!AC57,2)))</f>
        <v/>
      </c>
      <c r="AG58" s="92" t="str">
        <f>IF(ISERROR(LOG(2^-'∆Ct calculation'!AD57,2)),"",IF(LOG(2^-'∆Ct calculation'!AD57,2)&gt;1,LOG(2^-'∆Ct calculation'!AD57,2),-1/LOG(2^-'∆Ct calculation'!AD57,2)))</f>
        <v/>
      </c>
      <c r="AH58" s="92" t="str">
        <f>IF(ISERROR(LOG(2^-'∆Ct calculation'!AE57,2)),"",IF(LOG(2^-'∆Ct calculation'!AE57,2)&gt;1,LOG(2^-'∆Ct calculation'!AE57,2),-1/LOG(2^-'∆Ct calculation'!AE57,2)))</f>
        <v/>
      </c>
      <c r="AI58" s="92" t="str">
        <f>IF(ISERROR(LOG(2^-'∆Ct calculation'!AF57,2)),"",IF(LOG(2^-'∆Ct calculation'!AF57,2)&gt;1,LOG(2^-'∆Ct calculation'!AF57,2),-1/LOG(2^-'∆Ct calculation'!AF57,2)))</f>
        <v/>
      </c>
      <c r="AJ58" s="92" t="str">
        <f>IF(ISERROR(LOG(2^-'∆Ct calculation'!AG57,2)),"",IF(LOG(2^-'∆Ct calculation'!AG57,2)&gt;1,LOG(2^-'∆Ct calculation'!AG57,2),-1/LOG(2^-'∆Ct calculation'!AG57,2)))</f>
        <v/>
      </c>
      <c r="AK58" s="92" t="str">
        <f>IF(ISERROR(LOG(2^-'∆Ct calculation'!AH57,2)),"",IF(LOG(2^-'∆Ct calculation'!AH57,2)&gt;1,LOG(2^-'∆Ct calculation'!AH57,2),-1/LOG(2^-'∆Ct calculation'!AH57,2)))</f>
        <v/>
      </c>
      <c r="AL58" s="92" t="str">
        <f>IF(ISERROR(LOG(2^-'∆Ct calculation'!AI57,2)),"",IF(LOG(2^-'∆Ct calculation'!AI57,2)&gt;1,LOG(2^-'∆Ct calculation'!AI57,2),-1/LOG(2^-'∆Ct calculation'!AI57,2)))</f>
        <v/>
      </c>
      <c r="AM58" s="201"/>
      <c r="AN58" s="201"/>
      <c r="AO58" s="201"/>
      <c r="AP58" s="201"/>
      <c r="AQ58" s="201"/>
      <c r="AR58" s="201"/>
      <c r="AS58" s="201"/>
      <c r="AT58" s="201"/>
      <c r="AU58" s="201"/>
    </row>
    <row r="59" spans="1:47" ht="20.100000000000001" customHeight="1">
      <c r="A59" s="201"/>
      <c r="B59" s="201"/>
      <c r="C59" s="13" t="str">
        <f>IF('Gene Informations'!A59="","",'Gene Informations'!A59)</f>
        <v/>
      </c>
      <c r="D59" s="13" t="str">
        <f>IF('Gene Informations'!B59="","",'Gene Informations'!B59)</f>
        <v/>
      </c>
      <c r="E59" s="101" t="str">
        <f>'∆Ct and 2^(-∆Ct) means'!B58</f>
        <v/>
      </c>
      <c r="F59" s="248" t="str">
        <f>IF(ISERROR(LOG(2^-'∆Ct calculation'!C58,2)),"",IF(LOG(2^-'∆Ct calculation'!C58,2)&gt;1,LOG(2^-'∆Ct calculation'!C58,2),-1/LOG(2^-'∆Ct calculation'!C58,2)))</f>
        <v/>
      </c>
      <c r="G59" s="248" t="str">
        <f>IF(ISERROR(LOG(2^-'∆Ct calculation'!D58,2)),"",IF(LOG(2^-'∆Ct calculation'!D58,2)&gt;1,LOG(2^-'∆Ct calculation'!D58,2),-1/LOG(2^-'∆Ct calculation'!D58,2)))</f>
        <v/>
      </c>
      <c r="H59" s="248" t="str">
        <f>IF(ISERROR(LOG(2^-'∆Ct calculation'!E58,2)),"",IF(LOG(2^-'∆Ct calculation'!E58,2)&gt;1,LOG(2^-'∆Ct calculation'!E58,2),-1/LOG(2^-'∆Ct calculation'!E58,2)))</f>
        <v/>
      </c>
      <c r="I59" s="248" t="str">
        <f>IF(ISERROR(LOG(2^-'∆Ct calculation'!F58,2)),"",IF(LOG(2^-'∆Ct calculation'!F58,2)&gt;1,LOG(2^-'∆Ct calculation'!F58,2),-1/LOG(2^-'∆Ct calculation'!F58,2)))</f>
        <v/>
      </c>
      <c r="J59" s="248" t="str">
        <f>IF(ISERROR(LOG(2^-'∆Ct calculation'!G58,2)),"",IF(LOG(2^-'∆Ct calculation'!G58,2)&gt;1,LOG(2^-'∆Ct calculation'!G58,2),-1/LOG(2^-'∆Ct calculation'!G58,2)))</f>
        <v/>
      </c>
      <c r="K59" s="248" t="str">
        <f>IF(ISERROR(LOG(2^-'∆Ct calculation'!H58,2)),"",IF(LOG(2^-'∆Ct calculation'!H58,2)&gt;1,LOG(2^-'∆Ct calculation'!H58,2),-1/LOG(2^-'∆Ct calculation'!H58,2)))</f>
        <v/>
      </c>
      <c r="L59" s="248" t="str">
        <f>IF(ISERROR(LOG(2^-'∆Ct calculation'!I58,2)),"",IF(LOG(2^-'∆Ct calculation'!I58,2)&gt;1,LOG(2^-'∆Ct calculation'!I58,2),-1/LOG(2^-'∆Ct calculation'!I58,2)))</f>
        <v/>
      </c>
      <c r="M59" s="248" t="str">
        <f>IF(ISERROR(LOG(2^-'∆Ct calculation'!J58,2)),"",IF(LOG(2^-'∆Ct calculation'!J58,2)&gt;1,LOG(2^-'∆Ct calculation'!J58,2),-1/LOG(2^-'∆Ct calculation'!J58,2)))</f>
        <v/>
      </c>
      <c r="N59" s="248" t="str">
        <f>IF(ISERROR(LOG(2^-'∆Ct calculation'!K58,2)),"",IF(LOG(2^-'∆Ct calculation'!K58,2)&gt;1,LOG(2^-'∆Ct calculation'!K58,2),-1/LOG(2^-'∆Ct calculation'!K58,2)))</f>
        <v/>
      </c>
      <c r="O59" s="92" t="str">
        <f>IF(ISERROR(LOG(2^-'∆Ct calculation'!L58,2)),"",IF(LOG(2^-'∆Ct calculation'!L58,2)&gt;1,LOG(2^-'∆Ct calculation'!L58,2),-1/LOG(2^-'∆Ct calculation'!L58,2)))</f>
        <v/>
      </c>
      <c r="P59" s="92" t="str">
        <f>IF(ISERROR(LOG(2^-'∆Ct calculation'!M58,2)),"",IF(LOG(2^-'∆Ct calculation'!M58,2)&gt;1,LOG(2^-'∆Ct calculation'!M58,2),-1/LOG(2^-'∆Ct calculation'!M58,2)))</f>
        <v/>
      </c>
      <c r="Q59" s="92" t="str">
        <f>IF(ISERROR(LOG(2^-'∆Ct calculation'!N58,2)),"",IF(LOG(2^-'∆Ct calculation'!N58,2)&gt;1,LOG(2^-'∆Ct calculation'!N58,2),-1/LOG(2^-'∆Ct calculation'!N58,2)))</f>
        <v/>
      </c>
      <c r="R59" s="92" t="str">
        <f>IF(ISERROR(LOG(2^-'∆Ct calculation'!O58,2)),"",IF(LOG(2^-'∆Ct calculation'!O58,2)&gt;1,LOG(2^-'∆Ct calculation'!O58,2),-1/LOG(2^-'∆Ct calculation'!O58,2)))</f>
        <v/>
      </c>
      <c r="S59" s="92" t="str">
        <f>IF(ISERROR(LOG(2^-'∆Ct calculation'!P58,2)),"",IF(LOG(2^-'∆Ct calculation'!P58,2)&gt;1,LOG(2^-'∆Ct calculation'!P58,2),-1/LOG(2^-'∆Ct calculation'!P58,2)))</f>
        <v/>
      </c>
      <c r="T59" s="92" t="str">
        <f>IF(ISERROR(LOG(2^-'∆Ct calculation'!Q58,2)),"",IF(LOG(2^-'∆Ct calculation'!Q58,2)&gt;1,LOG(2^-'∆Ct calculation'!Q58,2),-1/LOG(2^-'∆Ct calculation'!Q58,2)))</f>
        <v/>
      </c>
      <c r="U59" s="92" t="str">
        <f>IF(ISERROR(LOG(2^-'∆Ct calculation'!R58,2)),"",IF(LOG(2^-'∆Ct calculation'!R58,2)&gt;1,LOG(2^-'∆Ct calculation'!R58,2),-1/LOG(2^-'∆Ct calculation'!R58,2)))</f>
        <v/>
      </c>
      <c r="V59" s="92" t="str">
        <f>IF(ISERROR(LOG(2^-'∆Ct calculation'!S58,2)),"",IF(LOG(2^-'∆Ct calculation'!S58,2)&gt;1,LOG(2^-'∆Ct calculation'!S58,2),-1/LOG(2^-'∆Ct calculation'!S58,2)))</f>
        <v/>
      </c>
      <c r="W59" s="92" t="str">
        <f>IF(ISERROR(LOG(2^-'∆Ct calculation'!T58,2)),"",IF(LOG(2^-'∆Ct calculation'!T58,2)&gt;1,LOG(2^-'∆Ct calculation'!T58,2),-1/LOG(2^-'∆Ct calculation'!T58,2)))</f>
        <v/>
      </c>
      <c r="X59" s="92" t="str">
        <f>IF(ISERROR(LOG(2^-'∆Ct calculation'!U58,2)),"",IF(LOG(2^-'∆Ct calculation'!U58,2)&gt;1,LOG(2^-'∆Ct calculation'!U58,2),-1/LOG(2^-'∆Ct calculation'!U58,2)))</f>
        <v/>
      </c>
      <c r="Y59" s="92" t="str">
        <f>IF(ISERROR(LOG(2^-'∆Ct calculation'!V58,2)),"",IF(LOG(2^-'∆Ct calculation'!V58,2)&gt;1,LOG(2^-'∆Ct calculation'!V58,2),-1/LOG(2^-'∆Ct calculation'!V58,2)))</f>
        <v/>
      </c>
      <c r="Z59" s="92" t="str">
        <f>IF(ISERROR(LOG(2^-'∆Ct calculation'!W58,2)),"",IF(LOG(2^-'∆Ct calculation'!W58,2)&gt;1,LOG(2^-'∆Ct calculation'!W58,2),-1/LOG(2^-'∆Ct calculation'!W58,2)))</f>
        <v/>
      </c>
      <c r="AA59" s="92" t="str">
        <f>IF(ISERROR(LOG(2^-'∆Ct calculation'!X58,2)),"",IF(LOG(2^-'∆Ct calculation'!X58,2)&gt;1,LOG(2^-'∆Ct calculation'!X58,2),-1/LOG(2^-'∆Ct calculation'!X58,2)))</f>
        <v/>
      </c>
      <c r="AB59" s="92" t="str">
        <f>IF(ISERROR(LOG(2^-'∆Ct calculation'!Y58,2)),"",IF(LOG(2^-'∆Ct calculation'!Y58,2)&gt;1,LOG(2^-'∆Ct calculation'!Y58,2),-1/LOG(2^-'∆Ct calculation'!Y58,2)))</f>
        <v/>
      </c>
      <c r="AC59" s="92" t="str">
        <f>IF(ISERROR(LOG(2^-'∆Ct calculation'!Z58,2)),"",IF(LOG(2^-'∆Ct calculation'!Z58,2)&gt;1,LOG(2^-'∆Ct calculation'!Z58,2),-1/LOG(2^-'∆Ct calculation'!Z58,2)))</f>
        <v/>
      </c>
      <c r="AD59" s="92" t="str">
        <f>IF(ISERROR(LOG(2^-'∆Ct calculation'!AA58,2)),"",IF(LOG(2^-'∆Ct calculation'!AA58,2)&gt;1,LOG(2^-'∆Ct calculation'!AA58,2),-1/LOG(2^-'∆Ct calculation'!AA58,2)))</f>
        <v/>
      </c>
      <c r="AE59" s="92" t="str">
        <f>IF(ISERROR(LOG(2^-'∆Ct calculation'!AB58,2)),"",IF(LOG(2^-'∆Ct calculation'!AB58,2)&gt;1,LOG(2^-'∆Ct calculation'!AB58,2),-1/LOG(2^-'∆Ct calculation'!AB58,2)))</f>
        <v/>
      </c>
      <c r="AF59" s="92" t="str">
        <f>IF(ISERROR(LOG(2^-'∆Ct calculation'!AC58,2)),"",IF(LOG(2^-'∆Ct calculation'!AC58,2)&gt;1,LOG(2^-'∆Ct calculation'!AC58,2),-1/LOG(2^-'∆Ct calculation'!AC58,2)))</f>
        <v/>
      </c>
      <c r="AG59" s="92" t="str">
        <f>IF(ISERROR(LOG(2^-'∆Ct calculation'!AD58,2)),"",IF(LOG(2^-'∆Ct calculation'!AD58,2)&gt;1,LOG(2^-'∆Ct calculation'!AD58,2),-1/LOG(2^-'∆Ct calculation'!AD58,2)))</f>
        <v/>
      </c>
      <c r="AH59" s="92" t="str">
        <f>IF(ISERROR(LOG(2^-'∆Ct calculation'!AE58,2)),"",IF(LOG(2^-'∆Ct calculation'!AE58,2)&gt;1,LOG(2^-'∆Ct calculation'!AE58,2),-1/LOG(2^-'∆Ct calculation'!AE58,2)))</f>
        <v/>
      </c>
      <c r="AI59" s="92" t="str">
        <f>IF(ISERROR(LOG(2^-'∆Ct calculation'!AF58,2)),"",IF(LOG(2^-'∆Ct calculation'!AF58,2)&gt;1,LOG(2^-'∆Ct calculation'!AF58,2),-1/LOG(2^-'∆Ct calculation'!AF58,2)))</f>
        <v/>
      </c>
      <c r="AJ59" s="92" t="str">
        <f>IF(ISERROR(LOG(2^-'∆Ct calculation'!AG58,2)),"",IF(LOG(2^-'∆Ct calculation'!AG58,2)&gt;1,LOG(2^-'∆Ct calculation'!AG58,2),-1/LOG(2^-'∆Ct calculation'!AG58,2)))</f>
        <v/>
      </c>
      <c r="AK59" s="92" t="str">
        <f>IF(ISERROR(LOG(2^-'∆Ct calculation'!AH58,2)),"",IF(LOG(2^-'∆Ct calculation'!AH58,2)&gt;1,LOG(2^-'∆Ct calculation'!AH58,2),-1/LOG(2^-'∆Ct calculation'!AH58,2)))</f>
        <v/>
      </c>
      <c r="AL59" s="92" t="str">
        <f>IF(ISERROR(LOG(2^-'∆Ct calculation'!AI58,2)),"",IF(LOG(2^-'∆Ct calculation'!AI58,2)&gt;1,LOG(2^-'∆Ct calculation'!AI58,2),-1/LOG(2^-'∆Ct calculation'!AI58,2)))</f>
        <v/>
      </c>
      <c r="AM59" s="201"/>
      <c r="AN59" s="201"/>
      <c r="AO59" s="201"/>
      <c r="AP59" s="201"/>
      <c r="AQ59" s="201"/>
      <c r="AR59" s="201"/>
      <c r="AS59" s="201"/>
      <c r="AT59" s="201"/>
      <c r="AU59" s="201"/>
    </row>
    <row r="60" spans="1:47" ht="20.100000000000001" customHeight="1">
      <c r="A60" s="201"/>
      <c r="B60" s="201"/>
      <c r="C60" s="13" t="str">
        <f>IF('Gene Informations'!A60="","",'Gene Informations'!A60)</f>
        <v/>
      </c>
      <c r="D60" s="13" t="str">
        <f>IF('Gene Informations'!B60="","",'Gene Informations'!B60)</f>
        <v/>
      </c>
      <c r="E60" s="101" t="str">
        <f>'∆Ct and 2^(-∆Ct) means'!B59</f>
        <v/>
      </c>
      <c r="F60" s="248" t="str">
        <f>IF(ISERROR(LOG(2^-'∆Ct calculation'!C59,2)),"",IF(LOG(2^-'∆Ct calculation'!C59,2)&gt;1,LOG(2^-'∆Ct calculation'!C59,2),-1/LOG(2^-'∆Ct calculation'!C59,2)))</f>
        <v/>
      </c>
      <c r="G60" s="248" t="str">
        <f>IF(ISERROR(LOG(2^-'∆Ct calculation'!D59,2)),"",IF(LOG(2^-'∆Ct calculation'!D59,2)&gt;1,LOG(2^-'∆Ct calculation'!D59,2),-1/LOG(2^-'∆Ct calculation'!D59,2)))</f>
        <v/>
      </c>
      <c r="H60" s="248" t="str">
        <f>IF(ISERROR(LOG(2^-'∆Ct calculation'!E59,2)),"",IF(LOG(2^-'∆Ct calculation'!E59,2)&gt;1,LOG(2^-'∆Ct calculation'!E59,2),-1/LOG(2^-'∆Ct calculation'!E59,2)))</f>
        <v/>
      </c>
      <c r="I60" s="248" t="str">
        <f>IF(ISERROR(LOG(2^-'∆Ct calculation'!F59,2)),"",IF(LOG(2^-'∆Ct calculation'!F59,2)&gt;1,LOG(2^-'∆Ct calculation'!F59,2),-1/LOG(2^-'∆Ct calculation'!F59,2)))</f>
        <v/>
      </c>
      <c r="J60" s="248" t="str">
        <f>IF(ISERROR(LOG(2^-'∆Ct calculation'!G59,2)),"",IF(LOG(2^-'∆Ct calculation'!G59,2)&gt;1,LOG(2^-'∆Ct calculation'!G59,2),-1/LOG(2^-'∆Ct calculation'!G59,2)))</f>
        <v/>
      </c>
      <c r="K60" s="248" t="str">
        <f>IF(ISERROR(LOG(2^-'∆Ct calculation'!H59,2)),"",IF(LOG(2^-'∆Ct calculation'!H59,2)&gt;1,LOG(2^-'∆Ct calculation'!H59,2),-1/LOG(2^-'∆Ct calculation'!H59,2)))</f>
        <v/>
      </c>
      <c r="L60" s="248" t="str">
        <f>IF(ISERROR(LOG(2^-'∆Ct calculation'!I59,2)),"",IF(LOG(2^-'∆Ct calculation'!I59,2)&gt;1,LOG(2^-'∆Ct calculation'!I59,2),-1/LOG(2^-'∆Ct calculation'!I59,2)))</f>
        <v/>
      </c>
      <c r="M60" s="248" t="str">
        <f>IF(ISERROR(LOG(2^-'∆Ct calculation'!J59,2)),"",IF(LOG(2^-'∆Ct calculation'!J59,2)&gt;1,LOG(2^-'∆Ct calculation'!J59,2),-1/LOG(2^-'∆Ct calculation'!J59,2)))</f>
        <v/>
      </c>
      <c r="N60" s="248" t="str">
        <f>IF(ISERROR(LOG(2^-'∆Ct calculation'!K59,2)),"",IF(LOG(2^-'∆Ct calculation'!K59,2)&gt;1,LOG(2^-'∆Ct calculation'!K59,2),-1/LOG(2^-'∆Ct calculation'!K59,2)))</f>
        <v/>
      </c>
      <c r="O60" s="92" t="str">
        <f>IF(ISERROR(LOG(2^-'∆Ct calculation'!L59,2)),"",IF(LOG(2^-'∆Ct calculation'!L59,2)&gt;1,LOG(2^-'∆Ct calculation'!L59,2),-1/LOG(2^-'∆Ct calculation'!L59,2)))</f>
        <v/>
      </c>
      <c r="P60" s="92" t="str">
        <f>IF(ISERROR(LOG(2^-'∆Ct calculation'!M59,2)),"",IF(LOG(2^-'∆Ct calculation'!M59,2)&gt;1,LOG(2^-'∆Ct calculation'!M59,2),-1/LOG(2^-'∆Ct calculation'!M59,2)))</f>
        <v/>
      </c>
      <c r="Q60" s="92" t="str">
        <f>IF(ISERROR(LOG(2^-'∆Ct calculation'!N59,2)),"",IF(LOG(2^-'∆Ct calculation'!N59,2)&gt;1,LOG(2^-'∆Ct calculation'!N59,2),-1/LOG(2^-'∆Ct calculation'!N59,2)))</f>
        <v/>
      </c>
      <c r="R60" s="92" t="str">
        <f>IF(ISERROR(LOG(2^-'∆Ct calculation'!O59,2)),"",IF(LOG(2^-'∆Ct calculation'!O59,2)&gt;1,LOG(2^-'∆Ct calculation'!O59,2),-1/LOG(2^-'∆Ct calculation'!O59,2)))</f>
        <v/>
      </c>
      <c r="S60" s="92" t="str">
        <f>IF(ISERROR(LOG(2^-'∆Ct calculation'!P59,2)),"",IF(LOG(2^-'∆Ct calculation'!P59,2)&gt;1,LOG(2^-'∆Ct calculation'!P59,2),-1/LOG(2^-'∆Ct calculation'!P59,2)))</f>
        <v/>
      </c>
      <c r="T60" s="92" t="str">
        <f>IF(ISERROR(LOG(2^-'∆Ct calculation'!Q59,2)),"",IF(LOG(2^-'∆Ct calculation'!Q59,2)&gt;1,LOG(2^-'∆Ct calculation'!Q59,2),-1/LOG(2^-'∆Ct calculation'!Q59,2)))</f>
        <v/>
      </c>
      <c r="U60" s="92" t="str">
        <f>IF(ISERROR(LOG(2^-'∆Ct calculation'!R59,2)),"",IF(LOG(2^-'∆Ct calculation'!R59,2)&gt;1,LOG(2^-'∆Ct calculation'!R59,2),-1/LOG(2^-'∆Ct calculation'!R59,2)))</f>
        <v/>
      </c>
      <c r="V60" s="92" t="str">
        <f>IF(ISERROR(LOG(2^-'∆Ct calculation'!S59,2)),"",IF(LOG(2^-'∆Ct calculation'!S59,2)&gt;1,LOG(2^-'∆Ct calculation'!S59,2),-1/LOG(2^-'∆Ct calculation'!S59,2)))</f>
        <v/>
      </c>
      <c r="W60" s="92" t="str">
        <f>IF(ISERROR(LOG(2^-'∆Ct calculation'!T59,2)),"",IF(LOG(2^-'∆Ct calculation'!T59,2)&gt;1,LOG(2^-'∆Ct calculation'!T59,2),-1/LOG(2^-'∆Ct calculation'!T59,2)))</f>
        <v/>
      </c>
      <c r="X60" s="92" t="str">
        <f>IF(ISERROR(LOG(2^-'∆Ct calculation'!U59,2)),"",IF(LOG(2^-'∆Ct calculation'!U59,2)&gt;1,LOG(2^-'∆Ct calculation'!U59,2),-1/LOG(2^-'∆Ct calculation'!U59,2)))</f>
        <v/>
      </c>
      <c r="Y60" s="92" t="str">
        <f>IF(ISERROR(LOG(2^-'∆Ct calculation'!V59,2)),"",IF(LOG(2^-'∆Ct calculation'!V59,2)&gt;1,LOG(2^-'∆Ct calculation'!V59,2),-1/LOG(2^-'∆Ct calculation'!V59,2)))</f>
        <v/>
      </c>
      <c r="Z60" s="92" t="str">
        <f>IF(ISERROR(LOG(2^-'∆Ct calculation'!W59,2)),"",IF(LOG(2^-'∆Ct calculation'!W59,2)&gt;1,LOG(2^-'∆Ct calculation'!W59,2),-1/LOG(2^-'∆Ct calculation'!W59,2)))</f>
        <v/>
      </c>
      <c r="AA60" s="92" t="str">
        <f>IF(ISERROR(LOG(2^-'∆Ct calculation'!X59,2)),"",IF(LOG(2^-'∆Ct calculation'!X59,2)&gt;1,LOG(2^-'∆Ct calculation'!X59,2),-1/LOG(2^-'∆Ct calculation'!X59,2)))</f>
        <v/>
      </c>
      <c r="AB60" s="92" t="str">
        <f>IF(ISERROR(LOG(2^-'∆Ct calculation'!Y59,2)),"",IF(LOG(2^-'∆Ct calculation'!Y59,2)&gt;1,LOG(2^-'∆Ct calculation'!Y59,2),-1/LOG(2^-'∆Ct calculation'!Y59,2)))</f>
        <v/>
      </c>
      <c r="AC60" s="92" t="str">
        <f>IF(ISERROR(LOG(2^-'∆Ct calculation'!Z59,2)),"",IF(LOG(2^-'∆Ct calculation'!Z59,2)&gt;1,LOG(2^-'∆Ct calculation'!Z59,2),-1/LOG(2^-'∆Ct calculation'!Z59,2)))</f>
        <v/>
      </c>
      <c r="AD60" s="92" t="str">
        <f>IF(ISERROR(LOG(2^-'∆Ct calculation'!AA59,2)),"",IF(LOG(2^-'∆Ct calculation'!AA59,2)&gt;1,LOG(2^-'∆Ct calculation'!AA59,2),-1/LOG(2^-'∆Ct calculation'!AA59,2)))</f>
        <v/>
      </c>
      <c r="AE60" s="92" t="str">
        <f>IF(ISERROR(LOG(2^-'∆Ct calculation'!AB59,2)),"",IF(LOG(2^-'∆Ct calculation'!AB59,2)&gt;1,LOG(2^-'∆Ct calculation'!AB59,2),-1/LOG(2^-'∆Ct calculation'!AB59,2)))</f>
        <v/>
      </c>
      <c r="AF60" s="92" t="str">
        <f>IF(ISERROR(LOG(2^-'∆Ct calculation'!AC59,2)),"",IF(LOG(2^-'∆Ct calculation'!AC59,2)&gt;1,LOG(2^-'∆Ct calculation'!AC59,2),-1/LOG(2^-'∆Ct calculation'!AC59,2)))</f>
        <v/>
      </c>
      <c r="AG60" s="92" t="str">
        <f>IF(ISERROR(LOG(2^-'∆Ct calculation'!AD59,2)),"",IF(LOG(2^-'∆Ct calculation'!AD59,2)&gt;1,LOG(2^-'∆Ct calculation'!AD59,2),-1/LOG(2^-'∆Ct calculation'!AD59,2)))</f>
        <v/>
      </c>
      <c r="AH60" s="92" t="str">
        <f>IF(ISERROR(LOG(2^-'∆Ct calculation'!AE59,2)),"",IF(LOG(2^-'∆Ct calculation'!AE59,2)&gt;1,LOG(2^-'∆Ct calculation'!AE59,2),-1/LOG(2^-'∆Ct calculation'!AE59,2)))</f>
        <v/>
      </c>
      <c r="AI60" s="92" t="str">
        <f>IF(ISERROR(LOG(2^-'∆Ct calculation'!AF59,2)),"",IF(LOG(2^-'∆Ct calculation'!AF59,2)&gt;1,LOG(2^-'∆Ct calculation'!AF59,2),-1/LOG(2^-'∆Ct calculation'!AF59,2)))</f>
        <v/>
      </c>
      <c r="AJ60" s="92" t="str">
        <f>IF(ISERROR(LOG(2^-'∆Ct calculation'!AG59,2)),"",IF(LOG(2^-'∆Ct calculation'!AG59,2)&gt;1,LOG(2^-'∆Ct calculation'!AG59,2),-1/LOG(2^-'∆Ct calculation'!AG59,2)))</f>
        <v/>
      </c>
      <c r="AK60" s="92" t="str">
        <f>IF(ISERROR(LOG(2^-'∆Ct calculation'!AH59,2)),"",IF(LOG(2^-'∆Ct calculation'!AH59,2)&gt;1,LOG(2^-'∆Ct calculation'!AH59,2),-1/LOG(2^-'∆Ct calculation'!AH59,2)))</f>
        <v/>
      </c>
      <c r="AL60" s="92" t="str">
        <f>IF(ISERROR(LOG(2^-'∆Ct calculation'!AI59,2)),"",IF(LOG(2^-'∆Ct calculation'!AI59,2)&gt;1,LOG(2^-'∆Ct calculation'!AI59,2),-1/LOG(2^-'∆Ct calculation'!AI59,2)))</f>
        <v/>
      </c>
      <c r="AM60" s="201"/>
      <c r="AN60" s="201"/>
      <c r="AO60" s="201"/>
      <c r="AP60" s="201"/>
      <c r="AQ60" s="201"/>
      <c r="AR60" s="201"/>
      <c r="AS60" s="201"/>
      <c r="AT60" s="201"/>
      <c r="AU60" s="201"/>
    </row>
    <row r="61" spans="1:47" ht="20.100000000000001" customHeight="1">
      <c r="A61" s="201"/>
      <c r="B61" s="201"/>
      <c r="C61" s="13" t="str">
        <f>IF('Gene Informations'!A61="","",'Gene Informations'!A61)</f>
        <v/>
      </c>
      <c r="D61" s="13" t="str">
        <f>IF('Gene Informations'!B61="","",'Gene Informations'!B61)</f>
        <v/>
      </c>
      <c r="E61" s="101" t="str">
        <f>'∆Ct and 2^(-∆Ct) means'!B60</f>
        <v/>
      </c>
      <c r="F61" s="248" t="str">
        <f>IF(ISERROR(LOG(2^-'∆Ct calculation'!C60,2)),"",IF(LOG(2^-'∆Ct calculation'!C60,2)&gt;1,LOG(2^-'∆Ct calculation'!C60,2),-1/LOG(2^-'∆Ct calculation'!C60,2)))</f>
        <v/>
      </c>
      <c r="G61" s="248" t="str">
        <f>IF(ISERROR(LOG(2^-'∆Ct calculation'!D60,2)),"",IF(LOG(2^-'∆Ct calculation'!D60,2)&gt;1,LOG(2^-'∆Ct calculation'!D60,2),-1/LOG(2^-'∆Ct calculation'!D60,2)))</f>
        <v/>
      </c>
      <c r="H61" s="248" t="str">
        <f>IF(ISERROR(LOG(2^-'∆Ct calculation'!E60,2)),"",IF(LOG(2^-'∆Ct calculation'!E60,2)&gt;1,LOG(2^-'∆Ct calculation'!E60,2),-1/LOG(2^-'∆Ct calculation'!E60,2)))</f>
        <v/>
      </c>
      <c r="I61" s="248" t="str">
        <f>IF(ISERROR(LOG(2^-'∆Ct calculation'!F60,2)),"",IF(LOG(2^-'∆Ct calculation'!F60,2)&gt;1,LOG(2^-'∆Ct calculation'!F60,2),-1/LOG(2^-'∆Ct calculation'!F60,2)))</f>
        <v/>
      </c>
      <c r="J61" s="248" t="str">
        <f>IF(ISERROR(LOG(2^-'∆Ct calculation'!G60,2)),"",IF(LOG(2^-'∆Ct calculation'!G60,2)&gt;1,LOG(2^-'∆Ct calculation'!G60,2),-1/LOG(2^-'∆Ct calculation'!G60,2)))</f>
        <v/>
      </c>
      <c r="K61" s="248" t="str">
        <f>IF(ISERROR(LOG(2^-'∆Ct calculation'!H60,2)),"",IF(LOG(2^-'∆Ct calculation'!H60,2)&gt;1,LOG(2^-'∆Ct calculation'!H60,2),-1/LOG(2^-'∆Ct calculation'!H60,2)))</f>
        <v/>
      </c>
      <c r="L61" s="248" t="str">
        <f>IF(ISERROR(LOG(2^-'∆Ct calculation'!I60,2)),"",IF(LOG(2^-'∆Ct calculation'!I60,2)&gt;1,LOG(2^-'∆Ct calculation'!I60,2),-1/LOG(2^-'∆Ct calculation'!I60,2)))</f>
        <v/>
      </c>
      <c r="M61" s="248" t="str">
        <f>IF(ISERROR(LOG(2^-'∆Ct calculation'!J60,2)),"",IF(LOG(2^-'∆Ct calculation'!J60,2)&gt;1,LOG(2^-'∆Ct calculation'!J60,2),-1/LOG(2^-'∆Ct calculation'!J60,2)))</f>
        <v/>
      </c>
      <c r="N61" s="248" t="str">
        <f>IF(ISERROR(LOG(2^-'∆Ct calculation'!K60,2)),"",IF(LOG(2^-'∆Ct calculation'!K60,2)&gt;1,LOG(2^-'∆Ct calculation'!K60,2),-1/LOG(2^-'∆Ct calculation'!K60,2)))</f>
        <v/>
      </c>
      <c r="O61" s="92" t="str">
        <f>IF(ISERROR(LOG(2^-'∆Ct calculation'!L60,2)),"",IF(LOG(2^-'∆Ct calculation'!L60,2)&gt;1,LOG(2^-'∆Ct calculation'!L60,2),-1/LOG(2^-'∆Ct calculation'!L60,2)))</f>
        <v/>
      </c>
      <c r="P61" s="92" t="str">
        <f>IF(ISERROR(LOG(2^-'∆Ct calculation'!M60,2)),"",IF(LOG(2^-'∆Ct calculation'!M60,2)&gt;1,LOG(2^-'∆Ct calculation'!M60,2),-1/LOG(2^-'∆Ct calculation'!M60,2)))</f>
        <v/>
      </c>
      <c r="Q61" s="92" t="str">
        <f>IF(ISERROR(LOG(2^-'∆Ct calculation'!N60,2)),"",IF(LOG(2^-'∆Ct calculation'!N60,2)&gt;1,LOG(2^-'∆Ct calculation'!N60,2),-1/LOG(2^-'∆Ct calculation'!N60,2)))</f>
        <v/>
      </c>
      <c r="R61" s="92" t="str">
        <f>IF(ISERROR(LOG(2^-'∆Ct calculation'!O60,2)),"",IF(LOG(2^-'∆Ct calculation'!O60,2)&gt;1,LOG(2^-'∆Ct calculation'!O60,2),-1/LOG(2^-'∆Ct calculation'!O60,2)))</f>
        <v/>
      </c>
      <c r="S61" s="92" t="str">
        <f>IF(ISERROR(LOG(2^-'∆Ct calculation'!P60,2)),"",IF(LOG(2^-'∆Ct calculation'!P60,2)&gt;1,LOG(2^-'∆Ct calculation'!P60,2),-1/LOG(2^-'∆Ct calculation'!P60,2)))</f>
        <v/>
      </c>
      <c r="T61" s="92" t="str">
        <f>IF(ISERROR(LOG(2^-'∆Ct calculation'!Q60,2)),"",IF(LOG(2^-'∆Ct calculation'!Q60,2)&gt;1,LOG(2^-'∆Ct calculation'!Q60,2),-1/LOG(2^-'∆Ct calculation'!Q60,2)))</f>
        <v/>
      </c>
      <c r="U61" s="92" t="str">
        <f>IF(ISERROR(LOG(2^-'∆Ct calculation'!R60,2)),"",IF(LOG(2^-'∆Ct calculation'!R60,2)&gt;1,LOG(2^-'∆Ct calculation'!R60,2),-1/LOG(2^-'∆Ct calculation'!R60,2)))</f>
        <v/>
      </c>
      <c r="V61" s="92" t="str">
        <f>IF(ISERROR(LOG(2^-'∆Ct calculation'!S60,2)),"",IF(LOG(2^-'∆Ct calculation'!S60,2)&gt;1,LOG(2^-'∆Ct calculation'!S60,2),-1/LOG(2^-'∆Ct calculation'!S60,2)))</f>
        <v/>
      </c>
      <c r="W61" s="92" t="str">
        <f>IF(ISERROR(LOG(2^-'∆Ct calculation'!T60,2)),"",IF(LOG(2^-'∆Ct calculation'!T60,2)&gt;1,LOG(2^-'∆Ct calculation'!T60,2),-1/LOG(2^-'∆Ct calculation'!T60,2)))</f>
        <v/>
      </c>
      <c r="X61" s="92" t="str">
        <f>IF(ISERROR(LOG(2^-'∆Ct calculation'!U60,2)),"",IF(LOG(2^-'∆Ct calculation'!U60,2)&gt;1,LOG(2^-'∆Ct calculation'!U60,2),-1/LOG(2^-'∆Ct calculation'!U60,2)))</f>
        <v/>
      </c>
      <c r="Y61" s="92" t="str">
        <f>IF(ISERROR(LOG(2^-'∆Ct calculation'!V60,2)),"",IF(LOG(2^-'∆Ct calculation'!V60,2)&gt;1,LOG(2^-'∆Ct calculation'!V60,2),-1/LOG(2^-'∆Ct calculation'!V60,2)))</f>
        <v/>
      </c>
      <c r="Z61" s="92" t="str">
        <f>IF(ISERROR(LOG(2^-'∆Ct calculation'!W60,2)),"",IF(LOG(2^-'∆Ct calculation'!W60,2)&gt;1,LOG(2^-'∆Ct calculation'!W60,2),-1/LOG(2^-'∆Ct calculation'!W60,2)))</f>
        <v/>
      </c>
      <c r="AA61" s="92" t="str">
        <f>IF(ISERROR(LOG(2^-'∆Ct calculation'!X60,2)),"",IF(LOG(2^-'∆Ct calculation'!X60,2)&gt;1,LOG(2^-'∆Ct calculation'!X60,2),-1/LOG(2^-'∆Ct calculation'!X60,2)))</f>
        <v/>
      </c>
      <c r="AB61" s="92" t="str">
        <f>IF(ISERROR(LOG(2^-'∆Ct calculation'!Y60,2)),"",IF(LOG(2^-'∆Ct calculation'!Y60,2)&gt;1,LOG(2^-'∆Ct calculation'!Y60,2),-1/LOG(2^-'∆Ct calculation'!Y60,2)))</f>
        <v/>
      </c>
      <c r="AC61" s="92" t="str">
        <f>IF(ISERROR(LOG(2^-'∆Ct calculation'!Z60,2)),"",IF(LOG(2^-'∆Ct calculation'!Z60,2)&gt;1,LOG(2^-'∆Ct calculation'!Z60,2),-1/LOG(2^-'∆Ct calculation'!Z60,2)))</f>
        <v/>
      </c>
      <c r="AD61" s="92" t="str">
        <f>IF(ISERROR(LOG(2^-'∆Ct calculation'!AA60,2)),"",IF(LOG(2^-'∆Ct calculation'!AA60,2)&gt;1,LOG(2^-'∆Ct calculation'!AA60,2),-1/LOG(2^-'∆Ct calculation'!AA60,2)))</f>
        <v/>
      </c>
      <c r="AE61" s="92" t="str">
        <f>IF(ISERROR(LOG(2^-'∆Ct calculation'!AB60,2)),"",IF(LOG(2^-'∆Ct calculation'!AB60,2)&gt;1,LOG(2^-'∆Ct calculation'!AB60,2),-1/LOG(2^-'∆Ct calculation'!AB60,2)))</f>
        <v/>
      </c>
      <c r="AF61" s="92" t="str">
        <f>IF(ISERROR(LOG(2^-'∆Ct calculation'!AC60,2)),"",IF(LOG(2^-'∆Ct calculation'!AC60,2)&gt;1,LOG(2^-'∆Ct calculation'!AC60,2),-1/LOG(2^-'∆Ct calculation'!AC60,2)))</f>
        <v/>
      </c>
      <c r="AG61" s="92" t="str">
        <f>IF(ISERROR(LOG(2^-'∆Ct calculation'!AD60,2)),"",IF(LOG(2^-'∆Ct calculation'!AD60,2)&gt;1,LOG(2^-'∆Ct calculation'!AD60,2),-1/LOG(2^-'∆Ct calculation'!AD60,2)))</f>
        <v/>
      </c>
      <c r="AH61" s="92" t="str">
        <f>IF(ISERROR(LOG(2^-'∆Ct calculation'!AE60,2)),"",IF(LOG(2^-'∆Ct calculation'!AE60,2)&gt;1,LOG(2^-'∆Ct calculation'!AE60,2),-1/LOG(2^-'∆Ct calculation'!AE60,2)))</f>
        <v/>
      </c>
      <c r="AI61" s="92" t="str">
        <f>IF(ISERROR(LOG(2^-'∆Ct calculation'!AF60,2)),"",IF(LOG(2^-'∆Ct calculation'!AF60,2)&gt;1,LOG(2^-'∆Ct calculation'!AF60,2),-1/LOG(2^-'∆Ct calculation'!AF60,2)))</f>
        <v/>
      </c>
      <c r="AJ61" s="92" t="str">
        <f>IF(ISERROR(LOG(2^-'∆Ct calculation'!AG60,2)),"",IF(LOG(2^-'∆Ct calculation'!AG60,2)&gt;1,LOG(2^-'∆Ct calculation'!AG60,2),-1/LOG(2^-'∆Ct calculation'!AG60,2)))</f>
        <v/>
      </c>
      <c r="AK61" s="92" t="str">
        <f>IF(ISERROR(LOG(2^-'∆Ct calculation'!AH60,2)),"",IF(LOG(2^-'∆Ct calculation'!AH60,2)&gt;1,LOG(2^-'∆Ct calculation'!AH60,2),-1/LOG(2^-'∆Ct calculation'!AH60,2)))</f>
        <v/>
      </c>
      <c r="AL61" s="92" t="str">
        <f>IF(ISERROR(LOG(2^-'∆Ct calculation'!AI60,2)),"",IF(LOG(2^-'∆Ct calculation'!AI60,2)&gt;1,LOG(2^-'∆Ct calculation'!AI60,2),-1/LOG(2^-'∆Ct calculation'!AI60,2)))</f>
        <v/>
      </c>
      <c r="AM61" s="201"/>
      <c r="AN61" s="201"/>
      <c r="AO61" s="201"/>
      <c r="AP61" s="201"/>
      <c r="AQ61" s="201"/>
      <c r="AR61" s="201"/>
      <c r="AS61" s="201"/>
      <c r="AT61" s="201"/>
      <c r="AU61" s="201"/>
    </row>
    <row r="62" spans="1:47" ht="20.100000000000001" customHeight="1">
      <c r="A62" s="201"/>
      <c r="B62" s="201"/>
      <c r="C62" s="13" t="str">
        <f>IF('Gene Informations'!A62="","",'Gene Informations'!A62)</f>
        <v/>
      </c>
      <c r="D62" s="13" t="str">
        <f>IF('Gene Informations'!B62="","",'Gene Informations'!B62)</f>
        <v/>
      </c>
      <c r="E62" s="101" t="str">
        <f>'∆Ct and 2^(-∆Ct) means'!B61</f>
        <v/>
      </c>
      <c r="F62" s="248" t="str">
        <f>IF(ISERROR(LOG(2^-'∆Ct calculation'!C61,2)),"",IF(LOG(2^-'∆Ct calculation'!C61,2)&gt;1,LOG(2^-'∆Ct calculation'!C61,2),-1/LOG(2^-'∆Ct calculation'!C61,2)))</f>
        <v/>
      </c>
      <c r="G62" s="248" t="str">
        <f>IF(ISERROR(LOG(2^-'∆Ct calculation'!D61,2)),"",IF(LOG(2^-'∆Ct calculation'!D61,2)&gt;1,LOG(2^-'∆Ct calculation'!D61,2),-1/LOG(2^-'∆Ct calculation'!D61,2)))</f>
        <v/>
      </c>
      <c r="H62" s="248" t="str">
        <f>IF(ISERROR(LOG(2^-'∆Ct calculation'!E61,2)),"",IF(LOG(2^-'∆Ct calculation'!E61,2)&gt;1,LOG(2^-'∆Ct calculation'!E61,2),-1/LOG(2^-'∆Ct calculation'!E61,2)))</f>
        <v/>
      </c>
      <c r="I62" s="248" t="str">
        <f>IF(ISERROR(LOG(2^-'∆Ct calculation'!F61,2)),"",IF(LOG(2^-'∆Ct calculation'!F61,2)&gt;1,LOG(2^-'∆Ct calculation'!F61,2),-1/LOG(2^-'∆Ct calculation'!F61,2)))</f>
        <v/>
      </c>
      <c r="J62" s="248" t="str">
        <f>IF(ISERROR(LOG(2^-'∆Ct calculation'!G61,2)),"",IF(LOG(2^-'∆Ct calculation'!G61,2)&gt;1,LOG(2^-'∆Ct calculation'!G61,2),-1/LOG(2^-'∆Ct calculation'!G61,2)))</f>
        <v/>
      </c>
      <c r="K62" s="248" t="str">
        <f>IF(ISERROR(LOG(2^-'∆Ct calculation'!H61,2)),"",IF(LOG(2^-'∆Ct calculation'!H61,2)&gt;1,LOG(2^-'∆Ct calculation'!H61,2),-1/LOG(2^-'∆Ct calculation'!H61,2)))</f>
        <v/>
      </c>
      <c r="L62" s="248" t="str">
        <f>IF(ISERROR(LOG(2^-'∆Ct calculation'!I61,2)),"",IF(LOG(2^-'∆Ct calculation'!I61,2)&gt;1,LOG(2^-'∆Ct calculation'!I61,2),-1/LOG(2^-'∆Ct calculation'!I61,2)))</f>
        <v/>
      </c>
      <c r="M62" s="248" t="str">
        <f>IF(ISERROR(LOG(2^-'∆Ct calculation'!J61,2)),"",IF(LOG(2^-'∆Ct calculation'!J61,2)&gt;1,LOG(2^-'∆Ct calculation'!J61,2),-1/LOG(2^-'∆Ct calculation'!J61,2)))</f>
        <v/>
      </c>
      <c r="N62" s="248" t="str">
        <f>IF(ISERROR(LOG(2^-'∆Ct calculation'!K61,2)),"",IF(LOG(2^-'∆Ct calculation'!K61,2)&gt;1,LOG(2^-'∆Ct calculation'!K61,2),-1/LOG(2^-'∆Ct calculation'!K61,2)))</f>
        <v/>
      </c>
      <c r="O62" s="92" t="str">
        <f>IF(ISERROR(LOG(2^-'∆Ct calculation'!L61,2)),"",IF(LOG(2^-'∆Ct calculation'!L61,2)&gt;1,LOG(2^-'∆Ct calculation'!L61,2),-1/LOG(2^-'∆Ct calculation'!L61,2)))</f>
        <v/>
      </c>
      <c r="P62" s="92" t="str">
        <f>IF(ISERROR(LOG(2^-'∆Ct calculation'!M61,2)),"",IF(LOG(2^-'∆Ct calculation'!M61,2)&gt;1,LOG(2^-'∆Ct calculation'!M61,2),-1/LOG(2^-'∆Ct calculation'!M61,2)))</f>
        <v/>
      </c>
      <c r="Q62" s="92" t="str">
        <f>IF(ISERROR(LOG(2^-'∆Ct calculation'!N61,2)),"",IF(LOG(2^-'∆Ct calculation'!N61,2)&gt;1,LOG(2^-'∆Ct calculation'!N61,2),-1/LOG(2^-'∆Ct calculation'!N61,2)))</f>
        <v/>
      </c>
      <c r="R62" s="92" t="str">
        <f>IF(ISERROR(LOG(2^-'∆Ct calculation'!O61,2)),"",IF(LOG(2^-'∆Ct calculation'!O61,2)&gt;1,LOG(2^-'∆Ct calculation'!O61,2),-1/LOG(2^-'∆Ct calculation'!O61,2)))</f>
        <v/>
      </c>
      <c r="S62" s="92" t="str">
        <f>IF(ISERROR(LOG(2^-'∆Ct calculation'!P61,2)),"",IF(LOG(2^-'∆Ct calculation'!P61,2)&gt;1,LOG(2^-'∆Ct calculation'!P61,2),-1/LOG(2^-'∆Ct calculation'!P61,2)))</f>
        <v/>
      </c>
      <c r="T62" s="92" t="str">
        <f>IF(ISERROR(LOG(2^-'∆Ct calculation'!Q61,2)),"",IF(LOG(2^-'∆Ct calculation'!Q61,2)&gt;1,LOG(2^-'∆Ct calculation'!Q61,2),-1/LOG(2^-'∆Ct calculation'!Q61,2)))</f>
        <v/>
      </c>
      <c r="U62" s="92" t="str">
        <f>IF(ISERROR(LOG(2^-'∆Ct calculation'!R61,2)),"",IF(LOG(2^-'∆Ct calculation'!R61,2)&gt;1,LOG(2^-'∆Ct calculation'!R61,2),-1/LOG(2^-'∆Ct calculation'!R61,2)))</f>
        <v/>
      </c>
      <c r="V62" s="92" t="str">
        <f>IF(ISERROR(LOG(2^-'∆Ct calculation'!S61,2)),"",IF(LOG(2^-'∆Ct calculation'!S61,2)&gt;1,LOG(2^-'∆Ct calculation'!S61,2),-1/LOG(2^-'∆Ct calculation'!S61,2)))</f>
        <v/>
      </c>
      <c r="W62" s="92" t="str">
        <f>IF(ISERROR(LOG(2^-'∆Ct calculation'!T61,2)),"",IF(LOG(2^-'∆Ct calculation'!T61,2)&gt;1,LOG(2^-'∆Ct calculation'!T61,2),-1/LOG(2^-'∆Ct calculation'!T61,2)))</f>
        <v/>
      </c>
      <c r="X62" s="92" t="str">
        <f>IF(ISERROR(LOG(2^-'∆Ct calculation'!U61,2)),"",IF(LOG(2^-'∆Ct calculation'!U61,2)&gt;1,LOG(2^-'∆Ct calculation'!U61,2),-1/LOG(2^-'∆Ct calculation'!U61,2)))</f>
        <v/>
      </c>
      <c r="Y62" s="92" t="str">
        <f>IF(ISERROR(LOG(2^-'∆Ct calculation'!V61,2)),"",IF(LOG(2^-'∆Ct calculation'!V61,2)&gt;1,LOG(2^-'∆Ct calculation'!V61,2),-1/LOG(2^-'∆Ct calculation'!V61,2)))</f>
        <v/>
      </c>
      <c r="Z62" s="92" t="str">
        <f>IF(ISERROR(LOG(2^-'∆Ct calculation'!W61,2)),"",IF(LOG(2^-'∆Ct calculation'!W61,2)&gt;1,LOG(2^-'∆Ct calculation'!W61,2),-1/LOG(2^-'∆Ct calculation'!W61,2)))</f>
        <v/>
      </c>
      <c r="AA62" s="92" t="str">
        <f>IF(ISERROR(LOG(2^-'∆Ct calculation'!X61,2)),"",IF(LOG(2^-'∆Ct calculation'!X61,2)&gt;1,LOG(2^-'∆Ct calculation'!X61,2),-1/LOG(2^-'∆Ct calculation'!X61,2)))</f>
        <v/>
      </c>
      <c r="AB62" s="92" t="str">
        <f>IF(ISERROR(LOG(2^-'∆Ct calculation'!Y61,2)),"",IF(LOG(2^-'∆Ct calculation'!Y61,2)&gt;1,LOG(2^-'∆Ct calculation'!Y61,2),-1/LOG(2^-'∆Ct calculation'!Y61,2)))</f>
        <v/>
      </c>
      <c r="AC62" s="92" t="str">
        <f>IF(ISERROR(LOG(2^-'∆Ct calculation'!Z61,2)),"",IF(LOG(2^-'∆Ct calculation'!Z61,2)&gt;1,LOG(2^-'∆Ct calculation'!Z61,2),-1/LOG(2^-'∆Ct calculation'!Z61,2)))</f>
        <v/>
      </c>
      <c r="AD62" s="92" t="str">
        <f>IF(ISERROR(LOG(2^-'∆Ct calculation'!AA61,2)),"",IF(LOG(2^-'∆Ct calculation'!AA61,2)&gt;1,LOG(2^-'∆Ct calculation'!AA61,2),-1/LOG(2^-'∆Ct calculation'!AA61,2)))</f>
        <v/>
      </c>
      <c r="AE62" s="92" t="str">
        <f>IF(ISERROR(LOG(2^-'∆Ct calculation'!AB61,2)),"",IF(LOG(2^-'∆Ct calculation'!AB61,2)&gt;1,LOG(2^-'∆Ct calculation'!AB61,2),-1/LOG(2^-'∆Ct calculation'!AB61,2)))</f>
        <v/>
      </c>
      <c r="AF62" s="92" t="str">
        <f>IF(ISERROR(LOG(2^-'∆Ct calculation'!AC61,2)),"",IF(LOG(2^-'∆Ct calculation'!AC61,2)&gt;1,LOG(2^-'∆Ct calculation'!AC61,2),-1/LOG(2^-'∆Ct calculation'!AC61,2)))</f>
        <v/>
      </c>
      <c r="AG62" s="92" t="str">
        <f>IF(ISERROR(LOG(2^-'∆Ct calculation'!AD61,2)),"",IF(LOG(2^-'∆Ct calculation'!AD61,2)&gt;1,LOG(2^-'∆Ct calculation'!AD61,2),-1/LOG(2^-'∆Ct calculation'!AD61,2)))</f>
        <v/>
      </c>
      <c r="AH62" s="92" t="str">
        <f>IF(ISERROR(LOG(2^-'∆Ct calculation'!AE61,2)),"",IF(LOG(2^-'∆Ct calculation'!AE61,2)&gt;1,LOG(2^-'∆Ct calculation'!AE61,2),-1/LOG(2^-'∆Ct calculation'!AE61,2)))</f>
        <v/>
      </c>
      <c r="AI62" s="92" t="str">
        <f>IF(ISERROR(LOG(2^-'∆Ct calculation'!AF61,2)),"",IF(LOG(2^-'∆Ct calculation'!AF61,2)&gt;1,LOG(2^-'∆Ct calculation'!AF61,2),-1/LOG(2^-'∆Ct calculation'!AF61,2)))</f>
        <v/>
      </c>
      <c r="AJ62" s="92" t="str">
        <f>IF(ISERROR(LOG(2^-'∆Ct calculation'!AG61,2)),"",IF(LOG(2^-'∆Ct calculation'!AG61,2)&gt;1,LOG(2^-'∆Ct calculation'!AG61,2),-1/LOG(2^-'∆Ct calculation'!AG61,2)))</f>
        <v/>
      </c>
      <c r="AK62" s="92" t="str">
        <f>IF(ISERROR(LOG(2^-'∆Ct calculation'!AH61,2)),"",IF(LOG(2^-'∆Ct calculation'!AH61,2)&gt;1,LOG(2^-'∆Ct calculation'!AH61,2),-1/LOG(2^-'∆Ct calculation'!AH61,2)))</f>
        <v/>
      </c>
      <c r="AL62" s="92" t="str">
        <f>IF(ISERROR(LOG(2^-'∆Ct calculation'!AI61,2)),"",IF(LOG(2^-'∆Ct calculation'!AI61,2)&gt;1,LOG(2^-'∆Ct calculation'!AI61,2),-1/LOG(2^-'∆Ct calculation'!AI61,2)))</f>
        <v/>
      </c>
      <c r="AM62" s="201"/>
      <c r="AN62" s="201"/>
      <c r="AO62" s="201"/>
      <c r="AP62" s="201"/>
      <c r="AQ62" s="201"/>
      <c r="AR62" s="201"/>
      <c r="AS62" s="201"/>
      <c r="AT62" s="201"/>
      <c r="AU62" s="201"/>
    </row>
    <row r="63" spans="1:47" ht="20.100000000000001" customHeight="1">
      <c r="A63" s="201"/>
      <c r="B63" s="201"/>
      <c r="C63" s="13" t="str">
        <f>IF('Gene Informations'!A63="","",'Gene Informations'!A63)</f>
        <v/>
      </c>
      <c r="D63" s="13" t="str">
        <f>IF('Gene Informations'!B63="","",'Gene Informations'!B63)</f>
        <v/>
      </c>
      <c r="E63" s="101" t="str">
        <f>'∆Ct and 2^(-∆Ct) means'!B62</f>
        <v/>
      </c>
      <c r="F63" s="248" t="str">
        <f>IF(ISERROR(LOG(2^-'∆Ct calculation'!C62,2)),"",IF(LOG(2^-'∆Ct calculation'!C62,2)&gt;1,LOG(2^-'∆Ct calculation'!C62,2),-1/LOG(2^-'∆Ct calculation'!C62,2)))</f>
        <v/>
      </c>
      <c r="G63" s="248" t="str">
        <f>IF(ISERROR(LOG(2^-'∆Ct calculation'!D62,2)),"",IF(LOG(2^-'∆Ct calculation'!D62,2)&gt;1,LOG(2^-'∆Ct calculation'!D62,2),-1/LOG(2^-'∆Ct calculation'!D62,2)))</f>
        <v/>
      </c>
      <c r="H63" s="248" t="str">
        <f>IF(ISERROR(LOG(2^-'∆Ct calculation'!E62,2)),"",IF(LOG(2^-'∆Ct calculation'!E62,2)&gt;1,LOG(2^-'∆Ct calculation'!E62,2),-1/LOG(2^-'∆Ct calculation'!E62,2)))</f>
        <v/>
      </c>
      <c r="I63" s="248" t="str">
        <f>IF(ISERROR(LOG(2^-'∆Ct calculation'!F62,2)),"",IF(LOG(2^-'∆Ct calculation'!F62,2)&gt;1,LOG(2^-'∆Ct calculation'!F62,2),-1/LOG(2^-'∆Ct calculation'!F62,2)))</f>
        <v/>
      </c>
      <c r="J63" s="248" t="str">
        <f>IF(ISERROR(LOG(2^-'∆Ct calculation'!G62,2)),"",IF(LOG(2^-'∆Ct calculation'!G62,2)&gt;1,LOG(2^-'∆Ct calculation'!G62,2),-1/LOG(2^-'∆Ct calculation'!G62,2)))</f>
        <v/>
      </c>
      <c r="K63" s="248" t="str">
        <f>IF(ISERROR(LOG(2^-'∆Ct calculation'!H62,2)),"",IF(LOG(2^-'∆Ct calculation'!H62,2)&gt;1,LOG(2^-'∆Ct calculation'!H62,2),-1/LOG(2^-'∆Ct calculation'!H62,2)))</f>
        <v/>
      </c>
      <c r="L63" s="248" t="str">
        <f>IF(ISERROR(LOG(2^-'∆Ct calculation'!I62,2)),"",IF(LOG(2^-'∆Ct calculation'!I62,2)&gt;1,LOG(2^-'∆Ct calculation'!I62,2),-1/LOG(2^-'∆Ct calculation'!I62,2)))</f>
        <v/>
      </c>
      <c r="M63" s="248" t="str">
        <f>IF(ISERROR(LOG(2^-'∆Ct calculation'!J62,2)),"",IF(LOG(2^-'∆Ct calculation'!J62,2)&gt;1,LOG(2^-'∆Ct calculation'!J62,2),-1/LOG(2^-'∆Ct calculation'!J62,2)))</f>
        <v/>
      </c>
      <c r="N63" s="248" t="str">
        <f>IF(ISERROR(LOG(2^-'∆Ct calculation'!K62,2)),"",IF(LOG(2^-'∆Ct calculation'!K62,2)&gt;1,LOG(2^-'∆Ct calculation'!K62,2),-1/LOG(2^-'∆Ct calculation'!K62,2)))</f>
        <v/>
      </c>
      <c r="O63" s="92" t="str">
        <f>IF(ISERROR(LOG(2^-'∆Ct calculation'!L62,2)),"",IF(LOG(2^-'∆Ct calculation'!L62,2)&gt;1,LOG(2^-'∆Ct calculation'!L62,2),-1/LOG(2^-'∆Ct calculation'!L62,2)))</f>
        <v/>
      </c>
      <c r="P63" s="92" t="str">
        <f>IF(ISERROR(LOG(2^-'∆Ct calculation'!M62,2)),"",IF(LOG(2^-'∆Ct calculation'!M62,2)&gt;1,LOG(2^-'∆Ct calculation'!M62,2),-1/LOG(2^-'∆Ct calculation'!M62,2)))</f>
        <v/>
      </c>
      <c r="Q63" s="92" t="str">
        <f>IF(ISERROR(LOG(2^-'∆Ct calculation'!N62,2)),"",IF(LOG(2^-'∆Ct calculation'!N62,2)&gt;1,LOG(2^-'∆Ct calculation'!N62,2),-1/LOG(2^-'∆Ct calculation'!N62,2)))</f>
        <v/>
      </c>
      <c r="R63" s="92" t="str">
        <f>IF(ISERROR(LOG(2^-'∆Ct calculation'!O62,2)),"",IF(LOG(2^-'∆Ct calculation'!O62,2)&gt;1,LOG(2^-'∆Ct calculation'!O62,2),-1/LOG(2^-'∆Ct calculation'!O62,2)))</f>
        <v/>
      </c>
      <c r="S63" s="92" t="str">
        <f>IF(ISERROR(LOG(2^-'∆Ct calculation'!P62,2)),"",IF(LOG(2^-'∆Ct calculation'!P62,2)&gt;1,LOG(2^-'∆Ct calculation'!P62,2),-1/LOG(2^-'∆Ct calculation'!P62,2)))</f>
        <v/>
      </c>
      <c r="T63" s="92" t="str">
        <f>IF(ISERROR(LOG(2^-'∆Ct calculation'!Q62,2)),"",IF(LOG(2^-'∆Ct calculation'!Q62,2)&gt;1,LOG(2^-'∆Ct calculation'!Q62,2),-1/LOG(2^-'∆Ct calculation'!Q62,2)))</f>
        <v/>
      </c>
      <c r="U63" s="92" t="str">
        <f>IF(ISERROR(LOG(2^-'∆Ct calculation'!R62,2)),"",IF(LOG(2^-'∆Ct calculation'!R62,2)&gt;1,LOG(2^-'∆Ct calculation'!R62,2),-1/LOG(2^-'∆Ct calculation'!R62,2)))</f>
        <v/>
      </c>
      <c r="V63" s="92" t="str">
        <f>IF(ISERROR(LOG(2^-'∆Ct calculation'!S62,2)),"",IF(LOG(2^-'∆Ct calculation'!S62,2)&gt;1,LOG(2^-'∆Ct calculation'!S62,2),-1/LOG(2^-'∆Ct calculation'!S62,2)))</f>
        <v/>
      </c>
      <c r="W63" s="92" t="str">
        <f>IF(ISERROR(LOG(2^-'∆Ct calculation'!T62,2)),"",IF(LOG(2^-'∆Ct calculation'!T62,2)&gt;1,LOG(2^-'∆Ct calculation'!T62,2),-1/LOG(2^-'∆Ct calculation'!T62,2)))</f>
        <v/>
      </c>
      <c r="X63" s="92" t="str">
        <f>IF(ISERROR(LOG(2^-'∆Ct calculation'!U62,2)),"",IF(LOG(2^-'∆Ct calculation'!U62,2)&gt;1,LOG(2^-'∆Ct calculation'!U62,2),-1/LOG(2^-'∆Ct calculation'!U62,2)))</f>
        <v/>
      </c>
      <c r="Y63" s="92" t="str">
        <f>IF(ISERROR(LOG(2^-'∆Ct calculation'!V62,2)),"",IF(LOG(2^-'∆Ct calculation'!V62,2)&gt;1,LOG(2^-'∆Ct calculation'!V62,2),-1/LOG(2^-'∆Ct calculation'!V62,2)))</f>
        <v/>
      </c>
      <c r="Z63" s="92" t="str">
        <f>IF(ISERROR(LOG(2^-'∆Ct calculation'!W62,2)),"",IF(LOG(2^-'∆Ct calculation'!W62,2)&gt;1,LOG(2^-'∆Ct calculation'!W62,2),-1/LOG(2^-'∆Ct calculation'!W62,2)))</f>
        <v/>
      </c>
      <c r="AA63" s="92" t="str">
        <f>IF(ISERROR(LOG(2^-'∆Ct calculation'!X62,2)),"",IF(LOG(2^-'∆Ct calculation'!X62,2)&gt;1,LOG(2^-'∆Ct calculation'!X62,2),-1/LOG(2^-'∆Ct calculation'!X62,2)))</f>
        <v/>
      </c>
      <c r="AB63" s="92" t="str">
        <f>IF(ISERROR(LOG(2^-'∆Ct calculation'!Y62,2)),"",IF(LOG(2^-'∆Ct calculation'!Y62,2)&gt;1,LOG(2^-'∆Ct calculation'!Y62,2),-1/LOG(2^-'∆Ct calculation'!Y62,2)))</f>
        <v/>
      </c>
      <c r="AC63" s="92" t="str">
        <f>IF(ISERROR(LOG(2^-'∆Ct calculation'!Z62,2)),"",IF(LOG(2^-'∆Ct calculation'!Z62,2)&gt;1,LOG(2^-'∆Ct calculation'!Z62,2),-1/LOG(2^-'∆Ct calculation'!Z62,2)))</f>
        <v/>
      </c>
      <c r="AD63" s="92" t="str">
        <f>IF(ISERROR(LOG(2^-'∆Ct calculation'!AA62,2)),"",IF(LOG(2^-'∆Ct calculation'!AA62,2)&gt;1,LOG(2^-'∆Ct calculation'!AA62,2),-1/LOG(2^-'∆Ct calculation'!AA62,2)))</f>
        <v/>
      </c>
      <c r="AE63" s="92" t="str">
        <f>IF(ISERROR(LOG(2^-'∆Ct calculation'!AB62,2)),"",IF(LOG(2^-'∆Ct calculation'!AB62,2)&gt;1,LOG(2^-'∆Ct calculation'!AB62,2),-1/LOG(2^-'∆Ct calculation'!AB62,2)))</f>
        <v/>
      </c>
      <c r="AF63" s="92" t="str">
        <f>IF(ISERROR(LOG(2^-'∆Ct calculation'!AC62,2)),"",IF(LOG(2^-'∆Ct calculation'!AC62,2)&gt;1,LOG(2^-'∆Ct calculation'!AC62,2),-1/LOG(2^-'∆Ct calculation'!AC62,2)))</f>
        <v/>
      </c>
      <c r="AG63" s="92" t="str">
        <f>IF(ISERROR(LOG(2^-'∆Ct calculation'!AD62,2)),"",IF(LOG(2^-'∆Ct calculation'!AD62,2)&gt;1,LOG(2^-'∆Ct calculation'!AD62,2),-1/LOG(2^-'∆Ct calculation'!AD62,2)))</f>
        <v/>
      </c>
      <c r="AH63" s="92" t="str">
        <f>IF(ISERROR(LOG(2^-'∆Ct calculation'!AE62,2)),"",IF(LOG(2^-'∆Ct calculation'!AE62,2)&gt;1,LOG(2^-'∆Ct calculation'!AE62,2),-1/LOG(2^-'∆Ct calculation'!AE62,2)))</f>
        <v/>
      </c>
      <c r="AI63" s="92" t="str">
        <f>IF(ISERROR(LOG(2^-'∆Ct calculation'!AF62,2)),"",IF(LOG(2^-'∆Ct calculation'!AF62,2)&gt;1,LOG(2^-'∆Ct calculation'!AF62,2),-1/LOG(2^-'∆Ct calculation'!AF62,2)))</f>
        <v/>
      </c>
      <c r="AJ63" s="92" t="str">
        <f>IF(ISERROR(LOG(2^-'∆Ct calculation'!AG62,2)),"",IF(LOG(2^-'∆Ct calculation'!AG62,2)&gt;1,LOG(2^-'∆Ct calculation'!AG62,2),-1/LOG(2^-'∆Ct calculation'!AG62,2)))</f>
        <v/>
      </c>
      <c r="AK63" s="92" t="str">
        <f>IF(ISERROR(LOG(2^-'∆Ct calculation'!AH62,2)),"",IF(LOG(2^-'∆Ct calculation'!AH62,2)&gt;1,LOG(2^-'∆Ct calculation'!AH62,2),-1/LOG(2^-'∆Ct calculation'!AH62,2)))</f>
        <v/>
      </c>
      <c r="AL63" s="92" t="str">
        <f>IF(ISERROR(LOG(2^-'∆Ct calculation'!AI62,2)),"",IF(LOG(2^-'∆Ct calculation'!AI62,2)&gt;1,LOG(2^-'∆Ct calculation'!AI62,2),-1/LOG(2^-'∆Ct calculation'!AI62,2)))</f>
        <v/>
      </c>
      <c r="AM63" s="201"/>
      <c r="AN63" s="201"/>
      <c r="AO63" s="201"/>
      <c r="AP63" s="201"/>
      <c r="AQ63" s="201"/>
      <c r="AR63" s="201"/>
      <c r="AS63" s="201"/>
      <c r="AT63" s="201"/>
      <c r="AU63" s="201"/>
    </row>
    <row r="64" spans="1:47" ht="20.100000000000001" customHeight="1">
      <c r="A64" s="201"/>
      <c r="B64" s="201"/>
      <c r="C64" s="13" t="str">
        <f>IF('Gene Informations'!A64="","",'Gene Informations'!A64)</f>
        <v/>
      </c>
      <c r="D64" s="13" t="str">
        <f>IF('Gene Informations'!B64="","",'Gene Informations'!B64)</f>
        <v/>
      </c>
      <c r="E64" s="101" t="str">
        <f>'∆Ct and 2^(-∆Ct) means'!B63</f>
        <v/>
      </c>
      <c r="F64" s="248" t="str">
        <f>IF(ISERROR(LOG(2^-'∆Ct calculation'!C63,2)),"",IF(LOG(2^-'∆Ct calculation'!C63,2)&gt;1,LOG(2^-'∆Ct calculation'!C63,2),-1/LOG(2^-'∆Ct calculation'!C63,2)))</f>
        <v/>
      </c>
      <c r="G64" s="248" t="str">
        <f>IF(ISERROR(LOG(2^-'∆Ct calculation'!D63,2)),"",IF(LOG(2^-'∆Ct calculation'!D63,2)&gt;1,LOG(2^-'∆Ct calculation'!D63,2),-1/LOG(2^-'∆Ct calculation'!D63,2)))</f>
        <v/>
      </c>
      <c r="H64" s="248" t="str">
        <f>IF(ISERROR(LOG(2^-'∆Ct calculation'!E63,2)),"",IF(LOG(2^-'∆Ct calculation'!E63,2)&gt;1,LOG(2^-'∆Ct calculation'!E63,2),-1/LOG(2^-'∆Ct calculation'!E63,2)))</f>
        <v/>
      </c>
      <c r="I64" s="248" t="str">
        <f>IF(ISERROR(LOG(2^-'∆Ct calculation'!F63,2)),"",IF(LOG(2^-'∆Ct calculation'!F63,2)&gt;1,LOG(2^-'∆Ct calculation'!F63,2),-1/LOG(2^-'∆Ct calculation'!F63,2)))</f>
        <v/>
      </c>
      <c r="J64" s="248" t="str">
        <f>IF(ISERROR(LOG(2^-'∆Ct calculation'!G63,2)),"",IF(LOG(2^-'∆Ct calculation'!G63,2)&gt;1,LOG(2^-'∆Ct calculation'!G63,2),-1/LOG(2^-'∆Ct calculation'!G63,2)))</f>
        <v/>
      </c>
      <c r="K64" s="248" t="str">
        <f>IF(ISERROR(LOG(2^-'∆Ct calculation'!H63,2)),"",IF(LOG(2^-'∆Ct calculation'!H63,2)&gt;1,LOG(2^-'∆Ct calculation'!H63,2),-1/LOG(2^-'∆Ct calculation'!H63,2)))</f>
        <v/>
      </c>
      <c r="L64" s="248" t="str">
        <f>IF(ISERROR(LOG(2^-'∆Ct calculation'!I63,2)),"",IF(LOG(2^-'∆Ct calculation'!I63,2)&gt;1,LOG(2^-'∆Ct calculation'!I63,2),-1/LOG(2^-'∆Ct calculation'!I63,2)))</f>
        <v/>
      </c>
      <c r="M64" s="248" t="str">
        <f>IF(ISERROR(LOG(2^-'∆Ct calculation'!J63,2)),"",IF(LOG(2^-'∆Ct calculation'!J63,2)&gt;1,LOG(2^-'∆Ct calculation'!J63,2),-1/LOG(2^-'∆Ct calculation'!J63,2)))</f>
        <v/>
      </c>
      <c r="N64" s="248" t="str">
        <f>IF(ISERROR(LOG(2^-'∆Ct calculation'!K63,2)),"",IF(LOG(2^-'∆Ct calculation'!K63,2)&gt;1,LOG(2^-'∆Ct calculation'!K63,2),-1/LOG(2^-'∆Ct calculation'!K63,2)))</f>
        <v/>
      </c>
      <c r="O64" s="92" t="str">
        <f>IF(ISERROR(LOG(2^-'∆Ct calculation'!L63,2)),"",IF(LOG(2^-'∆Ct calculation'!L63,2)&gt;1,LOG(2^-'∆Ct calculation'!L63,2),-1/LOG(2^-'∆Ct calculation'!L63,2)))</f>
        <v/>
      </c>
      <c r="P64" s="92" t="str">
        <f>IF(ISERROR(LOG(2^-'∆Ct calculation'!M63,2)),"",IF(LOG(2^-'∆Ct calculation'!M63,2)&gt;1,LOG(2^-'∆Ct calculation'!M63,2),-1/LOG(2^-'∆Ct calculation'!M63,2)))</f>
        <v/>
      </c>
      <c r="Q64" s="92" t="str">
        <f>IF(ISERROR(LOG(2^-'∆Ct calculation'!N63,2)),"",IF(LOG(2^-'∆Ct calculation'!N63,2)&gt;1,LOG(2^-'∆Ct calculation'!N63,2),-1/LOG(2^-'∆Ct calculation'!N63,2)))</f>
        <v/>
      </c>
      <c r="R64" s="92" t="str">
        <f>IF(ISERROR(LOG(2^-'∆Ct calculation'!O63,2)),"",IF(LOG(2^-'∆Ct calculation'!O63,2)&gt;1,LOG(2^-'∆Ct calculation'!O63,2),-1/LOG(2^-'∆Ct calculation'!O63,2)))</f>
        <v/>
      </c>
      <c r="S64" s="92" t="str">
        <f>IF(ISERROR(LOG(2^-'∆Ct calculation'!P63,2)),"",IF(LOG(2^-'∆Ct calculation'!P63,2)&gt;1,LOG(2^-'∆Ct calculation'!P63,2),-1/LOG(2^-'∆Ct calculation'!P63,2)))</f>
        <v/>
      </c>
      <c r="T64" s="92" t="str">
        <f>IF(ISERROR(LOG(2^-'∆Ct calculation'!Q63,2)),"",IF(LOG(2^-'∆Ct calculation'!Q63,2)&gt;1,LOG(2^-'∆Ct calculation'!Q63,2),-1/LOG(2^-'∆Ct calculation'!Q63,2)))</f>
        <v/>
      </c>
      <c r="U64" s="92" t="str">
        <f>IF(ISERROR(LOG(2^-'∆Ct calculation'!R63,2)),"",IF(LOG(2^-'∆Ct calculation'!R63,2)&gt;1,LOG(2^-'∆Ct calculation'!R63,2),-1/LOG(2^-'∆Ct calculation'!R63,2)))</f>
        <v/>
      </c>
      <c r="V64" s="92" t="str">
        <f>IF(ISERROR(LOG(2^-'∆Ct calculation'!S63,2)),"",IF(LOG(2^-'∆Ct calculation'!S63,2)&gt;1,LOG(2^-'∆Ct calculation'!S63,2),-1/LOG(2^-'∆Ct calculation'!S63,2)))</f>
        <v/>
      </c>
      <c r="W64" s="92" t="str">
        <f>IF(ISERROR(LOG(2^-'∆Ct calculation'!T63,2)),"",IF(LOG(2^-'∆Ct calculation'!T63,2)&gt;1,LOG(2^-'∆Ct calculation'!T63,2),-1/LOG(2^-'∆Ct calculation'!T63,2)))</f>
        <v/>
      </c>
      <c r="X64" s="92" t="str">
        <f>IF(ISERROR(LOG(2^-'∆Ct calculation'!U63,2)),"",IF(LOG(2^-'∆Ct calculation'!U63,2)&gt;1,LOG(2^-'∆Ct calculation'!U63,2),-1/LOG(2^-'∆Ct calculation'!U63,2)))</f>
        <v/>
      </c>
      <c r="Y64" s="92" t="str">
        <f>IF(ISERROR(LOG(2^-'∆Ct calculation'!V63,2)),"",IF(LOG(2^-'∆Ct calculation'!V63,2)&gt;1,LOG(2^-'∆Ct calculation'!V63,2),-1/LOG(2^-'∆Ct calculation'!V63,2)))</f>
        <v/>
      </c>
      <c r="Z64" s="92" t="str">
        <f>IF(ISERROR(LOG(2^-'∆Ct calculation'!W63,2)),"",IF(LOG(2^-'∆Ct calculation'!W63,2)&gt;1,LOG(2^-'∆Ct calculation'!W63,2),-1/LOG(2^-'∆Ct calculation'!W63,2)))</f>
        <v/>
      </c>
      <c r="AA64" s="92" t="str">
        <f>IF(ISERROR(LOG(2^-'∆Ct calculation'!X63,2)),"",IF(LOG(2^-'∆Ct calculation'!X63,2)&gt;1,LOG(2^-'∆Ct calculation'!X63,2),-1/LOG(2^-'∆Ct calculation'!X63,2)))</f>
        <v/>
      </c>
      <c r="AB64" s="92" t="str">
        <f>IF(ISERROR(LOG(2^-'∆Ct calculation'!Y63,2)),"",IF(LOG(2^-'∆Ct calculation'!Y63,2)&gt;1,LOG(2^-'∆Ct calculation'!Y63,2),-1/LOG(2^-'∆Ct calculation'!Y63,2)))</f>
        <v/>
      </c>
      <c r="AC64" s="92" t="str">
        <f>IF(ISERROR(LOG(2^-'∆Ct calculation'!Z63,2)),"",IF(LOG(2^-'∆Ct calculation'!Z63,2)&gt;1,LOG(2^-'∆Ct calculation'!Z63,2),-1/LOG(2^-'∆Ct calculation'!Z63,2)))</f>
        <v/>
      </c>
      <c r="AD64" s="92" t="str">
        <f>IF(ISERROR(LOG(2^-'∆Ct calculation'!AA63,2)),"",IF(LOG(2^-'∆Ct calculation'!AA63,2)&gt;1,LOG(2^-'∆Ct calculation'!AA63,2),-1/LOG(2^-'∆Ct calculation'!AA63,2)))</f>
        <v/>
      </c>
      <c r="AE64" s="92" t="str">
        <f>IF(ISERROR(LOG(2^-'∆Ct calculation'!AB63,2)),"",IF(LOG(2^-'∆Ct calculation'!AB63,2)&gt;1,LOG(2^-'∆Ct calculation'!AB63,2),-1/LOG(2^-'∆Ct calculation'!AB63,2)))</f>
        <v/>
      </c>
      <c r="AF64" s="92" t="str">
        <f>IF(ISERROR(LOG(2^-'∆Ct calculation'!AC63,2)),"",IF(LOG(2^-'∆Ct calculation'!AC63,2)&gt;1,LOG(2^-'∆Ct calculation'!AC63,2),-1/LOG(2^-'∆Ct calculation'!AC63,2)))</f>
        <v/>
      </c>
      <c r="AG64" s="92" t="str">
        <f>IF(ISERROR(LOG(2^-'∆Ct calculation'!AD63,2)),"",IF(LOG(2^-'∆Ct calculation'!AD63,2)&gt;1,LOG(2^-'∆Ct calculation'!AD63,2),-1/LOG(2^-'∆Ct calculation'!AD63,2)))</f>
        <v/>
      </c>
      <c r="AH64" s="92" t="str">
        <f>IF(ISERROR(LOG(2^-'∆Ct calculation'!AE63,2)),"",IF(LOG(2^-'∆Ct calculation'!AE63,2)&gt;1,LOG(2^-'∆Ct calculation'!AE63,2),-1/LOG(2^-'∆Ct calculation'!AE63,2)))</f>
        <v/>
      </c>
      <c r="AI64" s="92" t="str">
        <f>IF(ISERROR(LOG(2^-'∆Ct calculation'!AF63,2)),"",IF(LOG(2^-'∆Ct calculation'!AF63,2)&gt;1,LOG(2^-'∆Ct calculation'!AF63,2),-1/LOG(2^-'∆Ct calculation'!AF63,2)))</f>
        <v/>
      </c>
      <c r="AJ64" s="92" t="str">
        <f>IF(ISERROR(LOG(2^-'∆Ct calculation'!AG63,2)),"",IF(LOG(2^-'∆Ct calculation'!AG63,2)&gt;1,LOG(2^-'∆Ct calculation'!AG63,2),-1/LOG(2^-'∆Ct calculation'!AG63,2)))</f>
        <v/>
      </c>
      <c r="AK64" s="92" t="str">
        <f>IF(ISERROR(LOG(2^-'∆Ct calculation'!AH63,2)),"",IF(LOG(2^-'∆Ct calculation'!AH63,2)&gt;1,LOG(2^-'∆Ct calculation'!AH63,2),-1/LOG(2^-'∆Ct calculation'!AH63,2)))</f>
        <v/>
      </c>
      <c r="AL64" s="92" t="str">
        <f>IF(ISERROR(LOG(2^-'∆Ct calculation'!AI63,2)),"",IF(LOG(2^-'∆Ct calculation'!AI63,2)&gt;1,LOG(2^-'∆Ct calculation'!AI63,2),-1/LOG(2^-'∆Ct calculation'!AI63,2)))</f>
        <v/>
      </c>
      <c r="AM64" s="201"/>
      <c r="AN64" s="201"/>
      <c r="AO64" s="201"/>
      <c r="AP64" s="201"/>
      <c r="AQ64" s="201"/>
      <c r="AR64" s="201"/>
      <c r="AS64" s="201"/>
      <c r="AT64" s="201"/>
      <c r="AU64" s="201"/>
    </row>
    <row r="65" spans="1:47" ht="20.100000000000001" customHeight="1">
      <c r="A65" s="201"/>
      <c r="B65" s="201"/>
      <c r="C65" s="13" t="str">
        <f>IF('Gene Informations'!A65="","",'Gene Informations'!A65)</f>
        <v/>
      </c>
      <c r="D65" s="13" t="str">
        <f>IF('Gene Informations'!B65="","",'Gene Informations'!B65)</f>
        <v/>
      </c>
      <c r="E65" s="101" t="str">
        <f>'∆Ct and 2^(-∆Ct) means'!B64</f>
        <v/>
      </c>
      <c r="F65" s="248" t="str">
        <f>IF(ISERROR(LOG(2^-'∆Ct calculation'!C64,2)),"",IF(LOG(2^-'∆Ct calculation'!C64,2)&gt;1,LOG(2^-'∆Ct calculation'!C64,2),-1/LOG(2^-'∆Ct calculation'!C64,2)))</f>
        <v/>
      </c>
      <c r="G65" s="248" t="str">
        <f>IF(ISERROR(LOG(2^-'∆Ct calculation'!D64,2)),"",IF(LOG(2^-'∆Ct calculation'!D64,2)&gt;1,LOG(2^-'∆Ct calculation'!D64,2),-1/LOG(2^-'∆Ct calculation'!D64,2)))</f>
        <v/>
      </c>
      <c r="H65" s="248" t="str">
        <f>IF(ISERROR(LOG(2^-'∆Ct calculation'!E64,2)),"",IF(LOG(2^-'∆Ct calculation'!E64,2)&gt;1,LOG(2^-'∆Ct calculation'!E64,2),-1/LOG(2^-'∆Ct calculation'!E64,2)))</f>
        <v/>
      </c>
      <c r="I65" s="248" t="str">
        <f>IF(ISERROR(LOG(2^-'∆Ct calculation'!F64,2)),"",IF(LOG(2^-'∆Ct calculation'!F64,2)&gt;1,LOG(2^-'∆Ct calculation'!F64,2),-1/LOG(2^-'∆Ct calculation'!F64,2)))</f>
        <v/>
      </c>
      <c r="J65" s="248" t="str">
        <f>IF(ISERROR(LOG(2^-'∆Ct calculation'!G64,2)),"",IF(LOG(2^-'∆Ct calculation'!G64,2)&gt;1,LOG(2^-'∆Ct calculation'!G64,2),-1/LOG(2^-'∆Ct calculation'!G64,2)))</f>
        <v/>
      </c>
      <c r="K65" s="248" t="str">
        <f>IF(ISERROR(LOG(2^-'∆Ct calculation'!H64,2)),"",IF(LOG(2^-'∆Ct calculation'!H64,2)&gt;1,LOG(2^-'∆Ct calculation'!H64,2),-1/LOG(2^-'∆Ct calculation'!H64,2)))</f>
        <v/>
      </c>
      <c r="L65" s="248" t="str">
        <f>IF(ISERROR(LOG(2^-'∆Ct calculation'!I64,2)),"",IF(LOG(2^-'∆Ct calculation'!I64,2)&gt;1,LOG(2^-'∆Ct calculation'!I64,2),-1/LOG(2^-'∆Ct calculation'!I64,2)))</f>
        <v/>
      </c>
      <c r="M65" s="248" t="str">
        <f>IF(ISERROR(LOG(2^-'∆Ct calculation'!J64,2)),"",IF(LOG(2^-'∆Ct calculation'!J64,2)&gt;1,LOG(2^-'∆Ct calculation'!J64,2),-1/LOG(2^-'∆Ct calculation'!J64,2)))</f>
        <v/>
      </c>
      <c r="N65" s="248" t="str">
        <f>IF(ISERROR(LOG(2^-'∆Ct calculation'!K64,2)),"",IF(LOG(2^-'∆Ct calculation'!K64,2)&gt;1,LOG(2^-'∆Ct calculation'!K64,2),-1/LOG(2^-'∆Ct calculation'!K64,2)))</f>
        <v/>
      </c>
      <c r="O65" s="92" t="str">
        <f>IF(ISERROR(LOG(2^-'∆Ct calculation'!L64,2)),"",IF(LOG(2^-'∆Ct calculation'!L64,2)&gt;1,LOG(2^-'∆Ct calculation'!L64,2),-1/LOG(2^-'∆Ct calculation'!L64,2)))</f>
        <v/>
      </c>
      <c r="P65" s="92" t="str">
        <f>IF(ISERROR(LOG(2^-'∆Ct calculation'!M64,2)),"",IF(LOG(2^-'∆Ct calculation'!M64,2)&gt;1,LOG(2^-'∆Ct calculation'!M64,2),-1/LOG(2^-'∆Ct calculation'!M64,2)))</f>
        <v/>
      </c>
      <c r="Q65" s="92" t="str">
        <f>IF(ISERROR(LOG(2^-'∆Ct calculation'!N64,2)),"",IF(LOG(2^-'∆Ct calculation'!N64,2)&gt;1,LOG(2^-'∆Ct calculation'!N64,2),-1/LOG(2^-'∆Ct calculation'!N64,2)))</f>
        <v/>
      </c>
      <c r="R65" s="92" t="str">
        <f>IF(ISERROR(LOG(2^-'∆Ct calculation'!O64,2)),"",IF(LOG(2^-'∆Ct calculation'!O64,2)&gt;1,LOG(2^-'∆Ct calculation'!O64,2),-1/LOG(2^-'∆Ct calculation'!O64,2)))</f>
        <v/>
      </c>
      <c r="S65" s="92" t="str">
        <f>IF(ISERROR(LOG(2^-'∆Ct calculation'!P64,2)),"",IF(LOG(2^-'∆Ct calculation'!P64,2)&gt;1,LOG(2^-'∆Ct calculation'!P64,2),-1/LOG(2^-'∆Ct calculation'!P64,2)))</f>
        <v/>
      </c>
      <c r="T65" s="92" t="str">
        <f>IF(ISERROR(LOG(2^-'∆Ct calculation'!Q64,2)),"",IF(LOG(2^-'∆Ct calculation'!Q64,2)&gt;1,LOG(2^-'∆Ct calculation'!Q64,2),-1/LOG(2^-'∆Ct calculation'!Q64,2)))</f>
        <v/>
      </c>
      <c r="U65" s="92" t="str">
        <f>IF(ISERROR(LOG(2^-'∆Ct calculation'!R64,2)),"",IF(LOG(2^-'∆Ct calculation'!R64,2)&gt;1,LOG(2^-'∆Ct calculation'!R64,2),-1/LOG(2^-'∆Ct calculation'!R64,2)))</f>
        <v/>
      </c>
      <c r="V65" s="92" t="str">
        <f>IF(ISERROR(LOG(2^-'∆Ct calculation'!S64,2)),"",IF(LOG(2^-'∆Ct calculation'!S64,2)&gt;1,LOG(2^-'∆Ct calculation'!S64,2),-1/LOG(2^-'∆Ct calculation'!S64,2)))</f>
        <v/>
      </c>
      <c r="W65" s="92" t="str">
        <f>IF(ISERROR(LOG(2^-'∆Ct calculation'!T64,2)),"",IF(LOG(2^-'∆Ct calculation'!T64,2)&gt;1,LOG(2^-'∆Ct calculation'!T64,2),-1/LOG(2^-'∆Ct calculation'!T64,2)))</f>
        <v/>
      </c>
      <c r="X65" s="92" t="str">
        <f>IF(ISERROR(LOG(2^-'∆Ct calculation'!U64,2)),"",IF(LOG(2^-'∆Ct calculation'!U64,2)&gt;1,LOG(2^-'∆Ct calculation'!U64,2),-1/LOG(2^-'∆Ct calculation'!U64,2)))</f>
        <v/>
      </c>
      <c r="Y65" s="92" t="str">
        <f>IF(ISERROR(LOG(2^-'∆Ct calculation'!V64,2)),"",IF(LOG(2^-'∆Ct calculation'!V64,2)&gt;1,LOG(2^-'∆Ct calculation'!V64,2),-1/LOG(2^-'∆Ct calculation'!V64,2)))</f>
        <v/>
      </c>
      <c r="Z65" s="92" t="str">
        <f>IF(ISERROR(LOG(2^-'∆Ct calculation'!W64,2)),"",IF(LOG(2^-'∆Ct calculation'!W64,2)&gt;1,LOG(2^-'∆Ct calculation'!W64,2),-1/LOG(2^-'∆Ct calculation'!W64,2)))</f>
        <v/>
      </c>
      <c r="AA65" s="92" t="str">
        <f>IF(ISERROR(LOG(2^-'∆Ct calculation'!X64,2)),"",IF(LOG(2^-'∆Ct calculation'!X64,2)&gt;1,LOG(2^-'∆Ct calculation'!X64,2),-1/LOG(2^-'∆Ct calculation'!X64,2)))</f>
        <v/>
      </c>
      <c r="AB65" s="92" t="str">
        <f>IF(ISERROR(LOG(2^-'∆Ct calculation'!Y64,2)),"",IF(LOG(2^-'∆Ct calculation'!Y64,2)&gt;1,LOG(2^-'∆Ct calculation'!Y64,2),-1/LOG(2^-'∆Ct calculation'!Y64,2)))</f>
        <v/>
      </c>
      <c r="AC65" s="92" t="str">
        <f>IF(ISERROR(LOG(2^-'∆Ct calculation'!Z64,2)),"",IF(LOG(2^-'∆Ct calculation'!Z64,2)&gt;1,LOG(2^-'∆Ct calculation'!Z64,2),-1/LOG(2^-'∆Ct calculation'!Z64,2)))</f>
        <v/>
      </c>
      <c r="AD65" s="92" t="str">
        <f>IF(ISERROR(LOG(2^-'∆Ct calculation'!AA64,2)),"",IF(LOG(2^-'∆Ct calculation'!AA64,2)&gt;1,LOG(2^-'∆Ct calculation'!AA64,2),-1/LOG(2^-'∆Ct calculation'!AA64,2)))</f>
        <v/>
      </c>
      <c r="AE65" s="92" t="str">
        <f>IF(ISERROR(LOG(2^-'∆Ct calculation'!AB64,2)),"",IF(LOG(2^-'∆Ct calculation'!AB64,2)&gt;1,LOG(2^-'∆Ct calculation'!AB64,2),-1/LOG(2^-'∆Ct calculation'!AB64,2)))</f>
        <v/>
      </c>
      <c r="AF65" s="92" t="str">
        <f>IF(ISERROR(LOG(2^-'∆Ct calculation'!AC64,2)),"",IF(LOG(2^-'∆Ct calculation'!AC64,2)&gt;1,LOG(2^-'∆Ct calculation'!AC64,2),-1/LOG(2^-'∆Ct calculation'!AC64,2)))</f>
        <v/>
      </c>
      <c r="AG65" s="92" t="str">
        <f>IF(ISERROR(LOG(2^-'∆Ct calculation'!AD64,2)),"",IF(LOG(2^-'∆Ct calculation'!AD64,2)&gt;1,LOG(2^-'∆Ct calculation'!AD64,2),-1/LOG(2^-'∆Ct calculation'!AD64,2)))</f>
        <v/>
      </c>
      <c r="AH65" s="92" t="str">
        <f>IF(ISERROR(LOG(2^-'∆Ct calculation'!AE64,2)),"",IF(LOG(2^-'∆Ct calculation'!AE64,2)&gt;1,LOG(2^-'∆Ct calculation'!AE64,2),-1/LOG(2^-'∆Ct calculation'!AE64,2)))</f>
        <v/>
      </c>
      <c r="AI65" s="92" t="str">
        <f>IF(ISERROR(LOG(2^-'∆Ct calculation'!AF64,2)),"",IF(LOG(2^-'∆Ct calculation'!AF64,2)&gt;1,LOG(2^-'∆Ct calculation'!AF64,2),-1/LOG(2^-'∆Ct calculation'!AF64,2)))</f>
        <v/>
      </c>
      <c r="AJ65" s="92" t="str">
        <f>IF(ISERROR(LOG(2^-'∆Ct calculation'!AG64,2)),"",IF(LOG(2^-'∆Ct calculation'!AG64,2)&gt;1,LOG(2^-'∆Ct calculation'!AG64,2),-1/LOG(2^-'∆Ct calculation'!AG64,2)))</f>
        <v/>
      </c>
      <c r="AK65" s="92" t="str">
        <f>IF(ISERROR(LOG(2^-'∆Ct calculation'!AH64,2)),"",IF(LOG(2^-'∆Ct calculation'!AH64,2)&gt;1,LOG(2^-'∆Ct calculation'!AH64,2),-1/LOG(2^-'∆Ct calculation'!AH64,2)))</f>
        <v/>
      </c>
      <c r="AL65" s="92" t="str">
        <f>IF(ISERROR(LOG(2^-'∆Ct calculation'!AI64,2)),"",IF(LOG(2^-'∆Ct calculation'!AI64,2)&gt;1,LOG(2^-'∆Ct calculation'!AI64,2),-1/LOG(2^-'∆Ct calculation'!AI64,2)))</f>
        <v/>
      </c>
      <c r="AM65" s="201"/>
      <c r="AN65" s="201"/>
      <c r="AO65" s="201"/>
      <c r="AP65" s="201"/>
      <c r="AQ65" s="201"/>
      <c r="AR65" s="201"/>
      <c r="AS65" s="201"/>
      <c r="AT65" s="201"/>
      <c r="AU65" s="201"/>
    </row>
    <row r="66" spans="1:47" ht="20.100000000000001" customHeight="1">
      <c r="A66" s="201"/>
      <c r="B66" s="201"/>
      <c r="C66" s="13" t="str">
        <f>IF('Gene Informations'!A66="","",'Gene Informations'!A66)</f>
        <v/>
      </c>
      <c r="D66" s="13" t="str">
        <f>IF('Gene Informations'!B66="","",'Gene Informations'!B66)</f>
        <v/>
      </c>
      <c r="E66" s="101" t="str">
        <f>'∆Ct and 2^(-∆Ct) means'!B65</f>
        <v/>
      </c>
      <c r="F66" s="248" t="str">
        <f>IF(ISERROR(LOG(2^-'∆Ct calculation'!C65,2)),"",IF(LOG(2^-'∆Ct calculation'!C65,2)&gt;1,LOG(2^-'∆Ct calculation'!C65,2),-1/LOG(2^-'∆Ct calculation'!C65,2)))</f>
        <v/>
      </c>
      <c r="G66" s="248" t="str">
        <f>IF(ISERROR(LOG(2^-'∆Ct calculation'!D65,2)),"",IF(LOG(2^-'∆Ct calculation'!D65,2)&gt;1,LOG(2^-'∆Ct calculation'!D65,2),-1/LOG(2^-'∆Ct calculation'!D65,2)))</f>
        <v/>
      </c>
      <c r="H66" s="248" t="str">
        <f>IF(ISERROR(LOG(2^-'∆Ct calculation'!E65,2)),"",IF(LOG(2^-'∆Ct calculation'!E65,2)&gt;1,LOG(2^-'∆Ct calculation'!E65,2),-1/LOG(2^-'∆Ct calculation'!E65,2)))</f>
        <v/>
      </c>
      <c r="I66" s="248" t="str">
        <f>IF(ISERROR(LOG(2^-'∆Ct calculation'!F65,2)),"",IF(LOG(2^-'∆Ct calculation'!F65,2)&gt;1,LOG(2^-'∆Ct calculation'!F65,2),-1/LOG(2^-'∆Ct calculation'!F65,2)))</f>
        <v/>
      </c>
      <c r="J66" s="248" t="str">
        <f>IF(ISERROR(LOG(2^-'∆Ct calculation'!G65,2)),"",IF(LOG(2^-'∆Ct calculation'!G65,2)&gt;1,LOG(2^-'∆Ct calculation'!G65,2),-1/LOG(2^-'∆Ct calculation'!G65,2)))</f>
        <v/>
      </c>
      <c r="K66" s="248" t="str">
        <f>IF(ISERROR(LOG(2^-'∆Ct calculation'!H65,2)),"",IF(LOG(2^-'∆Ct calculation'!H65,2)&gt;1,LOG(2^-'∆Ct calculation'!H65,2),-1/LOG(2^-'∆Ct calculation'!H65,2)))</f>
        <v/>
      </c>
      <c r="L66" s="248" t="str">
        <f>IF(ISERROR(LOG(2^-'∆Ct calculation'!I65,2)),"",IF(LOG(2^-'∆Ct calculation'!I65,2)&gt;1,LOG(2^-'∆Ct calculation'!I65,2),-1/LOG(2^-'∆Ct calculation'!I65,2)))</f>
        <v/>
      </c>
      <c r="M66" s="248" t="str">
        <f>IF(ISERROR(LOG(2^-'∆Ct calculation'!J65,2)),"",IF(LOG(2^-'∆Ct calculation'!J65,2)&gt;1,LOG(2^-'∆Ct calculation'!J65,2),-1/LOG(2^-'∆Ct calculation'!J65,2)))</f>
        <v/>
      </c>
      <c r="N66" s="248" t="str">
        <f>IF(ISERROR(LOG(2^-'∆Ct calculation'!K65,2)),"",IF(LOG(2^-'∆Ct calculation'!K65,2)&gt;1,LOG(2^-'∆Ct calculation'!K65,2),-1/LOG(2^-'∆Ct calculation'!K65,2)))</f>
        <v/>
      </c>
      <c r="O66" s="92" t="str">
        <f>IF(ISERROR(LOG(2^-'∆Ct calculation'!L65,2)),"",IF(LOG(2^-'∆Ct calculation'!L65,2)&gt;1,LOG(2^-'∆Ct calculation'!L65,2),-1/LOG(2^-'∆Ct calculation'!L65,2)))</f>
        <v/>
      </c>
      <c r="P66" s="92" t="str">
        <f>IF(ISERROR(LOG(2^-'∆Ct calculation'!M65,2)),"",IF(LOG(2^-'∆Ct calculation'!M65,2)&gt;1,LOG(2^-'∆Ct calculation'!M65,2),-1/LOG(2^-'∆Ct calculation'!M65,2)))</f>
        <v/>
      </c>
      <c r="Q66" s="92" t="str">
        <f>IF(ISERROR(LOG(2^-'∆Ct calculation'!N65,2)),"",IF(LOG(2^-'∆Ct calculation'!N65,2)&gt;1,LOG(2^-'∆Ct calculation'!N65,2),-1/LOG(2^-'∆Ct calculation'!N65,2)))</f>
        <v/>
      </c>
      <c r="R66" s="92" t="str">
        <f>IF(ISERROR(LOG(2^-'∆Ct calculation'!O65,2)),"",IF(LOG(2^-'∆Ct calculation'!O65,2)&gt;1,LOG(2^-'∆Ct calculation'!O65,2),-1/LOG(2^-'∆Ct calculation'!O65,2)))</f>
        <v/>
      </c>
      <c r="S66" s="92" t="str">
        <f>IF(ISERROR(LOG(2^-'∆Ct calculation'!P65,2)),"",IF(LOG(2^-'∆Ct calculation'!P65,2)&gt;1,LOG(2^-'∆Ct calculation'!P65,2),-1/LOG(2^-'∆Ct calculation'!P65,2)))</f>
        <v/>
      </c>
      <c r="T66" s="92" t="str">
        <f>IF(ISERROR(LOG(2^-'∆Ct calculation'!Q65,2)),"",IF(LOG(2^-'∆Ct calculation'!Q65,2)&gt;1,LOG(2^-'∆Ct calculation'!Q65,2),-1/LOG(2^-'∆Ct calculation'!Q65,2)))</f>
        <v/>
      </c>
      <c r="U66" s="92" t="str">
        <f>IF(ISERROR(LOG(2^-'∆Ct calculation'!R65,2)),"",IF(LOG(2^-'∆Ct calculation'!R65,2)&gt;1,LOG(2^-'∆Ct calculation'!R65,2),-1/LOG(2^-'∆Ct calculation'!R65,2)))</f>
        <v/>
      </c>
      <c r="V66" s="92" t="str">
        <f>IF(ISERROR(LOG(2^-'∆Ct calculation'!S65,2)),"",IF(LOG(2^-'∆Ct calculation'!S65,2)&gt;1,LOG(2^-'∆Ct calculation'!S65,2),-1/LOG(2^-'∆Ct calculation'!S65,2)))</f>
        <v/>
      </c>
      <c r="W66" s="92" t="str">
        <f>IF(ISERROR(LOG(2^-'∆Ct calculation'!T65,2)),"",IF(LOG(2^-'∆Ct calculation'!T65,2)&gt;1,LOG(2^-'∆Ct calculation'!T65,2),-1/LOG(2^-'∆Ct calculation'!T65,2)))</f>
        <v/>
      </c>
      <c r="X66" s="92" t="str">
        <f>IF(ISERROR(LOG(2^-'∆Ct calculation'!U65,2)),"",IF(LOG(2^-'∆Ct calculation'!U65,2)&gt;1,LOG(2^-'∆Ct calculation'!U65,2),-1/LOG(2^-'∆Ct calculation'!U65,2)))</f>
        <v/>
      </c>
      <c r="Y66" s="92" t="str">
        <f>IF(ISERROR(LOG(2^-'∆Ct calculation'!V65,2)),"",IF(LOG(2^-'∆Ct calculation'!V65,2)&gt;1,LOG(2^-'∆Ct calculation'!V65,2),-1/LOG(2^-'∆Ct calculation'!V65,2)))</f>
        <v/>
      </c>
      <c r="Z66" s="92" t="str">
        <f>IF(ISERROR(LOG(2^-'∆Ct calculation'!W65,2)),"",IF(LOG(2^-'∆Ct calculation'!W65,2)&gt;1,LOG(2^-'∆Ct calculation'!W65,2),-1/LOG(2^-'∆Ct calculation'!W65,2)))</f>
        <v/>
      </c>
      <c r="AA66" s="92" t="str">
        <f>IF(ISERROR(LOG(2^-'∆Ct calculation'!X65,2)),"",IF(LOG(2^-'∆Ct calculation'!X65,2)&gt;1,LOG(2^-'∆Ct calculation'!X65,2),-1/LOG(2^-'∆Ct calculation'!X65,2)))</f>
        <v/>
      </c>
      <c r="AB66" s="92" t="str">
        <f>IF(ISERROR(LOG(2^-'∆Ct calculation'!Y65,2)),"",IF(LOG(2^-'∆Ct calculation'!Y65,2)&gt;1,LOG(2^-'∆Ct calculation'!Y65,2),-1/LOG(2^-'∆Ct calculation'!Y65,2)))</f>
        <v/>
      </c>
      <c r="AC66" s="92" t="str">
        <f>IF(ISERROR(LOG(2^-'∆Ct calculation'!Z65,2)),"",IF(LOG(2^-'∆Ct calculation'!Z65,2)&gt;1,LOG(2^-'∆Ct calculation'!Z65,2),-1/LOG(2^-'∆Ct calculation'!Z65,2)))</f>
        <v/>
      </c>
      <c r="AD66" s="92" t="str">
        <f>IF(ISERROR(LOG(2^-'∆Ct calculation'!AA65,2)),"",IF(LOG(2^-'∆Ct calculation'!AA65,2)&gt;1,LOG(2^-'∆Ct calculation'!AA65,2),-1/LOG(2^-'∆Ct calculation'!AA65,2)))</f>
        <v/>
      </c>
      <c r="AE66" s="92" t="str">
        <f>IF(ISERROR(LOG(2^-'∆Ct calculation'!AB65,2)),"",IF(LOG(2^-'∆Ct calculation'!AB65,2)&gt;1,LOG(2^-'∆Ct calculation'!AB65,2),-1/LOG(2^-'∆Ct calculation'!AB65,2)))</f>
        <v/>
      </c>
      <c r="AF66" s="92" t="str">
        <f>IF(ISERROR(LOG(2^-'∆Ct calculation'!AC65,2)),"",IF(LOG(2^-'∆Ct calculation'!AC65,2)&gt;1,LOG(2^-'∆Ct calculation'!AC65,2),-1/LOG(2^-'∆Ct calculation'!AC65,2)))</f>
        <v/>
      </c>
      <c r="AG66" s="92" t="str">
        <f>IF(ISERROR(LOG(2^-'∆Ct calculation'!AD65,2)),"",IF(LOG(2^-'∆Ct calculation'!AD65,2)&gt;1,LOG(2^-'∆Ct calculation'!AD65,2),-1/LOG(2^-'∆Ct calculation'!AD65,2)))</f>
        <v/>
      </c>
      <c r="AH66" s="92" t="str">
        <f>IF(ISERROR(LOG(2^-'∆Ct calculation'!AE65,2)),"",IF(LOG(2^-'∆Ct calculation'!AE65,2)&gt;1,LOG(2^-'∆Ct calculation'!AE65,2),-1/LOG(2^-'∆Ct calculation'!AE65,2)))</f>
        <v/>
      </c>
      <c r="AI66" s="92" t="str">
        <f>IF(ISERROR(LOG(2^-'∆Ct calculation'!AF65,2)),"",IF(LOG(2^-'∆Ct calculation'!AF65,2)&gt;1,LOG(2^-'∆Ct calculation'!AF65,2),-1/LOG(2^-'∆Ct calculation'!AF65,2)))</f>
        <v/>
      </c>
      <c r="AJ66" s="92" t="str">
        <f>IF(ISERROR(LOG(2^-'∆Ct calculation'!AG65,2)),"",IF(LOG(2^-'∆Ct calculation'!AG65,2)&gt;1,LOG(2^-'∆Ct calculation'!AG65,2),-1/LOG(2^-'∆Ct calculation'!AG65,2)))</f>
        <v/>
      </c>
      <c r="AK66" s="92" t="str">
        <f>IF(ISERROR(LOG(2^-'∆Ct calculation'!AH65,2)),"",IF(LOG(2^-'∆Ct calculation'!AH65,2)&gt;1,LOG(2^-'∆Ct calculation'!AH65,2),-1/LOG(2^-'∆Ct calculation'!AH65,2)))</f>
        <v/>
      </c>
      <c r="AL66" s="92" t="str">
        <f>IF(ISERROR(LOG(2^-'∆Ct calculation'!AI65,2)),"",IF(LOG(2^-'∆Ct calculation'!AI65,2)&gt;1,LOG(2^-'∆Ct calculation'!AI65,2),-1/LOG(2^-'∆Ct calculation'!AI65,2)))</f>
        <v/>
      </c>
      <c r="AM66" s="201"/>
      <c r="AN66" s="201"/>
      <c r="AO66" s="201"/>
      <c r="AP66" s="201"/>
      <c r="AQ66" s="201"/>
      <c r="AR66" s="201"/>
      <c r="AS66" s="201"/>
      <c r="AT66" s="201"/>
      <c r="AU66" s="201"/>
    </row>
    <row r="67" spans="1:47" ht="20.100000000000001" customHeight="1">
      <c r="A67" s="201"/>
      <c r="B67" s="201"/>
      <c r="C67" s="13" t="str">
        <f>IF('Gene Informations'!A67="","",'Gene Informations'!A67)</f>
        <v/>
      </c>
      <c r="D67" s="13" t="str">
        <f>IF('Gene Informations'!B67="","",'Gene Informations'!B67)</f>
        <v/>
      </c>
      <c r="E67" s="101" t="str">
        <f>'∆Ct and 2^(-∆Ct) means'!B66</f>
        <v/>
      </c>
      <c r="F67" s="248" t="str">
        <f>IF(ISERROR(LOG(2^-'∆Ct calculation'!C66,2)),"",IF(LOG(2^-'∆Ct calculation'!C66,2)&gt;1,LOG(2^-'∆Ct calculation'!C66,2),-1/LOG(2^-'∆Ct calculation'!C66,2)))</f>
        <v/>
      </c>
      <c r="G67" s="248" t="str">
        <f>IF(ISERROR(LOG(2^-'∆Ct calculation'!D66,2)),"",IF(LOG(2^-'∆Ct calculation'!D66,2)&gt;1,LOG(2^-'∆Ct calculation'!D66,2),-1/LOG(2^-'∆Ct calculation'!D66,2)))</f>
        <v/>
      </c>
      <c r="H67" s="248" t="str">
        <f>IF(ISERROR(LOG(2^-'∆Ct calculation'!E66,2)),"",IF(LOG(2^-'∆Ct calculation'!E66,2)&gt;1,LOG(2^-'∆Ct calculation'!E66,2),-1/LOG(2^-'∆Ct calculation'!E66,2)))</f>
        <v/>
      </c>
      <c r="I67" s="248" t="str">
        <f>IF(ISERROR(LOG(2^-'∆Ct calculation'!F66,2)),"",IF(LOG(2^-'∆Ct calculation'!F66,2)&gt;1,LOG(2^-'∆Ct calculation'!F66,2),-1/LOG(2^-'∆Ct calculation'!F66,2)))</f>
        <v/>
      </c>
      <c r="J67" s="248" t="str">
        <f>IF(ISERROR(LOG(2^-'∆Ct calculation'!G66,2)),"",IF(LOG(2^-'∆Ct calculation'!G66,2)&gt;1,LOG(2^-'∆Ct calculation'!G66,2),-1/LOG(2^-'∆Ct calculation'!G66,2)))</f>
        <v/>
      </c>
      <c r="K67" s="248" t="str">
        <f>IF(ISERROR(LOG(2^-'∆Ct calculation'!H66,2)),"",IF(LOG(2^-'∆Ct calculation'!H66,2)&gt;1,LOG(2^-'∆Ct calculation'!H66,2),-1/LOG(2^-'∆Ct calculation'!H66,2)))</f>
        <v/>
      </c>
      <c r="L67" s="248" t="str">
        <f>IF(ISERROR(LOG(2^-'∆Ct calculation'!I66,2)),"",IF(LOG(2^-'∆Ct calculation'!I66,2)&gt;1,LOG(2^-'∆Ct calculation'!I66,2),-1/LOG(2^-'∆Ct calculation'!I66,2)))</f>
        <v/>
      </c>
      <c r="M67" s="248" t="str">
        <f>IF(ISERROR(LOG(2^-'∆Ct calculation'!J66,2)),"",IF(LOG(2^-'∆Ct calculation'!J66,2)&gt;1,LOG(2^-'∆Ct calculation'!J66,2),-1/LOG(2^-'∆Ct calculation'!J66,2)))</f>
        <v/>
      </c>
      <c r="N67" s="248" t="str">
        <f>IF(ISERROR(LOG(2^-'∆Ct calculation'!K66,2)),"",IF(LOG(2^-'∆Ct calculation'!K66,2)&gt;1,LOG(2^-'∆Ct calculation'!K66,2),-1/LOG(2^-'∆Ct calculation'!K66,2)))</f>
        <v/>
      </c>
      <c r="O67" s="92" t="str">
        <f>IF(ISERROR(LOG(2^-'∆Ct calculation'!L66,2)),"",IF(LOG(2^-'∆Ct calculation'!L66,2)&gt;1,LOG(2^-'∆Ct calculation'!L66,2),-1/LOG(2^-'∆Ct calculation'!L66,2)))</f>
        <v/>
      </c>
      <c r="P67" s="92" t="str">
        <f>IF(ISERROR(LOG(2^-'∆Ct calculation'!M66,2)),"",IF(LOG(2^-'∆Ct calculation'!M66,2)&gt;1,LOG(2^-'∆Ct calculation'!M66,2),-1/LOG(2^-'∆Ct calculation'!M66,2)))</f>
        <v/>
      </c>
      <c r="Q67" s="92" t="str">
        <f>IF(ISERROR(LOG(2^-'∆Ct calculation'!N66,2)),"",IF(LOG(2^-'∆Ct calculation'!N66,2)&gt;1,LOG(2^-'∆Ct calculation'!N66,2),-1/LOG(2^-'∆Ct calculation'!N66,2)))</f>
        <v/>
      </c>
      <c r="R67" s="92" t="str">
        <f>IF(ISERROR(LOG(2^-'∆Ct calculation'!O66,2)),"",IF(LOG(2^-'∆Ct calculation'!O66,2)&gt;1,LOG(2^-'∆Ct calculation'!O66,2),-1/LOG(2^-'∆Ct calculation'!O66,2)))</f>
        <v/>
      </c>
      <c r="S67" s="92" t="str">
        <f>IF(ISERROR(LOG(2^-'∆Ct calculation'!P66,2)),"",IF(LOG(2^-'∆Ct calculation'!P66,2)&gt;1,LOG(2^-'∆Ct calculation'!P66,2),-1/LOG(2^-'∆Ct calculation'!P66,2)))</f>
        <v/>
      </c>
      <c r="T67" s="92" t="str">
        <f>IF(ISERROR(LOG(2^-'∆Ct calculation'!Q66,2)),"",IF(LOG(2^-'∆Ct calculation'!Q66,2)&gt;1,LOG(2^-'∆Ct calculation'!Q66,2),-1/LOG(2^-'∆Ct calculation'!Q66,2)))</f>
        <v/>
      </c>
      <c r="U67" s="92" t="str">
        <f>IF(ISERROR(LOG(2^-'∆Ct calculation'!R66,2)),"",IF(LOG(2^-'∆Ct calculation'!R66,2)&gt;1,LOG(2^-'∆Ct calculation'!R66,2),-1/LOG(2^-'∆Ct calculation'!R66,2)))</f>
        <v/>
      </c>
      <c r="V67" s="92" t="str">
        <f>IF(ISERROR(LOG(2^-'∆Ct calculation'!S66,2)),"",IF(LOG(2^-'∆Ct calculation'!S66,2)&gt;1,LOG(2^-'∆Ct calculation'!S66,2),-1/LOG(2^-'∆Ct calculation'!S66,2)))</f>
        <v/>
      </c>
      <c r="W67" s="92" t="str">
        <f>IF(ISERROR(LOG(2^-'∆Ct calculation'!T66,2)),"",IF(LOG(2^-'∆Ct calculation'!T66,2)&gt;1,LOG(2^-'∆Ct calculation'!T66,2),-1/LOG(2^-'∆Ct calculation'!T66,2)))</f>
        <v/>
      </c>
      <c r="X67" s="92" t="str">
        <f>IF(ISERROR(LOG(2^-'∆Ct calculation'!U66,2)),"",IF(LOG(2^-'∆Ct calculation'!U66,2)&gt;1,LOG(2^-'∆Ct calculation'!U66,2),-1/LOG(2^-'∆Ct calculation'!U66,2)))</f>
        <v/>
      </c>
      <c r="Y67" s="92" t="str">
        <f>IF(ISERROR(LOG(2^-'∆Ct calculation'!V66,2)),"",IF(LOG(2^-'∆Ct calculation'!V66,2)&gt;1,LOG(2^-'∆Ct calculation'!V66,2),-1/LOG(2^-'∆Ct calculation'!V66,2)))</f>
        <v/>
      </c>
      <c r="Z67" s="92" t="str">
        <f>IF(ISERROR(LOG(2^-'∆Ct calculation'!W66,2)),"",IF(LOG(2^-'∆Ct calculation'!W66,2)&gt;1,LOG(2^-'∆Ct calculation'!W66,2),-1/LOG(2^-'∆Ct calculation'!W66,2)))</f>
        <v/>
      </c>
      <c r="AA67" s="92" t="str">
        <f>IF(ISERROR(LOG(2^-'∆Ct calculation'!X66,2)),"",IF(LOG(2^-'∆Ct calculation'!X66,2)&gt;1,LOG(2^-'∆Ct calculation'!X66,2),-1/LOG(2^-'∆Ct calculation'!X66,2)))</f>
        <v/>
      </c>
      <c r="AB67" s="92" t="str">
        <f>IF(ISERROR(LOG(2^-'∆Ct calculation'!Y66,2)),"",IF(LOG(2^-'∆Ct calculation'!Y66,2)&gt;1,LOG(2^-'∆Ct calculation'!Y66,2),-1/LOG(2^-'∆Ct calculation'!Y66,2)))</f>
        <v/>
      </c>
      <c r="AC67" s="92" t="str">
        <f>IF(ISERROR(LOG(2^-'∆Ct calculation'!Z66,2)),"",IF(LOG(2^-'∆Ct calculation'!Z66,2)&gt;1,LOG(2^-'∆Ct calculation'!Z66,2),-1/LOG(2^-'∆Ct calculation'!Z66,2)))</f>
        <v/>
      </c>
      <c r="AD67" s="92" t="str">
        <f>IF(ISERROR(LOG(2^-'∆Ct calculation'!AA66,2)),"",IF(LOG(2^-'∆Ct calculation'!AA66,2)&gt;1,LOG(2^-'∆Ct calculation'!AA66,2),-1/LOG(2^-'∆Ct calculation'!AA66,2)))</f>
        <v/>
      </c>
      <c r="AE67" s="92" t="str">
        <f>IF(ISERROR(LOG(2^-'∆Ct calculation'!AB66,2)),"",IF(LOG(2^-'∆Ct calculation'!AB66,2)&gt;1,LOG(2^-'∆Ct calculation'!AB66,2),-1/LOG(2^-'∆Ct calculation'!AB66,2)))</f>
        <v/>
      </c>
      <c r="AF67" s="92" t="str">
        <f>IF(ISERROR(LOG(2^-'∆Ct calculation'!AC66,2)),"",IF(LOG(2^-'∆Ct calculation'!AC66,2)&gt;1,LOG(2^-'∆Ct calculation'!AC66,2),-1/LOG(2^-'∆Ct calculation'!AC66,2)))</f>
        <v/>
      </c>
      <c r="AG67" s="92" t="str">
        <f>IF(ISERROR(LOG(2^-'∆Ct calculation'!AD66,2)),"",IF(LOG(2^-'∆Ct calculation'!AD66,2)&gt;1,LOG(2^-'∆Ct calculation'!AD66,2),-1/LOG(2^-'∆Ct calculation'!AD66,2)))</f>
        <v/>
      </c>
      <c r="AH67" s="92" t="str">
        <f>IF(ISERROR(LOG(2^-'∆Ct calculation'!AE66,2)),"",IF(LOG(2^-'∆Ct calculation'!AE66,2)&gt;1,LOG(2^-'∆Ct calculation'!AE66,2),-1/LOG(2^-'∆Ct calculation'!AE66,2)))</f>
        <v/>
      </c>
      <c r="AI67" s="92" t="str">
        <f>IF(ISERROR(LOG(2^-'∆Ct calculation'!AF66,2)),"",IF(LOG(2^-'∆Ct calculation'!AF66,2)&gt;1,LOG(2^-'∆Ct calculation'!AF66,2),-1/LOG(2^-'∆Ct calculation'!AF66,2)))</f>
        <v/>
      </c>
      <c r="AJ67" s="92" t="str">
        <f>IF(ISERROR(LOG(2^-'∆Ct calculation'!AG66,2)),"",IF(LOG(2^-'∆Ct calculation'!AG66,2)&gt;1,LOG(2^-'∆Ct calculation'!AG66,2),-1/LOG(2^-'∆Ct calculation'!AG66,2)))</f>
        <v/>
      </c>
      <c r="AK67" s="92" t="str">
        <f>IF(ISERROR(LOG(2^-'∆Ct calculation'!AH66,2)),"",IF(LOG(2^-'∆Ct calculation'!AH66,2)&gt;1,LOG(2^-'∆Ct calculation'!AH66,2),-1/LOG(2^-'∆Ct calculation'!AH66,2)))</f>
        <v/>
      </c>
      <c r="AL67" s="92" t="str">
        <f>IF(ISERROR(LOG(2^-'∆Ct calculation'!AI66,2)),"",IF(LOG(2^-'∆Ct calculation'!AI66,2)&gt;1,LOG(2^-'∆Ct calculation'!AI66,2),-1/LOG(2^-'∆Ct calculation'!AI66,2)))</f>
        <v/>
      </c>
      <c r="AM67" s="201"/>
      <c r="AN67" s="201"/>
      <c r="AO67" s="201"/>
      <c r="AP67" s="201"/>
      <c r="AQ67" s="201"/>
      <c r="AR67" s="201"/>
      <c r="AS67" s="201"/>
      <c r="AT67" s="201"/>
      <c r="AU67" s="201"/>
    </row>
    <row r="68" spans="1:47" ht="20.100000000000001" customHeight="1">
      <c r="A68" s="201"/>
      <c r="B68" s="201"/>
      <c r="C68" s="13" t="str">
        <f>IF('Gene Informations'!A68="","",'Gene Informations'!A68)</f>
        <v/>
      </c>
      <c r="D68" s="13" t="str">
        <f>IF('Gene Informations'!B68="","",'Gene Informations'!B68)</f>
        <v/>
      </c>
      <c r="E68" s="101" t="str">
        <f>'∆Ct and 2^(-∆Ct) means'!B67</f>
        <v/>
      </c>
      <c r="F68" s="248" t="str">
        <f>IF(ISERROR(LOG(2^-'∆Ct calculation'!C67,2)),"",IF(LOG(2^-'∆Ct calculation'!C67,2)&gt;1,LOG(2^-'∆Ct calculation'!C67,2),-1/LOG(2^-'∆Ct calculation'!C67,2)))</f>
        <v/>
      </c>
      <c r="G68" s="248" t="str">
        <f>IF(ISERROR(LOG(2^-'∆Ct calculation'!D67,2)),"",IF(LOG(2^-'∆Ct calculation'!D67,2)&gt;1,LOG(2^-'∆Ct calculation'!D67,2),-1/LOG(2^-'∆Ct calculation'!D67,2)))</f>
        <v/>
      </c>
      <c r="H68" s="248" t="str">
        <f>IF(ISERROR(LOG(2^-'∆Ct calculation'!E67,2)),"",IF(LOG(2^-'∆Ct calculation'!E67,2)&gt;1,LOG(2^-'∆Ct calculation'!E67,2),-1/LOG(2^-'∆Ct calculation'!E67,2)))</f>
        <v/>
      </c>
      <c r="I68" s="248" t="str">
        <f>IF(ISERROR(LOG(2^-'∆Ct calculation'!F67,2)),"",IF(LOG(2^-'∆Ct calculation'!F67,2)&gt;1,LOG(2^-'∆Ct calculation'!F67,2),-1/LOG(2^-'∆Ct calculation'!F67,2)))</f>
        <v/>
      </c>
      <c r="J68" s="248" t="str">
        <f>IF(ISERROR(LOG(2^-'∆Ct calculation'!G67,2)),"",IF(LOG(2^-'∆Ct calculation'!G67,2)&gt;1,LOG(2^-'∆Ct calculation'!G67,2),-1/LOG(2^-'∆Ct calculation'!G67,2)))</f>
        <v/>
      </c>
      <c r="K68" s="248" t="str">
        <f>IF(ISERROR(LOG(2^-'∆Ct calculation'!H67,2)),"",IF(LOG(2^-'∆Ct calculation'!H67,2)&gt;1,LOG(2^-'∆Ct calculation'!H67,2),-1/LOG(2^-'∆Ct calculation'!H67,2)))</f>
        <v/>
      </c>
      <c r="L68" s="248" t="str">
        <f>IF(ISERROR(LOG(2^-'∆Ct calculation'!I67,2)),"",IF(LOG(2^-'∆Ct calculation'!I67,2)&gt;1,LOG(2^-'∆Ct calculation'!I67,2),-1/LOG(2^-'∆Ct calculation'!I67,2)))</f>
        <v/>
      </c>
      <c r="M68" s="248" t="str">
        <f>IF(ISERROR(LOG(2^-'∆Ct calculation'!J67,2)),"",IF(LOG(2^-'∆Ct calculation'!J67,2)&gt;1,LOG(2^-'∆Ct calculation'!J67,2),-1/LOG(2^-'∆Ct calculation'!J67,2)))</f>
        <v/>
      </c>
      <c r="N68" s="248" t="str">
        <f>IF(ISERROR(LOG(2^-'∆Ct calculation'!K67,2)),"",IF(LOG(2^-'∆Ct calculation'!K67,2)&gt;1,LOG(2^-'∆Ct calculation'!K67,2),-1/LOG(2^-'∆Ct calculation'!K67,2)))</f>
        <v/>
      </c>
      <c r="O68" s="92" t="str">
        <f>IF(ISERROR(LOG(2^-'∆Ct calculation'!L67,2)),"",IF(LOG(2^-'∆Ct calculation'!L67,2)&gt;1,LOG(2^-'∆Ct calculation'!L67,2),-1/LOG(2^-'∆Ct calculation'!L67,2)))</f>
        <v/>
      </c>
      <c r="P68" s="92" t="str">
        <f>IF(ISERROR(LOG(2^-'∆Ct calculation'!M67,2)),"",IF(LOG(2^-'∆Ct calculation'!M67,2)&gt;1,LOG(2^-'∆Ct calculation'!M67,2),-1/LOG(2^-'∆Ct calculation'!M67,2)))</f>
        <v/>
      </c>
      <c r="Q68" s="92" t="str">
        <f>IF(ISERROR(LOG(2^-'∆Ct calculation'!N67,2)),"",IF(LOG(2^-'∆Ct calculation'!N67,2)&gt;1,LOG(2^-'∆Ct calculation'!N67,2),-1/LOG(2^-'∆Ct calculation'!N67,2)))</f>
        <v/>
      </c>
      <c r="R68" s="92" t="str">
        <f>IF(ISERROR(LOG(2^-'∆Ct calculation'!O67,2)),"",IF(LOG(2^-'∆Ct calculation'!O67,2)&gt;1,LOG(2^-'∆Ct calculation'!O67,2),-1/LOG(2^-'∆Ct calculation'!O67,2)))</f>
        <v/>
      </c>
      <c r="S68" s="92" t="str">
        <f>IF(ISERROR(LOG(2^-'∆Ct calculation'!P67,2)),"",IF(LOG(2^-'∆Ct calculation'!P67,2)&gt;1,LOG(2^-'∆Ct calculation'!P67,2),-1/LOG(2^-'∆Ct calculation'!P67,2)))</f>
        <v/>
      </c>
      <c r="T68" s="92" t="str">
        <f>IF(ISERROR(LOG(2^-'∆Ct calculation'!Q67,2)),"",IF(LOG(2^-'∆Ct calculation'!Q67,2)&gt;1,LOG(2^-'∆Ct calculation'!Q67,2),-1/LOG(2^-'∆Ct calculation'!Q67,2)))</f>
        <v/>
      </c>
      <c r="U68" s="92" t="str">
        <f>IF(ISERROR(LOG(2^-'∆Ct calculation'!R67,2)),"",IF(LOG(2^-'∆Ct calculation'!R67,2)&gt;1,LOG(2^-'∆Ct calculation'!R67,2),-1/LOG(2^-'∆Ct calculation'!R67,2)))</f>
        <v/>
      </c>
      <c r="V68" s="92" t="str">
        <f>IF(ISERROR(LOG(2^-'∆Ct calculation'!S67,2)),"",IF(LOG(2^-'∆Ct calculation'!S67,2)&gt;1,LOG(2^-'∆Ct calculation'!S67,2),-1/LOG(2^-'∆Ct calculation'!S67,2)))</f>
        <v/>
      </c>
      <c r="W68" s="92" t="str">
        <f>IF(ISERROR(LOG(2^-'∆Ct calculation'!T67,2)),"",IF(LOG(2^-'∆Ct calculation'!T67,2)&gt;1,LOG(2^-'∆Ct calculation'!T67,2),-1/LOG(2^-'∆Ct calculation'!T67,2)))</f>
        <v/>
      </c>
      <c r="X68" s="92" t="str">
        <f>IF(ISERROR(LOG(2^-'∆Ct calculation'!U67,2)),"",IF(LOG(2^-'∆Ct calculation'!U67,2)&gt;1,LOG(2^-'∆Ct calculation'!U67,2),-1/LOG(2^-'∆Ct calculation'!U67,2)))</f>
        <v/>
      </c>
      <c r="Y68" s="92" t="str">
        <f>IF(ISERROR(LOG(2^-'∆Ct calculation'!V67,2)),"",IF(LOG(2^-'∆Ct calculation'!V67,2)&gt;1,LOG(2^-'∆Ct calculation'!V67,2),-1/LOG(2^-'∆Ct calculation'!V67,2)))</f>
        <v/>
      </c>
      <c r="Z68" s="92" t="str">
        <f>IF(ISERROR(LOG(2^-'∆Ct calculation'!W67,2)),"",IF(LOG(2^-'∆Ct calculation'!W67,2)&gt;1,LOG(2^-'∆Ct calculation'!W67,2),-1/LOG(2^-'∆Ct calculation'!W67,2)))</f>
        <v/>
      </c>
      <c r="AA68" s="92" t="str">
        <f>IF(ISERROR(LOG(2^-'∆Ct calculation'!X67,2)),"",IF(LOG(2^-'∆Ct calculation'!X67,2)&gt;1,LOG(2^-'∆Ct calculation'!X67,2),-1/LOG(2^-'∆Ct calculation'!X67,2)))</f>
        <v/>
      </c>
      <c r="AB68" s="92" t="str">
        <f>IF(ISERROR(LOG(2^-'∆Ct calculation'!Y67,2)),"",IF(LOG(2^-'∆Ct calculation'!Y67,2)&gt;1,LOG(2^-'∆Ct calculation'!Y67,2),-1/LOG(2^-'∆Ct calculation'!Y67,2)))</f>
        <v/>
      </c>
      <c r="AC68" s="92" t="str">
        <f>IF(ISERROR(LOG(2^-'∆Ct calculation'!Z67,2)),"",IF(LOG(2^-'∆Ct calculation'!Z67,2)&gt;1,LOG(2^-'∆Ct calculation'!Z67,2),-1/LOG(2^-'∆Ct calculation'!Z67,2)))</f>
        <v/>
      </c>
      <c r="AD68" s="92" t="str">
        <f>IF(ISERROR(LOG(2^-'∆Ct calculation'!AA67,2)),"",IF(LOG(2^-'∆Ct calculation'!AA67,2)&gt;1,LOG(2^-'∆Ct calculation'!AA67,2),-1/LOG(2^-'∆Ct calculation'!AA67,2)))</f>
        <v/>
      </c>
      <c r="AE68" s="92" t="str">
        <f>IF(ISERROR(LOG(2^-'∆Ct calculation'!AB67,2)),"",IF(LOG(2^-'∆Ct calculation'!AB67,2)&gt;1,LOG(2^-'∆Ct calculation'!AB67,2),-1/LOG(2^-'∆Ct calculation'!AB67,2)))</f>
        <v/>
      </c>
      <c r="AF68" s="92" t="str">
        <f>IF(ISERROR(LOG(2^-'∆Ct calculation'!AC67,2)),"",IF(LOG(2^-'∆Ct calculation'!AC67,2)&gt;1,LOG(2^-'∆Ct calculation'!AC67,2),-1/LOG(2^-'∆Ct calculation'!AC67,2)))</f>
        <v/>
      </c>
      <c r="AG68" s="92" t="str">
        <f>IF(ISERROR(LOG(2^-'∆Ct calculation'!AD67,2)),"",IF(LOG(2^-'∆Ct calculation'!AD67,2)&gt;1,LOG(2^-'∆Ct calculation'!AD67,2),-1/LOG(2^-'∆Ct calculation'!AD67,2)))</f>
        <v/>
      </c>
      <c r="AH68" s="92" t="str">
        <f>IF(ISERROR(LOG(2^-'∆Ct calculation'!AE67,2)),"",IF(LOG(2^-'∆Ct calculation'!AE67,2)&gt;1,LOG(2^-'∆Ct calculation'!AE67,2),-1/LOG(2^-'∆Ct calculation'!AE67,2)))</f>
        <v/>
      </c>
      <c r="AI68" s="92" t="str">
        <f>IF(ISERROR(LOG(2^-'∆Ct calculation'!AF67,2)),"",IF(LOG(2^-'∆Ct calculation'!AF67,2)&gt;1,LOG(2^-'∆Ct calculation'!AF67,2),-1/LOG(2^-'∆Ct calculation'!AF67,2)))</f>
        <v/>
      </c>
      <c r="AJ68" s="92" t="str">
        <f>IF(ISERROR(LOG(2^-'∆Ct calculation'!AG67,2)),"",IF(LOG(2^-'∆Ct calculation'!AG67,2)&gt;1,LOG(2^-'∆Ct calculation'!AG67,2),-1/LOG(2^-'∆Ct calculation'!AG67,2)))</f>
        <v/>
      </c>
      <c r="AK68" s="92" t="str">
        <f>IF(ISERROR(LOG(2^-'∆Ct calculation'!AH67,2)),"",IF(LOG(2^-'∆Ct calculation'!AH67,2)&gt;1,LOG(2^-'∆Ct calculation'!AH67,2),-1/LOG(2^-'∆Ct calculation'!AH67,2)))</f>
        <v/>
      </c>
      <c r="AL68" s="92" t="str">
        <f>IF(ISERROR(LOG(2^-'∆Ct calculation'!AI67,2)),"",IF(LOG(2^-'∆Ct calculation'!AI67,2)&gt;1,LOG(2^-'∆Ct calculation'!AI67,2),-1/LOG(2^-'∆Ct calculation'!AI67,2)))</f>
        <v/>
      </c>
      <c r="AM68" s="201"/>
      <c r="AN68" s="201"/>
      <c r="AO68" s="201"/>
      <c r="AP68" s="201"/>
      <c r="AQ68" s="201"/>
      <c r="AR68" s="201"/>
      <c r="AS68" s="201"/>
      <c r="AT68" s="201"/>
      <c r="AU68" s="201"/>
    </row>
    <row r="69" spans="1:47" ht="20.100000000000001" customHeight="1">
      <c r="A69" s="201"/>
      <c r="B69" s="201"/>
      <c r="C69" s="13" t="str">
        <f>IF('Gene Informations'!A69="","",'Gene Informations'!A69)</f>
        <v/>
      </c>
      <c r="D69" s="13" t="str">
        <f>IF('Gene Informations'!B69="","",'Gene Informations'!B69)</f>
        <v/>
      </c>
      <c r="E69" s="101" t="str">
        <f>'∆Ct and 2^(-∆Ct) means'!B68</f>
        <v/>
      </c>
      <c r="F69" s="248" t="str">
        <f>IF(ISERROR(LOG(2^-'∆Ct calculation'!C68,2)),"",IF(LOG(2^-'∆Ct calculation'!C68,2)&gt;1,LOG(2^-'∆Ct calculation'!C68,2),-1/LOG(2^-'∆Ct calculation'!C68,2)))</f>
        <v/>
      </c>
      <c r="G69" s="248" t="str">
        <f>IF(ISERROR(LOG(2^-'∆Ct calculation'!D68,2)),"",IF(LOG(2^-'∆Ct calculation'!D68,2)&gt;1,LOG(2^-'∆Ct calculation'!D68,2),-1/LOG(2^-'∆Ct calculation'!D68,2)))</f>
        <v/>
      </c>
      <c r="H69" s="248" t="str">
        <f>IF(ISERROR(LOG(2^-'∆Ct calculation'!E68,2)),"",IF(LOG(2^-'∆Ct calculation'!E68,2)&gt;1,LOG(2^-'∆Ct calculation'!E68,2),-1/LOG(2^-'∆Ct calculation'!E68,2)))</f>
        <v/>
      </c>
      <c r="I69" s="248" t="str">
        <f>IF(ISERROR(LOG(2^-'∆Ct calculation'!F68,2)),"",IF(LOG(2^-'∆Ct calculation'!F68,2)&gt;1,LOG(2^-'∆Ct calculation'!F68,2),-1/LOG(2^-'∆Ct calculation'!F68,2)))</f>
        <v/>
      </c>
      <c r="J69" s="248" t="str">
        <f>IF(ISERROR(LOG(2^-'∆Ct calculation'!G68,2)),"",IF(LOG(2^-'∆Ct calculation'!G68,2)&gt;1,LOG(2^-'∆Ct calculation'!G68,2),-1/LOG(2^-'∆Ct calculation'!G68,2)))</f>
        <v/>
      </c>
      <c r="K69" s="248" t="str">
        <f>IF(ISERROR(LOG(2^-'∆Ct calculation'!H68,2)),"",IF(LOG(2^-'∆Ct calculation'!H68,2)&gt;1,LOG(2^-'∆Ct calculation'!H68,2),-1/LOG(2^-'∆Ct calculation'!H68,2)))</f>
        <v/>
      </c>
      <c r="L69" s="248" t="str">
        <f>IF(ISERROR(LOG(2^-'∆Ct calculation'!I68,2)),"",IF(LOG(2^-'∆Ct calculation'!I68,2)&gt;1,LOG(2^-'∆Ct calculation'!I68,2),-1/LOG(2^-'∆Ct calculation'!I68,2)))</f>
        <v/>
      </c>
      <c r="M69" s="248" t="str">
        <f>IF(ISERROR(LOG(2^-'∆Ct calculation'!J68,2)),"",IF(LOG(2^-'∆Ct calculation'!J68,2)&gt;1,LOG(2^-'∆Ct calculation'!J68,2),-1/LOG(2^-'∆Ct calculation'!J68,2)))</f>
        <v/>
      </c>
      <c r="N69" s="248" t="str">
        <f>IF(ISERROR(LOG(2^-'∆Ct calculation'!K68,2)),"",IF(LOG(2^-'∆Ct calculation'!K68,2)&gt;1,LOG(2^-'∆Ct calculation'!K68,2),-1/LOG(2^-'∆Ct calculation'!K68,2)))</f>
        <v/>
      </c>
      <c r="O69" s="92" t="str">
        <f>IF(ISERROR(LOG(2^-'∆Ct calculation'!L68,2)),"",IF(LOG(2^-'∆Ct calculation'!L68,2)&gt;1,LOG(2^-'∆Ct calculation'!L68,2),-1/LOG(2^-'∆Ct calculation'!L68,2)))</f>
        <v/>
      </c>
      <c r="P69" s="92" t="str">
        <f>IF(ISERROR(LOG(2^-'∆Ct calculation'!M68,2)),"",IF(LOG(2^-'∆Ct calculation'!M68,2)&gt;1,LOG(2^-'∆Ct calculation'!M68,2),-1/LOG(2^-'∆Ct calculation'!M68,2)))</f>
        <v/>
      </c>
      <c r="Q69" s="92" t="str">
        <f>IF(ISERROR(LOG(2^-'∆Ct calculation'!N68,2)),"",IF(LOG(2^-'∆Ct calculation'!N68,2)&gt;1,LOG(2^-'∆Ct calculation'!N68,2),-1/LOG(2^-'∆Ct calculation'!N68,2)))</f>
        <v/>
      </c>
      <c r="R69" s="92" t="str">
        <f>IF(ISERROR(LOG(2^-'∆Ct calculation'!O68,2)),"",IF(LOG(2^-'∆Ct calculation'!O68,2)&gt;1,LOG(2^-'∆Ct calculation'!O68,2),-1/LOG(2^-'∆Ct calculation'!O68,2)))</f>
        <v/>
      </c>
      <c r="S69" s="92" t="str">
        <f>IF(ISERROR(LOG(2^-'∆Ct calculation'!P68,2)),"",IF(LOG(2^-'∆Ct calculation'!P68,2)&gt;1,LOG(2^-'∆Ct calculation'!P68,2),-1/LOG(2^-'∆Ct calculation'!P68,2)))</f>
        <v/>
      </c>
      <c r="T69" s="92" t="str">
        <f>IF(ISERROR(LOG(2^-'∆Ct calculation'!Q68,2)),"",IF(LOG(2^-'∆Ct calculation'!Q68,2)&gt;1,LOG(2^-'∆Ct calculation'!Q68,2),-1/LOG(2^-'∆Ct calculation'!Q68,2)))</f>
        <v/>
      </c>
      <c r="U69" s="92" t="str">
        <f>IF(ISERROR(LOG(2^-'∆Ct calculation'!R68,2)),"",IF(LOG(2^-'∆Ct calculation'!R68,2)&gt;1,LOG(2^-'∆Ct calculation'!R68,2),-1/LOG(2^-'∆Ct calculation'!R68,2)))</f>
        <v/>
      </c>
      <c r="V69" s="92" t="str">
        <f>IF(ISERROR(LOG(2^-'∆Ct calculation'!S68,2)),"",IF(LOG(2^-'∆Ct calculation'!S68,2)&gt;1,LOG(2^-'∆Ct calculation'!S68,2),-1/LOG(2^-'∆Ct calculation'!S68,2)))</f>
        <v/>
      </c>
      <c r="W69" s="92" t="str">
        <f>IF(ISERROR(LOG(2^-'∆Ct calculation'!T68,2)),"",IF(LOG(2^-'∆Ct calculation'!T68,2)&gt;1,LOG(2^-'∆Ct calculation'!T68,2),-1/LOG(2^-'∆Ct calculation'!T68,2)))</f>
        <v/>
      </c>
      <c r="X69" s="92" t="str">
        <f>IF(ISERROR(LOG(2^-'∆Ct calculation'!U68,2)),"",IF(LOG(2^-'∆Ct calculation'!U68,2)&gt;1,LOG(2^-'∆Ct calculation'!U68,2),-1/LOG(2^-'∆Ct calculation'!U68,2)))</f>
        <v/>
      </c>
      <c r="Y69" s="92" t="str">
        <f>IF(ISERROR(LOG(2^-'∆Ct calculation'!V68,2)),"",IF(LOG(2^-'∆Ct calculation'!V68,2)&gt;1,LOG(2^-'∆Ct calculation'!V68,2),-1/LOG(2^-'∆Ct calculation'!V68,2)))</f>
        <v/>
      </c>
      <c r="Z69" s="92" t="str">
        <f>IF(ISERROR(LOG(2^-'∆Ct calculation'!W68,2)),"",IF(LOG(2^-'∆Ct calculation'!W68,2)&gt;1,LOG(2^-'∆Ct calculation'!W68,2),-1/LOG(2^-'∆Ct calculation'!W68,2)))</f>
        <v/>
      </c>
      <c r="AA69" s="92" t="str">
        <f>IF(ISERROR(LOG(2^-'∆Ct calculation'!X68,2)),"",IF(LOG(2^-'∆Ct calculation'!X68,2)&gt;1,LOG(2^-'∆Ct calculation'!X68,2),-1/LOG(2^-'∆Ct calculation'!X68,2)))</f>
        <v/>
      </c>
      <c r="AB69" s="92" t="str">
        <f>IF(ISERROR(LOG(2^-'∆Ct calculation'!Y68,2)),"",IF(LOG(2^-'∆Ct calculation'!Y68,2)&gt;1,LOG(2^-'∆Ct calculation'!Y68,2),-1/LOG(2^-'∆Ct calculation'!Y68,2)))</f>
        <v/>
      </c>
      <c r="AC69" s="92" t="str">
        <f>IF(ISERROR(LOG(2^-'∆Ct calculation'!Z68,2)),"",IF(LOG(2^-'∆Ct calculation'!Z68,2)&gt;1,LOG(2^-'∆Ct calculation'!Z68,2),-1/LOG(2^-'∆Ct calculation'!Z68,2)))</f>
        <v/>
      </c>
      <c r="AD69" s="92" t="str">
        <f>IF(ISERROR(LOG(2^-'∆Ct calculation'!AA68,2)),"",IF(LOG(2^-'∆Ct calculation'!AA68,2)&gt;1,LOG(2^-'∆Ct calculation'!AA68,2),-1/LOG(2^-'∆Ct calculation'!AA68,2)))</f>
        <v/>
      </c>
      <c r="AE69" s="92" t="str">
        <f>IF(ISERROR(LOG(2^-'∆Ct calculation'!AB68,2)),"",IF(LOG(2^-'∆Ct calculation'!AB68,2)&gt;1,LOG(2^-'∆Ct calculation'!AB68,2),-1/LOG(2^-'∆Ct calculation'!AB68,2)))</f>
        <v/>
      </c>
      <c r="AF69" s="92" t="str">
        <f>IF(ISERROR(LOG(2^-'∆Ct calculation'!AC68,2)),"",IF(LOG(2^-'∆Ct calculation'!AC68,2)&gt;1,LOG(2^-'∆Ct calculation'!AC68,2),-1/LOG(2^-'∆Ct calculation'!AC68,2)))</f>
        <v/>
      </c>
      <c r="AG69" s="92" t="str">
        <f>IF(ISERROR(LOG(2^-'∆Ct calculation'!AD68,2)),"",IF(LOG(2^-'∆Ct calculation'!AD68,2)&gt;1,LOG(2^-'∆Ct calculation'!AD68,2),-1/LOG(2^-'∆Ct calculation'!AD68,2)))</f>
        <v/>
      </c>
      <c r="AH69" s="92" t="str">
        <f>IF(ISERROR(LOG(2^-'∆Ct calculation'!AE68,2)),"",IF(LOG(2^-'∆Ct calculation'!AE68,2)&gt;1,LOG(2^-'∆Ct calculation'!AE68,2),-1/LOG(2^-'∆Ct calculation'!AE68,2)))</f>
        <v/>
      </c>
      <c r="AI69" s="92" t="str">
        <f>IF(ISERROR(LOG(2^-'∆Ct calculation'!AF68,2)),"",IF(LOG(2^-'∆Ct calculation'!AF68,2)&gt;1,LOG(2^-'∆Ct calculation'!AF68,2),-1/LOG(2^-'∆Ct calculation'!AF68,2)))</f>
        <v/>
      </c>
      <c r="AJ69" s="92" t="str">
        <f>IF(ISERROR(LOG(2^-'∆Ct calculation'!AG68,2)),"",IF(LOG(2^-'∆Ct calculation'!AG68,2)&gt;1,LOG(2^-'∆Ct calculation'!AG68,2),-1/LOG(2^-'∆Ct calculation'!AG68,2)))</f>
        <v/>
      </c>
      <c r="AK69" s="92" t="str">
        <f>IF(ISERROR(LOG(2^-'∆Ct calculation'!AH68,2)),"",IF(LOG(2^-'∆Ct calculation'!AH68,2)&gt;1,LOG(2^-'∆Ct calculation'!AH68,2),-1/LOG(2^-'∆Ct calculation'!AH68,2)))</f>
        <v/>
      </c>
      <c r="AL69" s="92" t="str">
        <f>IF(ISERROR(LOG(2^-'∆Ct calculation'!AI68,2)),"",IF(LOG(2^-'∆Ct calculation'!AI68,2)&gt;1,LOG(2^-'∆Ct calculation'!AI68,2),-1/LOG(2^-'∆Ct calculation'!AI68,2)))</f>
        <v/>
      </c>
      <c r="AM69" s="201"/>
      <c r="AN69" s="201"/>
      <c r="AO69" s="201"/>
      <c r="AP69" s="201"/>
      <c r="AQ69" s="201"/>
      <c r="AR69" s="201"/>
      <c r="AS69" s="201"/>
      <c r="AT69" s="201"/>
      <c r="AU69" s="201"/>
    </row>
    <row r="70" spans="1:47" ht="20.100000000000001" customHeight="1">
      <c r="A70" s="201"/>
      <c r="B70" s="201"/>
      <c r="C70" s="13" t="str">
        <f>IF('Gene Informations'!A70="","",'Gene Informations'!A70)</f>
        <v/>
      </c>
      <c r="D70" s="13" t="str">
        <f>IF('Gene Informations'!B70="","",'Gene Informations'!B70)</f>
        <v/>
      </c>
      <c r="E70" s="101" t="str">
        <f>'∆Ct and 2^(-∆Ct) means'!B69</f>
        <v/>
      </c>
      <c r="F70" s="248" t="str">
        <f>IF(ISERROR(LOG(2^-'∆Ct calculation'!C69,2)),"",IF(LOG(2^-'∆Ct calculation'!C69,2)&gt;1,LOG(2^-'∆Ct calculation'!C69,2),-1/LOG(2^-'∆Ct calculation'!C69,2)))</f>
        <v/>
      </c>
      <c r="G70" s="248" t="str">
        <f>IF(ISERROR(LOG(2^-'∆Ct calculation'!D69,2)),"",IF(LOG(2^-'∆Ct calculation'!D69,2)&gt;1,LOG(2^-'∆Ct calculation'!D69,2),-1/LOG(2^-'∆Ct calculation'!D69,2)))</f>
        <v/>
      </c>
      <c r="H70" s="248" t="str">
        <f>IF(ISERROR(LOG(2^-'∆Ct calculation'!E69,2)),"",IF(LOG(2^-'∆Ct calculation'!E69,2)&gt;1,LOG(2^-'∆Ct calculation'!E69,2),-1/LOG(2^-'∆Ct calculation'!E69,2)))</f>
        <v/>
      </c>
      <c r="I70" s="248" t="str">
        <f>IF(ISERROR(LOG(2^-'∆Ct calculation'!F69,2)),"",IF(LOG(2^-'∆Ct calculation'!F69,2)&gt;1,LOG(2^-'∆Ct calculation'!F69,2),-1/LOG(2^-'∆Ct calculation'!F69,2)))</f>
        <v/>
      </c>
      <c r="J70" s="248" t="str">
        <f>IF(ISERROR(LOG(2^-'∆Ct calculation'!G69,2)),"",IF(LOG(2^-'∆Ct calculation'!G69,2)&gt;1,LOG(2^-'∆Ct calculation'!G69,2),-1/LOG(2^-'∆Ct calculation'!G69,2)))</f>
        <v/>
      </c>
      <c r="K70" s="248" t="str">
        <f>IF(ISERROR(LOG(2^-'∆Ct calculation'!H69,2)),"",IF(LOG(2^-'∆Ct calculation'!H69,2)&gt;1,LOG(2^-'∆Ct calculation'!H69,2),-1/LOG(2^-'∆Ct calculation'!H69,2)))</f>
        <v/>
      </c>
      <c r="L70" s="248" t="str">
        <f>IF(ISERROR(LOG(2^-'∆Ct calculation'!I69,2)),"",IF(LOG(2^-'∆Ct calculation'!I69,2)&gt;1,LOG(2^-'∆Ct calculation'!I69,2),-1/LOG(2^-'∆Ct calculation'!I69,2)))</f>
        <v/>
      </c>
      <c r="M70" s="248" t="str">
        <f>IF(ISERROR(LOG(2^-'∆Ct calculation'!J69,2)),"",IF(LOG(2^-'∆Ct calculation'!J69,2)&gt;1,LOG(2^-'∆Ct calculation'!J69,2),-1/LOG(2^-'∆Ct calculation'!J69,2)))</f>
        <v/>
      </c>
      <c r="N70" s="248" t="str">
        <f>IF(ISERROR(LOG(2^-'∆Ct calculation'!K69,2)),"",IF(LOG(2^-'∆Ct calculation'!K69,2)&gt;1,LOG(2^-'∆Ct calculation'!K69,2),-1/LOG(2^-'∆Ct calculation'!K69,2)))</f>
        <v/>
      </c>
      <c r="O70" s="92" t="str">
        <f>IF(ISERROR(LOG(2^-'∆Ct calculation'!L69,2)),"",IF(LOG(2^-'∆Ct calculation'!L69,2)&gt;1,LOG(2^-'∆Ct calculation'!L69,2),-1/LOG(2^-'∆Ct calculation'!L69,2)))</f>
        <v/>
      </c>
      <c r="P70" s="92" t="str">
        <f>IF(ISERROR(LOG(2^-'∆Ct calculation'!M69,2)),"",IF(LOG(2^-'∆Ct calculation'!M69,2)&gt;1,LOG(2^-'∆Ct calculation'!M69,2),-1/LOG(2^-'∆Ct calculation'!M69,2)))</f>
        <v/>
      </c>
      <c r="Q70" s="92" t="str">
        <f>IF(ISERROR(LOG(2^-'∆Ct calculation'!N69,2)),"",IF(LOG(2^-'∆Ct calculation'!N69,2)&gt;1,LOG(2^-'∆Ct calculation'!N69,2),-1/LOG(2^-'∆Ct calculation'!N69,2)))</f>
        <v/>
      </c>
      <c r="R70" s="92" t="str">
        <f>IF(ISERROR(LOG(2^-'∆Ct calculation'!O69,2)),"",IF(LOG(2^-'∆Ct calculation'!O69,2)&gt;1,LOG(2^-'∆Ct calculation'!O69,2),-1/LOG(2^-'∆Ct calculation'!O69,2)))</f>
        <v/>
      </c>
      <c r="S70" s="92" t="str">
        <f>IF(ISERROR(LOG(2^-'∆Ct calculation'!P69,2)),"",IF(LOG(2^-'∆Ct calculation'!P69,2)&gt;1,LOG(2^-'∆Ct calculation'!P69,2),-1/LOG(2^-'∆Ct calculation'!P69,2)))</f>
        <v/>
      </c>
      <c r="T70" s="92" t="str">
        <f>IF(ISERROR(LOG(2^-'∆Ct calculation'!Q69,2)),"",IF(LOG(2^-'∆Ct calculation'!Q69,2)&gt;1,LOG(2^-'∆Ct calculation'!Q69,2),-1/LOG(2^-'∆Ct calculation'!Q69,2)))</f>
        <v/>
      </c>
      <c r="U70" s="92" t="str">
        <f>IF(ISERROR(LOG(2^-'∆Ct calculation'!R69,2)),"",IF(LOG(2^-'∆Ct calculation'!R69,2)&gt;1,LOG(2^-'∆Ct calculation'!R69,2),-1/LOG(2^-'∆Ct calculation'!R69,2)))</f>
        <v/>
      </c>
      <c r="V70" s="92" t="str">
        <f>IF(ISERROR(LOG(2^-'∆Ct calculation'!S69,2)),"",IF(LOG(2^-'∆Ct calculation'!S69,2)&gt;1,LOG(2^-'∆Ct calculation'!S69,2),-1/LOG(2^-'∆Ct calculation'!S69,2)))</f>
        <v/>
      </c>
      <c r="W70" s="92" t="str">
        <f>IF(ISERROR(LOG(2^-'∆Ct calculation'!T69,2)),"",IF(LOG(2^-'∆Ct calculation'!T69,2)&gt;1,LOG(2^-'∆Ct calculation'!T69,2),-1/LOG(2^-'∆Ct calculation'!T69,2)))</f>
        <v/>
      </c>
      <c r="X70" s="92" t="str">
        <f>IF(ISERROR(LOG(2^-'∆Ct calculation'!U69,2)),"",IF(LOG(2^-'∆Ct calculation'!U69,2)&gt;1,LOG(2^-'∆Ct calculation'!U69,2),-1/LOG(2^-'∆Ct calculation'!U69,2)))</f>
        <v/>
      </c>
      <c r="Y70" s="92" t="str">
        <f>IF(ISERROR(LOG(2^-'∆Ct calculation'!V69,2)),"",IF(LOG(2^-'∆Ct calculation'!V69,2)&gt;1,LOG(2^-'∆Ct calculation'!V69,2),-1/LOG(2^-'∆Ct calculation'!V69,2)))</f>
        <v/>
      </c>
      <c r="Z70" s="92" t="str">
        <f>IF(ISERROR(LOG(2^-'∆Ct calculation'!W69,2)),"",IF(LOG(2^-'∆Ct calculation'!W69,2)&gt;1,LOG(2^-'∆Ct calculation'!W69,2),-1/LOG(2^-'∆Ct calculation'!W69,2)))</f>
        <v/>
      </c>
      <c r="AA70" s="92" t="str">
        <f>IF(ISERROR(LOG(2^-'∆Ct calculation'!X69,2)),"",IF(LOG(2^-'∆Ct calculation'!X69,2)&gt;1,LOG(2^-'∆Ct calculation'!X69,2),-1/LOG(2^-'∆Ct calculation'!X69,2)))</f>
        <v/>
      </c>
      <c r="AB70" s="92" t="str">
        <f>IF(ISERROR(LOG(2^-'∆Ct calculation'!Y69,2)),"",IF(LOG(2^-'∆Ct calculation'!Y69,2)&gt;1,LOG(2^-'∆Ct calculation'!Y69,2),-1/LOG(2^-'∆Ct calculation'!Y69,2)))</f>
        <v/>
      </c>
      <c r="AC70" s="92" t="str">
        <f>IF(ISERROR(LOG(2^-'∆Ct calculation'!Z69,2)),"",IF(LOG(2^-'∆Ct calculation'!Z69,2)&gt;1,LOG(2^-'∆Ct calculation'!Z69,2),-1/LOG(2^-'∆Ct calculation'!Z69,2)))</f>
        <v/>
      </c>
      <c r="AD70" s="92" t="str">
        <f>IF(ISERROR(LOG(2^-'∆Ct calculation'!AA69,2)),"",IF(LOG(2^-'∆Ct calculation'!AA69,2)&gt;1,LOG(2^-'∆Ct calculation'!AA69,2),-1/LOG(2^-'∆Ct calculation'!AA69,2)))</f>
        <v/>
      </c>
      <c r="AE70" s="92" t="str">
        <f>IF(ISERROR(LOG(2^-'∆Ct calculation'!AB69,2)),"",IF(LOG(2^-'∆Ct calculation'!AB69,2)&gt;1,LOG(2^-'∆Ct calculation'!AB69,2),-1/LOG(2^-'∆Ct calculation'!AB69,2)))</f>
        <v/>
      </c>
      <c r="AF70" s="92" t="str">
        <f>IF(ISERROR(LOG(2^-'∆Ct calculation'!AC69,2)),"",IF(LOG(2^-'∆Ct calculation'!AC69,2)&gt;1,LOG(2^-'∆Ct calculation'!AC69,2),-1/LOG(2^-'∆Ct calculation'!AC69,2)))</f>
        <v/>
      </c>
      <c r="AG70" s="92" t="str">
        <f>IF(ISERROR(LOG(2^-'∆Ct calculation'!AD69,2)),"",IF(LOG(2^-'∆Ct calculation'!AD69,2)&gt;1,LOG(2^-'∆Ct calculation'!AD69,2),-1/LOG(2^-'∆Ct calculation'!AD69,2)))</f>
        <v/>
      </c>
      <c r="AH70" s="92" t="str">
        <f>IF(ISERROR(LOG(2^-'∆Ct calculation'!AE69,2)),"",IF(LOG(2^-'∆Ct calculation'!AE69,2)&gt;1,LOG(2^-'∆Ct calculation'!AE69,2),-1/LOG(2^-'∆Ct calculation'!AE69,2)))</f>
        <v/>
      </c>
      <c r="AI70" s="92" t="str">
        <f>IF(ISERROR(LOG(2^-'∆Ct calculation'!AF69,2)),"",IF(LOG(2^-'∆Ct calculation'!AF69,2)&gt;1,LOG(2^-'∆Ct calculation'!AF69,2),-1/LOG(2^-'∆Ct calculation'!AF69,2)))</f>
        <v/>
      </c>
      <c r="AJ70" s="92" t="str">
        <f>IF(ISERROR(LOG(2^-'∆Ct calculation'!AG69,2)),"",IF(LOG(2^-'∆Ct calculation'!AG69,2)&gt;1,LOG(2^-'∆Ct calculation'!AG69,2),-1/LOG(2^-'∆Ct calculation'!AG69,2)))</f>
        <v/>
      </c>
      <c r="AK70" s="92" t="str">
        <f>IF(ISERROR(LOG(2^-'∆Ct calculation'!AH69,2)),"",IF(LOG(2^-'∆Ct calculation'!AH69,2)&gt;1,LOG(2^-'∆Ct calculation'!AH69,2),-1/LOG(2^-'∆Ct calculation'!AH69,2)))</f>
        <v/>
      </c>
      <c r="AL70" s="92" t="str">
        <f>IF(ISERROR(LOG(2^-'∆Ct calculation'!AI69,2)),"",IF(LOG(2^-'∆Ct calculation'!AI69,2)&gt;1,LOG(2^-'∆Ct calculation'!AI69,2),-1/LOG(2^-'∆Ct calculation'!AI69,2)))</f>
        <v/>
      </c>
      <c r="AM70" s="201"/>
      <c r="AN70" s="201"/>
      <c r="AO70" s="201"/>
      <c r="AP70" s="201"/>
      <c r="AQ70" s="201"/>
      <c r="AR70" s="201"/>
      <c r="AS70" s="201"/>
      <c r="AT70" s="201"/>
      <c r="AU70" s="201"/>
    </row>
    <row r="71" spans="1:47" ht="20.100000000000001" customHeight="1">
      <c r="A71" s="201"/>
      <c r="B71" s="201"/>
      <c r="C71" s="13" t="str">
        <f>IF('Gene Informations'!A71="","",'Gene Informations'!A71)</f>
        <v/>
      </c>
      <c r="D71" s="13" t="str">
        <f>IF('Gene Informations'!B71="","",'Gene Informations'!B71)</f>
        <v/>
      </c>
      <c r="E71" s="101" t="str">
        <f>'∆Ct and 2^(-∆Ct) means'!B70</f>
        <v/>
      </c>
      <c r="F71" s="248" t="str">
        <f>IF(ISERROR(LOG(2^-'∆Ct calculation'!C70,2)),"",IF(LOG(2^-'∆Ct calculation'!C70,2)&gt;1,LOG(2^-'∆Ct calculation'!C70,2),-1/LOG(2^-'∆Ct calculation'!C70,2)))</f>
        <v/>
      </c>
      <c r="G71" s="248" t="str">
        <f>IF(ISERROR(LOG(2^-'∆Ct calculation'!D70,2)),"",IF(LOG(2^-'∆Ct calculation'!D70,2)&gt;1,LOG(2^-'∆Ct calculation'!D70,2),-1/LOG(2^-'∆Ct calculation'!D70,2)))</f>
        <v/>
      </c>
      <c r="H71" s="248" t="str">
        <f>IF(ISERROR(LOG(2^-'∆Ct calculation'!E70,2)),"",IF(LOG(2^-'∆Ct calculation'!E70,2)&gt;1,LOG(2^-'∆Ct calculation'!E70,2),-1/LOG(2^-'∆Ct calculation'!E70,2)))</f>
        <v/>
      </c>
      <c r="I71" s="248" t="str">
        <f>IF(ISERROR(LOG(2^-'∆Ct calculation'!F70,2)),"",IF(LOG(2^-'∆Ct calculation'!F70,2)&gt;1,LOG(2^-'∆Ct calculation'!F70,2),-1/LOG(2^-'∆Ct calculation'!F70,2)))</f>
        <v/>
      </c>
      <c r="J71" s="248" t="str">
        <f>IF(ISERROR(LOG(2^-'∆Ct calculation'!G70,2)),"",IF(LOG(2^-'∆Ct calculation'!G70,2)&gt;1,LOG(2^-'∆Ct calculation'!G70,2),-1/LOG(2^-'∆Ct calculation'!G70,2)))</f>
        <v/>
      </c>
      <c r="K71" s="248" t="str">
        <f>IF(ISERROR(LOG(2^-'∆Ct calculation'!H70,2)),"",IF(LOG(2^-'∆Ct calculation'!H70,2)&gt;1,LOG(2^-'∆Ct calculation'!H70,2),-1/LOG(2^-'∆Ct calculation'!H70,2)))</f>
        <v/>
      </c>
      <c r="L71" s="248" t="str">
        <f>IF(ISERROR(LOG(2^-'∆Ct calculation'!I70,2)),"",IF(LOG(2^-'∆Ct calculation'!I70,2)&gt;1,LOG(2^-'∆Ct calculation'!I70,2),-1/LOG(2^-'∆Ct calculation'!I70,2)))</f>
        <v/>
      </c>
      <c r="M71" s="248" t="str">
        <f>IF(ISERROR(LOG(2^-'∆Ct calculation'!J70,2)),"",IF(LOG(2^-'∆Ct calculation'!J70,2)&gt;1,LOG(2^-'∆Ct calculation'!J70,2),-1/LOG(2^-'∆Ct calculation'!J70,2)))</f>
        <v/>
      </c>
      <c r="N71" s="248" t="str">
        <f>IF(ISERROR(LOG(2^-'∆Ct calculation'!K70,2)),"",IF(LOG(2^-'∆Ct calculation'!K70,2)&gt;1,LOG(2^-'∆Ct calculation'!K70,2),-1/LOG(2^-'∆Ct calculation'!K70,2)))</f>
        <v/>
      </c>
      <c r="O71" s="92" t="str">
        <f>IF(ISERROR(LOG(2^-'∆Ct calculation'!L70,2)),"",IF(LOG(2^-'∆Ct calculation'!L70,2)&gt;1,LOG(2^-'∆Ct calculation'!L70,2),-1/LOG(2^-'∆Ct calculation'!L70,2)))</f>
        <v/>
      </c>
      <c r="P71" s="92" t="str">
        <f>IF(ISERROR(LOG(2^-'∆Ct calculation'!M70,2)),"",IF(LOG(2^-'∆Ct calculation'!M70,2)&gt;1,LOG(2^-'∆Ct calculation'!M70,2),-1/LOG(2^-'∆Ct calculation'!M70,2)))</f>
        <v/>
      </c>
      <c r="Q71" s="92" t="str">
        <f>IF(ISERROR(LOG(2^-'∆Ct calculation'!N70,2)),"",IF(LOG(2^-'∆Ct calculation'!N70,2)&gt;1,LOG(2^-'∆Ct calculation'!N70,2),-1/LOG(2^-'∆Ct calculation'!N70,2)))</f>
        <v/>
      </c>
      <c r="R71" s="92" t="str">
        <f>IF(ISERROR(LOG(2^-'∆Ct calculation'!O70,2)),"",IF(LOG(2^-'∆Ct calculation'!O70,2)&gt;1,LOG(2^-'∆Ct calculation'!O70,2),-1/LOG(2^-'∆Ct calculation'!O70,2)))</f>
        <v/>
      </c>
      <c r="S71" s="92" t="str">
        <f>IF(ISERROR(LOG(2^-'∆Ct calculation'!P70,2)),"",IF(LOG(2^-'∆Ct calculation'!P70,2)&gt;1,LOG(2^-'∆Ct calculation'!P70,2),-1/LOG(2^-'∆Ct calculation'!P70,2)))</f>
        <v/>
      </c>
      <c r="T71" s="92" t="str">
        <f>IF(ISERROR(LOG(2^-'∆Ct calculation'!Q70,2)),"",IF(LOG(2^-'∆Ct calculation'!Q70,2)&gt;1,LOG(2^-'∆Ct calculation'!Q70,2),-1/LOG(2^-'∆Ct calculation'!Q70,2)))</f>
        <v/>
      </c>
      <c r="U71" s="92" t="str">
        <f>IF(ISERROR(LOG(2^-'∆Ct calculation'!R70,2)),"",IF(LOG(2^-'∆Ct calculation'!R70,2)&gt;1,LOG(2^-'∆Ct calculation'!R70,2),-1/LOG(2^-'∆Ct calculation'!R70,2)))</f>
        <v/>
      </c>
      <c r="V71" s="92" t="str">
        <f>IF(ISERROR(LOG(2^-'∆Ct calculation'!S70,2)),"",IF(LOG(2^-'∆Ct calculation'!S70,2)&gt;1,LOG(2^-'∆Ct calculation'!S70,2),-1/LOG(2^-'∆Ct calculation'!S70,2)))</f>
        <v/>
      </c>
      <c r="W71" s="92" t="str">
        <f>IF(ISERROR(LOG(2^-'∆Ct calculation'!T70,2)),"",IF(LOG(2^-'∆Ct calculation'!T70,2)&gt;1,LOG(2^-'∆Ct calculation'!T70,2),-1/LOG(2^-'∆Ct calculation'!T70,2)))</f>
        <v/>
      </c>
      <c r="X71" s="92" t="str">
        <f>IF(ISERROR(LOG(2^-'∆Ct calculation'!U70,2)),"",IF(LOG(2^-'∆Ct calculation'!U70,2)&gt;1,LOG(2^-'∆Ct calculation'!U70,2),-1/LOG(2^-'∆Ct calculation'!U70,2)))</f>
        <v/>
      </c>
      <c r="Y71" s="92" t="str">
        <f>IF(ISERROR(LOG(2^-'∆Ct calculation'!V70,2)),"",IF(LOG(2^-'∆Ct calculation'!V70,2)&gt;1,LOG(2^-'∆Ct calculation'!V70,2),-1/LOG(2^-'∆Ct calculation'!V70,2)))</f>
        <v/>
      </c>
      <c r="Z71" s="92" t="str">
        <f>IF(ISERROR(LOG(2^-'∆Ct calculation'!W70,2)),"",IF(LOG(2^-'∆Ct calculation'!W70,2)&gt;1,LOG(2^-'∆Ct calculation'!W70,2),-1/LOG(2^-'∆Ct calculation'!W70,2)))</f>
        <v/>
      </c>
      <c r="AA71" s="92" t="str">
        <f>IF(ISERROR(LOG(2^-'∆Ct calculation'!X70,2)),"",IF(LOG(2^-'∆Ct calculation'!X70,2)&gt;1,LOG(2^-'∆Ct calculation'!X70,2),-1/LOG(2^-'∆Ct calculation'!X70,2)))</f>
        <v/>
      </c>
      <c r="AB71" s="92" t="str">
        <f>IF(ISERROR(LOG(2^-'∆Ct calculation'!Y70,2)),"",IF(LOG(2^-'∆Ct calculation'!Y70,2)&gt;1,LOG(2^-'∆Ct calculation'!Y70,2),-1/LOG(2^-'∆Ct calculation'!Y70,2)))</f>
        <v/>
      </c>
      <c r="AC71" s="92" t="str">
        <f>IF(ISERROR(LOG(2^-'∆Ct calculation'!Z70,2)),"",IF(LOG(2^-'∆Ct calculation'!Z70,2)&gt;1,LOG(2^-'∆Ct calculation'!Z70,2),-1/LOG(2^-'∆Ct calculation'!Z70,2)))</f>
        <v/>
      </c>
      <c r="AD71" s="92" t="str">
        <f>IF(ISERROR(LOG(2^-'∆Ct calculation'!AA70,2)),"",IF(LOG(2^-'∆Ct calculation'!AA70,2)&gt;1,LOG(2^-'∆Ct calculation'!AA70,2),-1/LOG(2^-'∆Ct calculation'!AA70,2)))</f>
        <v/>
      </c>
      <c r="AE71" s="92" t="str">
        <f>IF(ISERROR(LOG(2^-'∆Ct calculation'!AB70,2)),"",IF(LOG(2^-'∆Ct calculation'!AB70,2)&gt;1,LOG(2^-'∆Ct calculation'!AB70,2),-1/LOG(2^-'∆Ct calculation'!AB70,2)))</f>
        <v/>
      </c>
      <c r="AF71" s="92" t="str">
        <f>IF(ISERROR(LOG(2^-'∆Ct calculation'!AC70,2)),"",IF(LOG(2^-'∆Ct calculation'!AC70,2)&gt;1,LOG(2^-'∆Ct calculation'!AC70,2),-1/LOG(2^-'∆Ct calculation'!AC70,2)))</f>
        <v/>
      </c>
      <c r="AG71" s="92" t="str">
        <f>IF(ISERROR(LOG(2^-'∆Ct calculation'!AD70,2)),"",IF(LOG(2^-'∆Ct calculation'!AD70,2)&gt;1,LOG(2^-'∆Ct calculation'!AD70,2),-1/LOG(2^-'∆Ct calculation'!AD70,2)))</f>
        <v/>
      </c>
      <c r="AH71" s="92" t="str">
        <f>IF(ISERROR(LOG(2^-'∆Ct calculation'!AE70,2)),"",IF(LOG(2^-'∆Ct calculation'!AE70,2)&gt;1,LOG(2^-'∆Ct calculation'!AE70,2),-1/LOG(2^-'∆Ct calculation'!AE70,2)))</f>
        <v/>
      </c>
      <c r="AI71" s="92" t="str">
        <f>IF(ISERROR(LOG(2^-'∆Ct calculation'!AF70,2)),"",IF(LOG(2^-'∆Ct calculation'!AF70,2)&gt;1,LOG(2^-'∆Ct calculation'!AF70,2),-1/LOG(2^-'∆Ct calculation'!AF70,2)))</f>
        <v/>
      </c>
      <c r="AJ71" s="92" t="str">
        <f>IF(ISERROR(LOG(2^-'∆Ct calculation'!AG70,2)),"",IF(LOG(2^-'∆Ct calculation'!AG70,2)&gt;1,LOG(2^-'∆Ct calculation'!AG70,2),-1/LOG(2^-'∆Ct calculation'!AG70,2)))</f>
        <v/>
      </c>
      <c r="AK71" s="92" t="str">
        <f>IF(ISERROR(LOG(2^-'∆Ct calculation'!AH70,2)),"",IF(LOG(2^-'∆Ct calculation'!AH70,2)&gt;1,LOG(2^-'∆Ct calculation'!AH70,2),-1/LOG(2^-'∆Ct calculation'!AH70,2)))</f>
        <v/>
      </c>
      <c r="AL71" s="92" t="str">
        <f>IF(ISERROR(LOG(2^-'∆Ct calculation'!AI70,2)),"",IF(LOG(2^-'∆Ct calculation'!AI70,2)&gt;1,LOG(2^-'∆Ct calculation'!AI70,2),-1/LOG(2^-'∆Ct calculation'!AI70,2)))</f>
        <v/>
      </c>
      <c r="AM71" s="201"/>
      <c r="AN71" s="201"/>
      <c r="AO71" s="201"/>
      <c r="AP71" s="201"/>
      <c r="AQ71" s="201"/>
      <c r="AR71" s="201"/>
      <c r="AS71" s="201"/>
      <c r="AT71" s="201"/>
      <c r="AU71" s="201"/>
    </row>
    <row r="72" spans="1:47" ht="20.100000000000001" customHeight="1">
      <c r="A72" s="201"/>
      <c r="B72" s="201"/>
      <c r="C72" s="13" t="str">
        <f>IF('Gene Informations'!A72="","",'Gene Informations'!A72)</f>
        <v/>
      </c>
      <c r="D72" s="13" t="str">
        <f>IF('Gene Informations'!B72="","",'Gene Informations'!B72)</f>
        <v/>
      </c>
      <c r="E72" s="101" t="str">
        <f>'∆Ct and 2^(-∆Ct) means'!B71</f>
        <v/>
      </c>
      <c r="F72" s="248" t="str">
        <f>IF(ISERROR(LOG(2^-'∆Ct calculation'!C71,2)),"",IF(LOG(2^-'∆Ct calculation'!C71,2)&gt;1,LOG(2^-'∆Ct calculation'!C71,2),-1/LOG(2^-'∆Ct calculation'!C71,2)))</f>
        <v/>
      </c>
      <c r="G72" s="248" t="str">
        <f>IF(ISERROR(LOG(2^-'∆Ct calculation'!D71,2)),"",IF(LOG(2^-'∆Ct calculation'!D71,2)&gt;1,LOG(2^-'∆Ct calculation'!D71,2),-1/LOG(2^-'∆Ct calculation'!D71,2)))</f>
        <v/>
      </c>
      <c r="H72" s="248" t="str">
        <f>IF(ISERROR(LOG(2^-'∆Ct calculation'!E71,2)),"",IF(LOG(2^-'∆Ct calculation'!E71,2)&gt;1,LOG(2^-'∆Ct calculation'!E71,2),-1/LOG(2^-'∆Ct calculation'!E71,2)))</f>
        <v/>
      </c>
      <c r="I72" s="248" t="str">
        <f>IF(ISERROR(LOG(2^-'∆Ct calculation'!F71,2)),"",IF(LOG(2^-'∆Ct calculation'!F71,2)&gt;1,LOG(2^-'∆Ct calculation'!F71,2),-1/LOG(2^-'∆Ct calculation'!F71,2)))</f>
        <v/>
      </c>
      <c r="J72" s="248" t="str">
        <f>IF(ISERROR(LOG(2^-'∆Ct calculation'!G71,2)),"",IF(LOG(2^-'∆Ct calculation'!G71,2)&gt;1,LOG(2^-'∆Ct calculation'!G71,2),-1/LOG(2^-'∆Ct calculation'!G71,2)))</f>
        <v/>
      </c>
      <c r="K72" s="248" t="str">
        <f>IF(ISERROR(LOG(2^-'∆Ct calculation'!H71,2)),"",IF(LOG(2^-'∆Ct calculation'!H71,2)&gt;1,LOG(2^-'∆Ct calculation'!H71,2),-1/LOG(2^-'∆Ct calculation'!H71,2)))</f>
        <v/>
      </c>
      <c r="L72" s="248" t="str">
        <f>IF(ISERROR(LOG(2^-'∆Ct calculation'!I71,2)),"",IF(LOG(2^-'∆Ct calculation'!I71,2)&gt;1,LOG(2^-'∆Ct calculation'!I71,2),-1/LOG(2^-'∆Ct calculation'!I71,2)))</f>
        <v/>
      </c>
      <c r="M72" s="248" t="str">
        <f>IF(ISERROR(LOG(2^-'∆Ct calculation'!J71,2)),"",IF(LOG(2^-'∆Ct calculation'!J71,2)&gt;1,LOG(2^-'∆Ct calculation'!J71,2),-1/LOG(2^-'∆Ct calculation'!J71,2)))</f>
        <v/>
      </c>
      <c r="N72" s="248" t="str">
        <f>IF(ISERROR(LOG(2^-'∆Ct calculation'!K71,2)),"",IF(LOG(2^-'∆Ct calculation'!K71,2)&gt;1,LOG(2^-'∆Ct calculation'!K71,2),-1/LOG(2^-'∆Ct calculation'!K71,2)))</f>
        <v/>
      </c>
      <c r="O72" s="92" t="str">
        <f>IF(ISERROR(LOG(2^-'∆Ct calculation'!L71,2)),"",IF(LOG(2^-'∆Ct calculation'!L71,2)&gt;1,LOG(2^-'∆Ct calculation'!L71,2),-1/LOG(2^-'∆Ct calculation'!L71,2)))</f>
        <v/>
      </c>
      <c r="P72" s="92" t="str">
        <f>IF(ISERROR(LOG(2^-'∆Ct calculation'!M71,2)),"",IF(LOG(2^-'∆Ct calculation'!M71,2)&gt;1,LOG(2^-'∆Ct calculation'!M71,2),-1/LOG(2^-'∆Ct calculation'!M71,2)))</f>
        <v/>
      </c>
      <c r="Q72" s="92" t="str">
        <f>IF(ISERROR(LOG(2^-'∆Ct calculation'!N71,2)),"",IF(LOG(2^-'∆Ct calculation'!N71,2)&gt;1,LOG(2^-'∆Ct calculation'!N71,2),-1/LOG(2^-'∆Ct calculation'!N71,2)))</f>
        <v/>
      </c>
      <c r="R72" s="92" t="str">
        <f>IF(ISERROR(LOG(2^-'∆Ct calculation'!O71,2)),"",IF(LOG(2^-'∆Ct calculation'!O71,2)&gt;1,LOG(2^-'∆Ct calculation'!O71,2),-1/LOG(2^-'∆Ct calculation'!O71,2)))</f>
        <v/>
      </c>
      <c r="S72" s="92" t="str">
        <f>IF(ISERROR(LOG(2^-'∆Ct calculation'!P71,2)),"",IF(LOG(2^-'∆Ct calculation'!P71,2)&gt;1,LOG(2^-'∆Ct calculation'!P71,2),-1/LOG(2^-'∆Ct calculation'!P71,2)))</f>
        <v/>
      </c>
      <c r="T72" s="92" t="str">
        <f>IF(ISERROR(LOG(2^-'∆Ct calculation'!Q71,2)),"",IF(LOG(2^-'∆Ct calculation'!Q71,2)&gt;1,LOG(2^-'∆Ct calculation'!Q71,2),-1/LOG(2^-'∆Ct calculation'!Q71,2)))</f>
        <v/>
      </c>
      <c r="U72" s="92" t="str">
        <f>IF(ISERROR(LOG(2^-'∆Ct calculation'!R71,2)),"",IF(LOG(2^-'∆Ct calculation'!R71,2)&gt;1,LOG(2^-'∆Ct calculation'!R71,2),-1/LOG(2^-'∆Ct calculation'!R71,2)))</f>
        <v/>
      </c>
      <c r="V72" s="92" t="str">
        <f>IF(ISERROR(LOG(2^-'∆Ct calculation'!S71,2)),"",IF(LOG(2^-'∆Ct calculation'!S71,2)&gt;1,LOG(2^-'∆Ct calculation'!S71,2),-1/LOG(2^-'∆Ct calculation'!S71,2)))</f>
        <v/>
      </c>
      <c r="W72" s="92" t="str">
        <f>IF(ISERROR(LOG(2^-'∆Ct calculation'!T71,2)),"",IF(LOG(2^-'∆Ct calculation'!T71,2)&gt;1,LOG(2^-'∆Ct calculation'!T71,2),-1/LOG(2^-'∆Ct calculation'!T71,2)))</f>
        <v/>
      </c>
      <c r="X72" s="92" t="str">
        <f>IF(ISERROR(LOG(2^-'∆Ct calculation'!U71,2)),"",IF(LOG(2^-'∆Ct calculation'!U71,2)&gt;1,LOG(2^-'∆Ct calculation'!U71,2),-1/LOG(2^-'∆Ct calculation'!U71,2)))</f>
        <v/>
      </c>
      <c r="Y72" s="92" t="str">
        <f>IF(ISERROR(LOG(2^-'∆Ct calculation'!V71,2)),"",IF(LOG(2^-'∆Ct calculation'!V71,2)&gt;1,LOG(2^-'∆Ct calculation'!V71,2),-1/LOG(2^-'∆Ct calculation'!V71,2)))</f>
        <v/>
      </c>
      <c r="Z72" s="92" t="str">
        <f>IF(ISERROR(LOG(2^-'∆Ct calculation'!W71,2)),"",IF(LOG(2^-'∆Ct calculation'!W71,2)&gt;1,LOG(2^-'∆Ct calculation'!W71,2),-1/LOG(2^-'∆Ct calculation'!W71,2)))</f>
        <v/>
      </c>
      <c r="AA72" s="92" t="str">
        <f>IF(ISERROR(LOG(2^-'∆Ct calculation'!X71,2)),"",IF(LOG(2^-'∆Ct calculation'!X71,2)&gt;1,LOG(2^-'∆Ct calculation'!X71,2),-1/LOG(2^-'∆Ct calculation'!X71,2)))</f>
        <v/>
      </c>
      <c r="AB72" s="92" t="str">
        <f>IF(ISERROR(LOG(2^-'∆Ct calculation'!Y71,2)),"",IF(LOG(2^-'∆Ct calculation'!Y71,2)&gt;1,LOG(2^-'∆Ct calculation'!Y71,2),-1/LOG(2^-'∆Ct calculation'!Y71,2)))</f>
        <v/>
      </c>
      <c r="AC72" s="92" t="str">
        <f>IF(ISERROR(LOG(2^-'∆Ct calculation'!Z71,2)),"",IF(LOG(2^-'∆Ct calculation'!Z71,2)&gt;1,LOG(2^-'∆Ct calculation'!Z71,2),-1/LOG(2^-'∆Ct calculation'!Z71,2)))</f>
        <v/>
      </c>
      <c r="AD72" s="92" t="str">
        <f>IF(ISERROR(LOG(2^-'∆Ct calculation'!AA71,2)),"",IF(LOG(2^-'∆Ct calculation'!AA71,2)&gt;1,LOG(2^-'∆Ct calculation'!AA71,2),-1/LOG(2^-'∆Ct calculation'!AA71,2)))</f>
        <v/>
      </c>
      <c r="AE72" s="92" t="str">
        <f>IF(ISERROR(LOG(2^-'∆Ct calculation'!AB71,2)),"",IF(LOG(2^-'∆Ct calculation'!AB71,2)&gt;1,LOG(2^-'∆Ct calculation'!AB71,2),-1/LOG(2^-'∆Ct calculation'!AB71,2)))</f>
        <v/>
      </c>
      <c r="AF72" s="92" t="str">
        <f>IF(ISERROR(LOG(2^-'∆Ct calculation'!AC71,2)),"",IF(LOG(2^-'∆Ct calculation'!AC71,2)&gt;1,LOG(2^-'∆Ct calculation'!AC71,2),-1/LOG(2^-'∆Ct calculation'!AC71,2)))</f>
        <v/>
      </c>
      <c r="AG72" s="92" t="str">
        <f>IF(ISERROR(LOG(2^-'∆Ct calculation'!AD71,2)),"",IF(LOG(2^-'∆Ct calculation'!AD71,2)&gt;1,LOG(2^-'∆Ct calculation'!AD71,2),-1/LOG(2^-'∆Ct calculation'!AD71,2)))</f>
        <v/>
      </c>
      <c r="AH72" s="92" t="str">
        <f>IF(ISERROR(LOG(2^-'∆Ct calculation'!AE71,2)),"",IF(LOG(2^-'∆Ct calculation'!AE71,2)&gt;1,LOG(2^-'∆Ct calculation'!AE71,2),-1/LOG(2^-'∆Ct calculation'!AE71,2)))</f>
        <v/>
      </c>
      <c r="AI72" s="92" t="str">
        <f>IF(ISERROR(LOG(2^-'∆Ct calculation'!AF71,2)),"",IF(LOG(2^-'∆Ct calculation'!AF71,2)&gt;1,LOG(2^-'∆Ct calculation'!AF71,2),-1/LOG(2^-'∆Ct calculation'!AF71,2)))</f>
        <v/>
      </c>
      <c r="AJ72" s="92" t="str">
        <f>IF(ISERROR(LOG(2^-'∆Ct calculation'!AG71,2)),"",IF(LOG(2^-'∆Ct calculation'!AG71,2)&gt;1,LOG(2^-'∆Ct calculation'!AG71,2),-1/LOG(2^-'∆Ct calculation'!AG71,2)))</f>
        <v/>
      </c>
      <c r="AK72" s="92" t="str">
        <f>IF(ISERROR(LOG(2^-'∆Ct calculation'!AH71,2)),"",IF(LOG(2^-'∆Ct calculation'!AH71,2)&gt;1,LOG(2^-'∆Ct calculation'!AH71,2),-1/LOG(2^-'∆Ct calculation'!AH71,2)))</f>
        <v/>
      </c>
      <c r="AL72" s="92" t="str">
        <f>IF(ISERROR(LOG(2^-'∆Ct calculation'!AI71,2)),"",IF(LOG(2^-'∆Ct calculation'!AI71,2)&gt;1,LOG(2^-'∆Ct calculation'!AI71,2),-1/LOG(2^-'∆Ct calculation'!AI71,2)))</f>
        <v/>
      </c>
      <c r="AM72" s="201"/>
      <c r="AN72" s="201"/>
      <c r="AO72" s="201"/>
      <c r="AP72" s="201"/>
      <c r="AQ72" s="201"/>
      <c r="AR72" s="201"/>
      <c r="AS72" s="201"/>
      <c r="AT72" s="201"/>
      <c r="AU72" s="201"/>
    </row>
    <row r="73" spans="1:47" ht="20.100000000000001" customHeight="1">
      <c r="A73" s="201"/>
      <c r="B73" s="201"/>
      <c r="C73" s="13" t="str">
        <f>IF('Gene Informations'!A73="","",'Gene Informations'!A73)</f>
        <v/>
      </c>
      <c r="D73" s="13" t="str">
        <f>IF('Gene Informations'!B73="","",'Gene Informations'!B73)</f>
        <v/>
      </c>
      <c r="E73" s="101" t="str">
        <f>'∆Ct and 2^(-∆Ct) means'!B72</f>
        <v/>
      </c>
      <c r="F73" s="248" t="str">
        <f>IF(ISERROR(LOG(2^-'∆Ct calculation'!C72,2)),"",IF(LOG(2^-'∆Ct calculation'!C72,2)&gt;1,LOG(2^-'∆Ct calculation'!C72,2),-1/LOG(2^-'∆Ct calculation'!C72,2)))</f>
        <v/>
      </c>
      <c r="G73" s="248" t="str">
        <f>IF(ISERROR(LOG(2^-'∆Ct calculation'!D72,2)),"",IF(LOG(2^-'∆Ct calculation'!D72,2)&gt;1,LOG(2^-'∆Ct calculation'!D72,2),-1/LOG(2^-'∆Ct calculation'!D72,2)))</f>
        <v/>
      </c>
      <c r="H73" s="248" t="str">
        <f>IF(ISERROR(LOG(2^-'∆Ct calculation'!E72,2)),"",IF(LOG(2^-'∆Ct calculation'!E72,2)&gt;1,LOG(2^-'∆Ct calculation'!E72,2),-1/LOG(2^-'∆Ct calculation'!E72,2)))</f>
        <v/>
      </c>
      <c r="I73" s="248" t="str">
        <f>IF(ISERROR(LOG(2^-'∆Ct calculation'!F72,2)),"",IF(LOG(2^-'∆Ct calculation'!F72,2)&gt;1,LOG(2^-'∆Ct calculation'!F72,2),-1/LOG(2^-'∆Ct calculation'!F72,2)))</f>
        <v/>
      </c>
      <c r="J73" s="248" t="str">
        <f>IF(ISERROR(LOG(2^-'∆Ct calculation'!G72,2)),"",IF(LOG(2^-'∆Ct calculation'!G72,2)&gt;1,LOG(2^-'∆Ct calculation'!G72,2),-1/LOG(2^-'∆Ct calculation'!G72,2)))</f>
        <v/>
      </c>
      <c r="K73" s="248" t="str">
        <f>IF(ISERROR(LOG(2^-'∆Ct calculation'!H72,2)),"",IF(LOG(2^-'∆Ct calculation'!H72,2)&gt;1,LOG(2^-'∆Ct calculation'!H72,2),-1/LOG(2^-'∆Ct calculation'!H72,2)))</f>
        <v/>
      </c>
      <c r="L73" s="248" t="str">
        <f>IF(ISERROR(LOG(2^-'∆Ct calculation'!I72,2)),"",IF(LOG(2^-'∆Ct calculation'!I72,2)&gt;1,LOG(2^-'∆Ct calculation'!I72,2),-1/LOG(2^-'∆Ct calculation'!I72,2)))</f>
        <v/>
      </c>
      <c r="M73" s="248" t="str">
        <f>IF(ISERROR(LOG(2^-'∆Ct calculation'!J72,2)),"",IF(LOG(2^-'∆Ct calculation'!J72,2)&gt;1,LOG(2^-'∆Ct calculation'!J72,2),-1/LOG(2^-'∆Ct calculation'!J72,2)))</f>
        <v/>
      </c>
      <c r="N73" s="248" t="str">
        <f>IF(ISERROR(LOG(2^-'∆Ct calculation'!K72,2)),"",IF(LOG(2^-'∆Ct calculation'!K72,2)&gt;1,LOG(2^-'∆Ct calculation'!K72,2),-1/LOG(2^-'∆Ct calculation'!K72,2)))</f>
        <v/>
      </c>
      <c r="O73" s="92" t="str">
        <f>IF(ISERROR(LOG(2^-'∆Ct calculation'!L72,2)),"",IF(LOG(2^-'∆Ct calculation'!L72,2)&gt;1,LOG(2^-'∆Ct calculation'!L72,2),-1/LOG(2^-'∆Ct calculation'!L72,2)))</f>
        <v/>
      </c>
      <c r="P73" s="92" t="str">
        <f>IF(ISERROR(LOG(2^-'∆Ct calculation'!M72,2)),"",IF(LOG(2^-'∆Ct calculation'!M72,2)&gt;1,LOG(2^-'∆Ct calculation'!M72,2),-1/LOG(2^-'∆Ct calculation'!M72,2)))</f>
        <v/>
      </c>
      <c r="Q73" s="92" t="str">
        <f>IF(ISERROR(LOG(2^-'∆Ct calculation'!N72,2)),"",IF(LOG(2^-'∆Ct calculation'!N72,2)&gt;1,LOG(2^-'∆Ct calculation'!N72,2),-1/LOG(2^-'∆Ct calculation'!N72,2)))</f>
        <v/>
      </c>
      <c r="R73" s="92" t="str">
        <f>IF(ISERROR(LOG(2^-'∆Ct calculation'!O72,2)),"",IF(LOG(2^-'∆Ct calculation'!O72,2)&gt;1,LOG(2^-'∆Ct calculation'!O72,2),-1/LOG(2^-'∆Ct calculation'!O72,2)))</f>
        <v/>
      </c>
      <c r="S73" s="92" t="str">
        <f>IF(ISERROR(LOG(2^-'∆Ct calculation'!P72,2)),"",IF(LOG(2^-'∆Ct calculation'!P72,2)&gt;1,LOG(2^-'∆Ct calculation'!P72,2),-1/LOG(2^-'∆Ct calculation'!P72,2)))</f>
        <v/>
      </c>
      <c r="T73" s="92" t="str">
        <f>IF(ISERROR(LOG(2^-'∆Ct calculation'!Q72,2)),"",IF(LOG(2^-'∆Ct calculation'!Q72,2)&gt;1,LOG(2^-'∆Ct calculation'!Q72,2),-1/LOG(2^-'∆Ct calculation'!Q72,2)))</f>
        <v/>
      </c>
      <c r="U73" s="92" t="str">
        <f>IF(ISERROR(LOG(2^-'∆Ct calculation'!R72,2)),"",IF(LOG(2^-'∆Ct calculation'!R72,2)&gt;1,LOG(2^-'∆Ct calculation'!R72,2),-1/LOG(2^-'∆Ct calculation'!R72,2)))</f>
        <v/>
      </c>
      <c r="V73" s="92" t="str">
        <f>IF(ISERROR(LOG(2^-'∆Ct calculation'!S72,2)),"",IF(LOG(2^-'∆Ct calculation'!S72,2)&gt;1,LOG(2^-'∆Ct calculation'!S72,2),-1/LOG(2^-'∆Ct calculation'!S72,2)))</f>
        <v/>
      </c>
      <c r="W73" s="92" t="str">
        <f>IF(ISERROR(LOG(2^-'∆Ct calculation'!T72,2)),"",IF(LOG(2^-'∆Ct calculation'!T72,2)&gt;1,LOG(2^-'∆Ct calculation'!T72,2),-1/LOG(2^-'∆Ct calculation'!T72,2)))</f>
        <v/>
      </c>
      <c r="X73" s="92" t="str">
        <f>IF(ISERROR(LOG(2^-'∆Ct calculation'!U72,2)),"",IF(LOG(2^-'∆Ct calculation'!U72,2)&gt;1,LOG(2^-'∆Ct calculation'!U72,2),-1/LOG(2^-'∆Ct calculation'!U72,2)))</f>
        <v/>
      </c>
      <c r="Y73" s="92" t="str">
        <f>IF(ISERROR(LOG(2^-'∆Ct calculation'!V72,2)),"",IF(LOG(2^-'∆Ct calculation'!V72,2)&gt;1,LOG(2^-'∆Ct calculation'!V72,2),-1/LOG(2^-'∆Ct calculation'!V72,2)))</f>
        <v/>
      </c>
      <c r="Z73" s="92" t="str">
        <f>IF(ISERROR(LOG(2^-'∆Ct calculation'!W72,2)),"",IF(LOG(2^-'∆Ct calculation'!W72,2)&gt;1,LOG(2^-'∆Ct calculation'!W72,2),-1/LOG(2^-'∆Ct calculation'!W72,2)))</f>
        <v/>
      </c>
      <c r="AA73" s="92" t="str">
        <f>IF(ISERROR(LOG(2^-'∆Ct calculation'!X72,2)),"",IF(LOG(2^-'∆Ct calculation'!X72,2)&gt;1,LOG(2^-'∆Ct calculation'!X72,2),-1/LOG(2^-'∆Ct calculation'!X72,2)))</f>
        <v/>
      </c>
      <c r="AB73" s="92" t="str">
        <f>IF(ISERROR(LOG(2^-'∆Ct calculation'!Y72,2)),"",IF(LOG(2^-'∆Ct calculation'!Y72,2)&gt;1,LOG(2^-'∆Ct calculation'!Y72,2),-1/LOG(2^-'∆Ct calculation'!Y72,2)))</f>
        <v/>
      </c>
      <c r="AC73" s="92" t="str">
        <f>IF(ISERROR(LOG(2^-'∆Ct calculation'!Z72,2)),"",IF(LOG(2^-'∆Ct calculation'!Z72,2)&gt;1,LOG(2^-'∆Ct calculation'!Z72,2),-1/LOG(2^-'∆Ct calculation'!Z72,2)))</f>
        <v/>
      </c>
      <c r="AD73" s="92" t="str">
        <f>IF(ISERROR(LOG(2^-'∆Ct calculation'!AA72,2)),"",IF(LOG(2^-'∆Ct calculation'!AA72,2)&gt;1,LOG(2^-'∆Ct calculation'!AA72,2),-1/LOG(2^-'∆Ct calculation'!AA72,2)))</f>
        <v/>
      </c>
      <c r="AE73" s="92" t="str">
        <f>IF(ISERROR(LOG(2^-'∆Ct calculation'!AB72,2)),"",IF(LOG(2^-'∆Ct calculation'!AB72,2)&gt;1,LOG(2^-'∆Ct calculation'!AB72,2),-1/LOG(2^-'∆Ct calculation'!AB72,2)))</f>
        <v/>
      </c>
      <c r="AF73" s="92" t="str">
        <f>IF(ISERROR(LOG(2^-'∆Ct calculation'!AC72,2)),"",IF(LOG(2^-'∆Ct calculation'!AC72,2)&gt;1,LOG(2^-'∆Ct calculation'!AC72,2),-1/LOG(2^-'∆Ct calculation'!AC72,2)))</f>
        <v/>
      </c>
      <c r="AG73" s="92" t="str">
        <f>IF(ISERROR(LOG(2^-'∆Ct calculation'!AD72,2)),"",IF(LOG(2^-'∆Ct calculation'!AD72,2)&gt;1,LOG(2^-'∆Ct calculation'!AD72,2),-1/LOG(2^-'∆Ct calculation'!AD72,2)))</f>
        <v/>
      </c>
      <c r="AH73" s="92" t="str">
        <f>IF(ISERROR(LOG(2^-'∆Ct calculation'!AE72,2)),"",IF(LOG(2^-'∆Ct calculation'!AE72,2)&gt;1,LOG(2^-'∆Ct calculation'!AE72,2),-1/LOG(2^-'∆Ct calculation'!AE72,2)))</f>
        <v/>
      </c>
      <c r="AI73" s="92" t="str">
        <f>IF(ISERROR(LOG(2^-'∆Ct calculation'!AF72,2)),"",IF(LOG(2^-'∆Ct calculation'!AF72,2)&gt;1,LOG(2^-'∆Ct calculation'!AF72,2),-1/LOG(2^-'∆Ct calculation'!AF72,2)))</f>
        <v/>
      </c>
      <c r="AJ73" s="92" t="str">
        <f>IF(ISERROR(LOG(2^-'∆Ct calculation'!AG72,2)),"",IF(LOG(2^-'∆Ct calculation'!AG72,2)&gt;1,LOG(2^-'∆Ct calculation'!AG72,2),-1/LOG(2^-'∆Ct calculation'!AG72,2)))</f>
        <v/>
      </c>
      <c r="AK73" s="92" t="str">
        <f>IF(ISERROR(LOG(2^-'∆Ct calculation'!AH72,2)),"",IF(LOG(2^-'∆Ct calculation'!AH72,2)&gt;1,LOG(2^-'∆Ct calculation'!AH72,2),-1/LOG(2^-'∆Ct calculation'!AH72,2)))</f>
        <v/>
      </c>
      <c r="AL73" s="92" t="str">
        <f>IF(ISERROR(LOG(2^-'∆Ct calculation'!AI72,2)),"",IF(LOG(2^-'∆Ct calculation'!AI72,2)&gt;1,LOG(2^-'∆Ct calculation'!AI72,2),-1/LOG(2^-'∆Ct calculation'!AI72,2)))</f>
        <v/>
      </c>
      <c r="AM73" s="201"/>
      <c r="AN73" s="201"/>
      <c r="AO73" s="201"/>
      <c r="AP73" s="201"/>
      <c r="AQ73" s="201"/>
      <c r="AR73" s="201"/>
      <c r="AS73" s="201"/>
      <c r="AT73" s="201"/>
      <c r="AU73" s="201"/>
    </row>
    <row r="74" spans="1:47" ht="20.100000000000001" customHeight="1">
      <c r="A74" s="201"/>
      <c r="B74" s="201"/>
      <c r="C74" s="13" t="str">
        <f>IF('Gene Informations'!A74="","",'Gene Informations'!A74)</f>
        <v/>
      </c>
      <c r="D74" s="13" t="str">
        <f>IF('Gene Informations'!B74="","",'Gene Informations'!B74)</f>
        <v/>
      </c>
      <c r="E74" s="101" t="str">
        <f>'∆Ct and 2^(-∆Ct) means'!B73</f>
        <v/>
      </c>
      <c r="F74" s="248" t="str">
        <f>IF(ISERROR(LOG(2^-'∆Ct calculation'!C73,2)),"",IF(LOG(2^-'∆Ct calculation'!C73,2)&gt;1,LOG(2^-'∆Ct calculation'!C73,2),-1/LOG(2^-'∆Ct calculation'!C73,2)))</f>
        <v/>
      </c>
      <c r="G74" s="248" t="str">
        <f>IF(ISERROR(LOG(2^-'∆Ct calculation'!D73,2)),"",IF(LOG(2^-'∆Ct calculation'!D73,2)&gt;1,LOG(2^-'∆Ct calculation'!D73,2),-1/LOG(2^-'∆Ct calculation'!D73,2)))</f>
        <v/>
      </c>
      <c r="H74" s="248" t="str">
        <f>IF(ISERROR(LOG(2^-'∆Ct calculation'!E73,2)),"",IF(LOG(2^-'∆Ct calculation'!E73,2)&gt;1,LOG(2^-'∆Ct calculation'!E73,2),-1/LOG(2^-'∆Ct calculation'!E73,2)))</f>
        <v/>
      </c>
      <c r="I74" s="248" t="str">
        <f>IF(ISERROR(LOG(2^-'∆Ct calculation'!F73,2)),"",IF(LOG(2^-'∆Ct calculation'!F73,2)&gt;1,LOG(2^-'∆Ct calculation'!F73,2),-1/LOG(2^-'∆Ct calculation'!F73,2)))</f>
        <v/>
      </c>
      <c r="J74" s="248" t="str">
        <f>IF(ISERROR(LOG(2^-'∆Ct calculation'!G73,2)),"",IF(LOG(2^-'∆Ct calculation'!G73,2)&gt;1,LOG(2^-'∆Ct calculation'!G73,2),-1/LOG(2^-'∆Ct calculation'!G73,2)))</f>
        <v/>
      </c>
      <c r="K74" s="248" t="str">
        <f>IF(ISERROR(LOG(2^-'∆Ct calculation'!H73,2)),"",IF(LOG(2^-'∆Ct calculation'!H73,2)&gt;1,LOG(2^-'∆Ct calculation'!H73,2),-1/LOG(2^-'∆Ct calculation'!H73,2)))</f>
        <v/>
      </c>
      <c r="L74" s="248" t="str">
        <f>IF(ISERROR(LOG(2^-'∆Ct calculation'!I73,2)),"",IF(LOG(2^-'∆Ct calculation'!I73,2)&gt;1,LOG(2^-'∆Ct calculation'!I73,2),-1/LOG(2^-'∆Ct calculation'!I73,2)))</f>
        <v/>
      </c>
      <c r="M74" s="248" t="str">
        <f>IF(ISERROR(LOG(2^-'∆Ct calculation'!J73,2)),"",IF(LOG(2^-'∆Ct calculation'!J73,2)&gt;1,LOG(2^-'∆Ct calculation'!J73,2),-1/LOG(2^-'∆Ct calculation'!J73,2)))</f>
        <v/>
      </c>
      <c r="N74" s="248" t="str">
        <f>IF(ISERROR(LOG(2^-'∆Ct calculation'!K73,2)),"",IF(LOG(2^-'∆Ct calculation'!K73,2)&gt;1,LOG(2^-'∆Ct calculation'!K73,2),-1/LOG(2^-'∆Ct calculation'!K73,2)))</f>
        <v/>
      </c>
      <c r="O74" s="92" t="str">
        <f>IF(ISERROR(LOG(2^-'∆Ct calculation'!L73,2)),"",IF(LOG(2^-'∆Ct calculation'!L73,2)&gt;1,LOG(2^-'∆Ct calculation'!L73,2),-1/LOG(2^-'∆Ct calculation'!L73,2)))</f>
        <v/>
      </c>
      <c r="P74" s="92" t="str">
        <f>IF(ISERROR(LOG(2^-'∆Ct calculation'!M73,2)),"",IF(LOG(2^-'∆Ct calculation'!M73,2)&gt;1,LOG(2^-'∆Ct calculation'!M73,2),-1/LOG(2^-'∆Ct calculation'!M73,2)))</f>
        <v/>
      </c>
      <c r="Q74" s="92" t="str">
        <f>IF(ISERROR(LOG(2^-'∆Ct calculation'!N73,2)),"",IF(LOG(2^-'∆Ct calculation'!N73,2)&gt;1,LOG(2^-'∆Ct calculation'!N73,2),-1/LOG(2^-'∆Ct calculation'!N73,2)))</f>
        <v/>
      </c>
      <c r="R74" s="92" t="str">
        <f>IF(ISERROR(LOG(2^-'∆Ct calculation'!O73,2)),"",IF(LOG(2^-'∆Ct calculation'!O73,2)&gt;1,LOG(2^-'∆Ct calculation'!O73,2),-1/LOG(2^-'∆Ct calculation'!O73,2)))</f>
        <v/>
      </c>
      <c r="S74" s="92" t="str">
        <f>IF(ISERROR(LOG(2^-'∆Ct calculation'!P73,2)),"",IF(LOG(2^-'∆Ct calculation'!P73,2)&gt;1,LOG(2^-'∆Ct calculation'!P73,2),-1/LOG(2^-'∆Ct calculation'!P73,2)))</f>
        <v/>
      </c>
      <c r="T74" s="92" t="str">
        <f>IF(ISERROR(LOG(2^-'∆Ct calculation'!Q73,2)),"",IF(LOG(2^-'∆Ct calculation'!Q73,2)&gt;1,LOG(2^-'∆Ct calculation'!Q73,2),-1/LOG(2^-'∆Ct calculation'!Q73,2)))</f>
        <v/>
      </c>
      <c r="U74" s="92" t="str">
        <f>IF(ISERROR(LOG(2^-'∆Ct calculation'!R73,2)),"",IF(LOG(2^-'∆Ct calculation'!R73,2)&gt;1,LOG(2^-'∆Ct calculation'!R73,2),-1/LOG(2^-'∆Ct calculation'!R73,2)))</f>
        <v/>
      </c>
      <c r="V74" s="92" t="str">
        <f>IF(ISERROR(LOG(2^-'∆Ct calculation'!S73,2)),"",IF(LOG(2^-'∆Ct calculation'!S73,2)&gt;1,LOG(2^-'∆Ct calculation'!S73,2),-1/LOG(2^-'∆Ct calculation'!S73,2)))</f>
        <v/>
      </c>
      <c r="W74" s="92" t="str">
        <f>IF(ISERROR(LOG(2^-'∆Ct calculation'!T73,2)),"",IF(LOG(2^-'∆Ct calculation'!T73,2)&gt;1,LOG(2^-'∆Ct calculation'!T73,2),-1/LOG(2^-'∆Ct calculation'!T73,2)))</f>
        <v/>
      </c>
      <c r="X74" s="92" t="str">
        <f>IF(ISERROR(LOG(2^-'∆Ct calculation'!U73,2)),"",IF(LOG(2^-'∆Ct calculation'!U73,2)&gt;1,LOG(2^-'∆Ct calculation'!U73,2),-1/LOG(2^-'∆Ct calculation'!U73,2)))</f>
        <v/>
      </c>
      <c r="Y74" s="92" t="str">
        <f>IF(ISERROR(LOG(2^-'∆Ct calculation'!V73,2)),"",IF(LOG(2^-'∆Ct calculation'!V73,2)&gt;1,LOG(2^-'∆Ct calculation'!V73,2),-1/LOG(2^-'∆Ct calculation'!V73,2)))</f>
        <v/>
      </c>
      <c r="Z74" s="92" t="str">
        <f>IF(ISERROR(LOG(2^-'∆Ct calculation'!W73,2)),"",IF(LOG(2^-'∆Ct calculation'!W73,2)&gt;1,LOG(2^-'∆Ct calculation'!W73,2),-1/LOG(2^-'∆Ct calculation'!W73,2)))</f>
        <v/>
      </c>
      <c r="AA74" s="92" t="str">
        <f>IF(ISERROR(LOG(2^-'∆Ct calculation'!X73,2)),"",IF(LOG(2^-'∆Ct calculation'!X73,2)&gt;1,LOG(2^-'∆Ct calculation'!X73,2),-1/LOG(2^-'∆Ct calculation'!X73,2)))</f>
        <v/>
      </c>
      <c r="AB74" s="92" t="str">
        <f>IF(ISERROR(LOG(2^-'∆Ct calculation'!Y73,2)),"",IF(LOG(2^-'∆Ct calculation'!Y73,2)&gt;1,LOG(2^-'∆Ct calculation'!Y73,2),-1/LOG(2^-'∆Ct calculation'!Y73,2)))</f>
        <v/>
      </c>
      <c r="AC74" s="92" t="str">
        <f>IF(ISERROR(LOG(2^-'∆Ct calculation'!Z73,2)),"",IF(LOG(2^-'∆Ct calculation'!Z73,2)&gt;1,LOG(2^-'∆Ct calculation'!Z73,2),-1/LOG(2^-'∆Ct calculation'!Z73,2)))</f>
        <v/>
      </c>
      <c r="AD74" s="92" t="str">
        <f>IF(ISERROR(LOG(2^-'∆Ct calculation'!AA73,2)),"",IF(LOG(2^-'∆Ct calculation'!AA73,2)&gt;1,LOG(2^-'∆Ct calculation'!AA73,2),-1/LOG(2^-'∆Ct calculation'!AA73,2)))</f>
        <v/>
      </c>
      <c r="AE74" s="92" t="str">
        <f>IF(ISERROR(LOG(2^-'∆Ct calculation'!AB73,2)),"",IF(LOG(2^-'∆Ct calculation'!AB73,2)&gt;1,LOG(2^-'∆Ct calculation'!AB73,2),-1/LOG(2^-'∆Ct calculation'!AB73,2)))</f>
        <v/>
      </c>
      <c r="AF74" s="92" t="str">
        <f>IF(ISERROR(LOG(2^-'∆Ct calculation'!AC73,2)),"",IF(LOG(2^-'∆Ct calculation'!AC73,2)&gt;1,LOG(2^-'∆Ct calculation'!AC73,2),-1/LOG(2^-'∆Ct calculation'!AC73,2)))</f>
        <v/>
      </c>
      <c r="AG74" s="92" t="str">
        <f>IF(ISERROR(LOG(2^-'∆Ct calculation'!AD73,2)),"",IF(LOG(2^-'∆Ct calculation'!AD73,2)&gt;1,LOG(2^-'∆Ct calculation'!AD73,2),-1/LOG(2^-'∆Ct calculation'!AD73,2)))</f>
        <v/>
      </c>
      <c r="AH74" s="92" t="str">
        <f>IF(ISERROR(LOG(2^-'∆Ct calculation'!AE73,2)),"",IF(LOG(2^-'∆Ct calculation'!AE73,2)&gt;1,LOG(2^-'∆Ct calculation'!AE73,2),-1/LOG(2^-'∆Ct calculation'!AE73,2)))</f>
        <v/>
      </c>
      <c r="AI74" s="92" t="str">
        <f>IF(ISERROR(LOG(2^-'∆Ct calculation'!AF73,2)),"",IF(LOG(2^-'∆Ct calculation'!AF73,2)&gt;1,LOG(2^-'∆Ct calculation'!AF73,2),-1/LOG(2^-'∆Ct calculation'!AF73,2)))</f>
        <v/>
      </c>
      <c r="AJ74" s="92" t="str">
        <f>IF(ISERROR(LOG(2^-'∆Ct calculation'!AG73,2)),"",IF(LOG(2^-'∆Ct calculation'!AG73,2)&gt;1,LOG(2^-'∆Ct calculation'!AG73,2),-1/LOG(2^-'∆Ct calculation'!AG73,2)))</f>
        <v/>
      </c>
      <c r="AK74" s="92" t="str">
        <f>IF(ISERROR(LOG(2^-'∆Ct calculation'!AH73,2)),"",IF(LOG(2^-'∆Ct calculation'!AH73,2)&gt;1,LOG(2^-'∆Ct calculation'!AH73,2),-1/LOG(2^-'∆Ct calculation'!AH73,2)))</f>
        <v/>
      </c>
      <c r="AL74" s="92" t="str">
        <f>IF(ISERROR(LOG(2^-'∆Ct calculation'!AI73,2)),"",IF(LOG(2^-'∆Ct calculation'!AI73,2)&gt;1,LOG(2^-'∆Ct calculation'!AI73,2),-1/LOG(2^-'∆Ct calculation'!AI73,2)))</f>
        <v/>
      </c>
      <c r="AM74" s="201"/>
      <c r="AN74" s="201"/>
      <c r="AO74" s="201"/>
      <c r="AP74" s="201"/>
      <c r="AQ74" s="201"/>
      <c r="AR74" s="201"/>
      <c r="AS74" s="201"/>
      <c r="AT74" s="201"/>
      <c r="AU74" s="201"/>
    </row>
    <row r="75" spans="1:47" ht="20.100000000000001" customHeight="1">
      <c r="A75" s="201"/>
      <c r="B75" s="201"/>
      <c r="C75" s="13" t="str">
        <f>IF('Gene Informations'!A75="","",'Gene Informations'!A75)</f>
        <v/>
      </c>
      <c r="D75" s="13" t="str">
        <f>IF('Gene Informations'!B75="","",'Gene Informations'!B75)</f>
        <v/>
      </c>
      <c r="E75" s="101" t="str">
        <f>'∆Ct and 2^(-∆Ct) means'!B74</f>
        <v/>
      </c>
      <c r="F75" s="248" t="str">
        <f>IF(ISERROR(LOG(2^-'∆Ct calculation'!C74,2)),"",IF(LOG(2^-'∆Ct calculation'!C74,2)&gt;1,LOG(2^-'∆Ct calculation'!C74,2),-1/LOG(2^-'∆Ct calculation'!C74,2)))</f>
        <v/>
      </c>
      <c r="G75" s="248" t="str">
        <f>IF(ISERROR(LOG(2^-'∆Ct calculation'!D74,2)),"",IF(LOG(2^-'∆Ct calculation'!D74,2)&gt;1,LOG(2^-'∆Ct calculation'!D74,2),-1/LOG(2^-'∆Ct calculation'!D74,2)))</f>
        <v/>
      </c>
      <c r="H75" s="248" t="str">
        <f>IF(ISERROR(LOG(2^-'∆Ct calculation'!E74,2)),"",IF(LOG(2^-'∆Ct calculation'!E74,2)&gt;1,LOG(2^-'∆Ct calculation'!E74,2),-1/LOG(2^-'∆Ct calculation'!E74,2)))</f>
        <v/>
      </c>
      <c r="I75" s="248" t="str">
        <f>IF(ISERROR(LOG(2^-'∆Ct calculation'!F74,2)),"",IF(LOG(2^-'∆Ct calculation'!F74,2)&gt;1,LOG(2^-'∆Ct calculation'!F74,2),-1/LOG(2^-'∆Ct calculation'!F74,2)))</f>
        <v/>
      </c>
      <c r="J75" s="248" t="str">
        <f>IF(ISERROR(LOG(2^-'∆Ct calculation'!G74,2)),"",IF(LOG(2^-'∆Ct calculation'!G74,2)&gt;1,LOG(2^-'∆Ct calculation'!G74,2),-1/LOG(2^-'∆Ct calculation'!G74,2)))</f>
        <v/>
      </c>
      <c r="K75" s="248" t="str">
        <f>IF(ISERROR(LOG(2^-'∆Ct calculation'!H74,2)),"",IF(LOG(2^-'∆Ct calculation'!H74,2)&gt;1,LOG(2^-'∆Ct calculation'!H74,2),-1/LOG(2^-'∆Ct calculation'!H74,2)))</f>
        <v/>
      </c>
      <c r="L75" s="248" t="str">
        <f>IF(ISERROR(LOG(2^-'∆Ct calculation'!I74,2)),"",IF(LOG(2^-'∆Ct calculation'!I74,2)&gt;1,LOG(2^-'∆Ct calculation'!I74,2),-1/LOG(2^-'∆Ct calculation'!I74,2)))</f>
        <v/>
      </c>
      <c r="M75" s="248" t="str">
        <f>IF(ISERROR(LOG(2^-'∆Ct calculation'!J74,2)),"",IF(LOG(2^-'∆Ct calculation'!J74,2)&gt;1,LOG(2^-'∆Ct calculation'!J74,2),-1/LOG(2^-'∆Ct calculation'!J74,2)))</f>
        <v/>
      </c>
      <c r="N75" s="248" t="str">
        <f>IF(ISERROR(LOG(2^-'∆Ct calculation'!K74,2)),"",IF(LOG(2^-'∆Ct calculation'!K74,2)&gt;1,LOG(2^-'∆Ct calculation'!K74,2),-1/LOG(2^-'∆Ct calculation'!K74,2)))</f>
        <v/>
      </c>
      <c r="O75" s="92" t="str">
        <f>IF(ISERROR(LOG(2^-'∆Ct calculation'!L74,2)),"",IF(LOG(2^-'∆Ct calculation'!L74,2)&gt;1,LOG(2^-'∆Ct calculation'!L74,2),-1/LOG(2^-'∆Ct calculation'!L74,2)))</f>
        <v/>
      </c>
      <c r="P75" s="92" t="str">
        <f>IF(ISERROR(LOG(2^-'∆Ct calculation'!M74,2)),"",IF(LOG(2^-'∆Ct calculation'!M74,2)&gt;1,LOG(2^-'∆Ct calculation'!M74,2),-1/LOG(2^-'∆Ct calculation'!M74,2)))</f>
        <v/>
      </c>
      <c r="Q75" s="92" t="str">
        <f>IF(ISERROR(LOG(2^-'∆Ct calculation'!N74,2)),"",IF(LOG(2^-'∆Ct calculation'!N74,2)&gt;1,LOG(2^-'∆Ct calculation'!N74,2),-1/LOG(2^-'∆Ct calculation'!N74,2)))</f>
        <v/>
      </c>
      <c r="R75" s="92" t="str">
        <f>IF(ISERROR(LOG(2^-'∆Ct calculation'!O74,2)),"",IF(LOG(2^-'∆Ct calculation'!O74,2)&gt;1,LOG(2^-'∆Ct calculation'!O74,2),-1/LOG(2^-'∆Ct calculation'!O74,2)))</f>
        <v/>
      </c>
      <c r="S75" s="92" t="str">
        <f>IF(ISERROR(LOG(2^-'∆Ct calculation'!P74,2)),"",IF(LOG(2^-'∆Ct calculation'!P74,2)&gt;1,LOG(2^-'∆Ct calculation'!P74,2),-1/LOG(2^-'∆Ct calculation'!P74,2)))</f>
        <v/>
      </c>
      <c r="T75" s="92" t="str">
        <f>IF(ISERROR(LOG(2^-'∆Ct calculation'!Q74,2)),"",IF(LOG(2^-'∆Ct calculation'!Q74,2)&gt;1,LOG(2^-'∆Ct calculation'!Q74,2),-1/LOG(2^-'∆Ct calculation'!Q74,2)))</f>
        <v/>
      </c>
      <c r="U75" s="92" t="str">
        <f>IF(ISERROR(LOG(2^-'∆Ct calculation'!R74,2)),"",IF(LOG(2^-'∆Ct calculation'!R74,2)&gt;1,LOG(2^-'∆Ct calculation'!R74,2),-1/LOG(2^-'∆Ct calculation'!R74,2)))</f>
        <v/>
      </c>
      <c r="V75" s="92" t="str">
        <f>IF(ISERROR(LOG(2^-'∆Ct calculation'!S74,2)),"",IF(LOG(2^-'∆Ct calculation'!S74,2)&gt;1,LOG(2^-'∆Ct calculation'!S74,2),-1/LOG(2^-'∆Ct calculation'!S74,2)))</f>
        <v/>
      </c>
      <c r="W75" s="92" t="str">
        <f>IF(ISERROR(LOG(2^-'∆Ct calculation'!T74,2)),"",IF(LOG(2^-'∆Ct calculation'!T74,2)&gt;1,LOG(2^-'∆Ct calculation'!T74,2),-1/LOG(2^-'∆Ct calculation'!T74,2)))</f>
        <v/>
      </c>
      <c r="X75" s="92" t="str">
        <f>IF(ISERROR(LOG(2^-'∆Ct calculation'!U74,2)),"",IF(LOG(2^-'∆Ct calculation'!U74,2)&gt;1,LOG(2^-'∆Ct calculation'!U74,2),-1/LOG(2^-'∆Ct calculation'!U74,2)))</f>
        <v/>
      </c>
      <c r="Y75" s="92" t="str">
        <f>IF(ISERROR(LOG(2^-'∆Ct calculation'!V74,2)),"",IF(LOG(2^-'∆Ct calculation'!V74,2)&gt;1,LOG(2^-'∆Ct calculation'!V74,2),-1/LOG(2^-'∆Ct calculation'!V74,2)))</f>
        <v/>
      </c>
      <c r="Z75" s="92" t="str">
        <f>IF(ISERROR(LOG(2^-'∆Ct calculation'!W74,2)),"",IF(LOG(2^-'∆Ct calculation'!W74,2)&gt;1,LOG(2^-'∆Ct calculation'!W74,2),-1/LOG(2^-'∆Ct calculation'!W74,2)))</f>
        <v/>
      </c>
      <c r="AA75" s="92" t="str">
        <f>IF(ISERROR(LOG(2^-'∆Ct calculation'!X74,2)),"",IF(LOG(2^-'∆Ct calculation'!X74,2)&gt;1,LOG(2^-'∆Ct calculation'!X74,2),-1/LOG(2^-'∆Ct calculation'!X74,2)))</f>
        <v/>
      </c>
      <c r="AB75" s="92" t="str">
        <f>IF(ISERROR(LOG(2^-'∆Ct calculation'!Y74,2)),"",IF(LOG(2^-'∆Ct calculation'!Y74,2)&gt;1,LOG(2^-'∆Ct calculation'!Y74,2),-1/LOG(2^-'∆Ct calculation'!Y74,2)))</f>
        <v/>
      </c>
      <c r="AC75" s="92" t="str">
        <f>IF(ISERROR(LOG(2^-'∆Ct calculation'!Z74,2)),"",IF(LOG(2^-'∆Ct calculation'!Z74,2)&gt;1,LOG(2^-'∆Ct calculation'!Z74,2),-1/LOG(2^-'∆Ct calculation'!Z74,2)))</f>
        <v/>
      </c>
      <c r="AD75" s="92" t="str">
        <f>IF(ISERROR(LOG(2^-'∆Ct calculation'!AA74,2)),"",IF(LOG(2^-'∆Ct calculation'!AA74,2)&gt;1,LOG(2^-'∆Ct calculation'!AA74,2),-1/LOG(2^-'∆Ct calculation'!AA74,2)))</f>
        <v/>
      </c>
      <c r="AE75" s="92" t="str">
        <f>IF(ISERROR(LOG(2^-'∆Ct calculation'!AB74,2)),"",IF(LOG(2^-'∆Ct calculation'!AB74,2)&gt;1,LOG(2^-'∆Ct calculation'!AB74,2),-1/LOG(2^-'∆Ct calculation'!AB74,2)))</f>
        <v/>
      </c>
      <c r="AF75" s="92" t="str">
        <f>IF(ISERROR(LOG(2^-'∆Ct calculation'!AC74,2)),"",IF(LOG(2^-'∆Ct calculation'!AC74,2)&gt;1,LOG(2^-'∆Ct calculation'!AC74,2),-1/LOG(2^-'∆Ct calculation'!AC74,2)))</f>
        <v/>
      </c>
      <c r="AG75" s="92" t="str">
        <f>IF(ISERROR(LOG(2^-'∆Ct calculation'!AD74,2)),"",IF(LOG(2^-'∆Ct calculation'!AD74,2)&gt;1,LOG(2^-'∆Ct calculation'!AD74,2),-1/LOG(2^-'∆Ct calculation'!AD74,2)))</f>
        <v/>
      </c>
      <c r="AH75" s="92" t="str">
        <f>IF(ISERROR(LOG(2^-'∆Ct calculation'!AE74,2)),"",IF(LOG(2^-'∆Ct calculation'!AE74,2)&gt;1,LOG(2^-'∆Ct calculation'!AE74,2),-1/LOG(2^-'∆Ct calculation'!AE74,2)))</f>
        <v/>
      </c>
      <c r="AI75" s="92" t="str">
        <f>IF(ISERROR(LOG(2^-'∆Ct calculation'!AF74,2)),"",IF(LOG(2^-'∆Ct calculation'!AF74,2)&gt;1,LOG(2^-'∆Ct calculation'!AF74,2),-1/LOG(2^-'∆Ct calculation'!AF74,2)))</f>
        <v/>
      </c>
      <c r="AJ75" s="92" t="str">
        <f>IF(ISERROR(LOG(2^-'∆Ct calculation'!AG74,2)),"",IF(LOG(2^-'∆Ct calculation'!AG74,2)&gt;1,LOG(2^-'∆Ct calculation'!AG74,2),-1/LOG(2^-'∆Ct calculation'!AG74,2)))</f>
        <v/>
      </c>
      <c r="AK75" s="92" t="str">
        <f>IF(ISERROR(LOG(2^-'∆Ct calculation'!AH74,2)),"",IF(LOG(2^-'∆Ct calculation'!AH74,2)&gt;1,LOG(2^-'∆Ct calculation'!AH74,2),-1/LOG(2^-'∆Ct calculation'!AH74,2)))</f>
        <v/>
      </c>
      <c r="AL75" s="92" t="str">
        <f>IF(ISERROR(LOG(2^-'∆Ct calculation'!AI74,2)),"",IF(LOG(2^-'∆Ct calculation'!AI74,2)&gt;1,LOG(2^-'∆Ct calculation'!AI74,2),-1/LOG(2^-'∆Ct calculation'!AI74,2)))</f>
        <v/>
      </c>
      <c r="AM75" s="201"/>
      <c r="AN75" s="201"/>
      <c r="AO75" s="201"/>
      <c r="AP75" s="201"/>
      <c r="AQ75" s="201"/>
      <c r="AR75" s="201"/>
      <c r="AS75" s="201"/>
      <c r="AT75" s="201"/>
      <c r="AU75" s="201"/>
    </row>
    <row r="76" spans="1:47" ht="20.100000000000001" customHeight="1">
      <c r="A76" s="201"/>
      <c r="B76" s="201"/>
      <c r="C76" s="13" t="str">
        <f>IF('Gene Informations'!A76="","",'Gene Informations'!A76)</f>
        <v/>
      </c>
      <c r="D76" s="13" t="str">
        <f>IF('Gene Informations'!B76="","",'Gene Informations'!B76)</f>
        <v/>
      </c>
      <c r="E76" s="101" t="str">
        <f>'∆Ct and 2^(-∆Ct) means'!B75</f>
        <v/>
      </c>
      <c r="F76" s="248" t="str">
        <f>IF(ISERROR(LOG(2^-'∆Ct calculation'!C75,2)),"",IF(LOG(2^-'∆Ct calculation'!C75,2)&gt;1,LOG(2^-'∆Ct calculation'!C75,2),-1/LOG(2^-'∆Ct calculation'!C75,2)))</f>
        <v/>
      </c>
      <c r="G76" s="248" t="str">
        <f>IF(ISERROR(LOG(2^-'∆Ct calculation'!D75,2)),"",IF(LOG(2^-'∆Ct calculation'!D75,2)&gt;1,LOG(2^-'∆Ct calculation'!D75,2),-1/LOG(2^-'∆Ct calculation'!D75,2)))</f>
        <v/>
      </c>
      <c r="H76" s="248" t="str">
        <f>IF(ISERROR(LOG(2^-'∆Ct calculation'!E75,2)),"",IF(LOG(2^-'∆Ct calculation'!E75,2)&gt;1,LOG(2^-'∆Ct calculation'!E75,2),-1/LOG(2^-'∆Ct calculation'!E75,2)))</f>
        <v/>
      </c>
      <c r="I76" s="248" t="str">
        <f>IF(ISERROR(LOG(2^-'∆Ct calculation'!F75,2)),"",IF(LOG(2^-'∆Ct calculation'!F75,2)&gt;1,LOG(2^-'∆Ct calculation'!F75,2),-1/LOG(2^-'∆Ct calculation'!F75,2)))</f>
        <v/>
      </c>
      <c r="J76" s="248" t="str">
        <f>IF(ISERROR(LOG(2^-'∆Ct calculation'!G75,2)),"",IF(LOG(2^-'∆Ct calculation'!G75,2)&gt;1,LOG(2^-'∆Ct calculation'!G75,2),-1/LOG(2^-'∆Ct calculation'!G75,2)))</f>
        <v/>
      </c>
      <c r="K76" s="248" t="str">
        <f>IF(ISERROR(LOG(2^-'∆Ct calculation'!H75,2)),"",IF(LOG(2^-'∆Ct calculation'!H75,2)&gt;1,LOG(2^-'∆Ct calculation'!H75,2),-1/LOG(2^-'∆Ct calculation'!H75,2)))</f>
        <v/>
      </c>
      <c r="L76" s="248" t="str">
        <f>IF(ISERROR(LOG(2^-'∆Ct calculation'!I75,2)),"",IF(LOG(2^-'∆Ct calculation'!I75,2)&gt;1,LOG(2^-'∆Ct calculation'!I75,2),-1/LOG(2^-'∆Ct calculation'!I75,2)))</f>
        <v/>
      </c>
      <c r="M76" s="248" t="str">
        <f>IF(ISERROR(LOG(2^-'∆Ct calculation'!J75,2)),"",IF(LOG(2^-'∆Ct calculation'!J75,2)&gt;1,LOG(2^-'∆Ct calculation'!J75,2),-1/LOG(2^-'∆Ct calculation'!J75,2)))</f>
        <v/>
      </c>
      <c r="N76" s="248" t="str">
        <f>IF(ISERROR(LOG(2^-'∆Ct calculation'!K75,2)),"",IF(LOG(2^-'∆Ct calculation'!K75,2)&gt;1,LOG(2^-'∆Ct calculation'!K75,2),-1/LOG(2^-'∆Ct calculation'!K75,2)))</f>
        <v/>
      </c>
      <c r="O76" s="92" t="str">
        <f>IF(ISERROR(LOG(2^-'∆Ct calculation'!L75,2)),"",IF(LOG(2^-'∆Ct calculation'!L75,2)&gt;1,LOG(2^-'∆Ct calculation'!L75,2),-1/LOG(2^-'∆Ct calculation'!L75,2)))</f>
        <v/>
      </c>
      <c r="P76" s="92" t="str">
        <f>IF(ISERROR(LOG(2^-'∆Ct calculation'!M75,2)),"",IF(LOG(2^-'∆Ct calculation'!M75,2)&gt;1,LOG(2^-'∆Ct calculation'!M75,2),-1/LOG(2^-'∆Ct calculation'!M75,2)))</f>
        <v/>
      </c>
      <c r="Q76" s="92" t="str">
        <f>IF(ISERROR(LOG(2^-'∆Ct calculation'!N75,2)),"",IF(LOG(2^-'∆Ct calculation'!N75,2)&gt;1,LOG(2^-'∆Ct calculation'!N75,2),-1/LOG(2^-'∆Ct calculation'!N75,2)))</f>
        <v/>
      </c>
      <c r="R76" s="92" t="str">
        <f>IF(ISERROR(LOG(2^-'∆Ct calculation'!O75,2)),"",IF(LOG(2^-'∆Ct calculation'!O75,2)&gt;1,LOG(2^-'∆Ct calculation'!O75,2),-1/LOG(2^-'∆Ct calculation'!O75,2)))</f>
        <v/>
      </c>
      <c r="S76" s="92" t="str">
        <f>IF(ISERROR(LOG(2^-'∆Ct calculation'!P75,2)),"",IF(LOG(2^-'∆Ct calculation'!P75,2)&gt;1,LOG(2^-'∆Ct calculation'!P75,2),-1/LOG(2^-'∆Ct calculation'!P75,2)))</f>
        <v/>
      </c>
      <c r="T76" s="92" t="str">
        <f>IF(ISERROR(LOG(2^-'∆Ct calculation'!Q75,2)),"",IF(LOG(2^-'∆Ct calculation'!Q75,2)&gt;1,LOG(2^-'∆Ct calculation'!Q75,2),-1/LOG(2^-'∆Ct calculation'!Q75,2)))</f>
        <v/>
      </c>
      <c r="U76" s="92" t="str">
        <f>IF(ISERROR(LOG(2^-'∆Ct calculation'!R75,2)),"",IF(LOG(2^-'∆Ct calculation'!R75,2)&gt;1,LOG(2^-'∆Ct calculation'!R75,2),-1/LOG(2^-'∆Ct calculation'!R75,2)))</f>
        <v/>
      </c>
      <c r="V76" s="92" t="str">
        <f>IF(ISERROR(LOG(2^-'∆Ct calculation'!S75,2)),"",IF(LOG(2^-'∆Ct calculation'!S75,2)&gt;1,LOG(2^-'∆Ct calculation'!S75,2),-1/LOG(2^-'∆Ct calculation'!S75,2)))</f>
        <v/>
      </c>
      <c r="W76" s="92" t="str">
        <f>IF(ISERROR(LOG(2^-'∆Ct calculation'!T75,2)),"",IF(LOG(2^-'∆Ct calculation'!T75,2)&gt;1,LOG(2^-'∆Ct calculation'!T75,2),-1/LOG(2^-'∆Ct calculation'!T75,2)))</f>
        <v/>
      </c>
      <c r="X76" s="92" t="str">
        <f>IF(ISERROR(LOG(2^-'∆Ct calculation'!U75,2)),"",IF(LOG(2^-'∆Ct calculation'!U75,2)&gt;1,LOG(2^-'∆Ct calculation'!U75,2),-1/LOG(2^-'∆Ct calculation'!U75,2)))</f>
        <v/>
      </c>
      <c r="Y76" s="92" t="str">
        <f>IF(ISERROR(LOG(2^-'∆Ct calculation'!V75,2)),"",IF(LOG(2^-'∆Ct calculation'!V75,2)&gt;1,LOG(2^-'∆Ct calculation'!V75,2),-1/LOG(2^-'∆Ct calculation'!V75,2)))</f>
        <v/>
      </c>
      <c r="Z76" s="92" t="str">
        <f>IF(ISERROR(LOG(2^-'∆Ct calculation'!W75,2)),"",IF(LOG(2^-'∆Ct calculation'!W75,2)&gt;1,LOG(2^-'∆Ct calculation'!W75,2),-1/LOG(2^-'∆Ct calculation'!W75,2)))</f>
        <v/>
      </c>
      <c r="AA76" s="92" t="str">
        <f>IF(ISERROR(LOG(2^-'∆Ct calculation'!X75,2)),"",IF(LOG(2^-'∆Ct calculation'!X75,2)&gt;1,LOG(2^-'∆Ct calculation'!X75,2),-1/LOG(2^-'∆Ct calculation'!X75,2)))</f>
        <v/>
      </c>
      <c r="AB76" s="92" t="str">
        <f>IF(ISERROR(LOG(2^-'∆Ct calculation'!Y75,2)),"",IF(LOG(2^-'∆Ct calculation'!Y75,2)&gt;1,LOG(2^-'∆Ct calculation'!Y75,2),-1/LOG(2^-'∆Ct calculation'!Y75,2)))</f>
        <v/>
      </c>
      <c r="AC76" s="92" t="str">
        <f>IF(ISERROR(LOG(2^-'∆Ct calculation'!Z75,2)),"",IF(LOG(2^-'∆Ct calculation'!Z75,2)&gt;1,LOG(2^-'∆Ct calculation'!Z75,2),-1/LOG(2^-'∆Ct calculation'!Z75,2)))</f>
        <v/>
      </c>
      <c r="AD76" s="92" t="str">
        <f>IF(ISERROR(LOG(2^-'∆Ct calculation'!AA75,2)),"",IF(LOG(2^-'∆Ct calculation'!AA75,2)&gt;1,LOG(2^-'∆Ct calculation'!AA75,2),-1/LOG(2^-'∆Ct calculation'!AA75,2)))</f>
        <v/>
      </c>
      <c r="AE76" s="92" t="str">
        <f>IF(ISERROR(LOG(2^-'∆Ct calculation'!AB75,2)),"",IF(LOG(2^-'∆Ct calculation'!AB75,2)&gt;1,LOG(2^-'∆Ct calculation'!AB75,2),-1/LOG(2^-'∆Ct calculation'!AB75,2)))</f>
        <v/>
      </c>
      <c r="AF76" s="92" t="str">
        <f>IF(ISERROR(LOG(2^-'∆Ct calculation'!AC75,2)),"",IF(LOG(2^-'∆Ct calculation'!AC75,2)&gt;1,LOG(2^-'∆Ct calculation'!AC75,2),-1/LOG(2^-'∆Ct calculation'!AC75,2)))</f>
        <v/>
      </c>
      <c r="AG76" s="92" t="str">
        <f>IF(ISERROR(LOG(2^-'∆Ct calculation'!AD75,2)),"",IF(LOG(2^-'∆Ct calculation'!AD75,2)&gt;1,LOG(2^-'∆Ct calculation'!AD75,2),-1/LOG(2^-'∆Ct calculation'!AD75,2)))</f>
        <v/>
      </c>
      <c r="AH76" s="92" t="str">
        <f>IF(ISERROR(LOG(2^-'∆Ct calculation'!AE75,2)),"",IF(LOG(2^-'∆Ct calculation'!AE75,2)&gt;1,LOG(2^-'∆Ct calculation'!AE75,2),-1/LOG(2^-'∆Ct calculation'!AE75,2)))</f>
        <v/>
      </c>
      <c r="AI76" s="92" t="str">
        <f>IF(ISERROR(LOG(2^-'∆Ct calculation'!AF75,2)),"",IF(LOG(2^-'∆Ct calculation'!AF75,2)&gt;1,LOG(2^-'∆Ct calculation'!AF75,2),-1/LOG(2^-'∆Ct calculation'!AF75,2)))</f>
        <v/>
      </c>
      <c r="AJ76" s="92" t="str">
        <f>IF(ISERROR(LOG(2^-'∆Ct calculation'!AG75,2)),"",IF(LOG(2^-'∆Ct calculation'!AG75,2)&gt;1,LOG(2^-'∆Ct calculation'!AG75,2),-1/LOG(2^-'∆Ct calculation'!AG75,2)))</f>
        <v/>
      </c>
      <c r="AK76" s="92" t="str">
        <f>IF(ISERROR(LOG(2^-'∆Ct calculation'!AH75,2)),"",IF(LOG(2^-'∆Ct calculation'!AH75,2)&gt;1,LOG(2^-'∆Ct calculation'!AH75,2),-1/LOG(2^-'∆Ct calculation'!AH75,2)))</f>
        <v/>
      </c>
      <c r="AL76" s="92" t="str">
        <f>IF(ISERROR(LOG(2^-'∆Ct calculation'!AI75,2)),"",IF(LOG(2^-'∆Ct calculation'!AI75,2)&gt;1,LOG(2^-'∆Ct calculation'!AI75,2),-1/LOG(2^-'∆Ct calculation'!AI75,2)))</f>
        <v/>
      </c>
      <c r="AM76" s="201"/>
      <c r="AN76" s="201"/>
      <c r="AO76" s="201"/>
      <c r="AP76" s="201"/>
      <c r="AQ76" s="201"/>
      <c r="AR76" s="201"/>
      <c r="AS76" s="201"/>
      <c r="AT76" s="201"/>
      <c r="AU76" s="201"/>
    </row>
    <row r="77" spans="1:47" ht="20.100000000000001" customHeight="1">
      <c r="A77" s="201"/>
      <c r="B77" s="201"/>
      <c r="C77" s="13" t="str">
        <f>IF('Gene Informations'!A77="","",'Gene Informations'!A77)</f>
        <v/>
      </c>
      <c r="D77" s="13" t="str">
        <f>IF('Gene Informations'!B77="","",'Gene Informations'!B77)</f>
        <v/>
      </c>
      <c r="E77" s="101" t="str">
        <f>'∆Ct and 2^(-∆Ct) means'!B76</f>
        <v/>
      </c>
      <c r="F77" s="248" t="str">
        <f>IF(ISERROR(LOG(2^-'∆Ct calculation'!C76,2)),"",IF(LOG(2^-'∆Ct calculation'!C76,2)&gt;1,LOG(2^-'∆Ct calculation'!C76,2),-1/LOG(2^-'∆Ct calculation'!C76,2)))</f>
        <v/>
      </c>
      <c r="G77" s="248" t="str">
        <f>IF(ISERROR(LOG(2^-'∆Ct calculation'!D76,2)),"",IF(LOG(2^-'∆Ct calculation'!D76,2)&gt;1,LOG(2^-'∆Ct calculation'!D76,2),-1/LOG(2^-'∆Ct calculation'!D76,2)))</f>
        <v/>
      </c>
      <c r="H77" s="248" t="str">
        <f>IF(ISERROR(LOG(2^-'∆Ct calculation'!E76,2)),"",IF(LOG(2^-'∆Ct calculation'!E76,2)&gt;1,LOG(2^-'∆Ct calculation'!E76,2),-1/LOG(2^-'∆Ct calculation'!E76,2)))</f>
        <v/>
      </c>
      <c r="I77" s="248" t="str">
        <f>IF(ISERROR(LOG(2^-'∆Ct calculation'!F76,2)),"",IF(LOG(2^-'∆Ct calculation'!F76,2)&gt;1,LOG(2^-'∆Ct calculation'!F76,2),-1/LOG(2^-'∆Ct calculation'!F76,2)))</f>
        <v/>
      </c>
      <c r="J77" s="248" t="str">
        <f>IF(ISERROR(LOG(2^-'∆Ct calculation'!G76,2)),"",IF(LOG(2^-'∆Ct calculation'!G76,2)&gt;1,LOG(2^-'∆Ct calculation'!G76,2),-1/LOG(2^-'∆Ct calculation'!G76,2)))</f>
        <v/>
      </c>
      <c r="K77" s="248" t="str">
        <f>IF(ISERROR(LOG(2^-'∆Ct calculation'!H76,2)),"",IF(LOG(2^-'∆Ct calculation'!H76,2)&gt;1,LOG(2^-'∆Ct calculation'!H76,2),-1/LOG(2^-'∆Ct calculation'!H76,2)))</f>
        <v/>
      </c>
      <c r="L77" s="248" t="str">
        <f>IF(ISERROR(LOG(2^-'∆Ct calculation'!I76,2)),"",IF(LOG(2^-'∆Ct calculation'!I76,2)&gt;1,LOG(2^-'∆Ct calculation'!I76,2),-1/LOG(2^-'∆Ct calculation'!I76,2)))</f>
        <v/>
      </c>
      <c r="M77" s="248" t="str">
        <f>IF(ISERROR(LOG(2^-'∆Ct calculation'!J76,2)),"",IF(LOG(2^-'∆Ct calculation'!J76,2)&gt;1,LOG(2^-'∆Ct calculation'!J76,2),-1/LOG(2^-'∆Ct calculation'!J76,2)))</f>
        <v/>
      </c>
      <c r="N77" s="248" t="str">
        <f>IF(ISERROR(LOG(2^-'∆Ct calculation'!K76,2)),"",IF(LOG(2^-'∆Ct calculation'!K76,2)&gt;1,LOG(2^-'∆Ct calculation'!K76,2),-1/LOG(2^-'∆Ct calculation'!K76,2)))</f>
        <v/>
      </c>
      <c r="O77" s="92" t="str">
        <f>IF(ISERROR(LOG(2^-'∆Ct calculation'!L76,2)),"",IF(LOG(2^-'∆Ct calculation'!L76,2)&gt;1,LOG(2^-'∆Ct calculation'!L76,2),-1/LOG(2^-'∆Ct calculation'!L76,2)))</f>
        <v/>
      </c>
      <c r="P77" s="92" t="str">
        <f>IF(ISERROR(LOG(2^-'∆Ct calculation'!M76,2)),"",IF(LOG(2^-'∆Ct calculation'!M76,2)&gt;1,LOG(2^-'∆Ct calculation'!M76,2),-1/LOG(2^-'∆Ct calculation'!M76,2)))</f>
        <v/>
      </c>
      <c r="Q77" s="92" t="str">
        <f>IF(ISERROR(LOG(2^-'∆Ct calculation'!N76,2)),"",IF(LOG(2^-'∆Ct calculation'!N76,2)&gt;1,LOG(2^-'∆Ct calculation'!N76,2),-1/LOG(2^-'∆Ct calculation'!N76,2)))</f>
        <v/>
      </c>
      <c r="R77" s="92" t="str">
        <f>IF(ISERROR(LOG(2^-'∆Ct calculation'!O76,2)),"",IF(LOG(2^-'∆Ct calculation'!O76,2)&gt;1,LOG(2^-'∆Ct calculation'!O76,2),-1/LOG(2^-'∆Ct calculation'!O76,2)))</f>
        <v/>
      </c>
      <c r="S77" s="92" t="str">
        <f>IF(ISERROR(LOG(2^-'∆Ct calculation'!P76,2)),"",IF(LOG(2^-'∆Ct calculation'!P76,2)&gt;1,LOG(2^-'∆Ct calculation'!P76,2),-1/LOG(2^-'∆Ct calculation'!P76,2)))</f>
        <v/>
      </c>
      <c r="T77" s="92" t="str">
        <f>IF(ISERROR(LOG(2^-'∆Ct calculation'!Q76,2)),"",IF(LOG(2^-'∆Ct calculation'!Q76,2)&gt;1,LOG(2^-'∆Ct calculation'!Q76,2),-1/LOG(2^-'∆Ct calculation'!Q76,2)))</f>
        <v/>
      </c>
      <c r="U77" s="92" t="str">
        <f>IF(ISERROR(LOG(2^-'∆Ct calculation'!R76,2)),"",IF(LOG(2^-'∆Ct calculation'!R76,2)&gt;1,LOG(2^-'∆Ct calculation'!R76,2),-1/LOG(2^-'∆Ct calculation'!R76,2)))</f>
        <v/>
      </c>
      <c r="V77" s="92" t="str">
        <f>IF(ISERROR(LOG(2^-'∆Ct calculation'!S76,2)),"",IF(LOG(2^-'∆Ct calculation'!S76,2)&gt;1,LOG(2^-'∆Ct calculation'!S76,2),-1/LOG(2^-'∆Ct calculation'!S76,2)))</f>
        <v/>
      </c>
      <c r="W77" s="92" t="str">
        <f>IF(ISERROR(LOG(2^-'∆Ct calculation'!T76,2)),"",IF(LOG(2^-'∆Ct calculation'!T76,2)&gt;1,LOG(2^-'∆Ct calculation'!T76,2),-1/LOG(2^-'∆Ct calculation'!T76,2)))</f>
        <v/>
      </c>
      <c r="X77" s="92" t="str">
        <f>IF(ISERROR(LOG(2^-'∆Ct calculation'!U76,2)),"",IF(LOG(2^-'∆Ct calculation'!U76,2)&gt;1,LOG(2^-'∆Ct calculation'!U76,2),-1/LOG(2^-'∆Ct calculation'!U76,2)))</f>
        <v/>
      </c>
      <c r="Y77" s="92" t="str">
        <f>IF(ISERROR(LOG(2^-'∆Ct calculation'!V76,2)),"",IF(LOG(2^-'∆Ct calculation'!V76,2)&gt;1,LOG(2^-'∆Ct calculation'!V76,2),-1/LOG(2^-'∆Ct calculation'!V76,2)))</f>
        <v/>
      </c>
      <c r="Z77" s="92" t="str">
        <f>IF(ISERROR(LOG(2^-'∆Ct calculation'!W76,2)),"",IF(LOG(2^-'∆Ct calculation'!W76,2)&gt;1,LOG(2^-'∆Ct calculation'!W76,2),-1/LOG(2^-'∆Ct calculation'!W76,2)))</f>
        <v/>
      </c>
      <c r="AA77" s="92" t="str">
        <f>IF(ISERROR(LOG(2^-'∆Ct calculation'!X76,2)),"",IF(LOG(2^-'∆Ct calculation'!X76,2)&gt;1,LOG(2^-'∆Ct calculation'!X76,2),-1/LOG(2^-'∆Ct calculation'!X76,2)))</f>
        <v/>
      </c>
      <c r="AB77" s="92" t="str">
        <f>IF(ISERROR(LOG(2^-'∆Ct calculation'!Y76,2)),"",IF(LOG(2^-'∆Ct calculation'!Y76,2)&gt;1,LOG(2^-'∆Ct calculation'!Y76,2),-1/LOG(2^-'∆Ct calculation'!Y76,2)))</f>
        <v/>
      </c>
      <c r="AC77" s="92" t="str">
        <f>IF(ISERROR(LOG(2^-'∆Ct calculation'!Z76,2)),"",IF(LOG(2^-'∆Ct calculation'!Z76,2)&gt;1,LOG(2^-'∆Ct calculation'!Z76,2),-1/LOG(2^-'∆Ct calculation'!Z76,2)))</f>
        <v/>
      </c>
      <c r="AD77" s="92" t="str">
        <f>IF(ISERROR(LOG(2^-'∆Ct calculation'!AA76,2)),"",IF(LOG(2^-'∆Ct calculation'!AA76,2)&gt;1,LOG(2^-'∆Ct calculation'!AA76,2),-1/LOG(2^-'∆Ct calculation'!AA76,2)))</f>
        <v/>
      </c>
      <c r="AE77" s="92" t="str">
        <f>IF(ISERROR(LOG(2^-'∆Ct calculation'!AB76,2)),"",IF(LOG(2^-'∆Ct calculation'!AB76,2)&gt;1,LOG(2^-'∆Ct calculation'!AB76,2),-1/LOG(2^-'∆Ct calculation'!AB76,2)))</f>
        <v/>
      </c>
      <c r="AF77" s="92" t="str">
        <f>IF(ISERROR(LOG(2^-'∆Ct calculation'!AC76,2)),"",IF(LOG(2^-'∆Ct calculation'!AC76,2)&gt;1,LOG(2^-'∆Ct calculation'!AC76,2),-1/LOG(2^-'∆Ct calculation'!AC76,2)))</f>
        <v/>
      </c>
      <c r="AG77" s="92" t="str">
        <f>IF(ISERROR(LOG(2^-'∆Ct calculation'!AD76,2)),"",IF(LOG(2^-'∆Ct calculation'!AD76,2)&gt;1,LOG(2^-'∆Ct calculation'!AD76,2),-1/LOG(2^-'∆Ct calculation'!AD76,2)))</f>
        <v/>
      </c>
      <c r="AH77" s="92" t="str">
        <f>IF(ISERROR(LOG(2^-'∆Ct calculation'!AE76,2)),"",IF(LOG(2^-'∆Ct calculation'!AE76,2)&gt;1,LOG(2^-'∆Ct calculation'!AE76,2),-1/LOG(2^-'∆Ct calculation'!AE76,2)))</f>
        <v/>
      </c>
      <c r="AI77" s="92" t="str">
        <f>IF(ISERROR(LOG(2^-'∆Ct calculation'!AF76,2)),"",IF(LOG(2^-'∆Ct calculation'!AF76,2)&gt;1,LOG(2^-'∆Ct calculation'!AF76,2),-1/LOG(2^-'∆Ct calculation'!AF76,2)))</f>
        <v/>
      </c>
      <c r="AJ77" s="92" t="str">
        <f>IF(ISERROR(LOG(2^-'∆Ct calculation'!AG76,2)),"",IF(LOG(2^-'∆Ct calculation'!AG76,2)&gt;1,LOG(2^-'∆Ct calculation'!AG76,2),-1/LOG(2^-'∆Ct calculation'!AG76,2)))</f>
        <v/>
      </c>
      <c r="AK77" s="92" t="str">
        <f>IF(ISERROR(LOG(2^-'∆Ct calculation'!AH76,2)),"",IF(LOG(2^-'∆Ct calculation'!AH76,2)&gt;1,LOG(2^-'∆Ct calculation'!AH76,2),-1/LOG(2^-'∆Ct calculation'!AH76,2)))</f>
        <v/>
      </c>
      <c r="AL77" s="92" t="str">
        <f>IF(ISERROR(LOG(2^-'∆Ct calculation'!AI76,2)),"",IF(LOG(2^-'∆Ct calculation'!AI76,2)&gt;1,LOG(2^-'∆Ct calculation'!AI76,2),-1/LOG(2^-'∆Ct calculation'!AI76,2)))</f>
        <v/>
      </c>
      <c r="AM77" s="201"/>
      <c r="AN77" s="201"/>
      <c r="AO77" s="201"/>
      <c r="AP77" s="201"/>
      <c r="AQ77" s="201"/>
      <c r="AR77" s="201"/>
      <c r="AS77" s="201"/>
      <c r="AT77" s="201"/>
      <c r="AU77" s="201"/>
    </row>
    <row r="78" spans="1:47" ht="20.100000000000001" customHeight="1">
      <c r="A78" s="201"/>
      <c r="B78" s="201"/>
      <c r="C78" s="13" t="str">
        <f>IF('Gene Informations'!A78="","",'Gene Informations'!A78)</f>
        <v/>
      </c>
      <c r="D78" s="13" t="str">
        <f>IF('Gene Informations'!B78="","",'Gene Informations'!B78)</f>
        <v/>
      </c>
      <c r="E78" s="101" t="str">
        <f>'∆Ct and 2^(-∆Ct) means'!B77</f>
        <v/>
      </c>
      <c r="F78" s="248" t="str">
        <f>IF(ISERROR(LOG(2^-'∆Ct calculation'!C77,2)),"",IF(LOG(2^-'∆Ct calculation'!C77,2)&gt;1,LOG(2^-'∆Ct calculation'!C77,2),-1/LOG(2^-'∆Ct calculation'!C77,2)))</f>
        <v/>
      </c>
      <c r="G78" s="248" t="str">
        <f>IF(ISERROR(LOG(2^-'∆Ct calculation'!D77,2)),"",IF(LOG(2^-'∆Ct calculation'!D77,2)&gt;1,LOG(2^-'∆Ct calculation'!D77,2),-1/LOG(2^-'∆Ct calculation'!D77,2)))</f>
        <v/>
      </c>
      <c r="H78" s="248" t="str">
        <f>IF(ISERROR(LOG(2^-'∆Ct calculation'!E77,2)),"",IF(LOG(2^-'∆Ct calculation'!E77,2)&gt;1,LOG(2^-'∆Ct calculation'!E77,2),-1/LOG(2^-'∆Ct calculation'!E77,2)))</f>
        <v/>
      </c>
      <c r="I78" s="248" t="str">
        <f>IF(ISERROR(LOG(2^-'∆Ct calculation'!F77,2)),"",IF(LOG(2^-'∆Ct calculation'!F77,2)&gt;1,LOG(2^-'∆Ct calculation'!F77,2),-1/LOG(2^-'∆Ct calculation'!F77,2)))</f>
        <v/>
      </c>
      <c r="J78" s="248" t="str">
        <f>IF(ISERROR(LOG(2^-'∆Ct calculation'!G77,2)),"",IF(LOG(2^-'∆Ct calculation'!G77,2)&gt;1,LOG(2^-'∆Ct calculation'!G77,2),-1/LOG(2^-'∆Ct calculation'!G77,2)))</f>
        <v/>
      </c>
      <c r="K78" s="248" t="str">
        <f>IF(ISERROR(LOG(2^-'∆Ct calculation'!H77,2)),"",IF(LOG(2^-'∆Ct calculation'!H77,2)&gt;1,LOG(2^-'∆Ct calculation'!H77,2),-1/LOG(2^-'∆Ct calculation'!H77,2)))</f>
        <v/>
      </c>
      <c r="L78" s="248" t="str">
        <f>IF(ISERROR(LOG(2^-'∆Ct calculation'!I77,2)),"",IF(LOG(2^-'∆Ct calculation'!I77,2)&gt;1,LOG(2^-'∆Ct calculation'!I77,2),-1/LOG(2^-'∆Ct calculation'!I77,2)))</f>
        <v/>
      </c>
      <c r="M78" s="248" t="str">
        <f>IF(ISERROR(LOG(2^-'∆Ct calculation'!J77,2)),"",IF(LOG(2^-'∆Ct calculation'!J77,2)&gt;1,LOG(2^-'∆Ct calculation'!J77,2),-1/LOG(2^-'∆Ct calculation'!J77,2)))</f>
        <v/>
      </c>
      <c r="N78" s="248" t="str">
        <f>IF(ISERROR(LOG(2^-'∆Ct calculation'!K77,2)),"",IF(LOG(2^-'∆Ct calculation'!K77,2)&gt;1,LOG(2^-'∆Ct calculation'!K77,2),-1/LOG(2^-'∆Ct calculation'!K77,2)))</f>
        <v/>
      </c>
      <c r="O78" s="92" t="str">
        <f>IF(ISERROR(LOG(2^-'∆Ct calculation'!L77,2)),"",IF(LOG(2^-'∆Ct calculation'!L77,2)&gt;1,LOG(2^-'∆Ct calculation'!L77,2),-1/LOG(2^-'∆Ct calculation'!L77,2)))</f>
        <v/>
      </c>
      <c r="P78" s="92" t="str">
        <f>IF(ISERROR(LOG(2^-'∆Ct calculation'!M77,2)),"",IF(LOG(2^-'∆Ct calculation'!M77,2)&gt;1,LOG(2^-'∆Ct calculation'!M77,2),-1/LOG(2^-'∆Ct calculation'!M77,2)))</f>
        <v/>
      </c>
      <c r="Q78" s="92" t="str">
        <f>IF(ISERROR(LOG(2^-'∆Ct calculation'!N77,2)),"",IF(LOG(2^-'∆Ct calculation'!N77,2)&gt;1,LOG(2^-'∆Ct calculation'!N77,2),-1/LOG(2^-'∆Ct calculation'!N77,2)))</f>
        <v/>
      </c>
      <c r="R78" s="92" t="str">
        <f>IF(ISERROR(LOG(2^-'∆Ct calculation'!O77,2)),"",IF(LOG(2^-'∆Ct calculation'!O77,2)&gt;1,LOG(2^-'∆Ct calculation'!O77,2),-1/LOG(2^-'∆Ct calculation'!O77,2)))</f>
        <v/>
      </c>
      <c r="S78" s="92" t="str">
        <f>IF(ISERROR(LOG(2^-'∆Ct calculation'!P77,2)),"",IF(LOG(2^-'∆Ct calculation'!P77,2)&gt;1,LOG(2^-'∆Ct calculation'!P77,2),-1/LOG(2^-'∆Ct calculation'!P77,2)))</f>
        <v/>
      </c>
      <c r="T78" s="92" t="str">
        <f>IF(ISERROR(LOG(2^-'∆Ct calculation'!Q77,2)),"",IF(LOG(2^-'∆Ct calculation'!Q77,2)&gt;1,LOG(2^-'∆Ct calculation'!Q77,2),-1/LOG(2^-'∆Ct calculation'!Q77,2)))</f>
        <v/>
      </c>
      <c r="U78" s="92" t="str">
        <f>IF(ISERROR(LOG(2^-'∆Ct calculation'!R77,2)),"",IF(LOG(2^-'∆Ct calculation'!R77,2)&gt;1,LOG(2^-'∆Ct calculation'!R77,2),-1/LOG(2^-'∆Ct calculation'!R77,2)))</f>
        <v/>
      </c>
      <c r="V78" s="92" t="str">
        <f>IF(ISERROR(LOG(2^-'∆Ct calculation'!S77,2)),"",IF(LOG(2^-'∆Ct calculation'!S77,2)&gt;1,LOG(2^-'∆Ct calculation'!S77,2),-1/LOG(2^-'∆Ct calculation'!S77,2)))</f>
        <v/>
      </c>
      <c r="W78" s="92" t="str">
        <f>IF(ISERROR(LOG(2^-'∆Ct calculation'!T77,2)),"",IF(LOG(2^-'∆Ct calculation'!T77,2)&gt;1,LOG(2^-'∆Ct calculation'!T77,2),-1/LOG(2^-'∆Ct calculation'!T77,2)))</f>
        <v/>
      </c>
      <c r="X78" s="92" t="str">
        <f>IF(ISERROR(LOG(2^-'∆Ct calculation'!U77,2)),"",IF(LOG(2^-'∆Ct calculation'!U77,2)&gt;1,LOG(2^-'∆Ct calculation'!U77,2),-1/LOG(2^-'∆Ct calculation'!U77,2)))</f>
        <v/>
      </c>
      <c r="Y78" s="92" t="str">
        <f>IF(ISERROR(LOG(2^-'∆Ct calculation'!V77,2)),"",IF(LOG(2^-'∆Ct calculation'!V77,2)&gt;1,LOG(2^-'∆Ct calculation'!V77,2),-1/LOG(2^-'∆Ct calculation'!V77,2)))</f>
        <v/>
      </c>
      <c r="Z78" s="92" t="str">
        <f>IF(ISERROR(LOG(2^-'∆Ct calculation'!W77,2)),"",IF(LOG(2^-'∆Ct calculation'!W77,2)&gt;1,LOG(2^-'∆Ct calculation'!W77,2),-1/LOG(2^-'∆Ct calculation'!W77,2)))</f>
        <v/>
      </c>
      <c r="AA78" s="92" t="str">
        <f>IF(ISERROR(LOG(2^-'∆Ct calculation'!X77,2)),"",IF(LOG(2^-'∆Ct calculation'!X77,2)&gt;1,LOG(2^-'∆Ct calculation'!X77,2),-1/LOG(2^-'∆Ct calculation'!X77,2)))</f>
        <v/>
      </c>
      <c r="AB78" s="92" t="str">
        <f>IF(ISERROR(LOG(2^-'∆Ct calculation'!Y77,2)),"",IF(LOG(2^-'∆Ct calculation'!Y77,2)&gt;1,LOG(2^-'∆Ct calculation'!Y77,2),-1/LOG(2^-'∆Ct calculation'!Y77,2)))</f>
        <v/>
      </c>
      <c r="AC78" s="92" t="str">
        <f>IF(ISERROR(LOG(2^-'∆Ct calculation'!Z77,2)),"",IF(LOG(2^-'∆Ct calculation'!Z77,2)&gt;1,LOG(2^-'∆Ct calculation'!Z77,2),-1/LOG(2^-'∆Ct calculation'!Z77,2)))</f>
        <v/>
      </c>
      <c r="AD78" s="92" t="str">
        <f>IF(ISERROR(LOG(2^-'∆Ct calculation'!AA77,2)),"",IF(LOG(2^-'∆Ct calculation'!AA77,2)&gt;1,LOG(2^-'∆Ct calculation'!AA77,2),-1/LOG(2^-'∆Ct calculation'!AA77,2)))</f>
        <v/>
      </c>
      <c r="AE78" s="92" t="str">
        <f>IF(ISERROR(LOG(2^-'∆Ct calculation'!AB77,2)),"",IF(LOG(2^-'∆Ct calculation'!AB77,2)&gt;1,LOG(2^-'∆Ct calculation'!AB77,2),-1/LOG(2^-'∆Ct calculation'!AB77,2)))</f>
        <v/>
      </c>
      <c r="AF78" s="92" t="str">
        <f>IF(ISERROR(LOG(2^-'∆Ct calculation'!AC77,2)),"",IF(LOG(2^-'∆Ct calculation'!AC77,2)&gt;1,LOG(2^-'∆Ct calculation'!AC77,2),-1/LOG(2^-'∆Ct calculation'!AC77,2)))</f>
        <v/>
      </c>
      <c r="AG78" s="92" t="str">
        <f>IF(ISERROR(LOG(2^-'∆Ct calculation'!AD77,2)),"",IF(LOG(2^-'∆Ct calculation'!AD77,2)&gt;1,LOG(2^-'∆Ct calculation'!AD77,2),-1/LOG(2^-'∆Ct calculation'!AD77,2)))</f>
        <v/>
      </c>
      <c r="AH78" s="92" t="str">
        <f>IF(ISERROR(LOG(2^-'∆Ct calculation'!AE77,2)),"",IF(LOG(2^-'∆Ct calculation'!AE77,2)&gt;1,LOG(2^-'∆Ct calculation'!AE77,2),-1/LOG(2^-'∆Ct calculation'!AE77,2)))</f>
        <v/>
      </c>
      <c r="AI78" s="92" t="str">
        <f>IF(ISERROR(LOG(2^-'∆Ct calculation'!AF77,2)),"",IF(LOG(2^-'∆Ct calculation'!AF77,2)&gt;1,LOG(2^-'∆Ct calculation'!AF77,2),-1/LOG(2^-'∆Ct calculation'!AF77,2)))</f>
        <v/>
      </c>
      <c r="AJ78" s="92" t="str">
        <f>IF(ISERROR(LOG(2^-'∆Ct calculation'!AG77,2)),"",IF(LOG(2^-'∆Ct calculation'!AG77,2)&gt;1,LOG(2^-'∆Ct calculation'!AG77,2),-1/LOG(2^-'∆Ct calculation'!AG77,2)))</f>
        <v/>
      </c>
      <c r="AK78" s="92" t="str">
        <f>IF(ISERROR(LOG(2^-'∆Ct calculation'!AH77,2)),"",IF(LOG(2^-'∆Ct calculation'!AH77,2)&gt;1,LOG(2^-'∆Ct calculation'!AH77,2),-1/LOG(2^-'∆Ct calculation'!AH77,2)))</f>
        <v/>
      </c>
      <c r="AL78" s="92" t="str">
        <f>IF(ISERROR(LOG(2^-'∆Ct calculation'!AI77,2)),"",IF(LOG(2^-'∆Ct calculation'!AI77,2)&gt;1,LOG(2^-'∆Ct calculation'!AI77,2),-1/LOG(2^-'∆Ct calculation'!AI77,2)))</f>
        <v/>
      </c>
      <c r="AM78" s="201"/>
      <c r="AN78" s="201"/>
      <c r="AO78" s="201"/>
      <c r="AP78" s="201"/>
      <c r="AQ78" s="201"/>
      <c r="AR78" s="201"/>
      <c r="AS78" s="201"/>
      <c r="AT78" s="201"/>
      <c r="AU78" s="201"/>
    </row>
    <row r="79" spans="1:47" ht="20.100000000000001" customHeight="1">
      <c r="A79" s="201"/>
      <c r="B79" s="201"/>
      <c r="C79" s="13" t="str">
        <f>IF('Gene Informations'!A79="","",'Gene Informations'!A79)</f>
        <v/>
      </c>
      <c r="D79" s="13" t="str">
        <f>IF('Gene Informations'!B79="","",'Gene Informations'!B79)</f>
        <v/>
      </c>
      <c r="E79" s="101" t="str">
        <f>'∆Ct and 2^(-∆Ct) means'!B78</f>
        <v/>
      </c>
      <c r="F79" s="248" t="str">
        <f>IF(ISERROR(LOG(2^-'∆Ct calculation'!C78,2)),"",IF(LOG(2^-'∆Ct calculation'!C78,2)&gt;1,LOG(2^-'∆Ct calculation'!C78,2),-1/LOG(2^-'∆Ct calculation'!C78,2)))</f>
        <v/>
      </c>
      <c r="G79" s="248" t="str">
        <f>IF(ISERROR(LOG(2^-'∆Ct calculation'!D78,2)),"",IF(LOG(2^-'∆Ct calculation'!D78,2)&gt;1,LOG(2^-'∆Ct calculation'!D78,2),-1/LOG(2^-'∆Ct calculation'!D78,2)))</f>
        <v/>
      </c>
      <c r="H79" s="248" t="str">
        <f>IF(ISERROR(LOG(2^-'∆Ct calculation'!E78,2)),"",IF(LOG(2^-'∆Ct calculation'!E78,2)&gt;1,LOG(2^-'∆Ct calculation'!E78,2),-1/LOG(2^-'∆Ct calculation'!E78,2)))</f>
        <v/>
      </c>
      <c r="I79" s="248" t="str">
        <f>IF(ISERROR(LOG(2^-'∆Ct calculation'!F78,2)),"",IF(LOG(2^-'∆Ct calculation'!F78,2)&gt;1,LOG(2^-'∆Ct calculation'!F78,2),-1/LOG(2^-'∆Ct calculation'!F78,2)))</f>
        <v/>
      </c>
      <c r="J79" s="248" t="str">
        <f>IF(ISERROR(LOG(2^-'∆Ct calculation'!G78,2)),"",IF(LOG(2^-'∆Ct calculation'!G78,2)&gt;1,LOG(2^-'∆Ct calculation'!G78,2),-1/LOG(2^-'∆Ct calculation'!G78,2)))</f>
        <v/>
      </c>
      <c r="K79" s="248" t="str">
        <f>IF(ISERROR(LOG(2^-'∆Ct calculation'!H78,2)),"",IF(LOG(2^-'∆Ct calculation'!H78,2)&gt;1,LOG(2^-'∆Ct calculation'!H78,2),-1/LOG(2^-'∆Ct calculation'!H78,2)))</f>
        <v/>
      </c>
      <c r="L79" s="248" t="str">
        <f>IF(ISERROR(LOG(2^-'∆Ct calculation'!I78,2)),"",IF(LOG(2^-'∆Ct calculation'!I78,2)&gt;1,LOG(2^-'∆Ct calculation'!I78,2),-1/LOG(2^-'∆Ct calculation'!I78,2)))</f>
        <v/>
      </c>
      <c r="M79" s="248" t="str">
        <f>IF(ISERROR(LOG(2^-'∆Ct calculation'!J78,2)),"",IF(LOG(2^-'∆Ct calculation'!J78,2)&gt;1,LOG(2^-'∆Ct calculation'!J78,2),-1/LOG(2^-'∆Ct calculation'!J78,2)))</f>
        <v/>
      </c>
      <c r="N79" s="248" t="str">
        <f>IF(ISERROR(LOG(2^-'∆Ct calculation'!K78,2)),"",IF(LOG(2^-'∆Ct calculation'!K78,2)&gt;1,LOG(2^-'∆Ct calculation'!K78,2),-1/LOG(2^-'∆Ct calculation'!K78,2)))</f>
        <v/>
      </c>
      <c r="O79" s="92" t="str">
        <f>IF(ISERROR(LOG(2^-'∆Ct calculation'!L78,2)),"",IF(LOG(2^-'∆Ct calculation'!L78,2)&gt;1,LOG(2^-'∆Ct calculation'!L78,2),-1/LOG(2^-'∆Ct calculation'!L78,2)))</f>
        <v/>
      </c>
      <c r="P79" s="92" t="str">
        <f>IF(ISERROR(LOG(2^-'∆Ct calculation'!M78,2)),"",IF(LOG(2^-'∆Ct calculation'!M78,2)&gt;1,LOG(2^-'∆Ct calculation'!M78,2),-1/LOG(2^-'∆Ct calculation'!M78,2)))</f>
        <v/>
      </c>
      <c r="Q79" s="92" t="str">
        <f>IF(ISERROR(LOG(2^-'∆Ct calculation'!N78,2)),"",IF(LOG(2^-'∆Ct calculation'!N78,2)&gt;1,LOG(2^-'∆Ct calculation'!N78,2),-1/LOG(2^-'∆Ct calculation'!N78,2)))</f>
        <v/>
      </c>
      <c r="R79" s="92" t="str">
        <f>IF(ISERROR(LOG(2^-'∆Ct calculation'!O78,2)),"",IF(LOG(2^-'∆Ct calculation'!O78,2)&gt;1,LOG(2^-'∆Ct calculation'!O78,2),-1/LOG(2^-'∆Ct calculation'!O78,2)))</f>
        <v/>
      </c>
      <c r="S79" s="92" t="str">
        <f>IF(ISERROR(LOG(2^-'∆Ct calculation'!P78,2)),"",IF(LOG(2^-'∆Ct calculation'!P78,2)&gt;1,LOG(2^-'∆Ct calculation'!P78,2),-1/LOG(2^-'∆Ct calculation'!P78,2)))</f>
        <v/>
      </c>
      <c r="T79" s="92" t="str">
        <f>IF(ISERROR(LOG(2^-'∆Ct calculation'!Q78,2)),"",IF(LOG(2^-'∆Ct calculation'!Q78,2)&gt;1,LOG(2^-'∆Ct calculation'!Q78,2),-1/LOG(2^-'∆Ct calculation'!Q78,2)))</f>
        <v/>
      </c>
      <c r="U79" s="92" t="str">
        <f>IF(ISERROR(LOG(2^-'∆Ct calculation'!R78,2)),"",IF(LOG(2^-'∆Ct calculation'!R78,2)&gt;1,LOG(2^-'∆Ct calculation'!R78,2),-1/LOG(2^-'∆Ct calculation'!R78,2)))</f>
        <v/>
      </c>
      <c r="V79" s="92" t="str">
        <f>IF(ISERROR(LOG(2^-'∆Ct calculation'!S78,2)),"",IF(LOG(2^-'∆Ct calculation'!S78,2)&gt;1,LOG(2^-'∆Ct calculation'!S78,2),-1/LOG(2^-'∆Ct calculation'!S78,2)))</f>
        <v/>
      </c>
      <c r="W79" s="92" t="str">
        <f>IF(ISERROR(LOG(2^-'∆Ct calculation'!T78,2)),"",IF(LOG(2^-'∆Ct calculation'!T78,2)&gt;1,LOG(2^-'∆Ct calculation'!T78,2),-1/LOG(2^-'∆Ct calculation'!T78,2)))</f>
        <v/>
      </c>
      <c r="X79" s="92" t="str">
        <f>IF(ISERROR(LOG(2^-'∆Ct calculation'!U78,2)),"",IF(LOG(2^-'∆Ct calculation'!U78,2)&gt;1,LOG(2^-'∆Ct calculation'!U78,2),-1/LOG(2^-'∆Ct calculation'!U78,2)))</f>
        <v/>
      </c>
      <c r="Y79" s="92" t="str">
        <f>IF(ISERROR(LOG(2^-'∆Ct calculation'!V78,2)),"",IF(LOG(2^-'∆Ct calculation'!V78,2)&gt;1,LOG(2^-'∆Ct calculation'!V78,2),-1/LOG(2^-'∆Ct calculation'!V78,2)))</f>
        <v/>
      </c>
      <c r="Z79" s="92" t="str">
        <f>IF(ISERROR(LOG(2^-'∆Ct calculation'!W78,2)),"",IF(LOG(2^-'∆Ct calculation'!W78,2)&gt;1,LOG(2^-'∆Ct calculation'!W78,2),-1/LOG(2^-'∆Ct calculation'!W78,2)))</f>
        <v/>
      </c>
      <c r="AA79" s="92" t="str">
        <f>IF(ISERROR(LOG(2^-'∆Ct calculation'!X78,2)),"",IF(LOG(2^-'∆Ct calculation'!X78,2)&gt;1,LOG(2^-'∆Ct calculation'!X78,2),-1/LOG(2^-'∆Ct calculation'!X78,2)))</f>
        <v/>
      </c>
      <c r="AB79" s="92" t="str">
        <f>IF(ISERROR(LOG(2^-'∆Ct calculation'!Y78,2)),"",IF(LOG(2^-'∆Ct calculation'!Y78,2)&gt;1,LOG(2^-'∆Ct calculation'!Y78,2),-1/LOG(2^-'∆Ct calculation'!Y78,2)))</f>
        <v/>
      </c>
      <c r="AC79" s="92" t="str">
        <f>IF(ISERROR(LOG(2^-'∆Ct calculation'!Z78,2)),"",IF(LOG(2^-'∆Ct calculation'!Z78,2)&gt;1,LOG(2^-'∆Ct calculation'!Z78,2),-1/LOG(2^-'∆Ct calculation'!Z78,2)))</f>
        <v/>
      </c>
      <c r="AD79" s="92" t="str">
        <f>IF(ISERROR(LOG(2^-'∆Ct calculation'!AA78,2)),"",IF(LOG(2^-'∆Ct calculation'!AA78,2)&gt;1,LOG(2^-'∆Ct calculation'!AA78,2),-1/LOG(2^-'∆Ct calculation'!AA78,2)))</f>
        <v/>
      </c>
      <c r="AE79" s="92" t="str">
        <f>IF(ISERROR(LOG(2^-'∆Ct calculation'!AB78,2)),"",IF(LOG(2^-'∆Ct calculation'!AB78,2)&gt;1,LOG(2^-'∆Ct calculation'!AB78,2),-1/LOG(2^-'∆Ct calculation'!AB78,2)))</f>
        <v/>
      </c>
      <c r="AF79" s="92" t="str">
        <f>IF(ISERROR(LOG(2^-'∆Ct calculation'!AC78,2)),"",IF(LOG(2^-'∆Ct calculation'!AC78,2)&gt;1,LOG(2^-'∆Ct calculation'!AC78,2),-1/LOG(2^-'∆Ct calculation'!AC78,2)))</f>
        <v/>
      </c>
      <c r="AG79" s="92" t="str">
        <f>IF(ISERROR(LOG(2^-'∆Ct calculation'!AD78,2)),"",IF(LOG(2^-'∆Ct calculation'!AD78,2)&gt;1,LOG(2^-'∆Ct calculation'!AD78,2),-1/LOG(2^-'∆Ct calculation'!AD78,2)))</f>
        <v/>
      </c>
      <c r="AH79" s="92" t="str">
        <f>IF(ISERROR(LOG(2^-'∆Ct calculation'!AE78,2)),"",IF(LOG(2^-'∆Ct calculation'!AE78,2)&gt;1,LOG(2^-'∆Ct calculation'!AE78,2),-1/LOG(2^-'∆Ct calculation'!AE78,2)))</f>
        <v/>
      </c>
      <c r="AI79" s="92" t="str">
        <f>IF(ISERROR(LOG(2^-'∆Ct calculation'!AF78,2)),"",IF(LOG(2^-'∆Ct calculation'!AF78,2)&gt;1,LOG(2^-'∆Ct calculation'!AF78,2),-1/LOG(2^-'∆Ct calculation'!AF78,2)))</f>
        <v/>
      </c>
      <c r="AJ79" s="92" t="str">
        <f>IF(ISERROR(LOG(2^-'∆Ct calculation'!AG78,2)),"",IF(LOG(2^-'∆Ct calculation'!AG78,2)&gt;1,LOG(2^-'∆Ct calculation'!AG78,2),-1/LOG(2^-'∆Ct calculation'!AG78,2)))</f>
        <v/>
      </c>
      <c r="AK79" s="92" t="str">
        <f>IF(ISERROR(LOG(2^-'∆Ct calculation'!AH78,2)),"",IF(LOG(2^-'∆Ct calculation'!AH78,2)&gt;1,LOG(2^-'∆Ct calculation'!AH78,2),-1/LOG(2^-'∆Ct calculation'!AH78,2)))</f>
        <v/>
      </c>
      <c r="AL79" s="92" t="str">
        <f>IF(ISERROR(LOG(2^-'∆Ct calculation'!AI78,2)),"",IF(LOG(2^-'∆Ct calculation'!AI78,2)&gt;1,LOG(2^-'∆Ct calculation'!AI78,2),-1/LOG(2^-'∆Ct calculation'!AI78,2)))</f>
        <v/>
      </c>
      <c r="AM79" s="201"/>
      <c r="AN79" s="201"/>
      <c r="AO79" s="201"/>
      <c r="AP79" s="201"/>
      <c r="AQ79" s="201"/>
      <c r="AR79" s="201"/>
      <c r="AS79" s="201"/>
      <c r="AT79" s="201"/>
      <c r="AU79" s="201"/>
    </row>
    <row r="80" spans="1:47" ht="20.100000000000001" customHeight="1">
      <c r="A80" s="201"/>
      <c r="B80" s="201"/>
      <c r="C80" s="13" t="str">
        <f>IF('Gene Informations'!A80="","",'Gene Informations'!A80)</f>
        <v/>
      </c>
      <c r="D80" s="13" t="str">
        <f>IF('Gene Informations'!B80="","",'Gene Informations'!B80)</f>
        <v/>
      </c>
      <c r="E80" s="101" t="str">
        <f>'∆Ct and 2^(-∆Ct) means'!B79</f>
        <v/>
      </c>
      <c r="F80" s="248" t="str">
        <f>IF(ISERROR(LOG(2^-'∆Ct calculation'!C79,2)),"",IF(LOG(2^-'∆Ct calculation'!C79,2)&gt;1,LOG(2^-'∆Ct calculation'!C79,2),-1/LOG(2^-'∆Ct calculation'!C79,2)))</f>
        <v/>
      </c>
      <c r="G80" s="248" t="str">
        <f>IF(ISERROR(LOG(2^-'∆Ct calculation'!D79,2)),"",IF(LOG(2^-'∆Ct calculation'!D79,2)&gt;1,LOG(2^-'∆Ct calculation'!D79,2),-1/LOG(2^-'∆Ct calculation'!D79,2)))</f>
        <v/>
      </c>
      <c r="H80" s="248" t="str">
        <f>IF(ISERROR(LOG(2^-'∆Ct calculation'!E79,2)),"",IF(LOG(2^-'∆Ct calculation'!E79,2)&gt;1,LOG(2^-'∆Ct calculation'!E79,2),-1/LOG(2^-'∆Ct calculation'!E79,2)))</f>
        <v/>
      </c>
      <c r="I80" s="248" t="str">
        <f>IF(ISERROR(LOG(2^-'∆Ct calculation'!F79,2)),"",IF(LOG(2^-'∆Ct calculation'!F79,2)&gt;1,LOG(2^-'∆Ct calculation'!F79,2),-1/LOG(2^-'∆Ct calculation'!F79,2)))</f>
        <v/>
      </c>
      <c r="J80" s="248" t="str">
        <f>IF(ISERROR(LOG(2^-'∆Ct calculation'!G79,2)),"",IF(LOG(2^-'∆Ct calculation'!G79,2)&gt;1,LOG(2^-'∆Ct calculation'!G79,2),-1/LOG(2^-'∆Ct calculation'!G79,2)))</f>
        <v/>
      </c>
      <c r="K80" s="248" t="str">
        <f>IF(ISERROR(LOG(2^-'∆Ct calculation'!H79,2)),"",IF(LOG(2^-'∆Ct calculation'!H79,2)&gt;1,LOG(2^-'∆Ct calculation'!H79,2),-1/LOG(2^-'∆Ct calculation'!H79,2)))</f>
        <v/>
      </c>
      <c r="L80" s="248" t="str">
        <f>IF(ISERROR(LOG(2^-'∆Ct calculation'!I79,2)),"",IF(LOG(2^-'∆Ct calculation'!I79,2)&gt;1,LOG(2^-'∆Ct calculation'!I79,2),-1/LOG(2^-'∆Ct calculation'!I79,2)))</f>
        <v/>
      </c>
      <c r="M80" s="248" t="str">
        <f>IF(ISERROR(LOG(2^-'∆Ct calculation'!J79,2)),"",IF(LOG(2^-'∆Ct calculation'!J79,2)&gt;1,LOG(2^-'∆Ct calculation'!J79,2),-1/LOG(2^-'∆Ct calculation'!J79,2)))</f>
        <v/>
      </c>
      <c r="N80" s="248" t="str">
        <f>IF(ISERROR(LOG(2^-'∆Ct calculation'!K79,2)),"",IF(LOG(2^-'∆Ct calculation'!K79,2)&gt;1,LOG(2^-'∆Ct calculation'!K79,2),-1/LOG(2^-'∆Ct calculation'!K79,2)))</f>
        <v/>
      </c>
      <c r="O80" s="92" t="str">
        <f>IF(ISERROR(LOG(2^-'∆Ct calculation'!L79,2)),"",IF(LOG(2^-'∆Ct calculation'!L79,2)&gt;1,LOG(2^-'∆Ct calculation'!L79,2),-1/LOG(2^-'∆Ct calculation'!L79,2)))</f>
        <v/>
      </c>
      <c r="P80" s="92" t="str">
        <f>IF(ISERROR(LOG(2^-'∆Ct calculation'!M79,2)),"",IF(LOG(2^-'∆Ct calculation'!M79,2)&gt;1,LOG(2^-'∆Ct calculation'!M79,2),-1/LOG(2^-'∆Ct calculation'!M79,2)))</f>
        <v/>
      </c>
      <c r="Q80" s="92" t="str">
        <f>IF(ISERROR(LOG(2^-'∆Ct calculation'!N79,2)),"",IF(LOG(2^-'∆Ct calculation'!N79,2)&gt;1,LOG(2^-'∆Ct calculation'!N79,2),-1/LOG(2^-'∆Ct calculation'!N79,2)))</f>
        <v/>
      </c>
      <c r="R80" s="92" t="str">
        <f>IF(ISERROR(LOG(2^-'∆Ct calculation'!O79,2)),"",IF(LOG(2^-'∆Ct calculation'!O79,2)&gt;1,LOG(2^-'∆Ct calculation'!O79,2),-1/LOG(2^-'∆Ct calculation'!O79,2)))</f>
        <v/>
      </c>
      <c r="S80" s="92" t="str">
        <f>IF(ISERROR(LOG(2^-'∆Ct calculation'!P79,2)),"",IF(LOG(2^-'∆Ct calculation'!P79,2)&gt;1,LOG(2^-'∆Ct calculation'!P79,2),-1/LOG(2^-'∆Ct calculation'!P79,2)))</f>
        <v/>
      </c>
      <c r="T80" s="92" t="str">
        <f>IF(ISERROR(LOG(2^-'∆Ct calculation'!Q79,2)),"",IF(LOG(2^-'∆Ct calculation'!Q79,2)&gt;1,LOG(2^-'∆Ct calculation'!Q79,2),-1/LOG(2^-'∆Ct calculation'!Q79,2)))</f>
        <v/>
      </c>
      <c r="U80" s="92" t="str">
        <f>IF(ISERROR(LOG(2^-'∆Ct calculation'!R79,2)),"",IF(LOG(2^-'∆Ct calculation'!R79,2)&gt;1,LOG(2^-'∆Ct calculation'!R79,2),-1/LOG(2^-'∆Ct calculation'!R79,2)))</f>
        <v/>
      </c>
      <c r="V80" s="92" t="str">
        <f>IF(ISERROR(LOG(2^-'∆Ct calculation'!S79,2)),"",IF(LOG(2^-'∆Ct calculation'!S79,2)&gt;1,LOG(2^-'∆Ct calculation'!S79,2),-1/LOG(2^-'∆Ct calculation'!S79,2)))</f>
        <v/>
      </c>
      <c r="W80" s="92" t="str">
        <f>IF(ISERROR(LOG(2^-'∆Ct calculation'!T79,2)),"",IF(LOG(2^-'∆Ct calculation'!T79,2)&gt;1,LOG(2^-'∆Ct calculation'!T79,2),-1/LOG(2^-'∆Ct calculation'!T79,2)))</f>
        <v/>
      </c>
      <c r="X80" s="92" t="str">
        <f>IF(ISERROR(LOG(2^-'∆Ct calculation'!U79,2)),"",IF(LOG(2^-'∆Ct calculation'!U79,2)&gt;1,LOG(2^-'∆Ct calculation'!U79,2),-1/LOG(2^-'∆Ct calculation'!U79,2)))</f>
        <v/>
      </c>
      <c r="Y80" s="92" t="str">
        <f>IF(ISERROR(LOG(2^-'∆Ct calculation'!V79,2)),"",IF(LOG(2^-'∆Ct calculation'!V79,2)&gt;1,LOG(2^-'∆Ct calculation'!V79,2),-1/LOG(2^-'∆Ct calculation'!V79,2)))</f>
        <v/>
      </c>
      <c r="Z80" s="92" t="str">
        <f>IF(ISERROR(LOG(2^-'∆Ct calculation'!W79,2)),"",IF(LOG(2^-'∆Ct calculation'!W79,2)&gt;1,LOG(2^-'∆Ct calculation'!W79,2),-1/LOG(2^-'∆Ct calculation'!W79,2)))</f>
        <v/>
      </c>
      <c r="AA80" s="92" t="str">
        <f>IF(ISERROR(LOG(2^-'∆Ct calculation'!X79,2)),"",IF(LOG(2^-'∆Ct calculation'!X79,2)&gt;1,LOG(2^-'∆Ct calculation'!X79,2),-1/LOG(2^-'∆Ct calculation'!X79,2)))</f>
        <v/>
      </c>
      <c r="AB80" s="92" t="str">
        <f>IF(ISERROR(LOG(2^-'∆Ct calculation'!Y79,2)),"",IF(LOG(2^-'∆Ct calculation'!Y79,2)&gt;1,LOG(2^-'∆Ct calculation'!Y79,2),-1/LOG(2^-'∆Ct calculation'!Y79,2)))</f>
        <v/>
      </c>
      <c r="AC80" s="92" t="str">
        <f>IF(ISERROR(LOG(2^-'∆Ct calculation'!Z79,2)),"",IF(LOG(2^-'∆Ct calculation'!Z79,2)&gt;1,LOG(2^-'∆Ct calculation'!Z79,2),-1/LOG(2^-'∆Ct calculation'!Z79,2)))</f>
        <v/>
      </c>
      <c r="AD80" s="92" t="str">
        <f>IF(ISERROR(LOG(2^-'∆Ct calculation'!AA79,2)),"",IF(LOG(2^-'∆Ct calculation'!AA79,2)&gt;1,LOG(2^-'∆Ct calculation'!AA79,2),-1/LOG(2^-'∆Ct calculation'!AA79,2)))</f>
        <v/>
      </c>
      <c r="AE80" s="92" t="str">
        <f>IF(ISERROR(LOG(2^-'∆Ct calculation'!AB79,2)),"",IF(LOG(2^-'∆Ct calculation'!AB79,2)&gt;1,LOG(2^-'∆Ct calculation'!AB79,2),-1/LOG(2^-'∆Ct calculation'!AB79,2)))</f>
        <v/>
      </c>
      <c r="AF80" s="92" t="str">
        <f>IF(ISERROR(LOG(2^-'∆Ct calculation'!AC79,2)),"",IF(LOG(2^-'∆Ct calculation'!AC79,2)&gt;1,LOG(2^-'∆Ct calculation'!AC79,2),-1/LOG(2^-'∆Ct calculation'!AC79,2)))</f>
        <v/>
      </c>
      <c r="AG80" s="92" t="str">
        <f>IF(ISERROR(LOG(2^-'∆Ct calculation'!AD79,2)),"",IF(LOG(2^-'∆Ct calculation'!AD79,2)&gt;1,LOG(2^-'∆Ct calculation'!AD79,2),-1/LOG(2^-'∆Ct calculation'!AD79,2)))</f>
        <v/>
      </c>
      <c r="AH80" s="92" t="str">
        <f>IF(ISERROR(LOG(2^-'∆Ct calculation'!AE79,2)),"",IF(LOG(2^-'∆Ct calculation'!AE79,2)&gt;1,LOG(2^-'∆Ct calculation'!AE79,2),-1/LOG(2^-'∆Ct calculation'!AE79,2)))</f>
        <v/>
      </c>
      <c r="AI80" s="92" t="str">
        <f>IF(ISERROR(LOG(2^-'∆Ct calculation'!AF79,2)),"",IF(LOG(2^-'∆Ct calculation'!AF79,2)&gt;1,LOG(2^-'∆Ct calculation'!AF79,2),-1/LOG(2^-'∆Ct calculation'!AF79,2)))</f>
        <v/>
      </c>
      <c r="AJ80" s="92" t="str">
        <f>IF(ISERROR(LOG(2^-'∆Ct calculation'!AG79,2)),"",IF(LOG(2^-'∆Ct calculation'!AG79,2)&gt;1,LOG(2^-'∆Ct calculation'!AG79,2),-1/LOG(2^-'∆Ct calculation'!AG79,2)))</f>
        <v/>
      </c>
      <c r="AK80" s="92" t="str">
        <f>IF(ISERROR(LOG(2^-'∆Ct calculation'!AH79,2)),"",IF(LOG(2^-'∆Ct calculation'!AH79,2)&gt;1,LOG(2^-'∆Ct calculation'!AH79,2),-1/LOG(2^-'∆Ct calculation'!AH79,2)))</f>
        <v/>
      </c>
      <c r="AL80" s="92" t="str">
        <f>IF(ISERROR(LOG(2^-'∆Ct calculation'!AI79,2)),"",IF(LOG(2^-'∆Ct calculation'!AI79,2)&gt;1,LOG(2^-'∆Ct calculation'!AI79,2),-1/LOG(2^-'∆Ct calculation'!AI79,2)))</f>
        <v/>
      </c>
      <c r="AM80" s="201"/>
      <c r="AN80" s="201"/>
      <c r="AO80" s="201"/>
      <c r="AP80" s="201"/>
      <c r="AQ80" s="201"/>
      <c r="AR80" s="201"/>
      <c r="AS80" s="201"/>
      <c r="AT80" s="201"/>
      <c r="AU80" s="201"/>
    </row>
    <row r="81" spans="1:47" ht="20.100000000000001" customHeight="1">
      <c r="A81" s="201"/>
      <c r="B81" s="201"/>
      <c r="C81" s="13" t="str">
        <f>IF('Gene Informations'!A81="","",'Gene Informations'!A81)</f>
        <v/>
      </c>
      <c r="D81" s="13" t="str">
        <f>IF('Gene Informations'!B81="","",'Gene Informations'!B81)</f>
        <v/>
      </c>
      <c r="E81" s="101" t="str">
        <f>'∆Ct and 2^(-∆Ct) means'!B80</f>
        <v/>
      </c>
      <c r="F81" s="248" t="str">
        <f>IF(ISERROR(LOG(2^-'∆Ct calculation'!C80,2)),"",IF(LOG(2^-'∆Ct calculation'!C80,2)&gt;1,LOG(2^-'∆Ct calculation'!C80,2),-1/LOG(2^-'∆Ct calculation'!C80,2)))</f>
        <v/>
      </c>
      <c r="G81" s="248" t="str">
        <f>IF(ISERROR(LOG(2^-'∆Ct calculation'!D80,2)),"",IF(LOG(2^-'∆Ct calculation'!D80,2)&gt;1,LOG(2^-'∆Ct calculation'!D80,2),-1/LOG(2^-'∆Ct calculation'!D80,2)))</f>
        <v/>
      </c>
      <c r="H81" s="248" t="str">
        <f>IF(ISERROR(LOG(2^-'∆Ct calculation'!E80,2)),"",IF(LOG(2^-'∆Ct calculation'!E80,2)&gt;1,LOG(2^-'∆Ct calculation'!E80,2),-1/LOG(2^-'∆Ct calculation'!E80,2)))</f>
        <v/>
      </c>
      <c r="I81" s="248" t="str">
        <f>IF(ISERROR(LOG(2^-'∆Ct calculation'!F80,2)),"",IF(LOG(2^-'∆Ct calculation'!F80,2)&gt;1,LOG(2^-'∆Ct calculation'!F80,2),-1/LOG(2^-'∆Ct calculation'!F80,2)))</f>
        <v/>
      </c>
      <c r="J81" s="248" t="str">
        <f>IF(ISERROR(LOG(2^-'∆Ct calculation'!G80,2)),"",IF(LOG(2^-'∆Ct calculation'!G80,2)&gt;1,LOG(2^-'∆Ct calculation'!G80,2),-1/LOG(2^-'∆Ct calculation'!G80,2)))</f>
        <v/>
      </c>
      <c r="K81" s="248" t="str">
        <f>IF(ISERROR(LOG(2^-'∆Ct calculation'!H80,2)),"",IF(LOG(2^-'∆Ct calculation'!H80,2)&gt;1,LOG(2^-'∆Ct calculation'!H80,2),-1/LOG(2^-'∆Ct calculation'!H80,2)))</f>
        <v/>
      </c>
      <c r="L81" s="248" t="str">
        <f>IF(ISERROR(LOG(2^-'∆Ct calculation'!I80,2)),"",IF(LOG(2^-'∆Ct calculation'!I80,2)&gt;1,LOG(2^-'∆Ct calculation'!I80,2),-1/LOG(2^-'∆Ct calculation'!I80,2)))</f>
        <v/>
      </c>
      <c r="M81" s="248" t="str">
        <f>IF(ISERROR(LOG(2^-'∆Ct calculation'!J80,2)),"",IF(LOG(2^-'∆Ct calculation'!J80,2)&gt;1,LOG(2^-'∆Ct calculation'!J80,2),-1/LOG(2^-'∆Ct calculation'!J80,2)))</f>
        <v/>
      </c>
      <c r="N81" s="248" t="str">
        <f>IF(ISERROR(LOG(2^-'∆Ct calculation'!K80,2)),"",IF(LOG(2^-'∆Ct calculation'!K80,2)&gt;1,LOG(2^-'∆Ct calculation'!K80,2),-1/LOG(2^-'∆Ct calculation'!K80,2)))</f>
        <v/>
      </c>
      <c r="O81" s="92" t="str">
        <f>IF(ISERROR(LOG(2^-'∆Ct calculation'!L80,2)),"",IF(LOG(2^-'∆Ct calculation'!L80,2)&gt;1,LOG(2^-'∆Ct calculation'!L80,2),-1/LOG(2^-'∆Ct calculation'!L80,2)))</f>
        <v/>
      </c>
      <c r="P81" s="92" t="str">
        <f>IF(ISERROR(LOG(2^-'∆Ct calculation'!M80,2)),"",IF(LOG(2^-'∆Ct calculation'!M80,2)&gt;1,LOG(2^-'∆Ct calculation'!M80,2),-1/LOG(2^-'∆Ct calculation'!M80,2)))</f>
        <v/>
      </c>
      <c r="Q81" s="92" t="str">
        <f>IF(ISERROR(LOG(2^-'∆Ct calculation'!N80,2)),"",IF(LOG(2^-'∆Ct calculation'!N80,2)&gt;1,LOG(2^-'∆Ct calculation'!N80,2),-1/LOG(2^-'∆Ct calculation'!N80,2)))</f>
        <v/>
      </c>
      <c r="R81" s="92" t="str">
        <f>IF(ISERROR(LOG(2^-'∆Ct calculation'!O80,2)),"",IF(LOG(2^-'∆Ct calculation'!O80,2)&gt;1,LOG(2^-'∆Ct calculation'!O80,2),-1/LOG(2^-'∆Ct calculation'!O80,2)))</f>
        <v/>
      </c>
      <c r="S81" s="92" t="str">
        <f>IF(ISERROR(LOG(2^-'∆Ct calculation'!P80,2)),"",IF(LOG(2^-'∆Ct calculation'!P80,2)&gt;1,LOG(2^-'∆Ct calculation'!P80,2),-1/LOG(2^-'∆Ct calculation'!P80,2)))</f>
        <v/>
      </c>
      <c r="T81" s="92" t="str">
        <f>IF(ISERROR(LOG(2^-'∆Ct calculation'!Q80,2)),"",IF(LOG(2^-'∆Ct calculation'!Q80,2)&gt;1,LOG(2^-'∆Ct calculation'!Q80,2),-1/LOG(2^-'∆Ct calculation'!Q80,2)))</f>
        <v/>
      </c>
      <c r="U81" s="92" t="str">
        <f>IF(ISERROR(LOG(2^-'∆Ct calculation'!R80,2)),"",IF(LOG(2^-'∆Ct calculation'!R80,2)&gt;1,LOG(2^-'∆Ct calculation'!R80,2),-1/LOG(2^-'∆Ct calculation'!R80,2)))</f>
        <v/>
      </c>
      <c r="V81" s="92" t="str">
        <f>IF(ISERROR(LOG(2^-'∆Ct calculation'!S80,2)),"",IF(LOG(2^-'∆Ct calculation'!S80,2)&gt;1,LOG(2^-'∆Ct calculation'!S80,2),-1/LOG(2^-'∆Ct calculation'!S80,2)))</f>
        <v/>
      </c>
      <c r="W81" s="92" t="str">
        <f>IF(ISERROR(LOG(2^-'∆Ct calculation'!T80,2)),"",IF(LOG(2^-'∆Ct calculation'!T80,2)&gt;1,LOG(2^-'∆Ct calculation'!T80,2),-1/LOG(2^-'∆Ct calculation'!T80,2)))</f>
        <v/>
      </c>
      <c r="X81" s="92" t="str">
        <f>IF(ISERROR(LOG(2^-'∆Ct calculation'!U80,2)),"",IF(LOG(2^-'∆Ct calculation'!U80,2)&gt;1,LOG(2^-'∆Ct calculation'!U80,2),-1/LOG(2^-'∆Ct calculation'!U80,2)))</f>
        <v/>
      </c>
      <c r="Y81" s="92" t="str">
        <f>IF(ISERROR(LOG(2^-'∆Ct calculation'!V80,2)),"",IF(LOG(2^-'∆Ct calculation'!V80,2)&gt;1,LOG(2^-'∆Ct calculation'!V80,2),-1/LOG(2^-'∆Ct calculation'!V80,2)))</f>
        <v/>
      </c>
      <c r="Z81" s="92" t="str">
        <f>IF(ISERROR(LOG(2^-'∆Ct calculation'!W80,2)),"",IF(LOG(2^-'∆Ct calculation'!W80,2)&gt;1,LOG(2^-'∆Ct calculation'!W80,2),-1/LOG(2^-'∆Ct calculation'!W80,2)))</f>
        <v/>
      </c>
      <c r="AA81" s="92" t="str">
        <f>IF(ISERROR(LOG(2^-'∆Ct calculation'!X80,2)),"",IF(LOG(2^-'∆Ct calculation'!X80,2)&gt;1,LOG(2^-'∆Ct calculation'!X80,2),-1/LOG(2^-'∆Ct calculation'!X80,2)))</f>
        <v/>
      </c>
      <c r="AB81" s="92" t="str">
        <f>IF(ISERROR(LOG(2^-'∆Ct calculation'!Y80,2)),"",IF(LOG(2^-'∆Ct calculation'!Y80,2)&gt;1,LOG(2^-'∆Ct calculation'!Y80,2),-1/LOG(2^-'∆Ct calculation'!Y80,2)))</f>
        <v/>
      </c>
      <c r="AC81" s="92" t="str">
        <f>IF(ISERROR(LOG(2^-'∆Ct calculation'!Z80,2)),"",IF(LOG(2^-'∆Ct calculation'!Z80,2)&gt;1,LOG(2^-'∆Ct calculation'!Z80,2),-1/LOG(2^-'∆Ct calculation'!Z80,2)))</f>
        <v/>
      </c>
      <c r="AD81" s="92" t="str">
        <f>IF(ISERROR(LOG(2^-'∆Ct calculation'!AA80,2)),"",IF(LOG(2^-'∆Ct calculation'!AA80,2)&gt;1,LOG(2^-'∆Ct calculation'!AA80,2),-1/LOG(2^-'∆Ct calculation'!AA80,2)))</f>
        <v/>
      </c>
      <c r="AE81" s="92" t="str">
        <f>IF(ISERROR(LOG(2^-'∆Ct calculation'!AB80,2)),"",IF(LOG(2^-'∆Ct calculation'!AB80,2)&gt;1,LOG(2^-'∆Ct calculation'!AB80,2),-1/LOG(2^-'∆Ct calculation'!AB80,2)))</f>
        <v/>
      </c>
      <c r="AF81" s="92" t="str">
        <f>IF(ISERROR(LOG(2^-'∆Ct calculation'!AC80,2)),"",IF(LOG(2^-'∆Ct calculation'!AC80,2)&gt;1,LOG(2^-'∆Ct calculation'!AC80,2),-1/LOG(2^-'∆Ct calculation'!AC80,2)))</f>
        <v/>
      </c>
      <c r="AG81" s="92" t="str">
        <f>IF(ISERROR(LOG(2^-'∆Ct calculation'!AD80,2)),"",IF(LOG(2^-'∆Ct calculation'!AD80,2)&gt;1,LOG(2^-'∆Ct calculation'!AD80,2),-1/LOG(2^-'∆Ct calculation'!AD80,2)))</f>
        <v/>
      </c>
      <c r="AH81" s="92" t="str">
        <f>IF(ISERROR(LOG(2^-'∆Ct calculation'!AE80,2)),"",IF(LOG(2^-'∆Ct calculation'!AE80,2)&gt;1,LOG(2^-'∆Ct calculation'!AE80,2),-1/LOG(2^-'∆Ct calculation'!AE80,2)))</f>
        <v/>
      </c>
      <c r="AI81" s="92" t="str">
        <f>IF(ISERROR(LOG(2^-'∆Ct calculation'!AF80,2)),"",IF(LOG(2^-'∆Ct calculation'!AF80,2)&gt;1,LOG(2^-'∆Ct calculation'!AF80,2),-1/LOG(2^-'∆Ct calculation'!AF80,2)))</f>
        <v/>
      </c>
      <c r="AJ81" s="92" t="str">
        <f>IF(ISERROR(LOG(2^-'∆Ct calculation'!AG80,2)),"",IF(LOG(2^-'∆Ct calculation'!AG80,2)&gt;1,LOG(2^-'∆Ct calculation'!AG80,2),-1/LOG(2^-'∆Ct calculation'!AG80,2)))</f>
        <v/>
      </c>
      <c r="AK81" s="92" t="str">
        <f>IF(ISERROR(LOG(2^-'∆Ct calculation'!AH80,2)),"",IF(LOG(2^-'∆Ct calculation'!AH80,2)&gt;1,LOG(2^-'∆Ct calculation'!AH80,2),-1/LOG(2^-'∆Ct calculation'!AH80,2)))</f>
        <v/>
      </c>
      <c r="AL81" s="92" t="str">
        <f>IF(ISERROR(LOG(2^-'∆Ct calculation'!AI80,2)),"",IF(LOG(2^-'∆Ct calculation'!AI80,2)&gt;1,LOG(2^-'∆Ct calculation'!AI80,2),-1/LOG(2^-'∆Ct calculation'!AI80,2)))</f>
        <v/>
      </c>
      <c r="AM81" s="201"/>
      <c r="AN81" s="201"/>
      <c r="AO81" s="201"/>
      <c r="AP81" s="201"/>
      <c r="AQ81" s="201"/>
      <c r="AR81" s="201"/>
      <c r="AS81" s="201"/>
      <c r="AT81" s="201"/>
      <c r="AU81" s="201"/>
    </row>
    <row r="82" spans="1:47" ht="20.100000000000001" customHeight="1">
      <c r="A82" s="201"/>
      <c r="B82" s="201"/>
      <c r="C82" s="13" t="str">
        <f>IF('Gene Informations'!A82="","",'Gene Informations'!A82)</f>
        <v/>
      </c>
      <c r="D82" s="13" t="str">
        <f>IF('Gene Informations'!B82="","",'Gene Informations'!B82)</f>
        <v/>
      </c>
      <c r="E82" s="101" t="str">
        <f>'∆Ct and 2^(-∆Ct) means'!B81</f>
        <v/>
      </c>
      <c r="F82" s="248" t="str">
        <f>IF(ISERROR(LOG(2^-'∆Ct calculation'!C81,2)),"",IF(LOG(2^-'∆Ct calculation'!C81,2)&gt;1,LOG(2^-'∆Ct calculation'!C81,2),-1/LOG(2^-'∆Ct calculation'!C81,2)))</f>
        <v/>
      </c>
      <c r="G82" s="248" t="str">
        <f>IF(ISERROR(LOG(2^-'∆Ct calculation'!D81,2)),"",IF(LOG(2^-'∆Ct calculation'!D81,2)&gt;1,LOG(2^-'∆Ct calculation'!D81,2),-1/LOG(2^-'∆Ct calculation'!D81,2)))</f>
        <v/>
      </c>
      <c r="H82" s="248" t="str">
        <f>IF(ISERROR(LOG(2^-'∆Ct calculation'!E81,2)),"",IF(LOG(2^-'∆Ct calculation'!E81,2)&gt;1,LOG(2^-'∆Ct calculation'!E81,2),-1/LOG(2^-'∆Ct calculation'!E81,2)))</f>
        <v/>
      </c>
      <c r="I82" s="248" t="str">
        <f>IF(ISERROR(LOG(2^-'∆Ct calculation'!F81,2)),"",IF(LOG(2^-'∆Ct calculation'!F81,2)&gt;1,LOG(2^-'∆Ct calculation'!F81,2),-1/LOG(2^-'∆Ct calculation'!F81,2)))</f>
        <v/>
      </c>
      <c r="J82" s="248" t="str">
        <f>IF(ISERROR(LOG(2^-'∆Ct calculation'!G81,2)),"",IF(LOG(2^-'∆Ct calculation'!G81,2)&gt;1,LOG(2^-'∆Ct calculation'!G81,2),-1/LOG(2^-'∆Ct calculation'!G81,2)))</f>
        <v/>
      </c>
      <c r="K82" s="248" t="str">
        <f>IF(ISERROR(LOG(2^-'∆Ct calculation'!H81,2)),"",IF(LOG(2^-'∆Ct calculation'!H81,2)&gt;1,LOG(2^-'∆Ct calculation'!H81,2),-1/LOG(2^-'∆Ct calculation'!H81,2)))</f>
        <v/>
      </c>
      <c r="L82" s="248" t="str">
        <f>IF(ISERROR(LOG(2^-'∆Ct calculation'!I81,2)),"",IF(LOG(2^-'∆Ct calculation'!I81,2)&gt;1,LOG(2^-'∆Ct calculation'!I81,2),-1/LOG(2^-'∆Ct calculation'!I81,2)))</f>
        <v/>
      </c>
      <c r="M82" s="248" t="str">
        <f>IF(ISERROR(LOG(2^-'∆Ct calculation'!J81,2)),"",IF(LOG(2^-'∆Ct calculation'!J81,2)&gt;1,LOG(2^-'∆Ct calculation'!J81,2),-1/LOG(2^-'∆Ct calculation'!J81,2)))</f>
        <v/>
      </c>
      <c r="N82" s="248" t="str">
        <f>IF(ISERROR(LOG(2^-'∆Ct calculation'!K81,2)),"",IF(LOG(2^-'∆Ct calculation'!K81,2)&gt;1,LOG(2^-'∆Ct calculation'!K81,2),-1/LOG(2^-'∆Ct calculation'!K81,2)))</f>
        <v/>
      </c>
      <c r="O82" s="92" t="str">
        <f>IF(ISERROR(LOG(2^-'∆Ct calculation'!L81,2)),"",IF(LOG(2^-'∆Ct calculation'!L81,2)&gt;1,LOG(2^-'∆Ct calculation'!L81,2),-1/LOG(2^-'∆Ct calculation'!L81,2)))</f>
        <v/>
      </c>
      <c r="P82" s="92" t="str">
        <f>IF(ISERROR(LOG(2^-'∆Ct calculation'!M81,2)),"",IF(LOG(2^-'∆Ct calculation'!M81,2)&gt;1,LOG(2^-'∆Ct calculation'!M81,2),-1/LOG(2^-'∆Ct calculation'!M81,2)))</f>
        <v/>
      </c>
      <c r="Q82" s="92" t="str">
        <f>IF(ISERROR(LOG(2^-'∆Ct calculation'!N81,2)),"",IF(LOG(2^-'∆Ct calculation'!N81,2)&gt;1,LOG(2^-'∆Ct calculation'!N81,2),-1/LOG(2^-'∆Ct calculation'!N81,2)))</f>
        <v/>
      </c>
      <c r="R82" s="92" t="str">
        <f>IF(ISERROR(LOG(2^-'∆Ct calculation'!O81,2)),"",IF(LOG(2^-'∆Ct calculation'!O81,2)&gt;1,LOG(2^-'∆Ct calculation'!O81,2),-1/LOG(2^-'∆Ct calculation'!O81,2)))</f>
        <v/>
      </c>
      <c r="S82" s="92" t="str">
        <f>IF(ISERROR(LOG(2^-'∆Ct calculation'!P81,2)),"",IF(LOG(2^-'∆Ct calculation'!P81,2)&gt;1,LOG(2^-'∆Ct calculation'!P81,2),-1/LOG(2^-'∆Ct calculation'!P81,2)))</f>
        <v/>
      </c>
      <c r="T82" s="92" t="str">
        <f>IF(ISERROR(LOG(2^-'∆Ct calculation'!Q81,2)),"",IF(LOG(2^-'∆Ct calculation'!Q81,2)&gt;1,LOG(2^-'∆Ct calculation'!Q81,2),-1/LOG(2^-'∆Ct calculation'!Q81,2)))</f>
        <v/>
      </c>
      <c r="U82" s="92" t="str">
        <f>IF(ISERROR(LOG(2^-'∆Ct calculation'!R81,2)),"",IF(LOG(2^-'∆Ct calculation'!R81,2)&gt;1,LOG(2^-'∆Ct calculation'!R81,2),-1/LOG(2^-'∆Ct calculation'!R81,2)))</f>
        <v/>
      </c>
      <c r="V82" s="92" t="str">
        <f>IF(ISERROR(LOG(2^-'∆Ct calculation'!S81,2)),"",IF(LOG(2^-'∆Ct calculation'!S81,2)&gt;1,LOG(2^-'∆Ct calculation'!S81,2),-1/LOG(2^-'∆Ct calculation'!S81,2)))</f>
        <v/>
      </c>
      <c r="W82" s="92" t="str">
        <f>IF(ISERROR(LOG(2^-'∆Ct calculation'!T81,2)),"",IF(LOG(2^-'∆Ct calculation'!T81,2)&gt;1,LOG(2^-'∆Ct calculation'!T81,2),-1/LOG(2^-'∆Ct calculation'!T81,2)))</f>
        <v/>
      </c>
      <c r="X82" s="92" t="str">
        <f>IF(ISERROR(LOG(2^-'∆Ct calculation'!U81,2)),"",IF(LOG(2^-'∆Ct calculation'!U81,2)&gt;1,LOG(2^-'∆Ct calculation'!U81,2),-1/LOG(2^-'∆Ct calculation'!U81,2)))</f>
        <v/>
      </c>
      <c r="Y82" s="92" t="str">
        <f>IF(ISERROR(LOG(2^-'∆Ct calculation'!V81,2)),"",IF(LOG(2^-'∆Ct calculation'!V81,2)&gt;1,LOG(2^-'∆Ct calculation'!V81,2),-1/LOG(2^-'∆Ct calculation'!V81,2)))</f>
        <v/>
      </c>
      <c r="Z82" s="92" t="str">
        <f>IF(ISERROR(LOG(2^-'∆Ct calculation'!W81,2)),"",IF(LOG(2^-'∆Ct calculation'!W81,2)&gt;1,LOG(2^-'∆Ct calculation'!W81,2),-1/LOG(2^-'∆Ct calculation'!W81,2)))</f>
        <v/>
      </c>
      <c r="AA82" s="92" t="str">
        <f>IF(ISERROR(LOG(2^-'∆Ct calculation'!X81,2)),"",IF(LOG(2^-'∆Ct calculation'!X81,2)&gt;1,LOG(2^-'∆Ct calculation'!X81,2),-1/LOG(2^-'∆Ct calculation'!X81,2)))</f>
        <v/>
      </c>
      <c r="AB82" s="92" t="str">
        <f>IF(ISERROR(LOG(2^-'∆Ct calculation'!Y81,2)),"",IF(LOG(2^-'∆Ct calculation'!Y81,2)&gt;1,LOG(2^-'∆Ct calculation'!Y81,2),-1/LOG(2^-'∆Ct calculation'!Y81,2)))</f>
        <v/>
      </c>
      <c r="AC82" s="92" t="str">
        <f>IF(ISERROR(LOG(2^-'∆Ct calculation'!Z81,2)),"",IF(LOG(2^-'∆Ct calculation'!Z81,2)&gt;1,LOG(2^-'∆Ct calculation'!Z81,2),-1/LOG(2^-'∆Ct calculation'!Z81,2)))</f>
        <v/>
      </c>
      <c r="AD82" s="92" t="str">
        <f>IF(ISERROR(LOG(2^-'∆Ct calculation'!AA81,2)),"",IF(LOG(2^-'∆Ct calculation'!AA81,2)&gt;1,LOG(2^-'∆Ct calculation'!AA81,2),-1/LOG(2^-'∆Ct calculation'!AA81,2)))</f>
        <v/>
      </c>
      <c r="AE82" s="92" t="str">
        <f>IF(ISERROR(LOG(2^-'∆Ct calculation'!AB81,2)),"",IF(LOG(2^-'∆Ct calculation'!AB81,2)&gt;1,LOG(2^-'∆Ct calculation'!AB81,2),-1/LOG(2^-'∆Ct calculation'!AB81,2)))</f>
        <v/>
      </c>
      <c r="AF82" s="92" t="str">
        <f>IF(ISERROR(LOG(2^-'∆Ct calculation'!AC81,2)),"",IF(LOG(2^-'∆Ct calculation'!AC81,2)&gt;1,LOG(2^-'∆Ct calculation'!AC81,2),-1/LOG(2^-'∆Ct calculation'!AC81,2)))</f>
        <v/>
      </c>
      <c r="AG82" s="92" t="str">
        <f>IF(ISERROR(LOG(2^-'∆Ct calculation'!AD81,2)),"",IF(LOG(2^-'∆Ct calculation'!AD81,2)&gt;1,LOG(2^-'∆Ct calculation'!AD81,2),-1/LOG(2^-'∆Ct calculation'!AD81,2)))</f>
        <v/>
      </c>
      <c r="AH82" s="92" t="str">
        <f>IF(ISERROR(LOG(2^-'∆Ct calculation'!AE81,2)),"",IF(LOG(2^-'∆Ct calculation'!AE81,2)&gt;1,LOG(2^-'∆Ct calculation'!AE81,2),-1/LOG(2^-'∆Ct calculation'!AE81,2)))</f>
        <v/>
      </c>
      <c r="AI82" s="92" t="str">
        <f>IF(ISERROR(LOG(2^-'∆Ct calculation'!AF81,2)),"",IF(LOG(2^-'∆Ct calculation'!AF81,2)&gt;1,LOG(2^-'∆Ct calculation'!AF81,2),-1/LOG(2^-'∆Ct calculation'!AF81,2)))</f>
        <v/>
      </c>
      <c r="AJ82" s="92" t="str">
        <f>IF(ISERROR(LOG(2^-'∆Ct calculation'!AG81,2)),"",IF(LOG(2^-'∆Ct calculation'!AG81,2)&gt;1,LOG(2^-'∆Ct calculation'!AG81,2),-1/LOG(2^-'∆Ct calculation'!AG81,2)))</f>
        <v/>
      </c>
      <c r="AK82" s="92" t="str">
        <f>IF(ISERROR(LOG(2^-'∆Ct calculation'!AH81,2)),"",IF(LOG(2^-'∆Ct calculation'!AH81,2)&gt;1,LOG(2^-'∆Ct calculation'!AH81,2),-1/LOG(2^-'∆Ct calculation'!AH81,2)))</f>
        <v/>
      </c>
      <c r="AL82" s="92" t="str">
        <f>IF(ISERROR(LOG(2^-'∆Ct calculation'!AI81,2)),"",IF(LOG(2^-'∆Ct calculation'!AI81,2)&gt;1,LOG(2^-'∆Ct calculation'!AI81,2),-1/LOG(2^-'∆Ct calculation'!AI81,2)))</f>
        <v/>
      </c>
      <c r="AM82" s="201"/>
      <c r="AN82" s="201"/>
      <c r="AO82" s="201"/>
      <c r="AP82" s="201"/>
      <c r="AQ82" s="201"/>
      <c r="AR82" s="201"/>
      <c r="AS82" s="201"/>
      <c r="AT82" s="201"/>
      <c r="AU82" s="201"/>
    </row>
    <row r="83" spans="1:47" ht="20.100000000000001" customHeight="1">
      <c r="A83" s="201"/>
      <c r="B83" s="201"/>
      <c r="C83" s="13" t="str">
        <f>IF('Gene Informations'!A83="","",'Gene Informations'!A83)</f>
        <v/>
      </c>
      <c r="D83" s="13" t="str">
        <f>IF('Gene Informations'!B83="","",'Gene Informations'!B83)</f>
        <v/>
      </c>
      <c r="E83" s="101" t="str">
        <f>'∆Ct and 2^(-∆Ct) means'!B82</f>
        <v/>
      </c>
      <c r="F83" s="248" t="str">
        <f>IF(ISERROR(LOG(2^-'∆Ct calculation'!C82,2)),"",IF(LOG(2^-'∆Ct calculation'!C82,2)&gt;1,LOG(2^-'∆Ct calculation'!C82,2),-1/LOG(2^-'∆Ct calculation'!C82,2)))</f>
        <v/>
      </c>
      <c r="G83" s="248" t="str">
        <f>IF(ISERROR(LOG(2^-'∆Ct calculation'!D82,2)),"",IF(LOG(2^-'∆Ct calculation'!D82,2)&gt;1,LOG(2^-'∆Ct calculation'!D82,2),-1/LOG(2^-'∆Ct calculation'!D82,2)))</f>
        <v/>
      </c>
      <c r="H83" s="248" t="str">
        <f>IF(ISERROR(LOG(2^-'∆Ct calculation'!E82,2)),"",IF(LOG(2^-'∆Ct calculation'!E82,2)&gt;1,LOG(2^-'∆Ct calculation'!E82,2),-1/LOG(2^-'∆Ct calculation'!E82,2)))</f>
        <v/>
      </c>
      <c r="I83" s="248" t="str">
        <f>IF(ISERROR(LOG(2^-'∆Ct calculation'!F82,2)),"",IF(LOG(2^-'∆Ct calculation'!F82,2)&gt;1,LOG(2^-'∆Ct calculation'!F82,2),-1/LOG(2^-'∆Ct calculation'!F82,2)))</f>
        <v/>
      </c>
      <c r="J83" s="248" t="str">
        <f>IF(ISERROR(LOG(2^-'∆Ct calculation'!G82,2)),"",IF(LOG(2^-'∆Ct calculation'!G82,2)&gt;1,LOG(2^-'∆Ct calculation'!G82,2),-1/LOG(2^-'∆Ct calculation'!G82,2)))</f>
        <v/>
      </c>
      <c r="K83" s="248" t="str">
        <f>IF(ISERROR(LOG(2^-'∆Ct calculation'!H82,2)),"",IF(LOG(2^-'∆Ct calculation'!H82,2)&gt;1,LOG(2^-'∆Ct calculation'!H82,2),-1/LOG(2^-'∆Ct calculation'!H82,2)))</f>
        <v/>
      </c>
      <c r="L83" s="248" t="str">
        <f>IF(ISERROR(LOG(2^-'∆Ct calculation'!I82,2)),"",IF(LOG(2^-'∆Ct calculation'!I82,2)&gt;1,LOG(2^-'∆Ct calculation'!I82,2),-1/LOG(2^-'∆Ct calculation'!I82,2)))</f>
        <v/>
      </c>
      <c r="M83" s="248" t="str">
        <f>IF(ISERROR(LOG(2^-'∆Ct calculation'!J82,2)),"",IF(LOG(2^-'∆Ct calculation'!J82,2)&gt;1,LOG(2^-'∆Ct calculation'!J82,2),-1/LOG(2^-'∆Ct calculation'!J82,2)))</f>
        <v/>
      </c>
      <c r="N83" s="248" t="str">
        <f>IF(ISERROR(LOG(2^-'∆Ct calculation'!K82,2)),"",IF(LOG(2^-'∆Ct calculation'!K82,2)&gt;1,LOG(2^-'∆Ct calculation'!K82,2),-1/LOG(2^-'∆Ct calculation'!K82,2)))</f>
        <v/>
      </c>
      <c r="O83" s="92" t="str">
        <f>IF(ISERROR(LOG(2^-'∆Ct calculation'!L82,2)),"",IF(LOG(2^-'∆Ct calculation'!L82,2)&gt;1,LOG(2^-'∆Ct calculation'!L82,2),-1/LOG(2^-'∆Ct calculation'!L82,2)))</f>
        <v/>
      </c>
      <c r="P83" s="92" t="str">
        <f>IF(ISERROR(LOG(2^-'∆Ct calculation'!M82,2)),"",IF(LOG(2^-'∆Ct calculation'!M82,2)&gt;1,LOG(2^-'∆Ct calculation'!M82,2),-1/LOG(2^-'∆Ct calculation'!M82,2)))</f>
        <v/>
      </c>
      <c r="Q83" s="92" t="str">
        <f>IF(ISERROR(LOG(2^-'∆Ct calculation'!N82,2)),"",IF(LOG(2^-'∆Ct calculation'!N82,2)&gt;1,LOG(2^-'∆Ct calculation'!N82,2),-1/LOG(2^-'∆Ct calculation'!N82,2)))</f>
        <v/>
      </c>
      <c r="R83" s="92" t="str">
        <f>IF(ISERROR(LOG(2^-'∆Ct calculation'!O82,2)),"",IF(LOG(2^-'∆Ct calculation'!O82,2)&gt;1,LOG(2^-'∆Ct calculation'!O82,2),-1/LOG(2^-'∆Ct calculation'!O82,2)))</f>
        <v/>
      </c>
      <c r="S83" s="92" t="str">
        <f>IF(ISERROR(LOG(2^-'∆Ct calculation'!P82,2)),"",IF(LOG(2^-'∆Ct calculation'!P82,2)&gt;1,LOG(2^-'∆Ct calculation'!P82,2),-1/LOG(2^-'∆Ct calculation'!P82,2)))</f>
        <v/>
      </c>
      <c r="T83" s="92" t="str">
        <f>IF(ISERROR(LOG(2^-'∆Ct calculation'!Q82,2)),"",IF(LOG(2^-'∆Ct calculation'!Q82,2)&gt;1,LOG(2^-'∆Ct calculation'!Q82,2),-1/LOG(2^-'∆Ct calculation'!Q82,2)))</f>
        <v/>
      </c>
      <c r="U83" s="92" t="str">
        <f>IF(ISERROR(LOG(2^-'∆Ct calculation'!R82,2)),"",IF(LOG(2^-'∆Ct calculation'!R82,2)&gt;1,LOG(2^-'∆Ct calculation'!R82,2),-1/LOG(2^-'∆Ct calculation'!R82,2)))</f>
        <v/>
      </c>
      <c r="V83" s="92" t="str">
        <f>IF(ISERROR(LOG(2^-'∆Ct calculation'!S82,2)),"",IF(LOG(2^-'∆Ct calculation'!S82,2)&gt;1,LOG(2^-'∆Ct calculation'!S82,2),-1/LOG(2^-'∆Ct calculation'!S82,2)))</f>
        <v/>
      </c>
      <c r="W83" s="92" t="str">
        <f>IF(ISERROR(LOG(2^-'∆Ct calculation'!T82,2)),"",IF(LOG(2^-'∆Ct calculation'!T82,2)&gt;1,LOG(2^-'∆Ct calculation'!T82,2),-1/LOG(2^-'∆Ct calculation'!T82,2)))</f>
        <v/>
      </c>
      <c r="X83" s="92" t="str">
        <f>IF(ISERROR(LOG(2^-'∆Ct calculation'!U82,2)),"",IF(LOG(2^-'∆Ct calculation'!U82,2)&gt;1,LOG(2^-'∆Ct calculation'!U82,2),-1/LOG(2^-'∆Ct calculation'!U82,2)))</f>
        <v/>
      </c>
      <c r="Y83" s="92" t="str">
        <f>IF(ISERROR(LOG(2^-'∆Ct calculation'!V82,2)),"",IF(LOG(2^-'∆Ct calculation'!V82,2)&gt;1,LOG(2^-'∆Ct calculation'!V82,2),-1/LOG(2^-'∆Ct calculation'!V82,2)))</f>
        <v/>
      </c>
      <c r="Z83" s="92" t="str">
        <f>IF(ISERROR(LOG(2^-'∆Ct calculation'!W82,2)),"",IF(LOG(2^-'∆Ct calculation'!W82,2)&gt;1,LOG(2^-'∆Ct calculation'!W82,2),-1/LOG(2^-'∆Ct calculation'!W82,2)))</f>
        <v/>
      </c>
      <c r="AA83" s="92" t="str">
        <f>IF(ISERROR(LOG(2^-'∆Ct calculation'!X82,2)),"",IF(LOG(2^-'∆Ct calculation'!X82,2)&gt;1,LOG(2^-'∆Ct calculation'!X82,2),-1/LOG(2^-'∆Ct calculation'!X82,2)))</f>
        <v/>
      </c>
      <c r="AB83" s="92" t="str">
        <f>IF(ISERROR(LOG(2^-'∆Ct calculation'!Y82,2)),"",IF(LOG(2^-'∆Ct calculation'!Y82,2)&gt;1,LOG(2^-'∆Ct calculation'!Y82,2),-1/LOG(2^-'∆Ct calculation'!Y82,2)))</f>
        <v/>
      </c>
      <c r="AC83" s="92" t="str">
        <f>IF(ISERROR(LOG(2^-'∆Ct calculation'!Z82,2)),"",IF(LOG(2^-'∆Ct calculation'!Z82,2)&gt;1,LOG(2^-'∆Ct calculation'!Z82,2),-1/LOG(2^-'∆Ct calculation'!Z82,2)))</f>
        <v/>
      </c>
      <c r="AD83" s="92" t="str">
        <f>IF(ISERROR(LOG(2^-'∆Ct calculation'!AA82,2)),"",IF(LOG(2^-'∆Ct calculation'!AA82,2)&gt;1,LOG(2^-'∆Ct calculation'!AA82,2),-1/LOG(2^-'∆Ct calculation'!AA82,2)))</f>
        <v/>
      </c>
      <c r="AE83" s="92" t="str">
        <f>IF(ISERROR(LOG(2^-'∆Ct calculation'!AB82,2)),"",IF(LOG(2^-'∆Ct calculation'!AB82,2)&gt;1,LOG(2^-'∆Ct calculation'!AB82,2),-1/LOG(2^-'∆Ct calculation'!AB82,2)))</f>
        <v/>
      </c>
      <c r="AF83" s="92" t="str">
        <f>IF(ISERROR(LOG(2^-'∆Ct calculation'!AC82,2)),"",IF(LOG(2^-'∆Ct calculation'!AC82,2)&gt;1,LOG(2^-'∆Ct calculation'!AC82,2),-1/LOG(2^-'∆Ct calculation'!AC82,2)))</f>
        <v/>
      </c>
      <c r="AG83" s="92" t="str">
        <f>IF(ISERROR(LOG(2^-'∆Ct calculation'!AD82,2)),"",IF(LOG(2^-'∆Ct calculation'!AD82,2)&gt;1,LOG(2^-'∆Ct calculation'!AD82,2),-1/LOG(2^-'∆Ct calculation'!AD82,2)))</f>
        <v/>
      </c>
      <c r="AH83" s="92" t="str">
        <f>IF(ISERROR(LOG(2^-'∆Ct calculation'!AE82,2)),"",IF(LOG(2^-'∆Ct calculation'!AE82,2)&gt;1,LOG(2^-'∆Ct calculation'!AE82,2),-1/LOG(2^-'∆Ct calculation'!AE82,2)))</f>
        <v/>
      </c>
      <c r="AI83" s="92" t="str">
        <f>IF(ISERROR(LOG(2^-'∆Ct calculation'!AF82,2)),"",IF(LOG(2^-'∆Ct calculation'!AF82,2)&gt;1,LOG(2^-'∆Ct calculation'!AF82,2),-1/LOG(2^-'∆Ct calculation'!AF82,2)))</f>
        <v/>
      </c>
      <c r="AJ83" s="92" t="str">
        <f>IF(ISERROR(LOG(2^-'∆Ct calculation'!AG82,2)),"",IF(LOG(2^-'∆Ct calculation'!AG82,2)&gt;1,LOG(2^-'∆Ct calculation'!AG82,2),-1/LOG(2^-'∆Ct calculation'!AG82,2)))</f>
        <v/>
      </c>
      <c r="AK83" s="92" t="str">
        <f>IF(ISERROR(LOG(2^-'∆Ct calculation'!AH82,2)),"",IF(LOG(2^-'∆Ct calculation'!AH82,2)&gt;1,LOG(2^-'∆Ct calculation'!AH82,2),-1/LOG(2^-'∆Ct calculation'!AH82,2)))</f>
        <v/>
      </c>
      <c r="AL83" s="92" t="str">
        <f>IF(ISERROR(LOG(2^-'∆Ct calculation'!AI82,2)),"",IF(LOG(2^-'∆Ct calculation'!AI82,2)&gt;1,LOG(2^-'∆Ct calculation'!AI82,2),-1/LOG(2^-'∆Ct calculation'!AI82,2)))</f>
        <v/>
      </c>
      <c r="AM83" s="201"/>
      <c r="AN83" s="201"/>
      <c r="AO83" s="201"/>
      <c r="AP83" s="201"/>
      <c r="AQ83" s="201"/>
      <c r="AR83" s="201"/>
      <c r="AS83" s="201"/>
      <c r="AT83" s="201"/>
      <c r="AU83" s="201"/>
    </row>
    <row r="84" spans="1:47" ht="20.100000000000001" customHeight="1">
      <c r="A84" s="201"/>
      <c r="B84" s="201"/>
      <c r="C84" s="13" t="str">
        <f>IF('Gene Informations'!A84="","",'Gene Informations'!A84)</f>
        <v/>
      </c>
      <c r="D84" s="13" t="str">
        <f>IF('Gene Informations'!B84="","",'Gene Informations'!B84)</f>
        <v/>
      </c>
      <c r="E84" s="101" t="str">
        <f>'∆Ct and 2^(-∆Ct) means'!B83</f>
        <v/>
      </c>
      <c r="F84" s="248" t="str">
        <f>IF(ISERROR(LOG(2^-'∆Ct calculation'!C83,2)),"",IF(LOG(2^-'∆Ct calculation'!C83,2)&gt;1,LOG(2^-'∆Ct calculation'!C83,2),-1/LOG(2^-'∆Ct calculation'!C83,2)))</f>
        <v/>
      </c>
      <c r="G84" s="248" t="str">
        <f>IF(ISERROR(LOG(2^-'∆Ct calculation'!D83,2)),"",IF(LOG(2^-'∆Ct calculation'!D83,2)&gt;1,LOG(2^-'∆Ct calculation'!D83,2),-1/LOG(2^-'∆Ct calculation'!D83,2)))</f>
        <v/>
      </c>
      <c r="H84" s="248" t="str">
        <f>IF(ISERROR(LOG(2^-'∆Ct calculation'!E83,2)),"",IF(LOG(2^-'∆Ct calculation'!E83,2)&gt;1,LOG(2^-'∆Ct calculation'!E83,2),-1/LOG(2^-'∆Ct calculation'!E83,2)))</f>
        <v/>
      </c>
      <c r="I84" s="248" t="str">
        <f>IF(ISERROR(LOG(2^-'∆Ct calculation'!F83,2)),"",IF(LOG(2^-'∆Ct calculation'!F83,2)&gt;1,LOG(2^-'∆Ct calculation'!F83,2),-1/LOG(2^-'∆Ct calculation'!F83,2)))</f>
        <v/>
      </c>
      <c r="J84" s="248" t="str">
        <f>IF(ISERROR(LOG(2^-'∆Ct calculation'!G83,2)),"",IF(LOG(2^-'∆Ct calculation'!G83,2)&gt;1,LOG(2^-'∆Ct calculation'!G83,2),-1/LOG(2^-'∆Ct calculation'!G83,2)))</f>
        <v/>
      </c>
      <c r="K84" s="248" t="str">
        <f>IF(ISERROR(LOG(2^-'∆Ct calculation'!H83,2)),"",IF(LOG(2^-'∆Ct calculation'!H83,2)&gt;1,LOG(2^-'∆Ct calculation'!H83,2),-1/LOG(2^-'∆Ct calculation'!H83,2)))</f>
        <v/>
      </c>
      <c r="L84" s="248" t="str">
        <f>IF(ISERROR(LOG(2^-'∆Ct calculation'!I83,2)),"",IF(LOG(2^-'∆Ct calculation'!I83,2)&gt;1,LOG(2^-'∆Ct calculation'!I83,2),-1/LOG(2^-'∆Ct calculation'!I83,2)))</f>
        <v/>
      </c>
      <c r="M84" s="248" t="str">
        <f>IF(ISERROR(LOG(2^-'∆Ct calculation'!J83,2)),"",IF(LOG(2^-'∆Ct calculation'!J83,2)&gt;1,LOG(2^-'∆Ct calculation'!J83,2),-1/LOG(2^-'∆Ct calculation'!J83,2)))</f>
        <v/>
      </c>
      <c r="N84" s="248" t="str">
        <f>IF(ISERROR(LOG(2^-'∆Ct calculation'!K83,2)),"",IF(LOG(2^-'∆Ct calculation'!K83,2)&gt;1,LOG(2^-'∆Ct calculation'!K83,2),-1/LOG(2^-'∆Ct calculation'!K83,2)))</f>
        <v/>
      </c>
      <c r="O84" s="92" t="str">
        <f>IF(ISERROR(LOG(2^-'∆Ct calculation'!L83,2)),"",IF(LOG(2^-'∆Ct calculation'!L83,2)&gt;1,LOG(2^-'∆Ct calculation'!L83,2),-1/LOG(2^-'∆Ct calculation'!L83,2)))</f>
        <v/>
      </c>
      <c r="P84" s="92" t="str">
        <f>IF(ISERROR(LOG(2^-'∆Ct calculation'!M83,2)),"",IF(LOG(2^-'∆Ct calculation'!M83,2)&gt;1,LOG(2^-'∆Ct calculation'!M83,2),-1/LOG(2^-'∆Ct calculation'!M83,2)))</f>
        <v/>
      </c>
      <c r="Q84" s="92" t="str">
        <f>IF(ISERROR(LOG(2^-'∆Ct calculation'!N83,2)),"",IF(LOG(2^-'∆Ct calculation'!N83,2)&gt;1,LOG(2^-'∆Ct calculation'!N83,2),-1/LOG(2^-'∆Ct calculation'!N83,2)))</f>
        <v/>
      </c>
      <c r="R84" s="92" t="str">
        <f>IF(ISERROR(LOG(2^-'∆Ct calculation'!O83,2)),"",IF(LOG(2^-'∆Ct calculation'!O83,2)&gt;1,LOG(2^-'∆Ct calculation'!O83,2),-1/LOG(2^-'∆Ct calculation'!O83,2)))</f>
        <v/>
      </c>
      <c r="S84" s="92" t="str">
        <f>IF(ISERROR(LOG(2^-'∆Ct calculation'!P83,2)),"",IF(LOG(2^-'∆Ct calculation'!P83,2)&gt;1,LOG(2^-'∆Ct calculation'!P83,2),-1/LOG(2^-'∆Ct calculation'!P83,2)))</f>
        <v/>
      </c>
      <c r="T84" s="92" t="str">
        <f>IF(ISERROR(LOG(2^-'∆Ct calculation'!Q83,2)),"",IF(LOG(2^-'∆Ct calculation'!Q83,2)&gt;1,LOG(2^-'∆Ct calculation'!Q83,2),-1/LOG(2^-'∆Ct calculation'!Q83,2)))</f>
        <v/>
      </c>
      <c r="U84" s="92" t="str">
        <f>IF(ISERROR(LOG(2^-'∆Ct calculation'!R83,2)),"",IF(LOG(2^-'∆Ct calculation'!R83,2)&gt;1,LOG(2^-'∆Ct calculation'!R83,2),-1/LOG(2^-'∆Ct calculation'!R83,2)))</f>
        <v/>
      </c>
      <c r="V84" s="92" t="str">
        <f>IF(ISERROR(LOG(2^-'∆Ct calculation'!S83,2)),"",IF(LOG(2^-'∆Ct calculation'!S83,2)&gt;1,LOG(2^-'∆Ct calculation'!S83,2),-1/LOG(2^-'∆Ct calculation'!S83,2)))</f>
        <v/>
      </c>
      <c r="W84" s="92" t="str">
        <f>IF(ISERROR(LOG(2^-'∆Ct calculation'!T83,2)),"",IF(LOG(2^-'∆Ct calculation'!T83,2)&gt;1,LOG(2^-'∆Ct calculation'!T83,2),-1/LOG(2^-'∆Ct calculation'!T83,2)))</f>
        <v/>
      </c>
      <c r="X84" s="92" t="str">
        <f>IF(ISERROR(LOG(2^-'∆Ct calculation'!U83,2)),"",IF(LOG(2^-'∆Ct calculation'!U83,2)&gt;1,LOG(2^-'∆Ct calculation'!U83,2),-1/LOG(2^-'∆Ct calculation'!U83,2)))</f>
        <v/>
      </c>
      <c r="Y84" s="92" t="str">
        <f>IF(ISERROR(LOG(2^-'∆Ct calculation'!V83,2)),"",IF(LOG(2^-'∆Ct calculation'!V83,2)&gt;1,LOG(2^-'∆Ct calculation'!V83,2),-1/LOG(2^-'∆Ct calculation'!V83,2)))</f>
        <v/>
      </c>
      <c r="Z84" s="92" t="str">
        <f>IF(ISERROR(LOG(2^-'∆Ct calculation'!W83,2)),"",IF(LOG(2^-'∆Ct calculation'!W83,2)&gt;1,LOG(2^-'∆Ct calculation'!W83,2),-1/LOG(2^-'∆Ct calculation'!W83,2)))</f>
        <v/>
      </c>
      <c r="AA84" s="92" t="str">
        <f>IF(ISERROR(LOG(2^-'∆Ct calculation'!X83,2)),"",IF(LOG(2^-'∆Ct calculation'!X83,2)&gt;1,LOG(2^-'∆Ct calculation'!X83,2),-1/LOG(2^-'∆Ct calculation'!X83,2)))</f>
        <v/>
      </c>
      <c r="AB84" s="92" t="str">
        <f>IF(ISERROR(LOG(2^-'∆Ct calculation'!Y83,2)),"",IF(LOG(2^-'∆Ct calculation'!Y83,2)&gt;1,LOG(2^-'∆Ct calculation'!Y83,2),-1/LOG(2^-'∆Ct calculation'!Y83,2)))</f>
        <v/>
      </c>
      <c r="AC84" s="92" t="str">
        <f>IF(ISERROR(LOG(2^-'∆Ct calculation'!Z83,2)),"",IF(LOG(2^-'∆Ct calculation'!Z83,2)&gt;1,LOG(2^-'∆Ct calculation'!Z83,2),-1/LOG(2^-'∆Ct calculation'!Z83,2)))</f>
        <v/>
      </c>
      <c r="AD84" s="92" t="str">
        <f>IF(ISERROR(LOG(2^-'∆Ct calculation'!AA83,2)),"",IF(LOG(2^-'∆Ct calculation'!AA83,2)&gt;1,LOG(2^-'∆Ct calculation'!AA83,2),-1/LOG(2^-'∆Ct calculation'!AA83,2)))</f>
        <v/>
      </c>
      <c r="AE84" s="92" t="str">
        <f>IF(ISERROR(LOG(2^-'∆Ct calculation'!AB83,2)),"",IF(LOG(2^-'∆Ct calculation'!AB83,2)&gt;1,LOG(2^-'∆Ct calculation'!AB83,2),-1/LOG(2^-'∆Ct calculation'!AB83,2)))</f>
        <v/>
      </c>
      <c r="AF84" s="92" t="str">
        <f>IF(ISERROR(LOG(2^-'∆Ct calculation'!AC83,2)),"",IF(LOG(2^-'∆Ct calculation'!AC83,2)&gt;1,LOG(2^-'∆Ct calculation'!AC83,2),-1/LOG(2^-'∆Ct calculation'!AC83,2)))</f>
        <v/>
      </c>
      <c r="AG84" s="92" t="str">
        <f>IF(ISERROR(LOG(2^-'∆Ct calculation'!AD83,2)),"",IF(LOG(2^-'∆Ct calculation'!AD83,2)&gt;1,LOG(2^-'∆Ct calculation'!AD83,2),-1/LOG(2^-'∆Ct calculation'!AD83,2)))</f>
        <v/>
      </c>
      <c r="AH84" s="92" t="str">
        <f>IF(ISERROR(LOG(2^-'∆Ct calculation'!AE83,2)),"",IF(LOG(2^-'∆Ct calculation'!AE83,2)&gt;1,LOG(2^-'∆Ct calculation'!AE83,2),-1/LOG(2^-'∆Ct calculation'!AE83,2)))</f>
        <v/>
      </c>
      <c r="AI84" s="92" t="str">
        <f>IF(ISERROR(LOG(2^-'∆Ct calculation'!AF83,2)),"",IF(LOG(2^-'∆Ct calculation'!AF83,2)&gt;1,LOG(2^-'∆Ct calculation'!AF83,2),-1/LOG(2^-'∆Ct calculation'!AF83,2)))</f>
        <v/>
      </c>
      <c r="AJ84" s="92" t="str">
        <f>IF(ISERROR(LOG(2^-'∆Ct calculation'!AG83,2)),"",IF(LOG(2^-'∆Ct calculation'!AG83,2)&gt;1,LOG(2^-'∆Ct calculation'!AG83,2),-1/LOG(2^-'∆Ct calculation'!AG83,2)))</f>
        <v/>
      </c>
      <c r="AK84" s="92" t="str">
        <f>IF(ISERROR(LOG(2^-'∆Ct calculation'!AH83,2)),"",IF(LOG(2^-'∆Ct calculation'!AH83,2)&gt;1,LOG(2^-'∆Ct calculation'!AH83,2),-1/LOG(2^-'∆Ct calculation'!AH83,2)))</f>
        <v/>
      </c>
      <c r="AL84" s="92" t="str">
        <f>IF(ISERROR(LOG(2^-'∆Ct calculation'!AI83,2)),"",IF(LOG(2^-'∆Ct calculation'!AI83,2)&gt;1,LOG(2^-'∆Ct calculation'!AI83,2),-1/LOG(2^-'∆Ct calculation'!AI83,2)))</f>
        <v/>
      </c>
      <c r="AM84" s="201"/>
      <c r="AN84" s="201"/>
      <c r="AO84" s="201"/>
      <c r="AP84" s="201"/>
      <c r="AQ84" s="201"/>
      <c r="AR84" s="201"/>
      <c r="AS84" s="201"/>
      <c r="AT84" s="201"/>
      <c r="AU84" s="201"/>
    </row>
    <row r="85" spans="1:47" ht="20.100000000000001" customHeight="1">
      <c r="A85" s="201"/>
      <c r="B85" s="201"/>
      <c r="C85" s="13" t="str">
        <f>IF('Gene Informations'!A85="","",'Gene Informations'!A85)</f>
        <v/>
      </c>
      <c r="D85" s="13" t="str">
        <f>IF('Gene Informations'!B85="","",'Gene Informations'!B85)</f>
        <v/>
      </c>
      <c r="E85" s="101" t="str">
        <f>'∆Ct and 2^(-∆Ct) means'!B84</f>
        <v/>
      </c>
      <c r="F85" s="248" t="str">
        <f>IF(ISERROR(LOG(2^-'∆Ct calculation'!C84,2)),"",IF(LOG(2^-'∆Ct calculation'!C84,2)&gt;1,LOG(2^-'∆Ct calculation'!C84,2),-1/LOG(2^-'∆Ct calculation'!C84,2)))</f>
        <v/>
      </c>
      <c r="G85" s="248" t="str">
        <f>IF(ISERROR(LOG(2^-'∆Ct calculation'!D84,2)),"",IF(LOG(2^-'∆Ct calculation'!D84,2)&gt;1,LOG(2^-'∆Ct calculation'!D84,2),-1/LOG(2^-'∆Ct calculation'!D84,2)))</f>
        <v/>
      </c>
      <c r="H85" s="248" t="str">
        <f>IF(ISERROR(LOG(2^-'∆Ct calculation'!E84,2)),"",IF(LOG(2^-'∆Ct calculation'!E84,2)&gt;1,LOG(2^-'∆Ct calculation'!E84,2),-1/LOG(2^-'∆Ct calculation'!E84,2)))</f>
        <v/>
      </c>
      <c r="I85" s="248" t="str">
        <f>IF(ISERROR(LOG(2^-'∆Ct calculation'!F84,2)),"",IF(LOG(2^-'∆Ct calculation'!F84,2)&gt;1,LOG(2^-'∆Ct calculation'!F84,2),-1/LOG(2^-'∆Ct calculation'!F84,2)))</f>
        <v/>
      </c>
      <c r="J85" s="248" t="str">
        <f>IF(ISERROR(LOG(2^-'∆Ct calculation'!G84,2)),"",IF(LOG(2^-'∆Ct calculation'!G84,2)&gt;1,LOG(2^-'∆Ct calculation'!G84,2),-1/LOG(2^-'∆Ct calculation'!G84,2)))</f>
        <v/>
      </c>
      <c r="K85" s="248" t="str">
        <f>IF(ISERROR(LOG(2^-'∆Ct calculation'!H84,2)),"",IF(LOG(2^-'∆Ct calculation'!H84,2)&gt;1,LOG(2^-'∆Ct calculation'!H84,2),-1/LOG(2^-'∆Ct calculation'!H84,2)))</f>
        <v/>
      </c>
      <c r="L85" s="248" t="str">
        <f>IF(ISERROR(LOG(2^-'∆Ct calculation'!I84,2)),"",IF(LOG(2^-'∆Ct calculation'!I84,2)&gt;1,LOG(2^-'∆Ct calculation'!I84,2),-1/LOG(2^-'∆Ct calculation'!I84,2)))</f>
        <v/>
      </c>
      <c r="M85" s="248" t="str">
        <f>IF(ISERROR(LOG(2^-'∆Ct calculation'!J84,2)),"",IF(LOG(2^-'∆Ct calculation'!J84,2)&gt;1,LOG(2^-'∆Ct calculation'!J84,2),-1/LOG(2^-'∆Ct calculation'!J84,2)))</f>
        <v/>
      </c>
      <c r="N85" s="248" t="str">
        <f>IF(ISERROR(LOG(2^-'∆Ct calculation'!K84,2)),"",IF(LOG(2^-'∆Ct calculation'!K84,2)&gt;1,LOG(2^-'∆Ct calculation'!K84,2),-1/LOG(2^-'∆Ct calculation'!K84,2)))</f>
        <v/>
      </c>
      <c r="O85" s="92" t="str">
        <f>IF(ISERROR(LOG(2^-'∆Ct calculation'!L84,2)),"",IF(LOG(2^-'∆Ct calculation'!L84,2)&gt;1,LOG(2^-'∆Ct calculation'!L84,2),-1/LOG(2^-'∆Ct calculation'!L84,2)))</f>
        <v/>
      </c>
      <c r="P85" s="92" t="str">
        <f>IF(ISERROR(LOG(2^-'∆Ct calculation'!M84,2)),"",IF(LOG(2^-'∆Ct calculation'!M84,2)&gt;1,LOG(2^-'∆Ct calculation'!M84,2),-1/LOG(2^-'∆Ct calculation'!M84,2)))</f>
        <v/>
      </c>
      <c r="Q85" s="92" t="str">
        <f>IF(ISERROR(LOG(2^-'∆Ct calculation'!N84,2)),"",IF(LOG(2^-'∆Ct calculation'!N84,2)&gt;1,LOG(2^-'∆Ct calculation'!N84,2),-1/LOG(2^-'∆Ct calculation'!N84,2)))</f>
        <v/>
      </c>
      <c r="R85" s="92" t="str">
        <f>IF(ISERROR(LOG(2^-'∆Ct calculation'!O84,2)),"",IF(LOG(2^-'∆Ct calculation'!O84,2)&gt;1,LOG(2^-'∆Ct calculation'!O84,2),-1/LOG(2^-'∆Ct calculation'!O84,2)))</f>
        <v/>
      </c>
      <c r="S85" s="92" t="str">
        <f>IF(ISERROR(LOG(2^-'∆Ct calculation'!P84,2)),"",IF(LOG(2^-'∆Ct calculation'!P84,2)&gt;1,LOG(2^-'∆Ct calculation'!P84,2),-1/LOG(2^-'∆Ct calculation'!P84,2)))</f>
        <v/>
      </c>
      <c r="T85" s="92" t="str">
        <f>IF(ISERROR(LOG(2^-'∆Ct calculation'!Q84,2)),"",IF(LOG(2^-'∆Ct calculation'!Q84,2)&gt;1,LOG(2^-'∆Ct calculation'!Q84,2),-1/LOG(2^-'∆Ct calculation'!Q84,2)))</f>
        <v/>
      </c>
      <c r="U85" s="92" t="str">
        <f>IF(ISERROR(LOG(2^-'∆Ct calculation'!R84,2)),"",IF(LOG(2^-'∆Ct calculation'!R84,2)&gt;1,LOG(2^-'∆Ct calculation'!R84,2),-1/LOG(2^-'∆Ct calculation'!R84,2)))</f>
        <v/>
      </c>
      <c r="V85" s="92" t="str">
        <f>IF(ISERROR(LOG(2^-'∆Ct calculation'!S84,2)),"",IF(LOG(2^-'∆Ct calculation'!S84,2)&gt;1,LOG(2^-'∆Ct calculation'!S84,2),-1/LOG(2^-'∆Ct calculation'!S84,2)))</f>
        <v/>
      </c>
      <c r="W85" s="92" t="str">
        <f>IF(ISERROR(LOG(2^-'∆Ct calculation'!T84,2)),"",IF(LOG(2^-'∆Ct calculation'!T84,2)&gt;1,LOG(2^-'∆Ct calculation'!T84,2),-1/LOG(2^-'∆Ct calculation'!T84,2)))</f>
        <v/>
      </c>
      <c r="X85" s="92" t="str">
        <f>IF(ISERROR(LOG(2^-'∆Ct calculation'!U84,2)),"",IF(LOG(2^-'∆Ct calculation'!U84,2)&gt;1,LOG(2^-'∆Ct calculation'!U84,2),-1/LOG(2^-'∆Ct calculation'!U84,2)))</f>
        <v/>
      </c>
      <c r="Y85" s="92" t="str">
        <f>IF(ISERROR(LOG(2^-'∆Ct calculation'!V84,2)),"",IF(LOG(2^-'∆Ct calculation'!V84,2)&gt;1,LOG(2^-'∆Ct calculation'!V84,2),-1/LOG(2^-'∆Ct calculation'!V84,2)))</f>
        <v/>
      </c>
      <c r="Z85" s="92" t="str">
        <f>IF(ISERROR(LOG(2^-'∆Ct calculation'!W84,2)),"",IF(LOG(2^-'∆Ct calculation'!W84,2)&gt;1,LOG(2^-'∆Ct calculation'!W84,2),-1/LOG(2^-'∆Ct calculation'!W84,2)))</f>
        <v/>
      </c>
      <c r="AA85" s="92" t="str">
        <f>IF(ISERROR(LOG(2^-'∆Ct calculation'!X84,2)),"",IF(LOG(2^-'∆Ct calculation'!X84,2)&gt;1,LOG(2^-'∆Ct calculation'!X84,2),-1/LOG(2^-'∆Ct calculation'!X84,2)))</f>
        <v/>
      </c>
      <c r="AB85" s="92" t="str">
        <f>IF(ISERROR(LOG(2^-'∆Ct calculation'!Y84,2)),"",IF(LOG(2^-'∆Ct calculation'!Y84,2)&gt;1,LOG(2^-'∆Ct calculation'!Y84,2),-1/LOG(2^-'∆Ct calculation'!Y84,2)))</f>
        <v/>
      </c>
      <c r="AC85" s="92" t="str">
        <f>IF(ISERROR(LOG(2^-'∆Ct calculation'!Z84,2)),"",IF(LOG(2^-'∆Ct calculation'!Z84,2)&gt;1,LOG(2^-'∆Ct calculation'!Z84,2),-1/LOG(2^-'∆Ct calculation'!Z84,2)))</f>
        <v/>
      </c>
      <c r="AD85" s="92" t="str">
        <f>IF(ISERROR(LOG(2^-'∆Ct calculation'!AA84,2)),"",IF(LOG(2^-'∆Ct calculation'!AA84,2)&gt;1,LOG(2^-'∆Ct calculation'!AA84,2),-1/LOG(2^-'∆Ct calculation'!AA84,2)))</f>
        <v/>
      </c>
      <c r="AE85" s="92" t="str">
        <f>IF(ISERROR(LOG(2^-'∆Ct calculation'!AB84,2)),"",IF(LOG(2^-'∆Ct calculation'!AB84,2)&gt;1,LOG(2^-'∆Ct calculation'!AB84,2),-1/LOG(2^-'∆Ct calculation'!AB84,2)))</f>
        <v/>
      </c>
      <c r="AF85" s="92" t="str">
        <f>IF(ISERROR(LOG(2^-'∆Ct calculation'!AC84,2)),"",IF(LOG(2^-'∆Ct calculation'!AC84,2)&gt;1,LOG(2^-'∆Ct calculation'!AC84,2),-1/LOG(2^-'∆Ct calculation'!AC84,2)))</f>
        <v/>
      </c>
      <c r="AG85" s="92" t="str">
        <f>IF(ISERROR(LOG(2^-'∆Ct calculation'!AD84,2)),"",IF(LOG(2^-'∆Ct calculation'!AD84,2)&gt;1,LOG(2^-'∆Ct calculation'!AD84,2),-1/LOG(2^-'∆Ct calculation'!AD84,2)))</f>
        <v/>
      </c>
      <c r="AH85" s="92" t="str">
        <f>IF(ISERROR(LOG(2^-'∆Ct calculation'!AE84,2)),"",IF(LOG(2^-'∆Ct calculation'!AE84,2)&gt;1,LOG(2^-'∆Ct calculation'!AE84,2),-1/LOG(2^-'∆Ct calculation'!AE84,2)))</f>
        <v/>
      </c>
      <c r="AI85" s="92" t="str">
        <f>IF(ISERROR(LOG(2^-'∆Ct calculation'!AF84,2)),"",IF(LOG(2^-'∆Ct calculation'!AF84,2)&gt;1,LOG(2^-'∆Ct calculation'!AF84,2),-1/LOG(2^-'∆Ct calculation'!AF84,2)))</f>
        <v/>
      </c>
      <c r="AJ85" s="92" t="str">
        <f>IF(ISERROR(LOG(2^-'∆Ct calculation'!AG84,2)),"",IF(LOG(2^-'∆Ct calculation'!AG84,2)&gt;1,LOG(2^-'∆Ct calculation'!AG84,2),-1/LOG(2^-'∆Ct calculation'!AG84,2)))</f>
        <v/>
      </c>
      <c r="AK85" s="92" t="str">
        <f>IF(ISERROR(LOG(2^-'∆Ct calculation'!AH84,2)),"",IF(LOG(2^-'∆Ct calculation'!AH84,2)&gt;1,LOG(2^-'∆Ct calculation'!AH84,2),-1/LOG(2^-'∆Ct calculation'!AH84,2)))</f>
        <v/>
      </c>
      <c r="AL85" s="92" t="str">
        <f>IF(ISERROR(LOG(2^-'∆Ct calculation'!AI84,2)),"",IF(LOG(2^-'∆Ct calculation'!AI84,2)&gt;1,LOG(2^-'∆Ct calculation'!AI84,2),-1/LOG(2^-'∆Ct calculation'!AI84,2)))</f>
        <v/>
      </c>
      <c r="AM85" s="201"/>
      <c r="AN85" s="201"/>
      <c r="AO85" s="201"/>
      <c r="AP85" s="201"/>
      <c r="AQ85" s="201"/>
      <c r="AR85" s="201"/>
      <c r="AS85" s="201"/>
      <c r="AT85" s="201"/>
      <c r="AU85" s="201"/>
    </row>
    <row r="86" spans="1:47" ht="20.100000000000001" customHeight="1">
      <c r="A86" s="201"/>
      <c r="B86" s="201"/>
      <c r="C86" s="13" t="str">
        <f>IF('Gene Informations'!A86="","",'Gene Informations'!A86)</f>
        <v/>
      </c>
      <c r="D86" s="13" t="str">
        <f>IF('Gene Informations'!B86="","",'Gene Informations'!B86)</f>
        <v/>
      </c>
      <c r="E86" s="101" t="str">
        <f>'∆Ct and 2^(-∆Ct) means'!B85</f>
        <v/>
      </c>
      <c r="F86" s="248" t="str">
        <f>IF(ISERROR(LOG(2^-'∆Ct calculation'!C85,2)),"",IF(LOG(2^-'∆Ct calculation'!C85,2)&gt;1,LOG(2^-'∆Ct calculation'!C85,2),-1/LOG(2^-'∆Ct calculation'!C85,2)))</f>
        <v/>
      </c>
      <c r="G86" s="248" t="str">
        <f>IF(ISERROR(LOG(2^-'∆Ct calculation'!D85,2)),"",IF(LOG(2^-'∆Ct calculation'!D85,2)&gt;1,LOG(2^-'∆Ct calculation'!D85,2),-1/LOG(2^-'∆Ct calculation'!D85,2)))</f>
        <v/>
      </c>
      <c r="H86" s="248" t="str">
        <f>IF(ISERROR(LOG(2^-'∆Ct calculation'!E85,2)),"",IF(LOG(2^-'∆Ct calculation'!E85,2)&gt;1,LOG(2^-'∆Ct calculation'!E85,2),-1/LOG(2^-'∆Ct calculation'!E85,2)))</f>
        <v/>
      </c>
      <c r="I86" s="248" t="str">
        <f>IF(ISERROR(LOG(2^-'∆Ct calculation'!F85,2)),"",IF(LOG(2^-'∆Ct calculation'!F85,2)&gt;1,LOG(2^-'∆Ct calculation'!F85,2),-1/LOG(2^-'∆Ct calculation'!F85,2)))</f>
        <v/>
      </c>
      <c r="J86" s="248" t="str">
        <f>IF(ISERROR(LOG(2^-'∆Ct calculation'!G85,2)),"",IF(LOG(2^-'∆Ct calculation'!G85,2)&gt;1,LOG(2^-'∆Ct calculation'!G85,2),-1/LOG(2^-'∆Ct calculation'!G85,2)))</f>
        <v/>
      </c>
      <c r="K86" s="248" t="str">
        <f>IF(ISERROR(LOG(2^-'∆Ct calculation'!H85,2)),"",IF(LOG(2^-'∆Ct calculation'!H85,2)&gt;1,LOG(2^-'∆Ct calculation'!H85,2),-1/LOG(2^-'∆Ct calculation'!H85,2)))</f>
        <v/>
      </c>
      <c r="L86" s="248" t="str">
        <f>IF(ISERROR(LOG(2^-'∆Ct calculation'!I85,2)),"",IF(LOG(2^-'∆Ct calculation'!I85,2)&gt;1,LOG(2^-'∆Ct calculation'!I85,2),-1/LOG(2^-'∆Ct calculation'!I85,2)))</f>
        <v/>
      </c>
      <c r="M86" s="248" t="str">
        <f>IF(ISERROR(LOG(2^-'∆Ct calculation'!J85,2)),"",IF(LOG(2^-'∆Ct calculation'!J85,2)&gt;1,LOG(2^-'∆Ct calculation'!J85,2),-1/LOG(2^-'∆Ct calculation'!J85,2)))</f>
        <v/>
      </c>
      <c r="N86" s="248" t="str">
        <f>IF(ISERROR(LOG(2^-'∆Ct calculation'!K85,2)),"",IF(LOG(2^-'∆Ct calculation'!K85,2)&gt;1,LOG(2^-'∆Ct calculation'!K85,2),-1/LOG(2^-'∆Ct calculation'!K85,2)))</f>
        <v/>
      </c>
      <c r="O86" s="92" t="str">
        <f>IF(ISERROR(LOG(2^-'∆Ct calculation'!L85,2)),"",IF(LOG(2^-'∆Ct calculation'!L85,2)&gt;1,LOG(2^-'∆Ct calculation'!L85,2),-1/LOG(2^-'∆Ct calculation'!L85,2)))</f>
        <v/>
      </c>
      <c r="P86" s="92" t="str">
        <f>IF(ISERROR(LOG(2^-'∆Ct calculation'!M85,2)),"",IF(LOG(2^-'∆Ct calculation'!M85,2)&gt;1,LOG(2^-'∆Ct calculation'!M85,2),-1/LOG(2^-'∆Ct calculation'!M85,2)))</f>
        <v/>
      </c>
      <c r="Q86" s="92" t="str">
        <f>IF(ISERROR(LOG(2^-'∆Ct calculation'!N85,2)),"",IF(LOG(2^-'∆Ct calculation'!N85,2)&gt;1,LOG(2^-'∆Ct calculation'!N85,2),-1/LOG(2^-'∆Ct calculation'!N85,2)))</f>
        <v/>
      </c>
      <c r="R86" s="92" t="str">
        <f>IF(ISERROR(LOG(2^-'∆Ct calculation'!O85,2)),"",IF(LOG(2^-'∆Ct calculation'!O85,2)&gt;1,LOG(2^-'∆Ct calculation'!O85,2),-1/LOG(2^-'∆Ct calculation'!O85,2)))</f>
        <v/>
      </c>
      <c r="S86" s="92" t="str">
        <f>IF(ISERROR(LOG(2^-'∆Ct calculation'!P85,2)),"",IF(LOG(2^-'∆Ct calculation'!P85,2)&gt;1,LOG(2^-'∆Ct calculation'!P85,2),-1/LOG(2^-'∆Ct calculation'!P85,2)))</f>
        <v/>
      </c>
      <c r="T86" s="92" t="str">
        <f>IF(ISERROR(LOG(2^-'∆Ct calculation'!Q85,2)),"",IF(LOG(2^-'∆Ct calculation'!Q85,2)&gt;1,LOG(2^-'∆Ct calculation'!Q85,2),-1/LOG(2^-'∆Ct calculation'!Q85,2)))</f>
        <v/>
      </c>
      <c r="U86" s="92" t="str">
        <f>IF(ISERROR(LOG(2^-'∆Ct calculation'!R85,2)),"",IF(LOG(2^-'∆Ct calculation'!R85,2)&gt;1,LOG(2^-'∆Ct calculation'!R85,2),-1/LOG(2^-'∆Ct calculation'!R85,2)))</f>
        <v/>
      </c>
      <c r="V86" s="92" t="str">
        <f>IF(ISERROR(LOG(2^-'∆Ct calculation'!S85,2)),"",IF(LOG(2^-'∆Ct calculation'!S85,2)&gt;1,LOG(2^-'∆Ct calculation'!S85,2),-1/LOG(2^-'∆Ct calculation'!S85,2)))</f>
        <v/>
      </c>
      <c r="W86" s="92" t="str">
        <f>IF(ISERROR(LOG(2^-'∆Ct calculation'!T85,2)),"",IF(LOG(2^-'∆Ct calculation'!T85,2)&gt;1,LOG(2^-'∆Ct calculation'!T85,2),-1/LOG(2^-'∆Ct calculation'!T85,2)))</f>
        <v/>
      </c>
      <c r="X86" s="92" t="str">
        <f>IF(ISERROR(LOG(2^-'∆Ct calculation'!U85,2)),"",IF(LOG(2^-'∆Ct calculation'!U85,2)&gt;1,LOG(2^-'∆Ct calculation'!U85,2),-1/LOG(2^-'∆Ct calculation'!U85,2)))</f>
        <v/>
      </c>
      <c r="Y86" s="92" t="str">
        <f>IF(ISERROR(LOG(2^-'∆Ct calculation'!V85,2)),"",IF(LOG(2^-'∆Ct calculation'!V85,2)&gt;1,LOG(2^-'∆Ct calculation'!V85,2),-1/LOG(2^-'∆Ct calculation'!V85,2)))</f>
        <v/>
      </c>
      <c r="Z86" s="92" t="str">
        <f>IF(ISERROR(LOG(2^-'∆Ct calculation'!W85,2)),"",IF(LOG(2^-'∆Ct calculation'!W85,2)&gt;1,LOG(2^-'∆Ct calculation'!W85,2),-1/LOG(2^-'∆Ct calculation'!W85,2)))</f>
        <v/>
      </c>
      <c r="AA86" s="92" t="str">
        <f>IF(ISERROR(LOG(2^-'∆Ct calculation'!X85,2)),"",IF(LOG(2^-'∆Ct calculation'!X85,2)&gt;1,LOG(2^-'∆Ct calculation'!X85,2),-1/LOG(2^-'∆Ct calculation'!X85,2)))</f>
        <v/>
      </c>
      <c r="AB86" s="92" t="str">
        <f>IF(ISERROR(LOG(2^-'∆Ct calculation'!Y85,2)),"",IF(LOG(2^-'∆Ct calculation'!Y85,2)&gt;1,LOG(2^-'∆Ct calculation'!Y85,2),-1/LOG(2^-'∆Ct calculation'!Y85,2)))</f>
        <v/>
      </c>
      <c r="AC86" s="92" t="str">
        <f>IF(ISERROR(LOG(2^-'∆Ct calculation'!Z85,2)),"",IF(LOG(2^-'∆Ct calculation'!Z85,2)&gt;1,LOG(2^-'∆Ct calculation'!Z85,2),-1/LOG(2^-'∆Ct calculation'!Z85,2)))</f>
        <v/>
      </c>
      <c r="AD86" s="92" t="str">
        <f>IF(ISERROR(LOG(2^-'∆Ct calculation'!AA85,2)),"",IF(LOG(2^-'∆Ct calculation'!AA85,2)&gt;1,LOG(2^-'∆Ct calculation'!AA85,2),-1/LOG(2^-'∆Ct calculation'!AA85,2)))</f>
        <v/>
      </c>
      <c r="AE86" s="92" t="str">
        <f>IF(ISERROR(LOG(2^-'∆Ct calculation'!AB85,2)),"",IF(LOG(2^-'∆Ct calculation'!AB85,2)&gt;1,LOG(2^-'∆Ct calculation'!AB85,2),-1/LOG(2^-'∆Ct calculation'!AB85,2)))</f>
        <v/>
      </c>
      <c r="AF86" s="92" t="str">
        <f>IF(ISERROR(LOG(2^-'∆Ct calculation'!AC85,2)),"",IF(LOG(2^-'∆Ct calculation'!AC85,2)&gt;1,LOG(2^-'∆Ct calculation'!AC85,2),-1/LOG(2^-'∆Ct calculation'!AC85,2)))</f>
        <v/>
      </c>
      <c r="AG86" s="92" t="str">
        <f>IF(ISERROR(LOG(2^-'∆Ct calculation'!AD85,2)),"",IF(LOG(2^-'∆Ct calculation'!AD85,2)&gt;1,LOG(2^-'∆Ct calculation'!AD85,2),-1/LOG(2^-'∆Ct calculation'!AD85,2)))</f>
        <v/>
      </c>
      <c r="AH86" s="92" t="str">
        <f>IF(ISERROR(LOG(2^-'∆Ct calculation'!AE85,2)),"",IF(LOG(2^-'∆Ct calculation'!AE85,2)&gt;1,LOG(2^-'∆Ct calculation'!AE85,2),-1/LOG(2^-'∆Ct calculation'!AE85,2)))</f>
        <v/>
      </c>
      <c r="AI86" s="92" t="str">
        <f>IF(ISERROR(LOG(2^-'∆Ct calculation'!AF85,2)),"",IF(LOG(2^-'∆Ct calculation'!AF85,2)&gt;1,LOG(2^-'∆Ct calculation'!AF85,2),-1/LOG(2^-'∆Ct calculation'!AF85,2)))</f>
        <v/>
      </c>
      <c r="AJ86" s="92" t="str">
        <f>IF(ISERROR(LOG(2^-'∆Ct calculation'!AG85,2)),"",IF(LOG(2^-'∆Ct calculation'!AG85,2)&gt;1,LOG(2^-'∆Ct calculation'!AG85,2),-1/LOG(2^-'∆Ct calculation'!AG85,2)))</f>
        <v/>
      </c>
      <c r="AK86" s="92" t="str">
        <f>IF(ISERROR(LOG(2^-'∆Ct calculation'!AH85,2)),"",IF(LOG(2^-'∆Ct calculation'!AH85,2)&gt;1,LOG(2^-'∆Ct calculation'!AH85,2),-1/LOG(2^-'∆Ct calculation'!AH85,2)))</f>
        <v/>
      </c>
      <c r="AL86" s="92" t="str">
        <f>IF(ISERROR(LOG(2^-'∆Ct calculation'!AI85,2)),"",IF(LOG(2^-'∆Ct calculation'!AI85,2)&gt;1,LOG(2^-'∆Ct calculation'!AI85,2),-1/LOG(2^-'∆Ct calculation'!AI85,2)))</f>
        <v/>
      </c>
      <c r="AM86" s="201"/>
      <c r="AN86" s="201"/>
      <c r="AO86" s="201"/>
      <c r="AP86" s="201"/>
      <c r="AQ86" s="201"/>
      <c r="AR86" s="201"/>
      <c r="AS86" s="201"/>
      <c r="AT86" s="201"/>
      <c r="AU86" s="201"/>
    </row>
    <row r="87" spans="1:47" ht="20.100000000000001" customHeight="1">
      <c r="A87" s="201"/>
      <c r="B87" s="201"/>
      <c r="C87" s="13" t="str">
        <f>IF('Gene Informations'!A87="","",'Gene Informations'!A87)</f>
        <v/>
      </c>
      <c r="D87" s="13" t="str">
        <f>IF('Gene Informations'!B87="","",'Gene Informations'!B87)</f>
        <v/>
      </c>
      <c r="E87" s="101" t="str">
        <f>'∆Ct and 2^(-∆Ct) means'!B86</f>
        <v/>
      </c>
      <c r="F87" s="248" t="str">
        <f>IF(ISERROR(LOG(2^-'∆Ct calculation'!C86,2)),"",IF(LOG(2^-'∆Ct calculation'!C86,2)&gt;1,LOG(2^-'∆Ct calculation'!C86,2),-1/LOG(2^-'∆Ct calculation'!C86,2)))</f>
        <v/>
      </c>
      <c r="G87" s="248" t="str">
        <f>IF(ISERROR(LOG(2^-'∆Ct calculation'!D86,2)),"",IF(LOG(2^-'∆Ct calculation'!D86,2)&gt;1,LOG(2^-'∆Ct calculation'!D86,2),-1/LOG(2^-'∆Ct calculation'!D86,2)))</f>
        <v/>
      </c>
      <c r="H87" s="248" t="str">
        <f>IF(ISERROR(LOG(2^-'∆Ct calculation'!E86,2)),"",IF(LOG(2^-'∆Ct calculation'!E86,2)&gt;1,LOG(2^-'∆Ct calculation'!E86,2),-1/LOG(2^-'∆Ct calculation'!E86,2)))</f>
        <v/>
      </c>
      <c r="I87" s="248" t="str">
        <f>IF(ISERROR(LOG(2^-'∆Ct calculation'!F86,2)),"",IF(LOG(2^-'∆Ct calculation'!F86,2)&gt;1,LOG(2^-'∆Ct calculation'!F86,2),-1/LOG(2^-'∆Ct calculation'!F86,2)))</f>
        <v/>
      </c>
      <c r="J87" s="248" t="str">
        <f>IF(ISERROR(LOG(2^-'∆Ct calculation'!G86,2)),"",IF(LOG(2^-'∆Ct calculation'!G86,2)&gt;1,LOG(2^-'∆Ct calculation'!G86,2),-1/LOG(2^-'∆Ct calculation'!G86,2)))</f>
        <v/>
      </c>
      <c r="K87" s="248" t="str">
        <f>IF(ISERROR(LOG(2^-'∆Ct calculation'!H86,2)),"",IF(LOG(2^-'∆Ct calculation'!H86,2)&gt;1,LOG(2^-'∆Ct calculation'!H86,2),-1/LOG(2^-'∆Ct calculation'!H86,2)))</f>
        <v/>
      </c>
      <c r="L87" s="248" t="str">
        <f>IF(ISERROR(LOG(2^-'∆Ct calculation'!I86,2)),"",IF(LOG(2^-'∆Ct calculation'!I86,2)&gt;1,LOG(2^-'∆Ct calculation'!I86,2),-1/LOG(2^-'∆Ct calculation'!I86,2)))</f>
        <v/>
      </c>
      <c r="M87" s="248" t="str">
        <f>IF(ISERROR(LOG(2^-'∆Ct calculation'!J86,2)),"",IF(LOG(2^-'∆Ct calculation'!J86,2)&gt;1,LOG(2^-'∆Ct calculation'!J86,2),-1/LOG(2^-'∆Ct calculation'!J86,2)))</f>
        <v/>
      </c>
      <c r="N87" s="248" t="str">
        <f>IF(ISERROR(LOG(2^-'∆Ct calculation'!K86,2)),"",IF(LOG(2^-'∆Ct calculation'!K86,2)&gt;1,LOG(2^-'∆Ct calculation'!K86,2),-1/LOG(2^-'∆Ct calculation'!K86,2)))</f>
        <v/>
      </c>
      <c r="O87" s="92" t="str">
        <f>IF(ISERROR(LOG(2^-'∆Ct calculation'!L86,2)),"",IF(LOG(2^-'∆Ct calculation'!L86,2)&gt;1,LOG(2^-'∆Ct calculation'!L86,2),-1/LOG(2^-'∆Ct calculation'!L86,2)))</f>
        <v/>
      </c>
      <c r="P87" s="92" t="str">
        <f>IF(ISERROR(LOG(2^-'∆Ct calculation'!M86,2)),"",IF(LOG(2^-'∆Ct calculation'!M86,2)&gt;1,LOG(2^-'∆Ct calculation'!M86,2),-1/LOG(2^-'∆Ct calculation'!M86,2)))</f>
        <v/>
      </c>
      <c r="Q87" s="92" t="str">
        <f>IF(ISERROR(LOG(2^-'∆Ct calculation'!N86,2)),"",IF(LOG(2^-'∆Ct calculation'!N86,2)&gt;1,LOG(2^-'∆Ct calculation'!N86,2),-1/LOG(2^-'∆Ct calculation'!N86,2)))</f>
        <v/>
      </c>
      <c r="R87" s="92" t="str">
        <f>IF(ISERROR(LOG(2^-'∆Ct calculation'!O86,2)),"",IF(LOG(2^-'∆Ct calculation'!O86,2)&gt;1,LOG(2^-'∆Ct calculation'!O86,2),-1/LOG(2^-'∆Ct calculation'!O86,2)))</f>
        <v/>
      </c>
      <c r="S87" s="92" t="str">
        <f>IF(ISERROR(LOG(2^-'∆Ct calculation'!P86,2)),"",IF(LOG(2^-'∆Ct calculation'!P86,2)&gt;1,LOG(2^-'∆Ct calculation'!P86,2),-1/LOG(2^-'∆Ct calculation'!P86,2)))</f>
        <v/>
      </c>
      <c r="T87" s="92" t="str">
        <f>IF(ISERROR(LOG(2^-'∆Ct calculation'!Q86,2)),"",IF(LOG(2^-'∆Ct calculation'!Q86,2)&gt;1,LOG(2^-'∆Ct calculation'!Q86,2),-1/LOG(2^-'∆Ct calculation'!Q86,2)))</f>
        <v/>
      </c>
      <c r="U87" s="92" t="str">
        <f>IF(ISERROR(LOG(2^-'∆Ct calculation'!R86,2)),"",IF(LOG(2^-'∆Ct calculation'!R86,2)&gt;1,LOG(2^-'∆Ct calculation'!R86,2),-1/LOG(2^-'∆Ct calculation'!R86,2)))</f>
        <v/>
      </c>
      <c r="V87" s="92" t="str">
        <f>IF(ISERROR(LOG(2^-'∆Ct calculation'!S86,2)),"",IF(LOG(2^-'∆Ct calculation'!S86,2)&gt;1,LOG(2^-'∆Ct calculation'!S86,2),-1/LOG(2^-'∆Ct calculation'!S86,2)))</f>
        <v/>
      </c>
      <c r="W87" s="92" t="str">
        <f>IF(ISERROR(LOG(2^-'∆Ct calculation'!T86,2)),"",IF(LOG(2^-'∆Ct calculation'!T86,2)&gt;1,LOG(2^-'∆Ct calculation'!T86,2),-1/LOG(2^-'∆Ct calculation'!T86,2)))</f>
        <v/>
      </c>
      <c r="X87" s="92" t="str">
        <f>IF(ISERROR(LOG(2^-'∆Ct calculation'!U86,2)),"",IF(LOG(2^-'∆Ct calculation'!U86,2)&gt;1,LOG(2^-'∆Ct calculation'!U86,2),-1/LOG(2^-'∆Ct calculation'!U86,2)))</f>
        <v/>
      </c>
      <c r="Y87" s="92" t="str">
        <f>IF(ISERROR(LOG(2^-'∆Ct calculation'!V86,2)),"",IF(LOG(2^-'∆Ct calculation'!V86,2)&gt;1,LOG(2^-'∆Ct calculation'!V86,2),-1/LOG(2^-'∆Ct calculation'!V86,2)))</f>
        <v/>
      </c>
      <c r="Z87" s="92" t="str">
        <f>IF(ISERROR(LOG(2^-'∆Ct calculation'!W86,2)),"",IF(LOG(2^-'∆Ct calculation'!W86,2)&gt;1,LOG(2^-'∆Ct calculation'!W86,2),-1/LOG(2^-'∆Ct calculation'!W86,2)))</f>
        <v/>
      </c>
      <c r="AA87" s="92" t="str">
        <f>IF(ISERROR(LOG(2^-'∆Ct calculation'!X86,2)),"",IF(LOG(2^-'∆Ct calculation'!X86,2)&gt;1,LOG(2^-'∆Ct calculation'!X86,2),-1/LOG(2^-'∆Ct calculation'!X86,2)))</f>
        <v/>
      </c>
      <c r="AB87" s="92" t="str">
        <f>IF(ISERROR(LOG(2^-'∆Ct calculation'!Y86,2)),"",IF(LOG(2^-'∆Ct calculation'!Y86,2)&gt;1,LOG(2^-'∆Ct calculation'!Y86,2),-1/LOG(2^-'∆Ct calculation'!Y86,2)))</f>
        <v/>
      </c>
      <c r="AC87" s="92" t="str">
        <f>IF(ISERROR(LOG(2^-'∆Ct calculation'!Z86,2)),"",IF(LOG(2^-'∆Ct calculation'!Z86,2)&gt;1,LOG(2^-'∆Ct calculation'!Z86,2),-1/LOG(2^-'∆Ct calculation'!Z86,2)))</f>
        <v/>
      </c>
      <c r="AD87" s="92" t="str">
        <f>IF(ISERROR(LOG(2^-'∆Ct calculation'!AA86,2)),"",IF(LOG(2^-'∆Ct calculation'!AA86,2)&gt;1,LOG(2^-'∆Ct calculation'!AA86,2),-1/LOG(2^-'∆Ct calculation'!AA86,2)))</f>
        <v/>
      </c>
      <c r="AE87" s="92" t="str">
        <f>IF(ISERROR(LOG(2^-'∆Ct calculation'!AB86,2)),"",IF(LOG(2^-'∆Ct calculation'!AB86,2)&gt;1,LOG(2^-'∆Ct calculation'!AB86,2),-1/LOG(2^-'∆Ct calculation'!AB86,2)))</f>
        <v/>
      </c>
      <c r="AF87" s="92" t="str">
        <f>IF(ISERROR(LOG(2^-'∆Ct calculation'!AC86,2)),"",IF(LOG(2^-'∆Ct calculation'!AC86,2)&gt;1,LOG(2^-'∆Ct calculation'!AC86,2),-1/LOG(2^-'∆Ct calculation'!AC86,2)))</f>
        <v/>
      </c>
      <c r="AG87" s="92" t="str">
        <f>IF(ISERROR(LOG(2^-'∆Ct calculation'!AD86,2)),"",IF(LOG(2^-'∆Ct calculation'!AD86,2)&gt;1,LOG(2^-'∆Ct calculation'!AD86,2),-1/LOG(2^-'∆Ct calculation'!AD86,2)))</f>
        <v/>
      </c>
      <c r="AH87" s="92" t="str">
        <f>IF(ISERROR(LOG(2^-'∆Ct calculation'!AE86,2)),"",IF(LOG(2^-'∆Ct calculation'!AE86,2)&gt;1,LOG(2^-'∆Ct calculation'!AE86,2),-1/LOG(2^-'∆Ct calculation'!AE86,2)))</f>
        <v/>
      </c>
      <c r="AI87" s="92" t="str">
        <f>IF(ISERROR(LOG(2^-'∆Ct calculation'!AF86,2)),"",IF(LOG(2^-'∆Ct calculation'!AF86,2)&gt;1,LOG(2^-'∆Ct calculation'!AF86,2),-1/LOG(2^-'∆Ct calculation'!AF86,2)))</f>
        <v/>
      </c>
      <c r="AJ87" s="92" t="str">
        <f>IF(ISERROR(LOG(2^-'∆Ct calculation'!AG86,2)),"",IF(LOG(2^-'∆Ct calculation'!AG86,2)&gt;1,LOG(2^-'∆Ct calculation'!AG86,2),-1/LOG(2^-'∆Ct calculation'!AG86,2)))</f>
        <v/>
      </c>
      <c r="AK87" s="92" t="str">
        <f>IF(ISERROR(LOG(2^-'∆Ct calculation'!AH86,2)),"",IF(LOG(2^-'∆Ct calculation'!AH86,2)&gt;1,LOG(2^-'∆Ct calculation'!AH86,2),-1/LOG(2^-'∆Ct calculation'!AH86,2)))</f>
        <v/>
      </c>
      <c r="AL87" s="92" t="str">
        <f>IF(ISERROR(LOG(2^-'∆Ct calculation'!AI86,2)),"",IF(LOG(2^-'∆Ct calculation'!AI86,2)&gt;1,LOG(2^-'∆Ct calculation'!AI86,2),-1/LOG(2^-'∆Ct calculation'!AI86,2)))</f>
        <v/>
      </c>
      <c r="AM87" s="201"/>
      <c r="AN87" s="201"/>
      <c r="AO87" s="201"/>
      <c r="AP87" s="201"/>
      <c r="AQ87" s="201"/>
      <c r="AR87" s="201"/>
      <c r="AS87" s="201"/>
      <c r="AT87" s="201"/>
      <c r="AU87" s="201"/>
    </row>
    <row r="88" spans="1:47" s="110" customFormat="1">
      <c r="A88" s="235"/>
      <c r="B88" s="235"/>
      <c r="C88" s="235"/>
      <c r="D88" s="235"/>
      <c r="E88" s="235"/>
      <c r="F88" s="235" t="str">
        <f>IF(COUNT(F4:F87)=0,"F","T")</f>
        <v>F</v>
      </c>
      <c r="G88" s="235" t="str">
        <f t="shared" ref="G88:AL88" si="0">IF(COUNT(G4:G87)=0,"F","T")</f>
        <v>F</v>
      </c>
      <c r="H88" s="235" t="str">
        <f t="shared" si="0"/>
        <v>F</v>
      </c>
      <c r="I88" s="235" t="str">
        <f t="shared" si="0"/>
        <v>F</v>
      </c>
      <c r="J88" s="235" t="str">
        <f t="shared" si="0"/>
        <v>F</v>
      </c>
      <c r="K88" s="235" t="str">
        <f t="shared" si="0"/>
        <v>F</v>
      </c>
      <c r="L88" s="235" t="str">
        <f t="shared" si="0"/>
        <v>F</v>
      </c>
      <c r="M88" s="235" t="str">
        <f t="shared" si="0"/>
        <v>F</v>
      </c>
      <c r="N88" s="235" t="str">
        <f t="shared" si="0"/>
        <v>F</v>
      </c>
      <c r="O88" s="235" t="str">
        <f t="shared" si="0"/>
        <v>F</v>
      </c>
      <c r="P88" s="235" t="str">
        <f t="shared" si="0"/>
        <v>F</v>
      </c>
      <c r="Q88" s="235" t="str">
        <f t="shared" si="0"/>
        <v>F</v>
      </c>
      <c r="R88" s="235" t="str">
        <f t="shared" si="0"/>
        <v>F</v>
      </c>
      <c r="S88" s="235" t="str">
        <f t="shared" si="0"/>
        <v>F</v>
      </c>
      <c r="T88" s="235" t="str">
        <f t="shared" si="0"/>
        <v>F</v>
      </c>
      <c r="U88" s="235" t="str">
        <f t="shared" si="0"/>
        <v>F</v>
      </c>
      <c r="V88" s="235" t="str">
        <f t="shared" si="0"/>
        <v>F</v>
      </c>
      <c r="W88" s="235" t="str">
        <f t="shared" si="0"/>
        <v>F</v>
      </c>
      <c r="X88" s="235" t="str">
        <f t="shared" si="0"/>
        <v>F</v>
      </c>
      <c r="Y88" s="235" t="str">
        <f t="shared" si="0"/>
        <v>F</v>
      </c>
      <c r="Z88" s="235" t="str">
        <f t="shared" si="0"/>
        <v>F</v>
      </c>
      <c r="AA88" s="235" t="str">
        <f t="shared" si="0"/>
        <v>F</v>
      </c>
      <c r="AB88" s="235" t="str">
        <f t="shared" si="0"/>
        <v>F</v>
      </c>
      <c r="AC88" s="235" t="str">
        <f t="shared" si="0"/>
        <v>F</v>
      </c>
      <c r="AD88" s="235" t="str">
        <f t="shared" si="0"/>
        <v>F</v>
      </c>
      <c r="AE88" s="235" t="str">
        <f t="shared" si="0"/>
        <v>F</v>
      </c>
      <c r="AF88" s="235" t="str">
        <f t="shared" si="0"/>
        <v>F</v>
      </c>
      <c r="AG88" s="235" t="str">
        <f t="shared" si="0"/>
        <v>F</v>
      </c>
      <c r="AH88" s="235" t="str">
        <f t="shared" si="0"/>
        <v>F</v>
      </c>
      <c r="AI88" s="235" t="str">
        <f t="shared" si="0"/>
        <v>F</v>
      </c>
      <c r="AJ88" s="235" t="str">
        <f t="shared" si="0"/>
        <v>F</v>
      </c>
      <c r="AK88" s="235" t="str">
        <f t="shared" si="0"/>
        <v>F</v>
      </c>
      <c r="AL88" s="235" t="str">
        <f t="shared" si="0"/>
        <v>F</v>
      </c>
      <c r="AM88" s="235"/>
      <c r="AN88" s="235"/>
      <c r="AO88" s="235"/>
      <c r="AP88" s="235"/>
      <c r="AQ88" s="235"/>
      <c r="AR88" s="235"/>
      <c r="AS88" s="235"/>
      <c r="AT88" s="235"/>
      <c r="AU88" s="235"/>
    </row>
    <row r="89" spans="1:47">
      <c r="A89" s="201"/>
      <c r="B89" s="201"/>
      <c r="C89" s="201"/>
      <c r="D89" s="201"/>
      <c r="E89" s="201"/>
      <c r="F89" s="201"/>
      <c r="G89" s="201"/>
      <c r="H89" s="201"/>
      <c r="I89" s="201"/>
      <c r="J89" s="201"/>
      <c r="K89" s="201"/>
      <c r="L89" s="201"/>
      <c r="M89" s="201"/>
      <c r="N89" s="201"/>
      <c r="O89" s="201"/>
      <c r="P89" s="201"/>
      <c r="Q89" s="201"/>
      <c r="R89" s="201"/>
      <c r="S89" s="201"/>
      <c r="T89" s="201"/>
      <c r="U89" s="201"/>
      <c r="V89" s="201"/>
      <c r="W89" s="201"/>
      <c r="X89" s="201"/>
      <c r="Y89" s="201"/>
      <c r="Z89" s="201"/>
      <c r="AA89" s="201"/>
      <c r="AB89" s="201"/>
      <c r="AC89" s="201"/>
      <c r="AD89" s="201"/>
      <c r="AE89" s="201"/>
      <c r="AF89" s="201"/>
      <c r="AG89" s="201"/>
      <c r="AH89" s="201"/>
      <c r="AI89" s="201"/>
      <c r="AJ89" s="201"/>
      <c r="AK89" s="201"/>
      <c r="AL89" s="201"/>
      <c r="AM89" s="201"/>
      <c r="AN89" s="201"/>
      <c r="AO89" s="201"/>
      <c r="AP89" s="201"/>
      <c r="AQ89" s="201"/>
      <c r="AR89" s="201"/>
      <c r="AS89" s="201"/>
      <c r="AT89" s="201"/>
      <c r="AU89" s="201"/>
    </row>
    <row r="90" spans="1:47">
      <c r="A90" s="201"/>
      <c r="B90" s="201"/>
      <c r="C90" s="201"/>
      <c r="D90" s="201"/>
      <c r="E90" s="201"/>
      <c r="F90" s="201"/>
      <c r="G90" s="201"/>
      <c r="H90" s="201"/>
      <c r="I90" s="201"/>
      <c r="J90" s="201"/>
      <c r="K90" s="201"/>
      <c r="L90" s="201"/>
      <c r="M90" s="201"/>
      <c r="N90" s="201"/>
      <c r="O90" s="201"/>
      <c r="P90" s="201"/>
      <c r="Q90" s="201"/>
      <c r="R90" s="201"/>
      <c r="S90" s="201"/>
      <c r="T90" s="201"/>
      <c r="U90" s="201"/>
      <c r="V90" s="201"/>
      <c r="W90" s="201"/>
      <c r="X90" s="201"/>
      <c r="Y90" s="201"/>
      <c r="Z90" s="201"/>
      <c r="AA90" s="201"/>
      <c r="AB90" s="201"/>
      <c r="AC90" s="201"/>
      <c r="AD90" s="201"/>
      <c r="AE90" s="201"/>
      <c r="AF90" s="201"/>
      <c r="AG90" s="201"/>
      <c r="AH90" s="201"/>
      <c r="AI90" s="201"/>
      <c r="AJ90" s="201"/>
      <c r="AK90" s="201"/>
      <c r="AL90" s="201"/>
      <c r="AM90" s="201"/>
      <c r="AN90" s="201"/>
      <c r="AO90" s="201"/>
      <c r="AP90" s="201"/>
      <c r="AQ90" s="201"/>
      <c r="AR90" s="201"/>
      <c r="AS90" s="201"/>
      <c r="AT90" s="201"/>
      <c r="AU90" s="201"/>
    </row>
    <row r="91" spans="1:47">
      <c r="A91" s="201"/>
      <c r="B91" s="201"/>
      <c r="C91" s="201"/>
      <c r="D91" s="201"/>
      <c r="E91" s="201"/>
      <c r="F91" s="201"/>
      <c r="G91" s="201"/>
      <c r="H91" s="201"/>
      <c r="I91" s="201"/>
      <c r="J91" s="201"/>
      <c r="K91" s="201"/>
      <c r="L91" s="201"/>
      <c r="M91" s="201"/>
      <c r="N91" s="201"/>
      <c r="O91" s="201"/>
      <c r="P91" s="201"/>
      <c r="Q91" s="201"/>
      <c r="R91" s="201"/>
      <c r="S91" s="201"/>
      <c r="T91" s="201"/>
      <c r="U91" s="201"/>
      <c r="V91" s="201"/>
      <c r="W91" s="201"/>
      <c r="X91" s="201"/>
      <c r="Y91" s="201"/>
      <c r="Z91" s="201"/>
      <c r="AA91" s="201"/>
      <c r="AB91" s="201"/>
      <c r="AC91" s="201"/>
      <c r="AD91" s="201"/>
      <c r="AE91" s="201"/>
      <c r="AF91" s="201"/>
      <c r="AG91" s="201"/>
      <c r="AH91" s="201"/>
      <c r="AI91" s="201"/>
      <c r="AJ91" s="201"/>
      <c r="AK91" s="201"/>
      <c r="AL91" s="201"/>
      <c r="AM91" s="201"/>
      <c r="AN91" s="201"/>
      <c r="AO91" s="201"/>
      <c r="AP91" s="201"/>
      <c r="AQ91" s="201"/>
      <c r="AR91" s="201"/>
      <c r="AS91" s="201"/>
      <c r="AT91" s="201"/>
      <c r="AU91" s="201"/>
    </row>
    <row r="92" spans="1:47">
      <c r="A92" s="201"/>
      <c r="B92" s="201"/>
      <c r="C92" s="201"/>
      <c r="D92" s="201"/>
      <c r="E92" s="201"/>
      <c r="F92" s="201"/>
      <c r="G92" s="201"/>
      <c r="H92" s="201"/>
      <c r="I92" s="201"/>
      <c r="J92" s="201"/>
      <c r="K92" s="201"/>
      <c r="L92" s="201"/>
      <c r="M92" s="201"/>
      <c r="N92" s="201"/>
      <c r="O92" s="201"/>
      <c r="P92" s="201"/>
      <c r="Q92" s="201"/>
      <c r="R92" s="201"/>
      <c r="S92" s="201"/>
      <c r="T92" s="201"/>
      <c r="U92" s="201"/>
      <c r="V92" s="201"/>
      <c r="W92" s="201"/>
      <c r="X92" s="201"/>
      <c r="Y92" s="201"/>
      <c r="Z92" s="201"/>
      <c r="AA92" s="201"/>
      <c r="AB92" s="201"/>
      <c r="AC92" s="201"/>
      <c r="AD92" s="201"/>
      <c r="AE92" s="201"/>
      <c r="AF92" s="201"/>
      <c r="AG92" s="201"/>
      <c r="AH92" s="201"/>
      <c r="AI92" s="201"/>
      <c r="AJ92" s="201"/>
      <c r="AK92" s="201"/>
      <c r="AL92" s="201"/>
      <c r="AM92" s="201"/>
      <c r="AN92" s="201"/>
      <c r="AO92" s="201"/>
      <c r="AP92" s="201"/>
      <c r="AQ92" s="201"/>
      <c r="AR92" s="201"/>
      <c r="AS92" s="201"/>
      <c r="AT92" s="201"/>
      <c r="AU92" s="201"/>
    </row>
    <row r="93" spans="1:47">
      <c r="A93" s="201"/>
      <c r="B93" s="201"/>
      <c r="C93" s="201"/>
      <c r="D93" s="201"/>
      <c r="E93" s="201"/>
      <c r="F93" s="201"/>
      <c r="G93" s="201"/>
      <c r="H93" s="201"/>
      <c r="I93" s="201"/>
      <c r="J93" s="201"/>
      <c r="K93" s="201"/>
      <c r="L93" s="201"/>
      <c r="M93" s="201"/>
      <c r="N93" s="201"/>
      <c r="O93" s="201"/>
      <c r="P93" s="201"/>
      <c r="Q93" s="201"/>
      <c r="R93" s="201"/>
      <c r="S93" s="201"/>
      <c r="T93" s="201"/>
      <c r="U93" s="201"/>
      <c r="V93" s="201"/>
      <c r="W93" s="201"/>
      <c r="X93" s="201"/>
      <c r="Y93" s="201"/>
      <c r="Z93" s="201"/>
      <c r="AA93" s="201"/>
      <c r="AB93" s="201"/>
      <c r="AC93" s="201"/>
      <c r="AD93" s="201"/>
      <c r="AE93" s="201"/>
      <c r="AF93" s="201"/>
      <c r="AG93" s="201"/>
      <c r="AH93" s="201"/>
      <c r="AI93" s="201"/>
      <c r="AJ93" s="201"/>
      <c r="AK93" s="201"/>
      <c r="AL93" s="201"/>
      <c r="AM93" s="201"/>
      <c r="AN93" s="201"/>
      <c r="AO93" s="201"/>
      <c r="AP93" s="201"/>
      <c r="AQ93" s="201"/>
      <c r="AR93" s="201"/>
      <c r="AS93" s="201"/>
      <c r="AT93" s="201"/>
      <c r="AU93" s="201"/>
    </row>
    <row r="94" spans="1:47">
      <c r="A94" s="201"/>
      <c r="B94" s="201"/>
      <c r="C94" s="201"/>
      <c r="D94" s="201"/>
      <c r="E94" s="201"/>
      <c r="F94" s="201"/>
      <c r="G94" s="201"/>
      <c r="H94" s="201"/>
      <c r="I94" s="201"/>
      <c r="J94" s="201"/>
      <c r="K94" s="201"/>
      <c r="L94" s="201"/>
      <c r="M94" s="201"/>
      <c r="N94" s="201"/>
      <c r="O94" s="201"/>
      <c r="P94" s="201"/>
      <c r="Q94" s="201"/>
      <c r="R94" s="201"/>
      <c r="S94" s="201"/>
      <c r="T94" s="201"/>
      <c r="U94" s="201"/>
      <c r="V94" s="201"/>
      <c r="W94" s="201"/>
      <c r="X94" s="201"/>
      <c r="Y94" s="201"/>
      <c r="Z94" s="201"/>
      <c r="AA94" s="201"/>
      <c r="AB94" s="201"/>
      <c r="AC94" s="201"/>
      <c r="AD94" s="201"/>
      <c r="AE94" s="201"/>
      <c r="AF94" s="201"/>
      <c r="AG94" s="201"/>
      <c r="AH94" s="201"/>
      <c r="AI94" s="201"/>
      <c r="AJ94" s="201"/>
      <c r="AK94" s="201"/>
      <c r="AL94" s="201"/>
      <c r="AM94" s="201"/>
      <c r="AN94" s="201"/>
      <c r="AO94" s="201"/>
      <c r="AP94" s="201"/>
      <c r="AQ94" s="201"/>
      <c r="AR94" s="201"/>
      <c r="AS94" s="201"/>
      <c r="AT94" s="201"/>
      <c r="AU94" s="201"/>
    </row>
    <row r="95" spans="1:47">
      <c r="A95" s="201"/>
      <c r="B95" s="201"/>
      <c r="C95" s="201"/>
      <c r="D95" s="201"/>
      <c r="E95" s="201"/>
      <c r="F95" s="201"/>
      <c r="G95" s="201"/>
      <c r="H95" s="201"/>
      <c r="I95" s="201"/>
      <c r="J95" s="201"/>
      <c r="K95" s="201"/>
      <c r="L95" s="201"/>
      <c r="M95" s="201"/>
      <c r="N95" s="201"/>
      <c r="O95" s="201"/>
      <c r="P95" s="201"/>
      <c r="Q95" s="201"/>
      <c r="R95" s="201"/>
      <c r="S95" s="201"/>
      <c r="T95" s="201"/>
      <c r="U95" s="201"/>
      <c r="V95" s="201"/>
      <c r="W95" s="201"/>
      <c r="X95" s="201"/>
      <c r="Y95" s="201"/>
      <c r="Z95" s="201"/>
      <c r="AA95" s="201"/>
      <c r="AB95" s="201"/>
      <c r="AC95" s="201"/>
      <c r="AD95" s="201"/>
      <c r="AE95" s="201"/>
      <c r="AF95" s="201"/>
      <c r="AG95" s="201"/>
      <c r="AH95" s="201"/>
      <c r="AI95" s="201"/>
      <c r="AJ95" s="201"/>
      <c r="AK95" s="201"/>
      <c r="AL95" s="201"/>
      <c r="AM95" s="201"/>
      <c r="AN95" s="201"/>
      <c r="AO95" s="201"/>
      <c r="AP95" s="201"/>
      <c r="AQ95" s="201"/>
      <c r="AR95" s="201"/>
      <c r="AS95" s="201"/>
      <c r="AT95" s="201"/>
      <c r="AU95" s="201"/>
    </row>
    <row r="96" spans="1:47">
      <c r="A96" s="201"/>
      <c r="B96" s="201"/>
      <c r="C96" s="201"/>
      <c r="D96" s="201"/>
      <c r="E96" s="201"/>
      <c r="F96" s="201"/>
      <c r="G96" s="201"/>
      <c r="H96" s="201"/>
      <c r="I96" s="201"/>
      <c r="J96" s="201"/>
      <c r="K96" s="201"/>
      <c r="L96" s="201"/>
      <c r="M96" s="201"/>
      <c r="N96" s="201"/>
      <c r="O96" s="201"/>
      <c r="P96" s="201"/>
      <c r="Q96" s="201"/>
      <c r="R96" s="201"/>
      <c r="S96" s="201"/>
      <c r="T96" s="201"/>
      <c r="U96" s="201"/>
      <c r="V96" s="201"/>
      <c r="W96" s="201"/>
      <c r="X96" s="201"/>
      <c r="Y96" s="201"/>
      <c r="Z96" s="201"/>
      <c r="AA96" s="201"/>
      <c r="AB96" s="201"/>
      <c r="AC96" s="201"/>
      <c r="AD96" s="201"/>
      <c r="AE96" s="201"/>
      <c r="AF96" s="201"/>
      <c r="AG96" s="201"/>
      <c r="AH96" s="201"/>
      <c r="AI96" s="201"/>
      <c r="AJ96" s="201"/>
      <c r="AK96" s="201"/>
      <c r="AL96" s="201"/>
      <c r="AM96" s="201"/>
      <c r="AN96" s="201"/>
      <c r="AO96" s="201"/>
      <c r="AP96" s="201"/>
      <c r="AQ96" s="201"/>
      <c r="AR96" s="201"/>
      <c r="AS96" s="201"/>
      <c r="AT96" s="201"/>
      <c r="AU96" s="201"/>
    </row>
    <row r="97" spans="1:47">
      <c r="A97" s="201"/>
      <c r="B97" s="201"/>
      <c r="C97" s="201"/>
      <c r="D97" s="201"/>
      <c r="E97" s="201"/>
      <c r="F97" s="201"/>
      <c r="G97" s="201"/>
      <c r="H97" s="201"/>
      <c r="I97" s="201"/>
      <c r="J97" s="201"/>
      <c r="K97" s="201"/>
      <c r="L97" s="201"/>
      <c r="M97" s="201"/>
      <c r="N97" s="201"/>
      <c r="O97" s="201"/>
      <c r="P97" s="201"/>
      <c r="Q97" s="201"/>
      <c r="R97" s="201"/>
      <c r="S97" s="201"/>
      <c r="T97" s="201"/>
      <c r="U97" s="201"/>
      <c r="V97" s="201"/>
      <c r="W97" s="201"/>
      <c r="X97" s="201"/>
      <c r="Y97" s="201"/>
      <c r="Z97" s="201"/>
      <c r="AA97" s="201"/>
      <c r="AB97" s="201"/>
      <c r="AC97" s="201"/>
      <c r="AD97" s="201"/>
      <c r="AE97" s="201"/>
      <c r="AF97" s="201"/>
      <c r="AG97" s="201"/>
      <c r="AH97" s="201"/>
      <c r="AI97" s="201"/>
      <c r="AJ97" s="201"/>
      <c r="AK97" s="201"/>
      <c r="AL97" s="201"/>
      <c r="AM97" s="201"/>
      <c r="AN97" s="201"/>
      <c r="AO97" s="201"/>
      <c r="AP97" s="201"/>
      <c r="AQ97" s="201"/>
      <c r="AR97" s="201"/>
      <c r="AS97" s="201"/>
      <c r="AT97" s="201"/>
      <c r="AU97" s="201"/>
    </row>
    <row r="98" spans="1:47">
      <c r="A98" s="201"/>
      <c r="B98" s="201"/>
      <c r="C98" s="201"/>
      <c r="D98" s="201"/>
      <c r="E98" s="201"/>
      <c r="F98" s="201"/>
      <c r="G98" s="201"/>
      <c r="H98" s="201"/>
      <c r="I98" s="201"/>
      <c r="J98" s="201"/>
      <c r="K98" s="201"/>
      <c r="L98" s="201"/>
      <c r="M98" s="201"/>
      <c r="N98" s="201"/>
      <c r="O98" s="201"/>
      <c r="P98" s="201"/>
      <c r="Q98" s="201"/>
      <c r="R98" s="201"/>
      <c r="S98" s="201"/>
      <c r="T98" s="201"/>
      <c r="U98" s="201"/>
      <c r="V98" s="201"/>
      <c r="W98" s="201"/>
      <c r="X98" s="201"/>
      <c r="Y98" s="201"/>
      <c r="Z98" s="201"/>
      <c r="AA98" s="201"/>
      <c r="AB98" s="201"/>
      <c r="AC98" s="201"/>
      <c r="AD98" s="201"/>
      <c r="AE98" s="201"/>
      <c r="AF98" s="201"/>
      <c r="AG98" s="201"/>
      <c r="AH98" s="201"/>
      <c r="AI98" s="201"/>
      <c r="AJ98" s="201"/>
      <c r="AK98" s="201"/>
      <c r="AL98" s="201"/>
      <c r="AM98" s="201"/>
      <c r="AN98" s="201"/>
      <c r="AO98" s="201"/>
      <c r="AP98" s="201"/>
      <c r="AQ98" s="201"/>
      <c r="AR98" s="201"/>
      <c r="AS98" s="201"/>
      <c r="AT98" s="201"/>
      <c r="AU98" s="201"/>
    </row>
    <row r="99" spans="1:47">
      <c r="A99" s="201"/>
      <c r="B99" s="201"/>
      <c r="C99" s="201"/>
      <c r="D99" s="201"/>
      <c r="E99" s="201"/>
      <c r="F99" s="201"/>
      <c r="G99" s="201"/>
      <c r="H99" s="201"/>
      <c r="I99" s="201"/>
      <c r="J99" s="201"/>
      <c r="K99" s="201"/>
      <c r="L99" s="201"/>
      <c r="M99" s="201"/>
      <c r="N99" s="201"/>
      <c r="O99" s="201"/>
      <c r="P99" s="201"/>
      <c r="Q99" s="201"/>
      <c r="R99" s="201"/>
      <c r="S99" s="201"/>
      <c r="T99" s="201"/>
      <c r="U99" s="201"/>
      <c r="V99" s="201"/>
      <c r="W99" s="201"/>
      <c r="X99" s="201"/>
      <c r="Y99" s="201"/>
      <c r="Z99" s="201"/>
      <c r="AA99" s="201"/>
      <c r="AB99" s="201"/>
      <c r="AC99" s="201"/>
      <c r="AD99" s="201"/>
      <c r="AE99" s="201"/>
      <c r="AF99" s="201"/>
      <c r="AG99" s="201"/>
      <c r="AH99" s="201"/>
      <c r="AI99" s="201"/>
      <c r="AJ99" s="201"/>
      <c r="AK99" s="201"/>
      <c r="AL99" s="201"/>
      <c r="AM99" s="201"/>
      <c r="AN99" s="201"/>
      <c r="AO99" s="201"/>
      <c r="AP99" s="201"/>
      <c r="AQ99" s="201"/>
      <c r="AR99" s="201"/>
      <c r="AS99" s="201"/>
      <c r="AT99" s="201"/>
      <c r="AU99" s="201"/>
    </row>
    <row r="100" spans="1:47">
      <c r="A100" s="201"/>
      <c r="B100" s="201"/>
      <c r="C100" s="201"/>
      <c r="D100" s="201"/>
      <c r="E100" s="201"/>
      <c r="F100" s="201"/>
      <c r="G100" s="201"/>
      <c r="H100" s="201"/>
      <c r="I100" s="201"/>
      <c r="J100" s="201"/>
      <c r="K100" s="201"/>
      <c r="L100" s="201"/>
      <c r="M100" s="201"/>
      <c r="N100" s="201"/>
      <c r="O100" s="201"/>
      <c r="P100" s="201"/>
      <c r="Q100" s="201"/>
      <c r="R100" s="201"/>
      <c r="S100" s="201"/>
      <c r="T100" s="201"/>
      <c r="U100" s="201"/>
      <c r="V100" s="201"/>
      <c r="W100" s="201"/>
      <c r="X100" s="201"/>
      <c r="Y100" s="201"/>
      <c r="Z100" s="201"/>
      <c r="AA100" s="201"/>
      <c r="AB100" s="201"/>
      <c r="AC100" s="201"/>
      <c r="AD100" s="201"/>
      <c r="AE100" s="201"/>
      <c r="AF100" s="201"/>
      <c r="AG100" s="201"/>
      <c r="AH100" s="201"/>
      <c r="AI100" s="201"/>
      <c r="AJ100" s="201"/>
      <c r="AK100" s="201"/>
      <c r="AL100" s="201"/>
      <c r="AM100" s="201"/>
      <c r="AN100" s="201"/>
      <c r="AO100" s="201"/>
      <c r="AP100" s="201"/>
      <c r="AQ100" s="201"/>
      <c r="AR100" s="201"/>
      <c r="AS100" s="201"/>
      <c r="AT100" s="201"/>
      <c r="AU100" s="201"/>
    </row>
    <row r="101" spans="1:47">
      <c r="A101" s="201"/>
      <c r="C101" s="201"/>
      <c r="D101" s="201"/>
      <c r="E101" s="201"/>
      <c r="F101" s="201"/>
      <c r="G101" s="201"/>
      <c r="H101" s="201"/>
      <c r="I101" s="201"/>
      <c r="J101" s="201"/>
      <c r="K101" s="201"/>
      <c r="L101" s="201"/>
      <c r="M101" s="201"/>
      <c r="N101" s="201"/>
      <c r="O101" s="201"/>
      <c r="P101" s="201"/>
      <c r="Q101" s="201"/>
      <c r="R101" s="201"/>
      <c r="S101" s="201"/>
      <c r="T101" s="201"/>
      <c r="U101" s="201"/>
      <c r="V101" s="201"/>
      <c r="W101" s="201"/>
      <c r="X101" s="201"/>
      <c r="Y101" s="201"/>
      <c r="Z101" s="201"/>
      <c r="AA101" s="201"/>
      <c r="AB101" s="201"/>
      <c r="AC101" s="201"/>
      <c r="AD101" s="201"/>
      <c r="AE101" s="201"/>
      <c r="AF101" s="201"/>
      <c r="AG101" s="201"/>
      <c r="AH101" s="201"/>
      <c r="AI101" s="201"/>
      <c r="AJ101" s="201"/>
      <c r="AK101" s="201"/>
      <c r="AL101" s="201"/>
      <c r="AM101" s="201"/>
      <c r="AN101" s="201"/>
      <c r="AO101" s="201"/>
      <c r="AP101" s="201"/>
      <c r="AQ101" s="201"/>
      <c r="AR101" s="201"/>
      <c r="AS101" s="201"/>
      <c r="AT101" s="201"/>
      <c r="AU101" s="201"/>
    </row>
    <row r="102" spans="1:47">
      <c r="A102" s="201"/>
      <c r="C102" s="201"/>
      <c r="D102" s="201"/>
      <c r="E102" s="201"/>
      <c r="F102" s="201"/>
      <c r="G102" s="201"/>
      <c r="H102" s="201"/>
      <c r="I102" s="201"/>
      <c r="J102" s="201"/>
      <c r="K102" s="201"/>
      <c r="L102" s="201"/>
      <c r="M102" s="201"/>
      <c r="N102" s="201"/>
      <c r="O102" s="201"/>
      <c r="P102" s="201"/>
      <c r="Q102" s="201"/>
      <c r="R102" s="201"/>
      <c r="S102" s="201"/>
      <c r="T102" s="201"/>
      <c r="U102" s="201"/>
      <c r="V102" s="201"/>
      <c r="W102" s="201"/>
      <c r="X102" s="201"/>
      <c r="Y102" s="201"/>
      <c r="Z102" s="201"/>
      <c r="AA102" s="201"/>
      <c r="AB102" s="201"/>
      <c r="AC102" s="201"/>
      <c r="AD102" s="201"/>
      <c r="AE102" s="201"/>
      <c r="AF102" s="201"/>
      <c r="AG102" s="201"/>
      <c r="AH102" s="201"/>
      <c r="AI102" s="201"/>
      <c r="AJ102" s="201"/>
      <c r="AK102" s="201"/>
      <c r="AL102" s="201"/>
      <c r="AM102" s="201"/>
      <c r="AN102" s="201"/>
      <c r="AO102" s="201"/>
      <c r="AP102" s="201"/>
      <c r="AQ102" s="201"/>
      <c r="AR102" s="201"/>
      <c r="AS102" s="201"/>
      <c r="AT102" s="201"/>
      <c r="AU102" s="201"/>
    </row>
    <row r="103" spans="1:47">
      <c r="A103" s="201"/>
    </row>
  </sheetData>
  <mergeCells count="15">
    <mergeCell ref="AG2:AI2"/>
    <mergeCell ref="AJ2:AL2"/>
    <mergeCell ref="R2:T2"/>
    <mergeCell ref="U2:W2"/>
    <mergeCell ref="X2:Z2"/>
    <mergeCell ref="AA2:AC2"/>
    <mergeCell ref="AD2:AF2"/>
    <mergeCell ref="A1:A3"/>
    <mergeCell ref="F2:H2"/>
    <mergeCell ref="I2:K2"/>
    <mergeCell ref="L2:N2"/>
    <mergeCell ref="O2:Q2"/>
    <mergeCell ref="E2:E3"/>
    <mergeCell ref="D2:D3"/>
    <mergeCell ref="C2:C3"/>
  </mergeCells>
  <conditionalFormatting sqref="AM12:AW12">
    <cfRule type="colorScale" priority="378">
      <colorScale>
        <cfvo type="min" val="0"/>
        <cfvo type="percentile" val="50"/>
        <cfvo type="max" val="0"/>
        <color rgb="FF00CC00"/>
        <color theme="1"/>
        <color rgb="FFFF0000"/>
      </colorScale>
    </cfRule>
  </conditionalFormatting>
  <conditionalFormatting sqref="AM12:AW12">
    <cfRule type="colorScale" priority="381">
      <colorScale>
        <cfvo type="min" val="0"/>
        <cfvo type="percentile" val="50"/>
        <cfvo type="max" val="0"/>
        <color rgb="FFF8696B"/>
        <color rgb="FFFFEB84"/>
        <color rgb="FF63BE7B"/>
      </colorScale>
    </cfRule>
  </conditionalFormatting>
  <conditionalFormatting sqref="AM10:AW10">
    <cfRule type="colorScale" priority="382">
      <colorScale>
        <cfvo type="min" val="0"/>
        <cfvo type="percentile" val="50"/>
        <cfvo type="max" val="0"/>
        <color rgb="FF00CC00"/>
        <color theme="1"/>
        <color rgb="FFFF0000"/>
      </colorScale>
    </cfRule>
  </conditionalFormatting>
  <conditionalFormatting sqref="AM10:AW10">
    <cfRule type="colorScale" priority="385">
      <colorScale>
        <cfvo type="min" val="0"/>
        <cfvo type="percentile" val="50"/>
        <cfvo type="max" val="0"/>
        <color rgb="FFF8696B"/>
        <color rgb="FFFFEB84"/>
        <color rgb="FF63BE7B"/>
      </colorScale>
    </cfRule>
  </conditionalFormatting>
  <conditionalFormatting sqref="AM8:AW8">
    <cfRule type="colorScale" priority="386">
      <colorScale>
        <cfvo type="min" val="0"/>
        <cfvo type="percentile" val="50"/>
        <cfvo type="max" val="0"/>
        <color rgb="FF00CC00"/>
        <color theme="1"/>
        <color rgb="FFFF0000"/>
      </colorScale>
    </cfRule>
  </conditionalFormatting>
  <conditionalFormatting sqref="AM8:AW8">
    <cfRule type="colorScale" priority="389">
      <colorScale>
        <cfvo type="min" val="0"/>
        <cfvo type="percentile" val="50"/>
        <cfvo type="max" val="0"/>
        <color rgb="FFF8696B"/>
        <color rgb="FFFFEB84"/>
        <color rgb="FF63BE7B"/>
      </colorScale>
    </cfRule>
  </conditionalFormatting>
  <conditionalFormatting sqref="F4:AL87">
    <cfRule type="colorScale" priority="390">
      <colorScale>
        <cfvo type="min" val="0"/>
        <cfvo type="percentile" val="50"/>
        <cfvo type="max" val="0"/>
        <color rgb="FF00CC00"/>
        <color theme="1"/>
        <color rgb="FFFF0000"/>
      </colorScale>
    </cfRule>
    <cfRule type="containsBlanks" dxfId="62" priority="2">
      <formula>LEN(TRIM(F4))=0</formula>
    </cfRule>
  </conditionalFormatting>
  <conditionalFormatting sqref="C4:E87">
    <cfRule type="expression" dxfId="61" priority="1">
      <formula>MOD(ROW(),2)=1</formula>
    </cfRule>
  </conditionalFormatting>
  <hyperlinks>
    <hyperlink ref="A1" location="'Indications d''Utilisation'!A67" display="Lien vers Indication d'Utilisation"/>
    <hyperlink ref="A1:A3" location="'User Guide'!A93" tooltip="Link to the User Guide" display="Link to the User Guide"/>
  </hyperlinks>
  <pageMargins left="0.7" right="0.7" top="0.75" bottom="0.75" header="0.3" footer="0.3"/>
  <pageSetup paperSize="9" orientation="portrait" horizontalDpi="4294967293" verticalDpi="4294967293" r:id="rId1"/>
  <legacyDrawing r:id="rId2"/>
</worksheet>
</file>

<file path=xl/worksheets/sheet33.xml><?xml version="1.0" encoding="utf-8"?>
<worksheet xmlns="http://schemas.openxmlformats.org/spreadsheetml/2006/main" xmlns:r="http://schemas.openxmlformats.org/officeDocument/2006/relationships">
  <sheetPr codeName="Feuil18">
    <tabColor rgb="FF17F20C"/>
  </sheetPr>
  <dimension ref="A1:AS131"/>
  <sheetViews>
    <sheetView workbookViewId="0">
      <selection activeCell="R2" sqref="R2"/>
    </sheetView>
  </sheetViews>
  <sheetFormatPr baseColWidth="10" defaultRowHeight="15"/>
  <cols>
    <col min="1" max="1" width="0.5703125" style="201" customWidth="1"/>
    <col min="2" max="2" width="0.28515625" style="4" hidden="1" customWidth="1"/>
    <col min="3" max="3" width="4.5703125" style="4" customWidth="1"/>
    <col min="4" max="15" width="5.7109375" style="4" customWidth="1"/>
    <col min="16" max="16" width="4.7109375" style="4" customWidth="1"/>
    <col min="17" max="20" width="5.7109375" style="4" customWidth="1"/>
    <col min="21" max="21" width="5.28515625" style="4" customWidth="1"/>
    <col min="22" max="22" width="4.5703125" style="4" customWidth="1"/>
    <col min="23" max="34" width="5.7109375" style="4" customWidth="1"/>
    <col min="35" max="35" width="3.5703125" style="4" customWidth="1"/>
    <col min="36" max="39" width="5.7109375" style="4" customWidth="1"/>
    <col min="40" max="16384" width="11.42578125" style="4"/>
  </cols>
  <sheetData>
    <row r="1" spans="2:45">
      <c r="B1" s="201"/>
      <c r="C1" s="201"/>
      <c r="D1" s="201"/>
      <c r="E1" s="201"/>
      <c r="F1" s="201"/>
      <c r="G1" s="201"/>
      <c r="H1" s="201"/>
      <c r="I1" s="201"/>
      <c r="J1" s="201"/>
      <c r="K1" s="201"/>
      <c r="L1" s="201"/>
      <c r="M1" s="201"/>
      <c r="N1" s="201"/>
      <c r="O1" s="201"/>
      <c r="P1" s="705" t="s">
        <v>257</v>
      </c>
      <c r="Q1" s="705"/>
      <c r="R1" s="705"/>
      <c r="S1" s="705"/>
      <c r="T1" s="705"/>
      <c r="U1" s="705"/>
      <c r="V1" s="201"/>
      <c r="W1" s="201"/>
      <c r="X1" s="201"/>
      <c r="Y1" s="201"/>
      <c r="Z1" s="201"/>
      <c r="AA1" s="201"/>
      <c r="AB1" s="201"/>
      <c r="AC1" s="201"/>
      <c r="AD1" s="201"/>
      <c r="AE1" s="201"/>
      <c r="AF1" s="201"/>
      <c r="AG1" s="201"/>
      <c r="AH1" s="201"/>
      <c r="AI1" s="201"/>
      <c r="AJ1" s="201"/>
      <c r="AK1" s="201"/>
      <c r="AL1" s="201"/>
      <c r="AM1" s="201"/>
      <c r="AN1" s="201"/>
      <c r="AO1" s="201"/>
      <c r="AP1" s="201"/>
      <c r="AQ1" s="201"/>
    </row>
    <row r="2" spans="2:45" ht="15" customHeight="1">
      <c r="C2" s="700" t="s">
        <v>314</v>
      </c>
      <c r="D2" s="700"/>
      <c r="E2" s="700"/>
      <c r="F2" s="700"/>
      <c r="G2" s="700"/>
      <c r="H2" s="700"/>
      <c r="I2" s="700"/>
      <c r="J2" s="700"/>
      <c r="K2" s="700"/>
      <c r="L2" s="700"/>
      <c r="M2" s="700"/>
      <c r="N2" s="700"/>
      <c r="O2" s="700"/>
      <c r="P2" s="201"/>
      <c r="Q2" s="201"/>
      <c r="R2" s="201"/>
      <c r="S2" s="201"/>
      <c r="T2" s="201"/>
      <c r="U2" s="201"/>
      <c r="V2" s="700" t="s">
        <v>323</v>
      </c>
      <c r="W2" s="700"/>
      <c r="X2" s="700"/>
      <c r="Y2" s="700"/>
      <c r="Z2" s="700"/>
      <c r="AA2" s="700"/>
      <c r="AB2" s="700"/>
      <c r="AC2" s="700"/>
      <c r="AD2" s="700"/>
      <c r="AE2" s="700"/>
      <c r="AF2" s="700"/>
      <c r="AG2" s="700"/>
      <c r="AH2" s="700"/>
      <c r="AI2" s="201"/>
      <c r="AJ2" s="201"/>
      <c r="AK2" s="201"/>
      <c r="AL2" s="201"/>
      <c r="AM2" s="201"/>
      <c r="AN2" s="201"/>
      <c r="AO2" s="201"/>
      <c r="AP2" s="201"/>
      <c r="AQ2" s="201"/>
    </row>
    <row r="3" spans="2:45">
      <c r="B3" s="201"/>
      <c r="C3" s="201"/>
      <c r="D3" s="201"/>
      <c r="E3" s="201"/>
      <c r="F3" s="201"/>
      <c r="G3" s="201"/>
      <c r="H3" s="201"/>
      <c r="I3" s="201"/>
      <c r="J3" s="201"/>
      <c r="K3" s="201"/>
      <c r="L3" s="201"/>
      <c r="M3" s="201"/>
      <c r="N3" s="201"/>
      <c r="O3" s="201"/>
      <c r="P3" s="201"/>
      <c r="Q3" s="201"/>
      <c r="R3" s="201"/>
      <c r="S3" s="201"/>
      <c r="T3" s="201"/>
      <c r="U3" s="201"/>
      <c r="V3" s="201"/>
      <c r="W3" s="201"/>
      <c r="X3" s="201"/>
      <c r="Y3" s="201"/>
      <c r="Z3" s="201"/>
      <c r="AA3" s="201"/>
      <c r="AB3" s="201"/>
      <c r="AC3" s="201"/>
      <c r="AD3" s="201"/>
      <c r="AE3" s="201"/>
      <c r="AF3" s="201"/>
      <c r="AG3" s="201"/>
      <c r="AH3" s="201"/>
      <c r="AI3" s="201"/>
      <c r="AJ3" s="201"/>
      <c r="AK3" s="201"/>
      <c r="AL3" s="201"/>
      <c r="AM3" s="201"/>
      <c r="AN3" s="201"/>
      <c r="AO3" s="201"/>
      <c r="AP3" s="201"/>
      <c r="AQ3" s="201"/>
      <c r="AR3" s="201"/>
      <c r="AS3" s="201"/>
    </row>
    <row r="4" spans="2:45">
      <c r="C4" s="200"/>
      <c r="D4" s="107">
        <v>1</v>
      </c>
      <c r="E4" s="107">
        <v>2</v>
      </c>
      <c r="F4" s="107">
        <v>3</v>
      </c>
      <c r="G4" s="107">
        <v>4</v>
      </c>
      <c r="H4" s="107">
        <v>5</v>
      </c>
      <c r="I4" s="107">
        <v>6</v>
      </c>
      <c r="J4" s="107">
        <v>7</v>
      </c>
      <c r="K4" s="107">
        <v>8</v>
      </c>
      <c r="L4" s="107">
        <v>9</v>
      </c>
      <c r="M4" s="107">
        <v>10</v>
      </c>
      <c r="N4" s="107">
        <v>11</v>
      </c>
      <c r="O4" s="107">
        <v>12</v>
      </c>
      <c r="P4" s="201"/>
      <c r="Q4" s="201"/>
      <c r="R4" s="201"/>
      <c r="S4" s="201"/>
      <c r="T4" s="201"/>
      <c r="U4" s="176"/>
      <c r="V4" s="200"/>
      <c r="W4" s="107">
        <v>1</v>
      </c>
      <c r="X4" s="107">
        <v>2</v>
      </c>
      <c r="Y4" s="107">
        <v>3</v>
      </c>
      <c r="Z4" s="107">
        <v>4</v>
      </c>
      <c r="AA4" s="107">
        <v>5</v>
      </c>
      <c r="AB4" s="107">
        <v>6</v>
      </c>
      <c r="AC4" s="107">
        <v>7</v>
      </c>
      <c r="AD4" s="107">
        <v>8</v>
      </c>
      <c r="AE4" s="107">
        <v>9</v>
      </c>
      <c r="AF4" s="107">
        <v>10</v>
      </c>
      <c r="AG4" s="107">
        <v>11</v>
      </c>
      <c r="AH4" s="107">
        <v>12</v>
      </c>
      <c r="AI4" s="201"/>
      <c r="AJ4" s="201"/>
      <c r="AK4" s="201"/>
      <c r="AL4" s="201"/>
      <c r="AM4" s="201"/>
      <c r="AN4" s="201"/>
      <c r="AO4" s="201"/>
      <c r="AP4" s="201"/>
    </row>
    <row r="5" spans="2:45" ht="21.95" customHeight="1">
      <c r="C5" s="108" t="s">
        <v>104</v>
      </c>
      <c r="D5" s="314" t="str">
        <f>IF(VLOOKUP($C5&amp;D$4,'∆Ct and 2^(-∆Ct) means'!$A$3:$BD$86,37,FALSE)=0,"",VLOOKUP($C5&amp;D$4,'∆Ct and 2^(-∆Ct) means'!$A$3:$BD$86,37,FALSE))</f>
        <v/>
      </c>
      <c r="E5" s="315" t="str">
        <f>IF(VLOOKUP($C5&amp;E$4,'∆Ct and 2^(-∆Ct) means'!$A$3:$BD$86,37,FALSE)=0,"",VLOOKUP($C5&amp;E$4,'∆Ct and 2^(-∆Ct) means'!$A$3:$BD$86,37,FALSE))</f>
        <v/>
      </c>
      <c r="F5" s="315" t="str">
        <f>IF(VLOOKUP($C5&amp;F$4,'∆Ct and 2^(-∆Ct) means'!$A$3:$BD$86,37,FALSE)=0,"",VLOOKUP($C5&amp;F$4,'∆Ct and 2^(-∆Ct) means'!$A$3:$BD$86,37,FALSE))</f>
        <v/>
      </c>
      <c r="G5" s="315" t="str">
        <f>IF(VLOOKUP($C5&amp;G$4,'∆Ct and 2^(-∆Ct) means'!$A$3:$BD$86,37,FALSE)=0,"",VLOOKUP($C5&amp;G$4,'∆Ct and 2^(-∆Ct) means'!$A$3:$BD$86,37,FALSE))</f>
        <v/>
      </c>
      <c r="H5" s="315" t="str">
        <f>IF(VLOOKUP($C5&amp;H$4,'∆Ct and 2^(-∆Ct) means'!$A$3:$BD$86,37,FALSE)=0,"",VLOOKUP($C5&amp;H$4,'∆Ct and 2^(-∆Ct) means'!$A$3:$BD$86,37,FALSE))</f>
        <v/>
      </c>
      <c r="I5" s="315" t="str">
        <f>IF(VLOOKUP($C5&amp;I$4,'∆Ct and 2^(-∆Ct) means'!$A$3:$BD$86,37,FALSE)=0,"",VLOOKUP($C5&amp;I$4,'∆Ct and 2^(-∆Ct) means'!$A$3:$BD$86,37,FALSE))</f>
        <v/>
      </c>
      <c r="J5" s="315" t="str">
        <f>IF(VLOOKUP($C5&amp;J$4,'∆Ct and 2^(-∆Ct) means'!$A$3:$BD$86,37,FALSE)=0,"",VLOOKUP($C5&amp;J$4,'∆Ct and 2^(-∆Ct) means'!$A$3:$BD$86,37,FALSE))</f>
        <v/>
      </c>
      <c r="K5" s="315" t="str">
        <f>IF(VLOOKUP($C5&amp;K$4,'∆Ct and 2^(-∆Ct) means'!$A$3:$BD$86,37,FALSE)=0,"",VLOOKUP($C5&amp;K$4,'∆Ct and 2^(-∆Ct) means'!$A$3:$BD$86,37,FALSE))</f>
        <v/>
      </c>
      <c r="L5" s="315" t="str">
        <f>IF(VLOOKUP($C5&amp;L$4,'∆Ct and 2^(-∆Ct) means'!$A$3:$BD$86,37,FALSE)=0,"",VLOOKUP($C5&amp;L$4,'∆Ct and 2^(-∆Ct) means'!$A$3:$BD$86,37,FALSE))</f>
        <v/>
      </c>
      <c r="M5" s="315" t="str">
        <f>IF(VLOOKUP($C5&amp;M$4,'∆Ct and 2^(-∆Ct) means'!$A$3:$BD$86,37,FALSE)=0,"",VLOOKUP($C5&amp;M$4,'∆Ct and 2^(-∆Ct) means'!$A$3:$BD$86,37,FALSE))</f>
        <v/>
      </c>
      <c r="N5" s="315" t="str">
        <f>IF(VLOOKUP($C5&amp;N$4,'∆Ct and 2^(-∆Ct) means'!$A$3:$BD$86,37,FALSE)=0,"",VLOOKUP($C5&amp;N$4,'∆Ct and 2^(-∆Ct) means'!$A$3:$BD$86,37,FALSE))</f>
        <v/>
      </c>
      <c r="O5" s="316" t="str">
        <f>IF(VLOOKUP($C5&amp;O$4,'∆Ct and 2^(-∆Ct) means'!$A$3:$BD$86,37,FALSE)=0,"",VLOOKUP($C5&amp;O$4,'∆Ct and 2^(-∆Ct) means'!$A$3:$BD$86,37,FALSE))</f>
        <v/>
      </c>
      <c r="P5" s="201"/>
      <c r="Q5" s="438" t="s">
        <v>262</v>
      </c>
      <c r="R5" s="513"/>
      <c r="S5" s="513"/>
      <c r="T5" s="439"/>
      <c r="U5" s="200"/>
      <c r="V5" s="108" t="s">
        <v>104</v>
      </c>
      <c r="W5" s="124" t="str">
        <f>IF(VLOOKUP($V5&amp;W$4,'Calcul Worksheet'!$A$3:$HS$86,138,FALSE)=0,"",VLOOKUP($V5&amp;W$4,'Calcul Worksheet'!$A$3:$HS$86,138,FALSE))</f>
        <v/>
      </c>
      <c r="X5" s="125" t="str">
        <f>IF(VLOOKUP($V5&amp;X$4,'Calcul Worksheet'!$A$3:$HS$86,138,FALSE)=0,"",VLOOKUP($V5&amp;X$4,'Calcul Worksheet'!$A$3:$HS$86,138,FALSE))</f>
        <v/>
      </c>
      <c r="Y5" s="125" t="str">
        <f>IF(VLOOKUP($V5&amp;Y$4,'Calcul Worksheet'!$A$3:$HS$86,138,FALSE)=0,"",VLOOKUP($V5&amp;Y$4,'Calcul Worksheet'!$A$3:$HS$86,138,FALSE))</f>
        <v/>
      </c>
      <c r="Z5" s="125" t="str">
        <f>IF(VLOOKUP($V5&amp;Z$4,'Calcul Worksheet'!$A$3:$HS$86,138,FALSE)=0,"",VLOOKUP($V5&amp;Z$4,'Calcul Worksheet'!$A$3:$HS$86,138,FALSE))</f>
        <v/>
      </c>
      <c r="AA5" s="125" t="str">
        <f>IF(VLOOKUP($V5&amp;AA$4,'Calcul Worksheet'!$A$3:$HS$86,138,FALSE)=0,"",VLOOKUP($V5&amp;AA$4,'Calcul Worksheet'!$A$3:$HS$86,138,FALSE))</f>
        <v/>
      </c>
      <c r="AB5" s="125" t="str">
        <f>IF(VLOOKUP($V5&amp;AB$4,'Calcul Worksheet'!$A$3:$HS$86,138,FALSE)=0,"",VLOOKUP($V5&amp;AB$4,'Calcul Worksheet'!$A$3:$HS$86,138,FALSE))</f>
        <v/>
      </c>
      <c r="AC5" s="125" t="str">
        <f>IF(VLOOKUP($V5&amp;AC$4,'Calcul Worksheet'!$A$3:$HS$86,138,FALSE)=0,"",VLOOKUP($V5&amp;AC$4,'Calcul Worksheet'!$A$3:$HS$86,138,FALSE))</f>
        <v/>
      </c>
      <c r="AD5" s="125" t="str">
        <f>IF(VLOOKUP($V5&amp;AD$4,'Calcul Worksheet'!$A$3:$HS$86,138,FALSE)=0,"",VLOOKUP($V5&amp;AD$4,'Calcul Worksheet'!$A$3:$HS$86,138,FALSE))</f>
        <v/>
      </c>
      <c r="AE5" s="125" t="str">
        <f>IF(VLOOKUP($V5&amp;AE$4,'Calcul Worksheet'!$A$3:$HS$86,138,FALSE)=0,"",VLOOKUP($V5&amp;AE$4,'Calcul Worksheet'!$A$3:$HS$86,138,FALSE))</f>
        <v/>
      </c>
      <c r="AF5" s="125" t="str">
        <f>IF(VLOOKUP($V5&amp;AF$4,'Calcul Worksheet'!$A$3:$HS$86,138,FALSE)=0,"",VLOOKUP($V5&amp;AF$4,'Calcul Worksheet'!$A$3:$HS$86,138,FALSE))</f>
        <v/>
      </c>
      <c r="AG5" s="125" t="str">
        <f>IF(VLOOKUP($V5&amp;AG$4,'Calcul Worksheet'!$A$3:$HS$86,138,FALSE)=0,"",VLOOKUP($V5&amp;AG$4,'Calcul Worksheet'!$A$3:$HS$86,138,FALSE))</f>
        <v/>
      </c>
      <c r="AH5" s="126" t="str">
        <f>IF(VLOOKUP($V5&amp;AH$4,'Calcul Worksheet'!$A$3:$HS$86,138,FALSE)=0,"",VLOOKUP($V5&amp;AH$4,'Calcul Worksheet'!$A$3:$HS$86,138,FALSE))</f>
        <v/>
      </c>
      <c r="AI5" s="201"/>
      <c r="AJ5" s="438" t="s">
        <v>263</v>
      </c>
      <c r="AK5" s="513"/>
      <c r="AL5" s="513"/>
      <c r="AM5" s="439"/>
      <c r="AN5" s="201"/>
      <c r="AO5" s="201"/>
      <c r="AP5" s="201"/>
    </row>
    <row r="6" spans="2:45" ht="21.95" customHeight="1">
      <c r="C6" s="108" t="s">
        <v>105</v>
      </c>
      <c r="D6" s="317" t="str">
        <f>IF(VLOOKUP($C6&amp;D$4,'∆Ct and 2^(-∆Ct) means'!$A$3:$BD$86,37,FALSE)=0,"",VLOOKUP($C6&amp;D$4,'∆Ct and 2^(-∆Ct) means'!$A$3:$BD$86,37,FALSE))</f>
        <v/>
      </c>
      <c r="E6" s="313" t="str">
        <f>IF(VLOOKUP($C6&amp;E$4,'∆Ct and 2^(-∆Ct) means'!$A$3:$BD$86,37,FALSE)=0,"",VLOOKUP($C6&amp;E$4,'∆Ct and 2^(-∆Ct) means'!$A$3:$BD$86,37,FALSE))</f>
        <v/>
      </c>
      <c r="F6" s="313" t="str">
        <f>IF(VLOOKUP($C6&amp;F$4,'∆Ct and 2^(-∆Ct) means'!$A$3:$BD$86,37,FALSE)=0,"",VLOOKUP($C6&amp;F$4,'∆Ct and 2^(-∆Ct) means'!$A$3:$BD$86,37,FALSE))</f>
        <v/>
      </c>
      <c r="G6" s="313" t="str">
        <f>IF(VLOOKUP($C6&amp;G$4,'∆Ct and 2^(-∆Ct) means'!$A$3:$BD$86,37,FALSE)=0,"",VLOOKUP($C6&amp;G$4,'∆Ct and 2^(-∆Ct) means'!$A$3:$BD$86,37,FALSE))</f>
        <v/>
      </c>
      <c r="H6" s="313" t="str">
        <f>IF(VLOOKUP($C6&amp;H$4,'∆Ct and 2^(-∆Ct) means'!$A$3:$BD$86,37,FALSE)=0,"",VLOOKUP($C6&amp;H$4,'∆Ct and 2^(-∆Ct) means'!$A$3:$BD$86,37,FALSE))</f>
        <v/>
      </c>
      <c r="I6" s="313" t="str">
        <f>IF(VLOOKUP($C6&amp;I$4,'∆Ct and 2^(-∆Ct) means'!$A$3:$BD$86,37,FALSE)=0,"",VLOOKUP($C6&amp;I$4,'∆Ct and 2^(-∆Ct) means'!$A$3:$BD$86,37,FALSE))</f>
        <v/>
      </c>
      <c r="J6" s="313" t="str">
        <f>IF(VLOOKUP($C6&amp;J$4,'∆Ct and 2^(-∆Ct) means'!$A$3:$BD$86,37,FALSE)=0,"",VLOOKUP($C6&amp;J$4,'∆Ct and 2^(-∆Ct) means'!$A$3:$BD$86,37,FALSE))</f>
        <v/>
      </c>
      <c r="K6" s="313" t="str">
        <f>IF(VLOOKUP($C6&amp;K$4,'∆Ct and 2^(-∆Ct) means'!$A$3:$BD$86,37,FALSE)=0,"",VLOOKUP($C6&amp;K$4,'∆Ct and 2^(-∆Ct) means'!$A$3:$BD$86,37,FALSE))</f>
        <v/>
      </c>
      <c r="L6" s="313" t="str">
        <f>IF(VLOOKUP($C6&amp;L$4,'∆Ct and 2^(-∆Ct) means'!$A$3:$BD$86,37,FALSE)=0,"",VLOOKUP($C6&amp;L$4,'∆Ct and 2^(-∆Ct) means'!$A$3:$BD$86,37,FALSE))</f>
        <v/>
      </c>
      <c r="M6" s="313" t="str">
        <f>IF(VLOOKUP($C6&amp;M$4,'∆Ct and 2^(-∆Ct) means'!$A$3:$BD$86,37,FALSE)=0,"",VLOOKUP($C6&amp;M$4,'∆Ct and 2^(-∆Ct) means'!$A$3:$BD$86,37,FALSE))</f>
        <v/>
      </c>
      <c r="N6" s="313" t="str">
        <f>IF(VLOOKUP($C6&amp;N$4,'∆Ct and 2^(-∆Ct) means'!$A$3:$BD$86,37,FALSE)=0,"",VLOOKUP($C6&amp;N$4,'∆Ct and 2^(-∆Ct) means'!$A$3:$BD$86,37,FALSE))</f>
        <v/>
      </c>
      <c r="O6" s="318" t="str">
        <f>IF(VLOOKUP($C6&amp;O$4,'∆Ct and 2^(-∆Ct) means'!$A$3:$BD$86,37,FALSE)=0,"",VLOOKUP($C6&amp;O$4,'∆Ct and 2^(-∆Ct) means'!$A$3:$BD$86,37,FALSE))</f>
        <v/>
      </c>
      <c r="P6" s="201"/>
      <c r="Q6" s="438" t="s">
        <v>125</v>
      </c>
      <c r="R6" s="439"/>
      <c r="S6" s="718" t="s">
        <v>128</v>
      </c>
      <c r="T6" s="719"/>
      <c r="U6" s="200"/>
      <c r="V6" s="108" t="s">
        <v>105</v>
      </c>
      <c r="W6" s="127" t="str">
        <f>IF(VLOOKUP($V6&amp;W$4,'Calcul Worksheet'!$A$3:$HS$86,138,FALSE)=0,"",VLOOKUP($V6&amp;W$4,'Calcul Worksheet'!$A$3:$HS$86,138,FALSE))</f>
        <v/>
      </c>
      <c r="X6" s="123" t="str">
        <f>IF(VLOOKUP($V6&amp;X$4,'Calcul Worksheet'!$A$3:$HS$86,138,FALSE)=0,"",VLOOKUP($V6&amp;X$4,'Calcul Worksheet'!$A$3:$HS$86,138,FALSE))</f>
        <v/>
      </c>
      <c r="Y6" s="123" t="str">
        <f>IF(VLOOKUP($V6&amp;Y$4,'Calcul Worksheet'!$A$3:$HS$86,138,FALSE)=0,"",VLOOKUP($V6&amp;Y$4,'Calcul Worksheet'!$A$3:$HS$86,138,FALSE))</f>
        <v/>
      </c>
      <c r="Z6" s="123" t="str">
        <f>IF(VLOOKUP($V6&amp;Z$4,'Calcul Worksheet'!$A$3:$HS$86,138,FALSE)=0,"",VLOOKUP($V6&amp;Z$4,'Calcul Worksheet'!$A$3:$HS$86,138,FALSE))</f>
        <v/>
      </c>
      <c r="AA6" s="123" t="str">
        <f>IF(VLOOKUP($V6&amp;AA$4,'Calcul Worksheet'!$A$3:$HS$86,138,FALSE)=0,"",VLOOKUP($V6&amp;AA$4,'Calcul Worksheet'!$A$3:$HS$86,138,FALSE))</f>
        <v/>
      </c>
      <c r="AB6" s="123" t="str">
        <f>IF(VLOOKUP($V6&amp;AB$4,'Calcul Worksheet'!$A$3:$HS$86,138,FALSE)=0,"",VLOOKUP($V6&amp;AB$4,'Calcul Worksheet'!$A$3:$HS$86,138,FALSE))</f>
        <v/>
      </c>
      <c r="AC6" s="123" t="str">
        <f>IF(VLOOKUP($V6&amp;AC$4,'Calcul Worksheet'!$A$3:$HS$86,138,FALSE)=0,"",VLOOKUP($V6&amp;AC$4,'Calcul Worksheet'!$A$3:$HS$86,138,FALSE))</f>
        <v/>
      </c>
      <c r="AD6" s="123" t="str">
        <f>IF(VLOOKUP($V6&amp;AD$4,'Calcul Worksheet'!$A$3:$HS$86,138,FALSE)=0,"",VLOOKUP($V6&amp;AD$4,'Calcul Worksheet'!$A$3:$HS$86,138,FALSE))</f>
        <v/>
      </c>
      <c r="AE6" s="123" t="str">
        <f>IF(VLOOKUP($V6&amp;AE$4,'Calcul Worksheet'!$A$3:$HS$86,138,FALSE)=0,"",VLOOKUP($V6&amp;AE$4,'Calcul Worksheet'!$A$3:$HS$86,138,FALSE))</f>
        <v/>
      </c>
      <c r="AF6" s="123" t="str">
        <f>IF(VLOOKUP($V6&amp;AF$4,'Calcul Worksheet'!$A$3:$HS$86,138,FALSE)=0,"",VLOOKUP($V6&amp;AF$4,'Calcul Worksheet'!$A$3:$HS$86,138,FALSE))</f>
        <v/>
      </c>
      <c r="AG6" s="123" t="str">
        <f>IF(VLOOKUP($V6&amp;AG$4,'Calcul Worksheet'!$A$3:$HS$86,138,FALSE)=0,"",VLOOKUP($V6&amp;AG$4,'Calcul Worksheet'!$A$3:$HS$86,138,FALSE))</f>
        <v/>
      </c>
      <c r="AH6" s="128" t="str">
        <f>IF(VLOOKUP($V6&amp;AH$4,'Calcul Worksheet'!$A$3:$HS$86,138,FALSE)=0,"",VLOOKUP($V6&amp;AH$4,'Calcul Worksheet'!$A$3:$HS$86,138,FALSE))</f>
        <v/>
      </c>
      <c r="AI6" s="201"/>
      <c r="AJ6" s="438" t="s">
        <v>125</v>
      </c>
      <c r="AK6" s="722"/>
      <c r="AL6" s="718" t="s">
        <v>128</v>
      </c>
      <c r="AM6" s="722"/>
      <c r="AN6" s="201"/>
      <c r="AO6" s="201"/>
      <c r="AP6" s="201"/>
    </row>
    <row r="7" spans="2:45" ht="21.95" customHeight="1">
      <c r="C7" s="108" t="s">
        <v>106</v>
      </c>
      <c r="D7" s="317" t="str">
        <f>IF(VLOOKUP($C7&amp;D$4,'∆Ct and 2^(-∆Ct) means'!$A$3:$BD$86,37,FALSE)=0,"",VLOOKUP($C7&amp;D$4,'∆Ct and 2^(-∆Ct) means'!$A$3:$BD$86,37,FALSE))</f>
        <v/>
      </c>
      <c r="E7" s="313" t="str">
        <f>IF(VLOOKUP($C7&amp;E$4,'∆Ct and 2^(-∆Ct) means'!$A$3:$BD$86,37,FALSE)=0,"",VLOOKUP($C7&amp;E$4,'∆Ct and 2^(-∆Ct) means'!$A$3:$BD$86,37,FALSE))</f>
        <v/>
      </c>
      <c r="F7" s="313" t="str">
        <f>IF(VLOOKUP($C7&amp;F$4,'∆Ct and 2^(-∆Ct) means'!$A$3:$BD$86,37,FALSE)=0,"",VLOOKUP($C7&amp;F$4,'∆Ct and 2^(-∆Ct) means'!$A$3:$BD$86,37,FALSE))</f>
        <v/>
      </c>
      <c r="G7" s="313" t="str">
        <f>IF(VLOOKUP($C7&amp;G$4,'∆Ct and 2^(-∆Ct) means'!$A$3:$BD$86,37,FALSE)=0,"",VLOOKUP($C7&amp;G$4,'∆Ct and 2^(-∆Ct) means'!$A$3:$BD$86,37,FALSE))</f>
        <v/>
      </c>
      <c r="H7" s="313" t="str">
        <f>IF(VLOOKUP($C7&amp;H$4,'∆Ct and 2^(-∆Ct) means'!$A$3:$BD$86,37,FALSE)=0,"",VLOOKUP($C7&amp;H$4,'∆Ct and 2^(-∆Ct) means'!$A$3:$BD$86,37,FALSE))</f>
        <v/>
      </c>
      <c r="I7" s="313" t="str">
        <f>IF(VLOOKUP($C7&amp;I$4,'∆Ct and 2^(-∆Ct) means'!$A$3:$BD$86,37,FALSE)=0,"",VLOOKUP($C7&amp;I$4,'∆Ct and 2^(-∆Ct) means'!$A$3:$BD$86,37,FALSE))</f>
        <v/>
      </c>
      <c r="J7" s="313" t="str">
        <f>IF(VLOOKUP($C7&amp;J$4,'∆Ct and 2^(-∆Ct) means'!$A$3:$BD$86,37,FALSE)=0,"",VLOOKUP($C7&amp;J$4,'∆Ct and 2^(-∆Ct) means'!$A$3:$BD$86,37,FALSE))</f>
        <v/>
      </c>
      <c r="K7" s="313" t="str">
        <f>IF(VLOOKUP($C7&amp;K$4,'∆Ct and 2^(-∆Ct) means'!$A$3:$BD$86,37,FALSE)=0,"",VLOOKUP($C7&amp;K$4,'∆Ct and 2^(-∆Ct) means'!$A$3:$BD$86,37,FALSE))</f>
        <v/>
      </c>
      <c r="L7" s="313" t="str">
        <f>IF(VLOOKUP($C7&amp;L$4,'∆Ct and 2^(-∆Ct) means'!$A$3:$BD$86,37,FALSE)=0,"",VLOOKUP($C7&amp;L$4,'∆Ct and 2^(-∆Ct) means'!$A$3:$BD$86,37,FALSE))</f>
        <v/>
      </c>
      <c r="M7" s="313" t="str">
        <f>IF(VLOOKUP($C7&amp;M$4,'∆Ct and 2^(-∆Ct) means'!$A$3:$BD$86,37,FALSE)=0,"",VLOOKUP($C7&amp;M$4,'∆Ct and 2^(-∆Ct) means'!$A$3:$BD$86,37,FALSE))</f>
        <v/>
      </c>
      <c r="N7" s="313" t="str">
        <f>IF(VLOOKUP($C7&amp;N$4,'∆Ct and 2^(-∆Ct) means'!$A$3:$BD$86,37,FALSE)=0,"",VLOOKUP($C7&amp;N$4,'∆Ct and 2^(-∆Ct) means'!$A$3:$BD$86,37,FALSE))</f>
        <v/>
      </c>
      <c r="O7" s="318" t="str">
        <f>IF(VLOOKUP($C7&amp;O$4,'∆Ct and 2^(-∆Ct) means'!$A$3:$BD$86,37,FALSE)=0,"",VLOOKUP($C7&amp;O$4,'∆Ct and 2^(-∆Ct) means'!$A$3:$BD$86,37,FALSE))</f>
        <v/>
      </c>
      <c r="P7" s="201"/>
      <c r="Q7" s="720">
        <v>-2</v>
      </c>
      <c r="R7" s="721"/>
      <c r="S7" s="720">
        <v>2</v>
      </c>
      <c r="T7" s="721"/>
      <c r="U7" s="201"/>
      <c r="V7" s="108" t="s">
        <v>106</v>
      </c>
      <c r="W7" s="127" t="str">
        <f>IF(VLOOKUP($V7&amp;W$4,'Calcul Worksheet'!$A$3:$HS$86,138,FALSE)=0,"",VLOOKUP($V7&amp;W$4,'Calcul Worksheet'!$A$3:$HS$86,138,FALSE))</f>
        <v/>
      </c>
      <c r="X7" s="123" t="str">
        <f>IF(VLOOKUP($V7&amp;X$4,'Calcul Worksheet'!$A$3:$HS$86,138,FALSE)=0,"",VLOOKUP($V7&amp;X$4,'Calcul Worksheet'!$A$3:$HS$86,138,FALSE))</f>
        <v/>
      </c>
      <c r="Y7" s="123" t="str">
        <f>IF(VLOOKUP($V7&amp;Y$4,'Calcul Worksheet'!$A$3:$HS$86,138,FALSE)=0,"",VLOOKUP($V7&amp;Y$4,'Calcul Worksheet'!$A$3:$HS$86,138,FALSE))</f>
        <v/>
      </c>
      <c r="Z7" s="123" t="str">
        <f>IF(VLOOKUP($V7&amp;Z$4,'Calcul Worksheet'!$A$3:$HS$86,138,FALSE)=0,"",VLOOKUP($V7&amp;Z$4,'Calcul Worksheet'!$A$3:$HS$86,138,FALSE))</f>
        <v/>
      </c>
      <c r="AA7" s="123" t="str">
        <f>IF(VLOOKUP($V7&amp;AA$4,'Calcul Worksheet'!$A$3:$HS$86,138,FALSE)=0,"",VLOOKUP($V7&amp;AA$4,'Calcul Worksheet'!$A$3:$HS$86,138,FALSE))</f>
        <v/>
      </c>
      <c r="AB7" s="123" t="str">
        <f>IF(VLOOKUP($V7&amp;AB$4,'Calcul Worksheet'!$A$3:$HS$86,138,FALSE)=0,"",VLOOKUP($V7&amp;AB$4,'Calcul Worksheet'!$A$3:$HS$86,138,FALSE))</f>
        <v/>
      </c>
      <c r="AC7" s="123" t="str">
        <f>IF(VLOOKUP($V7&amp;AC$4,'Calcul Worksheet'!$A$3:$HS$86,138,FALSE)=0,"",VLOOKUP($V7&amp;AC$4,'Calcul Worksheet'!$A$3:$HS$86,138,FALSE))</f>
        <v/>
      </c>
      <c r="AD7" s="123" t="str">
        <f>IF(VLOOKUP($V7&amp;AD$4,'Calcul Worksheet'!$A$3:$HS$86,138,FALSE)=0,"",VLOOKUP($V7&amp;AD$4,'Calcul Worksheet'!$A$3:$HS$86,138,FALSE))</f>
        <v/>
      </c>
      <c r="AE7" s="123" t="str">
        <f>IF(VLOOKUP($V7&amp;AE$4,'Calcul Worksheet'!$A$3:$HS$86,138,FALSE)=0,"",VLOOKUP($V7&amp;AE$4,'Calcul Worksheet'!$A$3:$HS$86,138,FALSE))</f>
        <v/>
      </c>
      <c r="AF7" s="123" t="str">
        <f>IF(VLOOKUP($V7&amp;AF$4,'Calcul Worksheet'!$A$3:$HS$86,138,FALSE)=0,"",VLOOKUP($V7&amp;AF$4,'Calcul Worksheet'!$A$3:$HS$86,138,FALSE))</f>
        <v/>
      </c>
      <c r="AG7" s="123" t="str">
        <f>IF(VLOOKUP($V7&amp;AG$4,'Calcul Worksheet'!$A$3:$HS$86,138,FALSE)=0,"",VLOOKUP($V7&amp;AG$4,'Calcul Worksheet'!$A$3:$HS$86,138,FALSE))</f>
        <v/>
      </c>
      <c r="AH7" s="128" t="str">
        <f>IF(VLOOKUP($V7&amp;AH$4,'Calcul Worksheet'!$A$3:$HS$86,138,FALSE)=0,"",VLOOKUP($V7&amp;AH$4,'Calcul Worksheet'!$A$3:$HS$86,138,FALSE))</f>
        <v/>
      </c>
      <c r="AI7" s="201"/>
      <c r="AJ7" s="720">
        <v>-2</v>
      </c>
      <c r="AK7" s="721"/>
      <c r="AL7" s="720">
        <v>2</v>
      </c>
      <c r="AM7" s="721"/>
      <c r="AN7" s="201"/>
      <c r="AO7" s="201"/>
      <c r="AP7" s="201"/>
    </row>
    <row r="8" spans="2:45" ht="21.95" customHeight="1">
      <c r="C8" s="108" t="s">
        <v>107</v>
      </c>
      <c r="D8" s="317" t="str">
        <f>IF(VLOOKUP($C8&amp;D$4,'∆Ct and 2^(-∆Ct) means'!$A$3:$BD$86,37,FALSE)=0,"",VLOOKUP($C8&amp;D$4,'∆Ct and 2^(-∆Ct) means'!$A$3:$BD$86,37,FALSE))</f>
        <v/>
      </c>
      <c r="E8" s="313" t="str">
        <f>IF(VLOOKUP($C8&amp;E$4,'∆Ct and 2^(-∆Ct) means'!$A$3:$BD$86,37,FALSE)=0,"",VLOOKUP($C8&amp;E$4,'∆Ct and 2^(-∆Ct) means'!$A$3:$BD$86,37,FALSE))</f>
        <v/>
      </c>
      <c r="F8" s="313" t="str">
        <f>IF(VLOOKUP($C8&amp;F$4,'∆Ct and 2^(-∆Ct) means'!$A$3:$BD$86,37,FALSE)=0,"",VLOOKUP($C8&amp;F$4,'∆Ct and 2^(-∆Ct) means'!$A$3:$BD$86,37,FALSE))</f>
        <v/>
      </c>
      <c r="G8" s="313" t="str">
        <f>IF(VLOOKUP($C8&amp;G$4,'∆Ct and 2^(-∆Ct) means'!$A$3:$BD$86,37,FALSE)=0,"",VLOOKUP($C8&amp;G$4,'∆Ct and 2^(-∆Ct) means'!$A$3:$BD$86,37,FALSE))</f>
        <v/>
      </c>
      <c r="H8" s="313" t="str">
        <f>IF(VLOOKUP($C8&amp;H$4,'∆Ct and 2^(-∆Ct) means'!$A$3:$BD$86,37,FALSE)=0,"",VLOOKUP($C8&amp;H$4,'∆Ct and 2^(-∆Ct) means'!$A$3:$BD$86,37,FALSE))</f>
        <v/>
      </c>
      <c r="I8" s="313" t="str">
        <f>IF(VLOOKUP($C8&amp;I$4,'∆Ct and 2^(-∆Ct) means'!$A$3:$BD$86,37,FALSE)=0,"",VLOOKUP($C8&amp;I$4,'∆Ct and 2^(-∆Ct) means'!$A$3:$BD$86,37,FALSE))</f>
        <v/>
      </c>
      <c r="J8" s="313" t="str">
        <f>IF(VLOOKUP($C8&amp;J$4,'∆Ct and 2^(-∆Ct) means'!$A$3:$BD$86,37,FALSE)=0,"",VLOOKUP($C8&amp;J$4,'∆Ct and 2^(-∆Ct) means'!$A$3:$BD$86,37,FALSE))</f>
        <v/>
      </c>
      <c r="K8" s="313" t="str">
        <f>IF(VLOOKUP($C8&amp;K$4,'∆Ct and 2^(-∆Ct) means'!$A$3:$BD$86,37,FALSE)=0,"",VLOOKUP($C8&amp;K$4,'∆Ct and 2^(-∆Ct) means'!$A$3:$BD$86,37,FALSE))</f>
        <v/>
      </c>
      <c r="L8" s="313" t="str">
        <f>IF(VLOOKUP($C8&amp;L$4,'∆Ct and 2^(-∆Ct) means'!$A$3:$BD$86,37,FALSE)=0,"",VLOOKUP($C8&amp;L$4,'∆Ct and 2^(-∆Ct) means'!$A$3:$BD$86,37,FALSE))</f>
        <v/>
      </c>
      <c r="M8" s="313" t="str">
        <f>IF(VLOOKUP($C8&amp;M$4,'∆Ct and 2^(-∆Ct) means'!$A$3:$BD$86,37,FALSE)=0,"",VLOOKUP($C8&amp;M$4,'∆Ct and 2^(-∆Ct) means'!$A$3:$BD$86,37,FALSE))</f>
        <v/>
      </c>
      <c r="N8" s="313" t="str">
        <f>IF(VLOOKUP($C8&amp;N$4,'∆Ct and 2^(-∆Ct) means'!$A$3:$BD$86,37,FALSE)=0,"",VLOOKUP($C8&amp;N$4,'∆Ct and 2^(-∆Ct) means'!$A$3:$BD$86,37,FALSE))</f>
        <v/>
      </c>
      <c r="O8" s="318" t="str">
        <f>IF(VLOOKUP($C8&amp;O$4,'∆Ct and 2^(-∆Ct) means'!$A$3:$BD$86,37,FALSE)=0,"",VLOOKUP($C8&amp;O$4,'∆Ct and 2^(-∆Ct) means'!$A$3:$BD$86,37,FALSE))</f>
        <v/>
      </c>
      <c r="P8" s="201"/>
      <c r="Q8" s="201"/>
      <c r="R8" s="201"/>
      <c r="S8" s="201"/>
      <c r="T8" s="201"/>
      <c r="U8" s="200"/>
      <c r="V8" s="108" t="s">
        <v>107</v>
      </c>
      <c r="W8" s="127" t="str">
        <f>IF(VLOOKUP($V8&amp;W$4,'Calcul Worksheet'!$A$3:$HS$86,138,FALSE)=0,"",VLOOKUP($V8&amp;W$4,'Calcul Worksheet'!$A$3:$HS$86,138,FALSE))</f>
        <v/>
      </c>
      <c r="X8" s="123" t="str">
        <f>IF(VLOOKUP($V8&amp;X$4,'Calcul Worksheet'!$A$3:$HS$86,138,FALSE)=0,"",VLOOKUP($V8&amp;X$4,'Calcul Worksheet'!$A$3:$HS$86,138,FALSE))</f>
        <v/>
      </c>
      <c r="Y8" s="123" t="str">
        <f>IF(VLOOKUP($V8&amp;Y$4,'Calcul Worksheet'!$A$3:$HS$86,138,FALSE)=0,"",VLOOKUP($V8&amp;Y$4,'Calcul Worksheet'!$A$3:$HS$86,138,FALSE))</f>
        <v/>
      </c>
      <c r="Z8" s="123" t="str">
        <f>IF(VLOOKUP($V8&amp;Z$4,'Calcul Worksheet'!$A$3:$HS$86,138,FALSE)=0,"",VLOOKUP($V8&amp;Z$4,'Calcul Worksheet'!$A$3:$HS$86,138,FALSE))</f>
        <v/>
      </c>
      <c r="AA8" s="123" t="str">
        <f>IF(VLOOKUP($V8&amp;AA$4,'Calcul Worksheet'!$A$3:$HS$86,138,FALSE)=0,"",VLOOKUP($V8&amp;AA$4,'Calcul Worksheet'!$A$3:$HS$86,138,FALSE))</f>
        <v/>
      </c>
      <c r="AB8" s="123" t="str">
        <f>IF(VLOOKUP($V8&amp;AB$4,'Calcul Worksheet'!$A$3:$HS$86,138,FALSE)=0,"",VLOOKUP($V8&amp;AB$4,'Calcul Worksheet'!$A$3:$HS$86,138,FALSE))</f>
        <v/>
      </c>
      <c r="AC8" s="123" t="str">
        <f>IF(VLOOKUP($V8&amp;AC$4,'Calcul Worksheet'!$A$3:$HS$86,138,FALSE)=0,"",VLOOKUP($V8&amp;AC$4,'Calcul Worksheet'!$A$3:$HS$86,138,FALSE))</f>
        <v/>
      </c>
      <c r="AD8" s="123" t="str">
        <f>IF(VLOOKUP($V8&amp;AD$4,'Calcul Worksheet'!$A$3:$HS$86,138,FALSE)=0,"",VLOOKUP($V8&amp;AD$4,'Calcul Worksheet'!$A$3:$HS$86,138,FALSE))</f>
        <v/>
      </c>
      <c r="AE8" s="123" t="str">
        <f>IF(VLOOKUP($V8&amp;AE$4,'Calcul Worksheet'!$A$3:$HS$86,138,FALSE)=0,"",VLOOKUP($V8&amp;AE$4,'Calcul Worksheet'!$A$3:$HS$86,138,FALSE))</f>
        <v/>
      </c>
      <c r="AF8" s="123" t="str">
        <f>IF(VLOOKUP($V8&amp;AF$4,'Calcul Worksheet'!$A$3:$HS$86,138,FALSE)=0,"",VLOOKUP($V8&amp;AF$4,'Calcul Worksheet'!$A$3:$HS$86,138,FALSE))</f>
        <v/>
      </c>
      <c r="AG8" s="123" t="str">
        <f>IF(VLOOKUP($V8&amp;AG$4,'Calcul Worksheet'!$A$3:$HS$86,138,FALSE)=0,"",VLOOKUP($V8&amp;AG$4,'Calcul Worksheet'!$A$3:$HS$86,138,FALSE))</f>
        <v/>
      </c>
      <c r="AH8" s="128" t="str">
        <f>IF(VLOOKUP($V8&amp;AH$4,'Calcul Worksheet'!$A$3:$HS$86,138,FALSE)=0,"",VLOOKUP($V8&amp;AH$4,'Calcul Worksheet'!$A$3:$HS$86,138,FALSE))</f>
        <v/>
      </c>
      <c r="AI8" s="201"/>
      <c r="AJ8" s="201"/>
      <c r="AK8" s="201"/>
      <c r="AL8" s="201"/>
      <c r="AM8" s="201"/>
      <c r="AN8" s="201"/>
      <c r="AO8" s="201"/>
      <c r="AP8" s="201"/>
    </row>
    <row r="9" spans="2:45" ht="21.95" customHeight="1">
      <c r="C9" s="108" t="s">
        <v>108</v>
      </c>
      <c r="D9" s="317" t="str">
        <f>IF(VLOOKUP($C9&amp;D$4,'∆Ct and 2^(-∆Ct) means'!$A$3:$BD$86,37,FALSE)=0,"",VLOOKUP($C9&amp;D$4,'∆Ct and 2^(-∆Ct) means'!$A$3:$BD$86,37,FALSE))</f>
        <v/>
      </c>
      <c r="E9" s="313" t="str">
        <f>IF(VLOOKUP($C9&amp;E$4,'∆Ct and 2^(-∆Ct) means'!$A$3:$BD$86,37,FALSE)=0,"",VLOOKUP($C9&amp;E$4,'∆Ct and 2^(-∆Ct) means'!$A$3:$BD$86,37,FALSE))</f>
        <v/>
      </c>
      <c r="F9" s="313" t="str">
        <f>IF(VLOOKUP($C9&amp;F$4,'∆Ct and 2^(-∆Ct) means'!$A$3:$BD$86,37,FALSE)=0,"",VLOOKUP($C9&amp;F$4,'∆Ct and 2^(-∆Ct) means'!$A$3:$BD$86,37,FALSE))</f>
        <v/>
      </c>
      <c r="G9" s="313" t="str">
        <f>IF(VLOOKUP($C9&amp;G$4,'∆Ct and 2^(-∆Ct) means'!$A$3:$BD$86,37,FALSE)=0,"",VLOOKUP($C9&amp;G$4,'∆Ct and 2^(-∆Ct) means'!$A$3:$BD$86,37,FALSE))</f>
        <v/>
      </c>
      <c r="H9" s="313" t="str">
        <f>IF(VLOOKUP($C9&amp;H$4,'∆Ct and 2^(-∆Ct) means'!$A$3:$BD$86,37,FALSE)=0,"",VLOOKUP($C9&amp;H$4,'∆Ct and 2^(-∆Ct) means'!$A$3:$BD$86,37,FALSE))</f>
        <v/>
      </c>
      <c r="I9" s="313" t="str">
        <f>IF(VLOOKUP($C9&amp;I$4,'∆Ct and 2^(-∆Ct) means'!$A$3:$BD$86,37,FALSE)=0,"",VLOOKUP($C9&amp;I$4,'∆Ct and 2^(-∆Ct) means'!$A$3:$BD$86,37,FALSE))</f>
        <v/>
      </c>
      <c r="J9" s="313" t="str">
        <f>IF(VLOOKUP($C9&amp;J$4,'∆Ct and 2^(-∆Ct) means'!$A$3:$BD$86,37,FALSE)=0,"",VLOOKUP($C9&amp;J$4,'∆Ct and 2^(-∆Ct) means'!$A$3:$BD$86,37,FALSE))</f>
        <v/>
      </c>
      <c r="K9" s="313" t="str">
        <f>IF(VLOOKUP($C9&amp;K$4,'∆Ct and 2^(-∆Ct) means'!$A$3:$BD$86,37,FALSE)=0,"",VLOOKUP($C9&amp;K$4,'∆Ct and 2^(-∆Ct) means'!$A$3:$BD$86,37,FALSE))</f>
        <v/>
      </c>
      <c r="L9" s="313" t="str">
        <f>IF(VLOOKUP($C9&amp;L$4,'∆Ct and 2^(-∆Ct) means'!$A$3:$BD$86,37,FALSE)=0,"",VLOOKUP($C9&amp;L$4,'∆Ct and 2^(-∆Ct) means'!$A$3:$BD$86,37,FALSE))</f>
        <v/>
      </c>
      <c r="M9" s="313" t="str">
        <f>IF(VLOOKUP($C9&amp;M$4,'∆Ct and 2^(-∆Ct) means'!$A$3:$BD$86,37,FALSE)=0,"",VLOOKUP($C9&amp;M$4,'∆Ct and 2^(-∆Ct) means'!$A$3:$BD$86,37,FALSE))</f>
        <v/>
      </c>
      <c r="N9" s="313" t="str">
        <f>IF(VLOOKUP($C9&amp;N$4,'∆Ct and 2^(-∆Ct) means'!$A$3:$BD$86,37,FALSE)=0,"",VLOOKUP($C9&amp;N$4,'∆Ct and 2^(-∆Ct) means'!$A$3:$BD$86,37,FALSE))</f>
        <v/>
      </c>
      <c r="O9" s="318" t="str">
        <f>IF(VLOOKUP($C9&amp;O$4,'∆Ct and 2^(-∆Ct) means'!$A$3:$BD$86,37,FALSE)=0,"",VLOOKUP($C9&amp;O$4,'∆Ct and 2^(-∆Ct) means'!$A$3:$BD$86,37,FALSE))</f>
        <v/>
      </c>
      <c r="P9" s="201"/>
      <c r="Q9" s="201"/>
      <c r="R9" s="201"/>
      <c r="S9" s="201"/>
      <c r="T9" s="201"/>
      <c r="U9" s="200"/>
      <c r="V9" s="108" t="s">
        <v>108</v>
      </c>
      <c r="W9" s="127" t="str">
        <f>IF(VLOOKUP($V9&amp;W$4,'Calcul Worksheet'!$A$3:$HS$86,138,FALSE)=0,"",VLOOKUP($V9&amp;W$4,'Calcul Worksheet'!$A$3:$HS$86,138,FALSE))</f>
        <v/>
      </c>
      <c r="X9" s="123" t="str">
        <f>IF(VLOOKUP($V9&amp;X$4,'Calcul Worksheet'!$A$3:$HS$86,138,FALSE)=0,"",VLOOKUP($V9&amp;X$4,'Calcul Worksheet'!$A$3:$HS$86,138,FALSE))</f>
        <v/>
      </c>
      <c r="Y9" s="123" t="str">
        <f>IF(VLOOKUP($V9&amp;Y$4,'Calcul Worksheet'!$A$3:$HS$86,138,FALSE)=0,"",VLOOKUP($V9&amp;Y$4,'Calcul Worksheet'!$A$3:$HS$86,138,FALSE))</f>
        <v/>
      </c>
      <c r="Z9" s="123" t="str">
        <f>IF(VLOOKUP($V9&amp;Z$4,'Calcul Worksheet'!$A$3:$HS$86,138,FALSE)=0,"",VLOOKUP($V9&amp;Z$4,'Calcul Worksheet'!$A$3:$HS$86,138,FALSE))</f>
        <v/>
      </c>
      <c r="AA9" s="123" t="str">
        <f>IF(VLOOKUP($V9&amp;AA$4,'Calcul Worksheet'!$A$3:$HS$86,138,FALSE)=0,"",VLOOKUP($V9&amp;AA$4,'Calcul Worksheet'!$A$3:$HS$86,138,FALSE))</f>
        <v/>
      </c>
      <c r="AB9" s="123" t="str">
        <f>IF(VLOOKUP($V9&amp;AB$4,'Calcul Worksheet'!$A$3:$HS$86,138,FALSE)=0,"",VLOOKUP($V9&amp;AB$4,'Calcul Worksheet'!$A$3:$HS$86,138,FALSE))</f>
        <v/>
      </c>
      <c r="AC9" s="123" t="str">
        <f>IF(VLOOKUP($V9&amp;AC$4,'Calcul Worksheet'!$A$3:$HS$86,138,FALSE)=0,"",VLOOKUP($V9&amp;AC$4,'Calcul Worksheet'!$A$3:$HS$86,138,FALSE))</f>
        <v/>
      </c>
      <c r="AD9" s="123" t="str">
        <f>IF(VLOOKUP($V9&amp;AD$4,'Calcul Worksheet'!$A$3:$HS$86,138,FALSE)=0,"",VLOOKUP($V9&amp;AD$4,'Calcul Worksheet'!$A$3:$HS$86,138,FALSE))</f>
        <v/>
      </c>
      <c r="AE9" s="123" t="str">
        <f>IF(VLOOKUP($V9&amp;AE$4,'Calcul Worksheet'!$A$3:$HS$86,138,FALSE)=0,"",VLOOKUP($V9&amp;AE$4,'Calcul Worksheet'!$A$3:$HS$86,138,FALSE))</f>
        <v/>
      </c>
      <c r="AF9" s="123" t="str">
        <f>IF(VLOOKUP($V9&amp;AF$4,'Calcul Worksheet'!$A$3:$HS$86,138,FALSE)=0,"",VLOOKUP($V9&amp;AF$4,'Calcul Worksheet'!$A$3:$HS$86,138,FALSE))</f>
        <v/>
      </c>
      <c r="AG9" s="123" t="str">
        <f>IF(VLOOKUP($V9&amp;AG$4,'Calcul Worksheet'!$A$3:$HS$86,138,FALSE)=0,"",VLOOKUP($V9&amp;AG$4,'Calcul Worksheet'!$A$3:$HS$86,138,FALSE))</f>
        <v/>
      </c>
      <c r="AH9" s="128" t="str">
        <f>IF(VLOOKUP($V9&amp;AH$4,'Calcul Worksheet'!$A$3:$HS$86,138,FALSE)=0,"",VLOOKUP($V9&amp;AH$4,'Calcul Worksheet'!$A$3:$HS$86,138,FALSE))</f>
        <v/>
      </c>
      <c r="AI9" s="201"/>
      <c r="AJ9" s="438" t="s">
        <v>261</v>
      </c>
      <c r="AK9" s="723"/>
      <c r="AL9" s="723"/>
      <c r="AM9" s="722"/>
      <c r="AN9" s="201"/>
      <c r="AO9" s="201"/>
      <c r="AP9" s="201"/>
    </row>
    <row r="10" spans="2:45" ht="21.95" customHeight="1">
      <c r="C10" s="108" t="s">
        <v>109</v>
      </c>
      <c r="D10" s="317" t="str">
        <f>IF(VLOOKUP($C10&amp;D$4,'∆Ct and 2^(-∆Ct) means'!$A$3:$BD$86,37,FALSE)=0,"",VLOOKUP($C10&amp;D$4,'∆Ct and 2^(-∆Ct) means'!$A$3:$BD$86,37,FALSE))</f>
        <v/>
      </c>
      <c r="E10" s="313" t="str">
        <f>IF(VLOOKUP($C10&amp;E$4,'∆Ct and 2^(-∆Ct) means'!$A$3:$BD$86,37,FALSE)=0,"",VLOOKUP($C10&amp;E$4,'∆Ct and 2^(-∆Ct) means'!$A$3:$BD$86,37,FALSE))</f>
        <v/>
      </c>
      <c r="F10" s="313" t="str">
        <f>IF(VLOOKUP($C10&amp;F$4,'∆Ct and 2^(-∆Ct) means'!$A$3:$BD$86,37,FALSE)=0,"",VLOOKUP($C10&amp;F$4,'∆Ct and 2^(-∆Ct) means'!$A$3:$BD$86,37,FALSE))</f>
        <v/>
      </c>
      <c r="G10" s="313" t="str">
        <f>IF(VLOOKUP($C10&amp;G$4,'∆Ct and 2^(-∆Ct) means'!$A$3:$BD$86,37,FALSE)=0,"",VLOOKUP($C10&amp;G$4,'∆Ct and 2^(-∆Ct) means'!$A$3:$BD$86,37,FALSE))</f>
        <v/>
      </c>
      <c r="H10" s="313" t="str">
        <f>IF(VLOOKUP($C10&amp;H$4,'∆Ct and 2^(-∆Ct) means'!$A$3:$BD$86,37,FALSE)=0,"",VLOOKUP($C10&amp;H$4,'∆Ct and 2^(-∆Ct) means'!$A$3:$BD$86,37,FALSE))</f>
        <v/>
      </c>
      <c r="I10" s="313" t="str">
        <f>IF(VLOOKUP($C10&amp;I$4,'∆Ct and 2^(-∆Ct) means'!$A$3:$BD$86,37,FALSE)=0,"",VLOOKUP($C10&amp;I$4,'∆Ct and 2^(-∆Ct) means'!$A$3:$BD$86,37,FALSE))</f>
        <v/>
      </c>
      <c r="J10" s="313" t="str">
        <f>IF(VLOOKUP($C10&amp;J$4,'∆Ct and 2^(-∆Ct) means'!$A$3:$BD$86,37,FALSE)=0,"",VLOOKUP($C10&amp;J$4,'∆Ct and 2^(-∆Ct) means'!$A$3:$BD$86,37,FALSE))</f>
        <v/>
      </c>
      <c r="K10" s="313" t="str">
        <f>IF(VLOOKUP($C10&amp;K$4,'∆Ct and 2^(-∆Ct) means'!$A$3:$BD$86,37,FALSE)=0,"",VLOOKUP($C10&amp;K$4,'∆Ct and 2^(-∆Ct) means'!$A$3:$BD$86,37,FALSE))</f>
        <v/>
      </c>
      <c r="L10" s="313" t="str">
        <f>IF(VLOOKUP($C10&amp;L$4,'∆Ct and 2^(-∆Ct) means'!$A$3:$BD$86,37,FALSE)=0,"",VLOOKUP($C10&amp;L$4,'∆Ct and 2^(-∆Ct) means'!$A$3:$BD$86,37,FALSE))</f>
        <v/>
      </c>
      <c r="M10" s="313" t="str">
        <f>IF(VLOOKUP($C10&amp;M$4,'∆Ct and 2^(-∆Ct) means'!$A$3:$BD$86,37,FALSE)=0,"",VLOOKUP($C10&amp;M$4,'∆Ct and 2^(-∆Ct) means'!$A$3:$BD$86,37,FALSE))</f>
        <v/>
      </c>
      <c r="N10" s="313" t="str">
        <f>IF(VLOOKUP($C10&amp;N$4,'∆Ct and 2^(-∆Ct) means'!$A$3:$BD$86,37,FALSE)=0,"",VLOOKUP($C10&amp;N$4,'∆Ct and 2^(-∆Ct) means'!$A$3:$BD$86,37,FALSE))</f>
        <v/>
      </c>
      <c r="O10" s="318" t="str">
        <f>IF(VLOOKUP($C10&amp;O$4,'∆Ct and 2^(-∆Ct) means'!$A$3:$BD$86,37,FALSE)=0,"",VLOOKUP($C10&amp;O$4,'∆Ct and 2^(-∆Ct) means'!$A$3:$BD$86,37,FALSE))</f>
        <v/>
      </c>
      <c r="P10" s="201"/>
      <c r="Q10" s="201"/>
      <c r="R10" s="201"/>
      <c r="S10" s="201"/>
      <c r="T10" s="201"/>
      <c r="U10" s="200"/>
      <c r="V10" s="108" t="s">
        <v>109</v>
      </c>
      <c r="W10" s="127" t="str">
        <f>IF(VLOOKUP($V10&amp;W$4,'Calcul Worksheet'!$A$3:$HS$86,138,FALSE)=0,"",VLOOKUP($V10&amp;W$4,'Calcul Worksheet'!$A$3:$HS$86,138,FALSE))</f>
        <v/>
      </c>
      <c r="X10" s="123" t="str">
        <f>IF(VLOOKUP($V10&amp;X$4,'Calcul Worksheet'!$A$3:$HS$86,138,FALSE)=0,"",VLOOKUP($V10&amp;X$4,'Calcul Worksheet'!$A$3:$HS$86,138,FALSE))</f>
        <v/>
      </c>
      <c r="Y10" s="123" t="str">
        <f>IF(VLOOKUP($V10&amp;Y$4,'Calcul Worksheet'!$A$3:$HS$86,138,FALSE)=0,"",VLOOKUP($V10&amp;Y$4,'Calcul Worksheet'!$A$3:$HS$86,138,FALSE))</f>
        <v/>
      </c>
      <c r="Z10" s="123" t="str">
        <f>IF(VLOOKUP($V10&amp;Z$4,'Calcul Worksheet'!$A$3:$HS$86,138,FALSE)=0,"",VLOOKUP($V10&amp;Z$4,'Calcul Worksheet'!$A$3:$HS$86,138,FALSE))</f>
        <v/>
      </c>
      <c r="AA10" s="123" t="str">
        <f>IF(VLOOKUP($V10&amp;AA$4,'Calcul Worksheet'!$A$3:$HS$86,138,FALSE)=0,"",VLOOKUP($V10&amp;AA$4,'Calcul Worksheet'!$A$3:$HS$86,138,FALSE))</f>
        <v/>
      </c>
      <c r="AB10" s="123" t="str">
        <f>IF(VLOOKUP($V10&amp;AB$4,'Calcul Worksheet'!$A$3:$HS$86,138,FALSE)=0,"",VLOOKUP($V10&amp;AB$4,'Calcul Worksheet'!$A$3:$HS$86,138,FALSE))</f>
        <v/>
      </c>
      <c r="AC10" s="123" t="str">
        <f>IF(VLOOKUP($V10&amp;AC$4,'Calcul Worksheet'!$A$3:$HS$86,138,FALSE)=0,"",VLOOKUP($V10&amp;AC$4,'Calcul Worksheet'!$A$3:$HS$86,138,FALSE))</f>
        <v/>
      </c>
      <c r="AD10" s="123" t="str">
        <f>IF(VLOOKUP($V10&amp;AD$4,'Calcul Worksheet'!$A$3:$HS$86,138,FALSE)=0,"",VLOOKUP($V10&amp;AD$4,'Calcul Worksheet'!$A$3:$HS$86,138,FALSE))</f>
        <v/>
      </c>
      <c r="AE10" s="123" t="str">
        <f>IF(VLOOKUP($V10&amp;AE$4,'Calcul Worksheet'!$A$3:$HS$86,138,FALSE)=0,"",VLOOKUP($V10&amp;AE$4,'Calcul Worksheet'!$A$3:$HS$86,138,FALSE))</f>
        <v/>
      </c>
      <c r="AF10" s="123" t="str">
        <f>IF(VLOOKUP($V10&amp;AF$4,'Calcul Worksheet'!$A$3:$HS$86,138,FALSE)=0,"",VLOOKUP($V10&amp;AF$4,'Calcul Worksheet'!$A$3:$HS$86,138,FALSE))</f>
        <v/>
      </c>
      <c r="AG10" s="123" t="str">
        <f>IF(VLOOKUP($V10&amp;AG$4,'Calcul Worksheet'!$A$3:$HS$86,138,FALSE)=0,"",VLOOKUP($V10&amp;AG$4,'Calcul Worksheet'!$A$3:$HS$86,138,FALSE))</f>
        <v/>
      </c>
      <c r="AH10" s="128" t="str">
        <f>IF(VLOOKUP($V10&amp;AH$4,'Calcul Worksheet'!$A$3:$HS$86,138,FALSE)=0,"",VLOOKUP($V10&amp;AH$4,'Calcul Worksheet'!$A$3:$HS$86,138,FALSE))</f>
        <v/>
      </c>
      <c r="AI10" s="201"/>
      <c r="AJ10" s="438" t="s">
        <v>125</v>
      </c>
      <c r="AK10" s="722"/>
      <c r="AL10" s="718" t="s">
        <v>128</v>
      </c>
      <c r="AM10" s="722"/>
      <c r="AN10" s="201"/>
      <c r="AO10" s="201"/>
      <c r="AP10" s="201"/>
    </row>
    <row r="11" spans="2:45" ht="21.95" customHeight="1">
      <c r="C11" s="108" t="s">
        <v>110</v>
      </c>
      <c r="D11" s="319" t="str">
        <f>IF(VLOOKUP($C11&amp;D$4,'∆Ct and 2^(-∆Ct) means'!$A$3:$BD$86,37,FALSE)=0,"",VLOOKUP($C11&amp;D$4,'∆Ct and 2^(-∆Ct) means'!$A$3:$BD$86,37,FALSE))</f>
        <v/>
      </c>
      <c r="E11" s="320" t="str">
        <f>IF(VLOOKUP($C11&amp;E$4,'∆Ct and 2^(-∆Ct) means'!$A$3:$BD$86,37,FALSE)=0,"",VLOOKUP($C11&amp;E$4,'∆Ct and 2^(-∆Ct) means'!$A$3:$BD$86,37,FALSE))</f>
        <v/>
      </c>
      <c r="F11" s="320" t="str">
        <f>IF(VLOOKUP($C11&amp;F$4,'∆Ct and 2^(-∆Ct) means'!$A$3:$BD$86,37,FALSE)=0,"",VLOOKUP($C11&amp;F$4,'∆Ct and 2^(-∆Ct) means'!$A$3:$BD$86,37,FALSE))</f>
        <v/>
      </c>
      <c r="G11" s="320" t="str">
        <f>IF(VLOOKUP($C11&amp;G$4,'∆Ct and 2^(-∆Ct) means'!$A$3:$BD$86,37,FALSE)=0,"",VLOOKUP($C11&amp;G$4,'∆Ct and 2^(-∆Ct) means'!$A$3:$BD$86,37,FALSE))</f>
        <v/>
      </c>
      <c r="H11" s="320" t="str">
        <f>IF(VLOOKUP($C11&amp;H$4,'∆Ct and 2^(-∆Ct) means'!$A$3:$BD$86,37,FALSE)=0,"",VLOOKUP($C11&amp;H$4,'∆Ct and 2^(-∆Ct) means'!$A$3:$BD$86,37,FALSE))</f>
        <v/>
      </c>
      <c r="I11" s="320" t="str">
        <f>IF(VLOOKUP($C11&amp;I$4,'∆Ct and 2^(-∆Ct) means'!$A$3:$BD$86,37,FALSE)=0,"",VLOOKUP($C11&amp;I$4,'∆Ct and 2^(-∆Ct) means'!$A$3:$BD$86,37,FALSE))</f>
        <v/>
      </c>
      <c r="J11" s="320" t="str">
        <f>IF(VLOOKUP($C11&amp;J$4,'∆Ct and 2^(-∆Ct) means'!$A$3:$BD$86,37,FALSE)=0,"",VLOOKUP($C11&amp;J$4,'∆Ct and 2^(-∆Ct) means'!$A$3:$BD$86,37,FALSE))</f>
        <v/>
      </c>
      <c r="K11" s="320" t="str">
        <f>IF(VLOOKUP($C11&amp;K$4,'∆Ct and 2^(-∆Ct) means'!$A$3:$BD$86,37,FALSE)=0,"",VLOOKUP($C11&amp;K$4,'∆Ct and 2^(-∆Ct) means'!$A$3:$BD$86,37,FALSE))</f>
        <v/>
      </c>
      <c r="L11" s="320" t="str">
        <f>IF(VLOOKUP($C11&amp;L$4,'∆Ct and 2^(-∆Ct) means'!$A$3:$BD$86,37,FALSE)=0,"",VLOOKUP($C11&amp;L$4,'∆Ct and 2^(-∆Ct) means'!$A$3:$BD$86,37,FALSE))</f>
        <v/>
      </c>
      <c r="M11" s="320" t="str">
        <f>IF(VLOOKUP($C11&amp;M$4,'∆Ct and 2^(-∆Ct) means'!$A$3:$BD$86,37,FALSE)=0,"",VLOOKUP($C11&amp;M$4,'∆Ct and 2^(-∆Ct) means'!$A$3:$BD$86,37,FALSE))</f>
        <v/>
      </c>
      <c r="N11" s="320" t="str">
        <f>IF(VLOOKUP($C11&amp;N$4,'∆Ct and 2^(-∆Ct) means'!$A$3:$BD$86,37,FALSE)=0,"",VLOOKUP($C11&amp;N$4,'∆Ct and 2^(-∆Ct) means'!$A$3:$BD$86,37,FALSE))</f>
        <v/>
      </c>
      <c r="O11" s="321" t="str">
        <f>IF(VLOOKUP($C11&amp;O$4,'∆Ct and 2^(-∆Ct) means'!$A$3:$BD$86,37,FALSE)=0,"",VLOOKUP($C11&amp;O$4,'∆Ct and 2^(-∆Ct) means'!$A$3:$BD$86,37,FALSE))</f>
        <v/>
      </c>
      <c r="P11" s="201"/>
      <c r="Q11" s="201"/>
      <c r="R11" s="201"/>
      <c r="S11" s="201"/>
      <c r="T11" s="201"/>
      <c r="U11" s="200"/>
      <c r="V11" s="108" t="s">
        <v>110</v>
      </c>
      <c r="W11" s="129" t="str">
        <f>IF(VLOOKUP($V11&amp;W$4,'Calcul Worksheet'!$A$3:$HS$86,138,FALSE)=0,"",VLOOKUP($V11&amp;W$4,'Calcul Worksheet'!$A$3:$HS$86,138,FALSE))</f>
        <v/>
      </c>
      <c r="X11" s="130" t="str">
        <f>IF(VLOOKUP($V11&amp;X$4,'Calcul Worksheet'!$A$3:$HS$86,138,FALSE)=0,"",VLOOKUP($V11&amp;X$4,'Calcul Worksheet'!$A$3:$HS$86,138,FALSE))</f>
        <v/>
      </c>
      <c r="Y11" s="130" t="str">
        <f>IF(VLOOKUP($V11&amp;Y$4,'Calcul Worksheet'!$A$3:$HS$86,138,FALSE)=0,"",VLOOKUP($V11&amp;Y$4,'Calcul Worksheet'!$A$3:$HS$86,138,FALSE))</f>
        <v/>
      </c>
      <c r="Z11" s="130" t="str">
        <f>IF(VLOOKUP($V11&amp;Z$4,'Calcul Worksheet'!$A$3:$HS$86,138,FALSE)=0,"",VLOOKUP($V11&amp;Z$4,'Calcul Worksheet'!$A$3:$HS$86,138,FALSE))</f>
        <v/>
      </c>
      <c r="AA11" s="130" t="str">
        <f>IF(VLOOKUP($V11&amp;AA$4,'Calcul Worksheet'!$A$3:$HS$86,138,FALSE)=0,"",VLOOKUP($V11&amp;AA$4,'Calcul Worksheet'!$A$3:$HS$86,138,FALSE))</f>
        <v/>
      </c>
      <c r="AB11" s="130" t="str">
        <f>IF(VLOOKUP($V11&amp;AB$4,'Calcul Worksheet'!$A$3:$HS$86,138,FALSE)=0,"",VLOOKUP($V11&amp;AB$4,'Calcul Worksheet'!$A$3:$HS$86,138,FALSE))</f>
        <v/>
      </c>
      <c r="AC11" s="130" t="str">
        <f>IF(VLOOKUP($V11&amp;AC$4,'Calcul Worksheet'!$A$3:$HS$86,138,FALSE)=0,"",VLOOKUP($V11&amp;AC$4,'Calcul Worksheet'!$A$3:$HS$86,138,FALSE))</f>
        <v/>
      </c>
      <c r="AD11" s="130" t="str">
        <f>IF(VLOOKUP($V11&amp;AD$4,'Calcul Worksheet'!$A$3:$HS$86,138,FALSE)=0,"",VLOOKUP($V11&amp;AD$4,'Calcul Worksheet'!$A$3:$HS$86,138,FALSE))</f>
        <v/>
      </c>
      <c r="AE11" s="130" t="str">
        <f>IF(VLOOKUP($V11&amp;AE$4,'Calcul Worksheet'!$A$3:$HS$86,138,FALSE)=0,"",VLOOKUP($V11&amp;AE$4,'Calcul Worksheet'!$A$3:$HS$86,138,FALSE))</f>
        <v/>
      </c>
      <c r="AF11" s="130" t="str">
        <f>IF(VLOOKUP($V11&amp;AF$4,'Calcul Worksheet'!$A$3:$HS$86,138,FALSE)=0,"",VLOOKUP($V11&amp;AF$4,'Calcul Worksheet'!$A$3:$HS$86,138,FALSE))</f>
        <v/>
      </c>
      <c r="AG11" s="130" t="str">
        <f>IF(VLOOKUP($V11&amp;AG$4,'Calcul Worksheet'!$A$3:$HS$86,138,FALSE)=0,"",VLOOKUP($V11&amp;AG$4,'Calcul Worksheet'!$A$3:$HS$86,138,FALSE))</f>
        <v/>
      </c>
      <c r="AH11" s="131" t="str">
        <f>IF(VLOOKUP($V11&amp;AH$4,'Calcul Worksheet'!$A$3:$HS$86,138,FALSE)=0,"",VLOOKUP($V11&amp;AH$4,'Calcul Worksheet'!$A$3:$HS$86,138,FALSE))</f>
        <v/>
      </c>
      <c r="AI11" s="201"/>
      <c r="AJ11" s="720">
        <v>-5</v>
      </c>
      <c r="AK11" s="721"/>
      <c r="AL11" s="720">
        <v>5</v>
      </c>
      <c r="AM11" s="721"/>
      <c r="AN11" s="201"/>
      <c r="AO11" s="201"/>
      <c r="AP11" s="201"/>
    </row>
    <row r="12" spans="2:45" ht="18.95" customHeight="1">
      <c r="B12" s="201"/>
      <c r="C12" s="201"/>
      <c r="D12" s="201"/>
      <c r="E12" s="201"/>
      <c r="F12" s="201"/>
      <c r="G12" s="201"/>
      <c r="H12" s="201"/>
      <c r="I12" s="201"/>
      <c r="J12" s="201"/>
      <c r="K12" s="201"/>
      <c r="L12" s="201"/>
      <c r="M12" s="201"/>
      <c r="N12" s="201"/>
      <c r="O12" s="201"/>
      <c r="P12" s="201"/>
      <c r="Q12" s="201"/>
      <c r="R12" s="201"/>
      <c r="S12" s="201"/>
      <c r="T12" s="201"/>
      <c r="U12" s="201"/>
      <c r="V12" s="201"/>
      <c r="W12" s="201"/>
      <c r="X12" s="201"/>
      <c r="Y12" s="201"/>
      <c r="Z12" s="201"/>
      <c r="AA12" s="201"/>
      <c r="AB12" s="201"/>
      <c r="AC12" s="201"/>
      <c r="AD12" s="201"/>
      <c r="AE12" s="201"/>
      <c r="AF12" s="201"/>
      <c r="AG12" s="201"/>
      <c r="AH12" s="201"/>
      <c r="AI12" s="201"/>
      <c r="AJ12" s="201"/>
      <c r="AK12" s="201"/>
      <c r="AL12" s="201"/>
      <c r="AM12" s="201"/>
      <c r="AN12" s="201"/>
      <c r="AO12" s="201"/>
      <c r="AP12" s="201"/>
    </row>
    <row r="13" spans="2:45">
      <c r="B13" s="201"/>
      <c r="C13" s="201"/>
      <c r="D13" s="201"/>
      <c r="E13" s="201"/>
      <c r="F13" s="201"/>
      <c r="G13" s="201"/>
      <c r="H13" s="201"/>
      <c r="I13" s="201"/>
      <c r="J13" s="201"/>
      <c r="K13" s="201"/>
      <c r="L13" s="201"/>
      <c r="M13" s="201"/>
      <c r="N13" s="201"/>
      <c r="O13" s="201"/>
      <c r="P13" s="201"/>
      <c r="Q13" s="201"/>
      <c r="R13" s="201"/>
      <c r="S13" s="201"/>
      <c r="T13" s="201"/>
      <c r="U13" s="201"/>
      <c r="V13" s="201"/>
      <c r="W13" s="201"/>
      <c r="X13" s="201"/>
      <c r="Y13" s="201"/>
      <c r="Z13" s="201"/>
      <c r="AA13" s="201"/>
      <c r="AB13" s="201"/>
      <c r="AC13" s="201"/>
      <c r="AD13" s="201"/>
      <c r="AE13" s="201"/>
      <c r="AF13" s="201"/>
      <c r="AG13" s="201"/>
      <c r="AH13" s="201"/>
      <c r="AI13" s="201"/>
      <c r="AJ13" s="201"/>
      <c r="AK13" s="201"/>
      <c r="AL13" s="201"/>
      <c r="AM13" s="201"/>
      <c r="AN13" s="201"/>
      <c r="AO13" s="201"/>
      <c r="AP13" s="201"/>
    </row>
    <row r="14" spans="2:45">
      <c r="C14" s="700" t="s">
        <v>315</v>
      </c>
      <c r="D14" s="700"/>
      <c r="E14" s="700"/>
      <c r="F14" s="700"/>
      <c r="G14" s="700"/>
      <c r="H14" s="700"/>
      <c r="I14" s="700"/>
      <c r="J14" s="700"/>
      <c r="K14" s="700"/>
      <c r="L14" s="700"/>
      <c r="M14" s="700"/>
      <c r="N14" s="700"/>
      <c r="O14" s="700"/>
      <c r="P14" s="201"/>
      <c r="Q14" s="201"/>
      <c r="R14" s="201"/>
      <c r="S14" s="201"/>
      <c r="T14" s="201"/>
      <c r="U14" s="201"/>
      <c r="V14" s="700" t="s">
        <v>324</v>
      </c>
      <c r="W14" s="700"/>
      <c r="X14" s="700"/>
      <c r="Y14" s="700"/>
      <c r="Z14" s="700"/>
      <c r="AA14" s="700"/>
      <c r="AB14" s="700"/>
      <c r="AC14" s="700"/>
      <c r="AD14" s="700"/>
      <c r="AE14" s="700"/>
      <c r="AF14" s="700"/>
      <c r="AG14" s="700"/>
      <c r="AH14" s="700"/>
      <c r="AI14" s="201"/>
      <c r="AJ14" s="201"/>
      <c r="AK14" s="201"/>
      <c r="AL14" s="201"/>
      <c r="AM14" s="201"/>
      <c r="AN14" s="201"/>
      <c r="AO14" s="201"/>
      <c r="AP14" s="201"/>
    </row>
    <row r="15" spans="2:45">
      <c r="B15" s="201"/>
      <c r="C15" s="201"/>
      <c r="D15" s="201"/>
      <c r="E15" s="201"/>
      <c r="F15" s="201"/>
      <c r="G15" s="201"/>
      <c r="H15" s="201"/>
      <c r="I15" s="201"/>
      <c r="J15" s="201"/>
      <c r="K15" s="201"/>
      <c r="L15" s="201"/>
      <c r="M15" s="201"/>
      <c r="N15" s="201"/>
      <c r="O15" s="201"/>
      <c r="P15" s="201"/>
      <c r="Q15" s="201"/>
      <c r="R15" s="201"/>
      <c r="S15" s="201"/>
      <c r="T15" s="201"/>
      <c r="U15" s="201"/>
      <c r="V15" s="201"/>
      <c r="W15" s="201"/>
      <c r="X15" s="201"/>
      <c r="Y15" s="201"/>
      <c r="Z15" s="201"/>
      <c r="AA15" s="201"/>
      <c r="AB15" s="201"/>
      <c r="AC15" s="201"/>
      <c r="AD15" s="201"/>
      <c r="AE15" s="201"/>
      <c r="AF15" s="201"/>
      <c r="AG15" s="201"/>
      <c r="AH15" s="201"/>
      <c r="AI15" s="201"/>
      <c r="AJ15" s="201"/>
      <c r="AK15" s="201"/>
      <c r="AL15" s="201"/>
      <c r="AM15" s="201"/>
      <c r="AN15" s="201"/>
      <c r="AO15" s="201"/>
      <c r="AP15" s="201"/>
    </row>
    <row r="16" spans="2:45">
      <c r="C16" s="200"/>
      <c r="D16" s="107">
        <v>1</v>
      </c>
      <c r="E16" s="107">
        <v>2</v>
      </c>
      <c r="F16" s="107">
        <v>3</v>
      </c>
      <c r="G16" s="107">
        <v>4</v>
      </c>
      <c r="H16" s="107">
        <v>5</v>
      </c>
      <c r="I16" s="107">
        <v>6</v>
      </c>
      <c r="J16" s="107">
        <v>7</v>
      </c>
      <c r="K16" s="107">
        <v>8</v>
      </c>
      <c r="L16" s="107">
        <v>9</v>
      </c>
      <c r="M16" s="107">
        <v>10</v>
      </c>
      <c r="N16" s="107">
        <v>11</v>
      </c>
      <c r="O16" s="107">
        <v>12</v>
      </c>
      <c r="P16" s="201"/>
      <c r="Q16" s="201"/>
      <c r="R16" s="201"/>
      <c r="S16" s="201"/>
      <c r="T16" s="201"/>
      <c r="U16" s="201"/>
      <c r="V16" s="200"/>
      <c r="W16" s="107">
        <v>1</v>
      </c>
      <c r="X16" s="107">
        <v>2</v>
      </c>
      <c r="Y16" s="107">
        <v>3</v>
      </c>
      <c r="Z16" s="107">
        <v>4</v>
      </c>
      <c r="AA16" s="107">
        <v>5</v>
      </c>
      <c r="AB16" s="107">
        <v>6</v>
      </c>
      <c r="AC16" s="107">
        <v>7</v>
      </c>
      <c r="AD16" s="107">
        <v>8</v>
      </c>
      <c r="AE16" s="107">
        <v>9</v>
      </c>
      <c r="AF16" s="107">
        <v>10</v>
      </c>
      <c r="AG16" s="107">
        <v>11</v>
      </c>
      <c r="AH16" s="107">
        <v>12</v>
      </c>
      <c r="AI16" s="201"/>
      <c r="AJ16" s="201"/>
      <c r="AK16" s="201"/>
      <c r="AL16" s="201"/>
      <c r="AM16" s="201"/>
      <c r="AN16" s="201"/>
      <c r="AO16" s="201"/>
      <c r="AP16" s="201"/>
    </row>
    <row r="17" spans="2:42" ht="21.95" customHeight="1">
      <c r="C17" s="108" t="s">
        <v>104</v>
      </c>
      <c r="D17" s="314" t="str">
        <f>IF(VLOOKUP($C17&amp;D$16,'∆Ct and 2^(-∆Ct) means'!$A$3:$BD$86,39,FALSE)=0,"",VLOOKUP($C17&amp;D$16,'∆Ct and 2^(-∆Ct) means'!$A$3:$BD$86,39,FALSE))</f>
        <v/>
      </c>
      <c r="E17" s="315" t="str">
        <f>IF(VLOOKUP($C17&amp;E$16,'∆Ct and 2^(-∆Ct) means'!$A$3:$BD$86,39,FALSE)=0,"",VLOOKUP($C17&amp;E$16,'∆Ct and 2^(-∆Ct) means'!$A$3:$BD$86,39,FALSE))</f>
        <v/>
      </c>
      <c r="F17" s="315" t="str">
        <f>IF(VLOOKUP($C17&amp;F$16,'∆Ct and 2^(-∆Ct) means'!$A$3:$BD$86,39,FALSE)=0,"",VLOOKUP($C17&amp;F$16,'∆Ct and 2^(-∆Ct) means'!$A$3:$BD$86,39,FALSE))</f>
        <v/>
      </c>
      <c r="G17" s="315" t="str">
        <f>IF(VLOOKUP($C17&amp;G$16,'∆Ct and 2^(-∆Ct) means'!$A$3:$BD$86,39,FALSE)=0,"",VLOOKUP($C17&amp;G$16,'∆Ct and 2^(-∆Ct) means'!$A$3:$BD$86,39,FALSE))</f>
        <v/>
      </c>
      <c r="H17" s="315" t="str">
        <f>IF(VLOOKUP($C17&amp;H$16,'∆Ct and 2^(-∆Ct) means'!$A$3:$BD$86,39,FALSE)=0,"",VLOOKUP($C17&amp;H$16,'∆Ct and 2^(-∆Ct) means'!$A$3:$BD$86,39,FALSE))</f>
        <v/>
      </c>
      <c r="I17" s="315" t="str">
        <f>IF(VLOOKUP($C17&amp;I$16,'∆Ct and 2^(-∆Ct) means'!$A$3:$BD$86,39,FALSE)=0,"",VLOOKUP($C17&amp;I$16,'∆Ct and 2^(-∆Ct) means'!$A$3:$BD$86,39,FALSE))</f>
        <v/>
      </c>
      <c r="J17" s="315" t="str">
        <f>IF(VLOOKUP($C17&amp;J$16,'∆Ct and 2^(-∆Ct) means'!$A$3:$BD$86,39,FALSE)=0,"",VLOOKUP($C17&amp;J$16,'∆Ct and 2^(-∆Ct) means'!$A$3:$BD$86,39,FALSE))</f>
        <v/>
      </c>
      <c r="K17" s="315" t="str">
        <f>IF(VLOOKUP($C17&amp;K$16,'∆Ct and 2^(-∆Ct) means'!$A$3:$BD$86,39,FALSE)=0,"",VLOOKUP($C17&amp;K$16,'∆Ct and 2^(-∆Ct) means'!$A$3:$BD$86,39,FALSE))</f>
        <v/>
      </c>
      <c r="L17" s="315" t="str">
        <f>IF(VLOOKUP($C17&amp;L$16,'∆Ct and 2^(-∆Ct) means'!$A$3:$BD$86,39,FALSE)=0,"",VLOOKUP($C17&amp;L$16,'∆Ct and 2^(-∆Ct) means'!$A$3:$BD$86,39,FALSE))</f>
        <v/>
      </c>
      <c r="M17" s="315" t="str">
        <f>IF(VLOOKUP($C17&amp;M$16,'∆Ct and 2^(-∆Ct) means'!$A$3:$BD$86,39,FALSE)=0,"",VLOOKUP($C17&amp;M$16,'∆Ct and 2^(-∆Ct) means'!$A$3:$BD$86,39,FALSE))</f>
        <v/>
      </c>
      <c r="N17" s="315" t="str">
        <f>IF(VLOOKUP($C17&amp;N$16,'∆Ct and 2^(-∆Ct) means'!$A$3:$BD$86,39,FALSE)=0,"",VLOOKUP($C17&amp;N$16,'∆Ct and 2^(-∆Ct) means'!$A$3:$BD$86,39,FALSE))</f>
        <v/>
      </c>
      <c r="O17" s="316" t="str">
        <f>IF(VLOOKUP($C17&amp;O$16,'∆Ct and 2^(-∆Ct) means'!$A$3:$BD$86,39,FALSE)=0,"",VLOOKUP($C17&amp;O$16,'∆Ct and 2^(-∆Ct) means'!$A$3:$BD$86,39,FALSE))</f>
        <v/>
      </c>
      <c r="P17" s="201"/>
      <c r="Q17" s="201"/>
      <c r="R17" s="201"/>
      <c r="S17" s="201"/>
      <c r="T17" s="201"/>
      <c r="U17" s="201"/>
      <c r="V17" s="108" t="s">
        <v>104</v>
      </c>
      <c r="W17" s="124" t="str">
        <f>IF(VLOOKUP($V17&amp;W$4,'Calcul Worksheet'!$A$3:$HS$86,141,FALSE)=0,"",VLOOKUP($V17&amp;W$4,'Calcul Worksheet'!$A$3:$HS$86,141,FALSE))</f>
        <v/>
      </c>
      <c r="X17" s="125" t="str">
        <f>IF(VLOOKUP($V17&amp;X$4,'Calcul Worksheet'!$A$3:$HS$86,141,FALSE)=0,"",VLOOKUP($V17&amp;X$4,'Calcul Worksheet'!$A$3:$HS$86,141,FALSE))</f>
        <v/>
      </c>
      <c r="Y17" s="125" t="str">
        <f>IF(VLOOKUP($V17&amp;Y$4,'Calcul Worksheet'!$A$3:$HS$86,141,FALSE)=0,"",VLOOKUP($V17&amp;Y$4,'Calcul Worksheet'!$A$3:$HS$86,141,FALSE))</f>
        <v/>
      </c>
      <c r="Z17" s="125" t="str">
        <f>IF(VLOOKUP($V17&amp;Z$4,'Calcul Worksheet'!$A$3:$HS$86,141,FALSE)=0,"",VLOOKUP($V17&amp;Z$4,'Calcul Worksheet'!$A$3:$HS$86,141,FALSE))</f>
        <v/>
      </c>
      <c r="AA17" s="125" t="str">
        <f>IF(VLOOKUP($V17&amp;AA$4,'Calcul Worksheet'!$A$3:$HS$86,141,FALSE)=0,"",VLOOKUP($V17&amp;AA$4,'Calcul Worksheet'!$A$3:$HS$86,141,FALSE))</f>
        <v/>
      </c>
      <c r="AB17" s="125" t="str">
        <f>IF(VLOOKUP($V17&amp;AB$4,'Calcul Worksheet'!$A$3:$HS$86,141,FALSE)=0,"",VLOOKUP($V17&amp;AB$4,'Calcul Worksheet'!$A$3:$HS$86,141,FALSE))</f>
        <v/>
      </c>
      <c r="AC17" s="125" t="str">
        <f>IF(VLOOKUP($V17&amp;AC$4,'Calcul Worksheet'!$A$3:$HS$86,141,FALSE)=0,"",VLOOKUP($V17&amp;AC$4,'Calcul Worksheet'!$A$3:$HS$86,141,FALSE))</f>
        <v/>
      </c>
      <c r="AD17" s="125" t="str">
        <f>IF(VLOOKUP($V17&amp;AD$4,'Calcul Worksheet'!$A$3:$HS$86,141,FALSE)=0,"",VLOOKUP($V17&amp;AD$4,'Calcul Worksheet'!$A$3:$HS$86,141,FALSE))</f>
        <v/>
      </c>
      <c r="AE17" s="125" t="str">
        <f>IF(VLOOKUP($V17&amp;AE$4,'Calcul Worksheet'!$A$3:$HS$86,141,FALSE)=0,"",VLOOKUP($V17&amp;AE$4,'Calcul Worksheet'!$A$3:$HS$86,141,FALSE))</f>
        <v/>
      </c>
      <c r="AF17" s="125" t="str">
        <f>IF(VLOOKUP($V17&amp;AF$4,'Calcul Worksheet'!$A$3:$HS$86,141,FALSE)=0,"",VLOOKUP($V17&amp;AF$4,'Calcul Worksheet'!$A$3:$HS$86,141,FALSE))</f>
        <v/>
      </c>
      <c r="AG17" s="125" t="str">
        <f>IF(VLOOKUP($V17&amp;AG$4,'Calcul Worksheet'!$A$3:$HS$86,141,FALSE)=0,"",VLOOKUP($V17&amp;AG$4,'Calcul Worksheet'!$A$3:$HS$86,141,FALSE))</f>
        <v/>
      </c>
      <c r="AH17" s="126" t="str">
        <f>IF(VLOOKUP($V17&amp;AH$4,'Calcul Worksheet'!$A$3:$HS$86,141,FALSE)=0,"",VLOOKUP($V17&amp;AH$4,'Calcul Worksheet'!$A$3:$HS$86,141,FALSE))</f>
        <v/>
      </c>
      <c r="AI17" s="201"/>
      <c r="AJ17" s="201"/>
      <c r="AK17" s="201"/>
      <c r="AL17" s="201"/>
      <c r="AM17" s="201"/>
      <c r="AN17" s="201"/>
      <c r="AO17" s="201"/>
      <c r="AP17" s="201"/>
    </row>
    <row r="18" spans="2:42" ht="21.95" customHeight="1">
      <c r="C18" s="108" t="s">
        <v>105</v>
      </c>
      <c r="D18" s="317" t="str">
        <f>IF(VLOOKUP($C18&amp;D$16,'∆Ct and 2^(-∆Ct) means'!$A$3:$BD$86,39,FALSE)=0,"",VLOOKUP($C18&amp;D$16,'∆Ct and 2^(-∆Ct) means'!$A$3:$BD$86,39,FALSE))</f>
        <v/>
      </c>
      <c r="E18" s="313" t="str">
        <f>IF(VLOOKUP($C18&amp;E$16,'∆Ct and 2^(-∆Ct) means'!$A$3:$BD$86,39,FALSE)=0,"",VLOOKUP($C18&amp;E$16,'∆Ct and 2^(-∆Ct) means'!$A$3:$BD$86,39,FALSE))</f>
        <v/>
      </c>
      <c r="F18" s="313" t="str">
        <f>IF(VLOOKUP($C18&amp;F$16,'∆Ct and 2^(-∆Ct) means'!$A$3:$BD$86,39,FALSE)=0,"",VLOOKUP($C18&amp;F$16,'∆Ct and 2^(-∆Ct) means'!$A$3:$BD$86,39,FALSE))</f>
        <v/>
      </c>
      <c r="G18" s="313" t="str">
        <f>IF(VLOOKUP($C18&amp;G$16,'∆Ct and 2^(-∆Ct) means'!$A$3:$BD$86,39,FALSE)=0,"",VLOOKUP($C18&amp;G$16,'∆Ct and 2^(-∆Ct) means'!$A$3:$BD$86,39,FALSE))</f>
        <v/>
      </c>
      <c r="H18" s="313" t="str">
        <f>IF(VLOOKUP($C18&amp;H$16,'∆Ct and 2^(-∆Ct) means'!$A$3:$BD$86,39,FALSE)=0,"",VLOOKUP($C18&amp;H$16,'∆Ct and 2^(-∆Ct) means'!$A$3:$BD$86,39,FALSE))</f>
        <v/>
      </c>
      <c r="I18" s="313" t="str">
        <f>IF(VLOOKUP($C18&amp;I$16,'∆Ct and 2^(-∆Ct) means'!$A$3:$BD$86,39,FALSE)=0,"",VLOOKUP($C18&amp;I$16,'∆Ct and 2^(-∆Ct) means'!$A$3:$BD$86,39,FALSE))</f>
        <v/>
      </c>
      <c r="J18" s="313" t="str">
        <f>IF(VLOOKUP($C18&amp;J$16,'∆Ct and 2^(-∆Ct) means'!$A$3:$BD$86,39,FALSE)=0,"",VLOOKUP($C18&amp;J$16,'∆Ct and 2^(-∆Ct) means'!$A$3:$BD$86,39,FALSE))</f>
        <v/>
      </c>
      <c r="K18" s="313" t="str">
        <f>IF(VLOOKUP($C18&amp;K$16,'∆Ct and 2^(-∆Ct) means'!$A$3:$BD$86,39,FALSE)=0,"",VLOOKUP($C18&amp;K$16,'∆Ct and 2^(-∆Ct) means'!$A$3:$BD$86,39,FALSE))</f>
        <v/>
      </c>
      <c r="L18" s="313" t="str">
        <f>IF(VLOOKUP($C18&amp;L$16,'∆Ct and 2^(-∆Ct) means'!$A$3:$BD$86,39,FALSE)=0,"",VLOOKUP($C18&amp;L$16,'∆Ct and 2^(-∆Ct) means'!$A$3:$BD$86,39,FALSE))</f>
        <v/>
      </c>
      <c r="M18" s="313" t="str">
        <f>IF(VLOOKUP($C18&amp;M$16,'∆Ct and 2^(-∆Ct) means'!$A$3:$BD$86,39,FALSE)=0,"",VLOOKUP($C18&amp;M$16,'∆Ct and 2^(-∆Ct) means'!$A$3:$BD$86,39,FALSE))</f>
        <v/>
      </c>
      <c r="N18" s="313" t="str">
        <f>IF(VLOOKUP($C18&amp;N$16,'∆Ct and 2^(-∆Ct) means'!$A$3:$BD$86,39,FALSE)=0,"",VLOOKUP($C18&amp;N$16,'∆Ct and 2^(-∆Ct) means'!$A$3:$BD$86,39,FALSE))</f>
        <v/>
      </c>
      <c r="O18" s="318" t="str">
        <f>IF(VLOOKUP($C18&amp;O$16,'∆Ct and 2^(-∆Ct) means'!$A$3:$BD$86,39,FALSE)=0,"",VLOOKUP($C18&amp;O$16,'∆Ct and 2^(-∆Ct) means'!$A$3:$BD$86,39,FALSE))</f>
        <v/>
      </c>
      <c r="P18" s="201"/>
      <c r="Q18" s="201"/>
      <c r="R18" s="201"/>
      <c r="S18" s="201"/>
      <c r="T18" s="201"/>
      <c r="U18" s="201"/>
      <c r="V18" s="108" t="s">
        <v>105</v>
      </c>
      <c r="W18" s="127" t="str">
        <f>IF(VLOOKUP($V18&amp;W$4,'Calcul Worksheet'!$A$3:$HS$86,141,FALSE)=0,"",VLOOKUP($V18&amp;W$4,'Calcul Worksheet'!$A$3:$HS$86,141,FALSE))</f>
        <v/>
      </c>
      <c r="X18" s="123" t="str">
        <f>IF(VLOOKUP($V18&amp;X$4,'Calcul Worksheet'!$A$3:$HS$86,141,FALSE)=0,"",VLOOKUP($V18&amp;X$4,'Calcul Worksheet'!$A$3:$HS$86,141,FALSE))</f>
        <v/>
      </c>
      <c r="Y18" s="123" t="str">
        <f>IF(VLOOKUP($V18&amp;Y$4,'Calcul Worksheet'!$A$3:$HS$86,141,FALSE)=0,"",VLOOKUP($V18&amp;Y$4,'Calcul Worksheet'!$A$3:$HS$86,141,FALSE))</f>
        <v/>
      </c>
      <c r="Z18" s="123" t="str">
        <f>IF(VLOOKUP($V18&amp;Z$4,'Calcul Worksheet'!$A$3:$HS$86,141,FALSE)=0,"",VLOOKUP($V18&amp;Z$4,'Calcul Worksheet'!$A$3:$HS$86,141,FALSE))</f>
        <v/>
      </c>
      <c r="AA18" s="123" t="str">
        <f>IF(VLOOKUP($V18&amp;AA$4,'Calcul Worksheet'!$A$3:$HS$86,141,FALSE)=0,"",VLOOKUP($V18&amp;AA$4,'Calcul Worksheet'!$A$3:$HS$86,141,FALSE))</f>
        <v/>
      </c>
      <c r="AB18" s="123" t="str">
        <f>IF(VLOOKUP($V18&amp;AB$4,'Calcul Worksheet'!$A$3:$HS$86,141,FALSE)=0,"",VLOOKUP($V18&amp;AB$4,'Calcul Worksheet'!$A$3:$HS$86,141,FALSE))</f>
        <v/>
      </c>
      <c r="AC18" s="123" t="str">
        <f>IF(VLOOKUP($V18&amp;AC$4,'Calcul Worksheet'!$A$3:$HS$86,141,FALSE)=0,"",VLOOKUP($V18&amp;AC$4,'Calcul Worksheet'!$A$3:$HS$86,141,FALSE))</f>
        <v/>
      </c>
      <c r="AD18" s="123" t="str">
        <f>IF(VLOOKUP($V18&amp;AD$4,'Calcul Worksheet'!$A$3:$HS$86,141,FALSE)=0,"",VLOOKUP($V18&amp;AD$4,'Calcul Worksheet'!$A$3:$HS$86,141,FALSE))</f>
        <v/>
      </c>
      <c r="AE18" s="123" t="str">
        <f>IF(VLOOKUP($V18&amp;AE$4,'Calcul Worksheet'!$A$3:$HS$86,141,FALSE)=0,"",VLOOKUP($V18&amp;AE$4,'Calcul Worksheet'!$A$3:$HS$86,141,FALSE))</f>
        <v/>
      </c>
      <c r="AF18" s="123" t="str">
        <f>IF(VLOOKUP($V18&amp;AF$4,'Calcul Worksheet'!$A$3:$HS$86,141,FALSE)=0,"",VLOOKUP($V18&amp;AF$4,'Calcul Worksheet'!$A$3:$HS$86,141,FALSE))</f>
        <v/>
      </c>
      <c r="AG18" s="123" t="str">
        <f>IF(VLOOKUP($V18&amp;AG$4,'Calcul Worksheet'!$A$3:$HS$86,141,FALSE)=0,"",VLOOKUP($V18&amp;AG$4,'Calcul Worksheet'!$A$3:$HS$86,141,FALSE))</f>
        <v/>
      </c>
      <c r="AH18" s="128" t="str">
        <f>IF(VLOOKUP($V18&amp;AH$4,'Calcul Worksheet'!$A$3:$HS$86,141,FALSE)=0,"",VLOOKUP($V18&amp;AH$4,'Calcul Worksheet'!$A$3:$HS$86,141,FALSE))</f>
        <v/>
      </c>
      <c r="AI18" s="201"/>
      <c r="AJ18" s="201"/>
      <c r="AK18" s="201"/>
      <c r="AL18" s="201"/>
      <c r="AM18" s="201"/>
      <c r="AN18" s="201"/>
      <c r="AO18" s="201"/>
      <c r="AP18" s="201"/>
    </row>
    <row r="19" spans="2:42" ht="21.95" customHeight="1">
      <c r="C19" s="108" t="s">
        <v>106</v>
      </c>
      <c r="D19" s="317" t="str">
        <f>IF(VLOOKUP($C19&amp;D$16,'∆Ct and 2^(-∆Ct) means'!$A$3:$BD$86,39,FALSE)=0,"",VLOOKUP($C19&amp;D$16,'∆Ct and 2^(-∆Ct) means'!$A$3:$BD$86,39,FALSE))</f>
        <v/>
      </c>
      <c r="E19" s="313" t="str">
        <f>IF(VLOOKUP($C19&amp;E$16,'∆Ct and 2^(-∆Ct) means'!$A$3:$BD$86,39,FALSE)=0,"",VLOOKUP($C19&amp;E$16,'∆Ct and 2^(-∆Ct) means'!$A$3:$BD$86,39,FALSE))</f>
        <v/>
      </c>
      <c r="F19" s="313" t="str">
        <f>IF(VLOOKUP($C19&amp;F$16,'∆Ct and 2^(-∆Ct) means'!$A$3:$BD$86,39,FALSE)=0,"",VLOOKUP($C19&amp;F$16,'∆Ct and 2^(-∆Ct) means'!$A$3:$BD$86,39,FALSE))</f>
        <v/>
      </c>
      <c r="G19" s="313" t="str">
        <f>IF(VLOOKUP($C19&amp;G$16,'∆Ct and 2^(-∆Ct) means'!$A$3:$BD$86,39,FALSE)=0,"",VLOOKUP($C19&amp;G$16,'∆Ct and 2^(-∆Ct) means'!$A$3:$BD$86,39,FALSE))</f>
        <v/>
      </c>
      <c r="H19" s="313" t="str">
        <f>IF(VLOOKUP($C19&amp;H$16,'∆Ct and 2^(-∆Ct) means'!$A$3:$BD$86,39,FALSE)=0,"",VLOOKUP($C19&amp;H$16,'∆Ct and 2^(-∆Ct) means'!$A$3:$BD$86,39,FALSE))</f>
        <v/>
      </c>
      <c r="I19" s="313" t="str">
        <f>IF(VLOOKUP($C19&amp;I$16,'∆Ct and 2^(-∆Ct) means'!$A$3:$BD$86,39,FALSE)=0,"",VLOOKUP($C19&amp;I$16,'∆Ct and 2^(-∆Ct) means'!$A$3:$BD$86,39,FALSE))</f>
        <v/>
      </c>
      <c r="J19" s="313" t="str">
        <f>IF(VLOOKUP($C19&amp;J$16,'∆Ct and 2^(-∆Ct) means'!$A$3:$BD$86,39,FALSE)=0,"",VLOOKUP($C19&amp;J$16,'∆Ct and 2^(-∆Ct) means'!$A$3:$BD$86,39,FALSE))</f>
        <v/>
      </c>
      <c r="K19" s="313" t="str">
        <f>IF(VLOOKUP($C19&amp;K$16,'∆Ct and 2^(-∆Ct) means'!$A$3:$BD$86,39,FALSE)=0,"",VLOOKUP($C19&amp;K$16,'∆Ct and 2^(-∆Ct) means'!$A$3:$BD$86,39,FALSE))</f>
        <v/>
      </c>
      <c r="L19" s="313" t="str">
        <f>IF(VLOOKUP($C19&amp;L$16,'∆Ct and 2^(-∆Ct) means'!$A$3:$BD$86,39,FALSE)=0,"",VLOOKUP($C19&amp;L$16,'∆Ct and 2^(-∆Ct) means'!$A$3:$BD$86,39,FALSE))</f>
        <v/>
      </c>
      <c r="M19" s="313" t="str">
        <f>IF(VLOOKUP($C19&amp;M$16,'∆Ct and 2^(-∆Ct) means'!$A$3:$BD$86,39,FALSE)=0,"",VLOOKUP($C19&amp;M$16,'∆Ct and 2^(-∆Ct) means'!$A$3:$BD$86,39,FALSE))</f>
        <v/>
      </c>
      <c r="N19" s="313" t="str">
        <f>IF(VLOOKUP($C19&amp;N$16,'∆Ct and 2^(-∆Ct) means'!$A$3:$BD$86,39,FALSE)=0,"",VLOOKUP($C19&amp;N$16,'∆Ct and 2^(-∆Ct) means'!$A$3:$BD$86,39,FALSE))</f>
        <v/>
      </c>
      <c r="O19" s="318" t="str">
        <f>IF(VLOOKUP($C19&amp;O$16,'∆Ct and 2^(-∆Ct) means'!$A$3:$BD$86,39,FALSE)=0,"",VLOOKUP($C19&amp;O$16,'∆Ct and 2^(-∆Ct) means'!$A$3:$BD$86,39,FALSE))</f>
        <v/>
      </c>
      <c r="P19" s="201"/>
      <c r="Q19" s="201"/>
      <c r="R19" s="201"/>
      <c r="S19" s="201"/>
      <c r="T19" s="201"/>
      <c r="U19" s="201"/>
      <c r="V19" s="108" t="s">
        <v>106</v>
      </c>
      <c r="W19" s="127" t="str">
        <f>IF(VLOOKUP($V19&amp;W$4,'Calcul Worksheet'!$A$3:$HS$86,141,FALSE)=0,"",VLOOKUP($V19&amp;W$4,'Calcul Worksheet'!$A$3:$HS$86,141,FALSE))</f>
        <v/>
      </c>
      <c r="X19" s="123" t="str">
        <f>IF(VLOOKUP($V19&amp;X$4,'Calcul Worksheet'!$A$3:$HS$86,141,FALSE)=0,"",VLOOKUP($V19&amp;X$4,'Calcul Worksheet'!$A$3:$HS$86,141,FALSE))</f>
        <v/>
      </c>
      <c r="Y19" s="123" t="str">
        <f>IF(VLOOKUP($V19&amp;Y$4,'Calcul Worksheet'!$A$3:$HS$86,141,FALSE)=0,"",VLOOKUP($V19&amp;Y$4,'Calcul Worksheet'!$A$3:$HS$86,141,FALSE))</f>
        <v/>
      </c>
      <c r="Z19" s="123" t="str">
        <f>IF(VLOOKUP($V19&amp;Z$4,'Calcul Worksheet'!$A$3:$HS$86,141,FALSE)=0,"",VLOOKUP($V19&amp;Z$4,'Calcul Worksheet'!$A$3:$HS$86,141,FALSE))</f>
        <v/>
      </c>
      <c r="AA19" s="123" t="str">
        <f>IF(VLOOKUP($V19&amp;AA$4,'Calcul Worksheet'!$A$3:$HS$86,141,FALSE)=0,"",VLOOKUP($V19&amp;AA$4,'Calcul Worksheet'!$A$3:$HS$86,141,FALSE))</f>
        <v/>
      </c>
      <c r="AB19" s="123" t="str">
        <f>IF(VLOOKUP($V19&amp;AB$4,'Calcul Worksheet'!$A$3:$HS$86,141,FALSE)=0,"",VLOOKUP($V19&amp;AB$4,'Calcul Worksheet'!$A$3:$HS$86,141,FALSE))</f>
        <v/>
      </c>
      <c r="AC19" s="123" t="str">
        <f>IF(VLOOKUP($V19&amp;AC$4,'Calcul Worksheet'!$A$3:$HS$86,141,FALSE)=0,"",VLOOKUP($V19&amp;AC$4,'Calcul Worksheet'!$A$3:$HS$86,141,FALSE))</f>
        <v/>
      </c>
      <c r="AD19" s="123" t="str">
        <f>IF(VLOOKUP($V19&amp;AD$4,'Calcul Worksheet'!$A$3:$HS$86,141,FALSE)=0,"",VLOOKUP($V19&amp;AD$4,'Calcul Worksheet'!$A$3:$HS$86,141,FALSE))</f>
        <v/>
      </c>
      <c r="AE19" s="123" t="str">
        <f>IF(VLOOKUP($V19&amp;AE$4,'Calcul Worksheet'!$A$3:$HS$86,141,FALSE)=0,"",VLOOKUP($V19&amp;AE$4,'Calcul Worksheet'!$A$3:$HS$86,141,FALSE))</f>
        <v/>
      </c>
      <c r="AF19" s="123" t="str">
        <f>IF(VLOOKUP($V19&amp;AF$4,'Calcul Worksheet'!$A$3:$HS$86,141,FALSE)=0,"",VLOOKUP($V19&amp;AF$4,'Calcul Worksheet'!$A$3:$HS$86,141,FALSE))</f>
        <v/>
      </c>
      <c r="AG19" s="123" t="str">
        <f>IF(VLOOKUP($V19&amp;AG$4,'Calcul Worksheet'!$A$3:$HS$86,141,FALSE)=0,"",VLOOKUP($V19&amp;AG$4,'Calcul Worksheet'!$A$3:$HS$86,141,FALSE))</f>
        <v/>
      </c>
      <c r="AH19" s="128" t="str">
        <f>IF(VLOOKUP($V19&amp;AH$4,'Calcul Worksheet'!$A$3:$HS$86,141,FALSE)=0,"",VLOOKUP($V19&amp;AH$4,'Calcul Worksheet'!$A$3:$HS$86,141,FALSE))</f>
        <v/>
      </c>
      <c r="AI19" s="201"/>
      <c r="AJ19" s="201"/>
      <c r="AK19" s="201"/>
      <c r="AL19" s="201"/>
      <c r="AM19" s="201"/>
      <c r="AN19" s="201"/>
      <c r="AO19" s="201"/>
      <c r="AP19" s="201"/>
    </row>
    <row r="20" spans="2:42" ht="21.95" customHeight="1">
      <c r="C20" s="108" t="s">
        <v>107</v>
      </c>
      <c r="D20" s="317" t="str">
        <f>IF(VLOOKUP($C20&amp;D$16,'∆Ct and 2^(-∆Ct) means'!$A$3:$BD$86,39,FALSE)=0,"",VLOOKUP($C20&amp;D$16,'∆Ct and 2^(-∆Ct) means'!$A$3:$BD$86,39,FALSE))</f>
        <v/>
      </c>
      <c r="E20" s="313" t="str">
        <f>IF(VLOOKUP($C20&amp;E$16,'∆Ct and 2^(-∆Ct) means'!$A$3:$BD$86,39,FALSE)=0,"",VLOOKUP($C20&amp;E$16,'∆Ct and 2^(-∆Ct) means'!$A$3:$BD$86,39,FALSE))</f>
        <v/>
      </c>
      <c r="F20" s="313" t="str">
        <f>IF(VLOOKUP($C20&amp;F$16,'∆Ct and 2^(-∆Ct) means'!$A$3:$BD$86,39,FALSE)=0,"",VLOOKUP($C20&amp;F$16,'∆Ct and 2^(-∆Ct) means'!$A$3:$BD$86,39,FALSE))</f>
        <v/>
      </c>
      <c r="G20" s="313" t="str">
        <f>IF(VLOOKUP($C20&amp;G$16,'∆Ct and 2^(-∆Ct) means'!$A$3:$BD$86,39,FALSE)=0,"",VLOOKUP($C20&amp;G$16,'∆Ct and 2^(-∆Ct) means'!$A$3:$BD$86,39,FALSE))</f>
        <v/>
      </c>
      <c r="H20" s="313" t="str">
        <f>IF(VLOOKUP($C20&amp;H$16,'∆Ct and 2^(-∆Ct) means'!$A$3:$BD$86,39,FALSE)=0,"",VLOOKUP($C20&amp;H$16,'∆Ct and 2^(-∆Ct) means'!$A$3:$BD$86,39,FALSE))</f>
        <v/>
      </c>
      <c r="I20" s="313" t="str">
        <f>IF(VLOOKUP($C20&amp;I$16,'∆Ct and 2^(-∆Ct) means'!$A$3:$BD$86,39,FALSE)=0,"",VLOOKUP($C20&amp;I$16,'∆Ct and 2^(-∆Ct) means'!$A$3:$BD$86,39,FALSE))</f>
        <v/>
      </c>
      <c r="J20" s="313" t="str">
        <f>IF(VLOOKUP($C20&amp;J$16,'∆Ct and 2^(-∆Ct) means'!$A$3:$BD$86,39,FALSE)=0,"",VLOOKUP($C20&amp;J$16,'∆Ct and 2^(-∆Ct) means'!$A$3:$BD$86,39,FALSE))</f>
        <v/>
      </c>
      <c r="K20" s="313" t="str">
        <f>IF(VLOOKUP($C20&amp;K$16,'∆Ct and 2^(-∆Ct) means'!$A$3:$BD$86,39,FALSE)=0,"",VLOOKUP($C20&amp;K$16,'∆Ct and 2^(-∆Ct) means'!$A$3:$BD$86,39,FALSE))</f>
        <v/>
      </c>
      <c r="L20" s="313" t="str">
        <f>IF(VLOOKUP($C20&amp;L$16,'∆Ct and 2^(-∆Ct) means'!$A$3:$BD$86,39,FALSE)=0,"",VLOOKUP($C20&amp;L$16,'∆Ct and 2^(-∆Ct) means'!$A$3:$BD$86,39,FALSE))</f>
        <v/>
      </c>
      <c r="M20" s="313" t="str">
        <f>IF(VLOOKUP($C20&amp;M$16,'∆Ct and 2^(-∆Ct) means'!$A$3:$BD$86,39,FALSE)=0,"",VLOOKUP($C20&amp;M$16,'∆Ct and 2^(-∆Ct) means'!$A$3:$BD$86,39,FALSE))</f>
        <v/>
      </c>
      <c r="N20" s="313" t="str">
        <f>IF(VLOOKUP($C20&amp;N$16,'∆Ct and 2^(-∆Ct) means'!$A$3:$BD$86,39,FALSE)=0,"",VLOOKUP($C20&amp;N$16,'∆Ct and 2^(-∆Ct) means'!$A$3:$BD$86,39,FALSE))</f>
        <v/>
      </c>
      <c r="O20" s="318" t="str">
        <f>IF(VLOOKUP($C20&amp;O$16,'∆Ct and 2^(-∆Ct) means'!$A$3:$BD$86,39,FALSE)=0,"",VLOOKUP($C20&amp;O$16,'∆Ct and 2^(-∆Ct) means'!$A$3:$BD$86,39,FALSE))</f>
        <v/>
      </c>
      <c r="P20" s="201"/>
      <c r="Q20" s="201"/>
      <c r="R20" s="201"/>
      <c r="S20" s="201"/>
      <c r="T20" s="201"/>
      <c r="U20" s="201"/>
      <c r="V20" s="108" t="s">
        <v>107</v>
      </c>
      <c r="W20" s="127" t="str">
        <f>IF(VLOOKUP($V20&amp;W$4,'Calcul Worksheet'!$A$3:$HS$86,141,FALSE)=0,"",VLOOKUP($V20&amp;W$4,'Calcul Worksheet'!$A$3:$HS$86,141,FALSE))</f>
        <v/>
      </c>
      <c r="X20" s="123" t="str">
        <f>IF(VLOOKUP($V20&amp;X$4,'Calcul Worksheet'!$A$3:$HS$86,141,FALSE)=0,"",VLOOKUP($V20&amp;X$4,'Calcul Worksheet'!$A$3:$HS$86,141,FALSE))</f>
        <v/>
      </c>
      <c r="Y20" s="123" t="str">
        <f>IF(VLOOKUP($V20&amp;Y$4,'Calcul Worksheet'!$A$3:$HS$86,141,FALSE)=0,"",VLOOKUP($V20&amp;Y$4,'Calcul Worksheet'!$A$3:$HS$86,141,FALSE))</f>
        <v/>
      </c>
      <c r="Z20" s="123" t="str">
        <f>IF(VLOOKUP($V20&amp;Z$4,'Calcul Worksheet'!$A$3:$HS$86,141,FALSE)=0,"",VLOOKUP($V20&amp;Z$4,'Calcul Worksheet'!$A$3:$HS$86,141,FALSE))</f>
        <v/>
      </c>
      <c r="AA20" s="123" t="str">
        <f>IF(VLOOKUP($V20&amp;AA$4,'Calcul Worksheet'!$A$3:$HS$86,141,FALSE)=0,"",VLOOKUP($V20&amp;AA$4,'Calcul Worksheet'!$A$3:$HS$86,141,FALSE))</f>
        <v/>
      </c>
      <c r="AB20" s="123" t="str">
        <f>IF(VLOOKUP($V20&amp;AB$4,'Calcul Worksheet'!$A$3:$HS$86,141,FALSE)=0,"",VLOOKUP($V20&amp;AB$4,'Calcul Worksheet'!$A$3:$HS$86,141,FALSE))</f>
        <v/>
      </c>
      <c r="AC20" s="123" t="str">
        <f>IF(VLOOKUP($V20&amp;AC$4,'Calcul Worksheet'!$A$3:$HS$86,141,FALSE)=0,"",VLOOKUP($V20&amp;AC$4,'Calcul Worksheet'!$A$3:$HS$86,141,FALSE))</f>
        <v/>
      </c>
      <c r="AD20" s="123" t="str">
        <f>IF(VLOOKUP($V20&amp;AD$4,'Calcul Worksheet'!$A$3:$HS$86,141,FALSE)=0,"",VLOOKUP($V20&amp;AD$4,'Calcul Worksheet'!$A$3:$HS$86,141,FALSE))</f>
        <v/>
      </c>
      <c r="AE20" s="123" t="str">
        <f>IF(VLOOKUP($V20&amp;AE$4,'Calcul Worksheet'!$A$3:$HS$86,141,FALSE)=0,"",VLOOKUP($V20&amp;AE$4,'Calcul Worksheet'!$A$3:$HS$86,141,FALSE))</f>
        <v/>
      </c>
      <c r="AF20" s="123" t="str">
        <f>IF(VLOOKUP($V20&amp;AF$4,'Calcul Worksheet'!$A$3:$HS$86,141,FALSE)=0,"",VLOOKUP($V20&amp;AF$4,'Calcul Worksheet'!$A$3:$HS$86,141,FALSE))</f>
        <v/>
      </c>
      <c r="AG20" s="123" t="str">
        <f>IF(VLOOKUP($V20&amp;AG$4,'Calcul Worksheet'!$A$3:$HS$86,141,FALSE)=0,"",VLOOKUP($V20&amp;AG$4,'Calcul Worksheet'!$A$3:$HS$86,141,FALSE))</f>
        <v/>
      </c>
      <c r="AH20" s="128" t="str">
        <f>IF(VLOOKUP($V20&amp;AH$4,'Calcul Worksheet'!$A$3:$HS$86,141,FALSE)=0,"",VLOOKUP($V20&amp;AH$4,'Calcul Worksheet'!$A$3:$HS$86,141,FALSE))</f>
        <v/>
      </c>
      <c r="AI20" s="201"/>
      <c r="AJ20" s="201"/>
      <c r="AK20" s="201"/>
      <c r="AL20" s="201"/>
      <c r="AM20" s="201"/>
      <c r="AN20" s="201"/>
      <c r="AO20" s="201"/>
      <c r="AP20" s="201"/>
    </row>
    <row r="21" spans="2:42" ht="21.95" customHeight="1">
      <c r="C21" s="108" t="s">
        <v>108</v>
      </c>
      <c r="D21" s="317" t="str">
        <f>IF(VLOOKUP($C21&amp;D$16,'∆Ct and 2^(-∆Ct) means'!$A$3:$BD$86,39,FALSE)=0,"",VLOOKUP($C21&amp;D$16,'∆Ct and 2^(-∆Ct) means'!$A$3:$BD$86,39,FALSE))</f>
        <v/>
      </c>
      <c r="E21" s="313" t="str">
        <f>IF(VLOOKUP($C21&amp;E$16,'∆Ct and 2^(-∆Ct) means'!$A$3:$BD$86,39,FALSE)=0,"",VLOOKUP($C21&amp;E$16,'∆Ct and 2^(-∆Ct) means'!$A$3:$BD$86,39,FALSE))</f>
        <v/>
      </c>
      <c r="F21" s="313" t="str">
        <f>IF(VLOOKUP($C21&amp;F$16,'∆Ct and 2^(-∆Ct) means'!$A$3:$BD$86,39,FALSE)=0,"",VLOOKUP($C21&amp;F$16,'∆Ct and 2^(-∆Ct) means'!$A$3:$BD$86,39,FALSE))</f>
        <v/>
      </c>
      <c r="G21" s="313" t="str">
        <f>IF(VLOOKUP($C21&amp;G$16,'∆Ct and 2^(-∆Ct) means'!$A$3:$BD$86,39,FALSE)=0,"",VLOOKUP($C21&amp;G$16,'∆Ct and 2^(-∆Ct) means'!$A$3:$BD$86,39,FALSE))</f>
        <v/>
      </c>
      <c r="H21" s="313" t="str">
        <f>IF(VLOOKUP($C21&amp;H$16,'∆Ct and 2^(-∆Ct) means'!$A$3:$BD$86,39,FALSE)=0,"",VLOOKUP($C21&amp;H$16,'∆Ct and 2^(-∆Ct) means'!$A$3:$BD$86,39,FALSE))</f>
        <v/>
      </c>
      <c r="I21" s="313" t="str">
        <f>IF(VLOOKUP($C21&amp;I$16,'∆Ct and 2^(-∆Ct) means'!$A$3:$BD$86,39,FALSE)=0,"",VLOOKUP($C21&amp;I$16,'∆Ct and 2^(-∆Ct) means'!$A$3:$BD$86,39,FALSE))</f>
        <v/>
      </c>
      <c r="J21" s="313" t="str">
        <f>IF(VLOOKUP($C21&amp;J$16,'∆Ct and 2^(-∆Ct) means'!$A$3:$BD$86,39,FALSE)=0,"",VLOOKUP($C21&amp;J$16,'∆Ct and 2^(-∆Ct) means'!$A$3:$BD$86,39,FALSE))</f>
        <v/>
      </c>
      <c r="K21" s="313" t="str">
        <f>IF(VLOOKUP($C21&amp;K$16,'∆Ct and 2^(-∆Ct) means'!$A$3:$BD$86,39,FALSE)=0,"",VLOOKUP($C21&amp;K$16,'∆Ct and 2^(-∆Ct) means'!$A$3:$BD$86,39,FALSE))</f>
        <v/>
      </c>
      <c r="L21" s="313" t="str">
        <f>IF(VLOOKUP($C21&amp;L$16,'∆Ct and 2^(-∆Ct) means'!$A$3:$BD$86,39,FALSE)=0,"",VLOOKUP($C21&amp;L$16,'∆Ct and 2^(-∆Ct) means'!$A$3:$BD$86,39,FALSE))</f>
        <v/>
      </c>
      <c r="M21" s="313" t="str">
        <f>IF(VLOOKUP($C21&amp;M$16,'∆Ct and 2^(-∆Ct) means'!$A$3:$BD$86,39,FALSE)=0,"",VLOOKUP($C21&amp;M$16,'∆Ct and 2^(-∆Ct) means'!$A$3:$BD$86,39,FALSE))</f>
        <v/>
      </c>
      <c r="N21" s="313" t="str">
        <f>IF(VLOOKUP($C21&amp;N$16,'∆Ct and 2^(-∆Ct) means'!$A$3:$BD$86,39,FALSE)=0,"",VLOOKUP($C21&amp;N$16,'∆Ct and 2^(-∆Ct) means'!$A$3:$BD$86,39,FALSE))</f>
        <v/>
      </c>
      <c r="O21" s="318" t="str">
        <f>IF(VLOOKUP($C21&amp;O$16,'∆Ct and 2^(-∆Ct) means'!$A$3:$BD$86,39,FALSE)=0,"",VLOOKUP($C21&amp;O$16,'∆Ct and 2^(-∆Ct) means'!$A$3:$BD$86,39,FALSE))</f>
        <v/>
      </c>
      <c r="P21" s="201"/>
      <c r="Q21" s="201"/>
      <c r="R21" s="201"/>
      <c r="S21" s="201"/>
      <c r="T21" s="201"/>
      <c r="U21" s="201"/>
      <c r="V21" s="108" t="s">
        <v>108</v>
      </c>
      <c r="W21" s="127" t="str">
        <f>IF(VLOOKUP($V21&amp;W$4,'Calcul Worksheet'!$A$3:$HS$86,141,FALSE)=0,"",VLOOKUP($V21&amp;W$4,'Calcul Worksheet'!$A$3:$HS$86,141,FALSE))</f>
        <v/>
      </c>
      <c r="X21" s="123" t="str">
        <f>IF(VLOOKUP($V21&amp;X$4,'Calcul Worksheet'!$A$3:$HS$86,141,FALSE)=0,"",VLOOKUP($V21&amp;X$4,'Calcul Worksheet'!$A$3:$HS$86,141,FALSE))</f>
        <v/>
      </c>
      <c r="Y21" s="123" t="str">
        <f>IF(VLOOKUP($V21&amp;Y$4,'Calcul Worksheet'!$A$3:$HS$86,141,FALSE)=0,"",VLOOKUP($V21&amp;Y$4,'Calcul Worksheet'!$A$3:$HS$86,141,FALSE))</f>
        <v/>
      </c>
      <c r="Z21" s="123" t="str">
        <f>IF(VLOOKUP($V21&amp;Z$4,'Calcul Worksheet'!$A$3:$HS$86,141,FALSE)=0,"",VLOOKUP($V21&amp;Z$4,'Calcul Worksheet'!$A$3:$HS$86,141,FALSE))</f>
        <v/>
      </c>
      <c r="AA21" s="123" t="str">
        <f>IF(VLOOKUP($V21&amp;AA$4,'Calcul Worksheet'!$A$3:$HS$86,141,FALSE)=0,"",VLOOKUP($V21&amp;AA$4,'Calcul Worksheet'!$A$3:$HS$86,141,FALSE))</f>
        <v/>
      </c>
      <c r="AB21" s="123" t="str">
        <f>IF(VLOOKUP($V21&amp;AB$4,'Calcul Worksheet'!$A$3:$HS$86,141,FALSE)=0,"",VLOOKUP($V21&amp;AB$4,'Calcul Worksheet'!$A$3:$HS$86,141,FALSE))</f>
        <v/>
      </c>
      <c r="AC21" s="123" t="str">
        <f>IF(VLOOKUP($V21&amp;AC$4,'Calcul Worksheet'!$A$3:$HS$86,141,FALSE)=0,"",VLOOKUP($V21&amp;AC$4,'Calcul Worksheet'!$A$3:$HS$86,141,FALSE))</f>
        <v/>
      </c>
      <c r="AD21" s="123" t="str">
        <f>IF(VLOOKUP($V21&amp;AD$4,'Calcul Worksheet'!$A$3:$HS$86,141,FALSE)=0,"",VLOOKUP($V21&amp;AD$4,'Calcul Worksheet'!$A$3:$HS$86,141,FALSE))</f>
        <v/>
      </c>
      <c r="AE21" s="123" t="str">
        <f>IF(VLOOKUP($V21&amp;AE$4,'Calcul Worksheet'!$A$3:$HS$86,141,FALSE)=0,"",VLOOKUP($V21&amp;AE$4,'Calcul Worksheet'!$A$3:$HS$86,141,FALSE))</f>
        <v/>
      </c>
      <c r="AF21" s="123" t="str">
        <f>IF(VLOOKUP($V21&amp;AF$4,'Calcul Worksheet'!$A$3:$HS$86,141,FALSE)=0,"",VLOOKUP($V21&amp;AF$4,'Calcul Worksheet'!$A$3:$HS$86,141,FALSE))</f>
        <v/>
      </c>
      <c r="AG21" s="123" t="str">
        <f>IF(VLOOKUP($V21&amp;AG$4,'Calcul Worksheet'!$A$3:$HS$86,141,FALSE)=0,"",VLOOKUP($V21&amp;AG$4,'Calcul Worksheet'!$A$3:$HS$86,141,FALSE))</f>
        <v/>
      </c>
      <c r="AH21" s="128" t="str">
        <f>IF(VLOOKUP($V21&amp;AH$4,'Calcul Worksheet'!$A$3:$HS$86,141,FALSE)=0,"",VLOOKUP($V21&amp;AH$4,'Calcul Worksheet'!$A$3:$HS$86,141,FALSE))</f>
        <v/>
      </c>
      <c r="AI21" s="201"/>
      <c r="AJ21" s="201"/>
      <c r="AK21" s="201"/>
      <c r="AL21" s="201"/>
      <c r="AM21" s="201"/>
      <c r="AN21" s="201"/>
      <c r="AO21" s="201"/>
      <c r="AP21" s="201"/>
    </row>
    <row r="22" spans="2:42" ht="21.95" customHeight="1">
      <c r="C22" s="108" t="s">
        <v>109</v>
      </c>
      <c r="D22" s="317" t="str">
        <f>IF(VLOOKUP($C22&amp;D$16,'∆Ct and 2^(-∆Ct) means'!$A$3:$BD$86,39,FALSE)=0,"",VLOOKUP($C22&amp;D$16,'∆Ct and 2^(-∆Ct) means'!$A$3:$BD$86,39,FALSE))</f>
        <v/>
      </c>
      <c r="E22" s="313" t="str">
        <f>IF(VLOOKUP($C22&amp;E$16,'∆Ct and 2^(-∆Ct) means'!$A$3:$BD$86,39,FALSE)=0,"",VLOOKUP($C22&amp;E$16,'∆Ct and 2^(-∆Ct) means'!$A$3:$BD$86,39,FALSE))</f>
        <v/>
      </c>
      <c r="F22" s="313" t="str">
        <f>IF(VLOOKUP($C22&amp;F$16,'∆Ct and 2^(-∆Ct) means'!$A$3:$BD$86,39,FALSE)=0,"",VLOOKUP($C22&amp;F$16,'∆Ct and 2^(-∆Ct) means'!$A$3:$BD$86,39,FALSE))</f>
        <v/>
      </c>
      <c r="G22" s="313" t="str">
        <f>IF(VLOOKUP($C22&amp;G$16,'∆Ct and 2^(-∆Ct) means'!$A$3:$BD$86,39,FALSE)=0,"",VLOOKUP($C22&amp;G$16,'∆Ct and 2^(-∆Ct) means'!$A$3:$BD$86,39,FALSE))</f>
        <v/>
      </c>
      <c r="H22" s="313" t="str">
        <f>IF(VLOOKUP($C22&amp;H$16,'∆Ct and 2^(-∆Ct) means'!$A$3:$BD$86,39,FALSE)=0,"",VLOOKUP($C22&amp;H$16,'∆Ct and 2^(-∆Ct) means'!$A$3:$BD$86,39,FALSE))</f>
        <v/>
      </c>
      <c r="I22" s="313" t="str">
        <f>IF(VLOOKUP($C22&amp;I$16,'∆Ct and 2^(-∆Ct) means'!$A$3:$BD$86,39,FALSE)=0,"",VLOOKUP($C22&amp;I$16,'∆Ct and 2^(-∆Ct) means'!$A$3:$BD$86,39,FALSE))</f>
        <v/>
      </c>
      <c r="J22" s="313" t="str">
        <f>IF(VLOOKUP($C22&amp;J$16,'∆Ct and 2^(-∆Ct) means'!$A$3:$BD$86,39,FALSE)=0,"",VLOOKUP($C22&amp;J$16,'∆Ct and 2^(-∆Ct) means'!$A$3:$BD$86,39,FALSE))</f>
        <v/>
      </c>
      <c r="K22" s="313" t="str">
        <f>IF(VLOOKUP($C22&amp;K$16,'∆Ct and 2^(-∆Ct) means'!$A$3:$BD$86,39,FALSE)=0,"",VLOOKUP($C22&amp;K$16,'∆Ct and 2^(-∆Ct) means'!$A$3:$BD$86,39,FALSE))</f>
        <v/>
      </c>
      <c r="L22" s="313" t="str">
        <f>IF(VLOOKUP($C22&amp;L$16,'∆Ct and 2^(-∆Ct) means'!$A$3:$BD$86,39,FALSE)=0,"",VLOOKUP($C22&amp;L$16,'∆Ct and 2^(-∆Ct) means'!$A$3:$BD$86,39,FALSE))</f>
        <v/>
      </c>
      <c r="M22" s="313" t="str">
        <f>IF(VLOOKUP($C22&amp;M$16,'∆Ct and 2^(-∆Ct) means'!$A$3:$BD$86,39,FALSE)=0,"",VLOOKUP($C22&amp;M$16,'∆Ct and 2^(-∆Ct) means'!$A$3:$BD$86,39,FALSE))</f>
        <v/>
      </c>
      <c r="N22" s="313" t="str">
        <f>IF(VLOOKUP($C22&amp;N$16,'∆Ct and 2^(-∆Ct) means'!$A$3:$BD$86,39,FALSE)=0,"",VLOOKUP($C22&amp;N$16,'∆Ct and 2^(-∆Ct) means'!$A$3:$BD$86,39,FALSE))</f>
        <v/>
      </c>
      <c r="O22" s="318" t="str">
        <f>IF(VLOOKUP($C22&amp;O$16,'∆Ct and 2^(-∆Ct) means'!$A$3:$BD$86,39,FALSE)=0,"",VLOOKUP($C22&amp;O$16,'∆Ct and 2^(-∆Ct) means'!$A$3:$BD$86,39,FALSE))</f>
        <v/>
      </c>
      <c r="P22" s="201"/>
      <c r="Q22" s="201"/>
      <c r="R22" s="201"/>
      <c r="S22" s="201"/>
      <c r="T22" s="201"/>
      <c r="U22" s="201"/>
      <c r="V22" s="108" t="s">
        <v>109</v>
      </c>
      <c r="W22" s="127" t="str">
        <f>IF(VLOOKUP($V22&amp;W$4,'Calcul Worksheet'!$A$3:$HS$86,141,FALSE)=0,"",VLOOKUP($V22&amp;W$4,'Calcul Worksheet'!$A$3:$HS$86,141,FALSE))</f>
        <v/>
      </c>
      <c r="X22" s="123" t="str">
        <f>IF(VLOOKUP($V22&amp;X$4,'Calcul Worksheet'!$A$3:$HS$86,141,FALSE)=0,"",VLOOKUP($V22&amp;X$4,'Calcul Worksheet'!$A$3:$HS$86,141,FALSE))</f>
        <v/>
      </c>
      <c r="Y22" s="123" t="str">
        <f>IF(VLOOKUP($V22&amp;Y$4,'Calcul Worksheet'!$A$3:$HS$86,141,FALSE)=0,"",VLOOKUP($V22&amp;Y$4,'Calcul Worksheet'!$A$3:$HS$86,141,FALSE))</f>
        <v/>
      </c>
      <c r="Z22" s="123" t="str">
        <f>IF(VLOOKUP($V22&amp;Z$4,'Calcul Worksheet'!$A$3:$HS$86,141,FALSE)=0,"",VLOOKUP($V22&amp;Z$4,'Calcul Worksheet'!$A$3:$HS$86,141,FALSE))</f>
        <v/>
      </c>
      <c r="AA22" s="123" t="str">
        <f>IF(VLOOKUP($V22&amp;AA$4,'Calcul Worksheet'!$A$3:$HS$86,141,FALSE)=0,"",VLOOKUP($V22&amp;AA$4,'Calcul Worksheet'!$A$3:$HS$86,141,FALSE))</f>
        <v/>
      </c>
      <c r="AB22" s="123" t="str">
        <f>IF(VLOOKUP($V22&amp;AB$4,'Calcul Worksheet'!$A$3:$HS$86,141,FALSE)=0,"",VLOOKUP($V22&amp;AB$4,'Calcul Worksheet'!$A$3:$HS$86,141,FALSE))</f>
        <v/>
      </c>
      <c r="AC22" s="123" t="str">
        <f>IF(VLOOKUP($V22&amp;AC$4,'Calcul Worksheet'!$A$3:$HS$86,141,FALSE)=0,"",VLOOKUP($V22&amp;AC$4,'Calcul Worksheet'!$A$3:$HS$86,141,FALSE))</f>
        <v/>
      </c>
      <c r="AD22" s="123" t="str">
        <f>IF(VLOOKUP($V22&amp;AD$4,'Calcul Worksheet'!$A$3:$HS$86,141,FALSE)=0,"",VLOOKUP($V22&amp;AD$4,'Calcul Worksheet'!$A$3:$HS$86,141,FALSE))</f>
        <v/>
      </c>
      <c r="AE22" s="123" t="str">
        <f>IF(VLOOKUP($V22&amp;AE$4,'Calcul Worksheet'!$A$3:$HS$86,141,FALSE)=0,"",VLOOKUP($V22&amp;AE$4,'Calcul Worksheet'!$A$3:$HS$86,141,FALSE))</f>
        <v/>
      </c>
      <c r="AF22" s="123" t="str">
        <f>IF(VLOOKUP($V22&amp;AF$4,'Calcul Worksheet'!$A$3:$HS$86,141,FALSE)=0,"",VLOOKUP($V22&amp;AF$4,'Calcul Worksheet'!$A$3:$HS$86,141,FALSE))</f>
        <v/>
      </c>
      <c r="AG22" s="123" t="str">
        <f>IF(VLOOKUP($V22&amp;AG$4,'Calcul Worksheet'!$A$3:$HS$86,141,FALSE)=0,"",VLOOKUP($V22&amp;AG$4,'Calcul Worksheet'!$A$3:$HS$86,141,FALSE))</f>
        <v/>
      </c>
      <c r="AH22" s="128" t="str">
        <f>IF(VLOOKUP($V22&amp;AH$4,'Calcul Worksheet'!$A$3:$HS$86,141,FALSE)=0,"",VLOOKUP($V22&amp;AH$4,'Calcul Worksheet'!$A$3:$HS$86,141,FALSE))</f>
        <v/>
      </c>
      <c r="AI22" s="201"/>
      <c r="AJ22" s="201"/>
      <c r="AK22" s="201"/>
      <c r="AL22" s="201"/>
      <c r="AM22" s="201"/>
      <c r="AN22" s="201"/>
      <c r="AO22" s="201"/>
      <c r="AP22" s="201"/>
    </row>
    <row r="23" spans="2:42" ht="21.95" customHeight="1">
      <c r="C23" s="108" t="s">
        <v>110</v>
      </c>
      <c r="D23" s="319" t="str">
        <f>IF(VLOOKUP($C23&amp;D$16,'∆Ct and 2^(-∆Ct) means'!$A$3:$BD$86,39,FALSE)=0,"",VLOOKUP($C23&amp;D$16,'∆Ct and 2^(-∆Ct) means'!$A$3:$BD$86,39,FALSE))</f>
        <v/>
      </c>
      <c r="E23" s="320" t="str">
        <f>IF(VLOOKUP($C23&amp;E$16,'∆Ct and 2^(-∆Ct) means'!$A$3:$BD$86,39,FALSE)=0,"",VLOOKUP($C23&amp;E$16,'∆Ct and 2^(-∆Ct) means'!$A$3:$BD$86,39,FALSE))</f>
        <v/>
      </c>
      <c r="F23" s="320" t="str">
        <f>IF(VLOOKUP($C23&amp;F$16,'∆Ct and 2^(-∆Ct) means'!$A$3:$BD$86,39,FALSE)=0,"",VLOOKUP($C23&amp;F$16,'∆Ct and 2^(-∆Ct) means'!$A$3:$BD$86,39,FALSE))</f>
        <v/>
      </c>
      <c r="G23" s="320" t="str">
        <f>IF(VLOOKUP($C23&amp;G$16,'∆Ct and 2^(-∆Ct) means'!$A$3:$BD$86,39,FALSE)=0,"",VLOOKUP($C23&amp;G$16,'∆Ct and 2^(-∆Ct) means'!$A$3:$BD$86,39,FALSE))</f>
        <v/>
      </c>
      <c r="H23" s="320" t="str">
        <f>IF(VLOOKUP($C23&amp;H$16,'∆Ct and 2^(-∆Ct) means'!$A$3:$BD$86,39,FALSE)=0,"",VLOOKUP($C23&amp;H$16,'∆Ct and 2^(-∆Ct) means'!$A$3:$BD$86,39,FALSE))</f>
        <v/>
      </c>
      <c r="I23" s="320" t="str">
        <f>IF(VLOOKUP($C23&amp;I$16,'∆Ct and 2^(-∆Ct) means'!$A$3:$BD$86,39,FALSE)=0,"",VLOOKUP($C23&amp;I$16,'∆Ct and 2^(-∆Ct) means'!$A$3:$BD$86,39,FALSE))</f>
        <v/>
      </c>
      <c r="J23" s="320" t="str">
        <f>IF(VLOOKUP($C23&amp;J$16,'∆Ct and 2^(-∆Ct) means'!$A$3:$BD$86,39,FALSE)=0,"",VLOOKUP($C23&amp;J$16,'∆Ct and 2^(-∆Ct) means'!$A$3:$BD$86,39,FALSE))</f>
        <v/>
      </c>
      <c r="K23" s="320" t="str">
        <f>IF(VLOOKUP($C23&amp;K$16,'∆Ct and 2^(-∆Ct) means'!$A$3:$BD$86,39,FALSE)=0,"",VLOOKUP($C23&amp;K$16,'∆Ct and 2^(-∆Ct) means'!$A$3:$BD$86,39,FALSE))</f>
        <v/>
      </c>
      <c r="L23" s="320" t="str">
        <f>IF(VLOOKUP($C23&amp;L$16,'∆Ct and 2^(-∆Ct) means'!$A$3:$BD$86,39,FALSE)=0,"",VLOOKUP($C23&amp;L$16,'∆Ct and 2^(-∆Ct) means'!$A$3:$BD$86,39,FALSE))</f>
        <v/>
      </c>
      <c r="M23" s="320" t="str">
        <f>IF(VLOOKUP($C23&amp;M$16,'∆Ct and 2^(-∆Ct) means'!$A$3:$BD$86,39,FALSE)=0,"",VLOOKUP($C23&amp;M$16,'∆Ct and 2^(-∆Ct) means'!$A$3:$BD$86,39,FALSE))</f>
        <v/>
      </c>
      <c r="N23" s="320" t="str">
        <f>IF(VLOOKUP($C23&amp;N$16,'∆Ct and 2^(-∆Ct) means'!$A$3:$BD$86,39,FALSE)=0,"",VLOOKUP($C23&amp;N$16,'∆Ct and 2^(-∆Ct) means'!$A$3:$BD$86,39,FALSE))</f>
        <v/>
      </c>
      <c r="O23" s="321" t="str">
        <f>IF(VLOOKUP($C23&amp;O$16,'∆Ct and 2^(-∆Ct) means'!$A$3:$BD$86,39,FALSE)=0,"",VLOOKUP($C23&amp;O$16,'∆Ct and 2^(-∆Ct) means'!$A$3:$BD$86,39,FALSE))</f>
        <v/>
      </c>
      <c r="P23" s="201"/>
      <c r="Q23" s="201"/>
      <c r="R23" s="201"/>
      <c r="S23" s="201"/>
      <c r="T23" s="201"/>
      <c r="U23" s="201"/>
      <c r="V23" s="108" t="s">
        <v>110</v>
      </c>
      <c r="W23" s="129" t="str">
        <f>IF(VLOOKUP($V23&amp;W$4,'Calcul Worksheet'!$A$3:$HS$86,141,FALSE)=0,"",VLOOKUP($V23&amp;W$4,'Calcul Worksheet'!$A$3:$HS$86,141,FALSE))</f>
        <v/>
      </c>
      <c r="X23" s="130" t="str">
        <f>IF(VLOOKUP($V23&amp;X$4,'Calcul Worksheet'!$A$3:$HS$86,141,FALSE)=0,"",VLOOKUP($V23&amp;X$4,'Calcul Worksheet'!$A$3:$HS$86,141,FALSE))</f>
        <v/>
      </c>
      <c r="Y23" s="130" t="str">
        <f>IF(VLOOKUP($V23&amp;Y$4,'Calcul Worksheet'!$A$3:$HS$86,141,FALSE)=0,"",VLOOKUP($V23&amp;Y$4,'Calcul Worksheet'!$A$3:$HS$86,141,FALSE))</f>
        <v/>
      </c>
      <c r="Z23" s="130" t="str">
        <f>IF(VLOOKUP($V23&amp;Z$4,'Calcul Worksheet'!$A$3:$HS$86,141,FALSE)=0,"",VLOOKUP($V23&amp;Z$4,'Calcul Worksheet'!$A$3:$HS$86,141,FALSE))</f>
        <v/>
      </c>
      <c r="AA23" s="130" t="str">
        <f>IF(VLOOKUP($V23&amp;AA$4,'Calcul Worksheet'!$A$3:$HS$86,141,FALSE)=0,"",VLOOKUP($V23&amp;AA$4,'Calcul Worksheet'!$A$3:$HS$86,141,FALSE))</f>
        <v/>
      </c>
      <c r="AB23" s="130" t="str">
        <f>IF(VLOOKUP($V23&amp;AB$4,'Calcul Worksheet'!$A$3:$HS$86,141,FALSE)=0,"",VLOOKUP($V23&amp;AB$4,'Calcul Worksheet'!$A$3:$HS$86,141,FALSE))</f>
        <v/>
      </c>
      <c r="AC23" s="130" t="str">
        <f>IF(VLOOKUP($V23&amp;AC$4,'Calcul Worksheet'!$A$3:$HS$86,141,FALSE)=0,"",VLOOKUP($V23&amp;AC$4,'Calcul Worksheet'!$A$3:$HS$86,141,FALSE))</f>
        <v/>
      </c>
      <c r="AD23" s="130" t="str">
        <f>IF(VLOOKUP($V23&amp;AD$4,'Calcul Worksheet'!$A$3:$HS$86,141,FALSE)=0,"",VLOOKUP($V23&amp;AD$4,'Calcul Worksheet'!$A$3:$HS$86,141,FALSE))</f>
        <v/>
      </c>
      <c r="AE23" s="130" t="str">
        <f>IF(VLOOKUP($V23&amp;AE$4,'Calcul Worksheet'!$A$3:$HS$86,141,FALSE)=0,"",VLOOKUP($V23&amp;AE$4,'Calcul Worksheet'!$A$3:$HS$86,141,FALSE))</f>
        <v/>
      </c>
      <c r="AF23" s="130" t="str">
        <f>IF(VLOOKUP($V23&amp;AF$4,'Calcul Worksheet'!$A$3:$HS$86,141,FALSE)=0,"",VLOOKUP($V23&amp;AF$4,'Calcul Worksheet'!$A$3:$HS$86,141,FALSE))</f>
        <v/>
      </c>
      <c r="AG23" s="130" t="str">
        <f>IF(VLOOKUP($V23&amp;AG$4,'Calcul Worksheet'!$A$3:$HS$86,141,FALSE)=0,"",VLOOKUP($V23&amp;AG$4,'Calcul Worksheet'!$A$3:$HS$86,141,FALSE))</f>
        <v/>
      </c>
      <c r="AH23" s="131" t="str">
        <f>IF(VLOOKUP($V23&amp;AH$4,'Calcul Worksheet'!$A$3:$HS$86,141,FALSE)=0,"",VLOOKUP($V23&amp;AH$4,'Calcul Worksheet'!$A$3:$HS$86,141,FALSE))</f>
        <v/>
      </c>
      <c r="AI23" s="201"/>
      <c r="AJ23" s="201"/>
      <c r="AK23" s="201"/>
      <c r="AL23" s="201"/>
      <c r="AM23" s="201"/>
      <c r="AN23" s="201"/>
      <c r="AO23" s="201"/>
      <c r="AP23" s="201"/>
    </row>
    <row r="24" spans="2:42">
      <c r="B24" s="168"/>
      <c r="C24" s="201"/>
      <c r="D24" s="201"/>
      <c r="E24" s="201"/>
      <c r="F24" s="201"/>
      <c r="G24" s="201"/>
      <c r="H24" s="201"/>
      <c r="I24" s="201"/>
      <c r="J24" s="201"/>
      <c r="K24" s="201"/>
      <c r="L24" s="201"/>
      <c r="M24" s="201"/>
      <c r="N24" s="201"/>
      <c r="O24" s="201"/>
      <c r="P24" s="201"/>
      <c r="Q24" s="201"/>
      <c r="R24" s="201"/>
      <c r="S24" s="201"/>
      <c r="T24" s="201"/>
      <c r="U24" s="201"/>
      <c r="V24" s="201"/>
      <c r="W24" s="201"/>
      <c r="X24" s="201"/>
      <c r="Y24" s="201"/>
      <c r="Z24" s="201"/>
      <c r="AA24" s="201"/>
      <c r="AB24" s="201"/>
      <c r="AC24" s="201"/>
      <c r="AD24" s="201"/>
      <c r="AE24" s="201"/>
      <c r="AF24" s="201"/>
      <c r="AG24" s="201"/>
      <c r="AH24" s="201"/>
      <c r="AI24" s="201"/>
      <c r="AJ24" s="201"/>
      <c r="AK24" s="201"/>
      <c r="AL24" s="201"/>
      <c r="AM24" s="201"/>
      <c r="AN24" s="201"/>
      <c r="AO24" s="201"/>
      <c r="AP24" s="201"/>
    </row>
    <row r="25" spans="2:42">
      <c r="B25" s="168"/>
      <c r="C25" s="201"/>
      <c r="D25" s="201"/>
      <c r="E25" s="201"/>
      <c r="F25" s="201"/>
      <c r="G25" s="201"/>
      <c r="H25" s="201"/>
      <c r="I25" s="201"/>
      <c r="J25" s="201"/>
      <c r="K25" s="201"/>
      <c r="L25" s="201"/>
      <c r="M25" s="201"/>
      <c r="N25" s="201"/>
      <c r="O25" s="201"/>
      <c r="P25" s="201"/>
      <c r="Q25" s="201"/>
      <c r="R25" s="201"/>
      <c r="S25" s="201"/>
      <c r="T25" s="201"/>
      <c r="U25" s="201"/>
      <c r="V25" s="201"/>
      <c r="W25" s="201"/>
      <c r="X25" s="201"/>
      <c r="Y25" s="201"/>
      <c r="Z25" s="201"/>
      <c r="AA25" s="201"/>
      <c r="AB25" s="201"/>
      <c r="AC25" s="201"/>
      <c r="AD25" s="201"/>
      <c r="AE25" s="201"/>
      <c r="AF25" s="201"/>
      <c r="AG25" s="201"/>
      <c r="AH25" s="201"/>
      <c r="AI25" s="201"/>
      <c r="AJ25" s="201"/>
      <c r="AK25" s="201"/>
      <c r="AL25" s="201"/>
      <c r="AM25" s="201"/>
      <c r="AN25" s="201"/>
      <c r="AO25" s="201"/>
      <c r="AP25" s="201"/>
    </row>
    <row r="26" spans="2:42">
      <c r="C26" s="700" t="s">
        <v>316</v>
      </c>
      <c r="D26" s="700"/>
      <c r="E26" s="700"/>
      <c r="F26" s="700"/>
      <c r="G26" s="700"/>
      <c r="H26" s="700"/>
      <c r="I26" s="700"/>
      <c r="J26" s="700"/>
      <c r="K26" s="700"/>
      <c r="L26" s="700"/>
      <c r="M26" s="700"/>
      <c r="N26" s="700"/>
      <c r="O26" s="700"/>
      <c r="P26" s="201"/>
      <c r="Q26" s="201"/>
      <c r="R26" s="201"/>
      <c r="S26" s="201"/>
      <c r="T26" s="201"/>
      <c r="U26" s="201"/>
      <c r="V26" s="700" t="s">
        <v>325</v>
      </c>
      <c r="W26" s="700"/>
      <c r="X26" s="700"/>
      <c r="Y26" s="700"/>
      <c r="Z26" s="700"/>
      <c r="AA26" s="700"/>
      <c r="AB26" s="700"/>
      <c r="AC26" s="700"/>
      <c r="AD26" s="700"/>
      <c r="AE26" s="700"/>
      <c r="AF26" s="700"/>
      <c r="AG26" s="700"/>
      <c r="AH26" s="700"/>
      <c r="AI26" s="201"/>
      <c r="AJ26" s="201"/>
      <c r="AK26" s="201"/>
      <c r="AL26" s="201"/>
      <c r="AM26" s="201"/>
      <c r="AN26" s="201"/>
      <c r="AO26" s="201"/>
      <c r="AP26" s="201"/>
    </row>
    <row r="27" spans="2:42">
      <c r="B27" s="168"/>
      <c r="C27" s="201"/>
      <c r="D27" s="201"/>
      <c r="E27" s="201"/>
      <c r="F27" s="201"/>
      <c r="G27" s="201"/>
      <c r="H27" s="201"/>
      <c r="I27" s="201"/>
      <c r="J27" s="201"/>
      <c r="K27" s="201"/>
      <c r="L27" s="201"/>
      <c r="M27" s="201"/>
      <c r="N27" s="201"/>
      <c r="O27" s="201"/>
      <c r="P27" s="201"/>
      <c r="Q27" s="201"/>
      <c r="R27" s="201"/>
      <c r="S27" s="201"/>
      <c r="T27" s="201"/>
      <c r="U27" s="201"/>
      <c r="V27" s="201"/>
      <c r="W27" s="201"/>
      <c r="X27" s="201"/>
      <c r="Y27" s="201"/>
      <c r="Z27" s="201"/>
      <c r="AA27" s="201"/>
      <c r="AB27" s="201"/>
      <c r="AC27" s="201"/>
      <c r="AD27" s="201"/>
      <c r="AE27" s="201"/>
      <c r="AF27" s="201"/>
      <c r="AG27" s="201"/>
      <c r="AH27" s="201"/>
      <c r="AI27" s="201"/>
      <c r="AJ27" s="201"/>
      <c r="AK27" s="201"/>
      <c r="AL27" s="201"/>
      <c r="AM27" s="201"/>
      <c r="AN27" s="201"/>
      <c r="AO27" s="201"/>
      <c r="AP27" s="201"/>
    </row>
    <row r="28" spans="2:42">
      <c r="C28" s="200"/>
      <c r="D28" s="107">
        <v>1</v>
      </c>
      <c r="E28" s="107">
        <v>2</v>
      </c>
      <c r="F28" s="107">
        <v>3</v>
      </c>
      <c r="G28" s="107">
        <v>4</v>
      </c>
      <c r="H28" s="107">
        <v>5</v>
      </c>
      <c r="I28" s="107">
        <v>6</v>
      </c>
      <c r="J28" s="107">
        <v>7</v>
      </c>
      <c r="K28" s="107">
        <v>8</v>
      </c>
      <c r="L28" s="107">
        <v>9</v>
      </c>
      <c r="M28" s="107">
        <v>10</v>
      </c>
      <c r="N28" s="107">
        <v>11</v>
      </c>
      <c r="O28" s="107">
        <v>12</v>
      </c>
      <c r="P28" s="201"/>
      <c r="Q28" s="201"/>
      <c r="R28" s="201"/>
      <c r="S28" s="201"/>
      <c r="T28" s="201"/>
      <c r="U28" s="201"/>
      <c r="V28" s="200"/>
      <c r="W28" s="107">
        <v>1</v>
      </c>
      <c r="X28" s="107">
        <v>2</v>
      </c>
      <c r="Y28" s="107">
        <v>3</v>
      </c>
      <c r="Z28" s="107">
        <v>4</v>
      </c>
      <c r="AA28" s="107">
        <v>5</v>
      </c>
      <c r="AB28" s="107">
        <v>6</v>
      </c>
      <c r="AC28" s="107">
        <v>7</v>
      </c>
      <c r="AD28" s="107">
        <v>8</v>
      </c>
      <c r="AE28" s="107">
        <v>9</v>
      </c>
      <c r="AF28" s="107">
        <v>10</v>
      </c>
      <c r="AG28" s="107">
        <v>11</v>
      </c>
      <c r="AH28" s="107">
        <v>12</v>
      </c>
      <c r="AI28" s="201"/>
      <c r="AJ28" s="201"/>
      <c r="AK28" s="201"/>
      <c r="AL28" s="201"/>
      <c r="AM28" s="201"/>
      <c r="AN28" s="201"/>
      <c r="AO28" s="201"/>
      <c r="AP28" s="201"/>
    </row>
    <row r="29" spans="2:42" ht="21.95" customHeight="1">
      <c r="C29" s="108" t="s">
        <v>104</v>
      </c>
      <c r="D29" s="314" t="str">
        <f>IF(VLOOKUP($C29&amp;D$28,'∆Ct and 2^(-∆Ct) means'!$A$3:$BD$86,41,FALSE)=0,"",VLOOKUP($C29&amp;D$28,'∆Ct and 2^(-∆Ct) means'!$A$3:$BD$86,41,FALSE))</f>
        <v/>
      </c>
      <c r="E29" s="315" t="str">
        <f>IF(VLOOKUP($C29&amp;E$28,'∆Ct and 2^(-∆Ct) means'!$A$3:$BD$86,41,FALSE)=0,"",VLOOKUP($C29&amp;E$28,'∆Ct and 2^(-∆Ct) means'!$A$3:$BD$86,41,FALSE))</f>
        <v/>
      </c>
      <c r="F29" s="315" t="str">
        <f>IF(VLOOKUP($C29&amp;F$28,'∆Ct and 2^(-∆Ct) means'!$A$3:$BD$86,41,FALSE)=0,"",VLOOKUP($C29&amp;F$28,'∆Ct and 2^(-∆Ct) means'!$A$3:$BD$86,41,FALSE))</f>
        <v/>
      </c>
      <c r="G29" s="315" t="str">
        <f>IF(VLOOKUP($C29&amp;G$28,'∆Ct and 2^(-∆Ct) means'!$A$3:$BD$86,41,FALSE)=0,"",VLOOKUP($C29&amp;G$28,'∆Ct and 2^(-∆Ct) means'!$A$3:$BD$86,41,FALSE))</f>
        <v/>
      </c>
      <c r="H29" s="315" t="str">
        <f>IF(VLOOKUP($C29&amp;H$28,'∆Ct and 2^(-∆Ct) means'!$A$3:$BD$86,41,FALSE)=0,"",VLOOKUP($C29&amp;H$28,'∆Ct and 2^(-∆Ct) means'!$A$3:$BD$86,41,FALSE))</f>
        <v/>
      </c>
      <c r="I29" s="315" t="str">
        <f>IF(VLOOKUP($C29&amp;I$28,'∆Ct and 2^(-∆Ct) means'!$A$3:$BD$86,41,FALSE)=0,"",VLOOKUP($C29&amp;I$28,'∆Ct and 2^(-∆Ct) means'!$A$3:$BD$86,41,FALSE))</f>
        <v/>
      </c>
      <c r="J29" s="315" t="str">
        <f>IF(VLOOKUP($C29&amp;J$28,'∆Ct and 2^(-∆Ct) means'!$A$3:$BD$86,41,FALSE)=0,"",VLOOKUP($C29&amp;J$28,'∆Ct and 2^(-∆Ct) means'!$A$3:$BD$86,41,FALSE))</f>
        <v/>
      </c>
      <c r="K29" s="315" t="str">
        <f>IF(VLOOKUP($C29&amp;K$28,'∆Ct and 2^(-∆Ct) means'!$A$3:$BD$86,41,FALSE)=0,"",VLOOKUP($C29&amp;K$28,'∆Ct and 2^(-∆Ct) means'!$A$3:$BD$86,41,FALSE))</f>
        <v/>
      </c>
      <c r="L29" s="315" t="str">
        <f>IF(VLOOKUP($C29&amp;L$28,'∆Ct and 2^(-∆Ct) means'!$A$3:$BD$86,41,FALSE)=0,"",VLOOKUP($C29&amp;L$28,'∆Ct and 2^(-∆Ct) means'!$A$3:$BD$86,41,FALSE))</f>
        <v/>
      </c>
      <c r="M29" s="315" t="str">
        <f>IF(VLOOKUP($C29&amp;M$28,'∆Ct and 2^(-∆Ct) means'!$A$3:$BD$86,41,FALSE)=0,"",VLOOKUP($C29&amp;M$28,'∆Ct and 2^(-∆Ct) means'!$A$3:$BD$86,41,FALSE))</f>
        <v/>
      </c>
      <c r="N29" s="315" t="str">
        <f>IF(VLOOKUP($C29&amp;N$28,'∆Ct and 2^(-∆Ct) means'!$A$3:$BD$86,41,FALSE)=0,"",VLOOKUP($C29&amp;N$28,'∆Ct and 2^(-∆Ct) means'!$A$3:$BD$86,41,FALSE))</f>
        <v/>
      </c>
      <c r="O29" s="316" t="str">
        <f>IF(VLOOKUP($C29&amp;O$28,'∆Ct and 2^(-∆Ct) means'!$A$3:$BD$86,41,FALSE)=0,"",VLOOKUP($C29&amp;O$28,'∆Ct and 2^(-∆Ct) means'!$A$3:$BD$86,41,FALSE))</f>
        <v/>
      </c>
      <c r="P29" s="201"/>
      <c r="Q29" s="201"/>
      <c r="R29" s="201"/>
      <c r="S29" s="201"/>
      <c r="T29" s="201"/>
      <c r="U29" s="201"/>
      <c r="V29" s="108" t="s">
        <v>104</v>
      </c>
      <c r="W29" s="124" t="str">
        <f>IF(VLOOKUP($V29&amp;W$4,'Calcul Worksheet'!$A$3:$HS$86,144,FALSE)=0,"",VLOOKUP($V29&amp;W$4,'Calcul Worksheet'!$A$3:$HS$86,144,FALSE))</f>
        <v/>
      </c>
      <c r="X29" s="125" t="str">
        <f>IF(VLOOKUP($V29&amp;X$4,'Calcul Worksheet'!$A$3:$HS$86,144,FALSE)=0,"",VLOOKUP($V29&amp;X$4,'Calcul Worksheet'!$A$3:$HS$86,144,FALSE))</f>
        <v/>
      </c>
      <c r="Y29" s="125" t="str">
        <f>IF(VLOOKUP($V29&amp;Y$4,'Calcul Worksheet'!$A$3:$HS$86,144,FALSE)=0,"",VLOOKUP($V29&amp;Y$4,'Calcul Worksheet'!$A$3:$HS$86,144,FALSE))</f>
        <v/>
      </c>
      <c r="Z29" s="125" t="str">
        <f>IF(VLOOKUP($V29&amp;Z$4,'Calcul Worksheet'!$A$3:$HS$86,144,FALSE)=0,"",VLOOKUP($V29&amp;Z$4,'Calcul Worksheet'!$A$3:$HS$86,144,FALSE))</f>
        <v/>
      </c>
      <c r="AA29" s="125" t="str">
        <f>IF(VLOOKUP($V29&amp;AA$4,'Calcul Worksheet'!$A$3:$HS$86,144,FALSE)=0,"",VLOOKUP($V29&amp;AA$4,'Calcul Worksheet'!$A$3:$HS$86,144,FALSE))</f>
        <v/>
      </c>
      <c r="AB29" s="125" t="str">
        <f>IF(VLOOKUP($V29&amp;AB$4,'Calcul Worksheet'!$A$3:$HS$86,144,FALSE)=0,"",VLOOKUP($V29&amp;AB$4,'Calcul Worksheet'!$A$3:$HS$86,144,FALSE))</f>
        <v/>
      </c>
      <c r="AC29" s="125" t="str">
        <f>IF(VLOOKUP($V29&amp;AC$4,'Calcul Worksheet'!$A$3:$HS$86,144,FALSE)=0,"",VLOOKUP($V29&amp;AC$4,'Calcul Worksheet'!$A$3:$HS$86,144,FALSE))</f>
        <v/>
      </c>
      <c r="AD29" s="125" t="str">
        <f>IF(VLOOKUP($V29&amp;AD$4,'Calcul Worksheet'!$A$3:$HS$86,144,FALSE)=0,"",VLOOKUP($V29&amp;AD$4,'Calcul Worksheet'!$A$3:$HS$86,144,FALSE))</f>
        <v/>
      </c>
      <c r="AE29" s="125" t="str">
        <f>IF(VLOOKUP($V29&amp;AE$4,'Calcul Worksheet'!$A$3:$HS$86,144,FALSE)=0,"",VLOOKUP($V29&amp;AE$4,'Calcul Worksheet'!$A$3:$HS$86,144,FALSE))</f>
        <v/>
      </c>
      <c r="AF29" s="125" t="str">
        <f>IF(VLOOKUP($V29&amp;AF$4,'Calcul Worksheet'!$A$3:$HS$86,144,FALSE)=0,"",VLOOKUP($V29&amp;AF$4,'Calcul Worksheet'!$A$3:$HS$86,144,FALSE))</f>
        <v/>
      </c>
      <c r="AG29" s="125" t="str">
        <f>IF(VLOOKUP($V29&amp;AG$4,'Calcul Worksheet'!$A$3:$HS$86,144,FALSE)=0,"",VLOOKUP($V29&amp;AG$4,'Calcul Worksheet'!$A$3:$HS$86,144,FALSE))</f>
        <v/>
      </c>
      <c r="AH29" s="126" t="str">
        <f>IF(VLOOKUP($V29&amp;AH$4,'Calcul Worksheet'!$A$3:$HS$86,144,FALSE)=0,"",VLOOKUP($V29&amp;AH$4,'Calcul Worksheet'!$A$3:$HS$86,144,FALSE))</f>
        <v/>
      </c>
      <c r="AI29" s="201"/>
      <c r="AJ29" s="201"/>
      <c r="AK29" s="201"/>
      <c r="AL29" s="201"/>
      <c r="AM29" s="201"/>
      <c r="AN29" s="201"/>
      <c r="AO29" s="201"/>
      <c r="AP29" s="201"/>
    </row>
    <row r="30" spans="2:42" ht="21.95" customHeight="1">
      <c r="C30" s="108" t="s">
        <v>105</v>
      </c>
      <c r="D30" s="317" t="str">
        <f>IF(VLOOKUP($C30&amp;D$28,'∆Ct and 2^(-∆Ct) means'!$A$3:$BD$86,41,FALSE)=0,"",VLOOKUP($C30&amp;D$28,'∆Ct and 2^(-∆Ct) means'!$A$3:$BD$86,41,FALSE))</f>
        <v/>
      </c>
      <c r="E30" s="313" t="str">
        <f>IF(VLOOKUP($C30&amp;E$28,'∆Ct and 2^(-∆Ct) means'!$A$3:$BD$86,41,FALSE)=0,"",VLOOKUP($C30&amp;E$28,'∆Ct and 2^(-∆Ct) means'!$A$3:$BD$86,41,FALSE))</f>
        <v/>
      </c>
      <c r="F30" s="313" t="str">
        <f>IF(VLOOKUP($C30&amp;F$28,'∆Ct and 2^(-∆Ct) means'!$A$3:$BD$86,41,FALSE)=0,"",VLOOKUP($C30&amp;F$28,'∆Ct and 2^(-∆Ct) means'!$A$3:$BD$86,41,FALSE))</f>
        <v/>
      </c>
      <c r="G30" s="313" t="str">
        <f>IF(VLOOKUP($C30&amp;G$28,'∆Ct and 2^(-∆Ct) means'!$A$3:$BD$86,41,FALSE)=0,"",VLOOKUP($C30&amp;G$28,'∆Ct and 2^(-∆Ct) means'!$A$3:$BD$86,41,FALSE))</f>
        <v/>
      </c>
      <c r="H30" s="313" t="str">
        <f>IF(VLOOKUP($C30&amp;H$28,'∆Ct and 2^(-∆Ct) means'!$A$3:$BD$86,41,FALSE)=0,"",VLOOKUP($C30&amp;H$28,'∆Ct and 2^(-∆Ct) means'!$A$3:$BD$86,41,FALSE))</f>
        <v/>
      </c>
      <c r="I30" s="313" t="str">
        <f>IF(VLOOKUP($C30&amp;I$28,'∆Ct and 2^(-∆Ct) means'!$A$3:$BD$86,41,FALSE)=0,"",VLOOKUP($C30&amp;I$28,'∆Ct and 2^(-∆Ct) means'!$A$3:$BD$86,41,FALSE))</f>
        <v/>
      </c>
      <c r="J30" s="313" t="str">
        <f>IF(VLOOKUP($C30&amp;J$28,'∆Ct and 2^(-∆Ct) means'!$A$3:$BD$86,41,FALSE)=0,"",VLOOKUP($C30&amp;J$28,'∆Ct and 2^(-∆Ct) means'!$A$3:$BD$86,41,FALSE))</f>
        <v/>
      </c>
      <c r="K30" s="313" t="str">
        <f>IF(VLOOKUP($C30&amp;K$28,'∆Ct and 2^(-∆Ct) means'!$A$3:$BD$86,41,FALSE)=0,"",VLOOKUP($C30&amp;K$28,'∆Ct and 2^(-∆Ct) means'!$A$3:$BD$86,41,FALSE))</f>
        <v/>
      </c>
      <c r="L30" s="313" t="str">
        <f>IF(VLOOKUP($C30&amp;L$28,'∆Ct and 2^(-∆Ct) means'!$A$3:$BD$86,41,FALSE)=0,"",VLOOKUP($C30&amp;L$28,'∆Ct and 2^(-∆Ct) means'!$A$3:$BD$86,41,FALSE))</f>
        <v/>
      </c>
      <c r="M30" s="313" t="str">
        <f>IF(VLOOKUP($C30&amp;M$28,'∆Ct and 2^(-∆Ct) means'!$A$3:$BD$86,41,FALSE)=0,"",VLOOKUP($C30&amp;M$28,'∆Ct and 2^(-∆Ct) means'!$A$3:$BD$86,41,FALSE))</f>
        <v/>
      </c>
      <c r="N30" s="313" t="str">
        <f>IF(VLOOKUP($C30&amp;N$28,'∆Ct and 2^(-∆Ct) means'!$A$3:$BD$86,41,FALSE)=0,"",VLOOKUP($C30&amp;N$28,'∆Ct and 2^(-∆Ct) means'!$A$3:$BD$86,41,FALSE))</f>
        <v/>
      </c>
      <c r="O30" s="318" t="str">
        <f>IF(VLOOKUP($C30&amp;O$28,'∆Ct and 2^(-∆Ct) means'!$A$3:$BD$86,41,FALSE)=0,"",VLOOKUP($C30&amp;O$28,'∆Ct and 2^(-∆Ct) means'!$A$3:$BD$86,41,FALSE))</f>
        <v/>
      </c>
      <c r="P30" s="201"/>
      <c r="Q30" s="201"/>
      <c r="R30" s="201"/>
      <c r="S30" s="201"/>
      <c r="T30" s="201"/>
      <c r="U30" s="201"/>
      <c r="V30" s="108" t="s">
        <v>105</v>
      </c>
      <c r="W30" s="127" t="str">
        <f>IF(VLOOKUP($V30&amp;W$4,'Calcul Worksheet'!$A$3:$HS$86,144,FALSE)=0,"",VLOOKUP($V30&amp;W$4,'Calcul Worksheet'!$A$3:$HS$86,144,FALSE))</f>
        <v/>
      </c>
      <c r="X30" s="123" t="str">
        <f>IF(VLOOKUP($V30&amp;X$4,'Calcul Worksheet'!$A$3:$HS$86,144,FALSE)=0,"",VLOOKUP($V30&amp;X$4,'Calcul Worksheet'!$A$3:$HS$86,144,FALSE))</f>
        <v/>
      </c>
      <c r="Y30" s="123" t="str">
        <f>IF(VLOOKUP($V30&amp;Y$4,'Calcul Worksheet'!$A$3:$HS$86,144,FALSE)=0,"",VLOOKUP($V30&amp;Y$4,'Calcul Worksheet'!$A$3:$HS$86,144,FALSE))</f>
        <v/>
      </c>
      <c r="Z30" s="123" t="str">
        <f>IF(VLOOKUP($V30&amp;Z$4,'Calcul Worksheet'!$A$3:$HS$86,144,FALSE)=0,"",VLOOKUP($V30&amp;Z$4,'Calcul Worksheet'!$A$3:$HS$86,144,FALSE))</f>
        <v/>
      </c>
      <c r="AA30" s="123" t="str">
        <f>IF(VLOOKUP($V30&amp;AA$4,'Calcul Worksheet'!$A$3:$HS$86,144,FALSE)=0,"",VLOOKUP($V30&amp;AA$4,'Calcul Worksheet'!$A$3:$HS$86,144,FALSE))</f>
        <v/>
      </c>
      <c r="AB30" s="123" t="str">
        <f>IF(VLOOKUP($V30&amp;AB$4,'Calcul Worksheet'!$A$3:$HS$86,144,FALSE)=0,"",VLOOKUP($V30&amp;AB$4,'Calcul Worksheet'!$A$3:$HS$86,144,FALSE))</f>
        <v/>
      </c>
      <c r="AC30" s="123" t="str">
        <f>IF(VLOOKUP($V30&amp;AC$4,'Calcul Worksheet'!$A$3:$HS$86,144,FALSE)=0,"",VLOOKUP($V30&amp;AC$4,'Calcul Worksheet'!$A$3:$HS$86,144,FALSE))</f>
        <v/>
      </c>
      <c r="AD30" s="123" t="str">
        <f>IF(VLOOKUP($V30&amp;AD$4,'Calcul Worksheet'!$A$3:$HS$86,144,FALSE)=0,"",VLOOKUP($V30&amp;AD$4,'Calcul Worksheet'!$A$3:$HS$86,144,FALSE))</f>
        <v/>
      </c>
      <c r="AE30" s="123" t="str">
        <f>IF(VLOOKUP($V30&amp;AE$4,'Calcul Worksheet'!$A$3:$HS$86,144,FALSE)=0,"",VLOOKUP($V30&amp;AE$4,'Calcul Worksheet'!$A$3:$HS$86,144,FALSE))</f>
        <v/>
      </c>
      <c r="AF30" s="123" t="str">
        <f>IF(VLOOKUP($V30&amp;AF$4,'Calcul Worksheet'!$A$3:$HS$86,144,FALSE)=0,"",VLOOKUP($V30&amp;AF$4,'Calcul Worksheet'!$A$3:$HS$86,144,FALSE))</f>
        <v/>
      </c>
      <c r="AG30" s="123" t="str">
        <f>IF(VLOOKUP($V30&amp;AG$4,'Calcul Worksheet'!$A$3:$HS$86,144,FALSE)=0,"",VLOOKUP($V30&amp;AG$4,'Calcul Worksheet'!$A$3:$HS$86,144,FALSE))</f>
        <v/>
      </c>
      <c r="AH30" s="128" t="str">
        <f>IF(VLOOKUP($V30&amp;AH$4,'Calcul Worksheet'!$A$3:$HS$86,144,FALSE)=0,"",VLOOKUP($V30&amp;AH$4,'Calcul Worksheet'!$A$3:$HS$86,144,FALSE))</f>
        <v/>
      </c>
      <c r="AI30" s="201"/>
      <c r="AJ30" s="201"/>
      <c r="AK30" s="201"/>
      <c r="AL30" s="201"/>
      <c r="AM30" s="201"/>
      <c r="AN30" s="201"/>
      <c r="AO30" s="201"/>
      <c r="AP30" s="201"/>
    </row>
    <row r="31" spans="2:42" ht="21.95" customHeight="1">
      <c r="C31" s="108" t="s">
        <v>106</v>
      </c>
      <c r="D31" s="317" t="str">
        <f>IF(VLOOKUP($C31&amp;D$28,'∆Ct and 2^(-∆Ct) means'!$A$3:$BD$86,41,FALSE)=0,"",VLOOKUP($C31&amp;D$28,'∆Ct and 2^(-∆Ct) means'!$A$3:$BD$86,41,FALSE))</f>
        <v/>
      </c>
      <c r="E31" s="313" t="str">
        <f>IF(VLOOKUP($C31&amp;E$28,'∆Ct and 2^(-∆Ct) means'!$A$3:$BD$86,41,FALSE)=0,"",VLOOKUP($C31&amp;E$28,'∆Ct and 2^(-∆Ct) means'!$A$3:$BD$86,41,FALSE))</f>
        <v/>
      </c>
      <c r="F31" s="313" t="str">
        <f>IF(VLOOKUP($C31&amp;F$28,'∆Ct and 2^(-∆Ct) means'!$A$3:$BD$86,41,FALSE)=0,"",VLOOKUP($C31&amp;F$28,'∆Ct and 2^(-∆Ct) means'!$A$3:$BD$86,41,FALSE))</f>
        <v/>
      </c>
      <c r="G31" s="313" t="str">
        <f>IF(VLOOKUP($C31&amp;G$28,'∆Ct and 2^(-∆Ct) means'!$A$3:$BD$86,41,FALSE)=0,"",VLOOKUP($C31&amp;G$28,'∆Ct and 2^(-∆Ct) means'!$A$3:$BD$86,41,FALSE))</f>
        <v/>
      </c>
      <c r="H31" s="313" t="str">
        <f>IF(VLOOKUP($C31&amp;H$28,'∆Ct and 2^(-∆Ct) means'!$A$3:$BD$86,41,FALSE)=0,"",VLOOKUP($C31&amp;H$28,'∆Ct and 2^(-∆Ct) means'!$A$3:$BD$86,41,FALSE))</f>
        <v/>
      </c>
      <c r="I31" s="313" t="str">
        <f>IF(VLOOKUP($C31&amp;I$28,'∆Ct and 2^(-∆Ct) means'!$A$3:$BD$86,41,FALSE)=0,"",VLOOKUP($C31&amp;I$28,'∆Ct and 2^(-∆Ct) means'!$A$3:$BD$86,41,FALSE))</f>
        <v/>
      </c>
      <c r="J31" s="313" t="str">
        <f>IF(VLOOKUP($C31&amp;J$28,'∆Ct and 2^(-∆Ct) means'!$A$3:$BD$86,41,FALSE)=0,"",VLOOKUP($C31&amp;J$28,'∆Ct and 2^(-∆Ct) means'!$A$3:$BD$86,41,FALSE))</f>
        <v/>
      </c>
      <c r="K31" s="313" t="str">
        <f>IF(VLOOKUP($C31&amp;K$28,'∆Ct and 2^(-∆Ct) means'!$A$3:$BD$86,41,FALSE)=0,"",VLOOKUP($C31&amp;K$28,'∆Ct and 2^(-∆Ct) means'!$A$3:$BD$86,41,FALSE))</f>
        <v/>
      </c>
      <c r="L31" s="313" t="str">
        <f>IF(VLOOKUP($C31&amp;L$28,'∆Ct and 2^(-∆Ct) means'!$A$3:$BD$86,41,FALSE)=0,"",VLOOKUP($C31&amp;L$28,'∆Ct and 2^(-∆Ct) means'!$A$3:$BD$86,41,FALSE))</f>
        <v/>
      </c>
      <c r="M31" s="313" t="str">
        <f>IF(VLOOKUP($C31&amp;M$28,'∆Ct and 2^(-∆Ct) means'!$A$3:$BD$86,41,FALSE)=0,"",VLOOKUP($C31&amp;M$28,'∆Ct and 2^(-∆Ct) means'!$A$3:$BD$86,41,FALSE))</f>
        <v/>
      </c>
      <c r="N31" s="313" t="str">
        <f>IF(VLOOKUP($C31&amp;N$28,'∆Ct and 2^(-∆Ct) means'!$A$3:$BD$86,41,FALSE)=0,"",VLOOKUP($C31&amp;N$28,'∆Ct and 2^(-∆Ct) means'!$A$3:$BD$86,41,FALSE))</f>
        <v/>
      </c>
      <c r="O31" s="318" t="str">
        <f>IF(VLOOKUP($C31&amp;O$28,'∆Ct and 2^(-∆Ct) means'!$A$3:$BD$86,41,FALSE)=0,"",VLOOKUP($C31&amp;O$28,'∆Ct and 2^(-∆Ct) means'!$A$3:$BD$86,41,FALSE))</f>
        <v/>
      </c>
      <c r="P31" s="201"/>
      <c r="Q31" s="201"/>
      <c r="R31" s="201"/>
      <c r="S31" s="201"/>
      <c r="T31" s="201"/>
      <c r="U31" s="201"/>
      <c r="V31" s="108" t="s">
        <v>106</v>
      </c>
      <c r="W31" s="127" t="str">
        <f>IF(VLOOKUP($V31&amp;W$4,'Calcul Worksheet'!$A$3:$HS$86,144,FALSE)=0,"",VLOOKUP($V31&amp;W$4,'Calcul Worksheet'!$A$3:$HS$86,144,FALSE))</f>
        <v/>
      </c>
      <c r="X31" s="123" t="str">
        <f>IF(VLOOKUP($V31&amp;X$4,'Calcul Worksheet'!$A$3:$HS$86,144,FALSE)=0,"",VLOOKUP($V31&amp;X$4,'Calcul Worksheet'!$A$3:$HS$86,144,FALSE))</f>
        <v/>
      </c>
      <c r="Y31" s="123" t="str">
        <f>IF(VLOOKUP($V31&amp;Y$4,'Calcul Worksheet'!$A$3:$HS$86,144,FALSE)=0,"",VLOOKUP($V31&amp;Y$4,'Calcul Worksheet'!$A$3:$HS$86,144,FALSE))</f>
        <v/>
      </c>
      <c r="Z31" s="123" t="str">
        <f>IF(VLOOKUP($V31&amp;Z$4,'Calcul Worksheet'!$A$3:$HS$86,144,FALSE)=0,"",VLOOKUP($V31&amp;Z$4,'Calcul Worksheet'!$A$3:$HS$86,144,FALSE))</f>
        <v/>
      </c>
      <c r="AA31" s="123" t="str">
        <f>IF(VLOOKUP($V31&amp;AA$4,'Calcul Worksheet'!$A$3:$HS$86,144,FALSE)=0,"",VLOOKUP($V31&amp;AA$4,'Calcul Worksheet'!$A$3:$HS$86,144,FALSE))</f>
        <v/>
      </c>
      <c r="AB31" s="123" t="str">
        <f>IF(VLOOKUP($V31&amp;AB$4,'Calcul Worksheet'!$A$3:$HS$86,144,FALSE)=0,"",VLOOKUP($V31&amp;AB$4,'Calcul Worksheet'!$A$3:$HS$86,144,FALSE))</f>
        <v/>
      </c>
      <c r="AC31" s="123" t="str">
        <f>IF(VLOOKUP($V31&amp;AC$4,'Calcul Worksheet'!$A$3:$HS$86,144,FALSE)=0,"",VLOOKUP($V31&amp;AC$4,'Calcul Worksheet'!$A$3:$HS$86,144,FALSE))</f>
        <v/>
      </c>
      <c r="AD31" s="123" t="str">
        <f>IF(VLOOKUP($V31&amp;AD$4,'Calcul Worksheet'!$A$3:$HS$86,144,FALSE)=0,"",VLOOKUP($V31&amp;AD$4,'Calcul Worksheet'!$A$3:$HS$86,144,FALSE))</f>
        <v/>
      </c>
      <c r="AE31" s="123" t="str">
        <f>IF(VLOOKUP($V31&amp;AE$4,'Calcul Worksheet'!$A$3:$HS$86,144,FALSE)=0,"",VLOOKUP($V31&amp;AE$4,'Calcul Worksheet'!$A$3:$HS$86,144,FALSE))</f>
        <v/>
      </c>
      <c r="AF31" s="123" t="str">
        <f>IF(VLOOKUP($V31&amp;AF$4,'Calcul Worksheet'!$A$3:$HS$86,144,FALSE)=0,"",VLOOKUP($V31&amp;AF$4,'Calcul Worksheet'!$A$3:$HS$86,144,FALSE))</f>
        <v/>
      </c>
      <c r="AG31" s="123" t="str">
        <f>IF(VLOOKUP($V31&amp;AG$4,'Calcul Worksheet'!$A$3:$HS$86,144,FALSE)=0,"",VLOOKUP($V31&amp;AG$4,'Calcul Worksheet'!$A$3:$HS$86,144,FALSE))</f>
        <v/>
      </c>
      <c r="AH31" s="128" t="str">
        <f>IF(VLOOKUP($V31&amp;AH$4,'Calcul Worksheet'!$A$3:$HS$86,144,FALSE)=0,"",VLOOKUP($V31&amp;AH$4,'Calcul Worksheet'!$A$3:$HS$86,144,FALSE))</f>
        <v/>
      </c>
      <c r="AI31" s="201"/>
      <c r="AJ31" s="201"/>
      <c r="AK31" s="201"/>
      <c r="AL31" s="201"/>
      <c r="AM31" s="201"/>
      <c r="AN31" s="201"/>
      <c r="AO31" s="201"/>
      <c r="AP31" s="201"/>
    </row>
    <row r="32" spans="2:42" ht="21.95" customHeight="1">
      <c r="C32" s="108" t="s">
        <v>107</v>
      </c>
      <c r="D32" s="317" t="str">
        <f>IF(VLOOKUP($C32&amp;D$28,'∆Ct and 2^(-∆Ct) means'!$A$3:$BD$86,41,FALSE)=0,"",VLOOKUP($C32&amp;D$28,'∆Ct and 2^(-∆Ct) means'!$A$3:$BD$86,41,FALSE))</f>
        <v/>
      </c>
      <c r="E32" s="313" t="str">
        <f>IF(VLOOKUP($C32&amp;E$28,'∆Ct and 2^(-∆Ct) means'!$A$3:$BD$86,41,FALSE)=0,"",VLOOKUP($C32&amp;E$28,'∆Ct and 2^(-∆Ct) means'!$A$3:$BD$86,41,FALSE))</f>
        <v/>
      </c>
      <c r="F32" s="313" t="str">
        <f>IF(VLOOKUP($C32&amp;F$28,'∆Ct and 2^(-∆Ct) means'!$A$3:$BD$86,41,FALSE)=0,"",VLOOKUP($C32&amp;F$28,'∆Ct and 2^(-∆Ct) means'!$A$3:$BD$86,41,FALSE))</f>
        <v/>
      </c>
      <c r="G32" s="313" t="str">
        <f>IF(VLOOKUP($C32&amp;G$28,'∆Ct and 2^(-∆Ct) means'!$A$3:$BD$86,41,FALSE)=0,"",VLOOKUP($C32&amp;G$28,'∆Ct and 2^(-∆Ct) means'!$A$3:$BD$86,41,FALSE))</f>
        <v/>
      </c>
      <c r="H32" s="313" t="str">
        <f>IF(VLOOKUP($C32&amp;H$28,'∆Ct and 2^(-∆Ct) means'!$A$3:$BD$86,41,FALSE)=0,"",VLOOKUP($C32&amp;H$28,'∆Ct and 2^(-∆Ct) means'!$A$3:$BD$86,41,FALSE))</f>
        <v/>
      </c>
      <c r="I32" s="313" t="str">
        <f>IF(VLOOKUP($C32&amp;I$28,'∆Ct and 2^(-∆Ct) means'!$A$3:$BD$86,41,FALSE)=0,"",VLOOKUP($C32&amp;I$28,'∆Ct and 2^(-∆Ct) means'!$A$3:$BD$86,41,FALSE))</f>
        <v/>
      </c>
      <c r="J32" s="313" t="str">
        <f>IF(VLOOKUP($C32&amp;J$28,'∆Ct and 2^(-∆Ct) means'!$A$3:$BD$86,41,FALSE)=0,"",VLOOKUP($C32&amp;J$28,'∆Ct and 2^(-∆Ct) means'!$A$3:$BD$86,41,FALSE))</f>
        <v/>
      </c>
      <c r="K32" s="313" t="str">
        <f>IF(VLOOKUP($C32&amp;K$28,'∆Ct and 2^(-∆Ct) means'!$A$3:$BD$86,41,FALSE)=0,"",VLOOKUP($C32&amp;K$28,'∆Ct and 2^(-∆Ct) means'!$A$3:$BD$86,41,FALSE))</f>
        <v/>
      </c>
      <c r="L32" s="313" t="str">
        <f>IF(VLOOKUP($C32&amp;L$28,'∆Ct and 2^(-∆Ct) means'!$A$3:$BD$86,41,FALSE)=0,"",VLOOKUP($C32&amp;L$28,'∆Ct and 2^(-∆Ct) means'!$A$3:$BD$86,41,FALSE))</f>
        <v/>
      </c>
      <c r="M32" s="313" t="str">
        <f>IF(VLOOKUP($C32&amp;M$28,'∆Ct and 2^(-∆Ct) means'!$A$3:$BD$86,41,FALSE)=0,"",VLOOKUP($C32&amp;M$28,'∆Ct and 2^(-∆Ct) means'!$A$3:$BD$86,41,FALSE))</f>
        <v/>
      </c>
      <c r="N32" s="313" t="str">
        <f>IF(VLOOKUP($C32&amp;N$28,'∆Ct and 2^(-∆Ct) means'!$A$3:$BD$86,41,FALSE)=0,"",VLOOKUP($C32&amp;N$28,'∆Ct and 2^(-∆Ct) means'!$A$3:$BD$86,41,FALSE))</f>
        <v/>
      </c>
      <c r="O32" s="318" t="str">
        <f>IF(VLOOKUP($C32&amp;O$28,'∆Ct and 2^(-∆Ct) means'!$A$3:$BD$86,41,FALSE)=0,"",VLOOKUP($C32&amp;O$28,'∆Ct and 2^(-∆Ct) means'!$A$3:$BD$86,41,FALSE))</f>
        <v/>
      </c>
      <c r="P32" s="201"/>
      <c r="Q32" s="201"/>
      <c r="R32" s="201"/>
      <c r="S32" s="201"/>
      <c r="T32" s="201"/>
      <c r="U32" s="201"/>
      <c r="V32" s="108" t="s">
        <v>107</v>
      </c>
      <c r="W32" s="127" t="str">
        <f>IF(VLOOKUP($V32&amp;W$4,'Calcul Worksheet'!$A$3:$HS$86,144,FALSE)=0,"",VLOOKUP($V32&amp;W$4,'Calcul Worksheet'!$A$3:$HS$86,144,FALSE))</f>
        <v/>
      </c>
      <c r="X32" s="123" t="str">
        <f>IF(VLOOKUP($V32&amp;X$4,'Calcul Worksheet'!$A$3:$HS$86,144,FALSE)=0,"",VLOOKUP($V32&amp;X$4,'Calcul Worksheet'!$A$3:$HS$86,144,FALSE))</f>
        <v/>
      </c>
      <c r="Y32" s="123" t="str">
        <f>IF(VLOOKUP($V32&amp;Y$4,'Calcul Worksheet'!$A$3:$HS$86,144,FALSE)=0,"",VLOOKUP($V32&amp;Y$4,'Calcul Worksheet'!$A$3:$HS$86,144,FALSE))</f>
        <v/>
      </c>
      <c r="Z32" s="123" t="str">
        <f>IF(VLOOKUP($V32&amp;Z$4,'Calcul Worksheet'!$A$3:$HS$86,144,FALSE)=0,"",VLOOKUP($V32&amp;Z$4,'Calcul Worksheet'!$A$3:$HS$86,144,FALSE))</f>
        <v/>
      </c>
      <c r="AA32" s="123" t="str">
        <f>IF(VLOOKUP($V32&amp;AA$4,'Calcul Worksheet'!$A$3:$HS$86,144,FALSE)=0,"",VLOOKUP($V32&amp;AA$4,'Calcul Worksheet'!$A$3:$HS$86,144,FALSE))</f>
        <v/>
      </c>
      <c r="AB32" s="123" t="str">
        <f>IF(VLOOKUP($V32&amp;AB$4,'Calcul Worksheet'!$A$3:$HS$86,144,FALSE)=0,"",VLOOKUP($V32&amp;AB$4,'Calcul Worksheet'!$A$3:$HS$86,144,FALSE))</f>
        <v/>
      </c>
      <c r="AC32" s="123" t="str">
        <f>IF(VLOOKUP($V32&amp;AC$4,'Calcul Worksheet'!$A$3:$HS$86,144,FALSE)=0,"",VLOOKUP($V32&amp;AC$4,'Calcul Worksheet'!$A$3:$HS$86,144,FALSE))</f>
        <v/>
      </c>
      <c r="AD32" s="123" t="str">
        <f>IF(VLOOKUP($V32&amp;AD$4,'Calcul Worksheet'!$A$3:$HS$86,144,FALSE)=0,"",VLOOKUP($V32&amp;AD$4,'Calcul Worksheet'!$A$3:$HS$86,144,FALSE))</f>
        <v/>
      </c>
      <c r="AE32" s="123" t="str">
        <f>IF(VLOOKUP($V32&amp;AE$4,'Calcul Worksheet'!$A$3:$HS$86,144,FALSE)=0,"",VLOOKUP($V32&amp;AE$4,'Calcul Worksheet'!$A$3:$HS$86,144,FALSE))</f>
        <v/>
      </c>
      <c r="AF32" s="123" t="str">
        <f>IF(VLOOKUP($V32&amp;AF$4,'Calcul Worksheet'!$A$3:$HS$86,144,FALSE)=0,"",VLOOKUP($V32&amp;AF$4,'Calcul Worksheet'!$A$3:$HS$86,144,FALSE))</f>
        <v/>
      </c>
      <c r="AG32" s="123" t="str">
        <f>IF(VLOOKUP($V32&amp;AG$4,'Calcul Worksheet'!$A$3:$HS$86,144,FALSE)=0,"",VLOOKUP($V32&amp;AG$4,'Calcul Worksheet'!$A$3:$HS$86,144,FALSE))</f>
        <v/>
      </c>
      <c r="AH32" s="128" t="str">
        <f>IF(VLOOKUP($V32&amp;AH$4,'Calcul Worksheet'!$A$3:$HS$86,144,FALSE)=0,"",VLOOKUP($V32&amp;AH$4,'Calcul Worksheet'!$A$3:$HS$86,144,FALSE))</f>
        <v/>
      </c>
      <c r="AI32" s="201"/>
      <c r="AJ32" s="201"/>
      <c r="AK32" s="201"/>
      <c r="AL32" s="201"/>
      <c r="AM32" s="201"/>
      <c r="AN32" s="201"/>
      <c r="AO32" s="201"/>
      <c r="AP32" s="201"/>
    </row>
    <row r="33" spans="2:42" ht="21.95" customHeight="1">
      <c r="C33" s="108" t="s">
        <v>108</v>
      </c>
      <c r="D33" s="317" t="str">
        <f>IF(VLOOKUP($C33&amp;D$28,'∆Ct and 2^(-∆Ct) means'!$A$3:$BD$86,41,FALSE)=0,"",VLOOKUP($C33&amp;D$28,'∆Ct and 2^(-∆Ct) means'!$A$3:$BD$86,41,FALSE))</f>
        <v/>
      </c>
      <c r="E33" s="313" t="str">
        <f>IF(VLOOKUP($C33&amp;E$28,'∆Ct and 2^(-∆Ct) means'!$A$3:$BD$86,41,FALSE)=0,"",VLOOKUP($C33&amp;E$28,'∆Ct and 2^(-∆Ct) means'!$A$3:$BD$86,41,FALSE))</f>
        <v/>
      </c>
      <c r="F33" s="313" t="str">
        <f>IF(VLOOKUP($C33&amp;F$28,'∆Ct and 2^(-∆Ct) means'!$A$3:$BD$86,41,FALSE)=0,"",VLOOKUP($C33&amp;F$28,'∆Ct and 2^(-∆Ct) means'!$A$3:$BD$86,41,FALSE))</f>
        <v/>
      </c>
      <c r="G33" s="313" t="str">
        <f>IF(VLOOKUP($C33&amp;G$28,'∆Ct and 2^(-∆Ct) means'!$A$3:$BD$86,41,FALSE)=0,"",VLOOKUP($C33&amp;G$28,'∆Ct and 2^(-∆Ct) means'!$A$3:$BD$86,41,FALSE))</f>
        <v/>
      </c>
      <c r="H33" s="313" t="str">
        <f>IF(VLOOKUP($C33&amp;H$28,'∆Ct and 2^(-∆Ct) means'!$A$3:$BD$86,41,FALSE)=0,"",VLOOKUP($C33&amp;H$28,'∆Ct and 2^(-∆Ct) means'!$A$3:$BD$86,41,FALSE))</f>
        <v/>
      </c>
      <c r="I33" s="313" t="str">
        <f>IF(VLOOKUP($C33&amp;I$28,'∆Ct and 2^(-∆Ct) means'!$A$3:$BD$86,41,FALSE)=0,"",VLOOKUP($C33&amp;I$28,'∆Ct and 2^(-∆Ct) means'!$A$3:$BD$86,41,FALSE))</f>
        <v/>
      </c>
      <c r="J33" s="313" t="str">
        <f>IF(VLOOKUP($C33&amp;J$28,'∆Ct and 2^(-∆Ct) means'!$A$3:$BD$86,41,FALSE)=0,"",VLOOKUP($C33&amp;J$28,'∆Ct and 2^(-∆Ct) means'!$A$3:$BD$86,41,FALSE))</f>
        <v/>
      </c>
      <c r="K33" s="313" t="str">
        <f>IF(VLOOKUP($C33&amp;K$28,'∆Ct and 2^(-∆Ct) means'!$A$3:$BD$86,41,FALSE)=0,"",VLOOKUP($C33&amp;K$28,'∆Ct and 2^(-∆Ct) means'!$A$3:$BD$86,41,FALSE))</f>
        <v/>
      </c>
      <c r="L33" s="313" t="str">
        <f>IF(VLOOKUP($C33&amp;L$28,'∆Ct and 2^(-∆Ct) means'!$A$3:$BD$86,41,FALSE)=0,"",VLOOKUP($C33&amp;L$28,'∆Ct and 2^(-∆Ct) means'!$A$3:$BD$86,41,FALSE))</f>
        <v/>
      </c>
      <c r="M33" s="313" t="str">
        <f>IF(VLOOKUP($C33&amp;M$28,'∆Ct and 2^(-∆Ct) means'!$A$3:$BD$86,41,FALSE)=0,"",VLOOKUP($C33&amp;M$28,'∆Ct and 2^(-∆Ct) means'!$A$3:$BD$86,41,FALSE))</f>
        <v/>
      </c>
      <c r="N33" s="313" t="str">
        <f>IF(VLOOKUP($C33&amp;N$28,'∆Ct and 2^(-∆Ct) means'!$A$3:$BD$86,41,FALSE)=0,"",VLOOKUP($C33&amp;N$28,'∆Ct and 2^(-∆Ct) means'!$A$3:$BD$86,41,FALSE))</f>
        <v/>
      </c>
      <c r="O33" s="318" t="str">
        <f>IF(VLOOKUP($C33&amp;O$28,'∆Ct and 2^(-∆Ct) means'!$A$3:$BD$86,41,FALSE)=0,"",VLOOKUP($C33&amp;O$28,'∆Ct and 2^(-∆Ct) means'!$A$3:$BD$86,41,FALSE))</f>
        <v/>
      </c>
      <c r="P33" s="201"/>
      <c r="Q33" s="201"/>
      <c r="R33" s="201"/>
      <c r="S33" s="201"/>
      <c r="T33" s="201"/>
      <c r="U33" s="201"/>
      <c r="V33" s="108" t="s">
        <v>108</v>
      </c>
      <c r="W33" s="127" t="str">
        <f>IF(VLOOKUP($V33&amp;W$4,'Calcul Worksheet'!$A$3:$HS$86,144,FALSE)=0,"",VLOOKUP($V33&amp;W$4,'Calcul Worksheet'!$A$3:$HS$86,144,FALSE))</f>
        <v/>
      </c>
      <c r="X33" s="123" t="str">
        <f>IF(VLOOKUP($V33&amp;X$4,'Calcul Worksheet'!$A$3:$HS$86,144,FALSE)=0,"",VLOOKUP($V33&amp;X$4,'Calcul Worksheet'!$A$3:$HS$86,144,FALSE))</f>
        <v/>
      </c>
      <c r="Y33" s="123" t="str">
        <f>IF(VLOOKUP($V33&amp;Y$4,'Calcul Worksheet'!$A$3:$HS$86,144,FALSE)=0,"",VLOOKUP($V33&amp;Y$4,'Calcul Worksheet'!$A$3:$HS$86,144,FALSE))</f>
        <v/>
      </c>
      <c r="Z33" s="123" t="str">
        <f>IF(VLOOKUP($V33&amp;Z$4,'Calcul Worksheet'!$A$3:$HS$86,144,FALSE)=0,"",VLOOKUP($V33&amp;Z$4,'Calcul Worksheet'!$A$3:$HS$86,144,FALSE))</f>
        <v/>
      </c>
      <c r="AA33" s="123" t="str">
        <f>IF(VLOOKUP($V33&amp;AA$4,'Calcul Worksheet'!$A$3:$HS$86,144,FALSE)=0,"",VLOOKUP($V33&amp;AA$4,'Calcul Worksheet'!$A$3:$HS$86,144,FALSE))</f>
        <v/>
      </c>
      <c r="AB33" s="123" t="str">
        <f>IF(VLOOKUP($V33&amp;AB$4,'Calcul Worksheet'!$A$3:$HS$86,144,FALSE)=0,"",VLOOKUP($V33&amp;AB$4,'Calcul Worksheet'!$A$3:$HS$86,144,FALSE))</f>
        <v/>
      </c>
      <c r="AC33" s="123" t="str">
        <f>IF(VLOOKUP($V33&amp;AC$4,'Calcul Worksheet'!$A$3:$HS$86,144,FALSE)=0,"",VLOOKUP($V33&amp;AC$4,'Calcul Worksheet'!$A$3:$HS$86,144,FALSE))</f>
        <v/>
      </c>
      <c r="AD33" s="123" t="str">
        <f>IF(VLOOKUP($V33&amp;AD$4,'Calcul Worksheet'!$A$3:$HS$86,144,FALSE)=0,"",VLOOKUP($V33&amp;AD$4,'Calcul Worksheet'!$A$3:$HS$86,144,FALSE))</f>
        <v/>
      </c>
      <c r="AE33" s="123" t="str">
        <f>IF(VLOOKUP($V33&amp;AE$4,'Calcul Worksheet'!$A$3:$HS$86,144,FALSE)=0,"",VLOOKUP($V33&amp;AE$4,'Calcul Worksheet'!$A$3:$HS$86,144,FALSE))</f>
        <v/>
      </c>
      <c r="AF33" s="123" t="str">
        <f>IF(VLOOKUP($V33&amp;AF$4,'Calcul Worksheet'!$A$3:$HS$86,144,FALSE)=0,"",VLOOKUP($V33&amp;AF$4,'Calcul Worksheet'!$A$3:$HS$86,144,FALSE))</f>
        <v/>
      </c>
      <c r="AG33" s="123" t="str">
        <f>IF(VLOOKUP($V33&amp;AG$4,'Calcul Worksheet'!$A$3:$HS$86,144,FALSE)=0,"",VLOOKUP($V33&amp;AG$4,'Calcul Worksheet'!$A$3:$HS$86,144,FALSE))</f>
        <v/>
      </c>
      <c r="AH33" s="128" t="str">
        <f>IF(VLOOKUP($V33&amp;AH$4,'Calcul Worksheet'!$A$3:$HS$86,144,FALSE)=0,"",VLOOKUP($V33&amp;AH$4,'Calcul Worksheet'!$A$3:$HS$86,144,FALSE))</f>
        <v/>
      </c>
      <c r="AI33" s="201"/>
      <c r="AJ33" s="201"/>
      <c r="AK33" s="201"/>
      <c r="AL33" s="201"/>
      <c r="AM33" s="201"/>
      <c r="AN33" s="201"/>
      <c r="AO33" s="201"/>
      <c r="AP33" s="201"/>
    </row>
    <row r="34" spans="2:42" ht="21.95" customHeight="1">
      <c r="C34" s="108" t="s">
        <v>109</v>
      </c>
      <c r="D34" s="317" t="str">
        <f>IF(VLOOKUP($C34&amp;D$28,'∆Ct and 2^(-∆Ct) means'!$A$3:$BD$86,41,FALSE)=0,"",VLOOKUP($C34&amp;D$28,'∆Ct and 2^(-∆Ct) means'!$A$3:$BD$86,41,FALSE))</f>
        <v/>
      </c>
      <c r="E34" s="313" t="str">
        <f>IF(VLOOKUP($C34&amp;E$28,'∆Ct and 2^(-∆Ct) means'!$A$3:$BD$86,41,FALSE)=0,"",VLOOKUP($C34&amp;E$28,'∆Ct and 2^(-∆Ct) means'!$A$3:$BD$86,41,FALSE))</f>
        <v/>
      </c>
      <c r="F34" s="313" t="str">
        <f>IF(VLOOKUP($C34&amp;F$28,'∆Ct and 2^(-∆Ct) means'!$A$3:$BD$86,41,FALSE)=0,"",VLOOKUP($C34&amp;F$28,'∆Ct and 2^(-∆Ct) means'!$A$3:$BD$86,41,FALSE))</f>
        <v/>
      </c>
      <c r="G34" s="313" t="str">
        <f>IF(VLOOKUP($C34&amp;G$28,'∆Ct and 2^(-∆Ct) means'!$A$3:$BD$86,41,FALSE)=0,"",VLOOKUP($C34&amp;G$28,'∆Ct and 2^(-∆Ct) means'!$A$3:$BD$86,41,FALSE))</f>
        <v/>
      </c>
      <c r="H34" s="313" t="str">
        <f>IF(VLOOKUP($C34&amp;H$28,'∆Ct and 2^(-∆Ct) means'!$A$3:$BD$86,41,FALSE)=0,"",VLOOKUP($C34&amp;H$28,'∆Ct and 2^(-∆Ct) means'!$A$3:$BD$86,41,FALSE))</f>
        <v/>
      </c>
      <c r="I34" s="313" t="str">
        <f>IF(VLOOKUP($C34&amp;I$28,'∆Ct and 2^(-∆Ct) means'!$A$3:$BD$86,41,FALSE)=0,"",VLOOKUP($C34&amp;I$28,'∆Ct and 2^(-∆Ct) means'!$A$3:$BD$86,41,FALSE))</f>
        <v/>
      </c>
      <c r="J34" s="313" t="str">
        <f>IF(VLOOKUP($C34&amp;J$28,'∆Ct and 2^(-∆Ct) means'!$A$3:$BD$86,41,FALSE)=0,"",VLOOKUP($C34&amp;J$28,'∆Ct and 2^(-∆Ct) means'!$A$3:$BD$86,41,FALSE))</f>
        <v/>
      </c>
      <c r="K34" s="313" t="str">
        <f>IF(VLOOKUP($C34&amp;K$28,'∆Ct and 2^(-∆Ct) means'!$A$3:$BD$86,41,FALSE)=0,"",VLOOKUP($C34&amp;K$28,'∆Ct and 2^(-∆Ct) means'!$A$3:$BD$86,41,FALSE))</f>
        <v/>
      </c>
      <c r="L34" s="313" t="str">
        <f>IF(VLOOKUP($C34&amp;L$28,'∆Ct and 2^(-∆Ct) means'!$A$3:$BD$86,41,FALSE)=0,"",VLOOKUP($C34&amp;L$28,'∆Ct and 2^(-∆Ct) means'!$A$3:$BD$86,41,FALSE))</f>
        <v/>
      </c>
      <c r="M34" s="313" t="str">
        <f>IF(VLOOKUP($C34&amp;M$28,'∆Ct and 2^(-∆Ct) means'!$A$3:$BD$86,41,FALSE)=0,"",VLOOKUP($C34&amp;M$28,'∆Ct and 2^(-∆Ct) means'!$A$3:$BD$86,41,FALSE))</f>
        <v/>
      </c>
      <c r="N34" s="313" t="str">
        <f>IF(VLOOKUP($C34&amp;N$28,'∆Ct and 2^(-∆Ct) means'!$A$3:$BD$86,41,FALSE)=0,"",VLOOKUP($C34&amp;N$28,'∆Ct and 2^(-∆Ct) means'!$A$3:$BD$86,41,FALSE))</f>
        <v/>
      </c>
      <c r="O34" s="318" t="str">
        <f>IF(VLOOKUP($C34&amp;O$28,'∆Ct and 2^(-∆Ct) means'!$A$3:$BD$86,41,FALSE)=0,"",VLOOKUP($C34&amp;O$28,'∆Ct and 2^(-∆Ct) means'!$A$3:$BD$86,41,FALSE))</f>
        <v/>
      </c>
      <c r="P34" s="201"/>
      <c r="Q34" s="201"/>
      <c r="R34" s="201"/>
      <c r="S34" s="201"/>
      <c r="T34" s="201"/>
      <c r="U34" s="201"/>
      <c r="V34" s="108" t="s">
        <v>109</v>
      </c>
      <c r="W34" s="127" t="str">
        <f>IF(VLOOKUP($V34&amp;W$4,'Calcul Worksheet'!$A$3:$HS$86,144,FALSE)=0,"",VLOOKUP($V34&amp;W$4,'Calcul Worksheet'!$A$3:$HS$86,144,FALSE))</f>
        <v/>
      </c>
      <c r="X34" s="123" t="str">
        <f>IF(VLOOKUP($V34&amp;X$4,'Calcul Worksheet'!$A$3:$HS$86,144,FALSE)=0,"",VLOOKUP($V34&amp;X$4,'Calcul Worksheet'!$A$3:$HS$86,144,FALSE))</f>
        <v/>
      </c>
      <c r="Y34" s="123" t="str">
        <f>IF(VLOOKUP($V34&amp;Y$4,'Calcul Worksheet'!$A$3:$HS$86,144,FALSE)=0,"",VLOOKUP($V34&amp;Y$4,'Calcul Worksheet'!$A$3:$HS$86,144,FALSE))</f>
        <v/>
      </c>
      <c r="Z34" s="123" t="str">
        <f>IF(VLOOKUP($V34&amp;Z$4,'Calcul Worksheet'!$A$3:$HS$86,144,FALSE)=0,"",VLOOKUP($V34&amp;Z$4,'Calcul Worksheet'!$A$3:$HS$86,144,FALSE))</f>
        <v/>
      </c>
      <c r="AA34" s="123" t="str">
        <f>IF(VLOOKUP($V34&amp;AA$4,'Calcul Worksheet'!$A$3:$HS$86,144,FALSE)=0,"",VLOOKUP($V34&amp;AA$4,'Calcul Worksheet'!$A$3:$HS$86,144,FALSE))</f>
        <v/>
      </c>
      <c r="AB34" s="123" t="str">
        <f>IF(VLOOKUP($V34&amp;AB$4,'Calcul Worksheet'!$A$3:$HS$86,144,FALSE)=0,"",VLOOKUP($V34&amp;AB$4,'Calcul Worksheet'!$A$3:$HS$86,144,FALSE))</f>
        <v/>
      </c>
      <c r="AC34" s="123" t="str">
        <f>IF(VLOOKUP($V34&amp;AC$4,'Calcul Worksheet'!$A$3:$HS$86,144,FALSE)=0,"",VLOOKUP($V34&amp;AC$4,'Calcul Worksheet'!$A$3:$HS$86,144,FALSE))</f>
        <v/>
      </c>
      <c r="AD34" s="123" t="str">
        <f>IF(VLOOKUP($V34&amp;AD$4,'Calcul Worksheet'!$A$3:$HS$86,144,FALSE)=0,"",VLOOKUP($V34&amp;AD$4,'Calcul Worksheet'!$A$3:$HS$86,144,FALSE))</f>
        <v/>
      </c>
      <c r="AE34" s="123" t="str">
        <f>IF(VLOOKUP($V34&amp;AE$4,'Calcul Worksheet'!$A$3:$HS$86,144,FALSE)=0,"",VLOOKUP($V34&amp;AE$4,'Calcul Worksheet'!$A$3:$HS$86,144,FALSE))</f>
        <v/>
      </c>
      <c r="AF34" s="123" t="str">
        <f>IF(VLOOKUP($V34&amp;AF$4,'Calcul Worksheet'!$A$3:$HS$86,144,FALSE)=0,"",VLOOKUP($V34&amp;AF$4,'Calcul Worksheet'!$A$3:$HS$86,144,FALSE))</f>
        <v/>
      </c>
      <c r="AG34" s="123" t="str">
        <f>IF(VLOOKUP($V34&amp;AG$4,'Calcul Worksheet'!$A$3:$HS$86,144,FALSE)=0,"",VLOOKUP($V34&amp;AG$4,'Calcul Worksheet'!$A$3:$HS$86,144,FALSE))</f>
        <v/>
      </c>
      <c r="AH34" s="128" t="str">
        <f>IF(VLOOKUP($V34&amp;AH$4,'Calcul Worksheet'!$A$3:$HS$86,144,FALSE)=0,"",VLOOKUP($V34&amp;AH$4,'Calcul Worksheet'!$A$3:$HS$86,144,FALSE))</f>
        <v/>
      </c>
      <c r="AI34" s="201"/>
      <c r="AJ34" s="201"/>
      <c r="AK34" s="201"/>
      <c r="AL34" s="201"/>
      <c r="AM34" s="201"/>
      <c r="AN34" s="201"/>
      <c r="AO34" s="201"/>
      <c r="AP34" s="201"/>
    </row>
    <row r="35" spans="2:42" ht="21.95" customHeight="1">
      <c r="C35" s="108" t="s">
        <v>110</v>
      </c>
      <c r="D35" s="319" t="str">
        <f>IF(VLOOKUP($C35&amp;D$28,'∆Ct and 2^(-∆Ct) means'!$A$3:$BD$86,41,FALSE)=0,"",VLOOKUP($C35&amp;D$28,'∆Ct and 2^(-∆Ct) means'!$A$3:$BD$86,41,FALSE))</f>
        <v/>
      </c>
      <c r="E35" s="320" t="str">
        <f>IF(VLOOKUP($C35&amp;E$28,'∆Ct and 2^(-∆Ct) means'!$A$3:$BD$86,41,FALSE)=0,"",VLOOKUP($C35&amp;E$28,'∆Ct and 2^(-∆Ct) means'!$A$3:$BD$86,41,FALSE))</f>
        <v/>
      </c>
      <c r="F35" s="320" t="str">
        <f>IF(VLOOKUP($C35&amp;F$28,'∆Ct and 2^(-∆Ct) means'!$A$3:$BD$86,41,FALSE)=0,"",VLOOKUP($C35&amp;F$28,'∆Ct and 2^(-∆Ct) means'!$A$3:$BD$86,41,FALSE))</f>
        <v/>
      </c>
      <c r="G35" s="320" t="str">
        <f>IF(VLOOKUP($C35&amp;G$28,'∆Ct and 2^(-∆Ct) means'!$A$3:$BD$86,41,FALSE)=0,"",VLOOKUP($C35&amp;G$28,'∆Ct and 2^(-∆Ct) means'!$A$3:$BD$86,41,FALSE))</f>
        <v/>
      </c>
      <c r="H35" s="320" t="str">
        <f>IF(VLOOKUP($C35&amp;H$28,'∆Ct and 2^(-∆Ct) means'!$A$3:$BD$86,41,FALSE)=0,"",VLOOKUP($C35&amp;H$28,'∆Ct and 2^(-∆Ct) means'!$A$3:$BD$86,41,FALSE))</f>
        <v/>
      </c>
      <c r="I35" s="320" t="str">
        <f>IF(VLOOKUP($C35&amp;I$28,'∆Ct and 2^(-∆Ct) means'!$A$3:$BD$86,41,FALSE)=0,"",VLOOKUP($C35&amp;I$28,'∆Ct and 2^(-∆Ct) means'!$A$3:$BD$86,41,FALSE))</f>
        <v/>
      </c>
      <c r="J35" s="320" t="str">
        <f>IF(VLOOKUP($C35&amp;J$28,'∆Ct and 2^(-∆Ct) means'!$A$3:$BD$86,41,FALSE)=0,"",VLOOKUP($C35&amp;J$28,'∆Ct and 2^(-∆Ct) means'!$A$3:$BD$86,41,FALSE))</f>
        <v/>
      </c>
      <c r="K35" s="320" t="str">
        <f>IF(VLOOKUP($C35&amp;K$28,'∆Ct and 2^(-∆Ct) means'!$A$3:$BD$86,41,FALSE)=0,"",VLOOKUP($C35&amp;K$28,'∆Ct and 2^(-∆Ct) means'!$A$3:$BD$86,41,FALSE))</f>
        <v/>
      </c>
      <c r="L35" s="320" t="str">
        <f>IF(VLOOKUP($C35&amp;L$28,'∆Ct and 2^(-∆Ct) means'!$A$3:$BD$86,41,FALSE)=0,"",VLOOKUP($C35&amp;L$28,'∆Ct and 2^(-∆Ct) means'!$A$3:$BD$86,41,FALSE))</f>
        <v/>
      </c>
      <c r="M35" s="320" t="str">
        <f>IF(VLOOKUP($C35&amp;M$28,'∆Ct and 2^(-∆Ct) means'!$A$3:$BD$86,41,FALSE)=0,"",VLOOKUP($C35&amp;M$28,'∆Ct and 2^(-∆Ct) means'!$A$3:$BD$86,41,FALSE))</f>
        <v/>
      </c>
      <c r="N35" s="320" t="str">
        <f>IF(VLOOKUP($C35&amp;N$28,'∆Ct and 2^(-∆Ct) means'!$A$3:$BD$86,41,FALSE)=0,"",VLOOKUP($C35&amp;N$28,'∆Ct and 2^(-∆Ct) means'!$A$3:$BD$86,41,FALSE))</f>
        <v/>
      </c>
      <c r="O35" s="321" t="str">
        <f>IF(VLOOKUP($C35&amp;O$28,'∆Ct and 2^(-∆Ct) means'!$A$3:$BD$86,41,FALSE)=0,"",VLOOKUP($C35&amp;O$28,'∆Ct and 2^(-∆Ct) means'!$A$3:$BD$86,41,FALSE))</f>
        <v/>
      </c>
      <c r="P35" s="201"/>
      <c r="Q35" s="201"/>
      <c r="R35" s="201"/>
      <c r="S35" s="201"/>
      <c r="T35" s="201"/>
      <c r="U35" s="201"/>
      <c r="V35" s="108" t="s">
        <v>110</v>
      </c>
      <c r="W35" s="129" t="str">
        <f>IF(VLOOKUP($V35&amp;W$4,'Calcul Worksheet'!$A$3:$HS$86,144,FALSE)=0,"",VLOOKUP($V35&amp;W$4,'Calcul Worksheet'!$A$3:$HS$86,144,FALSE))</f>
        <v/>
      </c>
      <c r="X35" s="130" t="str">
        <f>IF(VLOOKUP($V35&amp;X$4,'Calcul Worksheet'!$A$3:$HS$86,144,FALSE)=0,"",VLOOKUP($V35&amp;X$4,'Calcul Worksheet'!$A$3:$HS$86,144,FALSE))</f>
        <v/>
      </c>
      <c r="Y35" s="130" t="str">
        <f>IF(VLOOKUP($V35&amp;Y$4,'Calcul Worksheet'!$A$3:$HS$86,144,FALSE)=0,"",VLOOKUP($V35&amp;Y$4,'Calcul Worksheet'!$A$3:$HS$86,144,FALSE))</f>
        <v/>
      </c>
      <c r="Z35" s="130" t="str">
        <f>IF(VLOOKUP($V35&amp;Z$4,'Calcul Worksheet'!$A$3:$HS$86,144,FALSE)=0,"",VLOOKUP($V35&amp;Z$4,'Calcul Worksheet'!$A$3:$HS$86,144,FALSE))</f>
        <v/>
      </c>
      <c r="AA35" s="130" t="str">
        <f>IF(VLOOKUP($V35&amp;AA$4,'Calcul Worksheet'!$A$3:$HS$86,144,FALSE)=0,"",VLOOKUP($V35&amp;AA$4,'Calcul Worksheet'!$A$3:$HS$86,144,FALSE))</f>
        <v/>
      </c>
      <c r="AB35" s="130" t="str">
        <f>IF(VLOOKUP($V35&amp;AB$4,'Calcul Worksheet'!$A$3:$HS$86,144,FALSE)=0,"",VLOOKUP($V35&amp;AB$4,'Calcul Worksheet'!$A$3:$HS$86,144,FALSE))</f>
        <v/>
      </c>
      <c r="AC35" s="130" t="str">
        <f>IF(VLOOKUP($V35&amp;AC$4,'Calcul Worksheet'!$A$3:$HS$86,144,FALSE)=0,"",VLOOKUP($V35&amp;AC$4,'Calcul Worksheet'!$A$3:$HS$86,144,FALSE))</f>
        <v/>
      </c>
      <c r="AD35" s="130" t="str">
        <f>IF(VLOOKUP($V35&amp;AD$4,'Calcul Worksheet'!$A$3:$HS$86,144,FALSE)=0,"",VLOOKUP($V35&amp;AD$4,'Calcul Worksheet'!$A$3:$HS$86,144,FALSE))</f>
        <v/>
      </c>
      <c r="AE35" s="130" t="str">
        <f>IF(VLOOKUP($V35&amp;AE$4,'Calcul Worksheet'!$A$3:$HS$86,144,FALSE)=0,"",VLOOKUP($V35&amp;AE$4,'Calcul Worksheet'!$A$3:$HS$86,144,FALSE))</f>
        <v/>
      </c>
      <c r="AF35" s="130" t="str">
        <f>IF(VLOOKUP($V35&amp;AF$4,'Calcul Worksheet'!$A$3:$HS$86,144,FALSE)=0,"",VLOOKUP($V35&amp;AF$4,'Calcul Worksheet'!$A$3:$HS$86,144,FALSE))</f>
        <v/>
      </c>
      <c r="AG35" s="130" t="str">
        <f>IF(VLOOKUP($V35&amp;AG$4,'Calcul Worksheet'!$A$3:$HS$86,144,FALSE)=0,"",VLOOKUP($V35&amp;AG$4,'Calcul Worksheet'!$A$3:$HS$86,144,FALSE))</f>
        <v/>
      </c>
      <c r="AH35" s="131" t="str">
        <f>IF(VLOOKUP($V35&amp;AH$4,'Calcul Worksheet'!$A$3:$HS$86,144,FALSE)=0,"",VLOOKUP($V35&amp;AH$4,'Calcul Worksheet'!$A$3:$HS$86,144,FALSE))</f>
        <v/>
      </c>
      <c r="AI35" s="201"/>
      <c r="AJ35" s="201"/>
      <c r="AK35" s="201"/>
      <c r="AL35" s="201"/>
      <c r="AM35" s="201"/>
      <c r="AN35" s="201"/>
      <c r="AO35" s="201"/>
      <c r="AP35" s="201"/>
    </row>
    <row r="36" spans="2:42">
      <c r="B36" s="201"/>
      <c r="C36" s="201"/>
      <c r="D36" s="201"/>
      <c r="E36" s="201"/>
      <c r="F36" s="201"/>
      <c r="G36" s="201"/>
      <c r="H36" s="201"/>
      <c r="I36" s="201"/>
      <c r="J36" s="201"/>
      <c r="K36" s="201"/>
      <c r="L36" s="201"/>
      <c r="M36" s="201"/>
      <c r="N36" s="201"/>
      <c r="O36" s="201"/>
      <c r="P36" s="201"/>
      <c r="Q36" s="201"/>
      <c r="R36" s="201"/>
      <c r="S36" s="201"/>
      <c r="T36" s="201"/>
      <c r="U36" s="201"/>
      <c r="V36" s="201"/>
      <c r="W36" s="201"/>
      <c r="X36" s="201"/>
      <c r="Y36" s="201"/>
      <c r="Z36" s="201"/>
      <c r="AA36" s="201"/>
      <c r="AB36" s="201"/>
      <c r="AC36" s="201"/>
      <c r="AD36" s="201"/>
      <c r="AE36" s="201"/>
      <c r="AF36" s="201"/>
      <c r="AG36" s="201"/>
      <c r="AH36" s="201"/>
      <c r="AI36" s="201"/>
      <c r="AJ36" s="201"/>
      <c r="AK36" s="201"/>
      <c r="AL36" s="201"/>
      <c r="AM36" s="201"/>
      <c r="AN36" s="201"/>
      <c r="AO36" s="201"/>
      <c r="AP36" s="201"/>
    </row>
    <row r="37" spans="2:42">
      <c r="B37" s="201"/>
      <c r="C37" s="201"/>
      <c r="D37" s="201"/>
      <c r="E37" s="201"/>
      <c r="F37" s="201"/>
      <c r="G37" s="201"/>
      <c r="H37" s="201"/>
      <c r="I37" s="201"/>
      <c r="J37" s="201"/>
      <c r="K37" s="201"/>
      <c r="L37" s="201"/>
      <c r="M37" s="201"/>
      <c r="N37" s="201"/>
      <c r="O37" s="201"/>
      <c r="P37" s="201"/>
      <c r="Q37" s="201"/>
      <c r="R37" s="201"/>
      <c r="S37" s="201"/>
      <c r="T37" s="201"/>
      <c r="U37" s="201"/>
      <c r="V37" s="201"/>
      <c r="W37" s="201"/>
      <c r="X37" s="201"/>
      <c r="Y37" s="201"/>
      <c r="Z37" s="201"/>
      <c r="AA37" s="201"/>
      <c r="AB37" s="201"/>
      <c r="AC37" s="201"/>
      <c r="AD37" s="201"/>
      <c r="AE37" s="201"/>
      <c r="AF37" s="201"/>
      <c r="AG37" s="201"/>
      <c r="AH37" s="201"/>
      <c r="AI37" s="201"/>
      <c r="AJ37" s="201"/>
      <c r="AK37" s="201"/>
      <c r="AL37" s="201"/>
      <c r="AM37" s="201"/>
      <c r="AN37" s="201"/>
      <c r="AO37" s="201"/>
      <c r="AP37" s="201"/>
    </row>
    <row r="38" spans="2:42">
      <c r="C38" s="700" t="s">
        <v>317</v>
      </c>
      <c r="D38" s="700"/>
      <c r="E38" s="700"/>
      <c r="F38" s="700"/>
      <c r="G38" s="700"/>
      <c r="H38" s="700"/>
      <c r="I38" s="700"/>
      <c r="J38" s="700"/>
      <c r="K38" s="700"/>
      <c r="L38" s="700"/>
      <c r="M38" s="700"/>
      <c r="N38" s="700"/>
      <c r="O38" s="700"/>
      <c r="P38" s="201"/>
      <c r="Q38" s="201"/>
      <c r="R38" s="201"/>
      <c r="S38" s="201"/>
      <c r="T38" s="201"/>
      <c r="U38" s="201"/>
      <c r="V38" s="700" t="s">
        <v>326</v>
      </c>
      <c r="W38" s="700"/>
      <c r="X38" s="700"/>
      <c r="Y38" s="700"/>
      <c r="Z38" s="700"/>
      <c r="AA38" s="700"/>
      <c r="AB38" s="700"/>
      <c r="AC38" s="700"/>
      <c r="AD38" s="700"/>
      <c r="AE38" s="700"/>
      <c r="AF38" s="700"/>
      <c r="AG38" s="700"/>
      <c r="AH38" s="700"/>
      <c r="AI38" s="201"/>
      <c r="AJ38" s="201"/>
      <c r="AK38" s="201"/>
      <c r="AL38" s="201"/>
      <c r="AM38" s="201"/>
      <c r="AN38" s="201"/>
      <c r="AO38" s="201"/>
      <c r="AP38" s="201"/>
    </row>
    <row r="39" spans="2:42">
      <c r="B39" s="168"/>
      <c r="C39" s="201"/>
      <c r="D39" s="201"/>
      <c r="E39" s="201"/>
      <c r="F39" s="201"/>
      <c r="G39" s="201"/>
      <c r="H39" s="201"/>
      <c r="I39" s="201"/>
      <c r="J39" s="201"/>
      <c r="K39" s="201"/>
      <c r="L39" s="201"/>
      <c r="M39" s="201"/>
      <c r="N39" s="201"/>
      <c r="O39" s="201"/>
      <c r="P39" s="201"/>
      <c r="Q39" s="201"/>
      <c r="R39" s="201"/>
      <c r="S39" s="201"/>
      <c r="T39" s="201"/>
      <c r="U39" s="201"/>
      <c r="V39" s="201"/>
      <c r="W39" s="201"/>
      <c r="X39" s="201"/>
      <c r="Y39" s="201"/>
      <c r="Z39" s="201"/>
      <c r="AA39" s="201"/>
      <c r="AB39" s="201"/>
      <c r="AC39" s="201"/>
      <c r="AD39" s="201"/>
      <c r="AE39" s="201"/>
      <c r="AF39" s="201"/>
      <c r="AG39" s="201"/>
      <c r="AH39" s="201"/>
      <c r="AI39" s="201"/>
      <c r="AJ39" s="201"/>
      <c r="AK39" s="201"/>
      <c r="AL39" s="201"/>
      <c r="AM39" s="201"/>
      <c r="AN39" s="201"/>
      <c r="AO39" s="201"/>
      <c r="AP39" s="201"/>
    </row>
    <row r="40" spans="2:42">
      <c r="C40" s="200"/>
      <c r="D40" s="107">
        <v>1</v>
      </c>
      <c r="E40" s="107">
        <v>2</v>
      </c>
      <c r="F40" s="107">
        <v>3</v>
      </c>
      <c r="G40" s="107">
        <v>4</v>
      </c>
      <c r="H40" s="107">
        <v>5</v>
      </c>
      <c r="I40" s="107">
        <v>6</v>
      </c>
      <c r="J40" s="107">
        <v>7</v>
      </c>
      <c r="K40" s="107">
        <v>8</v>
      </c>
      <c r="L40" s="107">
        <v>9</v>
      </c>
      <c r="M40" s="107">
        <v>10</v>
      </c>
      <c r="N40" s="107">
        <v>11</v>
      </c>
      <c r="O40" s="107">
        <v>12</v>
      </c>
      <c r="P40" s="201"/>
      <c r="Q40" s="201"/>
      <c r="R40" s="201"/>
      <c r="S40" s="201"/>
      <c r="T40" s="201"/>
      <c r="U40" s="201"/>
      <c r="V40" s="200"/>
      <c r="W40" s="107">
        <v>1</v>
      </c>
      <c r="X40" s="107">
        <v>2</v>
      </c>
      <c r="Y40" s="107">
        <v>3</v>
      </c>
      <c r="Z40" s="107">
        <v>4</v>
      </c>
      <c r="AA40" s="107">
        <v>5</v>
      </c>
      <c r="AB40" s="107">
        <v>6</v>
      </c>
      <c r="AC40" s="107">
        <v>7</v>
      </c>
      <c r="AD40" s="107">
        <v>8</v>
      </c>
      <c r="AE40" s="107">
        <v>9</v>
      </c>
      <c r="AF40" s="107">
        <v>10</v>
      </c>
      <c r="AG40" s="107">
        <v>11</v>
      </c>
      <c r="AH40" s="107">
        <v>12</v>
      </c>
      <c r="AI40" s="201"/>
      <c r="AJ40" s="201"/>
      <c r="AK40" s="201"/>
      <c r="AL40" s="201"/>
      <c r="AM40" s="201"/>
      <c r="AN40" s="201"/>
      <c r="AO40" s="201"/>
      <c r="AP40" s="201"/>
    </row>
    <row r="41" spans="2:42" ht="21.95" customHeight="1">
      <c r="C41" s="108" t="s">
        <v>104</v>
      </c>
      <c r="D41" s="314" t="str">
        <f>IF(VLOOKUP($C41&amp;D$4,'∆Ct and 2^(-∆Ct) means'!$A$3:$BD$86,43,FALSE)=0,"",VLOOKUP($C41&amp;D$4,'∆Ct and 2^(-∆Ct) means'!$A$3:$BD$86,43,FALSE))</f>
        <v/>
      </c>
      <c r="E41" s="315" t="str">
        <f>IF(VLOOKUP($C41&amp;E$4,'∆Ct and 2^(-∆Ct) means'!$A$3:$BD$86,43,FALSE)=0,"",VLOOKUP($C41&amp;E$4,'∆Ct and 2^(-∆Ct) means'!$A$3:$BD$86,43,FALSE))</f>
        <v/>
      </c>
      <c r="F41" s="315" t="str">
        <f>IF(VLOOKUP($C41&amp;F$4,'∆Ct and 2^(-∆Ct) means'!$A$3:$BD$86,43,FALSE)=0,"",VLOOKUP($C41&amp;F$4,'∆Ct and 2^(-∆Ct) means'!$A$3:$BD$86,43,FALSE))</f>
        <v/>
      </c>
      <c r="G41" s="315" t="str">
        <f>IF(VLOOKUP($C41&amp;G$4,'∆Ct and 2^(-∆Ct) means'!$A$3:$BD$86,43,FALSE)=0,"",VLOOKUP($C41&amp;G$4,'∆Ct and 2^(-∆Ct) means'!$A$3:$BD$86,43,FALSE))</f>
        <v/>
      </c>
      <c r="H41" s="315" t="str">
        <f>IF(VLOOKUP($C41&amp;H$4,'∆Ct and 2^(-∆Ct) means'!$A$3:$BD$86,43,FALSE)=0,"",VLOOKUP($C41&amp;H$4,'∆Ct and 2^(-∆Ct) means'!$A$3:$BD$86,43,FALSE))</f>
        <v/>
      </c>
      <c r="I41" s="315" t="str">
        <f>IF(VLOOKUP($C41&amp;I$4,'∆Ct and 2^(-∆Ct) means'!$A$3:$BD$86,43,FALSE)=0,"",VLOOKUP($C41&amp;I$4,'∆Ct and 2^(-∆Ct) means'!$A$3:$BD$86,43,FALSE))</f>
        <v/>
      </c>
      <c r="J41" s="315" t="str">
        <f>IF(VLOOKUP($C41&amp;J$4,'∆Ct and 2^(-∆Ct) means'!$A$3:$BD$86,43,FALSE)=0,"",VLOOKUP($C41&amp;J$4,'∆Ct and 2^(-∆Ct) means'!$A$3:$BD$86,43,FALSE))</f>
        <v/>
      </c>
      <c r="K41" s="315" t="str">
        <f>IF(VLOOKUP($C41&amp;K$4,'∆Ct and 2^(-∆Ct) means'!$A$3:$BD$86,43,FALSE)=0,"",VLOOKUP($C41&amp;K$4,'∆Ct and 2^(-∆Ct) means'!$A$3:$BD$86,43,FALSE))</f>
        <v/>
      </c>
      <c r="L41" s="315" t="str">
        <f>IF(VLOOKUP($C41&amp;L$4,'∆Ct and 2^(-∆Ct) means'!$A$3:$BD$86,43,FALSE)=0,"",VLOOKUP($C41&amp;L$4,'∆Ct and 2^(-∆Ct) means'!$A$3:$BD$86,43,FALSE))</f>
        <v/>
      </c>
      <c r="M41" s="315" t="str">
        <f>IF(VLOOKUP($C41&amp;M$4,'∆Ct and 2^(-∆Ct) means'!$A$3:$BD$86,43,FALSE)=0,"",VLOOKUP($C41&amp;M$4,'∆Ct and 2^(-∆Ct) means'!$A$3:$BD$86,43,FALSE))</f>
        <v/>
      </c>
      <c r="N41" s="315" t="str">
        <f>IF(VLOOKUP($C41&amp;N$4,'∆Ct and 2^(-∆Ct) means'!$A$3:$BD$86,43,FALSE)=0,"",VLOOKUP($C41&amp;N$4,'∆Ct and 2^(-∆Ct) means'!$A$3:$BD$86,43,FALSE))</f>
        <v/>
      </c>
      <c r="O41" s="316" t="str">
        <f>IF(VLOOKUP($C41&amp;O$4,'∆Ct and 2^(-∆Ct) means'!$A$3:$BD$86,43,FALSE)=0,"",VLOOKUP($C41&amp;O$4,'∆Ct and 2^(-∆Ct) means'!$A$3:$BD$86,43,FALSE))</f>
        <v/>
      </c>
      <c r="P41" s="201"/>
      <c r="Q41" s="201"/>
      <c r="R41" s="201"/>
      <c r="S41" s="201"/>
      <c r="T41" s="201"/>
      <c r="U41" s="201"/>
      <c r="V41" s="108" t="s">
        <v>104</v>
      </c>
      <c r="W41" s="124" t="str">
        <f>IF(VLOOKUP($V41&amp;W$4,'Calcul Worksheet'!$A$3:$HS$86,147,FALSE)=0,"",VLOOKUP($V41&amp;W$4,'Calcul Worksheet'!$A$3:$HS$86,147,FALSE))</f>
        <v/>
      </c>
      <c r="X41" s="125" t="str">
        <f>IF(VLOOKUP($V41&amp;X$4,'Calcul Worksheet'!$A$3:$HS$86,147,FALSE)=0,"",VLOOKUP($V41&amp;X$4,'Calcul Worksheet'!$A$3:$HS$86,147,FALSE))</f>
        <v/>
      </c>
      <c r="Y41" s="125" t="str">
        <f>IF(VLOOKUP($V41&amp;Y$4,'Calcul Worksheet'!$A$3:$HS$86,147,FALSE)=0,"",VLOOKUP($V41&amp;Y$4,'Calcul Worksheet'!$A$3:$HS$86,147,FALSE))</f>
        <v/>
      </c>
      <c r="Z41" s="125" t="str">
        <f>IF(VLOOKUP($V41&amp;Z$4,'Calcul Worksheet'!$A$3:$HS$86,147,FALSE)=0,"",VLOOKUP($V41&amp;Z$4,'Calcul Worksheet'!$A$3:$HS$86,147,FALSE))</f>
        <v/>
      </c>
      <c r="AA41" s="125" t="str">
        <f>IF(VLOOKUP($V41&amp;AA$4,'Calcul Worksheet'!$A$3:$HS$86,147,FALSE)=0,"",VLOOKUP($V41&amp;AA$4,'Calcul Worksheet'!$A$3:$HS$86,147,FALSE))</f>
        <v/>
      </c>
      <c r="AB41" s="125" t="str">
        <f>IF(VLOOKUP($V41&amp;AB$4,'Calcul Worksheet'!$A$3:$HS$86,147,FALSE)=0,"",VLOOKUP($V41&amp;AB$4,'Calcul Worksheet'!$A$3:$HS$86,147,FALSE))</f>
        <v/>
      </c>
      <c r="AC41" s="125" t="str">
        <f>IF(VLOOKUP($V41&amp;AC$4,'Calcul Worksheet'!$A$3:$HS$86,147,FALSE)=0,"",VLOOKUP($V41&amp;AC$4,'Calcul Worksheet'!$A$3:$HS$86,147,FALSE))</f>
        <v/>
      </c>
      <c r="AD41" s="125" t="str">
        <f>IF(VLOOKUP($V41&amp;AD$4,'Calcul Worksheet'!$A$3:$HS$86,147,FALSE)=0,"",VLOOKUP($V41&amp;AD$4,'Calcul Worksheet'!$A$3:$HS$86,147,FALSE))</f>
        <v/>
      </c>
      <c r="AE41" s="125" t="str">
        <f>IF(VLOOKUP($V41&amp;AE$4,'Calcul Worksheet'!$A$3:$HS$86,147,FALSE)=0,"",VLOOKUP($V41&amp;AE$4,'Calcul Worksheet'!$A$3:$HS$86,147,FALSE))</f>
        <v/>
      </c>
      <c r="AF41" s="125" t="str">
        <f>IF(VLOOKUP($V41&amp;AF$4,'Calcul Worksheet'!$A$3:$HS$86,147,FALSE)=0,"",VLOOKUP($V41&amp;AF$4,'Calcul Worksheet'!$A$3:$HS$86,147,FALSE))</f>
        <v/>
      </c>
      <c r="AG41" s="125" t="str">
        <f>IF(VLOOKUP($V41&amp;AG$4,'Calcul Worksheet'!$A$3:$HS$86,147,FALSE)=0,"",VLOOKUP($V41&amp;AG$4,'Calcul Worksheet'!$A$3:$HS$86,147,FALSE))</f>
        <v/>
      </c>
      <c r="AH41" s="126" t="str">
        <f>IF(VLOOKUP($V41&amp;AH$4,'Calcul Worksheet'!$A$3:$HS$86,147,FALSE)=0,"",VLOOKUP($V41&amp;AH$4,'Calcul Worksheet'!$A$3:$HS$86,147,FALSE))</f>
        <v/>
      </c>
      <c r="AI41" s="201"/>
      <c r="AJ41" s="201"/>
      <c r="AK41" s="201"/>
      <c r="AL41" s="201"/>
      <c r="AM41" s="201"/>
      <c r="AN41" s="201"/>
      <c r="AO41" s="201"/>
      <c r="AP41" s="201"/>
    </row>
    <row r="42" spans="2:42" ht="21.95" customHeight="1">
      <c r="C42" s="108" t="s">
        <v>105</v>
      </c>
      <c r="D42" s="317" t="str">
        <f>IF(VLOOKUP($C42&amp;D$4,'∆Ct and 2^(-∆Ct) means'!$A$3:$BD$86,43,FALSE)=0,"",VLOOKUP($C42&amp;D$4,'∆Ct and 2^(-∆Ct) means'!$A$3:$BD$86,43,FALSE))</f>
        <v/>
      </c>
      <c r="E42" s="313" t="str">
        <f>IF(VLOOKUP($C42&amp;E$4,'∆Ct and 2^(-∆Ct) means'!$A$3:$BD$86,43,FALSE)=0,"",VLOOKUP($C42&amp;E$4,'∆Ct and 2^(-∆Ct) means'!$A$3:$BD$86,43,FALSE))</f>
        <v/>
      </c>
      <c r="F42" s="313" t="str">
        <f>IF(VLOOKUP($C42&amp;F$4,'∆Ct and 2^(-∆Ct) means'!$A$3:$BD$86,43,FALSE)=0,"",VLOOKUP($C42&amp;F$4,'∆Ct and 2^(-∆Ct) means'!$A$3:$BD$86,43,FALSE))</f>
        <v/>
      </c>
      <c r="G42" s="313" t="str">
        <f>IF(VLOOKUP($C42&amp;G$4,'∆Ct and 2^(-∆Ct) means'!$A$3:$BD$86,43,FALSE)=0,"",VLOOKUP($C42&amp;G$4,'∆Ct and 2^(-∆Ct) means'!$A$3:$BD$86,43,FALSE))</f>
        <v/>
      </c>
      <c r="H42" s="313" t="str">
        <f>IF(VLOOKUP($C42&amp;H$4,'∆Ct and 2^(-∆Ct) means'!$A$3:$BD$86,43,FALSE)=0,"",VLOOKUP($C42&amp;H$4,'∆Ct and 2^(-∆Ct) means'!$A$3:$BD$86,43,FALSE))</f>
        <v/>
      </c>
      <c r="I42" s="313" t="str">
        <f>IF(VLOOKUP($C42&amp;I$4,'∆Ct and 2^(-∆Ct) means'!$A$3:$BD$86,43,FALSE)=0,"",VLOOKUP($C42&amp;I$4,'∆Ct and 2^(-∆Ct) means'!$A$3:$BD$86,43,FALSE))</f>
        <v/>
      </c>
      <c r="J42" s="313" t="str">
        <f>IF(VLOOKUP($C42&amp;J$4,'∆Ct and 2^(-∆Ct) means'!$A$3:$BD$86,43,FALSE)=0,"",VLOOKUP($C42&amp;J$4,'∆Ct and 2^(-∆Ct) means'!$A$3:$BD$86,43,FALSE))</f>
        <v/>
      </c>
      <c r="K42" s="313" t="str">
        <f>IF(VLOOKUP($C42&amp;K$4,'∆Ct and 2^(-∆Ct) means'!$A$3:$BD$86,43,FALSE)=0,"",VLOOKUP($C42&amp;K$4,'∆Ct and 2^(-∆Ct) means'!$A$3:$BD$86,43,FALSE))</f>
        <v/>
      </c>
      <c r="L42" s="313" t="str">
        <f>IF(VLOOKUP($C42&amp;L$4,'∆Ct and 2^(-∆Ct) means'!$A$3:$BD$86,43,FALSE)=0,"",VLOOKUP($C42&amp;L$4,'∆Ct and 2^(-∆Ct) means'!$A$3:$BD$86,43,FALSE))</f>
        <v/>
      </c>
      <c r="M42" s="313" t="str">
        <f>IF(VLOOKUP($C42&amp;M$4,'∆Ct and 2^(-∆Ct) means'!$A$3:$BD$86,43,FALSE)=0,"",VLOOKUP($C42&amp;M$4,'∆Ct and 2^(-∆Ct) means'!$A$3:$BD$86,43,FALSE))</f>
        <v/>
      </c>
      <c r="N42" s="313" t="str">
        <f>IF(VLOOKUP($C42&amp;N$4,'∆Ct and 2^(-∆Ct) means'!$A$3:$BD$86,43,FALSE)=0,"",VLOOKUP($C42&amp;N$4,'∆Ct and 2^(-∆Ct) means'!$A$3:$BD$86,43,FALSE))</f>
        <v/>
      </c>
      <c r="O42" s="318" t="str">
        <f>IF(VLOOKUP($C42&amp;O$4,'∆Ct and 2^(-∆Ct) means'!$A$3:$BD$86,43,FALSE)=0,"",VLOOKUP($C42&amp;O$4,'∆Ct and 2^(-∆Ct) means'!$A$3:$BD$86,43,FALSE))</f>
        <v/>
      </c>
      <c r="P42" s="201"/>
      <c r="Q42" s="201"/>
      <c r="R42" s="201"/>
      <c r="S42" s="201"/>
      <c r="T42" s="201"/>
      <c r="U42" s="201"/>
      <c r="V42" s="108" t="s">
        <v>105</v>
      </c>
      <c r="W42" s="127" t="str">
        <f>IF(VLOOKUP($V42&amp;W$4,'Calcul Worksheet'!$A$3:$HS$86,147,FALSE)=0,"",VLOOKUP($V42&amp;W$4,'Calcul Worksheet'!$A$3:$HS$86,147,FALSE))</f>
        <v/>
      </c>
      <c r="X42" s="123" t="str">
        <f>IF(VLOOKUP($V42&amp;X$4,'Calcul Worksheet'!$A$3:$HS$86,147,FALSE)=0,"",VLOOKUP($V42&amp;X$4,'Calcul Worksheet'!$A$3:$HS$86,147,FALSE))</f>
        <v/>
      </c>
      <c r="Y42" s="123" t="str">
        <f>IF(VLOOKUP($V42&amp;Y$4,'Calcul Worksheet'!$A$3:$HS$86,147,FALSE)=0,"",VLOOKUP($V42&amp;Y$4,'Calcul Worksheet'!$A$3:$HS$86,147,FALSE))</f>
        <v/>
      </c>
      <c r="Z42" s="123" t="str">
        <f>IF(VLOOKUP($V42&amp;Z$4,'Calcul Worksheet'!$A$3:$HS$86,147,FALSE)=0,"",VLOOKUP($V42&amp;Z$4,'Calcul Worksheet'!$A$3:$HS$86,147,FALSE))</f>
        <v/>
      </c>
      <c r="AA42" s="123" t="str">
        <f>IF(VLOOKUP($V42&amp;AA$4,'Calcul Worksheet'!$A$3:$HS$86,147,FALSE)=0,"",VLOOKUP($V42&amp;AA$4,'Calcul Worksheet'!$A$3:$HS$86,147,FALSE))</f>
        <v/>
      </c>
      <c r="AB42" s="123" t="str">
        <f>IF(VLOOKUP($V42&amp;AB$4,'Calcul Worksheet'!$A$3:$HS$86,147,FALSE)=0,"",VLOOKUP($V42&amp;AB$4,'Calcul Worksheet'!$A$3:$HS$86,147,FALSE))</f>
        <v/>
      </c>
      <c r="AC42" s="123" t="str">
        <f>IF(VLOOKUP($V42&amp;AC$4,'Calcul Worksheet'!$A$3:$HS$86,147,FALSE)=0,"",VLOOKUP($V42&amp;AC$4,'Calcul Worksheet'!$A$3:$HS$86,147,FALSE))</f>
        <v/>
      </c>
      <c r="AD42" s="123" t="str">
        <f>IF(VLOOKUP($V42&amp;AD$4,'Calcul Worksheet'!$A$3:$HS$86,147,FALSE)=0,"",VLOOKUP($V42&amp;AD$4,'Calcul Worksheet'!$A$3:$HS$86,147,FALSE))</f>
        <v/>
      </c>
      <c r="AE42" s="123" t="str">
        <f>IF(VLOOKUP($V42&amp;AE$4,'Calcul Worksheet'!$A$3:$HS$86,147,FALSE)=0,"",VLOOKUP($V42&amp;AE$4,'Calcul Worksheet'!$A$3:$HS$86,147,FALSE))</f>
        <v/>
      </c>
      <c r="AF42" s="123" t="str">
        <f>IF(VLOOKUP($V42&amp;AF$4,'Calcul Worksheet'!$A$3:$HS$86,147,FALSE)=0,"",VLOOKUP($V42&amp;AF$4,'Calcul Worksheet'!$A$3:$HS$86,147,FALSE))</f>
        <v/>
      </c>
      <c r="AG42" s="123" t="str">
        <f>IF(VLOOKUP($V42&amp;AG$4,'Calcul Worksheet'!$A$3:$HS$86,147,FALSE)=0,"",VLOOKUP($V42&amp;AG$4,'Calcul Worksheet'!$A$3:$HS$86,147,FALSE))</f>
        <v/>
      </c>
      <c r="AH42" s="128" t="str">
        <f>IF(VLOOKUP($V42&amp;AH$4,'Calcul Worksheet'!$A$3:$HS$86,147,FALSE)=0,"",VLOOKUP($V42&amp;AH$4,'Calcul Worksheet'!$A$3:$HS$86,147,FALSE))</f>
        <v/>
      </c>
      <c r="AI42" s="201"/>
      <c r="AJ42" s="201"/>
      <c r="AK42" s="201"/>
      <c r="AL42" s="201"/>
      <c r="AM42" s="201"/>
      <c r="AN42" s="201"/>
      <c r="AO42" s="201"/>
      <c r="AP42" s="201"/>
    </row>
    <row r="43" spans="2:42" ht="21.95" customHeight="1">
      <c r="C43" s="108" t="s">
        <v>106</v>
      </c>
      <c r="D43" s="317" t="str">
        <f>IF(VLOOKUP($C43&amp;D$4,'∆Ct and 2^(-∆Ct) means'!$A$3:$BD$86,43,FALSE)=0,"",VLOOKUP($C43&amp;D$4,'∆Ct and 2^(-∆Ct) means'!$A$3:$BD$86,43,FALSE))</f>
        <v/>
      </c>
      <c r="E43" s="313" t="str">
        <f>IF(VLOOKUP($C43&amp;E$4,'∆Ct and 2^(-∆Ct) means'!$A$3:$BD$86,43,FALSE)=0,"",VLOOKUP($C43&amp;E$4,'∆Ct and 2^(-∆Ct) means'!$A$3:$BD$86,43,FALSE))</f>
        <v/>
      </c>
      <c r="F43" s="313" t="str">
        <f>IF(VLOOKUP($C43&amp;F$4,'∆Ct and 2^(-∆Ct) means'!$A$3:$BD$86,43,FALSE)=0,"",VLOOKUP($C43&amp;F$4,'∆Ct and 2^(-∆Ct) means'!$A$3:$BD$86,43,FALSE))</f>
        <v/>
      </c>
      <c r="G43" s="313" t="str">
        <f>IF(VLOOKUP($C43&amp;G$4,'∆Ct and 2^(-∆Ct) means'!$A$3:$BD$86,43,FALSE)=0,"",VLOOKUP($C43&amp;G$4,'∆Ct and 2^(-∆Ct) means'!$A$3:$BD$86,43,FALSE))</f>
        <v/>
      </c>
      <c r="H43" s="313" t="str">
        <f>IF(VLOOKUP($C43&amp;H$4,'∆Ct and 2^(-∆Ct) means'!$A$3:$BD$86,43,FALSE)=0,"",VLOOKUP($C43&amp;H$4,'∆Ct and 2^(-∆Ct) means'!$A$3:$BD$86,43,FALSE))</f>
        <v/>
      </c>
      <c r="I43" s="313" t="str">
        <f>IF(VLOOKUP($C43&amp;I$4,'∆Ct and 2^(-∆Ct) means'!$A$3:$BD$86,43,FALSE)=0,"",VLOOKUP($C43&amp;I$4,'∆Ct and 2^(-∆Ct) means'!$A$3:$BD$86,43,FALSE))</f>
        <v/>
      </c>
      <c r="J43" s="313" t="str">
        <f>IF(VLOOKUP($C43&amp;J$4,'∆Ct and 2^(-∆Ct) means'!$A$3:$BD$86,43,FALSE)=0,"",VLOOKUP($C43&amp;J$4,'∆Ct and 2^(-∆Ct) means'!$A$3:$BD$86,43,FALSE))</f>
        <v/>
      </c>
      <c r="K43" s="313" t="str">
        <f>IF(VLOOKUP($C43&amp;K$4,'∆Ct and 2^(-∆Ct) means'!$A$3:$BD$86,43,FALSE)=0,"",VLOOKUP($C43&amp;K$4,'∆Ct and 2^(-∆Ct) means'!$A$3:$BD$86,43,FALSE))</f>
        <v/>
      </c>
      <c r="L43" s="313" t="str">
        <f>IF(VLOOKUP($C43&amp;L$4,'∆Ct and 2^(-∆Ct) means'!$A$3:$BD$86,43,FALSE)=0,"",VLOOKUP($C43&amp;L$4,'∆Ct and 2^(-∆Ct) means'!$A$3:$BD$86,43,FALSE))</f>
        <v/>
      </c>
      <c r="M43" s="313" t="str">
        <f>IF(VLOOKUP($C43&amp;M$4,'∆Ct and 2^(-∆Ct) means'!$A$3:$BD$86,43,FALSE)=0,"",VLOOKUP($C43&amp;M$4,'∆Ct and 2^(-∆Ct) means'!$A$3:$BD$86,43,FALSE))</f>
        <v/>
      </c>
      <c r="N43" s="313" t="str">
        <f>IF(VLOOKUP($C43&amp;N$4,'∆Ct and 2^(-∆Ct) means'!$A$3:$BD$86,43,FALSE)=0,"",VLOOKUP($C43&amp;N$4,'∆Ct and 2^(-∆Ct) means'!$A$3:$BD$86,43,FALSE))</f>
        <v/>
      </c>
      <c r="O43" s="318" t="str">
        <f>IF(VLOOKUP($C43&amp;O$4,'∆Ct and 2^(-∆Ct) means'!$A$3:$BD$86,43,FALSE)=0,"",VLOOKUP($C43&amp;O$4,'∆Ct and 2^(-∆Ct) means'!$A$3:$BD$86,43,FALSE))</f>
        <v/>
      </c>
      <c r="P43" s="201"/>
      <c r="Q43" s="201"/>
      <c r="R43" s="201"/>
      <c r="S43" s="201"/>
      <c r="T43" s="201"/>
      <c r="U43" s="201"/>
      <c r="V43" s="108" t="s">
        <v>106</v>
      </c>
      <c r="W43" s="127" t="str">
        <f>IF(VLOOKUP($V43&amp;W$4,'Calcul Worksheet'!$A$3:$HS$86,147,FALSE)=0,"",VLOOKUP($V43&amp;W$4,'Calcul Worksheet'!$A$3:$HS$86,147,FALSE))</f>
        <v/>
      </c>
      <c r="X43" s="123" t="str">
        <f>IF(VLOOKUP($V43&amp;X$4,'Calcul Worksheet'!$A$3:$HS$86,147,FALSE)=0,"",VLOOKUP($V43&amp;X$4,'Calcul Worksheet'!$A$3:$HS$86,147,FALSE))</f>
        <v/>
      </c>
      <c r="Y43" s="123" t="str">
        <f>IF(VLOOKUP($V43&amp;Y$4,'Calcul Worksheet'!$A$3:$HS$86,147,FALSE)=0,"",VLOOKUP($V43&amp;Y$4,'Calcul Worksheet'!$A$3:$HS$86,147,FALSE))</f>
        <v/>
      </c>
      <c r="Z43" s="123" t="str">
        <f>IF(VLOOKUP($V43&amp;Z$4,'Calcul Worksheet'!$A$3:$HS$86,147,FALSE)=0,"",VLOOKUP($V43&amp;Z$4,'Calcul Worksheet'!$A$3:$HS$86,147,FALSE))</f>
        <v/>
      </c>
      <c r="AA43" s="123" t="str">
        <f>IF(VLOOKUP($V43&amp;AA$4,'Calcul Worksheet'!$A$3:$HS$86,147,FALSE)=0,"",VLOOKUP($V43&amp;AA$4,'Calcul Worksheet'!$A$3:$HS$86,147,FALSE))</f>
        <v/>
      </c>
      <c r="AB43" s="123" t="str">
        <f>IF(VLOOKUP($V43&amp;AB$4,'Calcul Worksheet'!$A$3:$HS$86,147,FALSE)=0,"",VLOOKUP($V43&amp;AB$4,'Calcul Worksheet'!$A$3:$HS$86,147,FALSE))</f>
        <v/>
      </c>
      <c r="AC43" s="123" t="str">
        <f>IF(VLOOKUP($V43&amp;AC$4,'Calcul Worksheet'!$A$3:$HS$86,147,FALSE)=0,"",VLOOKUP($V43&amp;AC$4,'Calcul Worksheet'!$A$3:$HS$86,147,FALSE))</f>
        <v/>
      </c>
      <c r="AD43" s="123" t="str">
        <f>IF(VLOOKUP($V43&amp;AD$4,'Calcul Worksheet'!$A$3:$HS$86,147,FALSE)=0,"",VLOOKUP($V43&amp;AD$4,'Calcul Worksheet'!$A$3:$HS$86,147,FALSE))</f>
        <v/>
      </c>
      <c r="AE43" s="123" t="str">
        <f>IF(VLOOKUP($V43&amp;AE$4,'Calcul Worksheet'!$A$3:$HS$86,147,FALSE)=0,"",VLOOKUP($V43&amp;AE$4,'Calcul Worksheet'!$A$3:$HS$86,147,FALSE))</f>
        <v/>
      </c>
      <c r="AF43" s="123" t="str">
        <f>IF(VLOOKUP($V43&amp;AF$4,'Calcul Worksheet'!$A$3:$HS$86,147,FALSE)=0,"",VLOOKUP($V43&amp;AF$4,'Calcul Worksheet'!$A$3:$HS$86,147,FALSE))</f>
        <v/>
      </c>
      <c r="AG43" s="123" t="str">
        <f>IF(VLOOKUP($V43&amp;AG$4,'Calcul Worksheet'!$A$3:$HS$86,147,FALSE)=0,"",VLOOKUP($V43&amp;AG$4,'Calcul Worksheet'!$A$3:$HS$86,147,FALSE))</f>
        <v/>
      </c>
      <c r="AH43" s="128" t="str">
        <f>IF(VLOOKUP($V43&amp;AH$4,'Calcul Worksheet'!$A$3:$HS$86,147,FALSE)=0,"",VLOOKUP($V43&amp;AH$4,'Calcul Worksheet'!$A$3:$HS$86,147,FALSE))</f>
        <v/>
      </c>
      <c r="AI43" s="201"/>
      <c r="AJ43" s="201"/>
      <c r="AK43" s="201"/>
      <c r="AL43" s="201"/>
      <c r="AM43" s="201"/>
      <c r="AN43" s="201"/>
      <c r="AO43" s="201"/>
      <c r="AP43" s="201"/>
    </row>
    <row r="44" spans="2:42" ht="21.95" customHeight="1">
      <c r="C44" s="108" t="s">
        <v>107</v>
      </c>
      <c r="D44" s="317" t="str">
        <f>IF(VLOOKUP($C44&amp;D$4,'∆Ct and 2^(-∆Ct) means'!$A$3:$BD$86,43,FALSE)=0,"",VLOOKUP($C44&amp;D$4,'∆Ct and 2^(-∆Ct) means'!$A$3:$BD$86,43,FALSE))</f>
        <v/>
      </c>
      <c r="E44" s="313" t="str">
        <f>IF(VLOOKUP($C44&amp;E$4,'∆Ct and 2^(-∆Ct) means'!$A$3:$BD$86,43,FALSE)=0,"",VLOOKUP($C44&amp;E$4,'∆Ct and 2^(-∆Ct) means'!$A$3:$BD$86,43,FALSE))</f>
        <v/>
      </c>
      <c r="F44" s="313" t="str">
        <f>IF(VLOOKUP($C44&amp;F$4,'∆Ct and 2^(-∆Ct) means'!$A$3:$BD$86,43,FALSE)=0,"",VLOOKUP($C44&amp;F$4,'∆Ct and 2^(-∆Ct) means'!$A$3:$BD$86,43,FALSE))</f>
        <v/>
      </c>
      <c r="G44" s="313" t="str">
        <f>IF(VLOOKUP($C44&amp;G$4,'∆Ct and 2^(-∆Ct) means'!$A$3:$BD$86,43,FALSE)=0,"",VLOOKUP($C44&amp;G$4,'∆Ct and 2^(-∆Ct) means'!$A$3:$BD$86,43,FALSE))</f>
        <v/>
      </c>
      <c r="H44" s="313" t="str">
        <f>IF(VLOOKUP($C44&amp;H$4,'∆Ct and 2^(-∆Ct) means'!$A$3:$BD$86,43,FALSE)=0,"",VLOOKUP($C44&amp;H$4,'∆Ct and 2^(-∆Ct) means'!$A$3:$BD$86,43,FALSE))</f>
        <v/>
      </c>
      <c r="I44" s="313" t="str">
        <f>IF(VLOOKUP($C44&amp;I$4,'∆Ct and 2^(-∆Ct) means'!$A$3:$BD$86,43,FALSE)=0,"",VLOOKUP($C44&amp;I$4,'∆Ct and 2^(-∆Ct) means'!$A$3:$BD$86,43,FALSE))</f>
        <v/>
      </c>
      <c r="J44" s="313" t="str">
        <f>IF(VLOOKUP($C44&amp;J$4,'∆Ct and 2^(-∆Ct) means'!$A$3:$BD$86,43,FALSE)=0,"",VLOOKUP($C44&amp;J$4,'∆Ct and 2^(-∆Ct) means'!$A$3:$BD$86,43,FALSE))</f>
        <v/>
      </c>
      <c r="K44" s="313" t="str">
        <f>IF(VLOOKUP($C44&amp;K$4,'∆Ct and 2^(-∆Ct) means'!$A$3:$BD$86,43,FALSE)=0,"",VLOOKUP($C44&amp;K$4,'∆Ct and 2^(-∆Ct) means'!$A$3:$BD$86,43,FALSE))</f>
        <v/>
      </c>
      <c r="L44" s="313" t="str">
        <f>IF(VLOOKUP($C44&amp;L$4,'∆Ct and 2^(-∆Ct) means'!$A$3:$BD$86,43,FALSE)=0,"",VLOOKUP($C44&amp;L$4,'∆Ct and 2^(-∆Ct) means'!$A$3:$BD$86,43,FALSE))</f>
        <v/>
      </c>
      <c r="M44" s="313" t="str">
        <f>IF(VLOOKUP($C44&amp;M$4,'∆Ct and 2^(-∆Ct) means'!$A$3:$BD$86,43,FALSE)=0,"",VLOOKUP($C44&amp;M$4,'∆Ct and 2^(-∆Ct) means'!$A$3:$BD$86,43,FALSE))</f>
        <v/>
      </c>
      <c r="N44" s="313" t="str">
        <f>IF(VLOOKUP($C44&amp;N$4,'∆Ct and 2^(-∆Ct) means'!$A$3:$BD$86,43,FALSE)=0,"",VLOOKUP($C44&amp;N$4,'∆Ct and 2^(-∆Ct) means'!$A$3:$BD$86,43,FALSE))</f>
        <v/>
      </c>
      <c r="O44" s="318" t="str">
        <f>IF(VLOOKUP($C44&amp;O$4,'∆Ct and 2^(-∆Ct) means'!$A$3:$BD$86,43,FALSE)=0,"",VLOOKUP($C44&amp;O$4,'∆Ct and 2^(-∆Ct) means'!$A$3:$BD$86,43,FALSE))</f>
        <v/>
      </c>
      <c r="P44" s="201"/>
      <c r="Q44" s="201"/>
      <c r="R44" s="201"/>
      <c r="S44" s="201"/>
      <c r="T44" s="201"/>
      <c r="U44" s="201"/>
      <c r="V44" s="108" t="s">
        <v>107</v>
      </c>
      <c r="W44" s="127" t="str">
        <f>IF(VLOOKUP($V44&amp;W$4,'Calcul Worksheet'!$A$3:$HS$86,147,FALSE)=0,"",VLOOKUP($V44&amp;W$4,'Calcul Worksheet'!$A$3:$HS$86,147,FALSE))</f>
        <v/>
      </c>
      <c r="X44" s="123" t="str">
        <f>IF(VLOOKUP($V44&amp;X$4,'Calcul Worksheet'!$A$3:$HS$86,147,FALSE)=0,"",VLOOKUP($V44&amp;X$4,'Calcul Worksheet'!$A$3:$HS$86,147,FALSE))</f>
        <v/>
      </c>
      <c r="Y44" s="123" t="str">
        <f>IF(VLOOKUP($V44&amp;Y$4,'Calcul Worksheet'!$A$3:$HS$86,147,FALSE)=0,"",VLOOKUP($V44&amp;Y$4,'Calcul Worksheet'!$A$3:$HS$86,147,FALSE))</f>
        <v/>
      </c>
      <c r="Z44" s="123" t="str">
        <f>IF(VLOOKUP($V44&amp;Z$4,'Calcul Worksheet'!$A$3:$HS$86,147,FALSE)=0,"",VLOOKUP($V44&amp;Z$4,'Calcul Worksheet'!$A$3:$HS$86,147,FALSE))</f>
        <v/>
      </c>
      <c r="AA44" s="123" t="str">
        <f>IF(VLOOKUP($V44&amp;AA$4,'Calcul Worksheet'!$A$3:$HS$86,147,FALSE)=0,"",VLOOKUP($V44&amp;AA$4,'Calcul Worksheet'!$A$3:$HS$86,147,FALSE))</f>
        <v/>
      </c>
      <c r="AB44" s="123" t="str">
        <f>IF(VLOOKUP($V44&amp;AB$4,'Calcul Worksheet'!$A$3:$HS$86,147,FALSE)=0,"",VLOOKUP($V44&amp;AB$4,'Calcul Worksheet'!$A$3:$HS$86,147,FALSE))</f>
        <v/>
      </c>
      <c r="AC44" s="123" t="str">
        <f>IF(VLOOKUP($V44&amp;AC$4,'Calcul Worksheet'!$A$3:$HS$86,147,FALSE)=0,"",VLOOKUP($V44&amp;AC$4,'Calcul Worksheet'!$A$3:$HS$86,147,FALSE))</f>
        <v/>
      </c>
      <c r="AD44" s="123" t="str">
        <f>IF(VLOOKUP($V44&amp;AD$4,'Calcul Worksheet'!$A$3:$HS$86,147,FALSE)=0,"",VLOOKUP($V44&amp;AD$4,'Calcul Worksheet'!$A$3:$HS$86,147,FALSE))</f>
        <v/>
      </c>
      <c r="AE44" s="123" t="str">
        <f>IF(VLOOKUP($V44&amp;AE$4,'Calcul Worksheet'!$A$3:$HS$86,147,FALSE)=0,"",VLOOKUP($V44&amp;AE$4,'Calcul Worksheet'!$A$3:$HS$86,147,FALSE))</f>
        <v/>
      </c>
      <c r="AF44" s="123" t="str">
        <f>IF(VLOOKUP($V44&amp;AF$4,'Calcul Worksheet'!$A$3:$HS$86,147,FALSE)=0,"",VLOOKUP($V44&amp;AF$4,'Calcul Worksheet'!$A$3:$HS$86,147,FALSE))</f>
        <v/>
      </c>
      <c r="AG44" s="123" t="str">
        <f>IF(VLOOKUP($V44&amp;AG$4,'Calcul Worksheet'!$A$3:$HS$86,147,FALSE)=0,"",VLOOKUP($V44&amp;AG$4,'Calcul Worksheet'!$A$3:$HS$86,147,FALSE))</f>
        <v/>
      </c>
      <c r="AH44" s="128" t="str">
        <f>IF(VLOOKUP($V44&amp;AH$4,'Calcul Worksheet'!$A$3:$HS$86,147,FALSE)=0,"",VLOOKUP($V44&amp;AH$4,'Calcul Worksheet'!$A$3:$HS$86,147,FALSE))</f>
        <v/>
      </c>
      <c r="AI44" s="201"/>
      <c r="AJ44" s="201"/>
      <c r="AK44" s="201"/>
      <c r="AL44" s="201"/>
      <c r="AM44" s="201"/>
      <c r="AN44" s="201"/>
      <c r="AO44" s="201"/>
      <c r="AP44" s="201"/>
    </row>
    <row r="45" spans="2:42" ht="21.95" customHeight="1">
      <c r="C45" s="108" t="s">
        <v>108</v>
      </c>
      <c r="D45" s="317" t="str">
        <f>IF(VLOOKUP($C45&amp;D$4,'∆Ct and 2^(-∆Ct) means'!$A$3:$BD$86,43,FALSE)=0,"",VLOOKUP($C45&amp;D$4,'∆Ct and 2^(-∆Ct) means'!$A$3:$BD$86,43,FALSE))</f>
        <v/>
      </c>
      <c r="E45" s="313" t="str">
        <f>IF(VLOOKUP($C45&amp;E$4,'∆Ct and 2^(-∆Ct) means'!$A$3:$BD$86,43,FALSE)=0,"",VLOOKUP($C45&amp;E$4,'∆Ct and 2^(-∆Ct) means'!$A$3:$BD$86,43,FALSE))</f>
        <v/>
      </c>
      <c r="F45" s="313" t="str">
        <f>IF(VLOOKUP($C45&amp;F$4,'∆Ct and 2^(-∆Ct) means'!$A$3:$BD$86,43,FALSE)=0,"",VLOOKUP($C45&amp;F$4,'∆Ct and 2^(-∆Ct) means'!$A$3:$BD$86,43,FALSE))</f>
        <v/>
      </c>
      <c r="G45" s="313" t="str">
        <f>IF(VLOOKUP($C45&amp;G$4,'∆Ct and 2^(-∆Ct) means'!$A$3:$BD$86,43,FALSE)=0,"",VLOOKUP($C45&amp;G$4,'∆Ct and 2^(-∆Ct) means'!$A$3:$BD$86,43,FALSE))</f>
        <v/>
      </c>
      <c r="H45" s="313" t="str">
        <f>IF(VLOOKUP($C45&amp;H$4,'∆Ct and 2^(-∆Ct) means'!$A$3:$BD$86,43,FALSE)=0,"",VLOOKUP($C45&amp;H$4,'∆Ct and 2^(-∆Ct) means'!$A$3:$BD$86,43,FALSE))</f>
        <v/>
      </c>
      <c r="I45" s="313" t="str">
        <f>IF(VLOOKUP($C45&amp;I$4,'∆Ct and 2^(-∆Ct) means'!$A$3:$BD$86,43,FALSE)=0,"",VLOOKUP($C45&amp;I$4,'∆Ct and 2^(-∆Ct) means'!$A$3:$BD$86,43,FALSE))</f>
        <v/>
      </c>
      <c r="J45" s="313" t="str">
        <f>IF(VLOOKUP($C45&amp;J$4,'∆Ct and 2^(-∆Ct) means'!$A$3:$BD$86,43,FALSE)=0,"",VLOOKUP($C45&amp;J$4,'∆Ct and 2^(-∆Ct) means'!$A$3:$BD$86,43,FALSE))</f>
        <v/>
      </c>
      <c r="K45" s="313" t="str">
        <f>IF(VLOOKUP($C45&amp;K$4,'∆Ct and 2^(-∆Ct) means'!$A$3:$BD$86,43,FALSE)=0,"",VLOOKUP($C45&amp;K$4,'∆Ct and 2^(-∆Ct) means'!$A$3:$BD$86,43,FALSE))</f>
        <v/>
      </c>
      <c r="L45" s="313" t="str">
        <f>IF(VLOOKUP($C45&amp;L$4,'∆Ct and 2^(-∆Ct) means'!$A$3:$BD$86,43,FALSE)=0,"",VLOOKUP($C45&amp;L$4,'∆Ct and 2^(-∆Ct) means'!$A$3:$BD$86,43,FALSE))</f>
        <v/>
      </c>
      <c r="M45" s="313" t="str">
        <f>IF(VLOOKUP($C45&amp;M$4,'∆Ct and 2^(-∆Ct) means'!$A$3:$BD$86,43,FALSE)=0,"",VLOOKUP($C45&amp;M$4,'∆Ct and 2^(-∆Ct) means'!$A$3:$BD$86,43,FALSE))</f>
        <v/>
      </c>
      <c r="N45" s="313" t="str">
        <f>IF(VLOOKUP($C45&amp;N$4,'∆Ct and 2^(-∆Ct) means'!$A$3:$BD$86,43,FALSE)=0,"",VLOOKUP($C45&amp;N$4,'∆Ct and 2^(-∆Ct) means'!$A$3:$BD$86,43,FALSE))</f>
        <v/>
      </c>
      <c r="O45" s="318" t="str">
        <f>IF(VLOOKUP($C45&amp;O$4,'∆Ct and 2^(-∆Ct) means'!$A$3:$BD$86,43,FALSE)=0,"",VLOOKUP($C45&amp;O$4,'∆Ct and 2^(-∆Ct) means'!$A$3:$BD$86,43,FALSE))</f>
        <v/>
      </c>
      <c r="P45" s="201"/>
      <c r="Q45" s="201"/>
      <c r="R45" s="201"/>
      <c r="S45" s="201"/>
      <c r="T45" s="201"/>
      <c r="U45" s="201"/>
      <c r="V45" s="108" t="s">
        <v>108</v>
      </c>
      <c r="W45" s="127" t="str">
        <f>IF(VLOOKUP($V45&amp;W$4,'Calcul Worksheet'!$A$3:$HS$86,147,FALSE)=0,"",VLOOKUP($V45&amp;W$4,'Calcul Worksheet'!$A$3:$HS$86,147,FALSE))</f>
        <v/>
      </c>
      <c r="X45" s="123" t="str">
        <f>IF(VLOOKUP($V45&amp;X$4,'Calcul Worksheet'!$A$3:$HS$86,147,FALSE)=0,"",VLOOKUP($V45&amp;X$4,'Calcul Worksheet'!$A$3:$HS$86,147,FALSE))</f>
        <v/>
      </c>
      <c r="Y45" s="123" t="str">
        <f>IF(VLOOKUP($V45&amp;Y$4,'Calcul Worksheet'!$A$3:$HS$86,147,FALSE)=0,"",VLOOKUP($V45&amp;Y$4,'Calcul Worksheet'!$A$3:$HS$86,147,FALSE))</f>
        <v/>
      </c>
      <c r="Z45" s="123" t="str">
        <f>IF(VLOOKUP($V45&amp;Z$4,'Calcul Worksheet'!$A$3:$HS$86,147,FALSE)=0,"",VLOOKUP($V45&amp;Z$4,'Calcul Worksheet'!$A$3:$HS$86,147,FALSE))</f>
        <v/>
      </c>
      <c r="AA45" s="123" t="str">
        <f>IF(VLOOKUP($V45&amp;AA$4,'Calcul Worksheet'!$A$3:$HS$86,147,FALSE)=0,"",VLOOKUP($V45&amp;AA$4,'Calcul Worksheet'!$A$3:$HS$86,147,FALSE))</f>
        <v/>
      </c>
      <c r="AB45" s="123" t="str">
        <f>IF(VLOOKUP($V45&amp;AB$4,'Calcul Worksheet'!$A$3:$HS$86,147,FALSE)=0,"",VLOOKUP($V45&amp;AB$4,'Calcul Worksheet'!$A$3:$HS$86,147,FALSE))</f>
        <v/>
      </c>
      <c r="AC45" s="123" t="str">
        <f>IF(VLOOKUP($V45&amp;AC$4,'Calcul Worksheet'!$A$3:$HS$86,147,FALSE)=0,"",VLOOKUP($V45&amp;AC$4,'Calcul Worksheet'!$A$3:$HS$86,147,FALSE))</f>
        <v/>
      </c>
      <c r="AD45" s="123" t="str">
        <f>IF(VLOOKUP($V45&amp;AD$4,'Calcul Worksheet'!$A$3:$HS$86,147,FALSE)=0,"",VLOOKUP($V45&amp;AD$4,'Calcul Worksheet'!$A$3:$HS$86,147,FALSE))</f>
        <v/>
      </c>
      <c r="AE45" s="123" t="str">
        <f>IF(VLOOKUP($V45&amp;AE$4,'Calcul Worksheet'!$A$3:$HS$86,147,FALSE)=0,"",VLOOKUP($V45&amp;AE$4,'Calcul Worksheet'!$A$3:$HS$86,147,FALSE))</f>
        <v/>
      </c>
      <c r="AF45" s="123" t="str">
        <f>IF(VLOOKUP($V45&amp;AF$4,'Calcul Worksheet'!$A$3:$HS$86,147,FALSE)=0,"",VLOOKUP($V45&amp;AF$4,'Calcul Worksheet'!$A$3:$HS$86,147,FALSE))</f>
        <v/>
      </c>
      <c r="AG45" s="123" t="str">
        <f>IF(VLOOKUP($V45&amp;AG$4,'Calcul Worksheet'!$A$3:$HS$86,147,FALSE)=0,"",VLOOKUP($V45&amp;AG$4,'Calcul Worksheet'!$A$3:$HS$86,147,FALSE))</f>
        <v/>
      </c>
      <c r="AH45" s="128" t="str">
        <f>IF(VLOOKUP($V45&amp;AH$4,'Calcul Worksheet'!$A$3:$HS$86,147,FALSE)=0,"",VLOOKUP($V45&amp;AH$4,'Calcul Worksheet'!$A$3:$HS$86,147,FALSE))</f>
        <v/>
      </c>
      <c r="AI45" s="201"/>
      <c r="AJ45" s="201"/>
      <c r="AK45" s="201"/>
      <c r="AL45" s="201"/>
      <c r="AM45" s="201"/>
      <c r="AN45" s="201"/>
      <c r="AO45" s="201"/>
      <c r="AP45" s="201"/>
    </row>
    <row r="46" spans="2:42" ht="21.95" customHeight="1">
      <c r="C46" s="108" t="s">
        <v>109</v>
      </c>
      <c r="D46" s="317" t="str">
        <f>IF(VLOOKUP($C46&amp;D$4,'∆Ct and 2^(-∆Ct) means'!$A$3:$BD$86,43,FALSE)=0,"",VLOOKUP($C46&amp;D$4,'∆Ct and 2^(-∆Ct) means'!$A$3:$BD$86,43,FALSE))</f>
        <v/>
      </c>
      <c r="E46" s="313" t="str">
        <f>IF(VLOOKUP($C46&amp;E$4,'∆Ct and 2^(-∆Ct) means'!$A$3:$BD$86,43,FALSE)=0,"",VLOOKUP($C46&amp;E$4,'∆Ct and 2^(-∆Ct) means'!$A$3:$BD$86,43,FALSE))</f>
        <v/>
      </c>
      <c r="F46" s="313" t="str">
        <f>IF(VLOOKUP($C46&amp;F$4,'∆Ct and 2^(-∆Ct) means'!$A$3:$BD$86,43,FALSE)=0,"",VLOOKUP($C46&amp;F$4,'∆Ct and 2^(-∆Ct) means'!$A$3:$BD$86,43,FALSE))</f>
        <v/>
      </c>
      <c r="G46" s="313" t="str">
        <f>IF(VLOOKUP($C46&amp;G$4,'∆Ct and 2^(-∆Ct) means'!$A$3:$BD$86,43,FALSE)=0,"",VLOOKUP($C46&amp;G$4,'∆Ct and 2^(-∆Ct) means'!$A$3:$BD$86,43,FALSE))</f>
        <v/>
      </c>
      <c r="H46" s="313" t="str">
        <f>IF(VLOOKUP($C46&amp;H$4,'∆Ct and 2^(-∆Ct) means'!$A$3:$BD$86,43,FALSE)=0,"",VLOOKUP($C46&amp;H$4,'∆Ct and 2^(-∆Ct) means'!$A$3:$BD$86,43,FALSE))</f>
        <v/>
      </c>
      <c r="I46" s="313" t="str">
        <f>IF(VLOOKUP($C46&amp;I$4,'∆Ct and 2^(-∆Ct) means'!$A$3:$BD$86,43,FALSE)=0,"",VLOOKUP($C46&amp;I$4,'∆Ct and 2^(-∆Ct) means'!$A$3:$BD$86,43,FALSE))</f>
        <v/>
      </c>
      <c r="J46" s="313" t="str">
        <f>IF(VLOOKUP($C46&amp;J$4,'∆Ct and 2^(-∆Ct) means'!$A$3:$BD$86,43,FALSE)=0,"",VLOOKUP($C46&amp;J$4,'∆Ct and 2^(-∆Ct) means'!$A$3:$BD$86,43,FALSE))</f>
        <v/>
      </c>
      <c r="K46" s="313" t="str">
        <f>IF(VLOOKUP($C46&amp;K$4,'∆Ct and 2^(-∆Ct) means'!$A$3:$BD$86,43,FALSE)=0,"",VLOOKUP($C46&amp;K$4,'∆Ct and 2^(-∆Ct) means'!$A$3:$BD$86,43,FALSE))</f>
        <v/>
      </c>
      <c r="L46" s="313" t="str">
        <f>IF(VLOOKUP($C46&amp;L$4,'∆Ct and 2^(-∆Ct) means'!$A$3:$BD$86,43,FALSE)=0,"",VLOOKUP($C46&amp;L$4,'∆Ct and 2^(-∆Ct) means'!$A$3:$BD$86,43,FALSE))</f>
        <v/>
      </c>
      <c r="M46" s="313" t="str">
        <f>IF(VLOOKUP($C46&amp;M$4,'∆Ct and 2^(-∆Ct) means'!$A$3:$BD$86,43,FALSE)=0,"",VLOOKUP($C46&amp;M$4,'∆Ct and 2^(-∆Ct) means'!$A$3:$BD$86,43,FALSE))</f>
        <v/>
      </c>
      <c r="N46" s="313" t="str">
        <f>IF(VLOOKUP($C46&amp;N$4,'∆Ct and 2^(-∆Ct) means'!$A$3:$BD$86,43,FALSE)=0,"",VLOOKUP($C46&amp;N$4,'∆Ct and 2^(-∆Ct) means'!$A$3:$BD$86,43,FALSE))</f>
        <v/>
      </c>
      <c r="O46" s="318" t="str">
        <f>IF(VLOOKUP($C46&amp;O$4,'∆Ct and 2^(-∆Ct) means'!$A$3:$BD$86,43,FALSE)=0,"",VLOOKUP($C46&amp;O$4,'∆Ct and 2^(-∆Ct) means'!$A$3:$BD$86,43,FALSE))</f>
        <v/>
      </c>
      <c r="P46" s="201"/>
      <c r="Q46" s="201"/>
      <c r="R46" s="201"/>
      <c r="S46" s="201"/>
      <c r="T46" s="201"/>
      <c r="U46" s="201"/>
      <c r="V46" s="108" t="s">
        <v>109</v>
      </c>
      <c r="W46" s="127" t="str">
        <f>IF(VLOOKUP($V46&amp;W$4,'Calcul Worksheet'!$A$3:$HS$86,147,FALSE)=0,"",VLOOKUP($V46&amp;W$4,'Calcul Worksheet'!$A$3:$HS$86,147,FALSE))</f>
        <v/>
      </c>
      <c r="X46" s="123" t="str">
        <f>IF(VLOOKUP($V46&amp;X$4,'Calcul Worksheet'!$A$3:$HS$86,147,FALSE)=0,"",VLOOKUP($V46&amp;X$4,'Calcul Worksheet'!$A$3:$HS$86,147,FALSE))</f>
        <v/>
      </c>
      <c r="Y46" s="123" t="str">
        <f>IF(VLOOKUP($V46&amp;Y$4,'Calcul Worksheet'!$A$3:$HS$86,147,FALSE)=0,"",VLOOKUP($V46&amp;Y$4,'Calcul Worksheet'!$A$3:$HS$86,147,FALSE))</f>
        <v/>
      </c>
      <c r="Z46" s="123" t="str">
        <f>IF(VLOOKUP($V46&amp;Z$4,'Calcul Worksheet'!$A$3:$HS$86,147,FALSE)=0,"",VLOOKUP($V46&amp;Z$4,'Calcul Worksheet'!$A$3:$HS$86,147,FALSE))</f>
        <v/>
      </c>
      <c r="AA46" s="123" t="str">
        <f>IF(VLOOKUP($V46&amp;AA$4,'Calcul Worksheet'!$A$3:$HS$86,147,FALSE)=0,"",VLOOKUP($V46&amp;AA$4,'Calcul Worksheet'!$A$3:$HS$86,147,FALSE))</f>
        <v/>
      </c>
      <c r="AB46" s="123" t="str">
        <f>IF(VLOOKUP($V46&amp;AB$4,'Calcul Worksheet'!$A$3:$HS$86,147,FALSE)=0,"",VLOOKUP($V46&amp;AB$4,'Calcul Worksheet'!$A$3:$HS$86,147,FALSE))</f>
        <v/>
      </c>
      <c r="AC46" s="123" t="str">
        <f>IF(VLOOKUP($V46&amp;AC$4,'Calcul Worksheet'!$A$3:$HS$86,147,FALSE)=0,"",VLOOKUP($V46&amp;AC$4,'Calcul Worksheet'!$A$3:$HS$86,147,FALSE))</f>
        <v/>
      </c>
      <c r="AD46" s="123" t="str">
        <f>IF(VLOOKUP($V46&amp;AD$4,'Calcul Worksheet'!$A$3:$HS$86,147,FALSE)=0,"",VLOOKUP($V46&amp;AD$4,'Calcul Worksheet'!$A$3:$HS$86,147,FALSE))</f>
        <v/>
      </c>
      <c r="AE46" s="123" t="str">
        <f>IF(VLOOKUP($V46&amp;AE$4,'Calcul Worksheet'!$A$3:$HS$86,147,FALSE)=0,"",VLOOKUP($V46&amp;AE$4,'Calcul Worksheet'!$A$3:$HS$86,147,FALSE))</f>
        <v/>
      </c>
      <c r="AF46" s="123" t="str">
        <f>IF(VLOOKUP($V46&amp;AF$4,'Calcul Worksheet'!$A$3:$HS$86,147,FALSE)=0,"",VLOOKUP($V46&amp;AF$4,'Calcul Worksheet'!$A$3:$HS$86,147,FALSE))</f>
        <v/>
      </c>
      <c r="AG46" s="123" t="str">
        <f>IF(VLOOKUP($V46&amp;AG$4,'Calcul Worksheet'!$A$3:$HS$86,147,FALSE)=0,"",VLOOKUP($V46&amp;AG$4,'Calcul Worksheet'!$A$3:$HS$86,147,FALSE))</f>
        <v/>
      </c>
      <c r="AH46" s="128" t="str">
        <f>IF(VLOOKUP($V46&amp;AH$4,'Calcul Worksheet'!$A$3:$HS$86,147,FALSE)=0,"",VLOOKUP($V46&amp;AH$4,'Calcul Worksheet'!$A$3:$HS$86,147,FALSE))</f>
        <v/>
      </c>
      <c r="AI46" s="201"/>
      <c r="AJ46" s="201"/>
      <c r="AK46" s="201"/>
      <c r="AL46" s="201"/>
      <c r="AM46" s="201"/>
      <c r="AN46" s="201"/>
      <c r="AO46" s="201"/>
      <c r="AP46" s="201"/>
    </row>
    <row r="47" spans="2:42" ht="21.95" customHeight="1">
      <c r="C47" s="108" t="s">
        <v>110</v>
      </c>
      <c r="D47" s="319" t="str">
        <f>IF(VLOOKUP($C47&amp;D$4,'∆Ct and 2^(-∆Ct) means'!$A$3:$BD$86,43,FALSE)=0,"",VLOOKUP($C47&amp;D$4,'∆Ct and 2^(-∆Ct) means'!$A$3:$BD$86,43,FALSE))</f>
        <v/>
      </c>
      <c r="E47" s="320" t="str">
        <f>IF(VLOOKUP($C47&amp;E$4,'∆Ct and 2^(-∆Ct) means'!$A$3:$BD$86,43,FALSE)=0,"",VLOOKUP($C47&amp;E$4,'∆Ct and 2^(-∆Ct) means'!$A$3:$BD$86,43,FALSE))</f>
        <v/>
      </c>
      <c r="F47" s="320" t="str">
        <f>IF(VLOOKUP($C47&amp;F$4,'∆Ct and 2^(-∆Ct) means'!$A$3:$BD$86,43,FALSE)=0,"",VLOOKUP($C47&amp;F$4,'∆Ct and 2^(-∆Ct) means'!$A$3:$BD$86,43,FALSE))</f>
        <v/>
      </c>
      <c r="G47" s="320" t="str">
        <f>IF(VLOOKUP($C47&amp;G$4,'∆Ct and 2^(-∆Ct) means'!$A$3:$BD$86,43,FALSE)=0,"",VLOOKUP($C47&amp;G$4,'∆Ct and 2^(-∆Ct) means'!$A$3:$BD$86,43,FALSE))</f>
        <v/>
      </c>
      <c r="H47" s="320" t="str">
        <f>IF(VLOOKUP($C47&amp;H$4,'∆Ct and 2^(-∆Ct) means'!$A$3:$BD$86,43,FALSE)=0,"",VLOOKUP($C47&amp;H$4,'∆Ct and 2^(-∆Ct) means'!$A$3:$BD$86,43,FALSE))</f>
        <v/>
      </c>
      <c r="I47" s="320" t="str">
        <f>IF(VLOOKUP($C47&amp;I$4,'∆Ct and 2^(-∆Ct) means'!$A$3:$BD$86,43,FALSE)=0,"",VLOOKUP($C47&amp;I$4,'∆Ct and 2^(-∆Ct) means'!$A$3:$BD$86,43,FALSE))</f>
        <v/>
      </c>
      <c r="J47" s="320" t="str">
        <f>IF(VLOOKUP($C47&amp;J$4,'∆Ct and 2^(-∆Ct) means'!$A$3:$BD$86,43,FALSE)=0,"",VLOOKUP($C47&amp;J$4,'∆Ct and 2^(-∆Ct) means'!$A$3:$BD$86,43,FALSE))</f>
        <v/>
      </c>
      <c r="K47" s="320" t="str">
        <f>IF(VLOOKUP($C47&amp;K$4,'∆Ct and 2^(-∆Ct) means'!$A$3:$BD$86,43,FALSE)=0,"",VLOOKUP($C47&amp;K$4,'∆Ct and 2^(-∆Ct) means'!$A$3:$BD$86,43,FALSE))</f>
        <v/>
      </c>
      <c r="L47" s="320" t="str">
        <f>IF(VLOOKUP($C47&amp;L$4,'∆Ct and 2^(-∆Ct) means'!$A$3:$BD$86,43,FALSE)=0,"",VLOOKUP($C47&amp;L$4,'∆Ct and 2^(-∆Ct) means'!$A$3:$BD$86,43,FALSE))</f>
        <v/>
      </c>
      <c r="M47" s="320" t="str">
        <f>IF(VLOOKUP($C47&amp;M$4,'∆Ct and 2^(-∆Ct) means'!$A$3:$BD$86,43,FALSE)=0,"",VLOOKUP($C47&amp;M$4,'∆Ct and 2^(-∆Ct) means'!$A$3:$BD$86,43,FALSE))</f>
        <v/>
      </c>
      <c r="N47" s="320" t="str">
        <f>IF(VLOOKUP($C47&amp;N$4,'∆Ct and 2^(-∆Ct) means'!$A$3:$BD$86,43,FALSE)=0,"",VLOOKUP($C47&amp;N$4,'∆Ct and 2^(-∆Ct) means'!$A$3:$BD$86,43,FALSE))</f>
        <v/>
      </c>
      <c r="O47" s="321" t="str">
        <f>IF(VLOOKUP($C47&amp;O$4,'∆Ct and 2^(-∆Ct) means'!$A$3:$BD$86,43,FALSE)=0,"",VLOOKUP($C47&amp;O$4,'∆Ct and 2^(-∆Ct) means'!$A$3:$BD$86,43,FALSE))</f>
        <v/>
      </c>
      <c r="P47" s="201"/>
      <c r="Q47" s="201"/>
      <c r="R47" s="201"/>
      <c r="S47" s="201"/>
      <c r="T47" s="201"/>
      <c r="U47" s="201"/>
      <c r="V47" s="108" t="s">
        <v>110</v>
      </c>
      <c r="W47" s="129" t="str">
        <f>IF(VLOOKUP($V47&amp;W$4,'Calcul Worksheet'!$A$3:$HS$86,147,FALSE)=0,"",VLOOKUP($V47&amp;W$4,'Calcul Worksheet'!$A$3:$HS$86,147,FALSE))</f>
        <v/>
      </c>
      <c r="X47" s="130" t="str">
        <f>IF(VLOOKUP($V47&amp;X$4,'Calcul Worksheet'!$A$3:$HS$86,147,FALSE)=0,"",VLOOKUP($V47&amp;X$4,'Calcul Worksheet'!$A$3:$HS$86,147,FALSE))</f>
        <v/>
      </c>
      <c r="Y47" s="130" t="str">
        <f>IF(VLOOKUP($V47&amp;Y$4,'Calcul Worksheet'!$A$3:$HS$86,147,FALSE)=0,"",VLOOKUP($V47&amp;Y$4,'Calcul Worksheet'!$A$3:$HS$86,147,FALSE))</f>
        <v/>
      </c>
      <c r="Z47" s="130" t="str">
        <f>IF(VLOOKUP($V47&amp;Z$4,'Calcul Worksheet'!$A$3:$HS$86,147,FALSE)=0,"",VLOOKUP($V47&amp;Z$4,'Calcul Worksheet'!$A$3:$HS$86,147,FALSE))</f>
        <v/>
      </c>
      <c r="AA47" s="130" t="str">
        <f>IF(VLOOKUP($V47&amp;AA$4,'Calcul Worksheet'!$A$3:$HS$86,147,FALSE)=0,"",VLOOKUP($V47&amp;AA$4,'Calcul Worksheet'!$A$3:$HS$86,147,FALSE))</f>
        <v/>
      </c>
      <c r="AB47" s="130" t="str">
        <f>IF(VLOOKUP($V47&amp;AB$4,'Calcul Worksheet'!$A$3:$HS$86,147,FALSE)=0,"",VLOOKUP($V47&amp;AB$4,'Calcul Worksheet'!$A$3:$HS$86,147,FALSE))</f>
        <v/>
      </c>
      <c r="AC47" s="130" t="str">
        <f>IF(VLOOKUP($V47&amp;AC$4,'Calcul Worksheet'!$A$3:$HS$86,147,FALSE)=0,"",VLOOKUP($V47&amp;AC$4,'Calcul Worksheet'!$A$3:$HS$86,147,FALSE))</f>
        <v/>
      </c>
      <c r="AD47" s="130" t="str">
        <f>IF(VLOOKUP($V47&amp;AD$4,'Calcul Worksheet'!$A$3:$HS$86,147,FALSE)=0,"",VLOOKUP($V47&amp;AD$4,'Calcul Worksheet'!$A$3:$HS$86,147,FALSE))</f>
        <v/>
      </c>
      <c r="AE47" s="130" t="str">
        <f>IF(VLOOKUP($V47&amp;AE$4,'Calcul Worksheet'!$A$3:$HS$86,147,FALSE)=0,"",VLOOKUP($V47&amp;AE$4,'Calcul Worksheet'!$A$3:$HS$86,147,FALSE))</f>
        <v/>
      </c>
      <c r="AF47" s="130" t="str">
        <f>IF(VLOOKUP($V47&amp;AF$4,'Calcul Worksheet'!$A$3:$HS$86,147,FALSE)=0,"",VLOOKUP($V47&amp;AF$4,'Calcul Worksheet'!$A$3:$HS$86,147,FALSE))</f>
        <v/>
      </c>
      <c r="AG47" s="130" t="str">
        <f>IF(VLOOKUP($V47&amp;AG$4,'Calcul Worksheet'!$A$3:$HS$86,147,FALSE)=0,"",VLOOKUP($V47&amp;AG$4,'Calcul Worksheet'!$A$3:$HS$86,147,FALSE))</f>
        <v/>
      </c>
      <c r="AH47" s="131" t="str">
        <f>IF(VLOOKUP($V47&amp;AH$4,'Calcul Worksheet'!$A$3:$HS$86,147,FALSE)=0,"",VLOOKUP($V47&amp;AH$4,'Calcul Worksheet'!$A$3:$HS$86,147,FALSE))</f>
        <v/>
      </c>
      <c r="AI47" s="201"/>
      <c r="AJ47" s="201"/>
      <c r="AK47" s="201"/>
      <c r="AL47" s="201"/>
      <c r="AM47" s="201"/>
      <c r="AN47" s="201"/>
      <c r="AO47" s="201"/>
      <c r="AP47" s="201"/>
    </row>
    <row r="48" spans="2:42">
      <c r="B48" s="201"/>
      <c r="C48" s="201"/>
      <c r="D48" s="201"/>
      <c r="E48" s="201"/>
      <c r="F48" s="201"/>
      <c r="G48" s="201"/>
      <c r="H48" s="201"/>
      <c r="I48" s="201"/>
      <c r="J48" s="201"/>
      <c r="K48" s="201"/>
      <c r="L48" s="201"/>
      <c r="M48" s="201"/>
      <c r="N48" s="201"/>
      <c r="O48" s="201"/>
      <c r="P48" s="201"/>
      <c r="Q48" s="201"/>
      <c r="R48" s="201"/>
      <c r="S48" s="201"/>
      <c r="T48" s="201"/>
      <c r="U48" s="201"/>
      <c r="V48" s="201"/>
      <c r="W48" s="201"/>
      <c r="X48" s="201"/>
      <c r="Y48" s="201"/>
      <c r="Z48" s="201"/>
      <c r="AA48" s="201"/>
      <c r="AB48" s="201"/>
      <c r="AC48" s="201"/>
      <c r="AD48" s="201"/>
      <c r="AE48" s="201"/>
      <c r="AF48" s="201"/>
      <c r="AG48" s="201"/>
      <c r="AH48" s="201"/>
      <c r="AI48" s="201"/>
      <c r="AJ48" s="201"/>
      <c r="AK48" s="201"/>
      <c r="AL48" s="201"/>
      <c r="AM48" s="201"/>
      <c r="AN48" s="201"/>
      <c r="AO48" s="201"/>
      <c r="AP48" s="201"/>
    </row>
    <row r="49" spans="2:42">
      <c r="B49" s="201"/>
      <c r="C49" s="201"/>
      <c r="D49" s="201"/>
      <c r="E49" s="201"/>
      <c r="F49" s="201"/>
      <c r="G49" s="201"/>
      <c r="H49" s="201"/>
      <c r="I49" s="201"/>
      <c r="J49" s="201"/>
      <c r="K49" s="201"/>
      <c r="L49" s="201"/>
      <c r="M49" s="201"/>
      <c r="N49" s="201"/>
      <c r="O49" s="201"/>
      <c r="P49" s="201"/>
      <c r="Q49" s="201"/>
      <c r="R49" s="201"/>
      <c r="S49" s="201"/>
      <c r="T49" s="201"/>
      <c r="U49" s="201"/>
      <c r="V49" s="201"/>
      <c r="W49" s="201"/>
      <c r="X49" s="201"/>
      <c r="Y49" s="201"/>
      <c r="Z49" s="201"/>
      <c r="AA49" s="201"/>
      <c r="AB49" s="201"/>
      <c r="AC49" s="201"/>
      <c r="AD49" s="201"/>
      <c r="AE49" s="201"/>
      <c r="AF49" s="201"/>
      <c r="AG49" s="201"/>
      <c r="AH49" s="201"/>
      <c r="AI49" s="201"/>
      <c r="AJ49" s="201"/>
      <c r="AK49" s="201"/>
      <c r="AL49" s="201"/>
      <c r="AM49" s="201"/>
      <c r="AN49" s="201"/>
      <c r="AO49" s="201"/>
      <c r="AP49" s="201"/>
    </row>
    <row r="50" spans="2:42">
      <c r="C50" s="700" t="s">
        <v>318</v>
      </c>
      <c r="D50" s="700"/>
      <c r="E50" s="700"/>
      <c r="F50" s="700"/>
      <c r="G50" s="700"/>
      <c r="H50" s="700"/>
      <c r="I50" s="700"/>
      <c r="J50" s="700"/>
      <c r="K50" s="700"/>
      <c r="L50" s="700"/>
      <c r="M50" s="700"/>
      <c r="N50" s="700"/>
      <c r="O50" s="700"/>
      <c r="P50" s="201"/>
      <c r="Q50" s="201"/>
      <c r="R50" s="201"/>
      <c r="S50" s="201"/>
      <c r="T50" s="201"/>
      <c r="U50" s="201"/>
      <c r="V50" s="700" t="s">
        <v>327</v>
      </c>
      <c r="W50" s="700"/>
      <c r="X50" s="700"/>
      <c r="Y50" s="700"/>
      <c r="Z50" s="700"/>
      <c r="AA50" s="700"/>
      <c r="AB50" s="700"/>
      <c r="AC50" s="700"/>
      <c r="AD50" s="700"/>
      <c r="AE50" s="700"/>
      <c r="AF50" s="700"/>
      <c r="AG50" s="700"/>
      <c r="AH50" s="700"/>
      <c r="AI50" s="201"/>
      <c r="AJ50" s="201"/>
      <c r="AK50" s="201"/>
      <c r="AL50" s="201"/>
      <c r="AM50" s="201"/>
      <c r="AN50" s="201"/>
      <c r="AO50" s="201"/>
      <c r="AP50" s="201"/>
    </row>
    <row r="51" spans="2:42">
      <c r="B51" s="201"/>
      <c r="C51" s="201"/>
      <c r="D51" s="201"/>
      <c r="E51" s="201"/>
      <c r="F51" s="201"/>
      <c r="G51" s="201"/>
      <c r="H51" s="201"/>
      <c r="I51" s="201"/>
      <c r="J51" s="201"/>
      <c r="K51" s="201"/>
      <c r="L51" s="201"/>
      <c r="M51" s="201"/>
      <c r="N51" s="201"/>
      <c r="O51" s="201"/>
      <c r="P51" s="201"/>
      <c r="Q51" s="201"/>
      <c r="R51" s="201"/>
      <c r="S51" s="201"/>
      <c r="T51" s="201"/>
      <c r="U51" s="201"/>
      <c r="V51" s="201"/>
      <c r="W51" s="201"/>
      <c r="X51" s="201"/>
      <c r="Y51" s="201"/>
      <c r="Z51" s="201"/>
      <c r="AA51" s="201"/>
      <c r="AB51" s="201"/>
      <c r="AC51" s="201"/>
      <c r="AD51" s="201"/>
      <c r="AE51" s="201"/>
      <c r="AF51" s="201"/>
      <c r="AG51" s="201"/>
      <c r="AH51" s="201"/>
      <c r="AI51" s="201"/>
      <c r="AJ51" s="201"/>
      <c r="AK51" s="201"/>
      <c r="AL51" s="201"/>
      <c r="AM51" s="201"/>
      <c r="AN51" s="201"/>
      <c r="AO51" s="201"/>
      <c r="AP51" s="201"/>
    </row>
    <row r="52" spans="2:42">
      <c r="C52" s="200"/>
      <c r="D52" s="107">
        <v>1</v>
      </c>
      <c r="E52" s="107">
        <v>2</v>
      </c>
      <c r="F52" s="107">
        <v>3</v>
      </c>
      <c r="G52" s="107">
        <v>4</v>
      </c>
      <c r="H52" s="107">
        <v>5</v>
      </c>
      <c r="I52" s="107">
        <v>6</v>
      </c>
      <c r="J52" s="107">
        <v>7</v>
      </c>
      <c r="K52" s="107">
        <v>8</v>
      </c>
      <c r="L52" s="107">
        <v>9</v>
      </c>
      <c r="M52" s="107">
        <v>10</v>
      </c>
      <c r="N52" s="107">
        <v>11</v>
      </c>
      <c r="O52" s="107">
        <v>12</v>
      </c>
      <c r="P52" s="201"/>
      <c r="Q52" s="201"/>
      <c r="R52" s="201"/>
      <c r="S52" s="201"/>
      <c r="T52" s="201"/>
      <c r="U52" s="201"/>
      <c r="V52" s="200"/>
      <c r="W52" s="107">
        <v>1</v>
      </c>
      <c r="X52" s="107">
        <v>2</v>
      </c>
      <c r="Y52" s="107">
        <v>3</v>
      </c>
      <c r="Z52" s="107">
        <v>4</v>
      </c>
      <c r="AA52" s="107">
        <v>5</v>
      </c>
      <c r="AB52" s="107">
        <v>6</v>
      </c>
      <c r="AC52" s="107">
        <v>7</v>
      </c>
      <c r="AD52" s="107">
        <v>8</v>
      </c>
      <c r="AE52" s="107">
        <v>9</v>
      </c>
      <c r="AF52" s="107">
        <v>10</v>
      </c>
      <c r="AG52" s="107">
        <v>11</v>
      </c>
      <c r="AH52" s="107">
        <v>12</v>
      </c>
      <c r="AI52" s="201"/>
      <c r="AJ52" s="201"/>
      <c r="AK52" s="201"/>
      <c r="AL52" s="201"/>
      <c r="AM52" s="201"/>
      <c r="AN52" s="201"/>
      <c r="AO52" s="201"/>
      <c r="AP52" s="201"/>
    </row>
    <row r="53" spans="2:42" ht="21.95" customHeight="1">
      <c r="C53" s="108" t="s">
        <v>104</v>
      </c>
      <c r="D53" s="314" t="str">
        <f>IF(VLOOKUP($C53&amp;D$4,'∆Ct and 2^(-∆Ct) means'!$A$3:$BD$86,45,FALSE)=0,"",VLOOKUP($C53&amp;D$4,'∆Ct and 2^(-∆Ct) means'!$A$3:$BD$86,45,FALSE))</f>
        <v/>
      </c>
      <c r="E53" s="315" t="str">
        <f>IF(VLOOKUP($C53&amp;E$4,'∆Ct and 2^(-∆Ct) means'!$A$3:$BD$86,45,FALSE)=0,"",VLOOKUP($C53&amp;E$4,'∆Ct and 2^(-∆Ct) means'!$A$3:$BD$86,45,FALSE))</f>
        <v/>
      </c>
      <c r="F53" s="315" t="str">
        <f>IF(VLOOKUP($C53&amp;F$4,'∆Ct and 2^(-∆Ct) means'!$A$3:$BD$86,45,FALSE)=0,"",VLOOKUP($C53&amp;F$4,'∆Ct and 2^(-∆Ct) means'!$A$3:$BD$86,45,FALSE))</f>
        <v/>
      </c>
      <c r="G53" s="315" t="str">
        <f>IF(VLOOKUP($C53&amp;G$4,'∆Ct and 2^(-∆Ct) means'!$A$3:$BD$86,45,FALSE)=0,"",VLOOKUP($C53&amp;G$4,'∆Ct and 2^(-∆Ct) means'!$A$3:$BD$86,45,FALSE))</f>
        <v/>
      </c>
      <c r="H53" s="315" t="str">
        <f>IF(VLOOKUP($C53&amp;H$4,'∆Ct and 2^(-∆Ct) means'!$A$3:$BD$86,45,FALSE)=0,"",VLOOKUP($C53&amp;H$4,'∆Ct and 2^(-∆Ct) means'!$A$3:$BD$86,45,FALSE))</f>
        <v/>
      </c>
      <c r="I53" s="315" t="str">
        <f>IF(VLOOKUP($C53&amp;I$4,'∆Ct and 2^(-∆Ct) means'!$A$3:$BD$86,45,FALSE)=0,"",VLOOKUP($C53&amp;I$4,'∆Ct and 2^(-∆Ct) means'!$A$3:$BD$86,45,FALSE))</f>
        <v/>
      </c>
      <c r="J53" s="315" t="str">
        <f>IF(VLOOKUP($C53&amp;J$4,'∆Ct and 2^(-∆Ct) means'!$A$3:$BD$86,45,FALSE)=0,"",VLOOKUP($C53&amp;J$4,'∆Ct and 2^(-∆Ct) means'!$A$3:$BD$86,45,FALSE))</f>
        <v/>
      </c>
      <c r="K53" s="315" t="str">
        <f>IF(VLOOKUP($C53&amp;K$4,'∆Ct and 2^(-∆Ct) means'!$A$3:$BD$86,45,FALSE)=0,"",VLOOKUP($C53&amp;K$4,'∆Ct and 2^(-∆Ct) means'!$A$3:$BD$86,45,FALSE))</f>
        <v/>
      </c>
      <c r="L53" s="315" t="str">
        <f>IF(VLOOKUP($C53&amp;L$4,'∆Ct and 2^(-∆Ct) means'!$A$3:$BD$86,45,FALSE)=0,"",VLOOKUP($C53&amp;L$4,'∆Ct and 2^(-∆Ct) means'!$A$3:$BD$86,45,FALSE))</f>
        <v/>
      </c>
      <c r="M53" s="315" t="str">
        <f>IF(VLOOKUP($C53&amp;M$4,'∆Ct and 2^(-∆Ct) means'!$A$3:$BD$86,45,FALSE)=0,"",VLOOKUP($C53&amp;M$4,'∆Ct and 2^(-∆Ct) means'!$A$3:$BD$86,45,FALSE))</f>
        <v/>
      </c>
      <c r="N53" s="315" t="str">
        <f>IF(VLOOKUP($C53&amp;N$4,'∆Ct and 2^(-∆Ct) means'!$A$3:$BD$86,45,FALSE)=0,"",VLOOKUP($C53&amp;N$4,'∆Ct and 2^(-∆Ct) means'!$A$3:$BD$86,45,FALSE))</f>
        <v/>
      </c>
      <c r="O53" s="316" t="str">
        <f>IF(VLOOKUP($C53&amp;O$4,'∆Ct and 2^(-∆Ct) means'!$A$3:$BD$86,45,FALSE)=0,"",VLOOKUP($C53&amp;O$4,'∆Ct and 2^(-∆Ct) means'!$A$3:$BD$86,45,FALSE))</f>
        <v/>
      </c>
      <c r="P53" s="201"/>
      <c r="Q53" s="201"/>
      <c r="R53" s="201"/>
      <c r="S53" s="201"/>
      <c r="T53" s="201"/>
      <c r="U53" s="201"/>
      <c r="V53" s="108" t="s">
        <v>104</v>
      </c>
      <c r="W53" s="124" t="str">
        <f>IF(VLOOKUP($V53&amp;W$4,'Calcul Worksheet'!$A$3:$HS$86,150,FALSE)=0,"",VLOOKUP($V53&amp;W$4,'Calcul Worksheet'!$A$3:$HS$86,150,FALSE))</f>
        <v/>
      </c>
      <c r="X53" s="125" t="str">
        <f>IF(VLOOKUP($V53&amp;X$4,'Calcul Worksheet'!$A$3:$HS$86,150,FALSE)=0,"",VLOOKUP($V53&amp;X$4,'Calcul Worksheet'!$A$3:$HS$86,150,FALSE))</f>
        <v/>
      </c>
      <c r="Y53" s="125" t="str">
        <f>IF(VLOOKUP($V53&amp;Y$4,'Calcul Worksheet'!$A$3:$HS$86,150,FALSE)=0,"",VLOOKUP($V53&amp;Y$4,'Calcul Worksheet'!$A$3:$HS$86,150,FALSE))</f>
        <v/>
      </c>
      <c r="Z53" s="125" t="str">
        <f>IF(VLOOKUP($V53&amp;Z$4,'Calcul Worksheet'!$A$3:$HS$86,150,FALSE)=0,"",VLOOKUP($V53&amp;Z$4,'Calcul Worksheet'!$A$3:$HS$86,150,FALSE))</f>
        <v/>
      </c>
      <c r="AA53" s="125" t="str">
        <f>IF(VLOOKUP($V53&amp;AA$4,'Calcul Worksheet'!$A$3:$HS$86,150,FALSE)=0,"",VLOOKUP($V53&amp;AA$4,'Calcul Worksheet'!$A$3:$HS$86,150,FALSE))</f>
        <v/>
      </c>
      <c r="AB53" s="125" t="str">
        <f>IF(VLOOKUP($V53&amp;AB$4,'Calcul Worksheet'!$A$3:$HS$86,150,FALSE)=0,"",VLOOKUP($V53&amp;AB$4,'Calcul Worksheet'!$A$3:$HS$86,150,FALSE))</f>
        <v/>
      </c>
      <c r="AC53" s="125" t="str">
        <f>IF(VLOOKUP($V53&amp;AC$4,'Calcul Worksheet'!$A$3:$HS$86,150,FALSE)=0,"",VLOOKUP($V53&amp;AC$4,'Calcul Worksheet'!$A$3:$HS$86,150,FALSE))</f>
        <v/>
      </c>
      <c r="AD53" s="125" t="str">
        <f>IF(VLOOKUP($V53&amp;AD$4,'Calcul Worksheet'!$A$3:$HS$86,150,FALSE)=0,"",VLOOKUP($V53&amp;AD$4,'Calcul Worksheet'!$A$3:$HS$86,150,FALSE))</f>
        <v/>
      </c>
      <c r="AE53" s="125" t="str">
        <f>IF(VLOOKUP($V53&amp;AE$4,'Calcul Worksheet'!$A$3:$HS$86,150,FALSE)=0,"",VLOOKUP($V53&amp;AE$4,'Calcul Worksheet'!$A$3:$HS$86,150,FALSE))</f>
        <v/>
      </c>
      <c r="AF53" s="125" t="str">
        <f>IF(VLOOKUP($V53&amp;AF$4,'Calcul Worksheet'!$A$3:$HS$86,150,FALSE)=0,"",VLOOKUP($V53&amp;AF$4,'Calcul Worksheet'!$A$3:$HS$86,150,FALSE))</f>
        <v/>
      </c>
      <c r="AG53" s="125" t="str">
        <f>IF(VLOOKUP($V53&amp;AG$4,'Calcul Worksheet'!$A$3:$HS$86,150,FALSE)=0,"",VLOOKUP($V53&amp;AG$4,'Calcul Worksheet'!$A$3:$HS$86,150,FALSE))</f>
        <v/>
      </c>
      <c r="AH53" s="126" t="str">
        <f>IF(VLOOKUP($V53&amp;AH$4,'Calcul Worksheet'!$A$3:$HS$86,150,FALSE)=0,"",VLOOKUP($V53&amp;AH$4,'Calcul Worksheet'!$A$3:$HS$86,150,FALSE))</f>
        <v/>
      </c>
      <c r="AI53" s="201"/>
      <c r="AJ53" s="201"/>
      <c r="AK53" s="201"/>
      <c r="AL53" s="201"/>
      <c r="AM53" s="201"/>
      <c r="AN53" s="201"/>
      <c r="AO53" s="201"/>
      <c r="AP53" s="201"/>
    </row>
    <row r="54" spans="2:42" ht="21.95" customHeight="1">
      <c r="C54" s="108" t="s">
        <v>105</v>
      </c>
      <c r="D54" s="317" t="str">
        <f>IF(VLOOKUP($C54&amp;D$4,'∆Ct and 2^(-∆Ct) means'!$A$3:$BD$86,45,FALSE)=0,"",VLOOKUP($C54&amp;D$4,'∆Ct and 2^(-∆Ct) means'!$A$3:$BD$86,45,FALSE))</f>
        <v/>
      </c>
      <c r="E54" s="313" t="str">
        <f>IF(VLOOKUP($C54&amp;E$4,'∆Ct and 2^(-∆Ct) means'!$A$3:$BD$86,45,FALSE)=0,"",VLOOKUP($C54&amp;E$4,'∆Ct and 2^(-∆Ct) means'!$A$3:$BD$86,45,FALSE))</f>
        <v/>
      </c>
      <c r="F54" s="313" t="str">
        <f>IF(VLOOKUP($C54&amp;F$4,'∆Ct and 2^(-∆Ct) means'!$A$3:$BD$86,45,FALSE)=0,"",VLOOKUP($C54&amp;F$4,'∆Ct and 2^(-∆Ct) means'!$A$3:$BD$86,45,FALSE))</f>
        <v/>
      </c>
      <c r="G54" s="313" t="str">
        <f>IF(VLOOKUP($C54&amp;G$4,'∆Ct and 2^(-∆Ct) means'!$A$3:$BD$86,45,FALSE)=0,"",VLOOKUP($C54&amp;G$4,'∆Ct and 2^(-∆Ct) means'!$A$3:$BD$86,45,FALSE))</f>
        <v/>
      </c>
      <c r="H54" s="313" t="str">
        <f>IF(VLOOKUP($C54&amp;H$4,'∆Ct and 2^(-∆Ct) means'!$A$3:$BD$86,45,FALSE)=0,"",VLOOKUP($C54&amp;H$4,'∆Ct and 2^(-∆Ct) means'!$A$3:$BD$86,45,FALSE))</f>
        <v/>
      </c>
      <c r="I54" s="313" t="str">
        <f>IF(VLOOKUP($C54&amp;I$4,'∆Ct and 2^(-∆Ct) means'!$A$3:$BD$86,45,FALSE)=0,"",VLOOKUP($C54&amp;I$4,'∆Ct and 2^(-∆Ct) means'!$A$3:$BD$86,45,FALSE))</f>
        <v/>
      </c>
      <c r="J54" s="313" t="str">
        <f>IF(VLOOKUP($C54&amp;J$4,'∆Ct and 2^(-∆Ct) means'!$A$3:$BD$86,45,FALSE)=0,"",VLOOKUP($C54&amp;J$4,'∆Ct and 2^(-∆Ct) means'!$A$3:$BD$86,45,FALSE))</f>
        <v/>
      </c>
      <c r="K54" s="313" t="str">
        <f>IF(VLOOKUP($C54&amp;K$4,'∆Ct and 2^(-∆Ct) means'!$A$3:$BD$86,45,FALSE)=0,"",VLOOKUP($C54&amp;K$4,'∆Ct and 2^(-∆Ct) means'!$A$3:$BD$86,45,FALSE))</f>
        <v/>
      </c>
      <c r="L54" s="313" t="str">
        <f>IF(VLOOKUP($C54&amp;L$4,'∆Ct and 2^(-∆Ct) means'!$A$3:$BD$86,45,FALSE)=0,"",VLOOKUP($C54&amp;L$4,'∆Ct and 2^(-∆Ct) means'!$A$3:$BD$86,45,FALSE))</f>
        <v/>
      </c>
      <c r="M54" s="313" t="str">
        <f>IF(VLOOKUP($C54&amp;M$4,'∆Ct and 2^(-∆Ct) means'!$A$3:$BD$86,45,FALSE)=0,"",VLOOKUP($C54&amp;M$4,'∆Ct and 2^(-∆Ct) means'!$A$3:$BD$86,45,FALSE))</f>
        <v/>
      </c>
      <c r="N54" s="313" t="str">
        <f>IF(VLOOKUP($C54&amp;N$4,'∆Ct and 2^(-∆Ct) means'!$A$3:$BD$86,45,FALSE)=0,"",VLOOKUP($C54&amp;N$4,'∆Ct and 2^(-∆Ct) means'!$A$3:$BD$86,45,FALSE))</f>
        <v/>
      </c>
      <c r="O54" s="318" t="str">
        <f>IF(VLOOKUP($C54&amp;O$4,'∆Ct and 2^(-∆Ct) means'!$A$3:$BD$86,45,FALSE)=0,"",VLOOKUP($C54&amp;O$4,'∆Ct and 2^(-∆Ct) means'!$A$3:$BD$86,45,FALSE))</f>
        <v/>
      </c>
      <c r="P54" s="201"/>
      <c r="Q54" s="201"/>
      <c r="R54" s="201"/>
      <c r="S54" s="201"/>
      <c r="T54" s="201"/>
      <c r="U54" s="201"/>
      <c r="V54" s="108" t="s">
        <v>105</v>
      </c>
      <c r="W54" s="127" t="str">
        <f>IF(VLOOKUP($V54&amp;W$4,'Calcul Worksheet'!$A$3:$HS$86,150,FALSE)=0,"",VLOOKUP($V54&amp;W$4,'Calcul Worksheet'!$A$3:$HS$86,150,FALSE))</f>
        <v/>
      </c>
      <c r="X54" s="123" t="str">
        <f>IF(VLOOKUP($V54&amp;X$4,'Calcul Worksheet'!$A$3:$HS$86,150,FALSE)=0,"",VLOOKUP($V54&amp;X$4,'Calcul Worksheet'!$A$3:$HS$86,150,FALSE))</f>
        <v/>
      </c>
      <c r="Y54" s="123" t="str">
        <f>IF(VLOOKUP($V54&amp;Y$4,'Calcul Worksheet'!$A$3:$HS$86,150,FALSE)=0,"",VLOOKUP($V54&amp;Y$4,'Calcul Worksheet'!$A$3:$HS$86,150,FALSE))</f>
        <v/>
      </c>
      <c r="Z54" s="123" t="str">
        <f>IF(VLOOKUP($V54&amp;Z$4,'Calcul Worksheet'!$A$3:$HS$86,150,FALSE)=0,"",VLOOKUP($V54&amp;Z$4,'Calcul Worksheet'!$A$3:$HS$86,150,FALSE))</f>
        <v/>
      </c>
      <c r="AA54" s="123" t="str">
        <f>IF(VLOOKUP($V54&amp;AA$4,'Calcul Worksheet'!$A$3:$HS$86,150,FALSE)=0,"",VLOOKUP($V54&amp;AA$4,'Calcul Worksheet'!$A$3:$HS$86,150,FALSE))</f>
        <v/>
      </c>
      <c r="AB54" s="123" t="str">
        <f>IF(VLOOKUP($V54&amp;AB$4,'Calcul Worksheet'!$A$3:$HS$86,150,FALSE)=0,"",VLOOKUP($V54&amp;AB$4,'Calcul Worksheet'!$A$3:$HS$86,150,FALSE))</f>
        <v/>
      </c>
      <c r="AC54" s="123" t="str">
        <f>IF(VLOOKUP($V54&amp;AC$4,'Calcul Worksheet'!$A$3:$HS$86,150,FALSE)=0,"",VLOOKUP($V54&amp;AC$4,'Calcul Worksheet'!$A$3:$HS$86,150,FALSE))</f>
        <v/>
      </c>
      <c r="AD54" s="123" t="str">
        <f>IF(VLOOKUP($V54&amp;AD$4,'Calcul Worksheet'!$A$3:$HS$86,150,FALSE)=0,"",VLOOKUP($V54&amp;AD$4,'Calcul Worksheet'!$A$3:$HS$86,150,FALSE))</f>
        <v/>
      </c>
      <c r="AE54" s="123" t="str">
        <f>IF(VLOOKUP($V54&amp;AE$4,'Calcul Worksheet'!$A$3:$HS$86,150,FALSE)=0,"",VLOOKUP($V54&amp;AE$4,'Calcul Worksheet'!$A$3:$HS$86,150,FALSE))</f>
        <v/>
      </c>
      <c r="AF54" s="123" t="str">
        <f>IF(VLOOKUP($V54&amp;AF$4,'Calcul Worksheet'!$A$3:$HS$86,150,FALSE)=0,"",VLOOKUP($V54&amp;AF$4,'Calcul Worksheet'!$A$3:$HS$86,150,FALSE))</f>
        <v/>
      </c>
      <c r="AG54" s="123" t="str">
        <f>IF(VLOOKUP($V54&amp;AG$4,'Calcul Worksheet'!$A$3:$HS$86,150,FALSE)=0,"",VLOOKUP($V54&amp;AG$4,'Calcul Worksheet'!$A$3:$HS$86,150,FALSE))</f>
        <v/>
      </c>
      <c r="AH54" s="128" t="str">
        <f>IF(VLOOKUP($V54&amp;AH$4,'Calcul Worksheet'!$A$3:$HS$86,150,FALSE)=0,"",VLOOKUP($V54&amp;AH$4,'Calcul Worksheet'!$A$3:$HS$86,150,FALSE))</f>
        <v/>
      </c>
      <c r="AI54" s="201"/>
      <c r="AJ54" s="201"/>
      <c r="AK54" s="201"/>
      <c r="AL54" s="201"/>
      <c r="AM54" s="201"/>
      <c r="AN54" s="201"/>
      <c r="AO54" s="201"/>
      <c r="AP54" s="201"/>
    </row>
    <row r="55" spans="2:42" ht="21.95" customHeight="1">
      <c r="C55" s="108" t="s">
        <v>106</v>
      </c>
      <c r="D55" s="317" t="str">
        <f>IF(VLOOKUP($C55&amp;D$4,'∆Ct and 2^(-∆Ct) means'!$A$3:$BD$86,45,FALSE)=0,"",VLOOKUP($C55&amp;D$4,'∆Ct and 2^(-∆Ct) means'!$A$3:$BD$86,45,FALSE))</f>
        <v/>
      </c>
      <c r="E55" s="313" t="str">
        <f>IF(VLOOKUP($C55&amp;E$4,'∆Ct and 2^(-∆Ct) means'!$A$3:$BD$86,45,FALSE)=0,"",VLOOKUP($C55&amp;E$4,'∆Ct and 2^(-∆Ct) means'!$A$3:$BD$86,45,FALSE))</f>
        <v/>
      </c>
      <c r="F55" s="313" t="str">
        <f>IF(VLOOKUP($C55&amp;F$4,'∆Ct and 2^(-∆Ct) means'!$A$3:$BD$86,45,FALSE)=0,"",VLOOKUP($C55&amp;F$4,'∆Ct and 2^(-∆Ct) means'!$A$3:$BD$86,45,FALSE))</f>
        <v/>
      </c>
      <c r="G55" s="313" t="str">
        <f>IF(VLOOKUP($C55&amp;G$4,'∆Ct and 2^(-∆Ct) means'!$A$3:$BD$86,45,FALSE)=0,"",VLOOKUP($C55&amp;G$4,'∆Ct and 2^(-∆Ct) means'!$A$3:$BD$86,45,FALSE))</f>
        <v/>
      </c>
      <c r="H55" s="313" t="str">
        <f>IF(VLOOKUP($C55&amp;H$4,'∆Ct and 2^(-∆Ct) means'!$A$3:$BD$86,45,FALSE)=0,"",VLOOKUP($C55&amp;H$4,'∆Ct and 2^(-∆Ct) means'!$A$3:$BD$86,45,FALSE))</f>
        <v/>
      </c>
      <c r="I55" s="313" t="str">
        <f>IF(VLOOKUP($C55&amp;I$4,'∆Ct and 2^(-∆Ct) means'!$A$3:$BD$86,45,FALSE)=0,"",VLOOKUP($C55&amp;I$4,'∆Ct and 2^(-∆Ct) means'!$A$3:$BD$86,45,FALSE))</f>
        <v/>
      </c>
      <c r="J55" s="313" t="str">
        <f>IF(VLOOKUP($C55&amp;J$4,'∆Ct and 2^(-∆Ct) means'!$A$3:$BD$86,45,FALSE)=0,"",VLOOKUP($C55&amp;J$4,'∆Ct and 2^(-∆Ct) means'!$A$3:$BD$86,45,FALSE))</f>
        <v/>
      </c>
      <c r="K55" s="313" t="str">
        <f>IF(VLOOKUP($C55&amp;K$4,'∆Ct and 2^(-∆Ct) means'!$A$3:$BD$86,45,FALSE)=0,"",VLOOKUP($C55&amp;K$4,'∆Ct and 2^(-∆Ct) means'!$A$3:$BD$86,45,FALSE))</f>
        <v/>
      </c>
      <c r="L55" s="313" t="str">
        <f>IF(VLOOKUP($C55&amp;L$4,'∆Ct and 2^(-∆Ct) means'!$A$3:$BD$86,45,FALSE)=0,"",VLOOKUP($C55&amp;L$4,'∆Ct and 2^(-∆Ct) means'!$A$3:$BD$86,45,FALSE))</f>
        <v/>
      </c>
      <c r="M55" s="313" t="str">
        <f>IF(VLOOKUP($C55&amp;M$4,'∆Ct and 2^(-∆Ct) means'!$A$3:$BD$86,45,FALSE)=0,"",VLOOKUP($C55&amp;M$4,'∆Ct and 2^(-∆Ct) means'!$A$3:$BD$86,45,FALSE))</f>
        <v/>
      </c>
      <c r="N55" s="313" t="str">
        <f>IF(VLOOKUP($C55&amp;N$4,'∆Ct and 2^(-∆Ct) means'!$A$3:$BD$86,45,FALSE)=0,"",VLOOKUP($C55&amp;N$4,'∆Ct and 2^(-∆Ct) means'!$A$3:$BD$86,45,FALSE))</f>
        <v/>
      </c>
      <c r="O55" s="318" t="str">
        <f>IF(VLOOKUP($C55&amp;O$4,'∆Ct and 2^(-∆Ct) means'!$A$3:$BD$86,45,FALSE)=0,"",VLOOKUP($C55&amp;O$4,'∆Ct and 2^(-∆Ct) means'!$A$3:$BD$86,45,FALSE))</f>
        <v/>
      </c>
      <c r="P55" s="201"/>
      <c r="Q55" s="201"/>
      <c r="R55" s="201"/>
      <c r="S55" s="201"/>
      <c r="T55" s="201"/>
      <c r="U55" s="201"/>
      <c r="V55" s="108" t="s">
        <v>106</v>
      </c>
      <c r="W55" s="127" t="str">
        <f>IF(VLOOKUP($V55&amp;W$4,'Calcul Worksheet'!$A$3:$HS$86,150,FALSE)=0,"",VLOOKUP($V55&amp;W$4,'Calcul Worksheet'!$A$3:$HS$86,150,FALSE))</f>
        <v/>
      </c>
      <c r="X55" s="123" t="str">
        <f>IF(VLOOKUP($V55&amp;X$4,'Calcul Worksheet'!$A$3:$HS$86,150,FALSE)=0,"",VLOOKUP($V55&amp;X$4,'Calcul Worksheet'!$A$3:$HS$86,150,FALSE))</f>
        <v/>
      </c>
      <c r="Y55" s="123" t="str">
        <f>IF(VLOOKUP($V55&amp;Y$4,'Calcul Worksheet'!$A$3:$HS$86,150,FALSE)=0,"",VLOOKUP($V55&amp;Y$4,'Calcul Worksheet'!$A$3:$HS$86,150,FALSE))</f>
        <v/>
      </c>
      <c r="Z55" s="123" t="str">
        <f>IF(VLOOKUP($V55&amp;Z$4,'Calcul Worksheet'!$A$3:$HS$86,150,FALSE)=0,"",VLOOKUP($V55&amp;Z$4,'Calcul Worksheet'!$A$3:$HS$86,150,FALSE))</f>
        <v/>
      </c>
      <c r="AA55" s="123" t="str">
        <f>IF(VLOOKUP($V55&amp;AA$4,'Calcul Worksheet'!$A$3:$HS$86,150,FALSE)=0,"",VLOOKUP($V55&amp;AA$4,'Calcul Worksheet'!$A$3:$HS$86,150,FALSE))</f>
        <v/>
      </c>
      <c r="AB55" s="123" t="str">
        <f>IF(VLOOKUP($V55&amp;AB$4,'Calcul Worksheet'!$A$3:$HS$86,150,FALSE)=0,"",VLOOKUP($V55&amp;AB$4,'Calcul Worksheet'!$A$3:$HS$86,150,FALSE))</f>
        <v/>
      </c>
      <c r="AC55" s="123" t="str">
        <f>IF(VLOOKUP($V55&amp;AC$4,'Calcul Worksheet'!$A$3:$HS$86,150,FALSE)=0,"",VLOOKUP($V55&amp;AC$4,'Calcul Worksheet'!$A$3:$HS$86,150,FALSE))</f>
        <v/>
      </c>
      <c r="AD55" s="123" t="str">
        <f>IF(VLOOKUP($V55&amp;AD$4,'Calcul Worksheet'!$A$3:$HS$86,150,FALSE)=0,"",VLOOKUP($V55&amp;AD$4,'Calcul Worksheet'!$A$3:$HS$86,150,FALSE))</f>
        <v/>
      </c>
      <c r="AE55" s="123" t="str">
        <f>IF(VLOOKUP($V55&amp;AE$4,'Calcul Worksheet'!$A$3:$HS$86,150,FALSE)=0,"",VLOOKUP($V55&amp;AE$4,'Calcul Worksheet'!$A$3:$HS$86,150,FALSE))</f>
        <v/>
      </c>
      <c r="AF55" s="123" t="str">
        <f>IF(VLOOKUP($V55&amp;AF$4,'Calcul Worksheet'!$A$3:$HS$86,150,FALSE)=0,"",VLOOKUP($V55&amp;AF$4,'Calcul Worksheet'!$A$3:$HS$86,150,FALSE))</f>
        <v/>
      </c>
      <c r="AG55" s="123" t="str">
        <f>IF(VLOOKUP($V55&amp;AG$4,'Calcul Worksheet'!$A$3:$HS$86,150,FALSE)=0,"",VLOOKUP($V55&amp;AG$4,'Calcul Worksheet'!$A$3:$HS$86,150,FALSE))</f>
        <v/>
      </c>
      <c r="AH55" s="128" t="str">
        <f>IF(VLOOKUP($V55&amp;AH$4,'Calcul Worksheet'!$A$3:$HS$86,150,FALSE)=0,"",VLOOKUP($V55&amp;AH$4,'Calcul Worksheet'!$A$3:$HS$86,150,FALSE))</f>
        <v/>
      </c>
      <c r="AI55" s="201"/>
      <c r="AJ55" s="201"/>
      <c r="AK55" s="201"/>
      <c r="AL55" s="201"/>
      <c r="AM55" s="201"/>
      <c r="AN55" s="201"/>
      <c r="AO55" s="201"/>
      <c r="AP55" s="201"/>
    </row>
    <row r="56" spans="2:42" ht="21.95" customHeight="1">
      <c r="C56" s="108" t="s">
        <v>107</v>
      </c>
      <c r="D56" s="317" t="str">
        <f>IF(VLOOKUP($C56&amp;D$4,'∆Ct and 2^(-∆Ct) means'!$A$3:$BD$86,45,FALSE)=0,"",VLOOKUP($C56&amp;D$4,'∆Ct and 2^(-∆Ct) means'!$A$3:$BD$86,45,FALSE))</f>
        <v/>
      </c>
      <c r="E56" s="313" t="str">
        <f>IF(VLOOKUP($C56&amp;E$4,'∆Ct and 2^(-∆Ct) means'!$A$3:$BD$86,45,FALSE)=0,"",VLOOKUP($C56&amp;E$4,'∆Ct and 2^(-∆Ct) means'!$A$3:$BD$86,45,FALSE))</f>
        <v/>
      </c>
      <c r="F56" s="313" t="str">
        <f>IF(VLOOKUP($C56&amp;F$4,'∆Ct and 2^(-∆Ct) means'!$A$3:$BD$86,45,FALSE)=0,"",VLOOKUP($C56&amp;F$4,'∆Ct and 2^(-∆Ct) means'!$A$3:$BD$86,45,FALSE))</f>
        <v/>
      </c>
      <c r="G56" s="313" t="str">
        <f>IF(VLOOKUP($C56&amp;G$4,'∆Ct and 2^(-∆Ct) means'!$A$3:$BD$86,45,FALSE)=0,"",VLOOKUP($C56&amp;G$4,'∆Ct and 2^(-∆Ct) means'!$A$3:$BD$86,45,FALSE))</f>
        <v/>
      </c>
      <c r="H56" s="313" t="str">
        <f>IF(VLOOKUP($C56&amp;H$4,'∆Ct and 2^(-∆Ct) means'!$A$3:$BD$86,45,FALSE)=0,"",VLOOKUP($C56&amp;H$4,'∆Ct and 2^(-∆Ct) means'!$A$3:$BD$86,45,FALSE))</f>
        <v/>
      </c>
      <c r="I56" s="313" t="str">
        <f>IF(VLOOKUP($C56&amp;I$4,'∆Ct and 2^(-∆Ct) means'!$A$3:$BD$86,45,FALSE)=0,"",VLOOKUP($C56&amp;I$4,'∆Ct and 2^(-∆Ct) means'!$A$3:$BD$86,45,FALSE))</f>
        <v/>
      </c>
      <c r="J56" s="313" t="str">
        <f>IF(VLOOKUP($C56&amp;J$4,'∆Ct and 2^(-∆Ct) means'!$A$3:$BD$86,45,FALSE)=0,"",VLOOKUP($C56&amp;J$4,'∆Ct and 2^(-∆Ct) means'!$A$3:$BD$86,45,FALSE))</f>
        <v/>
      </c>
      <c r="K56" s="313" t="str">
        <f>IF(VLOOKUP($C56&amp;K$4,'∆Ct and 2^(-∆Ct) means'!$A$3:$BD$86,45,FALSE)=0,"",VLOOKUP($C56&amp;K$4,'∆Ct and 2^(-∆Ct) means'!$A$3:$BD$86,45,FALSE))</f>
        <v/>
      </c>
      <c r="L56" s="313" t="str">
        <f>IF(VLOOKUP($C56&amp;L$4,'∆Ct and 2^(-∆Ct) means'!$A$3:$BD$86,45,FALSE)=0,"",VLOOKUP($C56&amp;L$4,'∆Ct and 2^(-∆Ct) means'!$A$3:$BD$86,45,FALSE))</f>
        <v/>
      </c>
      <c r="M56" s="313" t="str">
        <f>IF(VLOOKUP($C56&amp;M$4,'∆Ct and 2^(-∆Ct) means'!$A$3:$BD$86,45,FALSE)=0,"",VLOOKUP($C56&amp;M$4,'∆Ct and 2^(-∆Ct) means'!$A$3:$BD$86,45,FALSE))</f>
        <v/>
      </c>
      <c r="N56" s="313" t="str">
        <f>IF(VLOOKUP($C56&amp;N$4,'∆Ct and 2^(-∆Ct) means'!$A$3:$BD$86,45,FALSE)=0,"",VLOOKUP($C56&amp;N$4,'∆Ct and 2^(-∆Ct) means'!$A$3:$BD$86,45,FALSE))</f>
        <v/>
      </c>
      <c r="O56" s="318" t="str">
        <f>IF(VLOOKUP($C56&amp;O$4,'∆Ct and 2^(-∆Ct) means'!$A$3:$BD$86,45,FALSE)=0,"",VLOOKUP($C56&amp;O$4,'∆Ct and 2^(-∆Ct) means'!$A$3:$BD$86,45,FALSE))</f>
        <v/>
      </c>
      <c r="P56" s="201"/>
      <c r="Q56" s="201"/>
      <c r="R56" s="201"/>
      <c r="S56" s="201"/>
      <c r="T56" s="201"/>
      <c r="U56" s="201"/>
      <c r="V56" s="108" t="s">
        <v>107</v>
      </c>
      <c r="W56" s="127" t="str">
        <f>IF(VLOOKUP($V56&amp;W$4,'Calcul Worksheet'!$A$3:$HS$86,150,FALSE)=0,"",VLOOKUP($V56&amp;W$4,'Calcul Worksheet'!$A$3:$HS$86,150,FALSE))</f>
        <v/>
      </c>
      <c r="X56" s="123" t="str">
        <f>IF(VLOOKUP($V56&amp;X$4,'Calcul Worksheet'!$A$3:$HS$86,150,FALSE)=0,"",VLOOKUP($V56&amp;X$4,'Calcul Worksheet'!$A$3:$HS$86,150,FALSE))</f>
        <v/>
      </c>
      <c r="Y56" s="123" t="str">
        <f>IF(VLOOKUP($V56&amp;Y$4,'Calcul Worksheet'!$A$3:$HS$86,150,FALSE)=0,"",VLOOKUP($V56&amp;Y$4,'Calcul Worksheet'!$A$3:$HS$86,150,FALSE))</f>
        <v/>
      </c>
      <c r="Z56" s="123" t="str">
        <f>IF(VLOOKUP($V56&amp;Z$4,'Calcul Worksheet'!$A$3:$HS$86,150,FALSE)=0,"",VLOOKUP($V56&amp;Z$4,'Calcul Worksheet'!$A$3:$HS$86,150,FALSE))</f>
        <v/>
      </c>
      <c r="AA56" s="123" t="str">
        <f>IF(VLOOKUP($V56&amp;AA$4,'Calcul Worksheet'!$A$3:$HS$86,150,FALSE)=0,"",VLOOKUP($V56&amp;AA$4,'Calcul Worksheet'!$A$3:$HS$86,150,FALSE))</f>
        <v/>
      </c>
      <c r="AB56" s="123" t="str">
        <f>IF(VLOOKUP($V56&amp;AB$4,'Calcul Worksheet'!$A$3:$HS$86,150,FALSE)=0,"",VLOOKUP($V56&amp;AB$4,'Calcul Worksheet'!$A$3:$HS$86,150,FALSE))</f>
        <v/>
      </c>
      <c r="AC56" s="123" t="str">
        <f>IF(VLOOKUP($V56&amp;AC$4,'Calcul Worksheet'!$A$3:$HS$86,150,FALSE)=0,"",VLOOKUP($V56&amp;AC$4,'Calcul Worksheet'!$A$3:$HS$86,150,FALSE))</f>
        <v/>
      </c>
      <c r="AD56" s="123" t="str">
        <f>IF(VLOOKUP($V56&amp;AD$4,'Calcul Worksheet'!$A$3:$HS$86,150,FALSE)=0,"",VLOOKUP($V56&amp;AD$4,'Calcul Worksheet'!$A$3:$HS$86,150,FALSE))</f>
        <v/>
      </c>
      <c r="AE56" s="123" t="str">
        <f>IF(VLOOKUP($V56&amp;AE$4,'Calcul Worksheet'!$A$3:$HS$86,150,FALSE)=0,"",VLOOKUP($V56&amp;AE$4,'Calcul Worksheet'!$A$3:$HS$86,150,FALSE))</f>
        <v/>
      </c>
      <c r="AF56" s="123" t="str">
        <f>IF(VLOOKUP($V56&amp;AF$4,'Calcul Worksheet'!$A$3:$HS$86,150,FALSE)=0,"",VLOOKUP($V56&amp;AF$4,'Calcul Worksheet'!$A$3:$HS$86,150,FALSE))</f>
        <v/>
      </c>
      <c r="AG56" s="123" t="str">
        <f>IF(VLOOKUP($V56&amp;AG$4,'Calcul Worksheet'!$A$3:$HS$86,150,FALSE)=0,"",VLOOKUP($V56&amp;AG$4,'Calcul Worksheet'!$A$3:$HS$86,150,FALSE))</f>
        <v/>
      </c>
      <c r="AH56" s="128" t="str">
        <f>IF(VLOOKUP($V56&amp;AH$4,'Calcul Worksheet'!$A$3:$HS$86,150,FALSE)=0,"",VLOOKUP($V56&amp;AH$4,'Calcul Worksheet'!$A$3:$HS$86,150,FALSE))</f>
        <v/>
      </c>
      <c r="AI56" s="201"/>
      <c r="AJ56" s="201"/>
      <c r="AK56" s="201"/>
      <c r="AL56" s="201"/>
      <c r="AM56" s="201"/>
      <c r="AN56" s="201"/>
      <c r="AO56" s="201"/>
      <c r="AP56" s="201"/>
    </row>
    <row r="57" spans="2:42" ht="21.95" customHeight="1">
      <c r="C57" s="108" t="s">
        <v>108</v>
      </c>
      <c r="D57" s="317" t="str">
        <f>IF(VLOOKUP($C57&amp;D$4,'∆Ct and 2^(-∆Ct) means'!$A$3:$BD$86,45,FALSE)=0,"",VLOOKUP($C57&amp;D$4,'∆Ct and 2^(-∆Ct) means'!$A$3:$BD$86,45,FALSE))</f>
        <v/>
      </c>
      <c r="E57" s="313" t="str">
        <f>IF(VLOOKUP($C57&amp;E$4,'∆Ct and 2^(-∆Ct) means'!$A$3:$BD$86,45,FALSE)=0,"",VLOOKUP($C57&amp;E$4,'∆Ct and 2^(-∆Ct) means'!$A$3:$BD$86,45,FALSE))</f>
        <v/>
      </c>
      <c r="F57" s="313" t="str">
        <f>IF(VLOOKUP($C57&amp;F$4,'∆Ct and 2^(-∆Ct) means'!$A$3:$BD$86,45,FALSE)=0,"",VLOOKUP($C57&amp;F$4,'∆Ct and 2^(-∆Ct) means'!$A$3:$BD$86,45,FALSE))</f>
        <v/>
      </c>
      <c r="G57" s="313" t="str">
        <f>IF(VLOOKUP($C57&amp;G$4,'∆Ct and 2^(-∆Ct) means'!$A$3:$BD$86,45,FALSE)=0,"",VLOOKUP($C57&amp;G$4,'∆Ct and 2^(-∆Ct) means'!$A$3:$BD$86,45,FALSE))</f>
        <v/>
      </c>
      <c r="H57" s="313" t="str">
        <f>IF(VLOOKUP($C57&amp;H$4,'∆Ct and 2^(-∆Ct) means'!$A$3:$BD$86,45,FALSE)=0,"",VLOOKUP($C57&amp;H$4,'∆Ct and 2^(-∆Ct) means'!$A$3:$BD$86,45,FALSE))</f>
        <v/>
      </c>
      <c r="I57" s="313" t="str">
        <f>IF(VLOOKUP($C57&amp;I$4,'∆Ct and 2^(-∆Ct) means'!$A$3:$BD$86,45,FALSE)=0,"",VLOOKUP($C57&amp;I$4,'∆Ct and 2^(-∆Ct) means'!$A$3:$BD$86,45,FALSE))</f>
        <v/>
      </c>
      <c r="J57" s="313" t="str">
        <f>IF(VLOOKUP($C57&amp;J$4,'∆Ct and 2^(-∆Ct) means'!$A$3:$BD$86,45,FALSE)=0,"",VLOOKUP($C57&amp;J$4,'∆Ct and 2^(-∆Ct) means'!$A$3:$BD$86,45,FALSE))</f>
        <v/>
      </c>
      <c r="K57" s="313" t="str">
        <f>IF(VLOOKUP($C57&amp;K$4,'∆Ct and 2^(-∆Ct) means'!$A$3:$BD$86,45,FALSE)=0,"",VLOOKUP($C57&amp;K$4,'∆Ct and 2^(-∆Ct) means'!$A$3:$BD$86,45,FALSE))</f>
        <v/>
      </c>
      <c r="L57" s="313" t="str">
        <f>IF(VLOOKUP($C57&amp;L$4,'∆Ct and 2^(-∆Ct) means'!$A$3:$BD$86,45,FALSE)=0,"",VLOOKUP($C57&amp;L$4,'∆Ct and 2^(-∆Ct) means'!$A$3:$BD$86,45,FALSE))</f>
        <v/>
      </c>
      <c r="M57" s="313" t="str">
        <f>IF(VLOOKUP($C57&amp;M$4,'∆Ct and 2^(-∆Ct) means'!$A$3:$BD$86,45,FALSE)=0,"",VLOOKUP($C57&amp;M$4,'∆Ct and 2^(-∆Ct) means'!$A$3:$BD$86,45,FALSE))</f>
        <v/>
      </c>
      <c r="N57" s="313" t="str">
        <f>IF(VLOOKUP($C57&amp;N$4,'∆Ct and 2^(-∆Ct) means'!$A$3:$BD$86,45,FALSE)=0,"",VLOOKUP($C57&amp;N$4,'∆Ct and 2^(-∆Ct) means'!$A$3:$BD$86,45,FALSE))</f>
        <v/>
      </c>
      <c r="O57" s="318" t="str">
        <f>IF(VLOOKUP($C57&amp;O$4,'∆Ct and 2^(-∆Ct) means'!$A$3:$BD$86,45,FALSE)=0,"",VLOOKUP($C57&amp;O$4,'∆Ct and 2^(-∆Ct) means'!$A$3:$BD$86,45,FALSE))</f>
        <v/>
      </c>
      <c r="P57" s="201"/>
      <c r="Q57" s="201"/>
      <c r="R57" s="201"/>
      <c r="S57" s="201"/>
      <c r="T57" s="201"/>
      <c r="U57" s="201"/>
      <c r="V57" s="108" t="s">
        <v>108</v>
      </c>
      <c r="W57" s="127" t="str">
        <f>IF(VLOOKUP($V57&amp;W$4,'Calcul Worksheet'!$A$3:$HS$86,150,FALSE)=0,"",VLOOKUP($V57&amp;W$4,'Calcul Worksheet'!$A$3:$HS$86,150,FALSE))</f>
        <v/>
      </c>
      <c r="X57" s="123" t="str">
        <f>IF(VLOOKUP($V57&amp;X$4,'Calcul Worksheet'!$A$3:$HS$86,150,FALSE)=0,"",VLOOKUP($V57&amp;X$4,'Calcul Worksheet'!$A$3:$HS$86,150,FALSE))</f>
        <v/>
      </c>
      <c r="Y57" s="123" t="str">
        <f>IF(VLOOKUP($V57&amp;Y$4,'Calcul Worksheet'!$A$3:$HS$86,150,FALSE)=0,"",VLOOKUP($V57&amp;Y$4,'Calcul Worksheet'!$A$3:$HS$86,150,FALSE))</f>
        <v/>
      </c>
      <c r="Z57" s="123" t="str">
        <f>IF(VLOOKUP($V57&amp;Z$4,'Calcul Worksheet'!$A$3:$HS$86,150,FALSE)=0,"",VLOOKUP($V57&amp;Z$4,'Calcul Worksheet'!$A$3:$HS$86,150,FALSE))</f>
        <v/>
      </c>
      <c r="AA57" s="123" t="str">
        <f>IF(VLOOKUP($V57&amp;AA$4,'Calcul Worksheet'!$A$3:$HS$86,150,FALSE)=0,"",VLOOKUP($V57&amp;AA$4,'Calcul Worksheet'!$A$3:$HS$86,150,FALSE))</f>
        <v/>
      </c>
      <c r="AB57" s="123" t="str">
        <f>IF(VLOOKUP($V57&amp;AB$4,'Calcul Worksheet'!$A$3:$HS$86,150,FALSE)=0,"",VLOOKUP($V57&amp;AB$4,'Calcul Worksheet'!$A$3:$HS$86,150,FALSE))</f>
        <v/>
      </c>
      <c r="AC57" s="123" t="str">
        <f>IF(VLOOKUP($V57&amp;AC$4,'Calcul Worksheet'!$A$3:$HS$86,150,FALSE)=0,"",VLOOKUP($V57&amp;AC$4,'Calcul Worksheet'!$A$3:$HS$86,150,FALSE))</f>
        <v/>
      </c>
      <c r="AD57" s="123" t="str">
        <f>IF(VLOOKUP($V57&amp;AD$4,'Calcul Worksheet'!$A$3:$HS$86,150,FALSE)=0,"",VLOOKUP($V57&amp;AD$4,'Calcul Worksheet'!$A$3:$HS$86,150,FALSE))</f>
        <v/>
      </c>
      <c r="AE57" s="123" t="str">
        <f>IF(VLOOKUP($V57&amp;AE$4,'Calcul Worksheet'!$A$3:$HS$86,150,FALSE)=0,"",VLOOKUP($V57&amp;AE$4,'Calcul Worksheet'!$A$3:$HS$86,150,FALSE))</f>
        <v/>
      </c>
      <c r="AF57" s="123" t="str">
        <f>IF(VLOOKUP($V57&amp;AF$4,'Calcul Worksheet'!$A$3:$HS$86,150,FALSE)=0,"",VLOOKUP($V57&amp;AF$4,'Calcul Worksheet'!$A$3:$HS$86,150,FALSE))</f>
        <v/>
      </c>
      <c r="AG57" s="123" t="str">
        <f>IF(VLOOKUP($V57&amp;AG$4,'Calcul Worksheet'!$A$3:$HS$86,150,FALSE)=0,"",VLOOKUP($V57&amp;AG$4,'Calcul Worksheet'!$A$3:$HS$86,150,FALSE))</f>
        <v/>
      </c>
      <c r="AH57" s="128" t="str">
        <f>IF(VLOOKUP($V57&amp;AH$4,'Calcul Worksheet'!$A$3:$HS$86,150,FALSE)=0,"",VLOOKUP($V57&amp;AH$4,'Calcul Worksheet'!$A$3:$HS$86,150,FALSE))</f>
        <v/>
      </c>
      <c r="AI57" s="201"/>
      <c r="AJ57" s="201"/>
      <c r="AK57" s="201"/>
      <c r="AL57" s="201"/>
      <c r="AM57" s="201"/>
      <c r="AN57" s="201"/>
      <c r="AO57" s="201"/>
      <c r="AP57" s="201"/>
    </row>
    <row r="58" spans="2:42" ht="21.95" customHeight="1">
      <c r="C58" s="108" t="s">
        <v>109</v>
      </c>
      <c r="D58" s="317" t="str">
        <f>IF(VLOOKUP($C58&amp;D$4,'∆Ct and 2^(-∆Ct) means'!$A$3:$BD$86,45,FALSE)=0,"",VLOOKUP($C58&amp;D$4,'∆Ct and 2^(-∆Ct) means'!$A$3:$BD$86,45,FALSE))</f>
        <v/>
      </c>
      <c r="E58" s="313" t="str">
        <f>IF(VLOOKUP($C58&amp;E$4,'∆Ct and 2^(-∆Ct) means'!$A$3:$BD$86,45,FALSE)=0,"",VLOOKUP($C58&amp;E$4,'∆Ct and 2^(-∆Ct) means'!$A$3:$BD$86,45,FALSE))</f>
        <v/>
      </c>
      <c r="F58" s="313" t="str">
        <f>IF(VLOOKUP($C58&amp;F$4,'∆Ct and 2^(-∆Ct) means'!$A$3:$BD$86,45,FALSE)=0,"",VLOOKUP($C58&amp;F$4,'∆Ct and 2^(-∆Ct) means'!$A$3:$BD$86,45,FALSE))</f>
        <v/>
      </c>
      <c r="G58" s="313" t="str">
        <f>IF(VLOOKUP($C58&amp;G$4,'∆Ct and 2^(-∆Ct) means'!$A$3:$BD$86,45,FALSE)=0,"",VLOOKUP($C58&amp;G$4,'∆Ct and 2^(-∆Ct) means'!$A$3:$BD$86,45,FALSE))</f>
        <v/>
      </c>
      <c r="H58" s="313" t="str">
        <f>IF(VLOOKUP($C58&amp;H$4,'∆Ct and 2^(-∆Ct) means'!$A$3:$BD$86,45,FALSE)=0,"",VLOOKUP($C58&amp;H$4,'∆Ct and 2^(-∆Ct) means'!$A$3:$BD$86,45,FALSE))</f>
        <v/>
      </c>
      <c r="I58" s="313" t="str">
        <f>IF(VLOOKUP($C58&amp;I$4,'∆Ct and 2^(-∆Ct) means'!$A$3:$BD$86,45,FALSE)=0,"",VLOOKUP($C58&amp;I$4,'∆Ct and 2^(-∆Ct) means'!$A$3:$BD$86,45,FALSE))</f>
        <v/>
      </c>
      <c r="J58" s="313" t="str">
        <f>IF(VLOOKUP($C58&amp;J$4,'∆Ct and 2^(-∆Ct) means'!$A$3:$BD$86,45,FALSE)=0,"",VLOOKUP($C58&amp;J$4,'∆Ct and 2^(-∆Ct) means'!$A$3:$BD$86,45,FALSE))</f>
        <v/>
      </c>
      <c r="K58" s="313" t="str">
        <f>IF(VLOOKUP($C58&amp;K$4,'∆Ct and 2^(-∆Ct) means'!$A$3:$BD$86,45,FALSE)=0,"",VLOOKUP($C58&amp;K$4,'∆Ct and 2^(-∆Ct) means'!$A$3:$BD$86,45,FALSE))</f>
        <v/>
      </c>
      <c r="L58" s="313" t="str">
        <f>IF(VLOOKUP($C58&amp;L$4,'∆Ct and 2^(-∆Ct) means'!$A$3:$BD$86,45,FALSE)=0,"",VLOOKUP($C58&amp;L$4,'∆Ct and 2^(-∆Ct) means'!$A$3:$BD$86,45,FALSE))</f>
        <v/>
      </c>
      <c r="M58" s="313" t="str">
        <f>IF(VLOOKUP($C58&amp;M$4,'∆Ct and 2^(-∆Ct) means'!$A$3:$BD$86,45,FALSE)=0,"",VLOOKUP($C58&amp;M$4,'∆Ct and 2^(-∆Ct) means'!$A$3:$BD$86,45,FALSE))</f>
        <v/>
      </c>
      <c r="N58" s="313" t="str">
        <f>IF(VLOOKUP($C58&amp;N$4,'∆Ct and 2^(-∆Ct) means'!$A$3:$BD$86,45,FALSE)=0,"",VLOOKUP($C58&amp;N$4,'∆Ct and 2^(-∆Ct) means'!$A$3:$BD$86,45,FALSE))</f>
        <v/>
      </c>
      <c r="O58" s="318" t="str">
        <f>IF(VLOOKUP($C58&amp;O$4,'∆Ct and 2^(-∆Ct) means'!$A$3:$BD$86,45,FALSE)=0,"",VLOOKUP($C58&amp;O$4,'∆Ct and 2^(-∆Ct) means'!$A$3:$BD$86,45,FALSE))</f>
        <v/>
      </c>
      <c r="P58" s="201"/>
      <c r="Q58" s="201"/>
      <c r="R58" s="201"/>
      <c r="S58" s="201"/>
      <c r="T58" s="201"/>
      <c r="U58" s="201"/>
      <c r="V58" s="108" t="s">
        <v>109</v>
      </c>
      <c r="W58" s="127" t="str">
        <f>IF(VLOOKUP($V58&amp;W$4,'Calcul Worksheet'!$A$3:$HS$86,150,FALSE)=0,"",VLOOKUP($V58&amp;W$4,'Calcul Worksheet'!$A$3:$HS$86,150,FALSE))</f>
        <v/>
      </c>
      <c r="X58" s="123" t="str">
        <f>IF(VLOOKUP($V58&amp;X$4,'Calcul Worksheet'!$A$3:$HS$86,150,FALSE)=0,"",VLOOKUP($V58&amp;X$4,'Calcul Worksheet'!$A$3:$HS$86,150,FALSE))</f>
        <v/>
      </c>
      <c r="Y58" s="123" t="str">
        <f>IF(VLOOKUP($V58&amp;Y$4,'Calcul Worksheet'!$A$3:$HS$86,150,FALSE)=0,"",VLOOKUP($V58&amp;Y$4,'Calcul Worksheet'!$A$3:$HS$86,150,FALSE))</f>
        <v/>
      </c>
      <c r="Z58" s="123" t="str">
        <f>IF(VLOOKUP($V58&amp;Z$4,'Calcul Worksheet'!$A$3:$HS$86,150,FALSE)=0,"",VLOOKUP($V58&amp;Z$4,'Calcul Worksheet'!$A$3:$HS$86,150,FALSE))</f>
        <v/>
      </c>
      <c r="AA58" s="123" t="str">
        <f>IF(VLOOKUP($V58&amp;AA$4,'Calcul Worksheet'!$A$3:$HS$86,150,FALSE)=0,"",VLOOKUP($V58&amp;AA$4,'Calcul Worksheet'!$A$3:$HS$86,150,FALSE))</f>
        <v/>
      </c>
      <c r="AB58" s="123" t="str">
        <f>IF(VLOOKUP($V58&amp;AB$4,'Calcul Worksheet'!$A$3:$HS$86,150,FALSE)=0,"",VLOOKUP($V58&amp;AB$4,'Calcul Worksheet'!$A$3:$HS$86,150,FALSE))</f>
        <v/>
      </c>
      <c r="AC58" s="123" t="str">
        <f>IF(VLOOKUP($V58&amp;AC$4,'Calcul Worksheet'!$A$3:$HS$86,150,FALSE)=0,"",VLOOKUP($V58&amp;AC$4,'Calcul Worksheet'!$A$3:$HS$86,150,FALSE))</f>
        <v/>
      </c>
      <c r="AD58" s="123" t="str">
        <f>IF(VLOOKUP($V58&amp;AD$4,'Calcul Worksheet'!$A$3:$HS$86,150,FALSE)=0,"",VLOOKUP($V58&amp;AD$4,'Calcul Worksheet'!$A$3:$HS$86,150,FALSE))</f>
        <v/>
      </c>
      <c r="AE58" s="123" t="str">
        <f>IF(VLOOKUP($V58&amp;AE$4,'Calcul Worksheet'!$A$3:$HS$86,150,FALSE)=0,"",VLOOKUP($V58&amp;AE$4,'Calcul Worksheet'!$A$3:$HS$86,150,FALSE))</f>
        <v/>
      </c>
      <c r="AF58" s="123" t="str">
        <f>IF(VLOOKUP($V58&amp;AF$4,'Calcul Worksheet'!$A$3:$HS$86,150,FALSE)=0,"",VLOOKUP($V58&amp;AF$4,'Calcul Worksheet'!$A$3:$HS$86,150,FALSE))</f>
        <v/>
      </c>
      <c r="AG58" s="123" t="str">
        <f>IF(VLOOKUP($V58&amp;AG$4,'Calcul Worksheet'!$A$3:$HS$86,150,FALSE)=0,"",VLOOKUP($V58&amp;AG$4,'Calcul Worksheet'!$A$3:$HS$86,150,FALSE))</f>
        <v/>
      </c>
      <c r="AH58" s="128" t="str">
        <f>IF(VLOOKUP($V58&amp;AH$4,'Calcul Worksheet'!$A$3:$HS$86,150,FALSE)=0,"",VLOOKUP($V58&amp;AH$4,'Calcul Worksheet'!$A$3:$HS$86,150,FALSE))</f>
        <v/>
      </c>
      <c r="AI58" s="201"/>
      <c r="AJ58" s="201"/>
      <c r="AK58" s="201"/>
      <c r="AL58" s="201"/>
      <c r="AM58" s="201"/>
      <c r="AN58" s="201"/>
      <c r="AO58" s="201"/>
      <c r="AP58" s="201"/>
    </row>
    <row r="59" spans="2:42" ht="21.95" customHeight="1">
      <c r="C59" s="108" t="s">
        <v>110</v>
      </c>
      <c r="D59" s="319" t="str">
        <f>IF(VLOOKUP($C59&amp;D$4,'∆Ct and 2^(-∆Ct) means'!$A$3:$BD$86,45,FALSE)=0,"",VLOOKUP($C59&amp;D$4,'∆Ct and 2^(-∆Ct) means'!$A$3:$BD$86,45,FALSE))</f>
        <v/>
      </c>
      <c r="E59" s="320" t="str">
        <f>IF(VLOOKUP($C59&amp;E$4,'∆Ct and 2^(-∆Ct) means'!$A$3:$BD$86,45,FALSE)=0,"",VLOOKUP($C59&amp;E$4,'∆Ct and 2^(-∆Ct) means'!$A$3:$BD$86,45,FALSE))</f>
        <v/>
      </c>
      <c r="F59" s="320" t="str">
        <f>IF(VLOOKUP($C59&amp;F$4,'∆Ct and 2^(-∆Ct) means'!$A$3:$BD$86,45,FALSE)=0,"",VLOOKUP($C59&amp;F$4,'∆Ct and 2^(-∆Ct) means'!$A$3:$BD$86,45,FALSE))</f>
        <v/>
      </c>
      <c r="G59" s="320" t="str">
        <f>IF(VLOOKUP($C59&amp;G$4,'∆Ct and 2^(-∆Ct) means'!$A$3:$BD$86,45,FALSE)=0,"",VLOOKUP($C59&amp;G$4,'∆Ct and 2^(-∆Ct) means'!$A$3:$BD$86,45,FALSE))</f>
        <v/>
      </c>
      <c r="H59" s="320" t="str">
        <f>IF(VLOOKUP($C59&amp;H$4,'∆Ct and 2^(-∆Ct) means'!$A$3:$BD$86,45,FALSE)=0,"",VLOOKUP($C59&amp;H$4,'∆Ct and 2^(-∆Ct) means'!$A$3:$BD$86,45,FALSE))</f>
        <v/>
      </c>
      <c r="I59" s="320" t="str">
        <f>IF(VLOOKUP($C59&amp;I$4,'∆Ct and 2^(-∆Ct) means'!$A$3:$BD$86,45,FALSE)=0,"",VLOOKUP($C59&amp;I$4,'∆Ct and 2^(-∆Ct) means'!$A$3:$BD$86,45,FALSE))</f>
        <v/>
      </c>
      <c r="J59" s="320" t="str">
        <f>IF(VLOOKUP($C59&amp;J$4,'∆Ct and 2^(-∆Ct) means'!$A$3:$BD$86,45,FALSE)=0,"",VLOOKUP($C59&amp;J$4,'∆Ct and 2^(-∆Ct) means'!$A$3:$BD$86,45,FALSE))</f>
        <v/>
      </c>
      <c r="K59" s="320" t="str">
        <f>IF(VLOOKUP($C59&amp;K$4,'∆Ct and 2^(-∆Ct) means'!$A$3:$BD$86,45,FALSE)=0,"",VLOOKUP($C59&amp;K$4,'∆Ct and 2^(-∆Ct) means'!$A$3:$BD$86,45,FALSE))</f>
        <v/>
      </c>
      <c r="L59" s="320" t="str">
        <f>IF(VLOOKUP($C59&amp;L$4,'∆Ct and 2^(-∆Ct) means'!$A$3:$BD$86,45,FALSE)=0,"",VLOOKUP($C59&amp;L$4,'∆Ct and 2^(-∆Ct) means'!$A$3:$BD$86,45,FALSE))</f>
        <v/>
      </c>
      <c r="M59" s="320" t="str">
        <f>IF(VLOOKUP($C59&amp;M$4,'∆Ct and 2^(-∆Ct) means'!$A$3:$BD$86,45,FALSE)=0,"",VLOOKUP($C59&amp;M$4,'∆Ct and 2^(-∆Ct) means'!$A$3:$BD$86,45,FALSE))</f>
        <v/>
      </c>
      <c r="N59" s="320" t="str">
        <f>IF(VLOOKUP($C59&amp;N$4,'∆Ct and 2^(-∆Ct) means'!$A$3:$BD$86,45,FALSE)=0,"",VLOOKUP($C59&amp;N$4,'∆Ct and 2^(-∆Ct) means'!$A$3:$BD$86,45,FALSE))</f>
        <v/>
      </c>
      <c r="O59" s="321" t="str">
        <f>IF(VLOOKUP($C59&amp;O$4,'∆Ct and 2^(-∆Ct) means'!$A$3:$BD$86,45,FALSE)=0,"",VLOOKUP($C59&amp;O$4,'∆Ct and 2^(-∆Ct) means'!$A$3:$BD$86,45,FALSE))</f>
        <v/>
      </c>
      <c r="P59" s="201"/>
      <c r="Q59" s="201"/>
      <c r="R59" s="201"/>
      <c r="S59" s="201"/>
      <c r="T59" s="201"/>
      <c r="U59" s="201"/>
      <c r="V59" s="108" t="s">
        <v>110</v>
      </c>
      <c r="W59" s="129" t="str">
        <f>IF(VLOOKUP($V59&amp;W$4,'Calcul Worksheet'!$A$3:$HS$86,150,FALSE)=0,"",VLOOKUP($V59&amp;W$4,'Calcul Worksheet'!$A$3:$HS$86,150,FALSE))</f>
        <v/>
      </c>
      <c r="X59" s="130" t="str">
        <f>IF(VLOOKUP($V59&amp;X$4,'Calcul Worksheet'!$A$3:$HS$86,150,FALSE)=0,"",VLOOKUP($V59&amp;X$4,'Calcul Worksheet'!$A$3:$HS$86,150,FALSE))</f>
        <v/>
      </c>
      <c r="Y59" s="130" t="str">
        <f>IF(VLOOKUP($V59&amp;Y$4,'Calcul Worksheet'!$A$3:$HS$86,150,FALSE)=0,"",VLOOKUP($V59&amp;Y$4,'Calcul Worksheet'!$A$3:$HS$86,150,FALSE))</f>
        <v/>
      </c>
      <c r="Z59" s="130" t="str">
        <f>IF(VLOOKUP($V59&amp;Z$4,'Calcul Worksheet'!$A$3:$HS$86,150,FALSE)=0,"",VLOOKUP($V59&amp;Z$4,'Calcul Worksheet'!$A$3:$HS$86,150,FALSE))</f>
        <v/>
      </c>
      <c r="AA59" s="130" t="str">
        <f>IF(VLOOKUP($V59&amp;AA$4,'Calcul Worksheet'!$A$3:$HS$86,150,FALSE)=0,"",VLOOKUP($V59&amp;AA$4,'Calcul Worksheet'!$A$3:$HS$86,150,FALSE))</f>
        <v/>
      </c>
      <c r="AB59" s="130" t="str">
        <f>IF(VLOOKUP($V59&amp;AB$4,'Calcul Worksheet'!$A$3:$HS$86,150,FALSE)=0,"",VLOOKUP($V59&amp;AB$4,'Calcul Worksheet'!$A$3:$HS$86,150,FALSE))</f>
        <v/>
      </c>
      <c r="AC59" s="130" t="str">
        <f>IF(VLOOKUP($V59&amp;AC$4,'Calcul Worksheet'!$A$3:$HS$86,150,FALSE)=0,"",VLOOKUP($V59&amp;AC$4,'Calcul Worksheet'!$A$3:$HS$86,150,FALSE))</f>
        <v/>
      </c>
      <c r="AD59" s="130" t="str">
        <f>IF(VLOOKUP($V59&amp;AD$4,'Calcul Worksheet'!$A$3:$HS$86,150,FALSE)=0,"",VLOOKUP($V59&amp;AD$4,'Calcul Worksheet'!$A$3:$HS$86,150,FALSE))</f>
        <v/>
      </c>
      <c r="AE59" s="130" t="str">
        <f>IF(VLOOKUP($V59&amp;AE$4,'Calcul Worksheet'!$A$3:$HS$86,150,FALSE)=0,"",VLOOKUP($V59&amp;AE$4,'Calcul Worksheet'!$A$3:$HS$86,150,FALSE))</f>
        <v/>
      </c>
      <c r="AF59" s="130" t="str">
        <f>IF(VLOOKUP($V59&amp;AF$4,'Calcul Worksheet'!$A$3:$HS$86,150,FALSE)=0,"",VLOOKUP($V59&amp;AF$4,'Calcul Worksheet'!$A$3:$HS$86,150,FALSE))</f>
        <v/>
      </c>
      <c r="AG59" s="130" t="str">
        <f>IF(VLOOKUP($V59&amp;AG$4,'Calcul Worksheet'!$A$3:$HS$86,150,FALSE)=0,"",VLOOKUP($V59&amp;AG$4,'Calcul Worksheet'!$A$3:$HS$86,150,FALSE))</f>
        <v/>
      </c>
      <c r="AH59" s="131" t="str">
        <f>IF(VLOOKUP($V59&amp;AH$4,'Calcul Worksheet'!$A$3:$HS$86,150,FALSE)=0,"",VLOOKUP($V59&amp;AH$4,'Calcul Worksheet'!$A$3:$HS$86,150,FALSE))</f>
        <v/>
      </c>
      <c r="AI59" s="201"/>
      <c r="AJ59" s="201"/>
      <c r="AK59" s="201"/>
      <c r="AL59" s="201"/>
      <c r="AM59" s="201"/>
      <c r="AN59" s="201"/>
      <c r="AO59" s="201"/>
      <c r="AP59" s="201"/>
    </row>
    <row r="60" spans="2:42">
      <c r="B60" s="201"/>
      <c r="C60" s="201"/>
      <c r="D60" s="201"/>
      <c r="E60" s="201"/>
      <c r="F60" s="201"/>
      <c r="G60" s="201"/>
      <c r="H60" s="201"/>
      <c r="I60" s="201"/>
      <c r="J60" s="201"/>
      <c r="K60" s="201"/>
      <c r="L60" s="201"/>
      <c r="M60" s="201"/>
      <c r="N60" s="201"/>
      <c r="O60" s="201"/>
      <c r="P60" s="201"/>
      <c r="Q60" s="201"/>
      <c r="R60" s="201"/>
      <c r="S60" s="201"/>
      <c r="T60" s="201"/>
      <c r="U60" s="201"/>
      <c r="V60" s="201"/>
      <c r="W60" s="201"/>
      <c r="X60" s="201"/>
      <c r="Y60" s="201"/>
      <c r="Z60" s="201"/>
      <c r="AA60" s="201"/>
      <c r="AB60" s="201"/>
      <c r="AC60" s="201"/>
      <c r="AD60" s="201"/>
      <c r="AE60" s="201"/>
      <c r="AF60" s="201"/>
      <c r="AG60" s="201"/>
      <c r="AH60" s="201"/>
      <c r="AI60" s="201"/>
      <c r="AJ60" s="201"/>
      <c r="AK60" s="201"/>
      <c r="AL60" s="201"/>
      <c r="AM60" s="201"/>
      <c r="AN60" s="201"/>
      <c r="AO60" s="201"/>
      <c r="AP60" s="201"/>
    </row>
    <row r="61" spans="2:42">
      <c r="B61" s="201"/>
      <c r="C61" s="201"/>
      <c r="D61" s="201"/>
      <c r="E61" s="201"/>
      <c r="F61" s="201"/>
      <c r="G61" s="201"/>
      <c r="H61" s="201"/>
      <c r="I61" s="201"/>
      <c r="J61" s="201"/>
      <c r="K61" s="201"/>
      <c r="L61" s="201"/>
      <c r="M61" s="201"/>
      <c r="N61" s="201"/>
      <c r="O61" s="201"/>
      <c r="P61" s="201"/>
      <c r="Q61" s="201"/>
      <c r="R61" s="201"/>
      <c r="S61" s="201"/>
      <c r="T61" s="201"/>
      <c r="U61" s="201"/>
      <c r="V61" s="201"/>
      <c r="W61" s="201"/>
      <c r="X61" s="201"/>
      <c r="Y61" s="201"/>
      <c r="Z61" s="201"/>
      <c r="AA61" s="201"/>
      <c r="AB61" s="201"/>
      <c r="AC61" s="201"/>
      <c r="AD61" s="201"/>
      <c r="AE61" s="201"/>
      <c r="AF61" s="201"/>
      <c r="AG61" s="201"/>
      <c r="AH61" s="201"/>
      <c r="AI61" s="201"/>
      <c r="AJ61" s="201"/>
      <c r="AK61" s="201"/>
      <c r="AL61" s="201"/>
      <c r="AM61" s="201"/>
      <c r="AN61" s="201"/>
      <c r="AO61" s="201"/>
      <c r="AP61" s="201"/>
    </row>
    <row r="62" spans="2:42">
      <c r="C62" s="700" t="s">
        <v>243</v>
      </c>
      <c r="D62" s="700"/>
      <c r="E62" s="700"/>
      <c r="F62" s="700"/>
      <c r="G62" s="700"/>
      <c r="H62" s="700"/>
      <c r="I62" s="700"/>
      <c r="J62" s="700"/>
      <c r="K62" s="700"/>
      <c r="L62" s="700"/>
      <c r="M62" s="700"/>
      <c r="N62" s="700"/>
      <c r="O62" s="700"/>
      <c r="P62" s="201"/>
      <c r="Q62" s="201"/>
      <c r="R62" s="201"/>
      <c r="S62" s="201"/>
      <c r="T62" s="201"/>
      <c r="U62" s="201"/>
      <c r="V62" s="700" t="s">
        <v>328</v>
      </c>
      <c r="W62" s="700"/>
      <c r="X62" s="700"/>
      <c r="Y62" s="700"/>
      <c r="Z62" s="700"/>
      <c r="AA62" s="700"/>
      <c r="AB62" s="700"/>
      <c r="AC62" s="700"/>
      <c r="AD62" s="700"/>
      <c r="AE62" s="700"/>
      <c r="AF62" s="700"/>
      <c r="AG62" s="700"/>
      <c r="AH62" s="700"/>
      <c r="AI62" s="201"/>
      <c r="AJ62" s="201"/>
      <c r="AK62" s="201"/>
      <c r="AL62" s="201"/>
      <c r="AM62" s="201"/>
      <c r="AN62" s="201"/>
      <c r="AO62" s="201"/>
      <c r="AP62" s="201"/>
    </row>
    <row r="63" spans="2:42">
      <c r="B63" s="201"/>
      <c r="C63" s="201"/>
      <c r="D63" s="201"/>
      <c r="E63" s="201"/>
      <c r="F63" s="201"/>
      <c r="G63" s="201"/>
      <c r="H63" s="201"/>
      <c r="I63" s="201"/>
      <c r="J63" s="201"/>
      <c r="K63" s="201"/>
      <c r="L63" s="201"/>
      <c r="M63" s="201"/>
      <c r="N63" s="201"/>
      <c r="O63" s="201"/>
      <c r="P63" s="201"/>
      <c r="Q63" s="201"/>
      <c r="R63" s="201"/>
      <c r="S63" s="201"/>
      <c r="T63" s="201"/>
      <c r="U63" s="201"/>
      <c r="V63" s="201"/>
      <c r="W63" s="201"/>
      <c r="X63" s="201"/>
      <c r="Y63" s="201"/>
      <c r="Z63" s="201"/>
      <c r="AA63" s="201"/>
      <c r="AB63" s="201"/>
      <c r="AC63" s="201"/>
      <c r="AD63" s="201"/>
      <c r="AE63" s="201"/>
      <c r="AF63" s="201"/>
      <c r="AG63" s="201"/>
      <c r="AH63" s="201"/>
      <c r="AI63" s="201"/>
      <c r="AJ63" s="201"/>
      <c r="AK63" s="201"/>
      <c r="AL63" s="201"/>
      <c r="AM63" s="201"/>
      <c r="AN63" s="201"/>
      <c r="AO63" s="201"/>
      <c r="AP63" s="201"/>
    </row>
    <row r="64" spans="2:42">
      <c r="C64" s="200"/>
      <c r="D64" s="107">
        <v>1</v>
      </c>
      <c r="E64" s="107">
        <v>2</v>
      </c>
      <c r="F64" s="107">
        <v>3</v>
      </c>
      <c r="G64" s="107">
        <v>4</v>
      </c>
      <c r="H64" s="107">
        <v>5</v>
      </c>
      <c r="I64" s="107">
        <v>6</v>
      </c>
      <c r="J64" s="107">
        <v>7</v>
      </c>
      <c r="K64" s="107">
        <v>8</v>
      </c>
      <c r="L64" s="107">
        <v>9</v>
      </c>
      <c r="M64" s="107">
        <v>10</v>
      </c>
      <c r="N64" s="107">
        <v>11</v>
      </c>
      <c r="O64" s="107">
        <v>12</v>
      </c>
      <c r="P64" s="201"/>
      <c r="Q64" s="201"/>
      <c r="R64" s="201"/>
      <c r="S64" s="201"/>
      <c r="T64" s="201"/>
      <c r="U64" s="201"/>
      <c r="V64" s="200"/>
      <c r="W64" s="107">
        <v>1</v>
      </c>
      <c r="X64" s="107">
        <v>2</v>
      </c>
      <c r="Y64" s="107">
        <v>3</v>
      </c>
      <c r="Z64" s="107">
        <v>4</v>
      </c>
      <c r="AA64" s="107">
        <v>5</v>
      </c>
      <c r="AB64" s="107">
        <v>6</v>
      </c>
      <c r="AC64" s="107">
        <v>7</v>
      </c>
      <c r="AD64" s="107">
        <v>8</v>
      </c>
      <c r="AE64" s="107">
        <v>9</v>
      </c>
      <c r="AF64" s="107">
        <v>10</v>
      </c>
      <c r="AG64" s="107">
        <v>11</v>
      </c>
      <c r="AH64" s="107">
        <v>12</v>
      </c>
      <c r="AI64" s="201"/>
      <c r="AJ64" s="201"/>
      <c r="AK64" s="201"/>
      <c r="AL64" s="201"/>
      <c r="AM64" s="201"/>
      <c r="AN64" s="201"/>
      <c r="AO64" s="201"/>
      <c r="AP64" s="201"/>
    </row>
    <row r="65" spans="2:42" ht="21.95" customHeight="1">
      <c r="C65" s="108" t="s">
        <v>104</v>
      </c>
      <c r="D65" s="314" t="str">
        <f>IF(VLOOKUP($C65&amp;D$4,'∆Ct and 2^(-∆Ct) means'!$A$3:$BD$86,47,FALSE)=0,"",VLOOKUP($C65&amp;D$4,'∆Ct and 2^(-∆Ct) means'!$A$3:$BD$86,47,FALSE))</f>
        <v/>
      </c>
      <c r="E65" s="315" t="str">
        <f>IF(VLOOKUP($C65&amp;E$4,'∆Ct and 2^(-∆Ct) means'!$A$3:$BD$86,47,FALSE)=0,"",VLOOKUP($C65&amp;E$4,'∆Ct and 2^(-∆Ct) means'!$A$3:$BD$86,47,FALSE))</f>
        <v/>
      </c>
      <c r="F65" s="315" t="str">
        <f>IF(VLOOKUP($C65&amp;F$4,'∆Ct and 2^(-∆Ct) means'!$A$3:$BD$86,47,FALSE)=0,"",VLOOKUP($C65&amp;F$4,'∆Ct and 2^(-∆Ct) means'!$A$3:$BD$86,47,FALSE))</f>
        <v/>
      </c>
      <c r="G65" s="315" t="str">
        <f>IF(VLOOKUP($C65&amp;G$4,'∆Ct and 2^(-∆Ct) means'!$A$3:$BD$86,47,FALSE)=0,"",VLOOKUP($C65&amp;G$4,'∆Ct and 2^(-∆Ct) means'!$A$3:$BD$86,47,FALSE))</f>
        <v/>
      </c>
      <c r="H65" s="315" t="str">
        <f>IF(VLOOKUP($C65&amp;H$4,'∆Ct and 2^(-∆Ct) means'!$A$3:$BD$86,47,FALSE)=0,"",VLOOKUP($C65&amp;H$4,'∆Ct and 2^(-∆Ct) means'!$A$3:$BD$86,47,FALSE))</f>
        <v/>
      </c>
      <c r="I65" s="315" t="str">
        <f>IF(VLOOKUP($C65&amp;I$4,'∆Ct and 2^(-∆Ct) means'!$A$3:$BD$86,47,FALSE)=0,"",VLOOKUP($C65&amp;I$4,'∆Ct and 2^(-∆Ct) means'!$A$3:$BD$86,47,FALSE))</f>
        <v/>
      </c>
      <c r="J65" s="315" t="str">
        <f>IF(VLOOKUP($C65&amp;J$4,'∆Ct and 2^(-∆Ct) means'!$A$3:$BD$86,47,FALSE)=0,"",VLOOKUP($C65&amp;J$4,'∆Ct and 2^(-∆Ct) means'!$A$3:$BD$86,47,FALSE))</f>
        <v/>
      </c>
      <c r="K65" s="315" t="str">
        <f>IF(VLOOKUP($C65&amp;K$4,'∆Ct and 2^(-∆Ct) means'!$A$3:$BD$86,47,FALSE)=0,"",VLOOKUP($C65&amp;K$4,'∆Ct and 2^(-∆Ct) means'!$A$3:$BD$86,47,FALSE))</f>
        <v/>
      </c>
      <c r="L65" s="315" t="str">
        <f>IF(VLOOKUP($C65&amp;L$4,'∆Ct and 2^(-∆Ct) means'!$A$3:$BD$86,47,FALSE)=0,"",VLOOKUP($C65&amp;L$4,'∆Ct and 2^(-∆Ct) means'!$A$3:$BD$86,47,FALSE))</f>
        <v/>
      </c>
      <c r="M65" s="315" t="str">
        <f>IF(VLOOKUP($C65&amp;M$4,'∆Ct and 2^(-∆Ct) means'!$A$3:$BD$86,47,FALSE)=0,"",VLOOKUP($C65&amp;M$4,'∆Ct and 2^(-∆Ct) means'!$A$3:$BD$86,47,FALSE))</f>
        <v/>
      </c>
      <c r="N65" s="315" t="str">
        <f>IF(VLOOKUP($C65&amp;N$4,'∆Ct and 2^(-∆Ct) means'!$A$3:$BD$86,47,FALSE)=0,"",VLOOKUP($C65&amp;N$4,'∆Ct and 2^(-∆Ct) means'!$A$3:$BD$86,47,FALSE))</f>
        <v/>
      </c>
      <c r="O65" s="316" t="str">
        <f>IF(VLOOKUP($C65&amp;O$4,'∆Ct and 2^(-∆Ct) means'!$A$3:$BD$86,47,FALSE)=0,"",VLOOKUP($C65&amp;O$4,'∆Ct and 2^(-∆Ct) means'!$A$3:$BD$86,47,FALSE))</f>
        <v/>
      </c>
      <c r="P65" s="201"/>
      <c r="Q65" s="201"/>
      <c r="R65" s="201"/>
      <c r="S65" s="201"/>
      <c r="T65" s="201"/>
      <c r="U65" s="201"/>
      <c r="V65" s="108" t="s">
        <v>104</v>
      </c>
      <c r="W65" s="124" t="str">
        <f>IF(VLOOKUP($V65&amp;W$4,'Calcul Worksheet'!$A$3:$HS$86,153,FALSE)=0,"",VLOOKUP($V65&amp;W$4,'Calcul Worksheet'!$A$3:$HS$86,153,FALSE))</f>
        <v/>
      </c>
      <c r="X65" s="125" t="str">
        <f>IF(VLOOKUP($V65&amp;X$4,'Calcul Worksheet'!$A$3:$HS$86,153,FALSE)=0,"",VLOOKUP($V65&amp;X$4,'Calcul Worksheet'!$A$3:$HS$86,153,FALSE))</f>
        <v/>
      </c>
      <c r="Y65" s="125" t="str">
        <f>IF(VLOOKUP($V65&amp;Y$4,'Calcul Worksheet'!$A$3:$HS$86,153,FALSE)=0,"",VLOOKUP($V65&amp;Y$4,'Calcul Worksheet'!$A$3:$HS$86,153,FALSE))</f>
        <v/>
      </c>
      <c r="Z65" s="125" t="str">
        <f>IF(VLOOKUP($V65&amp;Z$4,'Calcul Worksheet'!$A$3:$HS$86,153,FALSE)=0,"",VLOOKUP($V65&amp;Z$4,'Calcul Worksheet'!$A$3:$HS$86,153,FALSE))</f>
        <v/>
      </c>
      <c r="AA65" s="125" t="str">
        <f>IF(VLOOKUP($V65&amp;AA$4,'Calcul Worksheet'!$A$3:$HS$86,153,FALSE)=0,"",VLOOKUP($V65&amp;AA$4,'Calcul Worksheet'!$A$3:$HS$86,153,FALSE))</f>
        <v/>
      </c>
      <c r="AB65" s="125" t="str">
        <f>IF(VLOOKUP($V65&amp;AB$4,'Calcul Worksheet'!$A$3:$HS$86,153,FALSE)=0,"",VLOOKUP($V65&amp;AB$4,'Calcul Worksheet'!$A$3:$HS$86,153,FALSE))</f>
        <v/>
      </c>
      <c r="AC65" s="125" t="str">
        <f>IF(VLOOKUP($V65&amp;AC$4,'Calcul Worksheet'!$A$3:$HS$86,153,FALSE)=0,"",VLOOKUP($V65&amp;AC$4,'Calcul Worksheet'!$A$3:$HS$86,153,FALSE))</f>
        <v/>
      </c>
      <c r="AD65" s="125" t="str">
        <f>IF(VLOOKUP($V65&amp;AD$4,'Calcul Worksheet'!$A$3:$HS$86,153,FALSE)=0,"",VLOOKUP($V65&amp;AD$4,'Calcul Worksheet'!$A$3:$HS$86,153,FALSE))</f>
        <v/>
      </c>
      <c r="AE65" s="125" t="str">
        <f>IF(VLOOKUP($V65&amp;AE$4,'Calcul Worksheet'!$A$3:$HS$86,153,FALSE)=0,"",VLOOKUP($V65&amp;AE$4,'Calcul Worksheet'!$A$3:$HS$86,153,FALSE))</f>
        <v/>
      </c>
      <c r="AF65" s="125" t="str">
        <f>IF(VLOOKUP($V65&amp;AF$4,'Calcul Worksheet'!$A$3:$HS$86,153,FALSE)=0,"",VLOOKUP($V65&amp;AF$4,'Calcul Worksheet'!$A$3:$HS$86,153,FALSE))</f>
        <v/>
      </c>
      <c r="AG65" s="125" t="str">
        <f>IF(VLOOKUP($V65&amp;AG$4,'Calcul Worksheet'!$A$3:$HS$86,153,FALSE)=0,"",VLOOKUP($V65&amp;AG$4,'Calcul Worksheet'!$A$3:$HS$86,153,FALSE))</f>
        <v/>
      </c>
      <c r="AH65" s="126" t="str">
        <f>IF(VLOOKUP($V65&amp;AH$4,'Calcul Worksheet'!$A$3:$HS$86,153,FALSE)=0,"",VLOOKUP($V65&amp;AH$4,'Calcul Worksheet'!$A$3:$HS$86,153,FALSE))</f>
        <v/>
      </c>
      <c r="AI65" s="201"/>
      <c r="AJ65" s="201"/>
      <c r="AK65" s="201"/>
      <c r="AL65" s="201"/>
      <c r="AM65" s="201"/>
      <c r="AN65" s="201"/>
      <c r="AO65" s="201"/>
      <c r="AP65" s="201"/>
    </row>
    <row r="66" spans="2:42" ht="21.95" customHeight="1">
      <c r="C66" s="108" t="s">
        <v>105</v>
      </c>
      <c r="D66" s="317" t="str">
        <f>IF(VLOOKUP($C66&amp;D$4,'∆Ct and 2^(-∆Ct) means'!$A$3:$BD$86,47,FALSE)=0,"",VLOOKUP($C66&amp;D$4,'∆Ct and 2^(-∆Ct) means'!$A$3:$BD$86,47,FALSE))</f>
        <v/>
      </c>
      <c r="E66" s="313" t="str">
        <f>IF(VLOOKUP($C66&amp;E$4,'∆Ct and 2^(-∆Ct) means'!$A$3:$BD$86,47,FALSE)=0,"",VLOOKUP($C66&amp;E$4,'∆Ct and 2^(-∆Ct) means'!$A$3:$BD$86,47,FALSE))</f>
        <v/>
      </c>
      <c r="F66" s="313" t="str">
        <f>IF(VLOOKUP($C66&amp;F$4,'∆Ct and 2^(-∆Ct) means'!$A$3:$BD$86,47,FALSE)=0,"",VLOOKUP($C66&amp;F$4,'∆Ct and 2^(-∆Ct) means'!$A$3:$BD$86,47,FALSE))</f>
        <v/>
      </c>
      <c r="G66" s="313" t="str">
        <f>IF(VLOOKUP($C66&amp;G$4,'∆Ct and 2^(-∆Ct) means'!$A$3:$BD$86,47,FALSE)=0,"",VLOOKUP($C66&amp;G$4,'∆Ct and 2^(-∆Ct) means'!$A$3:$BD$86,47,FALSE))</f>
        <v/>
      </c>
      <c r="H66" s="313" t="str">
        <f>IF(VLOOKUP($C66&amp;H$4,'∆Ct and 2^(-∆Ct) means'!$A$3:$BD$86,47,FALSE)=0,"",VLOOKUP($C66&amp;H$4,'∆Ct and 2^(-∆Ct) means'!$A$3:$BD$86,47,FALSE))</f>
        <v/>
      </c>
      <c r="I66" s="313" t="str">
        <f>IF(VLOOKUP($C66&amp;I$4,'∆Ct and 2^(-∆Ct) means'!$A$3:$BD$86,47,FALSE)=0,"",VLOOKUP($C66&amp;I$4,'∆Ct and 2^(-∆Ct) means'!$A$3:$BD$86,47,FALSE))</f>
        <v/>
      </c>
      <c r="J66" s="313" t="str">
        <f>IF(VLOOKUP($C66&amp;J$4,'∆Ct and 2^(-∆Ct) means'!$A$3:$BD$86,47,FALSE)=0,"",VLOOKUP($C66&amp;J$4,'∆Ct and 2^(-∆Ct) means'!$A$3:$BD$86,47,FALSE))</f>
        <v/>
      </c>
      <c r="K66" s="313" t="str">
        <f>IF(VLOOKUP($C66&amp;K$4,'∆Ct and 2^(-∆Ct) means'!$A$3:$BD$86,47,FALSE)=0,"",VLOOKUP($C66&amp;K$4,'∆Ct and 2^(-∆Ct) means'!$A$3:$BD$86,47,FALSE))</f>
        <v/>
      </c>
      <c r="L66" s="313" t="str">
        <f>IF(VLOOKUP($C66&amp;L$4,'∆Ct and 2^(-∆Ct) means'!$A$3:$BD$86,47,FALSE)=0,"",VLOOKUP($C66&amp;L$4,'∆Ct and 2^(-∆Ct) means'!$A$3:$BD$86,47,FALSE))</f>
        <v/>
      </c>
      <c r="M66" s="313" t="str">
        <f>IF(VLOOKUP($C66&amp;M$4,'∆Ct and 2^(-∆Ct) means'!$A$3:$BD$86,47,FALSE)=0,"",VLOOKUP($C66&amp;M$4,'∆Ct and 2^(-∆Ct) means'!$A$3:$BD$86,47,FALSE))</f>
        <v/>
      </c>
      <c r="N66" s="313" t="str">
        <f>IF(VLOOKUP($C66&amp;N$4,'∆Ct and 2^(-∆Ct) means'!$A$3:$BD$86,47,FALSE)=0,"",VLOOKUP($C66&amp;N$4,'∆Ct and 2^(-∆Ct) means'!$A$3:$BD$86,47,FALSE))</f>
        <v/>
      </c>
      <c r="O66" s="318" t="str">
        <f>IF(VLOOKUP($C66&amp;O$4,'∆Ct and 2^(-∆Ct) means'!$A$3:$BD$86,47,FALSE)=0,"",VLOOKUP($C66&amp;O$4,'∆Ct and 2^(-∆Ct) means'!$A$3:$BD$86,47,FALSE))</f>
        <v/>
      </c>
      <c r="P66" s="201"/>
      <c r="Q66" s="201"/>
      <c r="R66" s="201"/>
      <c r="S66" s="201"/>
      <c r="T66" s="201"/>
      <c r="U66" s="201"/>
      <c r="V66" s="108" t="s">
        <v>105</v>
      </c>
      <c r="W66" s="127" t="str">
        <f>IF(VLOOKUP($V66&amp;W$4,'Calcul Worksheet'!$A$3:$HS$86,153,FALSE)=0,"",VLOOKUP($V66&amp;W$4,'Calcul Worksheet'!$A$3:$HS$86,153,FALSE))</f>
        <v/>
      </c>
      <c r="X66" s="123" t="str">
        <f>IF(VLOOKUP($V66&amp;X$4,'Calcul Worksheet'!$A$3:$HS$86,153,FALSE)=0,"",VLOOKUP($V66&amp;X$4,'Calcul Worksheet'!$A$3:$HS$86,153,FALSE))</f>
        <v/>
      </c>
      <c r="Y66" s="123" t="str">
        <f>IF(VLOOKUP($V66&amp;Y$4,'Calcul Worksheet'!$A$3:$HS$86,153,FALSE)=0,"",VLOOKUP($V66&amp;Y$4,'Calcul Worksheet'!$A$3:$HS$86,153,FALSE))</f>
        <v/>
      </c>
      <c r="Z66" s="123" t="str">
        <f>IF(VLOOKUP($V66&amp;Z$4,'Calcul Worksheet'!$A$3:$HS$86,153,FALSE)=0,"",VLOOKUP($V66&amp;Z$4,'Calcul Worksheet'!$A$3:$HS$86,153,FALSE))</f>
        <v/>
      </c>
      <c r="AA66" s="123" t="str">
        <f>IF(VLOOKUP($V66&amp;AA$4,'Calcul Worksheet'!$A$3:$HS$86,153,FALSE)=0,"",VLOOKUP($V66&amp;AA$4,'Calcul Worksheet'!$A$3:$HS$86,153,FALSE))</f>
        <v/>
      </c>
      <c r="AB66" s="123" t="str">
        <f>IF(VLOOKUP($V66&amp;AB$4,'Calcul Worksheet'!$A$3:$HS$86,153,FALSE)=0,"",VLOOKUP($V66&amp;AB$4,'Calcul Worksheet'!$A$3:$HS$86,153,FALSE))</f>
        <v/>
      </c>
      <c r="AC66" s="123" t="str">
        <f>IF(VLOOKUP($V66&amp;AC$4,'Calcul Worksheet'!$A$3:$HS$86,153,FALSE)=0,"",VLOOKUP($V66&amp;AC$4,'Calcul Worksheet'!$A$3:$HS$86,153,FALSE))</f>
        <v/>
      </c>
      <c r="AD66" s="123" t="str">
        <f>IF(VLOOKUP($V66&amp;AD$4,'Calcul Worksheet'!$A$3:$HS$86,153,FALSE)=0,"",VLOOKUP($V66&amp;AD$4,'Calcul Worksheet'!$A$3:$HS$86,153,FALSE))</f>
        <v/>
      </c>
      <c r="AE66" s="123" t="str">
        <f>IF(VLOOKUP($V66&amp;AE$4,'Calcul Worksheet'!$A$3:$HS$86,153,FALSE)=0,"",VLOOKUP($V66&amp;AE$4,'Calcul Worksheet'!$A$3:$HS$86,153,FALSE))</f>
        <v/>
      </c>
      <c r="AF66" s="123" t="str">
        <f>IF(VLOOKUP($V66&amp;AF$4,'Calcul Worksheet'!$A$3:$HS$86,153,FALSE)=0,"",VLOOKUP($V66&amp;AF$4,'Calcul Worksheet'!$A$3:$HS$86,153,FALSE))</f>
        <v/>
      </c>
      <c r="AG66" s="123" t="str">
        <f>IF(VLOOKUP($V66&amp;AG$4,'Calcul Worksheet'!$A$3:$HS$86,153,FALSE)=0,"",VLOOKUP($V66&amp;AG$4,'Calcul Worksheet'!$A$3:$HS$86,153,FALSE))</f>
        <v/>
      </c>
      <c r="AH66" s="128" t="str">
        <f>IF(VLOOKUP($V66&amp;AH$4,'Calcul Worksheet'!$A$3:$HS$86,153,FALSE)=0,"",VLOOKUP($V66&amp;AH$4,'Calcul Worksheet'!$A$3:$HS$86,153,FALSE))</f>
        <v/>
      </c>
      <c r="AI66" s="201"/>
      <c r="AJ66" s="201"/>
      <c r="AK66" s="201"/>
      <c r="AL66" s="201"/>
      <c r="AM66" s="201"/>
      <c r="AN66" s="201"/>
      <c r="AO66" s="201"/>
      <c r="AP66" s="201"/>
    </row>
    <row r="67" spans="2:42" ht="21.95" customHeight="1">
      <c r="C67" s="108" t="s">
        <v>106</v>
      </c>
      <c r="D67" s="317" t="str">
        <f>IF(VLOOKUP($C67&amp;D$4,'∆Ct and 2^(-∆Ct) means'!$A$3:$BD$86,47,FALSE)=0,"",VLOOKUP($C67&amp;D$4,'∆Ct and 2^(-∆Ct) means'!$A$3:$BD$86,47,FALSE))</f>
        <v/>
      </c>
      <c r="E67" s="313" t="str">
        <f>IF(VLOOKUP($C67&amp;E$4,'∆Ct and 2^(-∆Ct) means'!$A$3:$BD$86,47,FALSE)=0,"",VLOOKUP($C67&amp;E$4,'∆Ct and 2^(-∆Ct) means'!$A$3:$BD$86,47,FALSE))</f>
        <v/>
      </c>
      <c r="F67" s="313" t="str">
        <f>IF(VLOOKUP($C67&amp;F$4,'∆Ct and 2^(-∆Ct) means'!$A$3:$BD$86,47,FALSE)=0,"",VLOOKUP($C67&amp;F$4,'∆Ct and 2^(-∆Ct) means'!$A$3:$BD$86,47,FALSE))</f>
        <v/>
      </c>
      <c r="G67" s="313" t="str">
        <f>IF(VLOOKUP($C67&amp;G$4,'∆Ct and 2^(-∆Ct) means'!$A$3:$BD$86,47,FALSE)=0,"",VLOOKUP($C67&amp;G$4,'∆Ct and 2^(-∆Ct) means'!$A$3:$BD$86,47,FALSE))</f>
        <v/>
      </c>
      <c r="H67" s="313" t="str">
        <f>IF(VLOOKUP($C67&amp;H$4,'∆Ct and 2^(-∆Ct) means'!$A$3:$BD$86,47,FALSE)=0,"",VLOOKUP($C67&amp;H$4,'∆Ct and 2^(-∆Ct) means'!$A$3:$BD$86,47,FALSE))</f>
        <v/>
      </c>
      <c r="I67" s="313" t="str">
        <f>IF(VLOOKUP($C67&amp;I$4,'∆Ct and 2^(-∆Ct) means'!$A$3:$BD$86,47,FALSE)=0,"",VLOOKUP($C67&amp;I$4,'∆Ct and 2^(-∆Ct) means'!$A$3:$BD$86,47,FALSE))</f>
        <v/>
      </c>
      <c r="J67" s="313" t="str">
        <f>IF(VLOOKUP($C67&amp;J$4,'∆Ct and 2^(-∆Ct) means'!$A$3:$BD$86,47,FALSE)=0,"",VLOOKUP($C67&amp;J$4,'∆Ct and 2^(-∆Ct) means'!$A$3:$BD$86,47,FALSE))</f>
        <v/>
      </c>
      <c r="K67" s="313" t="str">
        <f>IF(VLOOKUP($C67&amp;K$4,'∆Ct and 2^(-∆Ct) means'!$A$3:$BD$86,47,FALSE)=0,"",VLOOKUP($C67&amp;K$4,'∆Ct and 2^(-∆Ct) means'!$A$3:$BD$86,47,FALSE))</f>
        <v/>
      </c>
      <c r="L67" s="313" t="str">
        <f>IF(VLOOKUP($C67&amp;L$4,'∆Ct and 2^(-∆Ct) means'!$A$3:$BD$86,47,FALSE)=0,"",VLOOKUP($C67&amp;L$4,'∆Ct and 2^(-∆Ct) means'!$A$3:$BD$86,47,FALSE))</f>
        <v/>
      </c>
      <c r="M67" s="313" t="str">
        <f>IF(VLOOKUP($C67&amp;M$4,'∆Ct and 2^(-∆Ct) means'!$A$3:$BD$86,47,FALSE)=0,"",VLOOKUP($C67&amp;M$4,'∆Ct and 2^(-∆Ct) means'!$A$3:$BD$86,47,FALSE))</f>
        <v/>
      </c>
      <c r="N67" s="313" t="str">
        <f>IF(VLOOKUP($C67&amp;N$4,'∆Ct and 2^(-∆Ct) means'!$A$3:$BD$86,47,FALSE)=0,"",VLOOKUP($C67&amp;N$4,'∆Ct and 2^(-∆Ct) means'!$A$3:$BD$86,47,FALSE))</f>
        <v/>
      </c>
      <c r="O67" s="318" t="str">
        <f>IF(VLOOKUP($C67&amp;O$4,'∆Ct and 2^(-∆Ct) means'!$A$3:$BD$86,47,FALSE)=0,"",VLOOKUP($C67&amp;O$4,'∆Ct and 2^(-∆Ct) means'!$A$3:$BD$86,47,FALSE))</f>
        <v/>
      </c>
      <c r="P67" s="201"/>
      <c r="Q67" s="201"/>
      <c r="R67" s="201"/>
      <c r="S67" s="201"/>
      <c r="T67" s="201"/>
      <c r="U67" s="201"/>
      <c r="V67" s="108" t="s">
        <v>106</v>
      </c>
      <c r="W67" s="127" t="str">
        <f>IF(VLOOKUP($V67&amp;W$4,'Calcul Worksheet'!$A$3:$HS$86,153,FALSE)=0,"",VLOOKUP($V67&amp;W$4,'Calcul Worksheet'!$A$3:$HS$86,153,FALSE))</f>
        <v/>
      </c>
      <c r="X67" s="123" t="str">
        <f>IF(VLOOKUP($V67&amp;X$4,'Calcul Worksheet'!$A$3:$HS$86,153,FALSE)=0,"",VLOOKUP($V67&amp;X$4,'Calcul Worksheet'!$A$3:$HS$86,153,FALSE))</f>
        <v/>
      </c>
      <c r="Y67" s="123" t="str">
        <f>IF(VLOOKUP($V67&amp;Y$4,'Calcul Worksheet'!$A$3:$HS$86,153,FALSE)=0,"",VLOOKUP($V67&amp;Y$4,'Calcul Worksheet'!$A$3:$HS$86,153,FALSE))</f>
        <v/>
      </c>
      <c r="Z67" s="123" t="str">
        <f>IF(VLOOKUP($V67&amp;Z$4,'Calcul Worksheet'!$A$3:$HS$86,153,FALSE)=0,"",VLOOKUP($V67&amp;Z$4,'Calcul Worksheet'!$A$3:$HS$86,153,FALSE))</f>
        <v/>
      </c>
      <c r="AA67" s="123" t="str">
        <f>IF(VLOOKUP($V67&amp;AA$4,'Calcul Worksheet'!$A$3:$HS$86,153,FALSE)=0,"",VLOOKUP($V67&amp;AA$4,'Calcul Worksheet'!$A$3:$HS$86,153,FALSE))</f>
        <v/>
      </c>
      <c r="AB67" s="123" t="str">
        <f>IF(VLOOKUP($V67&amp;AB$4,'Calcul Worksheet'!$A$3:$HS$86,153,FALSE)=0,"",VLOOKUP($V67&amp;AB$4,'Calcul Worksheet'!$A$3:$HS$86,153,FALSE))</f>
        <v/>
      </c>
      <c r="AC67" s="123" t="str">
        <f>IF(VLOOKUP($V67&amp;AC$4,'Calcul Worksheet'!$A$3:$HS$86,153,FALSE)=0,"",VLOOKUP($V67&amp;AC$4,'Calcul Worksheet'!$A$3:$HS$86,153,FALSE))</f>
        <v/>
      </c>
      <c r="AD67" s="123" t="str">
        <f>IF(VLOOKUP($V67&amp;AD$4,'Calcul Worksheet'!$A$3:$HS$86,153,FALSE)=0,"",VLOOKUP($V67&amp;AD$4,'Calcul Worksheet'!$A$3:$HS$86,153,FALSE))</f>
        <v/>
      </c>
      <c r="AE67" s="123" t="str">
        <f>IF(VLOOKUP($V67&amp;AE$4,'Calcul Worksheet'!$A$3:$HS$86,153,FALSE)=0,"",VLOOKUP($V67&amp;AE$4,'Calcul Worksheet'!$A$3:$HS$86,153,FALSE))</f>
        <v/>
      </c>
      <c r="AF67" s="123" t="str">
        <f>IF(VLOOKUP($V67&amp;AF$4,'Calcul Worksheet'!$A$3:$HS$86,153,FALSE)=0,"",VLOOKUP($V67&amp;AF$4,'Calcul Worksheet'!$A$3:$HS$86,153,FALSE))</f>
        <v/>
      </c>
      <c r="AG67" s="123" t="str">
        <f>IF(VLOOKUP($V67&amp;AG$4,'Calcul Worksheet'!$A$3:$HS$86,153,FALSE)=0,"",VLOOKUP($V67&amp;AG$4,'Calcul Worksheet'!$A$3:$HS$86,153,FALSE))</f>
        <v/>
      </c>
      <c r="AH67" s="128" t="str">
        <f>IF(VLOOKUP($V67&amp;AH$4,'Calcul Worksheet'!$A$3:$HS$86,153,FALSE)=0,"",VLOOKUP($V67&amp;AH$4,'Calcul Worksheet'!$A$3:$HS$86,153,FALSE))</f>
        <v/>
      </c>
      <c r="AI67" s="201"/>
      <c r="AJ67" s="201"/>
      <c r="AK67" s="201"/>
      <c r="AL67" s="201"/>
      <c r="AM67" s="201"/>
      <c r="AN67" s="201"/>
      <c r="AO67" s="201"/>
      <c r="AP67" s="201"/>
    </row>
    <row r="68" spans="2:42" ht="21.95" customHeight="1">
      <c r="C68" s="108" t="s">
        <v>107</v>
      </c>
      <c r="D68" s="317" t="str">
        <f>IF(VLOOKUP($C68&amp;D$4,'∆Ct and 2^(-∆Ct) means'!$A$3:$BD$86,47,FALSE)=0,"",VLOOKUP($C68&amp;D$4,'∆Ct and 2^(-∆Ct) means'!$A$3:$BD$86,47,FALSE))</f>
        <v/>
      </c>
      <c r="E68" s="313" t="str">
        <f>IF(VLOOKUP($C68&amp;E$4,'∆Ct and 2^(-∆Ct) means'!$A$3:$BD$86,47,FALSE)=0,"",VLOOKUP($C68&amp;E$4,'∆Ct and 2^(-∆Ct) means'!$A$3:$BD$86,47,FALSE))</f>
        <v/>
      </c>
      <c r="F68" s="313" t="str">
        <f>IF(VLOOKUP($C68&amp;F$4,'∆Ct and 2^(-∆Ct) means'!$A$3:$BD$86,47,FALSE)=0,"",VLOOKUP($C68&amp;F$4,'∆Ct and 2^(-∆Ct) means'!$A$3:$BD$86,47,FALSE))</f>
        <v/>
      </c>
      <c r="G68" s="313" t="str">
        <f>IF(VLOOKUP($C68&amp;G$4,'∆Ct and 2^(-∆Ct) means'!$A$3:$BD$86,47,FALSE)=0,"",VLOOKUP($C68&amp;G$4,'∆Ct and 2^(-∆Ct) means'!$A$3:$BD$86,47,FALSE))</f>
        <v/>
      </c>
      <c r="H68" s="313" t="str">
        <f>IF(VLOOKUP($C68&amp;H$4,'∆Ct and 2^(-∆Ct) means'!$A$3:$BD$86,47,FALSE)=0,"",VLOOKUP($C68&amp;H$4,'∆Ct and 2^(-∆Ct) means'!$A$3:$BD$86,47,FALSE))</f>
        <v/>
      </c>
      <c r="I68" s="313" t="str">
        <f>IF(VLOOKUP($C68&amp;I$4,'∆Ct and 2^(-∆Ct) means'!$A$3:$BD$86,47,FALSE)=0,"",VLOOKUP($C68&amp;I$4,'∆Ct and 2^(-∆Ct) means'!$A$3:$BD$86,47,FALSE))</f>
        <v/>
      </c>
      <c r="J68" s="313" t="str">
        <f>IF(VLOOKUP($C68&amp;J$4,'∆Ct and 2^(-∆Ct) means'!$A$3:$BD$86,47,FALSE)=0,"",VLOOKUP($C68&amp;J$4,'∆Ct and 2^(-∆Ct) means'!$A$3:$BD$86,47,FALSE))</f>
        <v/>
      </c>
      <c r="K68" s="313" t="str">
        <f>IF(VLOOKUP($C68&amp;K$4,'∆Ct and 2^(-∆Ct) means'!$A$3:$BD$86,47,FALSE)=0,"",VLOOKUP($C68&amp;K$4,'∆Ct and 2^(-∆Ct) means'!$A$3:$BD$86,47,FALSE))</f>
        <v/>
      </c>
      <c r="L68" s="313" t="str">
        <f>IF(VLOOKUP($C68&amp;L$4,'∆Ct and 2^(-∆Ct) means'!$A$3:$BD$86,47,FALSE)=0,"",VLOOKUP($C68&amp;L$4,'∆Ct and 2^(-∆Ct) means'!$A$3:$BD$86,47,FALSE))</f>
        <v/>
      </c>
      <c r="M68" s="313" t="str">
        <f>IF(VLOOKUP($C68&amp;M$4,'∆Ct and 2^(-∆Ct) means'!$A$3:$BD$86,47,FALSE)=0,"",VLOOKUP($C68&amp;M$4,'∆Ct and 2^(-∆Ct) means'!$A$3:$BD$86,47,FALSE))</f>
        <v/>
      </c>
      <c r="N68" s="313" t="str">
        <f>IF(VLOOKUP($C68&amp;N$4,'∆Ct and 2^(-∆Ct) means'!$A$3:$BD$86,47,FALSE)=0,"",VLOOKUP($C68&amp;N$4,'∆Ct and 2^(-∆Ct) means'!$A$3:$BD$86,47,FALSE))</f>
        <v/>
      </c>
      <c r="O68" s="318" t="str">
        <f>IF(VLOOKUP($C68&amp;O$4,'∆Ct and 2^(-∆Ct) means'!$A$3:$BD$86,47,FALSE)=0,"",VLOOKUP($C68&amp;O$4,'∆Ct and 2^(-∆Ct) means'!$A$3:$BD$86,47,FALSE))</f>
        <v/>
      </c>
      <c r="P68" s="201"/>
      <c r="Q68" s="201"/>
      <c r="R68" s="201"/>
      <c r="S68" s="201"/>
      <c r="T68" s="201"/>
      <c r="U68" s="201"/>
      <c r="V68" s="108" t="s">
        <v>107</v>
      </c>
      <c r="W68" s="127" t="str">
        <f>IF(VLOOKUP($V68&amp;W$4,'Calcul Worksheet'!$A$3:$HS$86,153,FALSE)=0,"",VLOOKUP($V68&amp;W$4,'Calcul Worksheet'!$A$3:$HS$86,153,FALSE))</f>
        <v/>
      </c>
      <c r="X68" s="123" t="str">
        <f>IF(VLOOKUP($V68&amp;X$4,'Calcul Worksheet'!$A$3:$HS$86,153,FALSE)=0,"",VLOOKUP($V68&amp;X$4,'Calcul Worksheet'!$A$3:$HS$86,153,FALSE))</f>
        <v/>
      </c>
      <c r="Y68" s="123" t="str">
        <f>IF(VLOOKUP($V68&amp;Y$4,'Calcul Worksheet'!$A$3:$HS$86,153,FALSE)=0,"",VLOOKUP($V68&amp;Y$4,'Calcul Worksheet'!$A$3:$HS$86,153,FALSE))</f>
        <v/>
      </c>
      <c r="Z68" s="123" t="str">
        <f>IF(VLOOKUP($V68&amp;Z$4,'Calcul Worksheet'!$A$3:$HS$86,153,FALSE)=0,"",VLOOKUP($V68&amp;Z$4,'Calcul Worksheet'!$A$3:$HS$86,153,FALSE))</f>
        <v/>
      </c>
      <c r="AA68" s="123" t="str">
        <f>IF(VLOOKUP($V68&amp;AA$4,'Calcul Worksheet'!$A$3:$HS$86,153,FALSE)=0,"",VLOOKUP($V68&amp;AA$4,'Calcul Worksheet'!$A$3:$HS$86,153,FALSE))</f>
        <v/>
      </c>
      <c r="AB68" s="123" t="str">
        <f>IF(VLOOKUP($V68&amp;AB$4,'Calcul Worksheet'!$A$3:$HS$86,153,FALSE)=0,"",VLOOKUP($V68&amp;AB$4,'Calcul Worksheet'!$A$3:$HS$86,153,FALSE))</f>
        <v/>
      </c>
      <c r="AC68" s="123" t="str">
        <f>IF(VLOOKUP($V68&amp;AC$4,'Calcul Worksheet'!$A$3:$HS$86,153,FALSE)=0,"",VLOOKUP($V68&amp;AC$4,'Calcul Worksheet'!$A$3:$HS$86,153,FALSE))</f>
        <v/>
      </c>
      <c r="AD68" s="123" t="str">
        <f>IF(VLOOKUP($V68&amp;AD$4,'Calcul Worksheet'!$A$3:$HS$86,153,FALSE)=0,"",VLOOKUP($V68&amp;AD$4,'Calcul Worksheet'!$A$3:$HS$86,153,FALSE))</f>
        <v/>
      </c>
      <c r="AE68" s="123" t="str">
        <f>IF(VLOOKUP($V68&amp;AE$4,'Calcul Worksheet'!$A$3:$HS$86,153,FALSE)=0,"",VLOOKUP($V68&amp;AE$4,'Calcul Worksheet'!$A$3:$HS$86,153,FALSE))</f>
        <v/>
      </c>
      <c r="AF68" s="123" t="str">
        <f>IF(VLOOKUP($V68&amp;AF$4,'Calcul Worksheet'!$A$3:$HS$86,153,FALSE)=0,"",VLOOKUP($V68&amp;AF$4,'Calcul Worksheet'!$A$3:$HS$86,153,FALSE))</f>
        <v/>
      </c>
      <c r="AG68" s="123" t="str">
        <f>IF(VLOOKUP($V68&amp;AG$4,'Calcul Worksheet'!$A$3:$HS$86,153,FALSE)=0,"",VLOOKUP($V68&amp;AG$4,'Calcul Worksheet'!$A$3:$HS$86,153,FALSE))</f>
        <v/>
      </c>
      <c r="AH68" s="128" t="str">
        <f>IF(VLOOKUP($V68&amp;AH$4,'Calcul Worksheet'!$A$3:$HS$86,153,FALSE)=0,"",VLOOKUP($V68&amp;AH$4,'Calcul Worksheet'!$A$3:$HS$86,153,FALSE))</f>
        <v/>
      </c>
      <c r="AI68" s="201"/>
      <c r="AJ68" s="201"/>
      <c r="AK68" s="201"/>
      <c r="AL68" s="201"/>
      <c r="AM68" s="201"/>
      <c r="AN68" s="201"/>
      <c r="AO68" s="201"/>
      <c r="AP68" s="201"/>
    </row>
    <row r="69" spans="2:42" ht="21.95" customHeight="1">
      <c r="C69" s="108" t="s">
        <v>108</v>
      </c>
      <c r="D69" s="317" t="str">
        <f>IF(VLOOKUP($C69&amp;D$4,'∆Ct and 2^(-∆Ct) means'!$A$3:$BD$86,47,FALSE)=0,"",VLOOKUP($C69&amp;D$4,'∆Ct and 2^(-∆Ct) means'!$A$3:$BD$86,47,FALSE))</f>
        <v/>
      </c>
      <c r="E69" s="313" t="str">
        <f>IF(VLOOKUP($C69&amp;E$4,'∆Ct and 2^(-∆Ct) means'!$A$3:$BD$86,47,FALSE)=0,"",VLOOKUP($C69&amp;E$4,'∆Ct and 2^(-∆Ct) means'!$A$3:$BD$86,47,FALSE))</f>
        <v/>
      </c>
      <c r="F69" s="313" t="str">
        <f>IF(VLOOKUP($C69&amp;F$4,'∆Ct and 2^(-∆Ct) means'!$A$3:$BD$86,47,FALSE)=0,"",VLOOKUP($C69&amp;F$4,'∆Ct and 2^(-∆Ct) means'!$A$3:$BD$86,47,FALSE))</f>
        <v/>
      </c>
      <c r="G69" s="313" t="str">
        <f>IF(VLOOKUP($C69&amp;G$4,'∆Ct and 2^(-∆Ct) means'!$A$3:$BD$86,47,FALSE)=0,"",VLOOKUP($C69&amp;G$4,'∆Ct and 2^(-∆Ct) means'!$A$3:$BD$86,47,FALSE))</f>
        <v/>
      </c>
      <c r="H69" s="313" t="str">
        <f>IF(VLOOKUP($C69&amp;H$4,'∆Ct and 2^(-∆Ct) means'!$A$3:$BD$86,47,FALSE)=0,"",VLOOKUP($C69&amp;H$4,'∆Ct and 2^(-∆Ct) means'!$A$3:$BD$86,47,FALSE))</f>
        <v/>
      </c>
      <c r="I69" s="313" t="str">
        <f>IF(VLOOKUP($C69&amp;I$4,'∆Ct and 2^(-∆Ct) means'!$A$3:$BD$86,47,FALSE)=0,"",VLOOKUP($C69&amp;I$4,'∆Ct and 2^(-∆Ct) means'!$A$3:$BD$86,47,FALSE))</f>
        <v/>
      </c>
      <c r="J69" s="313" t="str">
        <f>IF(VLOOKUP($C69&amp;J$4,'∆Ct and 2^(-∆Ct) means'!$A$3:$BD$86,47,FALSE)=0,"",VLOOKUP($C69&amp;J$4,'∆Ct and 2^(-∆Ct) means'!$A$3:$BD$86,47,FALSE))</f>
        <v/>
      </c>
      <c r="K69" s="313" t="str">
        <f>IF(VLOOKUP($C69&amp;K$4,'∆Ct and 2^(-∆Ct) means'!$A$3:$BD$86,47,FALSE)=0,"",VLOOKUP($C69&amp;K$4,'∆Ct and 2^(-∆Ct) means'!$A$3:$BD$86,47,FALSE))</f>
        <v/>
      </c>
      <c r="L69" s="313" t="str">
        <f>IF(VLOOKUP($C69&amp;L$4,'∆Ct and 2^(-∆Ct) means'!$A$3:$BD$86,47,FALSE)=0,"",VLOOKUP($C69&amp;L$4,'∆Ct and 2^(-∆Ct) means'!$A$3:$BD$86,47,FALSE))</f>
        <v/>
      </c>
      <c r="M69" s="313" t="str">
        <f>IF(VLOOKUP($C69&amp;M$4,'∆Ct and 2^(-∆Ct) means'!$A$3:$BD$86,47,FALSE)=0,"",VLOOKUP($C69&amp;M$4,'∆Ct and 2^(-∆Ct) means'!$A$3:$BD$86,47,FALSE))</f>
        <v/>
      </c>
      <c r="N69" s="313" t="str">
        <f>IF(VLOOKUP($C69&amp;N$4,'∆Ct and 2^(-∆Ct) means'!$A$3:$BD$86,47,FALSE)=0,"",VLOOKUP($C69&amp;N$4,'∆Ct and 2^(-∆Ct) means'!$A$3:$BD$86,47,FALSE))</f>
        <v/>
      </c>
      <c r="O69" s="318" t="str">
        <f>IF(VLOOKUP($C69&amp;O$4,'∆Ct and 2^(-∆Ct) means'!$A$3:$BD$86,47,FALSE)=0,"",VLOOKUP($C69&amp;O$4,'∆Ct and 2^(-∆Ct) means'!$A$3:$BD$86,47,FALSE))</f>
        <v/>
      </c>
      <c r="P69" s="201"/>
      <c r="Q69" s="201"/>
      <c r="R69" s="201"/>
      <c r="S69" s="201"/>
      <c r="T69" s="201"/>
      <c r="U69" s="201"/>
      <c r="V69" s="108" t="s">
        <v>108</v>
      </c>
      <c r="W69" s="127" t="str">
        <f>IF(VLOOKUP($V69&amp;W$4,'Calcul Worksheet'!$A$3:$HS$86,153,FALSE)=0,"",VLOOKUP($V69&amp;W$4,'Calcul Worksheet'!$A$3:$HS$86,153,FALSE))</f>
        <v/>
      </c>
      <c r="X69" s="123" t="str">
        <f>IF(VLOOKUP($V69&amp;X$4,'Calcul Worksheet'!$A$3:$HS$86,153,FALSE)=0,"",VLOOKUP($V69&amp;X$4,'Calcul Worksheet'!$A$3:$HS$86,153,FALSE))</f>
        <v/>
      </c>
      <c r="Y69" s="123" t="str">
        <f>IF(VLOOKUP($V69&amp;Y$4,'Calcul Worksheet'!$A$3:$HS$86,153,FALSE)=0,"",VLOOKUP($V69&amp;Y$4,'Calcul Worksheet'!$A$3:$HS$86,153,FALSE))</f>
        <v/>
      </c>
      <c r="Z69" s="123" t="str">
        <f>IF(VLOOKUP($V69&amp;Z$4,'Calcul Worksheet'!$A$3:$HS$86,153,FALSE)=0,"",VLOOKUP($V69&amp;Z$4,'Calcul Worksheet'!$A$3:$HS$86,153,FALSE))</f>
        <v/>
      </c>
      <c r="AA69" s="123" t="str">
        <f>IF(VLOOKUP($V69&amp;AA$4,'Calcul Worksheet'!$A$3:$HS$86,153,FALSE)=0,"",VLOOKUP($V69&amp;AA$4,'Calcul Worksheet'!$A$3:$HS$86,153,FALSE))</f>
        <v/>
      </c>
      <c r="AB69" s="123" t="str">
        <f>IF(VLOOKUP($V69&amp;AB$4,'Calcul Worksheet'!$A$3:$HS$86,153,FALSE)=0,"",VLOOKUP($V69&amp;AB$4,'Calcul Worksheet'!$A$3:$HS$86,153,FALSE))</f>
        <v/>
      </c>
      <c r="AC69" s="123" t="str">
        <f>IF(VLOOKUP($V69&amp;AC$4,'Calcul Worksheet'!$A$3:$HS$86,153,FALSE)=0,"",VLOOKUP($V69&amp;AC$4,'Calcul Worksheet'!$A$3:$HS$86,153,FALSE))</f>
        <v/>
      </c>
      <c r="AD69" s="123" t="str">
        <f>IF(VLOOKUP($V69&amp;AD$4,'Calcul Worksheet'!$A$3:$HS$86,153,FALSE)=0,"",VLOOKUP($V69&amp;AD$4,'Calcul Worksheet'!$A$3:$HS$86,153,FALSE))</f>
        <v/>
      </c>
      <c r="AE69" s="123" t="str">
        <f>IF(VLOOKUP($V69&amp;AE$4,'Calcul Worksheet'!$A$3:$HS$86,153,FALSE)=0,"",VLOOKUP($V69&amp;AE$4,'Calcul Worksheet'!$A$3:$HS$86,153,FALSE))</f>
        <v/>
      </c>
      <c r="AF69" s="123" t="str">
        <f>IF(VLOOKUP($V69&amp;AF$4,'Calcul Worksheet'!$A$3:$HS$86,153,FALSE)=0,"",VLOOKUP($V69&amp;AF$4,'Calcul Worksheet'!$A$3:$HS$86,153,FALSE))</f>
        <v/>
      </c>
      <c r="AG69" s="123" t="str">
        <f>IF(VLOOKUP($V69&amp;AG$4,'Calcul Worksheet'!$A$3:$HS$86,153,FALSE)=0,"",VLOOKUP($V69&amp;AG$4,'Calcul Worksheet'!$A$3:$HS$86,153,FALSE))</f>
        <v/>
      </c>
      <c r="AH69" s="128" t="str">
        <f>IF(VLOOKUP($V69&amp;AH$4,'Calcul Worksheet'!$A$3:$HS$86,153,FALSE)=0,"",VLOOKUP($V69&amp;AH$4,'Calcul Worksheet'!$A$3:$HS$86,153,FALSE))</f>
        <v/>
      </c>
      <c r="AI69" s="201"/>
      <c r="AJ69" s="201"/>
      <c r="AK69" s="201"/>
      <c r="AL69" s="201"/>
      <c r="AM69" s="201"/>
      <c r="AN69" s="201"/>
      <c r="AO69" s="201"/>
      <c r="AP69" s="201"/>
    </row>
    <row r="70" spans="2:42" ht="21.95" customHeight="1">
      <c r="C70" s="108" t="s">
        <v>109</v>
      </c>
      <c r="D70" s="317" t="str">
        <f>IF(VLOOKUP($C70&amp;D$4,'∆Ct and 2^(-∆Ct) means'!$A$3:$BD$86,47,FALSE)=0,"",VLOOKUP($C70&amp;D$4,'∆Ct and 2^(-∆Ct) means'!$A$3:$BD$86,47,FALSE))</f>
        <v/>
      </c>
      <c r="E70" s="313" t="str">
        <f>IF(VLOOKUP($C70&amp;E$4,'∆Ct and 2^(-∆Ct) means'!$A$3:$BD$86,47,FALSE)=0,"",VLOOKUP($C70&amp;E$4,'∆Ct and 2^(-∆Ct) means'!$A$3:$BD$86,47,FALSE))</f>
        <v/>
      </c>
      <c r="F70" s="313" t="str">
        <f>IF(VLOOKUP($C70&amp;F$4,'∆Ct and 2^(-∆Ct) means'!$A$3:$BD$86,47,FALSE)=0,"",VLOOKUP($C70&amp;F$4,'∆Ct and 2^(-∆Ct) means'!$A$3:$BD$86,47,FALSE))</f>
        <v/>
      </c>
      <c r="G70" s="313" t="str">
        <f>IF(VLOOKUP($C70&amp;G$4,'∆Ct and 2^(-∆Ct) means'!$A$3:$BD$86,47,FALSE)=0,"",VLOOKUP($C70&amp;G$4,'∆Ct and 2^(-∆Ct) means'!$A$3:$BD$86,47,FALSE))</f>
        <v/>
      </c>
      <c r="H70" s="313" t="str">
        <f>IF(VLOOKUP($C70&amp;H$4,'∆Ct and 2^(-∆Ct) means'!$A$3:$BD$86,47,FALSE)=0,"",VLOOKUP($C70&amp;H$4,'∆Ct and 2^(-∆Ct) means'!$A$3:$BD$86,47,FALSE))</f>
        <v/>
      </c>
      <c r="I70" s="313" t="str">
        <f>IF(VLOOKUP($C70&amp;I$4,'∆Ct and 2^(-∆Ct) means'!$A$3:$BD$86,47,FALSE)=0,"",VLOOKUP($C70&amp;I$4,'∆Ct and 2^(-∆Ct) means'!$A$3:$BD$86,47,FALSE))</f>
        <v/>
      </c>
      <c r="J70" s="313" t="str">
        <f>IF(VLOOKUP($C70&amp;J$4,'∆Ct and 2^(-∆Ct) means'!$A$3:$BD$86,47,FALSE)=0,"",VLOOKUP($C70&amp;J$4,'∆Ct and 2^(-∆Ct) means'!$A$3:$BD$86,47,FALSE))</f>
        <v/>
      </c>
      <c r="K70" s="313" t="str">
        <f>IF(VLOOKUP($C70&amp;K$4,'∆Ct and 2^(-∆Ct) means'!$A$3:$BD$86,47,FALSE)=0,"",VLOOKUP($C70&amp;K$4,'∆Ct and 2^(-∆Ct) means'!$A$3:$BD$86,47,FALSE))</f>
        <v/>
      </c>
      <c r="L70" s="313" t="str">
        <f>IF(VLOOKUP($C70&amp;L$4,'∆Ct and 2^(-∆Ct) means'!$A$3:$BD$86,47,FALSE)=0,"",VLOOKUP($C70&amp;L$4,'∆Ct and 2^(-∆Ct) means'!$A$3:$BD$86,47,FALSE))</f>
        <v/>
      </c>
      <c r="M70" s="313" t="str">
        <f>IF(VLOOKUP($C70&amp;M$4,'∆Ct and 2^(-∆Ct) means'!$A$3:$BD$86,47,FALSE)=0,"",VLOOKUP($C70&amp;M$4,'∆Ct and 2^(-∆Ct) means'!$A$3:$BD$86,47,FALSE))</f>
        <v/>
      </c>
      <c r="N70" s="313" t="str">
        <f>IF(VLOOKUP($C70&amp;N$4,'∆Ct and 2^(-∆Ct) means'!$A$3:$BD$86,47,FALSE)=0,"",VLOOKUP($C70&amp;N$4,'∆Ct and 2^(-∆Ct) means'!$A$3:$BD$86,47,FALSE))</f>
        <v/>
      </c>
      <c r="O70" s="318" t="str">
        <f>IF(VLOOKUP($C70&amp;O$4,'∆Ct and 2^(-∆Ct) means'!$A$3:$BD$86,47,FALSE)=0,"",VLOOKUP($C70&amp;O$4,'∆Ct and 2^(-∆Ct) means'!$A$3:$BD$86,47,FALSE))</f>
        <v/>
      </c>
      <c r="P70" s="201"/>
      <c r="Q70" s="201"/>
      <c r="R70" s="201"/>
      <c r="S70" s="201"/>
      <c r="T70" s="201"/>
      <c r="U70" s="201"/>
      <c r="V70" s="108" t="s">
        <v>109</v>
      </c>
      <c r="W70" s="127" t="str">
        <f>IF(VLOOKUP($V70&amp;W$4,'Calcul Worksheet'!$A$3:$HS$86,153,FALSE)=0,"",VLOOKUP($V70&amp;W$4,'Calcul Worksheet'!$A$3:$HS$86,153,FALSE))</f>
        <v/>
      </c>
      <c r="X70" s="123" t="str">
        <f>IF(VLOOKUP($V70&amp;X$4,'Calcul Worksheet'!$A$3:$HS$86,153,FALSE)=0,"",VLOOKUP($V70&amp;X$4,'Calcul Worksheet'!$A$3:$HS$86,153,FALSE))</f>
        <v/>
      </c>
      <c r="Y70" s="123" t="str">
        <f>IF(VLOOKUP($V70&amp;Y$4,'Calcul Worksheet'!$A$3:$HS$86,153,FALSE)=0,"",VLOOKUP($V70&amp;Y$4,'Calcul Worksheet'!$A$3:$HS$86,153,FALSE))</f>
        <v/>
      </c>
      <c r="Z70" s="123" t="str">
        <f>IF(VLOOKUP($V70&amp;Z$4,'Calcul Worksheet'!$A$3:$HS$86,153,FALSE)=0,"",VLOOKUP($V70&amp;Z$4,'Calcul Worksheet'!$A$3:$HS$86,153,FALSE))</f>
        <v/>
      </c>
      <c r="AA70" s="123" t="str">
        <f>IF(VLOOKUP($V70&amp;AA$4,'Calcul Worksheet'!$A$3:$HS$86,153,FALSE)=0,"",VLOOKUP($V70&amp;AA$4,'Calcul Worksheet'!$A$3:$HS$86,153,FALSE))</f>
        <v/>
      </c>
      <c r="AB70" s="123" t="str">
        <f>IF(VLOOKUP($V70&amp;AB$4,'Calcul Worksheet'!$A$3:$HS$86,153,FALSE)=0,"",VLOOKUP($V70&amp;AB$4,'Calcul Worksheet'!$A$3:$HS$86,153,FALSE))</f>
        <v/>
      </c>
      <c r="AC70" s="123" t="str">
        <f>IF(VLOOKUP($V70&amp;AC$4,'Calcul Worksheet'!$A$3:$HS$86,153,FALSE)=0,"",VLOOKUP($V70&amp;AC$4,'Calcul Worksheet'!$A$3:$HS$86,153,FALSE))</f>
        <v/>
      </c>
      <c r="AD70" s="123" t="str">
        <f>IF(VLOOKUP($V70&amp;AD$4,'Calcul Worksheet'!$A$3:$HS$86,153,FALSE)=0,"",VLOOKUP($V70&amp;AD$4,'Calcul Worksheet'!$A$3:$HS$86,153,FALSE))</f>
        <v/>
      </c>
      <c r="AE70" s="123" t="str">
        <f>IF(VLOOKUP($V70&amp;AE$4,'Calcul Worksheet'!$A$3:$HS$86,153,FALSE)=0,"",VLOOKUP($V70&amp;AE$4,'Calcul Worksheet'!$A$3:$HS$86,153,FALSE))</f>
        <v/>
      </c>
      <c r="AF70" s="123" t="str">
        <f>IF(VLOOKUP($V70&amp;AF$4,'Calcul Worksheet'!$A$3:$HS$86,153,FALSE)=0,"",VLOOKUP($V70&amp;AF$4,'Calcul Worksheet'!$A$3:$HS$86,153,FALSE))</f>
        <v/>
      </c>
      <c r="AG70" s="123" t="str">
        <f>IF(VLOOKUP($V70&amp;AG$4,'Calcul Worksheet'!$A$3:$HS$86,153,FALSE)=0,"",VLOOKUP($V70&amp;AG$4,'Calcul Worksheet'!$A$3:$HS$86,153,FALSE))</f>
        <v/>
      </c>
      <c r="AH70" s="128" t="str">
        <f>IF(VLOOKUP($V70&amp;AH$4,'Calcul Worksheet'!$A$3:$HS$86,153,FALSE)=0,"",VLOOKUP($V70&amp;AH$4,'Calcul Worksheet'!$A$3:$HS$86,153,FALSE))</f>
        <v/>
      </c>
      <c r="AI70" s="201"/>
      <c r="AJ70" s="201"/>
      <c r="AK70" s="201"/>
      <c r="AL70" s="201"/>
      <c r="AM70" s="201"/>
      <c r="AN70" s="201"/>
      <c r="AO70" s="201"/>
      <c r="AP70" s="201"/>
    </row>
    <row r="71" spans="2:42" ht="21.95" customHeight="1">
      <c r="C71" s="108" t="s">
        <v>110</v>
      </c>
      <c r="D71" s="319" t="str">
        <f>IF(VLOOKUP($C71&amp;D$4,'∆Ct and 2^(-∆Ct) means'!$A$3:$BD$86,47,FALSE)=0,"",VLOOKUP($C71&amp;D$4,'∆Ct and 2^(-∆Ct) means'!$A$3:$BD$86,47,FALSE))</f>
        <v/>
      </c>
      <c r="E71" s="320" t="str">
        <f>IF(VLOOKUP($C71&amp;E$4,'∆Ct and 2^(-∆Ct) means'!$A$3:$BD$86,47,FALSE)=0,"",VLOOKUP($C71&amp;E$4,'∆Ct and 2^(-∆Ct) means'!$A$3:$BD$86,47,FALSE))</f>
        <v/>
      </c>
      <c r="F71" s="320" t="str">
        <f>IF(VLOOKUP($C71&amp;F$4,'∆Ct and 2^(-∆Ct) means'!$A$3:$BD$86,47,FALSE)=0,"",VLOOKUP($C71&amp;F$4,'∆Ct and 2^(-∆Ct) means'!$A$3:$BD$86,47,FALSE))</f>
        <v/>
      </c>
      <c r="G71" s="320" t="str">
        <f>IF(VLOOKUP($C71&amp;G$4,'∆Ct and 2^(-∆Ct) means'!$A$3:$BD$86,47,FALSE)=0,"",VLOOKUP($C71&amp;G$4,'∆Ct and 2^(-∆Ct) means'!$A$3:$BD$86,47,FALSE))</f>
        <v/>
      </c>
      <c r="H71" s="320" t="str">
        <f>IF(VLOOKUP($C71&amp;H$4,'∆Ct and 2^(-∆Ct) means'!$A$3:$BD$86,47,FALSE)=0,"",VLOOKUP($C71&amp;H$4,'∆Ct and 2^(-∆Ct) means'!$A$3:$BD$86,47,FALSE))</f>
        <v/>
      </c>
      <c r="I71" s="320" t="str">
        <f>IF(VLOOKUP($C71&amp;I$4,'∆Ct and 2^(-∆Ct) means'!$A$3:$BD$86,47,FALSE)=0,"",VLOOKUP($C71&amp;I$4,'∆Ct and 2^(-∆Ct) means'!$A$3:$BD$86,47,FALSE))</f>
        <v/>
      </c>
      <c r="J71" s="320" t="str">
        <f>IF(VLOOKUP($C71&amp;J$4,'∆Ct and 2^(-∆Ct) means'!$A$3:$BD$86,47,FALSE)=0,"",VLOOKUP($C71&amp;J$4,'∆Ct and 2^(-∆Ct) means'!$A$3:$BD$86,47,FALSE))</f>
        <v/>
      </c>
      <c r="K71" s="320" t="str">
        <f>IF(VLOOKUP($C71&amp;K$4,'∆Ct and 2^(-∆Ct) means'!$A$3:$BD$86,47,FALSE)=0,"",VLOOKUP($C71&amp;K$4,'∆Ct and 2^(-∆Ct) means'!$A$3:$BD$86,47,FALSE))</f>
        <v/>
      </c>
      <c r="L71" s="320" t="str">
        <f>IF(VLOOKUP($C71&amp;L$4,'∆Ct and 2^(-∆Ct) means'!$A$3:$BD$86,47,FALSE)=0,"",VLOOKUP($C71&amp;L$4,'∆Ct and 2^(-∆Ct) means'!$A$3:$BD$86,47,FALSE))</f>
        <v/>
      </c>
      <c r="M71" s="320" t="str">
        <f>IF(VLOOKUP($C71&amp;M$4,'∆Ct and 2^(-∆Ct) means'!$A$3:$BD$86,47,FALSE)=0,"",VLOOKUP($C71&amp;M$4,'∆Ct and 2^(-∆Ct) means'!$A$3:$BD$86,47,FALSE))</f>
        <v/>
      </c>
      <c r="N71" s="320" t="str">
        <f>IF(VLOOKUP($C71&amp;N$4,'∆Ct and 2^(-∆Ct) means'!$A$3:$BD$86,47,FALSE)=0,"",VLOOKUP($C71&amp;N$4,'∆Ct and 2^(-∆Ct) means'!$A$3:$BD$86,47,FALSE))</f>
        <v/>
      </c>
      <c r="O71" s="321" t="str">
        <f>IF(VLOOKUP($C71&amp;O$4,'∆Ct and 2^(-∆Ct) means'!$A$3:$BD$86,47,FALSE)=0,"",VLOOKUP($C71&amp;O$4,'∆Ct and 2^(-∆Ct) means'!$A$3:$BD$86,47,FALSE))</f>
        <v/>
      </c>
      <c r="P71" s="201"/>
      <c r="Q71" s="201"/>
      <c r="R71" s="201"/>
      <c r="S71" s="201"/>
      <c r="T71" s="201"/>
      <c r="U71" s="201"/>
      <c r="V71" s="108" t="s">
        <v>110</v>
      </c>
      <c r="W71" s="129" t="str">
        <f>IF(VLOOKUP($V71&amp;W$4,'Calcul Worksheet'!$A$3:$HS$86,153,FALSE)=0,"",VLOOKUP($V71&amp;W$4,'Calcul Worksheet'!$A$3:$HS$86,153,FALSE))</f>
        <v/>
      </c>
      <c r="X71" s="130" t="str">
        <f>IF(VLOOKUP($V71&amp;X$4,'Calcul Worksheet'!$A$3:$HS$86,153,FALSE)=0,"",VLOOKUP($V71&amp;X$4,'Calcul Worksheet'!$A$3:$HS$86,153,FALSE))</f>
        <v/>
      </c>
      <c r="Y71" s="130" t="str">
        <f>IF(VLOOKUP($V71&amp;Y$4,'Calcul Worksheet'!$A$3:$HS$86,153,FALSE)=0,"",VLOOKUP($V71&amp;Y$4,'Calcul Worksheet'!$A$3:$HS$86,153,FALSE))</f>
        <v/>
      </c>
      <c r="Z71" s="130" t="str">
        <f>IF(VLOOKUP($V71&amp;Z$4,'Calcul Worksheet'!$A$3:$HS$86,153,FALSE)=0,"",VLOOKUP($V71&amp;Z$4,'Calcul Worksheet'!$A$3:$HS$86,153,FALSE))</f>
        <v/>
      </c>
      <c r="AA71" s="130" t="str">
        <f>IF(VLOOKUP($V71&amp;AA$4,'Calcul Worksheet'!$A$3:$HS$86,153,FALSE)=0,"",VLOOKUP($V71&amp;AA$4,'Calcul Worksheet'!$A$3:$HS$86,153,FALSE))</f>
        <v/>
      </c>
      <c r="AB71" s="130" t="str">
        <f>IF(VLOOKUP($V71&amp;AB$4,'Calcul Worksheet'!$A$3:$HS$86,153,FALSE)=0,"",VLOOKUP($V71&amp;AB$4,'Calcul Worksheet'!$A$3:$HS$86,153,FALSE))</f>
        <v/>
      </c>
      <c r="AC71" s="130" t="str">
        <f>IF(VLOOKUP($V71&amp;AC$4,'Calcul Worksheet'!$A$3:$HS$86,153,FALSE)=0,"",VLOOKUP($V71&amp;AC$4,'Calcul Worksheet'!$A$3:$HS$86,153,FALSE))</f>
        <v/>
      </c>
      <c r="AD71" s="130" t="str">
        <f>IF(VLOOKUP($V71&amp;AD$4,'Calcul Worksheet'!$A$3:$HS$86,153,FALSE)=0,"",VLOOKUP($V71&amp;AD$4,'Calcul Worksheet'!$A$3:$HS$86,153,FALSE))</f>
        <v/>
      </c>
      <c r="AE71" s="130" t="str">
        <f>IF(VLOOKUP($V71&amp;AE$4,'Calcul Worksheet'!$A$3:$HS$86,153,FALSE)=0,"",VLOOKUP($V71&amp;AE$4,'Calcul Worksheet'!$A$3:$HS$86,153,FALSE))</f>
        <v/>
      </c>
      <c r="AF71" s="130" t="str">
        <f>IF(VLOOKUP($V71&amp;AF$4,'Calcul Worksheet'!$A$3:$HS$86,153,FALSE)=0,"",VLOOKUP($V71&amp;AF$4,'Calcul Worksheet'!$A$3:$HS$86,153,FALSE))</f>
        <v/>
      </c>
      <c r="AG71" s="130" t="str">
        <f>IF(VLOOKUP($V71&amp;AG$4,'Calcul Worksheet'!$A$3:$HS$86,153,FALSE)=0,"",VLOOKUP($V71&amp;AG$4,'Calcul Worksheet'!$A$3:$HS$86,153,FALSE))</f>
        <v/>
      </c>
      <c r="AH71" s="131" t="str">
        <f>IF(VLOOKUP($V71&amp;AH$4,'Calcul Worksheet'!$A$3:$HS$86,153,FALSE)=0,"",VLOOKUP($V71&amp;AH$4,'Calcul Worksheet'!$A$3:$HS$86,153,FALSE))</f>
        <v/>
      </c>
      <c r="AI71" s="201"/>
      <c r="AJ71" s="201"/>
      <c r="AK71" s="201"/>
      <c r="AL71" s="201"/>
      <c r="AM71" s="201"/>
      <c r="AN71" s="201"/>
      <c r="AO71" s="201"/>
      <c r="AP71" s="201"/>
    </row>
    <row r="72" spans="2:42">
      <c r="B72" s="201"/>
      <c r="C72" s="201"/>
      <c r="D72" s="201"/>
      <c r="E72" s="201"/>
      <c r="F72" s="201"/>
      <c r="G72" s="201"/>
      <c r="H72" s="201"/>
      <c r="I72" s="201"/>
      <c r="J72" s="201"/>
      <c r="K72" s="201"/>
      <c r="L72" s="201"/>
      <c r="M72" s="201"/>
      <c r="N72" s="201"/>
      <c r="O72" s="201"/>
      <c r="P72" s="201"/>
      <c r="Q72" s="201"/>
      <c r="R72" s="201"/>
      <c r="S72" s="201"/>
      <c r="T72" s="201"/>
      <c r="U72" s="201"/>
      <c r="V72" s="201"/>
      <c r="W72" s="201"/>
      <c r="X72" s="201"/>
      <c r="Y72" s="201"/>
      <c r="Z72" s="201"/>
      <c r="AA72" s="201"/>
      <c r="AB72" s="201"/>
      <c r="AC72" s="201"/>
      <c r="AD72" s="201"/>
      <c r="AE72" s="201"/>
      <c r="AF72" s="201"/>
      <c r="AG72" s="201"/>
      <c r="AH72" s="201"/>
      <c r="AI72" s="201"/>
      <c r="AJ72" s="201"/>
      <c r="AK72" s="201"/>
      <c r="AL72" s="201"/>
      <c r="AM72" s="201"/>
      <c r="AN72" s="201"/>
      <c r="AO72" s="201"/>
      <c r="AP72" s="201"/>
    </row>
    <row r="73" spans="2:42">
      <c r="B73" s="201"/>
      <c r="C73" s="201"/>
      <c r="D73" s="201"/>
      <c r="E73" s="201"/>
      <c r="F73" s="201"/>
      <c r="G73" s="201"/>
      <c r="H73" s="201"/>
      <c r="I73" s="201"/>
      <c r="J73" s="201"/>
      <c r="K73" s="201"/>
      <c r="L73" s="201"/>
      <c r="M73" s="201"/>
      <c r="N73" s="201"/>
      <c r="O73" s="201"/>
      <c r="P73" s="201"/>
      <c r="Q73" s="201"/>
      <c r="R73" s="201"/>
      <c r="S73" s="201"/>
      <c r="T73" s="201"/>
      <c r="U73" s="201"/>
      <c r="V73" s="201"/>
      <c r="W73" s="201"/>
      <c r="X73" s="201"/>
      <c r="Y73" s="201"/>
      <c r="Z73" s="201"/>
      <c r="AA73" s="201"/>
      <c r="AB73" s="201"/>
      <c r="AC73" s="201"/>
      <c r="AD73" s="201"/>
      <c r="AE73" s="201"/>
      <c r="AF73" s="201"/>
      <c r="AG73" s="201"/>
      <c r="AH73" s="201"/>
      <c r="AI73" s="201"/>
      <c r="AJ73" s="201"/>
      <c r="AK73" s="201"/>
      <c r="AL73" s="201"/>
      <c r="AM73" s="201"/>
      <c r="AN73" s="201"/>
      <c r="AO73" s="201"/>
      <c r="AP73" s="201"/>
    </row>
    <row r="74" spans="2:42">
      <c r="C74" s="700" t="s">
        <v>319</v>
      </c>
      <c r="D74" s="700"/>
      <c r="E74" s="700"/>
      <c r="F74" s="700"/>
      <c r="G74" s="700"/>
      <c r="H74" s="700"/>
      <c r="I74" s="700"/>
      <c r="J74" s="700"/>
      <c r="K74" s="700"/>
      <c r="L74" s="700"/>
      <c r="M74" s="700"/>
      <c r="N74" s="700"/>
      <c r="O74" s="700"/>
      <c r="P74" s="201"/>
      <c r="Q74" s="201"/>
      <c r="R74" s="201"/>
      <c r="S74" s="201"/>
      <c r="T74" s="201"/>
      <c r="U74" s="201"/>
      <c r="V74" s="700" t="s">
        <v>329</v>
      </c>
      <c r="W74" s="700"/>
      <c r="X74" s="700"/>
      <c r="Y74" s="700"/>
      <c r="Z74" s="700"/>
      <c r="AA74" s="700"/>
      <c r="AB74" s="700"/>
      <c r="AC74" s="700"/>
      <c r="AD74" s="700"/>
      <c r="AE74" s="700"/>
      <c r="AF74" s="700"/>
      <c r="AG74" s="700"/>
      <c r="AH74" s="700"/>
      <c r="AI74" s="201"/>
      <c r="AJ74" s="201"/>
      <c r="AK74" s="201"/>
      <c r="AL74" s="201"/>
      <c r="AM74" s="201"/>
      <c r="AN74" s="201"/>
      <c r="AO74" s="201"/>
      <c r="AP74" s="201"/>
    </row>
    <row r="75" spans="2:42">
      <c r="B75" s="201"/>
      <c r="C75" s="201"/>
      <c r="D75" s="201"/>
      <c r="E75" s="201"/>
      <c r="F75" s="201"/>
      <c r="G75" s="201"/>
      <c r="H75" s="201"/>
      <c r="I75" s="201"/>
      <c r="J75" s="201"/>
      <c r="K75" s="201"/>
      <c r="L75" s="201"/>
      <c r="M75" s="201"/>
      <c r="N75" s="201"/>
      <c r="O75" s="201"/>
      <c r="P75" s="201"/>
      <c r="Q75" s="201"/>
      <c r="R75" s="201"/>
      <c r="S75" s="201"/>
      <c r="T75" s="201"/>
      <c r="U75" s="201"/>
      <c r="V75" s="201"/>
      <c r="W75" s="201"/>
      <c r="X75" s="201"/>
      <c r="Y75" s="201"/>
      <c r="Z75" s="201"/>
      <c r="AA75" s="201"/>
      <c r="AB75" s="201"/>
      <c r="AC75" s="201"/>
      <c r="AD75" s="201"/>
      <c r="AE75" s="201"/>
      <c r="AF75" s="201"/>
      <c r="AG75" s="201"/>
      <c r="AH75" s="201"/>
      <c r="AI75" s="201"/>
      <c r="AJ75" s="201"/>
      <c r="AK75" s="201"/>
      <c r="AL75" s="201"/>
      <c r="AM75" s="201"/>
      <c r="AN75" s="201"/>
      <c r="AO75" s="201"/>
      <c r="AP75" s="201"/>
    </row>
    <row r="76" spans="2:42">
      <c r="C76" s="200"/>
      <c r="D76" s="107">
        <v>1</v>
      </c>
      <c r="E76" s="107">
        <v>2</v>
      </c>
      <c r="F76" s="107">
        <v>3</v>
      </c>
      <c r="G76" s="107">
        <v>4</v>
      </c>
      <c r="H76" s="107">
        <v>5</v>
      </c>
      <c r="I76" s="107">
        <v>6</v>
      </c>
      <c r="J76" s="107">
        <v>7</v>
      </c>
      <c r="K76" s="107">
        <v>8</v>
      </c>
      <c r="L76" s="107">
        <v>9</v>
      </c>
      <c r="M76" s="107">
        <v>10</v>
      </c>
      <c r="N76" s="107">
        <v>11</v>
      </c>
      <c r="O76" s="107">
        <v>12</v>
      </c>
      <c r="P76" s="201"/>
      <c r="Q76" s="201"/>
      <c r="R76" s="201"/>
      <c r="S76" s="201"/>
      <c r="T76" s="201"/>
      <c r="U76" s="201"/>
      <c r="V76" s="200"/>
      <c r="W76" s="107">
        <v>1</v>
      </c>
      <c r="X76" s="107">
        <v>2</v>
      </c>
      <c r="Y76" s="107">
        <v>3</v>
      </c>
      <c r="Z76" s="107">
        <v>4</v>
      </c>
      <c r="AA76" s="107">
        <v>5</v>
      </c>
      <c r="AB76" s="107">
        <v>6</v>
      </c>
      <c r="AC76" s="107">
        <v>7</v>
      </c>
      <c r="AD76" s="107">
        <v>8</v>
      </c>
      <c r="AE76" s="107">
        <v>9</v>
      </c>
      <c r="AF76" s="107">
        <v>10</v>
      </c>
      <c r="AG76" s="107">
        <v>11</v>
      </c>
      <c r="AH76" s="107">
        <v>12</v>
      </c>
      <c r="AI76" s="201"/>
      <c r="AJ76" s="201"/>
      <c r="AK76" s="201"/>
      <c r="AL76" s="201"/>
      <c r="AM76" s="201"/>
      <c r="AN76" s="201"/>
      <c r="AO76" s="201"/>
      <c r="AP76" s="201"/>
    </row>
    <row r="77" spans="2:42" ht="21.95" customHeight="1">
      <c r="C77" s="108" t="s">
        <v>104</v>
      </c>
      <c r="D77" s="314" t="str">
        <f>IF(VLOOKUP($C77&amp;D$16,'∆Ct and 2^(-∆Ct) means'!$A$3:$BD$86,49,FALSE)=0,"",VLOOKUP($C77&amp;D$16,'∆Ct and 2^(-∆Ct) means'!$A$3:$BD$86,49,FALSE))</f>
        <v/>
      </c>
      <c r="E77" s="315" t="str">
        <f>IF(VLOOKUP($C77&amp;E$16,'∆Ct and 2^(-∆Ct) means'!$A$3:$BD$86,49,FALSE)=0,"",VLOOKUP($C77&amp;E$16,'∆Ct and 2^(-∆Ct) means'!$A$3:$BD$86,49,FALSE))</f>
        <v/>
      </c>
      <c r="F77" s="315" t="str">
        <f>IF(VLOOKUP($C77&amp;F$16,'∆Ct and 2^(-∆Ct) means'!$A$3:$BD$86,49,FALSE)=0,"",VLOOKUP($C77&amp;F$16,'∆Ct and 2^(-∆Ct) means'!$A$3:$BD$86,49,FALSE))</f>
        <v/>
      </c>
      <c r="G77" s="315" t="str">
        <f>IF(VLOOKUP($C77&amp;G$16,'∆Ct and 2^(-∆Ct) means'!$A$3:$BD$86,49,FALSE)=0,"",VLOOKUP($C77&amp;G$16,'∆Ct and 2^(-∆Ct) means'!$A$3:$BD$86,49,FALSE))</f>
        <v/>
      </c>
      <c r="H77" s="315" t="str">
        <f>IF(VLOOKUP($C77&amp;H$16,'∆Ct and 2^(-∆Ct) means'!$A$3:$BD$86,49,FALSE)=0,"",VLOOKUP($C77&amp;H$16,'∆Ct and 2^(-∆Ct) means'!$A$3:$BD$86,49,FALSE))</f>
        <v/>
      </c>
      <c r="I77" s="315" t="str">
        <f>IF(VLOOKUP($C77&amp;I$16,'∆Ct and 2^(-∆Ct) means'!$A$3:$BD$86,49,FALSE)=0,"",VLOOKUP($C77&amp;I$16,'∆Ct and 2^(-∆Ct) means'!$A$3:$BD$86,49,FALSE))</f>
        <v/>
      </c>
      <c r="J77" s="315" t="str">
        <f>IF(VLOOKUP($C77&amp;J$16,'∆Ct and 2^(-∆Ct) means'!$A$3:$BD$86,49,FALSE)=0,"",VLOOKUP($C77&amp;J$16,'∆Ct and 2^(-∆Ct) means'!$A$3:$BD$86,49,FALSE))</f>
        <v/>
      </c>
      <c r="K77" s="315" t="str">
        <f>IF(VLOOKUP($C77&amp;K$16,'∆Ct and 2^(-∆Ct) means'!$A$3:$BD$86,49,FALSE)=0,"",VLOOKUP($C77&amp;K$16,'∆Ct and 2^(-∆Ct) means'!$A$3:$BD$86,49,FALSE))</f>
        <v/>
      </c>
      <c r="L77" s="315" t="str">
        <f>IF(VLOOKUP($C77&amp;L$16,'∆Ct and 2^(-∆Ct) means'!$A$3:$BD$86,49,FALSE)=0,"",VLOOKUP($C77&amp;L$16,'∆Ct and 2^(-∆Ct) means'!$A$3:$BD$86,49,FALSE))</f>
        <v/>
      </c>
      <c r="M77" s="315" t="str">
        <f>IF(VLOOKUP($C77&amp;M$16,'∆Ct and 2^(-∆Ct) means'!$A$3:$BD$86,49,FALSE)=0,"",VLOOKUP($C77&amp;M$16,'∆Ct and 2^(-∆Ct) means'!$A$3:$BD$86,49,FALSE))</f>
        <v/>
      </c>
      <c r="N77" s="315" t="str">
        <f>IF(VLOOKUP($C77&amp;N$16,'∆Ct and 2^(-∆Ct) means'!$A$3:$BD$86,49,FALSE)=0,"",VLOOKUP($C77&amp;N$16,'∆Ct and 2^(-∆Ct) means'!$A$3:$BD$86,49,FALSE))</f>
        <v/>
      </c>
      <c r="O77" s="316" t="str">
        <f>IF(VLOOKUP($C77&amp;O$16,'∆Ct and 2^(-∆Ct) means'!$A$3:$BD$86,49,FALSE)=0,"",VLOOKUP($C77&amp;O$16,'∆Ct and 2^(-∆Ct) means'!$A$3:$BD$86,49,FALSE))</f>
        <v/>
      </c>
      <c r="P77" s="201"/>
      <c r="Q77" s="201"/>
      <c r="R77" s="201"/>
      <c r="S77" s="201"/>
      <c r="T77" s="201"/>
      <c r="U77" s="201"/>
      <c r="V77" s="108" t="s">
        <v>104</v>
      </c>
      <c r="W77" s="124" t="str">
        <f>IF(VLOOKUP($V77&amp;W$4,'Calcul Worksheet'!$A$3:$HS$86,156,FALSE)=0,"",VLOOKUP($V77&amp;W$4,'Calcul Worksheet'!$A$3:$HS$86,156,FALSE))</f>
        <v/>
      </c>
      <c r="X77" s="125" t="str">
        <f>IF(VLOOKUP($V77&amp;X$4,'Calcul Worksheet'!$A$3:$HS$86,156,FALSE)=0,"",VLOOKUP($V77&amp;X$4,'Calcul Worksheet'!$A$3:$HS$86,156,FALSE))</f>
        <v/>
      </c>
      <c r="Y77" s="125" t="str">
        <f>IF(VLOOKUP($V77&amp;Y$4,'Calcul Worksheet'!$A$3:$HS$86,156,FALSE)=0,"",VLOOKUP($V77&amp;Y$4,'Calcul Worksheet'!$A$3:$HS$86,156,FALSE))</f>
        <v/>
      </c>
      <c r="Z77" s="125" t="str">
        <f>IF(VLOOKUP($V77&amp;Z$4,'Calcul Worksheet'!$A$3:$HS$86,156,FALSE)=0,"",VLOOKUP($V77&amp;Z$4,'Calcul Worksheet'!$A$3:$HS$86,156,FALSE))</f>
        <v/>
      </c>
      <c r="AA77" s="125" t="str">
        <f>IF(VLOOKUP($V77&amp;AA$4,'Calcul Worksheet'!$A$3:$HS$86,156,FALSE)=0,"",VLOOKUP($V77&amp;AA$4,'Calcul Worksheet'!$A$3:$HS$86,156,FALSE))</f>
        <v/>
      </c>
      <c r="AB77" s="125" t="str">
        <f>IF(VLOOKUP($V77&amp;AB$4,'Calcul Worksheet'!$A$3:$HS$86,156,FALSE)=0,"",VLOOKUP($V77&amp;AB$4,'Calcul Worksheet'!$A$3:$HS$86,156,FALSE))</f>
        <v/>
      </c>
      <c r="AC77" s="125" t="str">
        <f>IF(VLOOKUP($V77&amp;AC$4,'Calcul Worksheet'!$A$3:$HS$86,156,FALSE)=0,"",VLOOKUP($V77&amp;AC$4,'Calcul Worksheet'!$A$3:$HS$86,156,FALSE))</f>
        <v/>
      </c>
      <c r="AD77" s="125" t="str">
        <f>IF(VLOOKUP($V77&amp;AD$4,'Calcul Worksheet'!$A$3:$HS$86,156,FALSE)=0,"",VLOOKUP($V77&amp;AD$4,'Calcul Worksheet'!$A$3:$HS$86,156,FALSE))</f>
        <v/>
      </c>
      <c r="AE77" s="125" t="str">
        <f>IF(VLOOKUP($V77&amp;AE$4,'Calcul Worksheet'!$A$3:$HS$86,156,FALSE)=0,"",VLOOKUP($V77&amp;AE$4,'Calcul Worksheet'!$A$3:$HS$86,156,FALSE))</f>
        <v/>
      </c>
      <c r="AF77" s="125" t="str">
        <f>IF(VLOOKUP($V77&amp;AF$4,'Calcul Worksheet'!$A$3:$HS$86,156,FALSE)=0,"",VLOOKUP($V77&amp;AF$4,'Calcul Worksheet'!$A$3:$HS$86,156,FALSE))</f>
        <v/>
      </c>
      <c r="AG77" s="125" t="str">
        <f>IF(VLOOKUP($V77&amp;AG$4,'Calcul Worksheet'!$A$3:$HS$86,156,FALSE)=0,"",VLOOKUP($V77&amp;AG$4,'Calcul Worksheet'!$A$3:$HS$86,156,FALSE))</f>
        <v/>
      </c>
      <c r="AH77" s="126" t="str">
        <f>IF(VLOOKUP($V77&amp;AH$4,'Calcul Worksheet'!$A$3:$HS$86,156,FALSE)=0,"",VLOOKUP($V77&amp;AH$4,'Calcul Worksheet'!$A$3:$HS$86,156,FALSE))</f>
        <v/>
      </c>
      <c r="AI77" s="201"/>
      <c r="AJ77" s="201"/>
      <c r="AK77" s="201"/>
      <c r="AL77" s="201"/>
      <c r="AM77" s="201"/>
      <c r="AN77" s="201"/>
      <c r="AO77" s="201"/>
      <c r="AP77" s="201"/>
    </row>
    <row r="78" spans="2:42" ht="21.95" customHeight="1">
      <c r="C78" s="108" t="s">
        <v>105</v>
      </c>
      <c r="D78" s="317" t="str">
        <f>IF(VLOOKUP($C78&amp;D$16,'∆Ct and 2^(-∆Ct) means'!$A$3:$BD$86,49,FALSE)=0,"",VLOOKUP($C78&amp;D$16,'∆Ct and 2^(-∆Ct) means'!$A$3:$BD$86,49,FALSE))</f>
        <v/>
      </c>
      <c r="E78" s="313" t="str">
        <f>IF(VLOOKUP($C78&amp;E$16,'∆Ct and 2^(-∆Ct) means'!$A$3:$BD$86,49,FALSE)=0,"",VLOOKUP($C78&amp;E$16,'∆Ct and 2^(-∆Ct) means'!$A$3:$BD$86,49,FALSE))</f>
        <v/>
      </c>
      <c r="F78" s="313" t="str">
        <f>IF(VLOOKUP($C78&amp;F$16,'∆Ct and 2^(-∆Ct) means'!$A$3:$BD$86,49,FALSE)=0,"",VLOOKUP($C78&amp;F$16,'∆Ct and 2^(-∆Ct) means'!$A$3:$BD$86,49,FALSE))</f>
        <v/>
      </c>
      <c r="G78" s="313" t="str">
        <f>IF(VLOOKUP($C78&amp;G$16,'∆Ct and 2^(-∆Ct) means'!$A$3:$BD$86,49,FALSE)=0,"",VLOOKUP($C78&amp;G$16,'∆Ct and 2^(-∆Ct) means'!$A$3:$BD$86,49,FALSE))</f>
        <v/>
      </c>
      <c r="H78" s="313" t="str">
        <f>IF(VLOOKUP($C78&amp;H$16,'∆Ct and 2^(-∆Ct) means'!$A$3:$BD$86,49,FALSE)=0,"",VLOOKUP($C78&amp;H$16,'∆Ct and 2^(-∆Ct) means'!$A$3:$BD$86,49,FALSE))</f>
        <v/>
      </c>
      <c r="I78" s="313" t="str">
        <f>IF(VLOOKUP($C78&amp;I$16,'∆Ct and 2^(-∆Ct) means'!$A$3:$BD$86,49,FALSE)=0,"",VLOOKUP($C78&amp;I$16,'∆Ct and 2^(-∆Ct) means'!$A$3:$BD$86,49,FALSE))</f>
        <v/>
      </c>
      <c r="J78" s="313" t="str">
        <f>IF(VLOOKUP($C78&amp;J$16,'∆Ct and 2^(-∆Ct) means'!$A$3:$BD$86,49,FALSE)=0,"",VLOOKUP($C78&amp;J$16,'∆Ct and 2^(-∆Ct) means'!$A$3:$BD$86,49,FALSE))</f>
        <v/>
      </c>
      <c r="K78" s="313" t="str">
        <f>IF(VLOOKUP($C78&amp;K$16,'∆Ct and 2^(-∆Ct) means'!$A$3:$BD$86,49,FALSE)=0,"",VLOOKUP($C78&amp;K$16,'∆Ct and 2^(-∆Ct) means'!$A$3:$BD$86,49,FALSE))</f>
        <v/>
      </c>
      <c r="L78" s="313" t="str">
        <f>IF(VLOOKUP($C78&amp;L$16,'∆Ct and 2^(-∆Ct) means'!$A$3:$BD$86,49,FALSE)=0,"",VLOOKUP($C78&amp;L$16,'∆Ct and 2^(-∆Ct) means'!$A$3:$BD$86,49,FALSE))</f>
        <v/>
      </c>
      <c r="M78" s="313" t="str">
        <f>IF(VLOOKUP($C78&amp;M$16,'∆Ct and 2^(-∆Ct) means'!$A$3:$BD$86,49,FALSE)=0,"",VLOOKUP($C78&amp;M$16,'∆Ct and 2^(-∆Ct) means'!$A$3:$BD$86,49,FALSE))</f>
        <v/>
      </c>
      <c r="N78" s="313" t="str">
        <f>IF(VLOOKUP($C78&amp;N$16,'∆Ct and 2^(-∆Ct) means'!$A$3:$BD$86,49,FALSE)=0,"",VLOOKUP($C78&amp;N$16,'∆Ct and 2^(-∆Ct) means'!$A$3:$BD$86,49,FALSE))</f>
        <v/>
      </c>
      <c r="O78" s="318" t="str">
        <f>IF(VLOOKUP($C78&amp;O$16,'∆Ct and 2^(-∆Ct) means'!$A$3:$BD$86,49,FALSE)=0,"",VLOOKUP($C78&amp;O$16,'∆Ct and 2^(-∆Ct) means'!$A$3:$BD$86,49,FALSE))</f>
        <v/>
      </c>
      <c r="P78" s="201"/>
      <c r="Q78" s="201"/>
      <c r="R78" s="201"/>
      <c r="S78" s="201"/>
      <c r="T78" s="201"/>
      <c r="U78" s="201"/>
      <c r="V78" s="108" t="s">
        <v>105</v>
      </c>
      <c r="W78" s="127" t="str">
        <f>IF(VLOOKUP($V78&amp;W$4,'Calcul Worksheet'!$A$3:$HS$86,156,FALSE)=0,"",VLOOKUP($V78&amp;W$4,'Calcul Worksheet'!$A$3:$HS$86,156,FALSE))</f>
        <v/>
      </c>
      <c r="X78" s="123" t="str">
        <f>IF(VLOOKUP($V78&amp;X$4,'Calcul Worksheet'!$A$3:$HS$86,156,FALSE)=0,"",VLOOKUP($V78&amp;X$4,'Calcul Worksheet'!$A$3:$HS$86,156,FALSE))</f>
        <v/>
      </c>
      <c r="Y78" s="123" t="str">
        <f>IF(VLOOKUP($V78&amp;Y$4,'Calcul Worksheet'!$A$3:$HS$86,156,FALSE)=0,"",VLOOKUP($V78&amp;Y$4,'Calcul Worksheet'!$A$3:$HS$86,156,FALSE))</f>
        <v/>
      </c>
      <c r="Z78" s="123" t="str">
        <f>IF(VLOOKUP($V78&amp;Z$4,'Calcul Worksheet'!$A$3:$HS$86,156,FALSE)=0,"",VLOOKUP($V78&amp;Z$4,'Calcul Worksheet'!$A$3:$HS$86,156,FALSE))</f>
        <v/>
      </c>
      <c r="AA78" s="123" t="str">
        <f>IF(VLOOKUP($V78&amp;AA$4,'Calcul Worksheet'!$A$3:$HS$86,156,FALSE)=0,"",VLOOKUP($V78&amp;AA$4,'Calcul Worksheet'!$A$3:$HS$86,156,FALSE))</f>
        <v/>
      </c>
      <c r="AB78" s="123" t="str">
        <f>IF(VLOOKUP($V78&amp;AB$4,'Calcul Worksheet'!$A$3:$HS$86,156,FALSE)=0,"",VLOOKUP($V78&amp;AB$4,'Calcul Worksheet'!$A$3:$HS$86,156,FALSE))</f>
        <v/>
      </c>
      <c r="AC78" s="123" t="str">
        <f>IF(VLOOKUP($V78&amp;AC$4,'Calcul Worksheet'!$A$3:$HS$86,156,FALSE)=0,"",VLOOKUP($V78&amp;AC$4,'Calcul Worksheet'!$A$3:$HS$86,156,FALSE))</f>
        <v/>
      </c>
      <c r="AD78" s="123" t="str">
        <f>IF(VLOOKUP($V78&amp;AD$4,'Calcul Worksheet'!$A$3:$HS$86,156,FALSE)=0,"",VLOOKUP($V78&amp;AD$4,'Calcul Worksheet'!$A$3:$HS$86,156,FALSE))</f>
        <v/>
      </c>
      <c r="AE78" s="123" t="str">
        <f>IF(VLOOKUP($V78&amp;AE$4,'Calcul Worksheet'!$A$3:$HS$86,156,FALSE)=0,"",VLOOKUP($V78&amp;AE$4,'Calcul Worksheet'!$A$3:$HS$86,156,FALSE))</f>
        <v/>
      </c>
      <c r="AF78" s="123" t="str">
        <f>IF(VLOOKUP($V78&amp;AF$4,'Calcul Worksheet'!$A$3:$HS$86,156,FALSE)=0,"",VLOOKUP($V78&amp;AF$4,'Calcul Worksheet'!$A$3:$HS$86,156,FALSE))</f>
        <v/>
      </c>
      <c r="AG78" s="123" t="str">
        <f>IF(VLOOKUP($V78&amp;AG$4,'Calcul Worksheet'!$A$3:$HS$86,156,FALSE)=0,"",VLOOKUP($V78&amp;AG$4,'Calcul Worksheet'!$A$3:$HS$86,156,FALSE))</f>
        <v/>
      </c>
      <c r="AH78" s="128" t="str">
        <f>IF(VLOOKUP($V78&amp;AH$4,'Calcul Worksheet'!$A$3:$HS$86,156,FALSE)=0,"",VLOOKUP($V78&amp;AH$4,'Calcul Worksheet'!$A$3:$HS$86,156,FALSE))</f>
        <v/>
      </c>
      <c r="AI78" s="201"/>
      <c r="AJ78" s="201"/>
      <c r="AK78" s="201"/>
      <c r="AL78" s="201"/>
      <c r="AM78" s="201"/>
      <c r="AN78" s="201"/>
      <c r="AO78" s="201"/>
      <c r="AP78" s="201"/>
    </row>
    <row r="79" spans="2:42" ht="21.95" customHeight="1">
      <c r="C79" s="108" t="s">
        <v>106</v>
      </c>
      <c r="D79" s="317" t="str">
        <f>IF(VLOOKUP($C79&amp;D$16,'∆Ct and 2^(-∆Ct) means'!$A$3:$BD$86,49,FALSE)=0,"",VLOOKUP($C79&amp;D$16,'∆Ct and 2^(-∆Ct) means'!$A$3:$BD$86,49,FALSE))</f>
        <v/>
      </c>
      <c r="E79" s="313" t="str">
        <f>IF(VLOOKUP($C79&amp;E$16,'∆Ct and 2^(-∆Ct) means'!$A$3:$BD$86,49,FALSE)=0,"",VLOOKUP($C79&amp;E$16,'∆Ct and 2^(-∆Ct) means'!$A$3:$BD$86,49,FALSE))</f>
        <v/>
      </c>
      <c r="F79" s="313" t="str">
        <f>IF(VLOOKUP($C79&amp;F$16,'∆Ct and 2^(-∆Ct) means'!$A$3:$BD$86,49,FALSE)=0,"",VLOOKUP($C79&amp;F$16,'∆Ct and 2^(-∆Ct) means'!$A$3:$BD$86,49,FALSE))</f>
        <v/>
      </c>
      <c r="G79" s="313" t="str">
        <f>IF(VLOOKUP($C79&amp;G$16,'∆Ct and 2^(-∆Ct) means'!$A$3:$BD$86,49,FALSE)=0,"",VLOOKUP($C79&amp;G$16,'∆Ct and 2^(-∆Ct) means'!$A$3:$BD$86,49,FALSE))</f>
        <v/>
      </c>
      <c r="H79" s="313" t="str">
        <f>IF(VLOOKUP($C79&amp;H$16,'∆Ct and 2^(-∆Ct) means'!$A$3:$BD$86,49,FALSE)=0,"",VLOOKUP($C79&amp;H$16,'∆Ct and 2^(-∆Ct) means'!$A$3:$BD$86,49,FALSE))</f>
        <v/>
      </c>
      <c r="I79" s="313" t="str">
        <f>IF(VLOOKUP($C79&amp;I$16,'∆Ct and 2^(-∆Ct) means'!$A$3:$BD$86,49,FALSE)=0,"",VLOOKUP($C79&amp;I$16,'∆Ct and 2^(-∆Ct) means'!$A$3:$BD$86,49,FALSE))</f>
        <v/>
      </c>
      <c r="J79" s="313" t="str">
        <f>IF(VLOOKUP($C79&amp;J$16,'∆Ct and 2^(-∆Ct) means'!$A$3:$BD$86,49,FALSE)=0,"",VLOOKUP($C79&amp;J$16,'∆Ct and 2^(-∆Ct) means'!$A$3:$BD$86,49,FALSE))</f>
        <v/>
      </c>
      <c r="K79" s="313" t="str">
        <f>IF(VLOOKUP($C79&amp;K$16,'∆Ct and 2^(-∆Ct) means'!$A$3:$BD$86,49,FALSE)=0,"",VLOOKUP($C79&amp;K$16,'∆Ct and 2^(-∆Ct) means'!$A$3:$BD$86,49,FALSE))</f>
        <v/>
      </c>
      <c r="L79" s="313" t="str">
        <f>IF(VLOOKUP($C79&amp;L$16,'∆Ct and 2^(-∆Ct) means'!$A$3:$BD$86,49,FALSE)=0,"",VLOOKUP($C79&amp;L$16,'∆Ct and 2^(-∆Ct) means'!$A$3:$BD$86,49,FALSE))</f>
        <v/>
      </c>
      <c r="M79" s="313" t="str">
        <f>IF(VLOOKUP($C79&amp;M$16,'∆Ct and 2^(-∆Ct) means'!$A$3:$BD$86,49,FALSE)=0,"",VLOOKUP($C79&amp;M$16,'∆Ct and 2^(-∆Ct) means'!$A$3:$BD$86,49,FALSE))</f>
        <v/>
      </c>
      <c r="N79" s="313" t="str">
        <f>IF(VLOOKUP($C79&amp;N$16,'∆Ct and 2^(-∆Ct) means'!$A$3:$BD$86,49,FALSE)=0,"",VLOOKUP($C79&amp;N$16,'∆Ct and 2^(-∆Ct) means'!$A$3:$BD$86,49,FALSE))</f>
        <v/>
      </c>
      <c r="O79" s="318" t="str">
        <f>IF(VLOOKUP($C79&amp;O$16,'∆Ct and 2^(-∆Ct) means'!$A$3:$BD$86,49,FALSE)=0,"",VLOOKUP($C79&amp;O$16,'∆Ct and 2^(-∆Ct) means'!$A$3:$BD$86,49,FALSE))</f>
        <v/>
      </c>
      <c r="P79" s="201"/>
      <c r="Q79" s="201"/>
      <c r="R79" s="201"/>
      <c r="S79" s="201"/>
      <c r="T79" s="201"/>
      <c r="U79" s="201"/>
      <c r="V79" s="108" t="s">
        <v>106</v>
      </c>
      <c r="W79" s="127" t="str">
        <f>IF(VLOOKUP($V79&amp;W$4,'Calcul Worksheet'!$A$3:$HS$86,156,FALSE)=0,"",VLOOKUP($V79&amp;W$4,'Calcul Worksheet'!$A$3:$HS$86,156,FALSE))</f>
        <v/>
      </c>
      <c r="X79" s="123" t="str">
        <f>IF(VLOOKUP($V79&amp;X$4,'Calcul Worksheet'!$A$3:$HS$86,156,FALSE)=0,"",VLOOKUP($V79&amp;X$4,'Calcul Worksheet'!$A$3:$HS$86,156,FALSE))</f>
        <v/>
      </c>
      <c r="Y79" s="123" t="str">
        <f>IF(VLOOKUP($V79&amp;Y$4,'Calcul Worksheet'!$A$3:$HS$86,156,FALSE)=0,"",VLOOKUP($V79&amp;Y$4,'Calcul Worksheet'!$A$3:$HS$86,156,FALSE))</f>
        <v/>
      </c>
      <c r="Z79" s="123" t="str">
        <f>IF(VLOOKUP($V79&amp;Z$4,'Calcul Worksheet'!$A$3:$HS$86,156,FALSE)=0,"",VLOOKUP($V79&amp;Z$4,'Calcul Worksheet'!$A$3:$HS$86,156,FALSE))</f>
        <v/>
      </c>
      <c r="AA79" s="123" t="str">
        <f>IF(VLOOKUP($V79&amp;AA$4,'Calcul Worksheet'!$A$3:$HS$86,156,FALSE)=0,"",VLOOKUP($V79&amp;AA$4,'Calcul Worksheet'!$A$3:$HS$86,156,FALSE))</f>
        <v/>
      </c>
      <c r="AB79" s="123" t="str">
        <f>IF(VLOOKUP($V79&amp;AB$4,'Calcul Worksheet'!$A$3:$HS$86,156,FALSE)=0,"",VLOOKUP($V79&amp;AB$4,'Calcul Worksheet'!$A$3:$HS$86,156,FALSE))</f>
        <v/>
      </c>
      <c r="AC79" s="123" t="str">
        <f>IF(VLOOKUP($V79&amp;AC$4,'Calcul Worksheet'!$A$3:$HS$86,156,FALSE)=0,"",VLOOKUP($V79&amp;AC$4,'Calcul Worksheet'!$A$3:$HS$86,156,FALSE))</f>
        <v/>
      </c>
      <c r="AD79" s="123" t="str">
        <f>IF(VLOOKUP($V79&amp;AD$4,'Calcul Worksheet'!$A$3:$HS$86,156,FALSE)=0,"",VLOOKUP($V79&amp;AD$4,'Calcul Worksheet'!$A$3:$HS$86,156,FALSE))</f>
        <v/>
      </c>
      <c r="AE79" s="123" t="str">
        <f>IF(VLOOKUP($V79&amp;AE$4,'Calcul Worksheet'!$A$3:$HS$86,156,FALSE)=0,"",VLOOKUP($V79&amp;AE$4,'Calcul Worksheet'!$A$3:$HS$86,156,FALSE))</f>
        <v/>
      </c>
      <c r="AF79" s="123" t="str">
        <f>IF(VLOOKUP($V79&amp;AF$4,'Calcul Worksheet'!$A$3:$HS$86,156,FALSE)=0,"",VLOOKUP($V79&amp;AF$4,'Calcul Worksheet'!$A$3:$HS$86,156,FALSE))</f>
        <v/>
      </c>
      <c r="AG79" s="123" t="str">
        <f>IF(VLOOKUP($V79&amp;AG$4,'Calcul Worksheet'!$A$3:$HS$86,156,FALSE)=0,"",VLOOKUP($V79&amp;AG$4,'Calcul Worksheet'!$A$3:$HS$86,156,FALSE))</f>
        <v/>
      </c>
      <c r="AH79" s="128" t="str">
        <f>IF(VLOOKUP($V79&amp;AH$4,'Calcul Worksheet'!$A$3:$HS$86,156,FALSE)=0,"",VLOOKUP($V79&amp;AH$4,'Calcul Worksheet'!$A$3:$HS$86,156,FALSE))</f>
        <v/>
      </c>
      <c r="AI79" s="201"/>
      <c r="AJ79" s="201"/>
      <c r="AK79" s="201"/>
      <c r="AL79" s="201"/>
      <c r="AM79" s="201"/>
      <c r="AN79" s="201"/>
      <c r="AO79" s="201"/>
      <c r="AP79" s="201"/>
    </row>
    <row r="80" spans="2:42" ht="21.95" customHeight="1">
      <c r="C80" s="108" t="s">
        <v>107</v>
      </c>
      <c r="D80" s="317" t="str">
        <f>IF(VLOOKUP($C80&amp;D$16,'∆Ct and 2^(-∆Ct) means'!$A$3:$BD$86,49,FALSE)=0,"",VLOOKUP($C80&amp;D$16,'∆Ct and 2^(-∆Ct) means'!$A$3:$BD$86,49,FALSE))</f>
        <v/>
      </c>
      <c r="E80" s="313" t="str">
        <f>IF(VLOOKUP($C80&amp;E$16,'∆Ct and 2^(-∆Ct) means'!$A$3:$BD$86,49,FALSE)=0,"",VLOOKUP($C80&amp;E$16,'∆Ct and 2^(-∆Ct) means'!$A$3:$BD$86,49,FALSE))</f>
        <v/>
      </c>
      <c r="F80" s="313" t="str">
        <f>IF(VLOOKUP($C80&amp;F$16,'∆Ct and 2^(-∆Ct) means'!$A$3:$BD$86,49,FALSE)=0,"",VLOOKUP($C80&amp;F$16,'∆Ct and 2^(-∆Ct) means'!$A$3:$BD$86,49,FALSE))</f>
        <v/>
      </c>
      <c r="G80" s="313" t="str">
        <f>IF(VLOOKUP($C80&amp;G$16,'∆Ct and 2^(-∆Ct) means'!$A$3:$BD$86,49,FALSE)=0,"",VLOOKUP($C80&amp;G$16,'∆Ct and 2^(-∆Ct) means'!$A$3:$BD$86,49,FALSE))</f>
        <v/>
      </c>
      <c r="H80" s="313" t="str">
        <f>IF(VLOOKUP($C80&amp;H$16,'∆Ct and 2^(-∆Ct) means'!$A$3:$BD$86,49,FALSE)=0,"",VLOOKUP($C80&amp;H$16,'∆Ct and 2^(-∆Ct) means'!$A$3:$BD$86,49,FALSE))</f>
        <v/>
      </c>
      <c r="I80" s="313" t="str">
        <f>IF(VLOOKUP($C80&amp;I$16,'∆Ct and 2^(-∆Ct) means'!$A$3:$BD$86,49,FALSE)=0,"",VLOOKUP($C80&amp;I$16,'∆Ct and 2^(-∆Ct) means'!$A$3:$BD$86,49,FALSE))</f>
        <v/>
      </c>
      <c r="J80" s="313" t="str">
        <f>IF(VLOOKUP($C80&amp;J$16,'∆Ct and 2^(-∆Ct) means'!$A$3:$BD$86,49,FALSE)=0,"",VLOOKUP($C80&amp;J$16,'∆Ct and 2^(-∆Ct) means'!$A$3:$BD$86,49,FALSE))</f>
        <v/>
      </c>
      <c r="K80" s="313" t="str">
        <f>IF(VLOOKUP($C80&amp;K$16,'∆Ct and 2^(-∆Ct) means'!$A$3:$BD$86,49,FALSE)=0,"",VLOOKUP($C80&amp;K$16,'∆Ct and 2^(-∆Ct) means'!$A$3:$BD$86,49,FALSE))</f>
        <v/>
      </c>
      <c r="L80" s="313" t="str">
        <f>IF(VLOOKUP($C80&amp;L$16,'∆Ct and 2^(-∆Ct) means'!$A$3:$BD$86,49,FALSE)=0,"",VLOOKUP($C80&amp;L$16,'∆Ct and 2^(-∆Ct) means'!$A$3:$BD$86,49,FALSE))</f>
        <v/>
      </c>
      <c r="M80" s="313" t="str">
        <f>IF(VLOOKUP($C80&amp;M$16,'∆Ct and 2^(-∆Ct) means'!$A$3:$BD$86,49,FALSE)=0,"",VLOOKUP($C80&amp;M$16,'∆Ct and 2^(-∆Ct) means'!$A$3:$BD$86,49,FALSE))</f>
        <v/>
      </c>
      <c r="N80" s="313" t="str">
        <f>IF(VLOOKUP($C80&amp;N$16,'∆Ct and 2^(-∆Ct) means'!$A$3:$BD$86,49,FALSE)=0,"",VLOOKUP($C80&amp;N$16,'∆Ct and 2^(-∆Ct) means'!$A$3:$BD$86,49,FALSE))</f>
        <v/>
      </c>
      <c r="O80" s="318" t="str">
        <f>IF(VLOOKUP($C80&amp;O$16,'∆Ct and 2^(-∆Ct) means'!$A$3:$BD$86,49,FALSE)=0,"",VLOOKUP($C80&amp;O$16,'∆Ct and 2^(-∆Ct) means'!$A$3:$BD$86,49,FALSE))</f>
        <v/>
      </c>
      <c r="P80" s="201"/>
      <c r="Q80" s="201"/>
      <c r="R80" s="201"/>
      <c r="S80" s="201"/>
      <c r="T80" s="201"/>
      <c r="U80" s="201"/>
      <c r="V80" s="108" t="s">
        <v>107</v>
      </c>
      <c r="W80" s="127" t="str">
        <f>IF(VLOOKUP($V80&amp;W$4,'Calcul Worksheet'!$A$3:$HS$86,156,FALSE)=0,"",VLOOKUP($V80&amp;W$4,'Calcul Worksheet'!$A$3:$HS$86,156,FALSE))</f>
        <v/>
      </c>
      <c r="X80" s="123" t="str">
        <f>IF(VLOOKUP($V80&amp;X$4,'Calcul Worksheet'!$A$3:$HS$86,156,FALSE)=0,"",VLOOKUP($V80&amp;X$4,'Calcul Worksheet'!$A$3:$HS$86,156,FALSE))</f>
        <v/>
      </c>
      <c r="Y80" s="123" t="str">
        <f>IF(VLOOKUP($V80&amp;Y$4,'Calcul Worksheet'!$A$3:$HS$86,156,FALSE)=0,"",VLOOKUP($V80&amp;Y$4,'Calcul Worksheet'!$A$3:$HS$86,156,FALSE))</f>
        <v/>
      </c>
      <c r="Z80" s="123" t="str">
        <f>IF(VLOOKUP($V80&amp;Z$4,'Calcul Worksheet'!$A$3:$HS$86,156,FALSE)=0,"",VLOOKUP($V80&amp;Z$4,'Calcul Worksheet'!$A$3:$HS$86,156,FALSE))</f>
        <v/>
      </c>
      <c r="AA80" s="123" t="str">
        <f>IF(VLOOKUP($V80&amp;AA$4,'Calcul Worksheet'!$A$3:$HS$86,156,FALSE)=0,"",VLOOKUP($V80&amp;AA$4,'Calcul Worksheet'!$A$3:$HS$86,156,FALSE))</f>
        <v/>
      </c>
      <c r="AB80" s="123" t="str">
        <f>IF(VLOOKUP($V80&amp;AB$4,'Calcul Worksheet'!$A$3:$HS$86,156,FALSE)=0,"",VLOOKUP($V80&amp;AB$4,'Calcul Worksheet'!$A$3:$HS$86,156,FALSE))</f>
        <v/>
      </c>
      <c r="AC80" s="123" t="str">
        <f>IF(VLOOKUP($V80&amp;AC$4,'Calcul Worksheet'!$A$3:$HS$86,156,FALSE)=0,"",VLOOKUP($V80&amp;AC$4,'Calcul Worksheet'!$A$3:$HS$86,156,FALSE))</f>
        <v/>
      </c>
      <c r="AD80" s="123" t="str">
        <f>IF(VLOOKUP($V80&amp;AD$4,'Calcul Worksheet'!$A$3:$HS$86,156,FALSE)=0,"",VLOOKUP($V80&amp;AD$4,'Calcul Worksheet'!$A$3:$HS$86,156,FALSE))</f>
        <v/>
      </c>
      <c r="AE80" s="123" t="str">
        <f>IF(VLOOKUP($V80&amp;AE$4,'Calcul Worksheet'!$A$3:$HS$86,156,FALSE)=0,"",VLOOKUP($V80&amp;AE$4,'Calcul Worksheet'!$A$3:$HS$86,156,FALSE))</f>
        <v/>
      </c>
      <c r="AF80" s="123" t="str">
        <f>IF(VLOOKUP($V80&amp;AF$4,'Calcul Worksheet'!$A$3:$HS$86,156,FALSE)=0,"",VLOOKUP($V80&amp;AF$4,'Calcul Worksheet'!$A$3:$HS$86,156,FALSE))</f>
        <v/>
      </c>
      <c r="AG80" s="123" t="str">
        <f>IF(VLOOKUP($V80&amp;AG$4,'Calcul Worksheet'!$A$3:$HS$86,156,FALSE)=0,"",VLOOKUP($V80&amp;AG$4,'Calcul Worksheet'!$A$3:$HS$86,156,FALSE))</f>
        <v/>
      </c>
      <c r="AH80" s="128" t="str">
        <f>IF(VLOOKUP($V80&amp;AH$4,'Calcul Worksheet'!$A$3:$HS$86,156,FALSE)=0,"",VLOOKUP($V80&amp;AH$4,'Calcul Worksheet'!$A$3:$HS$86,156,FALSE))</f>
        <v/>
      </c>
      <c r="AI80" s="201"/>
      <c r="AJ80" s="201"/>
      <c r="AK80" s="201"/>
      <c r="AL80" s="201"/>
      <c r="AM80" s="201"/>
      <c r="AN80" s="201"/>
      <c r="AO80" s="201"/>
      <c r="AP80" s="201"/>
    </row>
    <row r="81" spans="2:42" ht="21.95" customHeight="1">
      <c r="C81" s="108" t="s">
        <v>108</v>
      </c>
      <c r="D81" s="317" t="str">
        <f>IF(VLOOKUP($C81&amp;D$16,'∆Ct and 2^(-∆Ct) means'!$A$3:$BD$86,49,FALSE)=0,"",VLOOKUP($C81&amp;D$16,'∆Ct and 2^(-∆Ct) means'!$A$3:$BD$86,49,FALSE))</f>
        <v/>
      </c>
      <c r="E81" s="313" t="str">
        <f>IF(VLOOKUP($C81&amp;E$16,'∆Ct and 2^(-∆Ct) means'!$A$3:$BD$86,49,FALSE)=0,"",VLOOKUP($C81&amp;E$16,'∆Ct and 2^(-∆Ct) means'!$A$3:$BD$86,49,FALSE))</f>
        <v/>
      </c>
      <c r="F81" s="313" t="str">
        <f>IF(VLOOKUP($C81&amp;F$16,'∆Ct and 2^(-∆Ct) means'!$A$3:$BD$86,49,FALSE)=0,"",VLOOKUP($C81&amp;F$16,'∆Ct and 2^(-∆Ct) means'!$A$3:$BD$86,49,FALSE))</f>
        <v/>
      </c>
      <c r="G81" s="313" t="str">
        <f>IF(VLOOKUP($C81&amp;G$16,'∆Ct and 2^(-∆Ct) means'!$A$3:$BD$86,49,FALSE)=0,"",VLOOKUP($C81&amp;G$16,'∆Ct and 2^(-∆Ct) means'!$A$3:$BD$86,49,FALSE))</f>
        <v/>
      </c>
      <c r="H81" s="313" t="str">
        <f>IF(VLOOKUP($C81&amp;H$16,'∆Ct and 2^(-∆Ct) means'!$A$3:$BD$86,49,FALSE)=0,"",VLOOKUP($C81&amp;H$16,'∆Ct and 2^(-∆Ct) means'!$A$3:$BD$86,49,FALSE))</f>
        <v/>
      </c>
      <c r="I81" s="313" t="str">
        <f>IF(VLOOKUP($C81&amp;I$16,'∆Ct and 2^(-∆Ct) means'!$A$3:$BD$86,49,FALSE)=0,"",VLOOKUP($C81&amp;I$16,'∆Ct and 2^(-∆Ct) means'!$A$3:$BD$86,49,FALSE))</f>
        <v/>
      </c>
      <c r="J81" s="313" t="str">
        <f>IF(VLOOKUP($C81&amp;J$16,'∆Ct and 2^(-∆Ct) means'!$A$3:$BD$86,49,FALSE)=0,"",VLOOKUP($C81&amp;J$16,'∆Ct and 2^(-∆Ct) means'!$A$3:$BD$86,49,FALSE))</f>
        <v/>
      </c>
      <c r="K81" s="313" t="str">
        <f>IF(VLOOKUP($C81&amp;K$16,'∆Ct and 2^(-∆Ct) means'!$A$3:$BD$86,49,FALSE)=0,"",VLOOKUP($C81&amp;K$16,'∆Ct and 2^(-∆Ct) means'!$A$3:$BD$86,49,FALSE))</f>
        <v/>
      </c>
      <c r="L81" s="313" t="str">
        <f>IF(VLOOKUP($C81&amp;L$16,'∆Ct and 2^(-∆Ct) means'!$A$3:$BD$86,49,FALSE)=0,"",VLOOKUP($C81&amp;L$16,'∆Ct and 2^(-∆Ct) means'!$A$3:$BD$86,49,FALSE))</f>
        <v/>
      </c>
      <c r="M81" s="313" t="str">
        <f>IF(VLOOKUP($C81&amp;M$16,'∆Ct and 2^(-∆Ct) means'!$A$3:$BD$86,49,FALSE)=0,"",VLOOKUP($C81&amp;M$16,'∆Ct and 2^(-∆Ct) means'!$A$3:$BD$86,49,FALSE))</f>
        <v/>
      </c>
      <c r="N81" s="313" t="str">
        <f>IF(VLOOKUP($C81&amp;N$16,'∆Ct and 2^(-∆Ct) means'!$A$3:$BD$86,49,FALSE)=0,"",VLOOKUP($C81&amp;N$16,'∆Ct and 2^(-∆Ct) means'!$A$3:$BD$86,49,FALSE))</f>
        <v/>
      </c>
      <c r="O81" s="318" t="str">
        <f>IF(VLOOKUP($C81&amp;O$16,'∆Ct and 2^(-∆Ct) means'!$A$3:$BD$86,49,FALSE)=0,"",VLOOKUP($C81&amp;O$16,'∆Ct and 2^(-∆Ct) means'!$A$3:$BD$86,49,FALSE))</f>
        <v/>
      </c>
      <c r="P81" s="201"/>
      <c r="Q81" s="201"/>
      <c r="R81" s="201"/>
      <c r="S81" s="201"/>
      <c r="T81" s="201"/>
      <c r="U81" s="201"/>
      <c r="V81" s="108" t="s">
        <v>108</v>
      </c>
      <c r="W81" s="127" t="str">
        <f>IF(VLOOKUP($V81&amp;W$4,'Calcul Worksheet'!$A$3:$HS$86,156,FALSE)=0,"",VLOOKUP($V81&amp;W$4,'Calcul Worksheet'!$A$3:$HS$86,156,FALSE))</f>
        <v/>
      </c>
      <c r="X81" s="123" t="str">
        <f>IF(VLOOKUP($V81&amp;X$4,'Calcul Worksheet'!$A$3:$HS$86,156,FALSE)=0,"",VLOOKUP($V81&amp;X$4,'Calcul Worksheet'!$A$3:$HS$86,156,FALSE))</f>
        <v/>
      </c>
      <c r="Y81" s="123" t="str">
        <f>IF(VLOOKUP($V81&amp;Y$4,'Calcul Worksheet'!$A$3:$HS$86,156,FALSE)=0,"",VLOOKUP($V81&amp;Y$4,'Calcul Worksheet'!$A$3:$HS$86,156,FALSE))</f>
        <v/>
      </c>
      <c r="Z81" s="123" t="str">
        <f>IF(VLOOKUP($V81&amp;Z$4,'Calcul Worksheet'!$A$3:$HS$86,156,FALSE)=0,"",VLOOKUP($V81&amp;Z$4,'Calcul Worksheet'!$A$3:$HS$86,156,FALSE))</f>
        <v/>
      </c>
      <c r="AA81" s="123" t="str">
        <f>IF(VLOOKUP($V81&amp;AA$4,'Calcul Worksheet'!$A$3:$HS$86,156,FALSE)=0,"",VLOOKUP($V81&amp;AA$4,'Calcul Worksheet'!$A$3:$HS$86,156,FALSE))</f>
        <v/>
      </c>
      <c r="AB81" s="123" t="str">
        <f>IF(VLOOKUP($V81&amp;AB$4,'Calcul Worksheet'!$A$3:$HS$86,156,FALSE)=0,"",VLOOKUP($V81&amp;AB$4,'Calcul Worksheet'!$A$3:$HS$86,156,FALSE))</f>
        <v/>
      </c>
      <c r="AC81" s="123" t="str">
        <f>IF(VLOOKUP($V81&amp;AC$4,'Calcul Worksheet'!$A$3:$HS$86,156,FALSE)=0,"",VLOOKUP($V81&amp;AC$4,'Calcul Worksheet'!$A$3:$HS$86,156,FALSE))</f>
        <v/>
      </c>
      <c r="AD81" s="123" t="str">
        <f>IF(VLOOKUP($V81&amp;AD$4,'Calcul Worksheet'!$A$3:$HS$86,156,FALSE)=0,"",VLOOKUP($V81&amp;AD$4,'Calcul Worksheet'!$A$3:$HS$86,156,FALSE))</f>
        <v/>
      </c>
      <c r="AE81" s="123" t="str">
        <f>IF(VLOOKUP($V81&amp;AE$4,'Calcul Worksheet'!$A$3:$HS$86,156,FALSE)=0,"",VLOOKUP($V81&amp;AE$4,'Calcul Worksheet'!$A$3:$HS$86,156,FALSE))</f>
        <v/>
      </c>
      <c r="AF81" s="123" t="str">
        <f>IF(VLOOKUP($V81&amp;AF$4,'Calcul Worksheet'!$A$3:$HS$86,156,FALSE)=0,"",VLOOKUP($V81&amp;AF$4,'Calcul Worksheet'!$A$3:$HS$86,156,FALSE))</f>
        <v/>
      </c>
      <c r="AG81" s="123" t="str">
        <f>IF(VLOOKUP($V81&amp;AG$4,'Calcul Worksheet'!$A$3:$HS$86,156,FALSE)=0,"",VLOOKUP($V81&amp;AG$4,'Calcul Worksheet'!$A$3:$HS$86,156,FALSE))</f>
        <v/>
      </c>
      <c r="AH81" s="128" t="str">
        <f>IF(VLOOKUP($V81&amp;AH$4,'Calcul Worksheet'!$A$3:$HS$86,156,FALSE)=0,"",VLOOKUP($V81&amp;AH$4,'Calcul Worksheet'!$A$3:$HS$86,156,FALSE))</f>
        <v/>
      </c>
      <c r="AI81" s="201"/>
      <c r="AJ81" s="201"/>
      <c r="AK81" s="201"/>
      <c r="AL81" s="201"/>
      <c r="AM81" s="201"/>
      <c r="AN81" s="201"/>
      <c r="AO81" s="201"/>
      <c r="AP81" s="201"/>
    </row>
    <row r="82" spans="2:42" ht="21.95" customHeight="1">
      <c r="C82" s="108" t="s">
        <v>109</v>
      </c>
      <c r="D82" s="317" t="str">
        <f>IF(VLOOKUP($C82&amp;D$16,'∆Ct and 2^(-∆Ct) means'!$A$3:$BD$86,49,FALSE)=0,"",VLOOKUP($C82&amp;D$16,'∆Ct and 2^(-∆Ct) means'!$A$3:$BD$86,49,FALSE))</f>
        <v/>
      </c>
      <c r="E82" s="313" t="str">
        <f>IF(VLOOKUP($C82&amp;E$16,'∆Ct and 2^(-∆Ct) means'!$A$3:$BD$86,49,FALSE)=0,"",VLOOKUP($C82&amp;E$16,'∆Ct and 2^(-∆Ct) means'!$A$3:$BD$86,49,FALSE))</f>
        <v/>
      </c>
      <c r="F82" s="313" t="str">
        <f>IF(VLOOKUP($C82&amp;F$16,'∆Ct and 2^(-∆Ct) means'!$A$3:$BD$86,49,FALSE)=0,"",VLOOKUP($C82&amp;F$16,'∆Ct and 2^(-∆Ct) means'!$A$3:$BD$86,49,FALSE))</f>
        <v/>
      </c>
      <c r="G82" s="313" t="str">
        <f>IF(VLOOKUP($C82&amp;G$16,'∆Ct and 2^(-∆Ct) means'!$A$3:$BD$86,49,FALSE)=0,"",VLOOKUP($C82&amp;G$16,'∆Ct and 2^(-∆Ct) means'!$A$3:$BD$86,49,FALSE))</f>
        <v/>
      </c>
      <c r="H82" s="313" t="str">
        <f>IF(VLOOKUP($C82&amp;H$16,'∆Ct and 2^(-∆Ct) means'!$A$3:$BD$86,49,FALSE)=0,"",VLOOKUP($C82&amp;H$16,'∆Ct and 2^(-∆Ct) means'!$A$3:$BD$86,49,FALSE))</f>
        <v/>
      </c>
      <c r="I82" s="313" t="str">
        <f>IF(VLOOKUP($C82&amp;I$16,'∆Ct and 2^(-∆Ct) means'!$A$3:$BD$86,49,FALSE)=0,"",VLOOKUP($C82&amp;I$16,'∆Ct and 2^(-∆Ct) means'!$A$3:$BD$86,49,FALSE))</f>
        <v/>
      </c>
      <c r="J82" s="313" t="str">
        <f>IF(VLOOKUP($C82&amp;J$16,'∆Ct and 2^(-∆Ct) means'!$A$3:$BD$86,49,FALSE)=0,"",VLOOKUP($C82&amp;J$16,'∆Ct and 2^(-∆Ct) means'!$A$3:$BD$86,49,FALSE))</f>
        <v/>
      </c>
      <c r="K82" s="313" t="str">
        <f>IF(VLOOKUP($C82&amp;K$16,'∆Ct and 2^(-∆Ct) means'!$A$3:$BD$86,49,FALSE)=0,"",VLOOKUP($C82&amp;K$16,'∆Ct and 2^(-∆Ct) means'!$A$3:$BD$86,49,FALSE))</f>
        <v/>
      </c>
      <c r="L82" s="313" t="str">
        <f>IF(VLOOKUP($C82&amp;L$16,'∆Ct and 2^(-∆Ct) means'!$A$3:$BD$86,49,FALSE)=0,"",VLOOKUP($C82&amp;L$16,'∆Ct and 2^(-∆Ct) means'!$A$3:$BD$86,49,FALSE))</f>
        <v/>
      </c>
      <c r="M82" s="313" t="str">
        <f>IF(VLOOKUP($C82&amp;M$16,'∆Ct and 2^(-∆Ct) means'!$A$3:$BD$86,49,FALSE)=0,"",VLOOKUP($C82&amp;M$16,'∆Ct and 2^(-∆Ct) means'!$A$3:$BD$86,49,FALSE))</f>
        <v/>
      </c>
      <c r="N82" s="313" t="str">
        <f>IF(VLOOKUP($C82&amp;N$16,'∆Ct and 2^(-∆Ct) means'!$A$3:$BD$86,49,FALSE)=0,"",VLOOKUP($C82&amp;N$16,'∆Ct and 2^(-∆Ct) means'!$A$3:$BD$86,49,FALSE))</f>
        <v/>
      </c>
      <c r="O82" s="318" t="str">
        <f>IF(VLOOKUP($C82&amp;O$16,'∆Ct and 2^(-∆Ct) means'!$A$3:$BD$86,49,FALSE)=0,"",VLOOKUP($C82&amp;O$16,'∆Ct and 2^(-∆Ct) means'!$A$3:$BD$86,49,FALSE))</f>
        <v/>
      </c>
      <c r="P82" s="201"/>
      <c r="Q82" s="201"/>
      <c r="R82" s="201"/>
      <c r="S82" s="201"/>
      <c r="T82" s="201"/>
      <c r="U82" s="201"/>
      <c r="V82" s="108" t="s">
        <v>109</v>
      </c>
      <c r="W82" s="127" t="str">
        <f>IF(VLOOKUP($V82&amp;W$4,'Calcul Worksheet'!$A$3:$HS$86,156,FALSE)=0,"",VLOOKUP($V82&amp;W$4,'Calcul Worksheet'!$A$3:$HS$86,156,FALSE))</f>
        <v/>
      </c>
      <c r="X82" s="123" t="str">
        <f>IF(VLOOKUP($V82&amp;X$4,'Calcul Worksheet'!$A$3:$HS$86,156,FALSE)=0,"",VLOOKUP($V82&amp;X$4,'Calcul Worksheet'!$A$3:$HS$86,156,FALSE))</f>
        <v/>
      </c>
      <c r="Y82" s="123" t="str">
        <f>IF(VLOOKUP($V82&amp;Y$4,'Calcul Worksheet'!$A$3:$HS$86,156,FALSE)=0,"",VLOOKUP($V82&amp;Y$4,'Calcul Worksheet'!$A$3:$HS$86,156,FALSE))</f>
        <v/>
      </c>
      <c r="Z82" s="123" t="str">
        <f>IF(VLOOKUP($V82&amp;Z$4,'Calcul Worksheet'!$A$3:$HS$86,156,FALSE)=0,"",VLOOKUP($V82&amp;Z$4,'Calcul Worksheet'!$A$3:$HS$86,156,FALSE))</f>
        <v/>
      </c>
      <c r="AA82" s="123" t="str">
        <f>IF(VLOOKUP($V82&amp;AA$4,'Calcul Worksheet'!$A$3:$HS$86,156,FALSE)=0,"",VLOOKUP($V82&amp;AA$4,'Calcul Worksheet'!$A$3:$HS$86,156,FALSE))</f>
        <v/>
      </c>
      <c r="AB82" s="123" t="str">
        <f>IF(VLOOKUP($V82&amp;AB$4,'Calcul Worksheet'!$A$3:$HS$86,156,FALSE)=0,"",VLOOKUP($V82&amp;AB$4,'Calcul Worksheet'!$A$3:$HS$86,156,FALSE))</f>
        <v/>
      </c>
      <c r="AC82" s="123" t="str">
        <f>IF(VLOOKUP($V82&amp;AC$4,'Calcul Worksheet'!$A$3:$HS$86,156,FALSE)=0,"",VLOOKUP($V82&amp;AC$4,'Calcul Worksheet'!$A$3:$HS$86,156,FALSE))</f>
        <v/>
      </c>
      <c r="AD82" s="123" t="str">
        <f>IF(VLOOKUP($V82&amp;AD$4,'Calcul Worksheet'!$A$3:$HS$86,156,FALSE)=0,"",VLOOKUP($V82&amp;AD$4,'Calcul Worksheet'!$A$3:$HS$86,156,FALSE))</f>
        <v/>
      </c>
      <c r="AE82" s="123" t="str">
        <f>IF(VLOOKUP($V82&amp;AE$4,'Calcul Worksheet'!$A$3:$HS$86,156,FALSE)=0,"",VLOOKUP($V82&amp;AE$4,'Calcul Worksheet'!$A$3:$HS$86,156,FALSE))</f>
        <v/>
      </c>
      <c r="AF82" s="123" t="str">
        <f>IF(VLOOKUP($V82&amp;AF$4,'Calcul Worksheet'!$A$3:$HS$86,156,FALSE)=0,"",VLOOKUP($V82&amp;AF$4,'Calcul Worksheet'!$A$3:$HS$86,156,FALSE))</f>
        <v/>
      </c>
      <c r="AG82" s="123" t="str">
        <f>IF(VLOOKUP($V82&amp;AG$4,'Calcul Worksheet'!$A$3:$HS$86,156,FALSE)=0,"",VLOOKUP($V82&amp;AG$4,'Calcul Worksheet'!$A$3:$HS$86,156,FALSE))</f>
        <v/>
      </c>
      <c r="AH82" s="128" t="str">
        <f>IF(VLOOKUP($V82&amp;AH$4,'Calcul Worksheet'!$A$3:$HS$86,156,FALSE)=0,"",VLOOKUP($V82&amp;AH$4,'Calcul Worksheet'!$A$3:$HS$86,156,FALSE))</f>
        <v/>
      </c>
      <c r="AI82" s="201"/>
      <c r="AJ82" s="201"/>
      <c r="AK82" s="201"/>
      <c r="AL82" s="201"/>
      <c r="AM82" s="201"/>
      <c r="AN82" s="201"/>
      <c r="AO82" s="201"/>
      <c r="AP82" s="201"/>
    </row>
    <row r="83" spans="2:42" ht="21.95" customHeight="1">
      <c r="C83" s="108" t="s">
        <v>110</v>
      </c>
      <c r="D83" s="319" t="str">
        <f>IF(VLOOKUP($C83&amp;D$16,'∆Ct and 2^(-∆Ct) means'!$A$3:$BD$86,49,FALSE)=0,"",VLOOKUP($C83&amp;D$16,'∆Ct and 2^(-∆Ct) means'!$A$3:$BD$86,49,FALSE))</f>
        <v/>
      </c>
      <c r="E83" s="320" t="str">
        <f>IF(VLOOKUP($C83&amp;E$16,'∆Ct and 2^(-∆Ct) means'!$A$3:$BD$86,49,FALSE)=0,"",VLOOKUP($C83&amp;E$16,'∆Ct and 2^(-∆Ct) means'!$A$3:$BD$86,49,FALSE))</f>
        <v/>
      </c>
      <c r="F83" s="320" t="str">
        <f>IF(VLOOKUP($C83&amp;F$16,'∆Ct and 2^(-∆Ct) means'!$A$3:$BD$86,49,FALSE)=0,"",VLOOKUP($C83&amp;F$16,'∆Ct and 2^(-∆Ct) means'!$A$3:$BD$86,49,FALSE))</f>
        <v/>
      </c>
      <c r="G83" s="320" t="str">
        <f>IF(VLOOKUP($C83&amp;G$16,'∆Ct and 2^(-∆Ct) means'!$A$3:$BD$86,49,FALSE)=0,"",VLOOKUP($C83&amp;G$16,'∆Ct and 2^(-∆Ct) means'!$A$3:$BD$86,49,FALSE))</f>
        <v/>
      </c>
      <c r="H83" s="320" t="str">
        <f>IF(VLOOKUP($C83&amp;H$16,'∆Ct and 2^(-∆Ct) means'!$A$3:$BD$86,49,FALSE)=0,"",VLOOKUP($C83&amp;H$16,'∆Ct and 2^(-∆Ct) means'!$A$3:$BD$86,49,FALSE))</f>
        <v/>
      </c>
      <c r="I83" s="320" t="str">
        <f>IF(VLOOKUP($C83&amp;I$16,'∆Ct and 2^(-∆Ct) means'!$A$3:$BD$86,49,FALSE)=0,"",VLOOKUP($C83&amp;I$16,'∆Ct and 2^(-∆Ct) means'!$A$3:$BD$86,49,FALSE))</f>
        <v/>
      </c>
      <c r="J83" s="320" t="str">
        <f>IF(VLOOKUP($C83&amp;J$16,'∆Ct and 2^(-∆Ct) means'!$A$3:$BD$86,49,FALSE)=0,"",VLOOKUP($C83&amp;J$16,'∆Ct and 2^(-∆Ct) means'!$A$3:$BD$86,49,FALSE))</f>
        <v/>
      </c>
      <c r="K83" s="320" t="str">
        <f>IF(VLOOKUP($C83&amp;K$16,'∆Ct and 2^(-∆Ct) means'!$A$3:$BD$86,49,FALSE)=0,"",VLOOKUP($C83&amp;K$16,'∆Ct and 2^(-∆Ct) means'!$A$3:$BD$86,49,FALSE))</f>
        <v/>
      </c>
      <c r="L83" s="320" t="str">
        <f>IF(VLOOKUP($C83&amp;L$16,'∆Ct and 2^(-∆Ct) means'!$A$3:$BD$86,49,FALSE)=0,"",VLOOKUP($C83&amp;L$16,'∆Ct and 2^(-∆Ct) means'!$A$3:$BD$86,49,FALSE))</f>
        <v/>
      </c>
      <c r="M83" s="320" t="str">
        <f>IF(VLOOKUP($C83&amp;M$16,'∆Ct and 2^(-∆Ct) means'!$A$3:$BD$86,49,FALSE)=0,"",VLOOKUP($C83&amp;M$16,'∆Ct and 2^(-∆Ct) means'!$A$3:$BD$86,49,FALSE))</f>
        <v/>
      </c>
      <c r="N83" s="320" t="str">
        <f>IF(VLOOKUP($C83&amp;N$16,'∆Ct and 2^(-∆Ct) means'!$A$3:$BD$86,49,FALSE)=0,"",VLOOKUP($C83&amp;N$16,'∆Ct and 2^(-∆Ct) means'!$A$3:$BD$86,49,FALSE))</f>
        <v/>
      </c>
      <c r="O83" s="321" t="str">
        <f>IF(VLOOKUP($C83&amp;O$16,'∆Ct and 2^(-∆Ct) means'!$A$3:$BD$86,49,FALSE)=0,"",VLOOKUP($C83&amp;O$16,'∆Ct and 2^(-∆Ct) means'!$A$3:$BD$86,49,FALSE))</f>
        <v/>
      </c>
      <c r="P83" s="201"/>
      <c r="Q83" s="201"/>
      <c r="R83" s="201"/>
      <c r="S83" s="201"/>
      <c r="T83" s="201"/>
      <c r="U83" s="201"/>
      <c r="V83" s="108" t="s">
        <v>110</v>
      </c>
      <c r="W83" s="129" t="str">
        <f>IF(VLOOKUP($V83&amp;W$4,'Calcul Worksheet'!$A$3:$HS$86,156,FALSE)=0,"",VLOOKUP($V83&amp;W$4,'Calcul Worksheet'!$A$3:$HS$86,156,FALSE))</f>
        <v/>
      </c>
      <c r="X83" s="130" t="str">
        <f>IF(VLOOKUP($V83&amp;X$4,'Calcul Worksheet'!$A$3:$HS$86,156,FALSE)=0,"",VLOOKUP($V83&amp;X$4,'Calcul Worksheet'!$A$3:$HS$86,156,FALSE))</f>
        <v/>
      </c>
      <c r="Y83" s="130" t="str">
        <f>IF(VLOOKUP($V83&amp;Y$4,'Calcul Worksheet'!$A$3:$HS$86,156,FALSE)=0,"",VLOOKUP($V83&amp;Y$4,'Calcul Worksheet'!$A$3:$HS$86,156,FALSE))</f>
        <v/>
      </c>
      <c r="Z83" s="130" t="str">
        <f>IF(VLOOKUP($V83&amp;Z$4,'Calcul Worksheet'!$A$3:$HS$86,156,FALSE)=0,"",VLOOKUP($V83&amp;Z$4,'Calcul Worksheet'!$A$3:$HS$86,156,FALSE))</f>
        <v/>
      </c>
      <c r="AA83" s="130" t="str">
        <f>IF(VLOOKUP($V83&amp;AA$4,'Calcul Worksheet'!$A$3:$HS$86,156,FALSE)=0,"",VLOOKUP($V83&amp;AA$4,'Calcul Worksheet'!$A$3:$HS$86,156,FALSE))</f>
        <v/>
      </c>
      <c r="AB83" s="130" t="str">
        <f>IF(VLOOKUP($V83&amp;AB$4,'Calcul Worksheet'!$A$3:$HS$86,156,FALSE)=0,"",VLOOKUP($V83&amp;AB$4,'Calcul Worksheet'!$A$3:$HS$86,156,FALSE))</f>
        <v/>
      </c>
      <c r="AC83" s="130" t="str">
        <f>IF(VLOOKUP($V83&amp;AC$4,'Calcul Worksheet'!$A$3:$HS$86,156,FALSE)=0,"",VLOOKUP($V83&amp;AC$4,'Calcul Worksheet'!$A$3:$HS$86,156,FALSE))</f>
        <v/>
      </c>
      <c r="AD83" s="130" t="str">
        <f>IF(VLOOKUP($V83&amp;AD$4,'Calcul Worksheet'!$A$3:$HS$86,156,FALSE)=0,"",VLOOKUP($V83&amp;AD$4,'Calcul Worksheet'!$A$3:$HS$86,156,FALSE))</f>
        <v/>
      </c>
      <c r="AE83" s="130" t="str">
        <f>IF(VLOOKUP($V83&amp;AE$4,'Calcul Worksheet'!$A$3:$HS$86,156,FALSE)=0,"",VLOOKUP($V83&amp;AE$4,'Calcul Worksheet'!$A$3:$HS$86,156,FALSE))</f>
        <v/>
      </c>
      <c r="AF83" s="130" t="str">
        <f>IF(VLOOKUP($V83&amp;AF$4,'Calcul Worksheet'!$A$3:$HS$86,156,FALSE)=0,"",VLOOKUP($V83&amp;AF$4,'Calcul Worksheet'!$A$3:$HS$86,156,FALSE))</f>
        <v/>
      </c>
      <c r="AG83" s="130" t="str">
        <f>IF(VLOOKUP($V83&amp;AG$4,'Calcul Worksheet'!$A$3:$HS$86,156,FALSE)=0,"",VLOOKUP($V83&amp;AG$4,'Calcul Worksheet'!$A$3:$HS$86,156,FALSE))</f>
        <v/>
      </c>
      <c r="AH83" s="131" t="str">
        <f>IF(VLOOKUP($V83&amp;AH$4,'Calcul Worksheet'!$A$3:$HS$86,156,FALSE)=0,"",VLOOKUP($V83&amp;AH$4,'Calcul Worksheet'!$A$3:$HS$86,156,FALSE))</f>
        <v/>
      </c>
      <c r="AI83" s="201"/>
      <c r="AJ83" s="201"/>
      <c r="AK83" s="201"/>
      <c r="AL83" s="201"/>
      <c r="AM83" s="201"/>
      <c r="AN83" s="201"/>
      <c r="AO83" s="201"/>
      <c r="AP83" s="201"/>
    </row>
    <row r="84" spans="2:42">
      <c r="B84" s="201"/>
      <c r="C84" s="201"/>
      <c r="D84" s="201"/>
      <c r="E84" s="201"/>
      <c r="F84" s="201"/>
      <c r="G84" s="201"/>
      <c r="H84" s="201"/>
      <c r="I84" s="201"/>
      <c r="J84" s="201"/>
      <c r="K84" s="201"/>
      <c r="L84" s="201"/>
      <c r="M84" s="201"/>
      <c r="N84" s="201"/>
      <c r="O84" s="201"/>
      <c r="P84" s="201"/>
      <c r="Q84" s="201"/>
      <c r="R84" s="201"/>
      <c r="S84" s="201"/>
      <c r="T84" s="201"/>
      <c r="U84" s="201"/>
      <c r="V84" s="201"/>
      <c r="W84" s="201"/>
      <c r="X84" s="201"/>
      <c r="Y84" s="201"/>
      <c r="Z84" s="201"/>
      <c r="AA84" s="201"/>
      <c r="AB84" s="201"/>
      <c r="AC84" s="201"/>
      <c r="AD84" s="201"/>
      <c r="AE84" s="201"/>
      <c r="AF84" s="201"/>
      <c r="AG84" s="201"/>
      <c r="AH84" s="201"/>
      <c r="AI84" s="201"/>
      <c r="AJ84" s="201"/>
      <c r="AK84" s="201"/>
      <c r="AL84" s="201"/>
      <c r="AM84" s="201"/>
      <c r="AN84" s="201"/>
      <c r="AO84" s="201"/>
      <c r="AP84" s="201"/>
    </row>
    <row r="85" spans="2:42">
      <c r="B85" s="201"/>
      <c r="C85" s="201"/>
      <c r="D85" s="201"/>
      <c r="E85" s="201"/>
      <c r="F85" s="201"/>
      <c r="G85" s="201"/>
      <c r="H85" s="201"/>
      <c r="I85" s="201"/>
      <c r="J85" s="201"/>
      <c r="K85" s="201"/>
      <c r="L85" s="201"/>
      <c r="M85" s="201"/>
      <c r="N85" s="201"/>
      <c r="O85" s="201"/>
      <c r="P85" s="201"/>
      <c r="Q85" s="201"/>
      <c r="R85" s="201"/>
      <c r="S85" s="201"/>
      <c r="T85" s="201"/>
      <c r="U85" s="201"/>
      <c r="V85" s="201"/>
      <c r="W85" s="201"/>
      <c r="X85" s="201"/>
      <c r="Y85" s="201"/>
      <c r="Z85" s="201"/>
      <c r="AA85" s="201"/>
      <c r="AB85" s="201"/>
      <c r="AC85" s="201"/>
      <c r="AD85" s="201"/>
      <c r="AE85" s="201"/>
      <c r="AF85" s="201"/>
      <c r="AG85" s="201"/>
      <c r="AH85" s="201"/>
      <c r="AI85" s="201"/>
      <c r="AJ85" s="201"/>
      <c r="AK85" s="201"/>
      <c r="AL85" s="201"/>
      <c r="AM85" s="201"/>
      <c r="AN85" s="201"/>
      <c r="AO85" s="201"/>
      <c r="AP85" s="201"/>
    </row>
    <row r="86" spans="2:42">
      <c r="C86" s="700" t="s">
        <v>320</v>
      </c>
      <c r="D86" s="700"/>
      <c r="E86" s="700"/>
      <c r="F86" s="700"/>
      <c r="G86" s="700"/>
      <c r="H86" s="700"/>
      <c r="I86" s="700"/>
      <c r="J86" s="700"/>
      <c r="K86" s="700"/>
      <c r="L86" s="700"/>
      <c r="M86" s="700"/>
      <c r="N86" s="700"/>
      <c r="O86" s="700"/>
      <c r="P86" s="201"/>
      <c r="Q86" s="201"/>
      <c r="R86" s="201"/>
      <c r="S86" s="201"/>
      <c r="T86" s="201"/>
      <c r="U86" s="201"/>
      <c r="V86" s="700" t="s">
        <v>330</v>
      </c>
      <c r="W86" s="700"/>
      <c r="X86" s="700"/>
      <c r="Y86" s="700"/>
      <c r="Z86" s="700"/>
      <c r="AA86" s="700"/>
      <c r="AB86" s="700"/>
      <c r="AC86" s="700"/>
      <c r="AD86" s="700"/>
      <c r="AE86" s="700"/>
      <c r="AF86" s="700"/>
      <c r="AG86" s="700"/>
      <c r="AH86" s="700"/>
      <c r="AI86" s="201"/>
      <c r="AJ86" s="201"/>
      <c r="AK86" s="201"/>
      <c r="AL86" s="201"/>
      <c r="AM86" s="201"/>
      <c r="AN86" s="201"/>
      <c r="AO86" s="201"/>
      <c r="AP86" s="201"/>
    </row>
    <row r="87" spans="2:42">
      <c r="B87" s="168"/>
      <c r="C87" s="201"/>
      <c r="D87" s="201"/>
      <c r="E87" s="201"/>
      <c r="F87" s="201"/>
      <c r="G87" s="201"/>
      <c r="H87" s="201"/>
      <c r="I87" s="201"/>
      <c r="J87" s="201"/>
      <c r="K87" s="201"/>
      <c r="L87" s="201"/>
      <c r="M87" s="201"/>
      <c r="N87" s="201"/>
      <c r="O87" s="201"/>
      <c r="P87" s="201"/>
      <c r="Q87" s="201"/>
      <c r="R87" s="201"/>
      <c r="S87" s="201"/>
      <c r="T87" s="201"/>
      <c r="U87" s="201"/>
      <c r="V87" s="201"/>
      <c r="W87" s="201"/>
      <c r="X87" s="201"/>
      <c r="Y87" s="201"/>
      <c r="Z87" s="201"/>
      <c r="AA87" s="201"/>
      <c r="AB87" s="201"/>
      <c r="AC87" s="201"/>
      <c r="AD87" s="201"/>
      <c r="AE87" s="201"/>
      <c r="AF87" s="201"/>
      <c r="AG87" s="201"/>
      <c r="AH87" s="201"/>
      <c r="AI87" s="201"/>
      <c r="AJ87" s="201"/>
      <c r="AK87" s="201"/>
      <c r="AL87" s="201"/>
      <c r="AM87" s="201"/>
      <c r="AN87" s="201"/>
      <c r="AO87" s="201"/>
      <c r="AP87" s="201"/>
    </row>
    <row r="88" spans="2:42">
      <c r="C88" s="200"/>
      <c r="D88" s="107">
        <v>1</v>
      </c>
      <c r="E88" s="107">
        <v>2</v>
      </c>
      <c r="F88" s="107">
        <v>3</v>
      </c>
      <c r="G88" s="107">
        <v>4</v>
      </c>
      <c r="H88" s="107">
        <v>5</v>
      </c>
      <c r="I88" s="107">
        <v>6</v>
      </c>
      <c r="J88" s="107">
        <v>7</v>
      </c>
      <c r="K88" s="107">
        <v>8</v>
      </c>
      <c r="L88" s="107">
        <v>9</v>
      </c>
      <c r="M88" s="107">
        <v>10</v>
      </c>
      <c r="N88" s="107">
        <v>11</v>
      </c>
      <c r="O88" s="107">
        <v>12</v>
      </c>
      <c r="P88" s="201"/>
      <c r="Q88" s="201"/>
      <c r="R88" s="201"/>
      <c r="S88" s="201"/>
      <c r="T88" s="201"/>
      <c r="U88" s="201"/>
      <c r="V88" s="200"/>
      <c r="W88" s="107">
        <v>1</v>
      </c>
      <c r="X88" s="107">
        <v>2</v>
      </c>
      <c r="Y88" s="107">
        <v>3</v>
      </c>
      <c r="Z88" s="107">
        <v>4</v>
      </c>
      <c r="AA88" s="107">
        <v>5</v>
      </c>
      <c r="AB88" s="107">
        <v>6</v>
      </c>
      <c r="AC88" s="107">
        <v>7</v>
      </c>
      <c r="AD88" s="107">
        <v>8</v>
      </c>
      <c r="AE88" s="107">
        <v>9</v>
      </c>
      <c r="AF88" s="107">
        <v>10</v>
      </c>
      <c r="AG88" s="107">
        <v>11</v>
      </c>
      <c r="AH88" s="107">
        <v>12</v>
      </c>
      <c r="AI88" s="201"/>
      <c r="AJ88" s="201"/>
      <c r="AK88" s="201"/>
      <c r="AL88" s="201"/>
      <c r="AM88" s="201"/>
      <c r="AN88" s="201"/>
      <c r="AO88" s="201"/>
      <c r="AP88" s="201"/>
    </row>
    <row r="89" spans="2:42" ht="21.95" customHeight="1">
      <c r="C89" s="108" t="s">
        <v>104</v>
      </c>
      <c r="D89" s="314" t="str">
        <f>IF(VLOOKUP($C89&amp;D$16,'∆Ct and 2^(-∆Ct) means'!$A$3:$BD$86,51,FALSE)=0,"",VLOOKUP($C89&amp;D$16,'∆Ct and 2^(-∆Ct) means'!$A$3:$BD$86,51,FALSE))</f>
        <v/>
      </c>
      <c r="E89" s="315" t="str">
        <f>IF(VLOOKUP($C89&amp;E$16,'∆Ct and 2^(-∆Ct) means'!$A$3:$BD$86,51,FALSE)=0,"",VLOOKUP($C89&amp;E$16,'∆Ct and 2^(-∆Ct) means'!$A$3:$BD$86,51,FALSE))</f>
        <v/>
      </c>
      <c r="F89" s="315" t="str">
        <f>IF(VLOOKUP($C89&amp;F$16,'∆Ct and 2^(-∆Ct) means'!$A$3:$BD$86,51,FALSE)=0,"",VLOOKUP($C89&amp;F$16,'∆Ct and 2^(-∆Ct) means'!$A$3:$BD$86,51,FALSE))</f>
        <v/>
      </c>
      <c r="G89" s="315" t="str">
        <f>IF(VLOOKUP($C89&amp;G$16,'∆Ct and 2^(-∆Ct) means'!$A$3:$BD$86,51,FALSE)=0,"",VLOOKUP($C89&amp;G$16,'∆Ct and 2^(-∆Ct) means'!$A$3:$BD$86,51,FALSE))</f>
        <v/>
      </c>
      <c r="H89" s="315" t="str">
        <f>IF(VLOOKUP($C89&amp;H$16,'∆Ct and 2^(-∆Ct) means'!$A$3:$BD$86,51,FALSE)=0,"",VLOOKUP($C89&amp;H$16,'∆Ct and 2^(-∆Ct) means'!$A$3:$BD$86,51,FALSE))</f>
        <v/>
      </c>
      <c r="I89" s="315" t="str">
        <f>IF(VLOOKUP($C89&amp;I$16,'∆Ct and 2^(-∆Ct) means'!$A$3:$BD$86,51,FALSE)=0,"",VLOOKUP($C89&amp;I$16,'∆Ct and 2^(-∆Ct) means'!$A$3:$BD$86,51,FALSE))</f>
        <v/>
      </c>
      <c r="J89" s="315" t="str">
        <f>IF(VLOOKUP($C89&amp;J$16,'∆Ct and 2^(-∆Ct) means'!$A$3:$BD$86,51,FALSE)=0,"",VLOOKUP($C89&amp;J$16,'∆Ct and 2^(-∆Ct) means'!$A$3:$BD$86,51,FALSE))</f>
        <v/>
      </c>
      <c r="K89" s="315" t="str">
        <f>IF(VLOOKUP($C89&amp;K$16,'∆Ct and 2^(-∆Ct) means'!$A$3:$BD$86,51,FALSE)=0,"",VLOOKUP($C89&amp;K$16,'∆Ct and 2^(-∆Ct) means'!$A$3:$BD$86,51,FALSE))</f>
        <v/>
      </c>
      <c r="L89" s="315" t="str">
        <f>IF(VLOOKUP($C89&amp;L$16,'∆Ct and 2^(-∆Ct) means'!$A$3:$BD$86,51,FALSE)=0,"",VLOOKUP($C89&amp;L$16,'∆Ct and 2^(-∆Ct) means'!$A$3:$BD$86,51,FALSE))</f>
        <v/>
      </c>
      <c r="M89" s="315" t="str">
        <f>IF(VLOOKUP($C89&amp;M$16,'∆Ct and 2^(-∆Ct) means'!$A$3:$BD$86,51,FALSE)=0,"",VLOOKUP($C89&amp;M$16,'∆Ct and 2^(-∆Ct) means'!$A$3:$BD$86,51,FALSE))</f>
        <v/>
      </c>
      <c r="N89" s="315" t="str">
        <f>IF(VLOOKUP($C89&amp;N$16,'∆Ct and 2^(-∆Ct) means'!$A$3:$BD$86,51,FALSE)=0,"",VLOOKUP($C89&amp;N$16,'∆Ct and 2^(-∆Ct) means'!$A$3:$BD$86,51,FALSE))</f>
        <v/>
      </c>
      <c r="O89" s="316" t="str">
        <f>IF(VLOOKUP($C89&amp;O$16,'∆Ct and 2^(-∆Ct) means'!$A$3:$BD$86,51,FALSE)=0,"",VLOOKUP($C89&amp;O$16,'∆Ct and 2^(-∆Ct) means'!$A$3:$BD$86,51,FALSE))</f>
        <v/>
      </c>
      <c r="P89" s="201"/>
      <c r="Q89" s="201"/>
      <c r="R89" s="201"/>
      <c r="S89" s="201"/>
      <c r="T89" s="201"/>
      <c r="U89" s="201"/>
      <c r="V89" s="108" t="s">
        <v>104</v>
      </c>
      <c r="W89" s="124" t="str">
        <f>IF(VLOOKUP($V89&amp;W$4,'Calcul Worksheet'!$A$3:$HS$86,159,FALSE)=0,"",VLOOKUP($V89&amp;W$4,'Calcul Worksheet'!$A$3:$HS$86,159,FALSE))</f>
        <v/>
      </c>
      <c r="X89" s="125" t="str">
        <f>IF(VLOOKUP($V89&amp;X$4,'Calcul Worksheet'!$A$3:$HS$86,159,FALSE)=0,"",VLOOKUP($V89&amp;X$4,'Calcul Worksheet'!$A$3:$HS$86,159,FALSE))</f>
        <v/>
      </c>
      <c r="Y89" s="125" t="str">
        <f>IF(VLOOKUP($V89&amp;Y$4,'Calcul Worksheet'!$A$3:$HS$86,159,FALSE)=0,"",VLOOKUP($V89&amp;Y$4,'Calcul Worksheet'!$A$3:$HS$86,159,FALSE))</f>
        <v/>
      </c>
      <c r="Z89" s="125" t="str">
        <f>IF(VLOOKUP($V89&amp;Z$4,'Calcul Worksheet'!$A$3:$HS$86,159,FALSE)=0,"",VLOOKUP($V89&amp;Z$4,'Calcul Worksheet'!$A$3:$HS$86,159,FALSE))</f>
        <v/>
      </c>
      <c r="AA89" s="125" t="str">
        <f>IF(VLOOKUP($V89&amp;AA$4,'Calcul Worksheet'!$A$3:$HS$86,159,FALSE)=0,"",VLOOKUP($V89&amp;AA$4,'Calcul Worksheet'!$A$3:$HS$86,159,FALSE))</f>
        <v/>
      </c>
      <c r="AB89" s="125" t="str">
        <f>IF(VLOOKUP($V89&amp;AB$4,'Calcul Worksheet'!$A$3:$HS$86,159,FALSE)=0,"",VLOOKUP($V89&amp;AB$4,'Calcul Worksheet'!$A$3:$HS$86,159,FALSE))</f>
        <v/>
      </c>
      <c r="AC89" s="125" t="str">
        <f>IF(VLOOKUP($V89&amp;AC$4,'Calcul Worksheet'!$A$3:$HS$86,159,FALSE)=0,"",VLOOKUP($V89&amp;AC$4,'Calcul Worksheet'!$A$3:$HS$86,159,FALSE))</f>
        <v/>
      </c>
      <c r="AD89" s="125" t="str">
        <f>IF(VLOOKUP($V89&amp;AD$4,'Calcul Worksheet'!$A$3:$HS$86,159,FALSE)=0,"",VLOOKUP($V89&amp;AD$4,'Calcul Worksheet'!$A$3:$HS$86,159,FALSE))</f>
        <v/>
      </c>
      <c r="AE89" s="125" t="str">
        <f>IF(VLOOKUP($V89&amp;AE$4,'Calcul Worksheet'!$A$3:$HS$86,159,FALSE)=0,"",VLOOKUP($V89&amp;AE$4,'Calcul Worksheet'!$A$3:$HS$86,159,FALSE))</f>
        <v/>
      </c>
      <c r="AF89" s="125" t="str">
        <f>IF(VLOOKUP($V89&amp;AF$4,'Calcul Worksheet'!$A$3:$HS$86,159,FALSE)=0,"",VLOOKUP($V89&amp;AF$4,'Calcul Worksheet'!$A$3:$HS$86,159,FALSE))</f>
        <v/>
      </c>
      <c r="AG89" s="125" t="str">
        <f>IF(VLOOKUP($V89&amp;AG$4,'Calcul Worksheet'!$A$3:$HS$86,159,FALSE)=0,"",VLOOKUP($V89&amp;AG$4,'Calcul Worksheet'!$A$3:$HS$86,159,FALSE))</f>
        <v/>
      </c>
      <c r="AH89" s="126" t="str">
        <f>IF(VLOOKUP($V89&amp;AH$4,'Calcul Worksheet'!$A$3:$HS$86,159,FALSE)=0,"",VLOOKUP($V89&amp;AH$4,'Calcul Worksheet'!$A$3:$HS$86,159,FALSE))</f>
        <v/>
      </c>
      <c r="AI89" s="201"/>
      <c r="AJ89" s="201"/>
      <c r="AK89" s="201"/>
      <c r="AL89" s="201"/>
      <c r="AM89" s="201"/>
      <c r="AN89" s="201"/>
      <c r="AO89" s="201"/>
      <c r="AP89" s="201"/>
    </row>
    <row r="90" spans="2:42" ht="21.95" customHeight="1">
      <c r="C90" s="108" t="s">
        <v>105</v>
      </c>
      <c r="D90" s="317" t="str">
        <f>IF(VLOOKUP($C90&amp;D$16,'∆Ct and 2^(-∆Ct) means'!$A$3:$BD$86,51,FALSE)=0,"",VLOOKUP($C90&amp;D$16,'∆Ct and 2^(-∆Ct) means'!$A$3:$BD$86,51,FALSE))</f>
        <v/>
      </c>
      <c r="E90" s="313" t="str">
        <f>IF(VLOOKUP($C90&amp;E$16,'∆Ct and 2^(-∆Ct) means'!$A$3:$BD$86,51,FALSE)=0,"",VLOOKUP($C90&amp;E$16,'∆Ct and 2^(-∆Ct) means'!$A$3:$BD$86,51,FALSE))</f>
        <v/>
      </c>
      <c r="F90" s="313" t="str">
        <f>IF(VLOOKUP($C90&amp;F$16,'∆Ct and 2^(-∆Ct) means'!$A$3:$BD$86,51,FALSE)=0,"",VLOOKUP($C90&amp;F$16,'∆Ct and 2^(-∆Ct) means'!$A$3:$BD$86,51,FALSE))</f>
        <v/>
      </c>
      <c r="G90" s="313" t="str">
        <f>IF(VLOOKUP($C90&amp;G$16,'∆Ct and 2^(-∆Ct) means'!$A$3:$BD$86,51,FALSE)=0,"",VLOOKUP($C90&amp;G$16,'∆Ct and 2^(-∆Ct) means'!$A$3:$BD$86,51,FALSE))</f>
        <v/>
      </c>
      <c r="H90" s="313" t="str">
        <f>IF(VLOOKUP($C90&amp;H$16,'∆Ct and 2^(-∆Ct) means'!$A$3:$BD$86,51,FALSE)=0,"",VLOOKUP($C90&amp;H$16,'∆Ct and 2^(-∆Ct) means'!$A$3:$BD$86,51,FALSE))</f>
        <v/>
      </c>
      <c r="I90" s="313" t="str">
        <f>IF(VLOOKUP($C90&amp;I$16,'∆Ct and 2^(-∆Ct) means'!$A$3:$BD$86,51,FALSE)=0,"",VLOOKUP($C90&amp;I$16,'∆Ct and 2^(-∆Ct) means'!$A$3:$BD$86,51,FALSE))</f>
        <v/>
      </c>
      <c r="J90" s="313" t="str">
        <f>IF(VLOOKUP($C90&amp;J$16,'∆Ct and 2^(-∆Ct) means'!$A$3:$BD$86,51,FALSE)=0,"",VLOOKUP($C90&amp;J$16,'∆Ct and 2^(-∆Ct) means'!$A$3:$BD$86,51,FALSE))</f>
        <v/>
      </c>
      <c r="K90" s="313" t="str">
        <f>IF(VLOOKUP($C90&amp;K$16,'∆Ct and 2^(-∆Ct) means'!$A$3:$BD$86,51,FALSE)=0,"",VLOOKUP($C90&amp;K$16,'∆Ct and 2^(-∆Ct) means'!$A$3:$BD$86,51,FALSE))</f>
        <v/>
      </c>
      <c r="L90" s="313" t="str">
        <f>IF(VLOOKUP($C90&amp;L$16,'∆Ct and 2^(-∆Ct) means'!$A$3:$BD$86,51,FALSE)=0,"",VLOOKUP($C90&amp;L$16,'∆Ct and 2^(-∆Ct) means'!$A$3:$BD$86,51,FALSE))</f>
        <v/>
      </c>
      <c r="M90" s="313" t="str">
        <f>IF(VLOOKUP($C90&amp;M$16,'∆Ct and 2^(-∆Ct) means'!$A$3:$BD$86,51,FALSE)=0,"",VLOOKUP($C90&amp;M$16,'∆Ct and 2^(-∆Ct) means'!$A$3:$BD$86,51,FALSE))</f>
        <v/>
      </c>
      <c r="N90" s="313" t="str">
        <f>IF(VLOOKUP($C90&amp;N$16,'∆Ct and 2^(-∆Ct) means'!$A$3:$BD$86,51,FALSE)=0,"",VLOOKUP($C90&amp;N$16,'∆Ct and 2^(-∆Ct) means'!$A$3:$BD$86,51,FALSE))</f>
        <v/>
      </c>
      <c r="O90" s="318" t="str">
        <f>IF(VLOOKUP($C90&amp;O$16,'∆Ct and 2^(-∆Ct) means'!$A$3:$BD$86,51,FALSE)=0,"",VLOOKUP($C90&amp;O$16,'∆Ct and 2^(-∆Ct) means'!$A$3:$BD$86,51,FALSE))</f>
        <v/>
      </c>
      <c r="P90" s="201"/>
      <c r="Q90" s="201"/>
      <c r="R90" s="201"/>
      <c r="S90" s="201"/>
      <c r="T90" s="201"/>
      <c r="U90" s="201"/>
      <c r="V90" s="108" t="s">
        <v>105</v>
      </c>
      <c r="W90" s="127" t="str">
        <f>IF(VLOOKUP($V90&amp;W$4,'Calcul Worksheet'!$A$3:$HS$86,159,FALSE)=0,"",VLOOKUP($V90&amp;W$4,'Calcul Worksheet'!$A$3:$HS$86,159,FALSE))</f>
        <v/>
      </c>
      <c r="X90" s="123" t="str">
        <f>IF(VLOOKUP($V90&amp;X$4,'Calcul Worksheet'!$A$3:$HS$86,159,FALSE)=0,"",VLOOKUP($V90&amp;X$4,'Calcul Worksheet'!$A$3:$HS$86,159,FALSE))</f>
        <v/>
      </c>
      <c r="Y90" s="123" t="str">
        <f>IF(VLOOKUP($V90&amp;Y$4,'Calcul Worksheet'!$A$3:$HS$86,159,FALSE)=0,"",VLOOKUP($V90&amp;Y$4,'Calcul Worksheet'!$A$3:$HS$86,159,FALSE))</f>
        <v/>
      </c>
      <c r="Z90" s="123" t="str">
        <f>IF(VLOOKUP($V90&amp;Z$4,'Calcul Worksheet'!$A$3:$HS$86,159,FALSE)=0,"",VLOOKUP($V90&amp;Z$4,'Calcul Worksheet'!$A$3:$HS$86,159,FALSE))</f>
        <v/>
      </c>
      <c r="AA90" s="123" t="str">
        <f>IF(VLOOKUP($V90&amp;AA$4,'Calcul Worksheet'!$A$3:$HS$86,159,FALSE)=0,"",VLOOKUP($V90&amp;AA$4,'Calcul Worksheet'!$A$3:$HS$86,159,FALSE))</f>
        <v/>
      </c>
      <c r="AB90" s="123" t="str">
        <f>IF(VLOOKUP($V90&amp;AB$4,'Calcul Worksheet'!$A$3:$HS$86,159,FALSE)=0,"",VLOOKUP($V90&amp;AB$4,'Calcul Worksheet'!$A$3:$HS$86,159,FALSE))</f>
        <v/>
      </c>
      <c r="AC90" s="123" t="str">
        <f>IF(VLOOKUP($V90&amp;AC$4,'Calcul Worksheet'!$A$3:$HS$86,159,FALSE)=0,"",VLOOKUP($V90&amp;AC$4,'Calcul Worksheet'!$A$3:$HS$86,159,FALSE))</f>
        <v/>
      </c>
      <c r="AD90" s="123" t="str">
        <f>IF(VLOOKUP($V90&amp;AD$4,'Calcul Worksheet'!$A$3:$HS$86,159,FALSE)=0,"",VLOOKUP($V90&amp;AD$4,'Calcul Worksheet'!$A$3:$HS$86,159,FALSE))</f>
        <v/>
      </c>
      <c r="AE90" s="123" t="str">
        <f>IF(VLOOKUP($V90&amp;AE$4,'Calcul Worksheet'!$A$3:$HS$86,159,FALSE)=0,"",VLOOKUP($V90&amp;AE$4,'Calcul Worksheet'!$A$3:$HS$86,159,FALSE))</f>
        <v/>
      </c>
      <c r="AF90" s="123" t="str">
        <f>IF(VLOOKUP($V90&amp;AF$4,'Calcul Worksheet'!$A$3:$HS$86,159,FALSE)=0,"",VLOOKUP($V90&amp;AF$4,'Calcul Worksheet'!$A$3:$HS$86,159,FALSE))</f>
        <v/>
      </c>
      <c r="AG90" s="123" t="str">
        <f>IF(VLOOKUP($V90&amp;AG$4,'Calcul Worksheet'!$A$3:$HS$86,159,FALSE)=0,"",VLOOKUP($V90&amp;AG$4,'Calcul Worksheet'!$A$3:$HS$86,159,FALSE))</f>
        <v/>
      </c>
      <c r="AH90" s="128" t="str">
        <f>IF(VLOOKUP($V90&amp;AH$4,'Calcul Worksheet'!$A$3:$HS$86,159,FALSE)=0,"",VLOOKUP($V90&amp;AH$4,'Calcul Worksheet'!$A$3:$HS$86,159,FALSE))</f>
        <v/>
      </c>
      <c r="AI90" s="201"/>
      <c r="AJ90" s="201"/>
      <c r="AK90" s="201"/>
      <c r="AL90" s="201"/>
      <c r="AM90" s="201"/>
      <c r="AN90" s="201"/>
      <c r="AO90" s="201"/>
      <c r="AP90" s="201"/>
    </row>
    <row r="91" spans="2:42" ht="21.95" customHeight="1">
      <c r="C91" s="108" t="s">
        <v>106</v>
      </c>
      <c r="D91" s="317" t="str">
        <f>IF(VLOOKUP($C91&amp;D$16,'∆Ct and 2^(-∆Ct) means'!$A$3:$BD$86,51,FALSE)=0,"",VLOOKUP($C91&amp;D$16,'∆Ct and 2^(-∆Ct) means'!$A$3:$BD$86,51,FALSE))</f>
        <v/>
      </c>
      <c r="E91" s="313" t="str">
        <f>IF(VLOOKUP($C91&amp;E$16,'∆Ct and 2^(-∆Ct) means'!$A$3:$BD$86,51,FALSE)=0,"",VLOOKUP($C91&amp;E$16,'∆Ct and 2^(-∆Ct) means'!$A$3:$BD$86,51,FALSE))</f>
        <v/>
      </c>
      <c r="F91" s="313" t="str">
        <f>IF(VLOOKUP($C91&amp;F$16,'∆Ct and 2^(-∆Ct) means'!$A$3:$BD$86,51,FALSE)=0,"",VLOOKUP($C91&amp;F$16,'∆Ct and 2^(-∆Ct) means'!$A$3:$BD$86,51,FALSE))</f>
        <v/>
      </c>
      <c r="G91" s="313" t="str">
        <f>IF(VLOOKUP($C91&amp;G$16,'∆Ct and 2^(-∆Ct) means'!$A$3:$BD$86,51,FALSE)=0,"",VLOOKUP($C91&amp;G$16,'∆Ct and 2^(-∆Ct) means'!$A$3:$BD$86,51,FALSE))</f>
        <v/>
      </c>
      <c r="H91" s="313" t="str">
        <f>IF(VLOOKUP($C91&amp;H$16,'∆Ct and 2^(-∆Ct) means'!$A$3:$BD$86,51,FALSE)=0,"",VLOOKUP($C91&amp;H$16,'∆Ct and 2^(-∆Ct) means'!$A$3:$BD$86,51,FALSE))</f>
        <v/>
      </c>
      <c r="I91" s="313" t="str">
        <f>IF(VLOOKUP($C91&amp;I$16,'∆Ct and 2^(-∆Ct) means'!$A$3:$BD$86,51,FALSE)=0,"",VLOOKUP($C91&amp;I$16,'∆Ct and 2^(-∆Ct) means'!$A$3:$BD$86,51,FALSE))</f>
        <v/>
      </c>
      <c r="J91" s="313" t="str">
        <f>IF(VLOOKUP($C91&amp;J$16,'∆Ct and 2^(-∆Ct) means'!$A$3:$BD$86,51,FALSE)=0,"",VLOOKUP($C91&amp;J$16,'∆Ct and 2^(-∆Ct) means'!$A$3:$BD$86,51,FALSE))</f>
        <v/>
      </c>
      <c r="K91" s="313" t="str">
        <f>IF(VLOOKUP($C91&amp;K$16,'∆Ct and 2^(-∆Ct) means'!$A$3:$BD$86,51,FALSE)=0,"",VLOOKUP($C91&amp;K$16,'∆Ct and 2^(-∆Ct) means'!$A$3:$BD$86,51,FALSE))</f>
        <v/>
      </c>
      <c r="L91" s="313" t="str">
        <f>IF(VLOOKUP($C91&amp;L$16,'∆Ct and 2^(-∆Ct) means'!$A$3:$BD$86,51,FALSE)=0,"",VLOOKUP($C91&amp;L$16,'∆Ct and 2^(-∆Ct) means'!$A$3:$BD$86,51,FALSE))</f>
        <v/>
      </c>
      <c r="M91" s="313" t="str">
        <f>IF(VLOOKUP($C91&amp;M$16,'∆Ct and 2^(-∆Ct) means'!$A$3:$BD$86,51,FALSE)=0,"",VLOOKUP($C91&amp;M$16,'∆Ct and 2^(-∆Ct) means'!$A$3:$BD$86,51,FALSE))</f>
        <v/>
      </c>
      <c r="N91" s="313" t="str">
        <f>IF(VLOOKUP($C91&amp;N$16,'∆Ct and 2^(-∆Ct) means'!$A$3:$BD$86,51,FALSE)=0,"",VLOOKUP($C91&amp;N$16,'∆Ct and 2^(-∆Ct) means'!$A$3:$BD$86,51,FALSE))</f>
        <v/>
      </c>
      <c r="O91" s="318" t="str">
        <f>IF(VLOOKUP($C91&amp;O$16,'∆Ct and 2^(-∆Ct) means'!$A$3:$BD$86,51,FALSE)=0,"",VLOOKUP($C91&amp;O$16,'∆Ct and 2^(-∆Ct) means'!$A$3:$BD$86,51,FALSE))</f>
        <v/>
      </c>
      <c r="P91" s="201"/>
      <c r="Q91" s="201"/>
      <c r="R91" s="201"/>
      <c r="S91" s="201"/>
      <c r="T91" s="201"/>
      <c r="U91" s="201"/>
      <c r="V91" s="108" t="s">
        <v>106</v>
      </c>
      <c r="W91" s="127" t="str">
        <f>IF(VLOOKUP($V91&amp;W$4,'Calcul Worksheet'!$A$3:$HS$86,159,FALSE)=0,"",VLOOKUP($V91&amp;W$4,'Calcul Worksheet'!$A$3:$HS$86,159,FALSE))</f>
        <v/>
      </c>
      <c r="X91" s="123" t="str">
        <f>IF(VLOOKUP($V91&amp;X$4,'Calcul Worksheet'!$A$3:$HS$86,159,FALSE)=0,"",VLOOKUP($V91&amp;X$4,'Calcul Worksheet'!$A$3:$HS$86,159,FALSE))</f>
        <v/>
      </c>
      <c r="Y91" s="123" t="str">
        <f>IF(VLOOKUP($V91&amp;Y$4,'Calcul Worksheet'!$A$3:$HS$86,159,FALSE)=0,"",VLOOKUP($V91&amp;Y$4,'Calcul Worksheet'!$A$3:$HS$86,159,FALSE))</f>
        <v/>
      </c>
      <c r="Z91" s="123" t="str">
        <f>IF(VLOOKUP($V91&amp;Z$4,'Calcul Worksheet'!$A$3:$HS$86,159,FALSE)=0,"",VLOOKUP($V91&amp;Z$4,'Calcul Worksheet'!$A$3:$HS$86,159,FALSE))</f>
        <v/>
      </c>
      <c r="AA91" s="123" t="str">
        <f>IF(VLOOKUP($V91&amp;AA$4,'Calcul Worksheet'!$A$3:$HS$86,159,FALSE)=0,"",VLOOKUP($V91&amp;AA$4,'Calcul Worksheet'!$A$3:$HS$86,159,FALSE))</f>
        <v/>
      </c>
      <c r="AB91" s="123" t="str">
        <f>IF(VLOOKUP($V91&amp;AB$4,'Calcul Worksheet'!$A$3:$HS$86,159,FALSE)=0,"",VLOOKUP($V91&amp;AB$4,'Calcul Worksheet'!$A$3:$HS$86,159,FALSE))</f>
        <v/>
      </c>
      <c r="AC91" s="123" t="str">
        <f>IF(VLOOKUP($V91&amp;AC$4,'Calcul Worksheet'!$A$3:$HS$86,159,FALSE)=0,"",VLOOKUP($V91&amp;AC$4,'Calcul Worksheet'!$A$3:$HS$86,159,FALSE))</f>
        <v/>
      </c>
      <c r="AD91" s="123" t="str">
        <f>IF(VLOOKUP($V91&amp;AD$4,'Calcul Worksheet'!$A$3:$HS$86,159,FALSE)=0,"",VLOOKUP($V91&amp;AD$4,'Calcul Worksheet'!$A$3:$HS$86,159,FALSE))</f>
        <v/>
      </c>
      <c r="AE91" s="123" t="str">
        <f>IF(VLOOKUP($V91&amp;AE$4,'Calcul Worksheet'!$A$3:$HS$86,159,FALSE)=0,"",VLOOKUP($V91&amp;AE$4,'Calcul Worksheet'!$A$3:$HS$86,159,FALSE))</f>
        <v/>
      </c>
      <c r="AF91" s="123" t="str">
        <f>IF(VLOOKUP($V91&amp;AF$4,'Calcul Worksheet'!$A$3:$HS$86,159,FALSE)=0,"",VLOOKUP($V91&amp;AF$4,'Calcul Worksheet'!$A$3:$HS$86,159,FALSE))</f>
        <v/>
      </c>
      <c r="AG91" s="123" t="str">
        <f>IF(VLOOKUP($V91&amp;AG$4,'Calcul Worksheet'!$A$3:$HS$86,159,FALSE)=0,"",VLOOKUP($V91&amp;AG$4,'Calcul Worksheet'!$A$3:$HS$86,159,FALSE))</f>
        <v/>
      </c>
      <c r="AH91" s="128" t="str">
        <f>IF(VLOOKUP($V91&amp;AH$4,'Calcul Worksheet'!$A$3:$HS$86,159,FALSE)=0,"",VLOOKUP($V91&amp;AH$4,'Calcul Worksheet'!$A$3:$HS$86,159,FALSE))</f>
        <v/>
      </c>
      <c r="AI91" s="201"/>
      <c r="AJ91" s="201"/>
      <c r="AK91" s="201"/>
      <c r="AL91" s="201"/>
      <c r="AM91" s="201"/>
      <c r="AN91" s="201"/>
      <c r="AO91" s="201"/>
      <c r="AP91" s="201"/>
    </row>
    <row r="92" spans="2:42" ht="21.95" customHeight="1">
      <c r="C92" s="108" t="s">
        <v>107</v>
      </c>
      <c r="D92" s="317" t="str">
        <f>IF(VLOOKUP($C92&amp;D$16,'∆Ct and 2^(-∆Ct) means'!$A$3:$BD$86,51,FALSE)=0,"",VLOOKUP($C92&amp;D$16,'∆Ct and 2^(-∆Ct) means'!$A$3:$BD$86,51,FALSE))</f>
        <v/>
      </c>
      <c r="E92" s="313" t="str">
        <f>IF(VLOOKUP($C92&amp;E$16,'∆Ct and 2^(-∆Ct) means'!$A$3:$BD$86,51,FALSE)=0,"",VLOOKUP($C92&amp;E$16,'∆Ct and 2^(-∆Ct) means'!$A$3:$BD$86,51,FALSE))</f>
        <v/>
      </c>
      <c r="F92" s="313" t="str">
        <f>IF(VLOOKUP($C92&amp;F$16,'∆Ct and 2^(-∆Ct) means'!$A$3:$BD$86,51,FALSE)=0,"",VLOOKUP($C92&amp;F$16,'∆Ct and 2^(-∆Ct) means'!$A$3:$BD$86,51,FALSE))</f>
        <v/>
      </c>
      <c r="G92" s="313" t="str">
        <f>IF(VLOOKUP($C92&amp;G$16,'∆Ct and 2^(-∆Ct) means'!$A$3:$BD$86,51,FALSE)=0,"",VLOOKUP($C92&amp;G$16,'∆Ct and 2^(-∆Ct) means'!$A$3:$BD$86,51,FALSE))</f>
        <v/>
      </c>
      <c r="H92" s="313" t="str">
        <f>IF(VLOOKUP($C92&amp;H$16,'∆Ct and 2^(-∆Ct) means'!$A$3:$BD$86,51,FALSE)=0,"",VLOOKUP($C92&amp;H$16,'∆Ct and 2^(-∆Ct) means'!$A$3:$BD$86,51,FALSE))</f>
        <v/>
      </c>
      <c r="I92" s="313" t="str">
        <f>IF(VLOOKUP($C92&amp;I$16,'∆Ct and 2^(-∆Ct) means'!$A$3:$BD$86,51,FALSE)=0,"",VLOOKUP($C92&amp;I$16,'∆Ct and 2^(-∆Ct) means'!$A$3:$BD$86,51,FALSE))</f>
        <v/>
      </c>
      <c r="J92" s="313" t="str">
        <f>IF(VLOOKUP($C92&amp;J$16,'∆Ct and 2^(-∆Ct) means'!$A$3:$BD$86,51,FALSE)=0,"",VLOOKUP($C92&amp;J$16,'∆Ct and 2^(-∆Ct) means'!$A$3:$BD$86,51,FALSE))</f>
        <v/>
      </c>
      <c r="K92" s="313" t="str">
        <f>IF(VLOOKUP($C92&amp;K$16,'∆Ct and 2^(-∆Ct) means'!$A$3:$BD$86,51,FALSE)=0,"",VLOOKUP($C92&amp;K$16,'∆Ct and 2^(-∆Ct) means'!$A$3:$BD$86,51,FALSE))</f>
        <v/>
      </c>
      <c r="L92" s="313" t="str">
        <f>IF(VLOOKUP($C92&amp;L$16,'∆Ct and 2^(-∆Ct) means'!$A$3:$BD$86,51,FALSE)=0,"",VLOOKUP($C92&amp;L$16,'∆Ct and 2^(-∆Ct) means'!$A$3:$BD$86,51,FALSE))</f>
        <v/>
      </c>
      <c r="M92" s="313" t="str">
        <f>IF(VLOOKUP($C92&amp;M$16,'∆Ct and 2^(-∆Ct) means'!$A$3:$BD$86,51,FALSE)=0,"",VLOOKUP($C92&amp;M$16,'∆Ct and 2^(-∆Ct) means'!$A$3:$BD$86,51,FALSE))</f>
        <v/>
      </c>
      <c r="N92" s="313" t="str">
        <f>IF(VLOOKUP($C92&amp;N$16,'∆Ct and 2^(-∆Ct) means'!$A$3:$BD$86,51,FALSE)=0,"",VLOOKUP($C92&amp;N$16,'∆Ct and 2^(-∆Ct) means'!$A$3:$BD$86,51,FALSE))</f>
        <v/>
      </c>
      <c r="O92" s="318" t="str">
        <f>IF(VLOOKUP($C92&amp;O$16,'∆Ct and 2^(-∆Ct) means'!$A$3:$BD$86,51,FALSE)=0,"",VLOOKUP($C92&amp;O$16,'∆Ct and 2^(-∆Ct) means'!$A$3:$BD$86,51,FALSE))</f>
        <v/>
      </c>
      <c r="P92" s="201"/>
      <c r="Q92" s="201"/>
      <c r="R92" s="201"/>
      <c r="S92" s="201"/>
      <c r="T92" s="201"/>
      <c r="U92" s="201"/>
      <c r="V92" s="108" t="s">
        <v>107</v>
      </c>
      <c r="W92" s="127" t="str">
        <f>IF(VLOOKUP($V92&amp;W$4,'Calcul Worksheet'!$A$3:$HS$86,159,FALSE)=0,"",VLOOKUP($V92&amp;W$4,'Calcul Worksheet'!$A$3:$HS$86,159,FALSE))</f>
        <v/>
      </c>
      <c r="X92" s="123" t="str">
        <f>IF(VLOOKUP($V92&amp;X$4,'Calcul Worksheet'!$A$3:$HS$86,159,FALSE)=0,"",VLOOKUP($V92&amp;X$4,'Calcul Worksheet'!$A$3:$HS$86,159,FALSE))</f>
        <v/>
      </c>
      <c r="Y92" s="123" t="str">
        <f>IF(VLOOKUP($V92&amp;Y$4,'Calcul Worksheet'!$A$3:$HS$86,159,FALSE)=0,"",VLOOKUP($V92&amp;Y$4,'Calcul Worksheet'!$A$3:$HS$86,159,FALSE))</f>
        <v/>
      </c>
      <c r="Z92" s="123" t="str">
        <f>IF(VLOOKUP($V92&amp;Z$4,'Calcul Worksheet'!$A$3:$HS$86,159,FALSE)=0,"",VLOOKUP($V92&amp;Z$4,'Calcul Worksheet'!$A$3:$HS$86,159,FALSE))</f>
        <v/>
      </c>
      <c r="AA92" s="123" t="str">
        <f>IF(VLOOKUP($V92&amp;AA$4,'Calcul Worksheet'!$A$3:$HS$86,159,FALSE)=0,"",VLOOKUP($V92&amp;AA$4,'Calcul Worksheet'!$A$3:$HS$86,159,FALSE))</f>
        <v/>
      </c>
      <c r="AB92" s="123" t="str">
        <f>IF(VLOOKUP($V92&amp;AB$4,'Calcul Worksheet'!$A$3:$HS$86,159,FALSE)=0,"",VLOOKUP($V92&amp;AB$4,'Calcul Worksheet'!$A$3:$HS$86,159,FALSE))</f>
        <v/>
      </c>
      <c r="AC92" s="123" t="str">
        <f>IF(VLOOKUP($V92&amp;AC$4,'Calcul Worksheet'!$A$3:$HS$86,159,FALSE)=0,"",VLOOKUP($V92&amp;AC$4,'Calcul Worksheet'!$A$3:$HS$86,159,FALSE))</f>
        <v/>
      </c>
      <c r="AD92" s="123" t="str">
        <f>IF(VLOOKUP($V92&amp;AD$4,'Calcul Worksheet'!$A$3:$HS$86,159,FALSE)=0,"",VLOOKUP($V92&amp;AD$4,'Calcul Worksheet'!$A$3:$HS$86,159,FALSE))</f>
        <v/>
      </c>
      <c r="AE92" s="123" t="str">
        <f>IF(VLOOKUP($V92&amp;AE$4,'Calcul Worksheet'!$A$3:$HS$86,159,FALSE)=0,"",VLOOKUP($V92&amp;AE$4,'Calcul Worksheet'!$A$3:$HS$86,159,FALSE))</f>
        <v/>
      </c>
      <c r="AF92" s="123" t="str">
        <f>IF(VLOOKUP($V92&amp;AF$4,'Calcul Worksheet'!$A$3:$HS$86,159,FALSE)=0,"",VLOOKUP($V92&amp;AF$4,'Calcul Worksheet'!$A$3:$HS$86,159,FALSE))</f>
        <v/>
      </c>
      <c r="AG92" s="123" t="str">
        <f>IF(VLOOKUP($V92&amp;AG$4,'Calcul Worksheet'!$A$3:$HS$86,159,FALSE)=0,"",VLOOKUP($V92&amp;AG$4,'Calcul Worksheet'!$A$3:$HS$86,159,FALSE))</f>
        <v/>
      </c>
      <c r="AH92" s="128" t="str">
        <f>IF(VLOOKUP($V92&amp;AH$4,'Calcul Worksheet'!$A$3:$HS$86,159,FALSE)=0,"",VLOOKUP($V92&amp;AH$4,'Calcul Worksheet'!$A$3:$HS$86,159,FALSE))</f>
        <v/>
      </c>
      <c r="AI92" s="201"/>
      <c r="AJ92" s="201"/>
      <c r="AK92" s="201"/>
      <c r="AL92" s="201"/>
      <c r="AM92" s="201"/>
      <c r="AN92" s="201"/>
      <c r="AO92" s="201"/>
      <c r="AP92" s="201"/>
    </row>
    <row r="93" spans="2:42" ht="21.95" customHeight="1">
      <c r="C93" s="108" t="s">
        <v>108</v>
      </c>
      <c r="D93" s="317" t="str">
        <f>IF(VLOOKUP($C93&amp;D$16,'∆Ct and 2^(-∆Ct) means'!$A$3:$BD$86,51,FALSE)=0,"",VLOOKUP($C93&amp;D$16,'∆Ct and 2^(-∆Ct) means'!$A$3:$BD$86,51,FALSE))</f>
        <v/>
      </c>
      <c r="E93" s="313" t="str">
        <f>IF(VLOOKUP($C93&amp;E$16,'∆Ct and 2^(-∆Ct) means'!$A$3:$BD$86,51,FALSE)=0,"",VLOOKUP($C93&amp;E$16,'∆Ct and 2^(-∆Ct) means'!$A$3:$BD$86,51,FALSE))</f>
        <v/>
      </c>
      <c r="F93" s="313" t="str">
        <f>IF(VLOOKUP($C93&amp;F$16,'∆Ct and 2^(-∆Ct) means'!$A$3:$BD$86,51,FALSE)=0,"",VLOOKUP($C93&amp;F$16,'∆Ct and 2^(-∆Ct) means'!$A$3:$BD$86,51,FALSE))</f>
        <v/>
      </c>
      <c r="G93" s="313" t="str">
        <f>IF(VLOOKUP($C93&amp;G$16,'∆Ct and 2^(-∆Ct) means'!$A$3:$BD$86,51,FALSE)=0,"",VLOOKUP($C93&amp;G$16,'∆Ct and 2^(-∆Ct) means'!$A$3:$BD$86,51,FALSE))</f>
        <v/>
      </c>
      <c r="H93" s="313" t="str">
        <f>IF(VLOOKUP($C93&amp;H$16,'∆Ct and 2^(-∆Ct) means'!$A$3:$BD$86,51,FALSE)=0,"",VLOOKUP($C93&amp;H$16,'∆Ct and 2^(-∆Ct) means'!$A$3:$BD$86,51,FALSE))</f>
        <v/>
      </c>
      <c r="I93" s="313" t="str">
        <f>IF(VLOOKUP($C93&amp;I$16,'∆Ct and 2^(-∆Ct) means'!$A$3:$BD$86,51,FALSE)=0,"",VLOOKUP($C93&amp;I$16,'∆Ct and 2^(-∆Ct) means'!$A$3:$BD$86,51,FALSE))</f>
        <v/>
      </c>
      <c r="J93" s="313" t="str">
        <f>IF(VLOOKUP($C93&amp;J$16,'∆Ct and 2^(-∆Ct) means'!$A$3:$BD$86,51,FALSE)=0,"",VLOOKUP($C93&amp;J$16,'∆Ct and 2^(-∆Ct) means'!$A$3:$BD$86,51,FALSE))</f>
        <v/>
      </c>
      <c r="K93" s="313" t="str">
        <f>IF(VLOOKUP($C93&amp;K$16,'∆Ct and 2^(-∆Ct) means'!$A$3:$BD$86,51,FALSE)=0,"",VLOOKUP($C93&amp;K$16,'∆Ct and 2^(-∆Ct) means'!$A$3:$BD$86,51,FALSE))</f>
        <v/>
      </c>
      <c r="L93" s="313" t="str">
        <f>IF(VLOOKUP($C93&amp;L$16,'∆Ct and 2^(-∆Ct) means'!$A$3:$BD$86,51,FALSE)=0,"",VLOOKUP($C93&amp;L$16,'∆Ct and 2^(-∆Ct) means'!$A$3:$BD$86,51,FALSE))</f>
        <v/>
      </c>
      <c r="M93" s="313" t="str">
        <f>IF(VLOOKUP($C93&amp;M$16,'∆Ct and 2^(-∆Ct) means'!$A$3:$BD$86,51,FALSE)=0,"",VLOOKUP($C93&amp;M$16,'∆Ct and 2^(-∆Ct) means'!$A$3:$BD$86,51,FALSE))</f>
        <v/>
      </c>
      <c r="N93" s="313" t="str">
        <f>IF(VLOOKUP($C93&amp;N$16,'∆Ct and 2^(-∆Ct) means'!$A$3:$BD$86,51,FALSE)=0,"",VLOOKUP($C93&amp;N$16,'∆Ct and 2^(-∆Ct) means'!$A$3:$BD$86,51,FALSE))</f>
        <v/>
      </c>
      <c r="O93" s="318" t="str">
        <f>IF(VLOOKUP($C93&amp;O$16,'∆Ct and 2^(-∆Ct) means'!$A$3:$BD$86,51,FALSE)=0,"",VLOOKUP($C93&amp;O$16,'∆Ct and 2^(-∆Ct) means'!$A$3:$BD$86,51,FALSE))</f>
        <v/>
      </c>
      <c r="P93" s="201"/>
      <c r="Q93" s="201"/>
      <c r="R93" s="201"/>
      <c r="S93" s="201"/>
      <c r="T93" s="201"/>
      <c r="U93" s="201"/>
      <c r="V93" s="108" t="s">
        <v>108</v>
      </c>
      <c r="W93" s="127" t="str">
        <f>IF(VLOOKUP($V93&amp;W$4,'Calcul Worksheet'!$A$3:$HS$86,159,FALSE)=0,"",VLOOKUP($V93&amp;W$4,'Calcul Worksheet'!$A$3:$HS$86,159,FALSE))</f>
        <v/>
      </c>
      <c r="X93" s="123" t="str">
        <f>IF(VLOOKUP($V93&amp;X$4,'Calcul Worksheet'!$A$3:$HS$86,159,FALSE)=0,"",VLOOKUP($V93&amp;X$4,'Calcul Worksheet'!$A$3:$HS$86,159,FALSE))</f>
        <v/>
      </c>
      <c r="Y93" s="123" t="str">
        <f>IF(VLOOKUP($V93&amp;Y$4,'Calcul Worksheet'!$A$3:$HS$86,159,FALSE)=0,"",VLOOKUP($V93&amp;Y$4,'Calcul Worksheet'!$A$3:$HS$86,159,FALSE))</f>
        <v/>
      </c>
      <c r="Z93" s="123" t="str">
        <f>IF(VLOOKUP($V93&amp;Z$4,'Calcul Worksheet'!$A$3:$HS$86,159,FALSE)=0,"",VLOOKUP($V93&amp;Z$4,'Calcul Worksheet'!$A$3:$HS$86,159,FALSE))</f>
        <v/>
      </c>
      <c r="AA93" s="123" t="str">
        <f>IF(VLOOKUP($V93&amp;AA$4,'Calcul Worksheet'!$A$3:$HS$86,159,FALSE)=0,"",VLOOKUP($V93&amp;AA$4,'Calcul Worksheet'!$A$3:$HS$86,159,FALSE))</f>
        <v/>
      </c>
      <c r="AB93" s="123" t="str">
        <f>IF(VLOOKUP($V93&amp;AB$4,'Calcul Worksheet'!$A$3:$HS$86,159,FALSE)=0,"",VLOOKUP($V93&amp;AB$4,'Calcul Worksheet'!$A$3:$HS$86,159,FALSE))</f>
        <v/>
      </c>
      <c r="AC93" s="123" t="str">
        <f>IF(VLOOKUP($V93&amp;AC$4,'Calcul Worksheet'!$A$3:$HS$86,159,FALSE)=0,"",VLOOKUP($V93&amp;AC$4,'Calcul Worksheet'!$A$3:$HS$86,159,FALSE))</f>
        <v/>
      </c>
      <c r="AD93" s="123" t="str">
        <f>IF(VLOOKUP($V93&amp;AD$4,'Calcul Worksheet'!$A$3:$HS$86,159,FALSE)=0,"",VLOOKUP($V93&amp;AD$4,'Calcul Worksheet'!$A$3:$HS$86,159,FALSE))</f>
        <v/>
      </c>
      <c r="AE93" s="123" t="str">
        <f>IF(VLOOKUP($V93&amp;AE$4,'Calcul Worksheet'!$A$3:$HS$86,159,FALSE)=0,"",VLOOKUP($V93&amp;AE$4,'Calcul Worksheet'!$A$3:$HS$86,159,FALSE))</f>
        <v/>
      </c>
      <c r="AF93" s="123" t="str">
        <f>IF(VLOOKUP($V93&amp;AF$4,'Calcul Worksheet'!$A$3:$HS$86,159,FALSE)=0,"",VLOOKUP($V93&amp;AF$4,'Calcul Worksheet'!$A$3:$HS$86,159,FALSE))</f>
        <v/>
      </c>
      <c r="AG93" s="123" t="str">
        <f>IF(VLOOKUP($V93&amp;AG$4,'Calcul Worksheet'!$A$3:$HS$86,159,FALSE)=0,"",VLOOKUP($V93&amp;AG$4,'Calcul Worksheet'!$A$3:$HS$86,159,FALSE))</f>
        <v/>
      </c>
      <c r="AH93" s="128" t="str">
        <f>IF(VLOOKUP($V93&amp;AH$4,'Calcul Worksheet'!$A$3:$HS$86,159,FALSE)=0,"",VLOOKUP($V93&amp;AH$4,'Calcul Worksheet'!$A$3:$HS$86,159,FALSE))</f>
        <v/>
      </c>
      <c r="AI93" s="201"/>
      <c r="AJ93" s="201"/>
      <c r="AK93" s="201"/>
      <c r="AL93" s="201"/>
      <c r="AM93" s="201"/>
      <c r="AN93" s="201"/>
      <c r="AO93" s="201"/>
      <c r="AP93" s="201"/>
    </row>
    <row r="94" spans="2:42" ht="21.95" customHeight="1">
      <c r="C94" s="108" t="s">
        <v>109</v>
      </c>
      <c r="D94" s="317" t="str">
        <f>IF(VLOOKUP($C94&amp;D$16,'∆Ct and 2^(-∆Ct) means'!$A$3:$BD$86,51,FALSE)=0,"",VLOOKUP($C94&amp;D$16,'∆Ct and 2^(-∆Ct) means'!$A$3:$BD$86,51,FALSE))</f>
        <v/>
      </c>
      <c r="E94" s="313" t="str">
        <f>IF(VLOOKUP($C94&amp;E$16,'∆Ct and 2^(-∆Ct) means'!$A$3:$BD$86,51,FALSE)=0,"",VLOOKUP($C94&amp;E$16,'∆Ct and 2^(-∆Ct) means'!$A$3:$BD$86,51,FALSE))</f>
        <v/>
      </c>
      <c r="F94" s="313" t="str">
        <f>IF(VLOOKUP($C94&amp;F$16,'∆Ct and 2^(-∆Ct) means'!$A$3:$BD$86,51,FALSE)=0,"",VLOOKUP($C94&amp;F$16,'∆Ct and 2^(-∆Ct) means'!$A$3:$BD$86,51,FALSE))</f>
        <v/>
      </c>
      <c r="G94" s="313" t="str">
        <f>IF(VLOOKUP($C94&amp;G$16,'∆Ct and 2^(-∆Ct) means'!$A$3:$BD$86,51,FALSE)=0,"",VLOOKUP($C94&amp;G$16,'∆Ct and 2^(-∆Ct) means'!$A$3:$BD$86,51,FALSE))</f>
        <v/>
      </c>
      <c r="H94" s="313" t="str">
        <f>IF(VLOOKUP($C94&amp;H$16,'∆Ct and 2^(-∆Ct) means'!$A$3:$BD$86,51,FALSE)=0,"",VLOOKUP($C94&amp;H$16,'∆Ct and 2^(-∆Ct) means'!$A$3:$BD$86,51,FALSE))</f>
        <v/>
      </c>
      <c r="I94" s="313" t="str">
        <f>IF(VLOOKUP($C94&amp;I$16,'∆Ct and 2^(-∆Ct) means'!$A$3:$BD$86,51,FALSE)=0,"",VLOOKUP($C94&amp;I$16,'∆Ct and 2^(-∆Ct) means'!$A$3:$BD$86,51,FALSE))</f>
        <v/>
      </c>
      <c r="J94" s="313" t="str">
        <f>IF(VLOOKUP($C94&amp;J$16,'∆Ct and 2^(-∆Ct) means'!$A$3:$BD$86,51,FALSE)=0,"",VLOOKUP($C94&amp;J$16,'∆Ct and 2^(-∆Ct) means'!$A$3:$BD$86,51,FALSE))</f>
        <v/>
      </c>
      <c r="K94" s="313" t="str">
        <f>IF(VLOOKUP($C94&amp;K$16,'∆Ct and 2^(-∆Ct) means'!$A$3:$BD$86,51,FALSE)=0,"",VLOOKUP($C94&amp;K$16,'∆Ct and 2^(-∆Ct) means'!$A$3:$BD$86,51,FALSE))</f>
        <v/>
      </c>
      <c r="L94" s="313" t="str">
        <f>IF(VLOOKUP($C94&amp;L$16,'∆Ct and 2^(-∆Ct) means'!$A$3:$BD$86,51,FALSE)=0,"",VLOOKUP($C94&amp;L$16,'∆Ct and 2^(-∆Ct) means'!$A$3:$BD$86,51,FALSE))</f>
        <v/>
      </c>
      <c r="M94" s="313" t="str">
        <f>IF(VLOOKUP($C94&amp;M$16,'∆Ct and 2^(-∆Ct) means'!$A$3:$BD$86,51,FALSE)=0,"",VLOOKUP($C94&amp;M$16,'∆Ct and 2^(-∆Ct) means'!$A$3:$BD$86,51,FALSE))</f>
        <v/>
      </c>
      <c r="N94" s="313" t="str">
        <f>IF(VLOOKUP($C94&amp;N$16,'∆Ct and 2^(-∆Ct) means'!$A$3:$BD$86,51,FALSE)=0,"",VLOOKUP($C94&amp;N$16,'∆Ct and 2^(-∆Ct) means'!$A$3:$BD$86,51,FALSE))</f>
        <v/>
      </c>
      <c r="O94" s="318" t="str">
        <f>IF(VLOOKUP($C94&amp;O$16,'∆Ct and 2^(-∆Ct) means'!$A$3:$BD$86,51,FALSE)=0,"",VLOOKUP($C94&amp;O$16,'∆Ct and 2^(-∆Ct) means'!$A$3:$BD$86,51,FALSE))</f>
        <v/>
      </c>
      <c r="P94" s="201"/>
      <c r="Q94" s="201"/>
      <c r="R94" s="201"/>
      <c r="S94" s="201"/>
      <c r="T94" s="201"/>
      <c r="U94" s="201"/>
      <c r="V94" s="108" t="s">
        <v>109</v>
      </c>
      <c r="W94" s="127" t="str">
        <f>IF(VLOOKUP($V94&amp;W$4,'Calcul Worksheet'!$A$3:$HS$86,159,FALSE)=0,"",VLOOKUP($V94&amp;W$4,'Calcul Worksheet'!$A$3:$HS$86,159,FALSE))</f>
        <v/>
      </c>
      <c r="X94" s="123" t="str">
        <f>IF(VLOOKUP($V94&amp;X$4,'Calcul Worksheet'!$A$3:$HS$86,159,FALSE)=0,"",VLOOKUP($V94&amp;X$4,'Calcul Worksheet'!$A$3:$HS$86,159,FALSE))</f>
        <v/>
      </c>
      <c r="Y94" s="123" t="str">
        <f>IF(VLOOKUP($V94&amp;Y$4,'Calcul Worksheet'!$A$3:$HS$86,159,FALSE)=0,"",VLOOKUP($V94&amp;Y$4,'Calcul Worksheet'!$A$3:$HS$86,159,FALSE))</f>
        <v/>
      </c>
      <c r="Z94" s="123" t="str">
        <f>IF(VLOOKUP($V94&amp;Z$4,'Calcul Worksheet'!$A$3:$HS$86,159,FALSE)=0,"",VLOOKUP($V94&amp;Z$4,'Calcul Worksheet'!$A$3:$HS$86,159,FALSE))</f>
        <v/>
      </c>
      <c r="AA94" s="123" t="str">
        <f>IF(VLOOKUP($V94&amp;AA$4,'Calcul Worksheet'!$A$3:$HS$86,159,FALSE)=0,"",VLOOKUP($V94&amp;AA$4,'Calcul Worksheet'!$A$3:$HS$86,159,FALSE))</f>
        <v/>
      </c>
      <c r="AB94" s="123" t="str">
        <f>IF(VLOOKUP($V94&amp;AB$4,'Calcul Worksheet'!$A$3:$HS$86,159,FALSE)=0,"",VLOOKUP($V94&amp;AB$4,'Calcul Worksheet'!$A$3:$HS$86,159,FALSE))</f>
        <v/>
      </c>
      <c r="AC94" s="123" t="str">
        <f>IF(VLOOKUP($V94&amp;AC$4,'Calcul Worksheet'!$A$3:$HS$86,159,FALSE)=0,"",VLOOKUP($V94&amp;AC$4,'Calcul Worksheet'!$A$3:$HS$86,159,FALSE))</f>
        <v/>
      </c>
      <c r="AD94" s="123" t="str">
        <f>IF(VLOOKUP($V94&amp;AD$4,'Calcul Worksheet'!$A$3:$HS$86,159,FALSE)=0,"",VLOOKUP($V94&amp;AD$4,'Calcul Worksheet'!$A$3:$HS$86,159,FALSE))</f>
        <v/>
      </c>
      <c r="AE94" s="123" t="str">
        <f>IF(VLOOKUP($V94&amp;AE$4,'Calcul Worksheet'!$A$3:$HS$86,159,FALSE)=0,"",VLOOKUP($V94&amp;AE$4,'Calcul Worksheet'!$A$3:$HS$86,159,FALSE))</f>
        <v/>
      </c>
      <c r="AF94" s="123" t="str">
        <f>IF(VLOOKUP($V94&amp;AF$4,'Calcul Worksheet'!$A$3:$HS$86,159,FALSE)=0,"",VLOOKUP($V94&amp;AF$4,'Calcul Worksheet'!$A$3:$HS$86,159,FALSE))</f>
        <v/>
      </c>
      <c r="AG94" s="123" t="str">
        <f>IF(VLOOKUP($V94&amp;AG$4,'Calcul Worksheet'!$A$3:$HS$86,159,FALSE)=0,"",VLOOKUP($V94&amp;AG$4,'Calcul Worksheet'!$A$3:$HS$86,159,FALSE))</f>
        <v/>
      </c>
      <c r="AH94" s="128" t="str">
        <f>IF(VLOOKUP($V94&amp;AH$4,'Calcul Worksheet'!$A$3:$HS$86,159,FALSE)=0,"",VLOOKUP($V94&amp;AH$4,'Calcul Worksheet'!$A$3:$HS$86,159,FALSE))</f>
        <v/>
      </c>
      <c r="AI94" s="201"/>
      <c r="AJ94" s="201"/>
      <c r="AK94" s="201"/>
      <c r="AL94" s="201"/>
      <c r="AM94" s="201"/>
      <c r="AN94" s="201"/>
      <c r="AO94" s="201"/>
      <c r="AP94" s="201"/>
    </row>
    <row r="95" spans="2:42" ht="21.95" customHeight="1">
      <c r="C95" s="108" t="s">
        <v>110</v>
      </c>
      <c r="D95" s="319" t="str">
        <f>IF(VLOOKUP($C95&amp;D$16,'∆Ct and 2^(-∆Ct) means'!$A$3:$BD$86,51,FALSE)=0,"",VLOOKUP($C95&amp;D$16,'∆Ct and 2^(-∆Ct) means'!$A$3:$BD$86,51,FALSE))</f>
        <v/>
      </c>
      <c r="E95" s="320" t="str">
        <f>IF(VLOOKUP($C95&amp;E$16,'∆Ct and 2^(-∆Ct) means'!$A$3:$BD$86,51,FALSE)=0,"",VLOOKUP($C95&amp;E$16,'∆Ct and 2^(-∆Ct) means'!$A$3:$BD$86,51,FALSE))</f>
        <v/>
      </c>
      <c r="F95" s="320" t="str">
        <f>IF(VLOOKUP($C95&amp;F$16,'∆Ct and 2^(-∆Ct) means'!$A$3:$BD$86,51,FALSE)=0,"",VLOOKUP($C95&amp;F$16,'∆Ct and 2^(-∆Ct) means'!$A$3:$BD$86,51,FALSE))</f>
        <v/>
      </c>
      <c r="G95" s="320" t="str">
        <f>IF(VLOOKUP($C95&amp;G$16,'∆Ct and 2^(-∆Ct) means'!$A$3:$BD$86,51,FALSE)=0,"",VLOOKUP($C95&amp;G$16,'∆Ct and 2^(-∆Ct) means'!$A$3:$BD$86,51,FALSE))</f>
        <v/>
      </c>
      <c r="H95" s="320" t="str">
        <f>IF(VLOOKUP($C95&amp;H$16,'∆Ct and 2^(-∆Ct) means'!$A$3:$BD$86,51,FALSE)=0,"",VLOOKUP($C95&amp;H$16,'∆Ct and 2^(-∆Ct) means'!$A$3:$BD$86,51,FALSE))</f>
        <v/>
      </c>
      <c r="I95" s="320" t="str">
        <f>IF(VLOOKUP($C95&amp;I$16,'∆Ct and 2^(-∆Ct) means'!$A$3:$BD$86,51,FALSE)=0,"",VLOOKUP($C95&amp;I$16,'∆Ct and 2^(-∆Ct) means'!$A$3:$BD$86,51,FALSE))</f>
        <v/>
      </c>
      <c r="J95" s="320" t="str">
        <f>IF(VLOOKUP($C95&amp;J$16,'∆Ct and 2^(-∆Ct) means'!$A$3:$BD$86,51,FALSE)=0,"",VLOOKUP($C95&amp;J$16,'∆Ct and 2^(-∆Ct) means'!$A$3:$BD$86,51,FALSE))</f>
        <v/>
      </c>
      <c r="K95" s="320" t="str">
        <f>IF(VLOOKUP($C95&amp;K$16,'∆Ct and 2^(-∆Ct) means'!$A$3:$BD$86,51,FALSE)=0,"",VLOOKUP($C95&amp;K$16,'∆Ct and 2^(-∆Ct) means'!$A$3:$BD$86,51,FALSE))</f>
        <v/>
      </c>
      <c r="L95" s="320" t="str">
        <f>IF(VLOOKUP($C95&amp;L$16,'∆Ct and 2^(-∆Ct) means'!$A$3:$BD$86,51,FALSE)=0,"",VLOOKUP($C95&amp;L$16,'∆Ct and 2^(-∆Ct) means'!$A$3:$BD$86,51,FALSE))</f>
        <v/>
      </c>
      <c r="M95" s="320" t="str">
        <f>IF(VLOOKUP($C95&amp;M$16,'∆Ct and 2^(-∆Ct) means'!$A$3:$BD$86,51,FALSE)=0,"",VLOOKUP($C95&amp;M$16,'∆Ct and 2^(-∆Ct) means'!$A$3:$BD$86,51,FALSE))</f>
        <v/>
      </c>
      <c r="N95" s="320" t="str">
        <f>IF(VLOOKUP($C95&amp;N$16,'∆Ct and 2^(-∆Ct) means'!$A$3:$BD$86,51,FALSE)=0,"",VLOOKUP($C95&amp;N$16,'∆Ct and 2^(-∆Ct) means'!$A$3:$BD$86,51,FALSE))</f>
        <v/>
      </c>
      <c r="O95" s="321" t="str">
        <f>IF(VLOOKUP($C95&amp;O$16,'∆Ct and 2^(-∆Ct) means'!$A$3:$BD$86,51,FALSE)=0,"",VLOOKUP($C95&amp;O$16,'∆Ct and 2^(-∆Ct) means'!$A$3:$BD$86,51,FALSE))</f>
        <v/>
      </c>
      <c r="P95" s="201"/>
      <c r="Q95" s="201"/>
      <c r="R95" s="201"/>
      <c r="S95" s="201"/>
      <c r="T95" s="201"/>
      <c r="U95" s="201"/>
      <c r="V95" s="108" t="s">
        <v>110</v>
      </c>
      <c r="W95" s="129" t="str">
        <f>IF(VLOOKUP($V95&amp;W$4,'Calcul Worksheet'!$A$3:$HS$86,159,FALSE)=0,"",VLOOKUP($V95&amp;W$4,'Calcul Worksheet'!$A$3:$HS$86,159,FALSE))</f>
        <v/>
      </c>
      <c r="X95" s="130" t="str">
        <f>IF(VLOOKUP($V95&amp;X$4,'Calcul Worksheet'!$A$3:$HS$86,159,FALSE)=0,"",VLOOKUP($V95&amp;X$4,'Calcul Worksheet'!$A$3:$HS$86,159,FALSE))</f>
        <v/>
      </c>
      <c r="Y95" s="130" t="str">
        <f>IF(VLOOKUP($V95&amp;Y$4,'Calcul Worksheet'!$A$3:$HS$86,159,FALSE)=0,"",VLOOKUP($V95&amp;Y$4,'Calcul Worksheet'!$A$3:$HS$86,159,FALSE))</f>
        <v/>
      </c>
      <c r="Z95" s="130" t="str">
        <f>IF(VLOOKUP($V95&amp;Z$4,'Calcul Worksheet'!$A$3:$HS$86,159,FALSE)=0,"",VLOOKUP($V95&amp;Z$4,'Calcul Worksheet'!$A$3:$HS$86,159,FALSE))</f>
        <v/>
      </c>
      <c r="AA95" s="130" t="str">
        <f>IF(VLOOKUP($V95&amp;AA$4,'Calcul Worksheet'!$A$3:$HS$86,159,FALSE)=0,"",VLOOKUP($V95&amp;AA$4,'Calcul Worksheet'!$A$3:$HS$86,159,FALSE))</f>
        <v/>
      </c>
      <c r="AB95" s="130" t="str">
        <f>IF(VLOOKUP($V95&amp;AB$4,'Calcul Worksheet'!$A$3:$HS$86,159,FALSE)=0,"",VLOOKUP($V95&amp;AB$4,'Calcul Worksheet'!$A$3:$HS$86,159,FALSE))</f>
        <v/>
      </c>
      <c r="AC95" s="130" t="str">
        <f>IF(VLOOKUP($V95&amp;AC$4,'Calcul Worksheet'!$A$3:$HS$86,159,FALSE)=0,"",VLOOKUP($V95&amp;AC$4,'Calcul Worksheet'!$A$3:$HS$86,159,FALSE))</f>
        <v/>
      </c>
      <c r="AD95" s="130" t="str">
        <f>IF(VLOOKUP($V95&amp;AD$4,'Calcul Worksheet'!$A$3:$HS$86,159,FALSE)=0,"",VLOOKUP($V95&amp;AD$4,'Calcul Worksheet'!$A$3:$HS$86,159,FALSE))</f>
        <v/>
      </c>
      <c r="AE95" s="130" t="str">
        <f>IF(VLOOKUP($V95&amp;AE$4,'Calcul Worksheet'!$A$3:$HS$86,159,FALSE)=0,"",VLOOKUP($V95&amp;AE$4,'Calcul Worksheet'!$A$3:$HS$86,159,FALSE))</f>
        <v/>
      </c>
      <c r="AF95" s="130" t="str">
        <f>IF(VLOOKUP($V95&amp;AF$4,'Calcul Worksheet'!$A$3:$HS$86,159,FALSE)=0,"",VLOOKUP($V95&amp;AF$4,'Calcul Worksheet'!$A$3:$HS$86,159,FALSE))</f>
        <v/>
      </c>
      <c r="AG95" s="130" t="str">
        <f>IF(VLOOKUP($V95&amp;AG$4,'Calcul Worksheet'!$A$3:$HS$86,159,FALSE)=0,"",VLOOKUP($V95&amp;AG$4,'Calcul Worksheet'!$A$3:$HS$86,159,FALSE))</f>
        <v/>
      </c>
      <c r="AH95" s="131" t="str">
        <f>IF(VLOOKUP($V95&amp;AH$4,'Calcul Worksheet'!$A$3:$HS$86,159,FALSE)=0,"",VLOOKUP($V95&amp;AH$4,'Calcul Worksheet'!$A$3:$HS$86,159,FALSE))</f>
        <v/>
      </c>
      <c r="AI95" s="201"/>
      <c r="AJ95" s="201"/>
      <c r="AK95" s="201"/>
      <c r="AL95" s="201"/>
      <c r="AM95" s="201"/>
      <c r="AN95" s="201"/>
      <c r="AO95" s="201"/>
      <c r="AP95" s="201"/>
    </row>
    <row r="96" spans="2:42">
      <c r="B96" s="201"/>
      <c r="C96" s="201"/>
      <c r="D96" s="201"/>
      <c r="E96" s="201"/>
      <c r="F96" s="201"/>
      <c r="G96" s="201"/>
      <c r="H96" s="201"/>
      <c r="I96" s="201"/>
      <c r="J96" s="201"/>
      <c r="K96" s="201"/>
      <c r="L96" s="201"/>
      <c r="M96" s="201"/>
      <c r="N96" s="201"/>
      <c r="O96" s="201"/>
      <c r="P96" s="201"/>
      <c r="Q96" s="201"/>
      <c r="R96" s="201"/>
      <c r="S96" s="201"/>
      <c r="T96" s="201"/>
      <c r="U96" s="201"/>
      <c r="V96" s="201"/>
      <c r="W96" s="201"/>
      <c r="X96" s="201"/>
      <c r="Y96" s="201"/>
      <c r="Z96" s="201"/>
      <c r="AA96" s="201"/>
      <c r="AB96" s="201"/>
      <c r="AC96" s="201"/>
      <c r="AD96" s="201"/>
      <c r="AE96" s="201"/>
      <c r="AF96" s="201"/>
      <c r="AG96" s="201"/>
      <c r="AH96" s="201"/>
      <c r="AI96" s="201"/>
      <c r="AJ96" s="201"/>
      <c r="AK96" s="201"/>
      <c r="AL96" s="201"/>
      <c r="AM96" s="201"/>
      <c r="AN96" s="201"/>
      <c r="AO96" s="201"/>
      <c r="AP96" s="201"/>
    </row>
    <row r="97" spans="2:42">
      <c r="B97" s="201"/>
      <c r="C97" s="201"/>
      <c r="D97" s="201"/>
      <c r="E97" s="201"/>
      <c r="F97" s="201"/>
      <c r="G97" s="201"/>
      <c r="H97" s="201"/>
      <c r="I97" s="201"/>
      <c r="J97" s="201"/>
      <c r="K97" s="201"/>
      <c r="L97" s="201"/>
      <c r="M97" s="201"/>
      <c r="N97" s="201"/>
      <c r="O97" s="201"/>
      <c r="P97" s="201"/>
      <c r="Q97" s="201"/>
      <c r="R97" s="201"/>
      <c r="S97" s="201"/>
      <c r="T97" s="201"/>
      <c r="U97" s="201"/>
      <c r="V97" s="201"/>
      <c r="W97" s="201"/>
      <c r="X97" s="201"/>
      <c r="Y97" s="201"/>
      <c r="Z97" s="201"/>
      <c r="AA97" s="201"/>
      <c r="AB97" s="201"/>
      <c r="AC97" s="201"/>
      <c r="AD97" s="201"/>
      <c r="AE97" s="201"/>
      <c r="AF97" s="201"/>
      <c r="AG97" s="201"/>
      <c r="AH97" s="201"/>
      <c r="AI97" s="201"/>
      <c r="AJ97" s="201"/>
      <c r="AK97" s="201"/>
      <c r="AL97" s="201"/>
      <c r="AM97" s="201"/>
      <c r="AN97" s="201"/>
      <c r="AO97" s="201"/>
      <c r="AP97" s="201"/>
    </row>
    <row r="98" spans="2:42">
      <c r="C98" s="700" t="s">
        <v>321</v>
      </c>
      <c r="D98" s="700"/>
      <c r="E98" s="700"/>
      <c r="F98" s="700"/>
      <c r="G98" s="700"/>
      <c r="H98" s="700"/>
      <c r="I98" s="700"/>
      <c r="J98" s="700"/>
      <c r="K98" s="700"/>
      <c r="L98" s="700"/>
      <c r="M98" s="700"/>
      <c r="N98" s="700"/>
      <c r="O98" s="700"/>
      <c r="P98" s="201"/>
      <c r="Q98" s="201"/>
      <c r="R98" s="201"/>
      <c r="S98" s="201"/>
      <c r="T98" s="201"/>
      <c r="U98" s="201"/>
      <c r="V98" s="700" t="s">
        <v>331</v>
      </c>
      <c r="W98" s="700"/>
      <c r="X98" s="700"/>
      <c r="Y98" s="700"/>
      <c r="Z98" s="700"/>
      <c r="AA98" s="700"/>
      <c r="AB98" s="700"/>
      <c r="AC98" s="700"/>
      <c r="AD98" s="700"/>
      <c r="AE98" s="700"/>
      <c r="AF98" s="700"/>
      <c r="AG98" s="700"/>
      <c r="AH98" s="700"/>
      <c r="AI98" s="201"/>
      <c r="AJ98" s="201"/>
      <c r="AK98" s="201"/>
      <c r="AL98" s="201"/>
      <c r="AM98" s="201"/>
      <c r="AN98" s="201"/>
      <c r="AO98" s="201"/>
      <c r="AP98" s="201"/>
    </row>
    <row r="99" spans="2:42">
      <c r="B99" s="201"/>
      <c r="C99" s="201"/>
      <c r="D99" s="201"/>
      <c r="E99" s="201"/>
      <c r="F99" s="201"/>
      <c r="G99" s="201"/>
      <c r="H99" s="201"/>
      <c r="I99" s="201"/>
      <c r="J99" s="201"/>
      <c r="K99" s="201"/>
      <c r="L99" s="201"/>
      <c r="M99" s="201"/>
      <c r="N99" s="201"/>
      <c r="O99" s="201"/>
      <c r="P99" s="201"/>
      <c r="Q99" s="201"/>
      <c r="R99" s="201"/>
      <c r="S99" s="201"/>
      <c r="T99" s="201"/>
      <c r="U99" s="201"/>
      <c r="V99" s="201"/>
      <c r="W99" s="201"/>
      <c r="X99" s="201"/>
      <c r="Y99" s="201"/>
      <c r="Z99" s="201"/>
      <c r="AA99" s="201"/>
      <c r="AB99" s="201"/>
      <c r="AC99" s="201"/>
      <c r="AD99" s="201"/>
      <c r="AE99" s="201"/>
      <c r="AF99" s="201"/>
      <c r="AG99" s="201"/>
      <c r="AH99" s="201"/>
      <c r="AI99" s="201"/>
      <c r="AJ99" s="201"/>
      <c r="AK99" s="201"/>
      <c r="AL99" s="201"/>
      <c r="AM99" s="201"/>
      <c r="AN99" s="201"/>
      <c r="AO99" s="201"/>
      <c r="AP99" s="201"/>
    </row>
    <row r="100" spans="2:42">
      <c r="C100" s="200"/>
      <c r="D100" s="107">
        <v>1</v>
      </c>
      <c r="E100" s="107">
        <v>2</v>
      </c>
      <c r="F100" s="107">
        <v>3</v>
      </c>
      <c r="G100" s="107">
        <v>4</v>
      </c>
      <c r="H100" s="107">
        <v>5</v>
      </c>
      <c r="I100" s="107">
        <v>6</v>
      </c>
      <c r="J100" s="107">
        <v>7</v>
      </c>
      <c r="K100" s="107">
        <v>8</v>
      </c>
      <c r="L100" s="107">
        <v>9</v>
      </c>
      <c r="M100" s="107">
        <v>10</v>
      </c>
      <c r="N100" s="107">
        <v>11</v>
      </c>
      <c r="O100" s="107">
        <v>12</v>
      </c>
      <c r="P100" s="201"/>
      <c r="Q100" s="201"/>
      <c r="R100" s="201"/>
      <c r="S100" s="201"/>
      <c r="T100" s="201"/>
      <c r="U100" s="201"/>
      <c r="V100" s="200"/>
      <c r="W100" s="107">
        <v>1</v>
      </c>
      <c r="X100" s="107">
        <v>2</v>
      </c>
      <c r="Y100" s="107">
        <v>3</v>
      </c>
      <c r="Z100" s="107">
        <v>4</v>
      </c>
      <c r="AA100" s="107">
        <v>5</v>
      </c>
      <c r="AB100" s="107">
        <v>6</v>
      </c>
      <c r="AC100" s="107">
        <v>7</v>
      </c>
      <c r="AD100" s="107">
        <v>8</v>
      </c>
      <c r="AE100" s="107">
        <v>9</v>
      </c>
      <c r="AF100" s="107">
        <v>10</v>
      </c>
      <c r="AG100" s="107">
        <v>11</v>
      </c>
      <c r="AH100" s="107">
        <v>12</v>
      </c>
      <c r="AI100" s="201"/>
      <c r="AJ100" s="201"/>
      <c r="AK100" s="201"/>
      <c r="AL100" s="201"/>
      <c r="AM100" s="201"/>
      <c r="AN100" s="201"/>
      <c r="AO100" s="201"/>
      <c r="AP100" s="201"/>
    </row>
    <row r="101" spans="2:42" ht="21.95" customHeight="1">
      <c r="C101" s="108" t="s">
        <v>104</v>
      </c>
      <c r="D101" s="314" t="str">
        <f>IF(VLOOKUP($C101&amp;D$16,'∆Ct and 2^(-∆Ct) means'!$A$3:$BD$86,53,FALSE)=0,"",VLOOKUP($C101&amp;D$16,'∆Ct and 2^(-∆Ct) means'!$A$3:$BD$86,53,FALSE))</f>
        <v/>
      </c>
      <c r="E101" s="315" t="str">
        <f>IF(VLOOKUP($C101&amp;E$16,'∆Ct and 2^(-∆Ct) means'!$A$3:$BD$86,53,FALSE)=0,"",VLOOKUP($C101&amp;E$16,'∆Ct and 2^(-∆Ct) means'!$A$3:$BD$86,53,FALSE))</f>
        <v/>
      </c>
      <c r="F101" s="315" t="str">
        <f>IF(VLOOKUP($C101&amp;F$16,'∆Ct and 2^(-∆Ct) means'!$A$3:$BD$86,53,FALSE)=0,"",VLOOKUP($C101&amp;F$16,'∆Ct and 2^(-∆Ct) means'!$A$3:$BD$86,53,FALSE))</f>
        <v/>
      </c>
      <c r="G101" s="315" t="str">
        <f>IF(VLOOKUP($C101&amp;G$16,'∆Ct and 2^(-∆Ct) means'!$A$3:$BD$86,53,FALSE)=0,"",VLOOKUP($C101&amp;G$16,'∆Ct and 2^(-∆Ct) means'!$A$3:$BD$86,53,FALSE))</f>
        <v/>
      </c>
      <c r="H101" s="315" t="str">
        <f>IF(VLOOKUP($C101&amp;H$16,'∆Ct and 2^(-∆Ct) means'!$A$3:$BD$86,53,FALSE)=0,"",VLOOKUP($C101&amp;H$16,'∆Ct and 2^(-∆Ct) means'!$A$3:$BD$86,53,FALSE))</f>
        <v/>
      </c>
      <c r="I101" s="315" t="str">
        <f>IF(VLOOKUP($C101&amp;I$16,'∆Ct and 2^(-∆Ct) means'!$A$3:$BD$86,53,FALSE)=0,"",VLOOKUP($C101&amp;I$16,'∆Ct and 2^(-∆Ct) means'!$A$3:$BD$86,53,FALSE))</f>
        <v/>
      </c>
      <c r="J101" s="315" t="str">
        <f>IF(VLOOKUP($C101&amp;J$16,'∆Ct and 2^(-∆Ct) means'!$A$3:$BD$86,53,FALSE)=0,"",VLOOKUP($C101&amp;J$16,'∆Ct and 2^(-∆Ct) means'!$A$3:$BD$86,53,FALSE))</f>
        <v/>
      </c>
      <c r="K101" s="315" t="str">
        <f>IF(VLOOKUP($C101&amp;K$16,'∆Ct and 2^(-∆Ct) means'!$A$3:$BD$86,53,FALSE)=0,"",VLOOKUP($C101&amp;K$16,'∆Ct and 2^(-∆Ct) means'!$A$3:$BD$86,53,FALSE))</f>
        <v/>
      </c>
      <c r="L101" s="315" t="str">
        <f>IF(VLOOKUP($C101&amp;L$16,'∆Ct and 2^(-∆Ct) means'!$A$3:$BD$86,53,FALSE)=0,"",VLOOKUP($C101&amp;L$16,'∆Ct and 2^(-∆Ct) means'!$A$3:$BD$86,53,FALSE))</f>
        <v/>
      </c>
      <c r="M101" s="315" t="str">
        <f>IF(VLOOKUP($C101&amp;M$16,'∆Ct and 2^(-∆Ct) means'!$A$3:$BD$86,53,FALSE)=0,"",VLOOKUP($C101&amp;M$16,'∆Ct and 2^(-∆Ct) means'!$A$3:$BD$86,53,FALSE))</f>
        <v/>
      </c>
      <c r="N101" s="315" t="str">
        <f>IF(VLOOKUP($C101&amp;N$16,'∆Ct and 2^(-∆Ct) means'!$A$3:$BD$86,53,FALSE)=0,"",VLOOKUP($C101&amp;N$16,'∆Ct and 2^(-∆Ct) means'!$A$3:$BD$86,53,FALSE))</f>
        <v/>
      </c>
      <c r="O101" s="316" t="str">
        <f>IF(VLOOKUP($C101&amp;O$16,'∆Ct and 2^(-∆Ct) means'!$A$3:$BD$86,53,FALSE)=0,"",VLOOKUP($C101&amp;O$16,'∆Ct and 2^(-∆Ct) means'!$A$3:$BD$86,53,FALSE))</f>
        <v/>
      </c>
      <c r="P101" s="201"/>
      <c r="Q101" s="201"/>
      <c r="R101" s="201"/>
      <c r="S101" s="201"/>
      <c r="T101" s="201"/>
      <c r="U101" s="201"/>
      <c r="V101" s="108" t="s">
        <v>104</v>
      </c>
      <c r="W101" s="124" t="str">
        <f>IF(VLOOKUP($V101&amp;W$4,'Calcul Worksheet'!$A$3:$HS$86,162,FALSE)=0,"",VLOOKUP($V101&amp;W$4,'Calcul Worksheet'!$A$3:$HS$86,162,FALSE))</f>
        <v/>
      </c>
      <c r="X101" s="125" t="str">
        <f>IF(VLOOKUP($V101&amp;X$4,'Calcul Worksheet'!$A$3:$HS$86,162,FALSE)=0,"",VLOOKUP($V101&amp;X$4,'Calcul Worksheet'!$A$3:$HS$86,162,FALSE))</f>
        <v/>
      </c>
      <c r="Y101" s="125" t="str">
        <f>IF(VLOOKUP($V101&amp;Y$4,'Calcul Worksheet'!$A$3:$HS$86,162,FALSE)=0,"",VLOOKUP($V101&amp;Y$4,'Calcul Worksheet'!$A$3:$HS$86,162,FALSE))</f>
        <v/>
      </c>
      <c r="Z101" s="125" t="str">
        <f>IF(VLOOKUP($V101&amp;Z$4,'Calcul Worksheet'!$A$3:$HS$86,162,FALSE)=0,"",VLOOKUP($V101&amp;Z$4,'Calcul Worksheet'!$A$3:$HS$86,162,FALSE))</f>
        <v/>
      </c>
      <c r="AA101" s="125" t="str">
        <f>IF(VLOOKUP($V101&amp;AA$4,'Calcul Worksheet'!$A$3:$HS$86,162,FALSE)=0,"",VLOOKUP($V101&amp;AA$4,'Calcul Worksheet'!$A$3:$HS$86,162,FALSE))</f>
        <v/>
      </c>
      <c r="AB101" s="125" t="str">
        <f>IF(VLOOKUP($V101&amp;AB$4,'Calcul Worksheet'!$A$3:$HS$86,162,FALSE)=0,"",VLOOKUP($V101&amp;AB$4,'Calcul Worksheet'!$A$3:$HS$86,162,FALSE))</f>
        <v/>
      </c>
      <c r="AC101" s="125" t="str">
        <f>IF(VLOOKUP($V101&amp;AC$4,'Calcul Worksheet'!$A$3:$HS$86,162,FALSE)=0,"",VLOOKUP($V101&amp;AC$4,'Calcul Worksheet'!$A$3:$HS$86,162,FALSE))</f>
        <v/>
      </c>
      <c r="AD101" s="125" t="str">
        <f>IF(VLOOKUP($V101&amp;AD$4,'Calcul Worksheet'!$A$3:$HS$86,162,FALSE)=0,"",VLOOKUP($V101&amp;AD$4,'Calcul Worksheet'!$A$3:$HS$86,162,FALSE))</f>
        <v/>
      </c>
      <c r="AE101" s="125" t="str">
        <f>IF(VLOOKUP($V101&amp;AE$4,'Calcul Worksheet'!$A$3:$HS$86,162,FALSE)=0,"",VLOOKUP($V101&amp;AE$4,'Calcul Worksheet'!$A$3:$HS$86,162,FALSE))</f>
        <v/>
      </c>
      <c r="AF101" s="125" t="str">
        <f>IF(VLOOKUP($V101&amp;AF$4,'Calcul Worksheet'!$A$3:$HS$86,162,FALSE)=0,"",VLOOKUP($V101&amp;AF$4,'Calcul Worksheet'!$A$3:$HS$86,162,FALSE))</f>
        <v/>
      </c>
      <c r="AG101" s="125" t="str">
        <f>IF(VLOOKUP($V101&amp;AG$4,'Calcul Worksheet'!$A$3:$HS$86,162,FALSE)=0,"",VLOOKUP($V101&amp;AG$4,'Calcul Worksheet'!$A$3:$HS$86,162,FALSE))</f>
        <v/>
      </c>
      <c r="AH101" s="126" t="str">
        <f>IF(VLOOKUP($V101&amp;AH$4,'Calcul Worksheet'!$A$3:$HS$86,162,FALSE)=0,"",VLOOKUP($V101&amp;AH$4,'Calcul Worksheet'!$A$3:$HS$86,162,FALSE))</f>
        <v/>
      </c>
      <c r="AI101" s="201"/>
      <c r="AJ101" s="201"/>
      <c r="AK101" s="201"/>
      <c r="AL101" s="201"/>
      <c r="AM101" s="201"/>
      <c r="AN101" s="201"/>
      <c r="AO101" s="201"/>
      <c r="AP101" s="201"/>
    </row>
    <row r="102" spans="2:42" ht="21.95" customHeight="1">
      <c r="C102" s="108" t="s">
        <v>105</v>
      </c>
      <c r="D102" s="317" t="str">
        <f>IF(VLOOKUP($C102&amp;D$16,'∆Ct and 2^(-∆Ct) means'!$A$3:$BD$86,53,FALSE)=0,"",VLOOKUP($C102&amp;D$16,'∆Ct and 2^(-∆Ct) means'!$A$3:$BD$86,53,FALSE))</f>
        <v/>
      </c>
      <c r="E102" s="313" t="str">
        <f>IF(VLOOKUP($C102&amp;E$16,'∆Ct and 2^(-∆Ct) means'!$A$3:$BD$86,53,FALSE)=0,"",VLOOKUP($C102&amp;E$16,'∆Ct and 2^(-∆Ct) means'!$A$3:$BD$86,53,FALSE))</f>
        <v/>
      </c>
      <c r="F102" s="313" t="str">
        <f>IF(VLOOKUP($C102&amp;F$16,'∆Ct and 2^(-∆Ct) means'!$A$3:$BD$86,53,FALSE)=0,"",VLOOKUP($C102&amp;F$16,'∆Ct and 2^(-∆Ct) means'!$A$3:$BD$86,53,FALSE))</f>
        <v/>
      </c>
      <c r="G102" s="313" t="str">
        <f>IF(VLOOKUP($C102&amp;G$16,'∆Ct and 2^(-∆Ct) means'!$A$3:$BD$86,53,FALSE)=0,"",VLOOKUP($C102&amp;G$16,'∆Ct and 2^(-∆Ct) means'!$A$3:$BD$86,53,FALSE))</f>
        <v/>
      </c>
      <c r="H102" s="313" t="str">
        <f>IF(VLOOKUP($C102&amp;H$16,'∆Ct and 2^(-∆Ct) means'!$A$3:$BD$86,53,FALSE)=0,"",VLOOKUP($C102&amp;H$16,'∆Ct and 2^(-∆Ct) means'!$A$3:$BD$86,53,FALSE))</f>
        <v/>
      </c>
      <c r="I102" s="313" t="str">
        <f>IF(VLOOKUP($C102&amp;I$16,'∆Ct and 2^(-∆Ct) means'!$A$3:$BD$86,53,FALSE)=0,"",VLOOKUP($C102&amp;I$16,'∆Ct and 2^(-∆Ct) means'!$A$3:$BD$86,53,FALSE))</f>
        <v/>
      </c>
      <c r="J102" s="313" t="str">
        <f>IF(VLOOKUP($C102&amp;J$16,'∆Ct and 2^(-∆Ct) means'!$A$3:$BD$86,53,FALSE)=0,"",VLOOKUP($C102&amp;J$16,'∆Ct and 2^(-∆Ct) means'!$A$3:$BD$86,53,FALSE))</f>
        <v/>
      </c>
      <c r="K102" s="313" t="str">
        <f>IF(VLOOKUP($C102&amp;K$16,'∆Ct and 2^(-∆Ct) means'!$A$3:$BD$86,53,FALSE)=0,"",VLOOKUP($C102&amp;K$16,'∆Ct and 2^(-∆Ct) means'!$A$3:$BD$86,53,FALSE))</f>
        <v/>
      </c>
      <c r="L102" s="313" t="str">
        <f>IF(VLOOKUP($C102&amp;L$16,'∆Ct and 2^(-∆Ct) means'!$A$3:$BD$86,53,FALSE)=0,"",VLOOKUP($C102&amp;L$16,'∆Ct and 2^(-∆Ct) means'!$A$3:$BD$86,53,FALSE))</f>
        <v/>
      </c>
      <c r="M102" s="313" t="str">
        <f>IF(VLOOKUP($C102&amp;M$16,'∆Ct and 2^(-∆Ct) means'!$A$3:$BD$86,53,FALSE)=0,"",VLOOKUP($C102&amp;M$16,'∆Ct and 2^(-∆Ct) means'!$A$3:$BD$86,53,FALSE))</f>
        <v/>
      </c>
      <c r="N102" s="313" t="str">
        <f>IF(VLOOKUP($C102&amp;N$16,'∆Ct and 2^(-∆Ct) means'!$A$3:$BD$86,53,FALSE)=0,"",VLOOKUP($C102&amp;N$16,'∆Ct and 2^(-∆Ct) means'!$A$3:$BD$86,53,FALSE))</f>
        <v/>
      </c>
      <c r="O102" s="318" t="str">
        <f>IF(VLOOKUP($C102&amp;O$16,'∆Ct and 2^(-∆Ct) means'!$A$3:$BD$86,53,FALSE)=0,"",VLOOKUP($C102&amp;O$16,'∆Ct and 2^(-∆Ct) means'!$A$3:$BD$86,53,FALSE))</f>
        <v/>
      </c>
      <c r="P102" s="201"/>
      <c r="Q102" s="201"/>
      <c r="R102" s="201"/>
      <c r="S102" s="201"/>
      <c r="T102" s="201"/>
      <c r="U102" s="201"/>
      <c r="V102" s="108" t="s">
        <v>105</v>
      </c>
      <c r="W102" s="127" t="str">
        <f>IF(VLOOKUP($V102&amp;W$4,'Calcul Worksheet'!$A$3:$HS$86,162,FALSE)=0,"",VLOOKUP($V102&amp;W$4,'Calcul Worksheet'!$A$3:$HS$86,162,FALSE))</f>
        <v/>
      </c>
      <c r="X102" s="123" t="str">
        <f>IF(VLOOKUP($V102&amp;X$4,'Calcul Worksheet'!$A$3:$HS$86,162,FALSE)=0,"",VLOOKUP($V102&amp;X$4,'Calcul Worksheet'!$A$3:$HS$86,162,FALSE))</f>
        <v/>
      </c>
      <c r="Y102" s="123" t="str">
        <f>IF(VLOOKUP($V102&amp;Y$4,'Calcul Worksheet'!$A$3:$HS$86,162,FALSE)=0,"",VLOOKUP($V102&amp;Y$4,'Calcul Worksheet'!$A$3:$HS$86,162,FALSE))</f>
        <v/>
      </c>
      <c r="Z102" s="123" t="str">
        <f>IF(VLOOKUP($V102&amp;Z$4,'Calcul Worksheet'!$A$3:$HS$86,162,FALSE)=0,"",VLOOKUP($V102&amp;Z$4,'Calcul Worksheet'!$A$3:$HS$86,162,FALSE))</f>
        <v/>
      </c>
      <c r="AA102" s="123" t="str">
        <f>IF(VLOOKUP($V102&amp;AA$4,'Calcul Worksheet'!$A$3:$HS$86,162,FALSE)=0,"",VLOOKUP($V102&amp;AA$4,'Calcul Worksheet'!$A$3:$HS$86,162,FALSE))</f>
        <v/>
      </c>
      <c r="AB102" s="123" t="str">
        <f>IF(VLOOKUP($V102&amp;AB$4,'Calcul Worksheet'!$A$3:$HS$86,162,FALSE)=0,"",VLOOKUP($V102&amp;AB$4,'Calcul Worksheet'!$A$3:$HS$86,162,FALSE))</f>
        <v/>
      </c>
      <c r="AC102" s="123" t="str">
        <f>IF(VLOOKUP($V102&amp;AC$4,'Calcul Worksheet'!$A$3:$HS$86,162,FALSE)=0,"",VLOOKUP($V102&amp;AC$4,'Calcul Worksheet'!$A$3:$HS$86,162,FALSE))</f>
        <v/>
      </c>
      <c r="AD102" s="123" t="str">
        <f>IF(VLOOKUP($V102&amp;AD$4,'Calcul Worksheet'!$A$3:$HS$86,162,FALSE)=0,"",VLOOKUP($V102&amp;AD$4,'Calcul Worksheet'!$A$3:$HS$86,162,FALSE))</f>
        <v/>
      </c>
      <c r="AE102" s="123" t="str">
        <f>IF(VLOOKUP($V102&amp;AE$4,'Calcul Worksheet'!$A$3:$HS$86,162,FALSE)=0,"",VLOOKUP($V102&amp;AE$4,'Calcul Worksheet'!$A$3:$HS$86,162,FALSE))</f>
        <v/>
      </c>
      <c r="AF102" s="123" t="str">
        <f>IF(VLOOKUP($V102&amp;AF$4,'Calcul Worksheet'!$A$3:$HS$86,162,FALSE)=0,"",VLOOKUP($V102&amp;AF$4,'Calcul Worksheet'!$A$3:$HS$86,162,FALSE))</f>
        <v/>
      </c>
      <c r="AG102" s="123" t="str">
        <f>IF(VLOOKUP($V102&amp;AG$4,'Calcul Worksheet'!$A$3:$HS$86,162,FALSE)=0,"",VLOOKUP($V102&amp;AG$4,'Calcul Worksheet'!$A$3:$HS$86,162,FALSE))</f>
        <v/>
      </c>
      <c r="AH102" s="128" t="str">
        <f>IF(VLOOKUP($V102&amp;AH$4,'Calcul Worksheet'!$A$3:$HS$86,162,FALSE)=0,"",VLOOKUP($V102&amp;AH$4,'Calcul Worksheet'!$A$3:$HS$86,162,FALSE))</f>
        <v/>
      </c>
      <c r="AI102" s="201"/>
      <c r="AJ102" s="201"/>
      <c r="AK102" s="201"/>
      <c r="AL102" s="201"/>
      <c r="AM102" s="201"/>
      <c r="AN102" s="201"/>
      <c r="AO102" s="201"/>
      <c r="AP102" s="201"/>
    </row>
    <row r="103" spans="2:42" ht="21.95" customHeight="1">
      <c r="C103" s="108" t="s">
        <v>106</v>
      </c>
      <c r="D103" s="317" t="str">
        <f>IF(VLOOKUP($C103&amp;D$16,'∆Ct and 2^(-∆Ct) means'!$A$3:$BD$86,53,FALSE)=0,"",VLOOKUP($C103&amp;D$16,'∆Ct and 2^(-∆Ct) means'!$A$3:$BD$86,53,FALSE))</f>
        <v/>
      </c>
      <c r="E103" s="313" t="str">
        <f>IF(VLOOKUP($C103&amp;E$16,'∆Ct and 2^(-∆Ct) means'!$A$3:$BD$86,53,FALSE)=0,"",VLOOKUP($C103&amp;E$16,'∆Ct and 2^(-∆Ct) means'!$A$3:$BD$86,53,FALSE))</f>
        <v/>
      </c>
      <c r="F103" s="313" t="str">
        <f>IF(VLOOKUP($C103&amp;F$16,'∆Ct and 2^(-∆Ct) means'!$A$3:$BD$86,53,FALSE)=0,"",VLOOKUP($C103&amp;F$16,'∆Ct and 2^(-∆Ct) means'!$A$3:$BD$86,53,FALSE))</f>
        <v/>
      </c>
      <c r="G103" s="313" t="str">
        <f>IF(VLOOKUP($C103&amp;G$16,'∆Ct and 2^(-∆Ct) means'!$A$3:$BD$86,53,FALSE)=0,"",VLOOKUP($C103&amp;G$16,'∆Ct and 2^(-∆Ct) means'!$A$3:$BD$86,53,FALSE))</f>
        <v/>
      </c>
      <c r="H103" s="313" t="str">
        <f>IF(VLOOKUP($C103&amp;H$16,'∆Ct and 2^(-∆Ct) means'!$A$3:$BD$86,53,FALSE)=0,"",VLOOKUP($C103&amp;H$16,'∆Ct and 2^(-∆Ct) means'!$A$3:$BD$86,53,FALSE))</f>
        <v/>
      </c>
      <c r="I103" s="313" t="str">
        <f>IF(VLOOKUP($C103&amp;I$16,'∆Ct and 2^(-∆Ct) means'!$A$3:$BD$86,53,FALSE)=0,"",VLOOKUP($C103&amp;I$16,'∆Ct and 2^(-∆Ct) means'!$A$3:$BD$86,53,FALSE))</f>
        <v/>
      </c>
      <c r="J103" s="313" t="str">
        <f>IF(VLOOKUP($C103&amp;J$16,'∆Ct and 2^(-∆Ct) means'!$A$3:$BD$86,53,FALSE)=0,"",VLOOKUP($C103&amp;J$16,'∆Ct and 2^(-∆Ct) means'!$A$3:$BD$86,53,FALSE))</f>
        <v/>
      </c>
      <c r="K103" s="313" t="str">
        <f>IF(VLOOKUP($C103&amp;K$16,'∆Ct and 2^(-∆Ct) means'!$A$3:$BD$86,53,FALSE)=0,"",VLOOKUP($C103&amp;K$16,'∆Ct and 2^(-∆Ct) means'!$A$3:$BD$86,53,FALSE))</f>
        <v/>
      </c>
      <c r="L103" s="313" t="str">
        <f>IF(VLOOKUP($C103&amp;L$16,'∆Ct and 2^(-∆Ct) means'!$A$3:$BD$86,53,FALSE)=0,"",VLOOKUP($C103&amp;L$16,'∆Ct and 2^(-∆Ct) means'!$A$3:$BD$86,53,FALSE))</f>
        <v/>
      </c>
      <c r="M103" s="313" t="str">
        <f>IF(VLOOKUP($C103&amp;M$16,'∆Ct and 2^(-∆Ct) means'!$A$3:$BD$86,53,FALSE)=0,"",VLOOKUP($C103&amp;M$16,'∆Ct and 2^(-∆Ct) means'!$A$3:$BD$86,53,FALSE))</f>
        <v/>
      </c>
      <c r="N103" s="313" t="str">
        <f>IF(VLOOKUP($C103&amp;N$16,'∆Ct and 2^(-∆Ct) means'!$A$3:$BD$86,53,FALSE)=0,"",VLOOKUP($C103&amp;N$16,'∆Ct and 2^(-∆Ct) means'!$A$3:$BD$86,53,FALSE))</f>
        <v/>
      </c>
      <c r="O103" s="318" t="str">
        <f>IF(VLOOKUP($C103&amp;O$16,'∆Ct and 2^(-∆Ct) means'!$A$3:$BD$86,53,FALSE)=0,"",VLOOKUP($C103&amp;O$16,'∆Ct and 2^(-∆Ct) means'!$A$3:$BD$86,53,FALSE))</f>
        <v/>
      </c>
      <c r="P103" s="201"/>
      <c r="Q103" s="201"/>
      <c r="R103" s="201"/>
      <c r="S103" s="201"/>
      <c r="T103" s="201"/>
      <c r="U103" s="201"/>
      <c r="V103" s="108" t="s">
        <v>106</v>
      </c>
      <c r="W103" s="127" t="str">
        <f>IF(VLOOKUP($V103&amp;W$4,'Calcul Worksheet'!$A$3:$HS$86,162,FALSE)=0,"",VLOOKUP($V103&amp;W$4,'Calcul Worksheet'!$A$3:$HS$86,162,FALSE))</f>
        <v/>
      </c>
      <c r="X103" s="123" t="str">
        <f>IF(VLOOKUP($V103&amp;X$4,'Calcul Worksheet'!$A$3:$HS$86,162,FALSE)=0,"",VLOOKUP($V103&amp;X$4,'Calcul Worksheet'!$A$3:$HS$86,162,FALSE))</f>
        <v/>
      </c>
      <c r="Y103" s="123" t="str">
        <f>IF(VLOOKUP($V103&amp;Y$4,'Calcul Worksheet'!$A$3:$HS$86,162,FALSE)=0,"",VLOOKUP($V103&amp;Y$4,'Calcul Worksheet'!$A$3:$HS$86,162,FALSE))</f>
        <v/>
      </c>
      <c r="Z103" s="123" t="str">
        <f>IF(VLOOKUP($V103&amp;Z$4,'Calcul Worksheet'!$A$3:$HS$86,162,FALSE)=0,"",VLOOKUP($V103&amp;Z$4,'Calcul Worksheet'!$A$3:$HS$86,162,FALSE))</f>
        <v/>
      </c>
      <c r="AA103" s="123" t="str">
        <f>IF(VLOOKUP($V103&amp;AA$4,'Calcul Worksheet'!$A$3:$HS$86,162,FALSE)=0,"",VLOOKUP($V103&amp;AA$4,'Calcul Worksheet'!$A$3:$HS$86,162,FALSE))</f>
        <v/>
      </c>
      <c r="AB103" s="123" t="str">
        <f>IF(VLOOKUP($V103&amp;AB$4,'Calcul Worksheet'!$A$3:$HS$86,162,FALSE)=0,"",VLOOKUP($V103&amp;AB$4,'Calcul Worksheet'!$A$3:$HS$86,162,FALSE))</f>
        <v/>
      </c>
      <c r="AC103" s="123" t="str">
        <f>IF(VLOOKUP($V103&amp;AC$4,'Calcul Worksheet'!$A$3:$HS$86,162,FALSE)=0,"",VLOOKUP($V103&amp;AC$4,'Calcul Worksheet'!$A$3:$HS$86,162,FALSE))</f>
        <v/>
      </c>
      <c r="AD103" s="123" t="str">
        <f>IF(VLOOKUP($V103&amp;AD$4,'Calcul Worksheet'!$A$3:$HS$86,162,FALSE)=0,"",VLOOKUP($V103&amp;AD$4,'Calcul Worksheet'!$A$3:$HS$86,162,FALSE))</f>
        <v/>
      </c>
      <c r="AE103" s="123" t="str">
        <f>IF(VLOOKUP($V103&amp;AE$4,'Calcul Worksheet'!$A$3:$HS$86,162,FALSE)=0,"",VLOOKUP($V103&amp;AE$4,'Calcul Worksheet'!$A$3:$HS$86,162,FALSE))</f>
        <v/>
      </c>
      <c r="AF103" s="123" t="str">
        <f>IF(VLOOKUP($V103&amp;AF$4,'Calcul Worksheet'!$A$3:$HS$86,162,FALSE)=0,"",VLOOKUP($V103&amp;AF$4,'Calcul Worksheet'!$A$3:$HS$86,162,FALSE))</f>
        <v/>
      </c>
      <c r="AG103" s="123" t="str">
        <f>IF(VLOOKUP($V103&amp;AG$4,'Calcul Worksheet'!$A$3:$HS$86,162,FALSE)=0,"",VLOOKUP($V103&amp;AG$4,'Calcul Worksheet'!$A$3:$HS$86,162,FALSE))</f>
        <v/>
      </c>
      <c r="AH103" s="128" t="str">
        <f>IF(VLOOKUP($V103&amp;AH$4,'Calcul Worksheet'!$A$3:$HS$86,162,FALSE)=0,"",VLOOKUP($V103&amp;AH$4,'Calcul Worksheet'!$A$3:$HS$86,162,FALSE))</f>
        <v/>
      </c>
      <c r="AI103" s="201"/>
      <c r="AJ103" s="201"/>
      <c r="AK103" s="201"/>
      <c r="AL103" s="201"/>
      <c r="AM103" s="201"/>
      <c r="AN103" s="201"/>
      <c r="AO103" s="201"/>
      <c r="AP103" s="201"/>
    </row>
    <row r="104" spans="2:42" ht="21.95" customHeight="1">
      <c r="C104" s="108" t="s">
        <v>107</v>
      </c>
      <c r="D104" s="317" t="str">
        <f>IF(VLOOKUP($C104&amp;D$16,'∆Ct and 2^(-∆Ct) means'!$A$3:$BD$86,53,FALSE)=0,"",VLOOKUP($C104&amp;D$16,'∆Ct and 2^(-∆Ct) means'!$A$3:$BD$86,53,FALSE))</f>
        <v/>
      </c>
      <c r="E104" s="313" t="str">
        <f>IF(VLOOKUP($C104&amp;E$16,'∆Ct and 2^(-∆Ct) means'!$A$3:$BD$86,53,FALSE)=0,"",VLOOKUP($C104&amp;E$16,'∆Ct and 2^(-∆Ct) means'!$A$3:$BD$86,53,FALSE))</f>
        <v/>
      </c>
      <c r="F104" s="313" t="str">
        <f>IF(VLOOKUP($C104&amp;F$16,'∆Ct and 2^(-∆Ct) means'!$A$3:$BD$86,53,FALSE)=0,"",VLOOKUP($C104&amp;F$16,'∆Ct and 2^(-∆Ct) means'!$A$3:$BD$86,53,FALSE))</f>
        <v/>
      </c>
      <c r="G104" s="313" t="str">
        <f>IF(VLOOKUP($C104&amp;G$16,'∆Ct and 2^(-∆Ct) means'!$A$3:$BD$86,53,FALSE)=0,"",VLOOKUP($C104&amp;G$16,'∆Ct and 2^(-∆Ct) means'!$A$3:$BD$86,53,FALSE))</f>
        <v/>
      </c>
      <c r="H104" s="313" t="str">
        <f>IF(VLOOKUP($C104&amp;H$16,'∆Ct and 2^(-∆Ct) means'!$A$3:$BD$86,53,FALSE)=0,"",VLOOKUP($C104&amp;H$16,'∆Ct and 2^(-∆Ct) means'!$A$3:$BD$86,53,FALSE))</f>
        <v/>
      </c>
      <c r="I104" s="313" t="str">
        <f>IF(VLOOKUP($C104&amp;I$16,'∆Ct and 2^(-∆Ct) means'!$A$3:$BD$86,53,FALSE)=0,"",VLOOKUP($C104&amp;I$16,'∆Ct and 2^(-∆Ct) means'!$A$3:$BD$86,53,FALSE))</f>
        <v/>
      </c>
      <c r="J104" s="313" t="str">
        <f>IF(VLOOKUP($C104&amp;J$16,'∆Ct and 2^(-∆Ct) means'!$A$3:$BD$86,53,FALSE)=0,"",VLOOKUP($C104&amp;J$16,'∆Ct and 2^(-∆Ct) means'!$A$3:$BD$86,53,FALSE))</f>
        <v/>
      </c>
      <c r="K104" s="313" t="str">
        <f>IF(VLOOKUP($C104&amp;K$16,'∆Ct and 2^(-∆Ct) means'!$A$3:$BD$86,53,FALSE)=0,"",VLOOKUP($C104&amp;K$16,'∆Ct and 2^(-∆Ct) means'!$A$3:$BD$86,53,FALSE))</f>
        <v/>
      </c>
      <c r="L104" s="313" t="str">
        <f>IF(VLOOKUP($C104&amp;L$16,'∆Ct and 2^(-∆Ct) means'!$A$3:$BD$86,53,FALSE)=0,"",VLOOKUP($C104&amp;L$16,'∆Ct and 2^(-∆Ct) means'!$A$3:$BD$86,53,FALSE))</f>
        <v/>
      </c>
      <c r="M104" s="313" t="str">
        <f>IF(VLOOKUP($C104&amp;M$16,'∆Ct and 2^(-∆Ct) means'!$A$3:$BD$86,53,FALSE)=0,"",VLOOKUP($C104&amp;M$16,'∆Ct and 2^(-∆Ct) means'!$A$3:$BD$86,53,FALSE))</f>
        <v/>
      </c>
      <c r="N104" s="313" t="str">
        <f>IF(VLOOKUP($C104&amp;N$16,'∆Ct and 2^(-∆Ct) means'!$A$3:$BD$86,53,FALSE)=0,"",VLOOKUP($C104&amp;N$16,'∆Ct and 2^(-∆Ct) means'!$A$3:$BD$86,53,FALSE))</f>
        <v/>
      </c>
      <c r="O104" s="318" t="str">
        <f>IF(VLOOKUP($C104&amp;O$16,'∆Ct and 2^(-∆Ct) means'!$A$3:$BD$86,53,FALSE)=0,"",VLOOKUP($C104&amp;O$16,'∆Ct and 2^(-∆Ct) means'!$A$3:$BD$86,53,FALSE))</f>
        <v/>
      </c>
      <c r="P104" s="201"/>
      <c r="Q104" s="201"/>
      <c r="R104" s="201"/>
      <c r="S104" s="201"/>
      <c r="T104" s="201"/>
      <c r="U104" s="201"/>
      <c r="V104" s="108" t="s">
        <v>107</v>
      </c>
      <c r="W104" s="127" t="str">
        <f>IF(VLOOKUP($V104&amp;W$4,'Calcul Worksheet'!$A$3:$HS$86,162,FALSE)=0,"",VLOOKUP($V104&amp;W$4,'Calcul Worksheet'!$A$3:$HS$86,162,FALSE))</f>
        <v/>
      </c>
      <c r="X104" s="123" t="str">
        <f>IF(VLOOKUP($V104&amp;X$4,'Calcul Worksheet'!$A$3:$HS$86,162,FALSE)=0,"",VLOOKUP($V104&amp;X$4,'Calcul Worksheet'!$A$3:$HS$86,162,FALSE))</f>
        <v/>
      </c>
      <c r="Y104" s="123" t="str">
        <f>IF(VLOOKUP($V104&amp;Y$4,'Calcul Worksheet'!$A$3:$HS$86,162,FALSE)=0,"",VLOOKUP($V104&amp;Y$4,'Calcul Worksheet'!$A$3:$HS$86,162,FALSE))</f>
        <v/>
      </c>
      <c r="Z104" s="123" t="str">
        <f>IF(VLOOKUP($V104&amp;Z$4,'Calcul Worksheet'!$A$3:$HS$86,162,FALSE)=0,"",VLOOKUP($V104&amp;Z$4,'Calcul Worksheet'!$A$3:$HS$86,162,FALSE))</f>
        <v/>
      </c>
      <c r="AA104" s="123" t="str">
        <f>IF(VLOOKUP($V104&amp;AA$4,'Calcul Worksheet'!$A$3:$HS$86,162,FALSE)=0,"",VLOOKUP($V104&amp;AA$4,'Calcul Worksheet'!$A$3:$HS$86,162,FALSE))</f>
        <v/>
      </c>
      <c r="AB104" s="123" t="str">
        <f>IF(VLOOKUP($V104&amp;AB$4,'Calcul Worksheet'!$A$3:$HS$86,162,FALSE)=0,"",VLOOKUP($V104&amp;AB$4,'Calcul Worksheet'!$A$3:$HS$86,162,FALSE))</f>
        <v/>
      </c>
      <c r="AC104" s="123" t="str">
        <f>IF(VLOOKUP($V104&amp;AC$4,'Calcul Worksheet'!$A$3:$HS$86,162,FALSE)=0,"",VLOOKUP($V104&amp;AC$4,'Calcul Worksheet'!$A$3:$HS$86,162,FALSE))</f>
        <v/>
      </c>
      <c r="AD104" s="123" t="str">
        <f>IF(VLOOKUP($V104&amp;AD$4,'Calcul Worksheet'!$A$3:$HS$86,162,FALSE)=0,"",VLOOKUP($V104&amp;AD$4,'Calcul Worksheet'!$A$3:$HS$86,162,FALSE))</f>
        <v/>
      </c>
      <c r="AE104" s="123" t="str">
        <f>IF(VLOOKUP($V104&amp;AE$4,'Calcul Worksheet'!$A$3:$HS$86,162,FALSE)=0,"",VLOOKUP($V104&amp;AE$4,'Calcul Worksheet'!$A$3:$HS$86,162,FALSE))</f>
        <v/>
      </c>
      <c r="AF104" s="123" t="str">
        <f>IF(VLOOKUP($V104&amp;AF$4,'Calcul Worksheet'!$A$3:$HS$86,162,FALSE)=0,"",VLOOKUP($V104&amp;AF$4,'Calcul Worksheet'!$A$3:$HS$86,162,FALSE))</f>
        <v/>
      </c>
      <c r="AG104" s="123" t="str">
        <f>IF(VLOOKUP($V104&amp;AG$4,'Calcul Worksheet'!$A$3:$HS$86,162,FALSE)=0,"",VLOOKUP($V104&amp;AG$4,'Calcul Worksheet'!$A$3:$HS$86,162,FALSE))</f>
        <v/>
      </c>
      <c r="AH104" s="128" t="str">
        <f>IF(VLOOKUP($V104&amp;AH$4,'Calcul Worksheet'!$A$3:$HS$86,162,FALSE)=0,"",VLOOKUP($V104&amp;AH$4,'Calcul Worksheet'!$A$3:$HS$86,162,FALSE))</f>
        <v/>
      </c>
      <c r="AI104" s="201"/>
      <c r="AJ104" s="201"/>
      <c r="AK104" s="201"/>
      <c r="AL104" s="201"/>
      <c r="AM104" s="201"/>
      <c r="AN104" s="201"/>
      <c r="AO104" s="201"/>
      <c r="AP104" s="201"/>
    </row>
    <row r="105" spans="2:42" ht="21.95" customHeight="1">
      <c r="C105" s="108" t="s">
        <v>108</v>
      </c>
      <c r="D105" s="317" t="str">
        <f>IF(VLOOKUP($C105&amp;D$16,'∆Ct and 2^(-∆Ct) means'!$A$3:$BD$86,53,FALSE)=0,"",VLOOKUP($C105&amp;D$16,'∆Ct and 2^(-∆Ct) means'!$A$3:$BD$86,53,FALSE))</f>
        <v/>
      </c>
      <c r="E105" s="313" t="str">
        <f>IF(VLOOKUP($C105&amp;E$16,'∆Ct and 2^(-∆Ct) means'!$A$3:$BD$86,53,FALSE)=0,"",VLOOKUP($C105&amp;E$16,'∆Ct and 2^(-∆Ct) means'!$A$3:$BD$86,53,FALSE))</f>
        <v/>
      </c>
      <c r="F105" s="313" t="str">
        <f>IF(VLOOKUP($C105&amp;F$16,'∆Ct and 2^(-∆Ct) means'!$A$3:$BD$86,53,FALSE)=0,"",VLOOKUP($C105&amp;F$16,'∆Ct and 2^(-∆Ct) means'!$A$3:$BD$86,53,FALSE))</f>
        <v/>
      </c>
      <c r="G105" s="313" t="str">
        <f>IF(VLOOKUP($C105&amp;G$16,'∆Ct and 2^(-∆Ct) means'!$A$3:$BD$86,53,FALSE)=0,"",VLOOKUP($C105&amp;G$16,'∆Ct and 2^(-∆Ct) means'!$A$3:$BD$86,53,FALSE))</f>
        <v/>
      </c>
      <c r="H105" s="313" t="str">
        <f>IF(VLOOKUP($C105&amp;H$16,'∆Ct and 2^(-∆Ct) means'!$A$3:$BD$86,53,FALSE)=0,"",VLOOKUP($C105&amp;H$16,'∆Ct and 2^(-∆Ct) means'!$A$3:$BD$86,53,FALSE))</f>
        <v/>
      </c>
      <c r="I105" s="313" t="str">
        <f>IF(VLOOKUP($C105&amp;I$16,'∆Ct and 2^(-∆Ct) means'!$A$3:$BD$86,53,FALSE)=0,"",VLOOKUP($C105&amp;I$16,'∆Ct and 2^(-∆Ct) means'!$A$3:$BD$86,53,FALSE))</f>
        <v/>
      </c>
      <c r="J105" s="313" t="str">
        <f>IF(VLOOKUP($C105&amp;J$16,'∆Ct and 2^(-∆Ct) means'!$A$3:$BD$86,53,FALSE)=0,"",VLOOKUP($C105&amp;J$16,'∆Ct and 2^(-∆Ct) means'!$A$3:$BD$86,53,FALSE))</f>
        <v/>
      </c>
      <c r="K105" s="313" t="str">
        <f>IF(VLOOKUP($C105&amp;K$16,'∆Ct and 2^(-∆Ct) means'!$A$3:$BD$86,53,FALSE)=0,"",VLOOKUP($C105&amp;K$16,'∆Ct and 2^(-∆Ct) means'!$A$3:$BD$86,53,FALSE))</f>
        <v/>
      </c>
      <c r="L105" s="313" t="str">
        <f>IF(VLOOKUP($C105&amp;L$16,'∆Ct and 2^(-∆Ct) means'!$A$3:$BD$86,53,FALSE)=0,"",VLOOKUP($C105&amp;L$16,'∆Ct and 2^(-∆Ct) means'!$A$3:$BD$86,53,FALSE))</f>
        <v/>
      </c>
      <c r="M105" s="313" t="str">
        <f>IF(VLOOKUP($C105&amp;M$16,'∆Ct and 2^(-∆Ct) means'!$A$3:$BD$86,53,FALSE)=0,"",VLOOKUP($C105&amp;M$16,'∆Ct and 2^(-∆Ct) means'!$A$3:$BD$86,53,FALSE))</f>
        <v/>
      </c>
      <c r="N105" s="313" t="str">
        <f>IF(VLOOKUP($C105&amp;N$16,'∆Ct and 2^(-∆Ct) means'!$A$3:$BD$86,53,FALSE)=0,"",VLOOKUP($C105&amp;N$16,'∆Ct and 2^(-∆Ct) means'!$A$3:$BD$86,53,FALSE))</f>
        <v/>
      </c>
      <c r="O105" s="318" t="str">
        <f>IF(VLOOKUP($C105&amp;O$16,'∆Ct and 2^(-∆Ct) means'!$A$3:$BD$86,53,FALSE)=0,"",VLOOKUP($C105&amp;O$16,'∆Ct and 2^(-∆Ct) means'!$A$3:$BD$86,53,FALSE))</f>
        <v/>
      </c>
      <c r="P105" s="201"/>
      <c r="Q105" s="201"/>
      <c r="R105" s="201"/>
      <c r="S105" s="201"/>
      <c r="T105" s="201"/>
      <c r="U105" s="201"/>
      <c r="V105" s="108" t="s">
        <v>108</v>
      </c>
      <c r="W105" s="127" t="str">
        <f>IF(VLOOKUP($V105&amp;W$4,'Calcul Worksheet'!$A$3:$HS$86,162,FALSE)=0,"",VLOOKUP($V105&amp;W$4,'Calcul Worksheet'!$A$3:$HS$86,162,FALSE))</f>
        <v/>
      </c>
      <c r="X105" s="123" t="str">
        <f>IF(VLOOKUP($V105&amp;X$4,'Calcul Worksheet'!$A$3:$HS$86,162,FALSE)=0,"",VLOOKUP($V105&amp;X$4,'Calcul Worksheet'!$A$3:$HS$86,162,FALSE))</f>
        <v/>
      </c>
      <c r="Y105" s="123" t="str">
        <f>IF(VLOOKUP($V105&amp;Y$4,'Calcul Worksheet'!$A$3:$HS$86,162,FALSE)=0,"",VLOOKUP($V105&amp;Y$4,'Calcul Worksheet'!$A$3:$HS$86,162,FALSE))</f>
        <v/>
      </c>
      <c r="Z105" s="123" t="str">
        <f>IF(VLOOKUP($V105&amp;Z$4,'Calcul Worksheet'!$A$3:$HS$86,162,FALSE)=0,"",VLOOKUP($V105&amp;Z$4,'Calcul Worksheet'!$A$3:$HS$86,162,FALSE))</f>
        <v/>
      </c>
      <c r="AA105" s="123" t="str">
        <f>IF(VLOOKUP($V105&amp;AA$4,'Calcul Worksheet'!$A$3:$HS$86,162,FALSE)=0,"",VLOOKUP($V105&amp;AA$4,'Calcul Worksheet'!$A$3:$HS$86,162,FALSE))</f>
        <v/>
      </c>
      <c r="AB105" s="123" t="str">
        <f>IF(VLOOKUP($V105&amp;AB$4,'Calcul Worksheet'!$A$3:$HS$86,162,FALSE)=0,"",VLOOKUP($V105&amp;AB$4,'Calcul Worksheet'!$A$3:$HS$86,162,FALSE))</f>
        <v/>
      </c>
      <c r="AC105" s="123" t="str">
        <f>IF(VLOOKUP($V105&amp;AC$4,'Calcul Worksheet'!$A$3:$HS$86,162,FALSE)=0,"",VLOOKUP($V105&amp;AC$4,'Calcul Worksheet'!$A$3:$HS$86,162,FALSE))</f>
        <v/>
      </c>
      <c r="AD105" s="123" t="str">
        <f>IF(VLOOKUP($V105&amp;AD$4,'Calcul Worksheet'!$A$3:$HS$86,162,FALSE)=0,"",VLOOKUP($V105&amp;AD$4,'Calcul Worksheet'!$A$3:$HS$86,162,FALSE))</f>
        <v/>
      </c>
      <c r="AE105" s="123" t="str">
        <f>IF(VLOOKUP($V105&amp;AE$4,'Calcul Worksheet'!$A$3:$HS$86,162,FALSE)=0,"",VLOOKUP($V105&amp;AE$4,'Calcul Worksheet'!$A$3:$HS$86,162,FALSE))</f>
        <v/>
      </c>
      <c r="AF105" s="123" t="str">
        <f>IF(VLOOKUP($V105&amp;AF$4,'Calcul Worksheet'!$A$3:$HS$86,162,FALSE)=0,"",VLOOKUP($V105&amp;AF$4,'Calcul Worksheet'!$A$3:$HS$86,162,FALSE))</f>
        <v/>
      </c>
      <c r="AG105" s="123" t="str">
        <f>IF(VLOOKUP($V105&amp;AG$4,'Calcul Worksheet'!$A$3:$HS$86,162,FALSE)=0,"",VLOOKUP($V105&amp;AG$4,'Calcul Worksheet'!$A$3:$HS$86,162,FALSE))</f>
        <v/>
      </c>
      <c r="AH105" s="128" t="str">
        <f>IF(VLOOKUP($V105&amp;AH$4,'Calcul Worksheet'!$A$3:$HS$86,162,FALSE)=0,"",VLOOKUP($V105&amp;AH$4,'Calcul Worksheet'!$A$3:$HS$86,162,FALSE))</f>
        <v/>
      </c>
      <c r="AI105" s="201"/>
      <c r="AJ105" s="201"/>
      <c r="AK105" s="201"/>
      <c r="AL105" s="201"/>
      <c r="AM105" s="201"/>
      <c r="AN105" s="201"/>
      <c r="AO105" s="201"/>
      <c r="AP105" s="201"/>
    </row>
    <row r="106" spans="2:42" ht="21.95" customHeight="1">
      <c r="C106" s="108" t="s">
        <v>109</v>
      </c>
      <c r="D106" s="317" t="str">
        <f>IF(VLOOKUP($C106&amp;D$16,'∆Ct and 2^(-∆Ct) means'!$A$3:$BD$86,53,FALSE)=0,"",VLOOKUP($C106&amp;D$16,'∆Ct and 2^(-∆Ct) means'!$A$3:$BD$86,53,FALSE))</f>
        <v/>
      </c>
      <c r="E106" s="313" t="str">
        <f>IF(VLOOKUP($C106&amp;E$16,'∆Ct and 2^(-∆Ct) means'!$A$3:$BD$86,53,FALSE)=0,"",VLOOKUP($C106&amp;E$16,'∆Ct and 2^(-∆Ct) means'!$A$3:$BD$86,53,FALSE))</f>
        <v/>
      </c>
      <c r="F106" s="313" t="str">
        <f>IF(VLOOKUP($C106&amp;F$16,'∆Ct and 2^(-∆Ct) means'!$A$3:$BD$86,53,FALSE)=0,"",VLOOKUP($C106&amp;F$16,'∆Ct and 2^(-∆Ct) means'!$A$3:$BD$86,53,FALSE))</f>
        <v/>
      </c>
      <c r="G106" s="313" t="str">
        <f>IF(VLOOKUP($C106&amp;G$16,'∆Ct and 2^(-∆Ct) means'!$A$3:$BD$86,53,FALSE)=0,"",VLOOKUP($C106&amp;G$16,'∆Ct and 2^(-∆Ct) means'!$A$3:$BD$86,53,FALSE))</f>
        <v/>
      </c>
      <c r="H106" s="313" t="str">
        <f>IF(VLOOKUP($C106&amp;H$16,'∆Ct and 2^(-∆Ct) means'!$A$3:$BD$86,53,FALSE)=0,"",VLOOKUP($C106&amp;H$16,'∆Ct and 2^(-∆Ct) means'!$A$3:$BD$86,53,FALSE))</f>
        <v/>
      </c>
      <c r="I106" s="313" t="str">
        <f>IF(VLOOKUP($C106&amp;I$16,'∆Ct and 2^(-∆Ct) means'!$A$3:$BD$86,53,FALSE)=0,"",VLOOKUP($C106&amp;I$16,'∆Ct and 2^(-∆Ct) means'!$A$3:$BD$86,53,FALSE))</f>
        <v/>
      </c>
      <c r="J106" s="313" t="str">
        <f>IF(VLOOKUP($C106&amp;J$16,'∆Ct and 2^(-∆Ct) means'!$A$3:$BD$86,53,FALSE)=0,"",VLOOKUP($C106&amp;J$16,'∆Ct and 2^(-∆Ct) means'!$A$3:$BD$86,53,FALSE))</f>
        <v/>
      </c>
      <c r="K106" s="313" t="str">
        <f>IF(VLOOKUP($C106&amp;K$16,'∆Ct and 2^(-∆Ct) means'!$A$3:$BD$86,53,FALSE)=0,"",VLOOKUP($C106&amp;K$16,'∆Ct and 2^(-∆Ct) means'!$A$3:$BD$86,53,FALSE))</f>
        <v/>
      </c>
      <c r="L106" s="313" t="str">
        <f>IF(VLOOKUP($C106&amp;L$16,'∆Ct and 2^(-∆Ct) means'!$A$3:$BD$86,53,FALSE)=0,"",VLOOKUP($C106&amp;L$16,'∆Ct and 2^(-∆Ct) means'!$A$3:$BD$86,53,FALSE))</f>
        <v/>
      </c>
      <c r="M106" s="313" t="str">
        <f>IF(VLOOKUP($C106&amp;M$16,'∆Ct and 2^(-∆Ct) means'!$A$3:$BD$86,53,FALSE)=0,"",VLOOKUP($C106&amp;M$16,'∆Ct and 2^(-∆Ct) means'!$A$3:$BD$86,53,FALSE))</f>
        <v/>
      </c>
      <c r="N106" s="313" t="str">
        <f>IF(VLOOKUP($C106&amp;N$16,'∆Ct and 2^(-∆Ct) means'!$A$3:$BD$86,53,FALSE)=0,"",VLOOKUP($C106&amp;N$16,'∆Ct and 2^(-∆Ct) means'!$A$3:$BD$86,53,FALSE))</f>
        <v/>
      </c>
      <c r="O106" s="318" t="str">
        <f>IF(VLOOKUP($C106&amp;O$16,'∆Ct and 2^(-∆Ct) means'!$A$3:$BD$86,53,FALSE)=0,"",VLOOKUP($C106&amp;O$16,'∆Ct and 2^(-∆Ct) means'!$A$3:$BD$86,53,FALSE))</f>
        <v/>
      </c>
      <c r="P106" s="201"/>
      <c r="Q106" s="201"/>
      <c r="R106" s="201"/>
      <c r="S106" s="201"/>
      <c r="T106" s="201"/>
      <c r="U106" s="201"/>
      <c r="V106" s="108" t="s">
        <v>109</v>
      </c>
      <c r="W106" s="127" t="str">
        <f>IF(VLOOKUP($V106&amp;W$4,'Calcul Worksheet'!$A$3:$HS$86,162,FALSE)=0,"",VLOOKUP($V106&amp;W$4,'Calcul Worksheet'!$A$3:$HS$86,162,FALSE))</f>
        <v/>
      </c>
      <c r="X106" s="123" t="str">
        <f>IF(VLOOKUP($V106&amp;X$4,'Calcul Worksheet'!$A$3:$HS$86,162,FALSE)=0,"",VLOOKUP($V106&amp;X$4,'Calcul Worksheet'!$A$3:$HS$86,162,FALSE))</f>
        <v/>
      </c>
      <c r="Y106" s="123" t="str">
        <f>IF(VLOOKUP($V106&amp;Y$4,'Calcul Worksheet'!$A$3:$HS$86,162,FALSE)=0,"",VLOOKUP($V106&amp;Y$4,'Calcul Worksheet'!$A$3:$HS$86,162,FALSE))</f>
        <v/>
      </c>
      <c r="Z106" s="123" t="str">
        <f>IF(VLOOKUP($V106&amp;Z$4,'Calcul Worksheet'!$A$3:$HS$86,162,FALSE)=0,"",VLOOKUP($V106&amp;Z$4,'Calcul Worksheet'!$A$3:$HS$86,162,FALSE))</f>
        <v/>
      </c>
      <c r="AA106" s="123" t="str">
        <f>IF(VLOOKUP($V106&amp;AA$4,'Calcul Worksheet'!$A$3:$HS$86,162,FALSE)=0,"",VLOOKUP($V106&amp;AA$4,'Calcul Worksheet'!$A$3:$HS$86,162,FALSE))</f>
        <v/>
      </c>
      <c r="AB106" s="123" t="str">
        <f>IF(VLOOKUP($V106&amp;AB$4,'Calcul Worksheet'!$A$3:$HS$86,162,FALSE)=0,"",VLOOKUP($V106&amp;AB$4,'Calcul Worksheet'!$A$3:$HS$86,162,FALSE))</f>
        <v/>
      </c>
      <c r="AC106" s="123" t="str">
        <f>IF(VLOOKUP($V106&amp;AC$4,'Calcul Worksheet'!$A$3:$HS$86,162,FALSE)=0,"",VLOOKUP($V106&amp;AC$4,'Calcul Worksheet'!$A$3:$HS$86,162,FALSE))</f>
        <v/>
      </c>
      <c r="AD106" s="123" t="str">
        <f>IF(VLOOKUP($V106&amp;AD$4,'Calcul Worksheet'!$A$3:$HS$86,162,FALSE)=0,"",VLOOKUP($V106&amp;AD$4,'Calcul Worksheet'!$A$3:$HS$86,162,FALSE))</f>
        <v/>
      </c>
      <c r="AE106" s="123" t="str">
        <f>IF(VLOOKUP($V106&amp;AE$4,'Calcul Worksheet'!$A$3:$HS$86,162,FALSE)=0,"",VLOOKUP($V106&amp;AE$4,'Calcul Worksheet'!$A$3:$HS$86,162,FALSE))</f>
        <v/>
      </c>
      <c r="AF106" s="123" t="str">
        <f>IF(VLOOKUP($V106&amp;AF$4,'Calcul Worksheet'!$A$3:$HS$86,162,FALSE)=0,"",VLOOKUP($V106&amp;AF$4,'Calcul Worksheet'!$A$3:$HS$86,162,FALSE))</f>
        <v/>
      </c>
      <c r="AG106" s="123" t="str">
        <f>IF(VLOOKUP($V106&amp;AG$4,'Calcul Worksheet'!$A$3:$HS$86,162,FALSE)=0,"",VLOOKUP($V106&amp;AG$4,'Calcul Worksheet'!$A$3:$HS$86,162,FALSE))</f>
        <v/>
      </c>
      <c r="AH106" s="128" t="str">
        <f>IF(VLOOKUP($V106&amp;AH$4,'Calcul Worksheet'!$A$3:$HS$86,162,FALSE)=0,"",VLOOKUP($V106&amp;AH$4,'Calcul Worksheet'!$A$3:$HS$86,162,FALSE))</f>
        <v/>
      </c>
      <c r="AI106" s="201"/>
      <c r="AJ106" s="201"/>
      <c r="AK106" s="201"/>
      <c r="AL106" s="201"/>
      <c r="AM106" s="201"/>
      <c r="AN106" s="201"/>
      <c r="AO106" s="201"/>
      <c r="AP106" s="201"/>
    </row>
    <row r="107" spans="2:42" ht="21.95" customHeight="1">
      <c r="C107" s="108" t="s">
        <v>110</v>
      </c>
      <c r="D107" s="319" t="str">
        <f>IF(VLOOKUP($C107&amp;D$16,'∆Ct and 2^(-∆Ct) means'!$A$3:$BD$86,53,FALSE)=0,"",VLOOKUP($C107&amp;D$16,'∆Ct and 2^(-∆Ct) means'!$A$3:$BD$86,53,FALSE))</f>
        <v/>
      </c>
      <c r="E107" s="320" t="str">
        <f>IF(VLOOKUP($C107&amp;E$16,'∆Ct and 2^(-∆Ct) means'!$A$3:$BD$86,53,FALSE)=0,"",VLOOKUP($C107&amp;E$16,'∆Ct and 2^(-∆Ct) means'!$A$3:$BD$86,53,FALSE))</f>
        <v/>
      </c>
      <c r="F107" s="320" t="str">
        <f>IF(VLOOKUP($C107&amp;F$16,'∆Ct and 2^(-∆Ct) means'!$A$3:$BD$86,53,FALSE)=0,"",VLOOKUP($C107&amp;F$16,'∆Ct and 2^(-∆Ct) means'!$A$3:$BD$86,53,FALSE))</f>
        <v/>
      </c>
      <c r="G107" s="320" t="str">
        <f>IF(VLOOKUP($C107&amp;G$16,'∆Ct and 2^(-∆Ct) means'!$A$3:$BD$86,53,FALSE)=0,"",VLOOKUP($C107&amp;G$16,'∆Ct and 2^(-∆Ct) means'!$A$3:$BD$86,53,FALSE))</f>
        <v/>
      </c>
      <c r="H107" s="320" t="str">
        <f>IF(VLOOKUP($C107&amp;H$16,'∆Ct and 2^(-∆Ct) means'!$A$3:$BD$86,53,FALSE)=0,"",VLOOKUP($C107&amp;H$16,'∆Ct and 2^(-∆Ct) means'!$A$3:$BD$86,53,FALSE))</f>
        <v/>
      </c>
      <c r="I107" s="320" t="str">
        <f>IF(VLOOKUP($C107&amp;I$16,'∆Ct and 2^(-∆Ct) means'!$A$3:$BD$86,53,FALSE)=0,"",VLOOKUP($C107&amp;I$16,'∆Ct and 2^(-∆Ct) means'!$A$3:$BD$86,53,FALSE))</f>
        <v/>
      </c>
      <c r="J107" s="320" t="str">
        <f>IF(VLOOKUP($C107&amp;J$16,'∆Ct and 2^(-∆Ct) means'!$A$3:$BD$86,53,FALSE)=0,"",VLOOKUP($C107&amp;J$16,'∆Ct and 2^(-∆Ct) means'!$A$3:$BD$86,53,FALSE))</f>
        <v/>
      </c>
      <c r="K107" s="320" t="str">
        <f>IF(VLOOKUP($C107&amp;K$16,'∆Ct and 2^(-∆Ct) means'!$A$3:$BD$86,53,FALSE)=0,"",VLOOKUP($C107&amp;K$16,'∆Ct and 2^(-∆Ct) means'!$A$3:$BD$86,53,FALSE))</f>
        <v/>
      </c>
      <c r="L107" s="320" t="str">
        <f>IF(VLOOKUP($C107&amp;L$16,'∆Ct and 2^(-∆Ct) means'!$A$3:$BD$86,53,FALSE)=0,"",VLOOKUP($C107&amp;L$16,'∆Ct and 2^(-∆Ct) means'!$A$3:$BD$86,53,FALSE))</f>
        <v/>
      </c>
      <c r="M107" s="320" t="str">
        <f>IF(VLOOKUP($C107&amp;M$16,'∆Ct and 2^(-∆Ct) means'!$A$3:$BD$86,53,FALSE)=0,"",VLOOKUP($C107&amp;M$16,'∆Ct and 2^(-∆Ct) means'!$A$3:$BD$86,53,FALSE))</f>
        <v/>
      </c>
      <c r="N107" s="320" t="str">
        <f>IF(VLOOKUP($C107&amp;N$16,'∆Ct and 2^(-∆Ct) means'!$A$3:$BD$86,53,FALSE)=0,"",VLOOKUP($C107&amp;N$16,'∆Ct and 2^(-∆Ct) means'!$A$3:$BD$86,53,FALSE))</f>
        <v/>
      </c>
      <c r="O107" s="321" t="str">
        <f>IF(VLOOKUP($C107&amp;O$16,'∆Ct and 2^(-∆Ct) means'!$A$3:$BD$86,53,FALSE)=0,"",VLOOKUP($C107&amp;O$16,'∆Ct and 2^(-∆Ct) means'!$A$3:$BD$86,53,FALSE))</f>
        <v/>
      </c>
      <c r="P107" s="201"/>
      <c r="Q107" s="201"/>
      <c r="R107" s="201"/>
      <c r="S107" s="201"/>
      <c r="T107" s="201"/>
      <c r="U107" s="201"/>
      <c r="V107" s="108" t="s">
        <v>110</v>
      </c>
      <c r="W107" s="129" t="str">
        <f>IF(VLOOKUP($V107&amp;W$4,'Calcul Worksheet'!$A$3:$HS$86,162,FALSE)=0,"",VLOOKUP($V107&amp;W$4,'Calcul Worksheet'!$A$3:$HS$86,162,FALSE))</f>
        <v/>
      </c>
      <c r="X107" s="130" t="str">
        <f>IF(VLOOKUP($V107&amp;X$4,'Calcul Worksheet'!$A$3:$HS$86,162,FALSE)=0,"",VLOOKUP($V107&amp;X$4,'Calcul Worksheet'!$A$3:$HS$86,162,FALSE))</f>
        <v/>
      </c>
      <c r="Y107" s="130" t="str">
        <f>IF(VLOOKUP($V107&amp;Y$4,'Calcul Worksheet'!$A$3:$HS$86,162,FALSE)=0,"",VLOOKUP($V107&amp;Y$4,'Calcul Worksheet'!$A$3:$HS$86,162,FALSE))</f>
        <v/>
      </c>
      <c r="Z107" s="130" t="str">
        <f>IF(VLOOKUP($V107&amp;Z$4,'Calcul Worksheet'!$A$3:$HS$86,162,FALSE)=0,"",VLOOKUP($V107&amp;Z$4,'Calcul Worksheet'!$A$3:$HS$86,162,FALSE))</f>
        <v/>
      </c>
      <c r="AA107" s="130" t="str">
        <f>IF(VLOOKUP($V107&amp;AA$4,'Calcul Worksheet'!$A$3:$HS$86,162,FALSE)=0,"",VLOOKUP($V107&amp;AA$4,'Calcul Worksheet'!$A$3:$HS$86,162,FALSE))</f>
        <v/>
      </c>
      <c r="AB107" s="130" t="str">
        <f>IF(VLOOKUP($V107&amp;AB$4,'Calcul Worksheet'!$A$3:$HS$86,162,FALSE)=0,"",VLOOKUP($V107&amp;AB$4,'Calcul Worksheet'!$A$3:$HS$86,162,FALSE))</f>
        <v/>
      </c>
      <c r="AC107" s="130" t="str">
        <f>IF(VLOOKUP($V107&amp;AC$4,'Calcul Worksheet'!$A$3:$HS$86,162,FALSE)=0,"",VLOOKUP($V107&amp;AC$4,'Calcul Worksheet'!$A$3:$HS$86,162,FALSE))</f>
        <v/>
      </c>
      <c r="AD107" s="130" t="str">
        <f>IF(VLOOKUP($V107&amp;AD$4,'Calcul Worksheet'!$A$3:$HS$86,162,FALSE)=0,"",VLOOKUP($V107&amp;AD$4,'Calcul Worksheet'!$A$3:$HS$86,162,FALSE))</f>
        <v/>
      </c>
      <c r="AE107" s="130" t="str">
        <f>IF(VLOOKUP($V107&amp;AE$4,'Calcul Worksheet'!$A$3:$HS$86,162,FALSE)=0,"",VLOOKUP($V107&amp;AE$4,'Calcul Worksheet'!$A$3:$HS$86,162,FALSE))</f>
        <v/>
      </c>
      <c r="AF107" s="130" t="str">
        <f>IF(VLOOKUP($V107&amp;AF$4,'Calcul Worksheet'!$A$3:$HS$86,162,FALSE)=0,"",VLOOKUP($V107&amp;AF$4,'Calcul Worksheet'!$A$3:$HS$86,162,FALSE))</f>
        <v/>
      </c>
      <c r="AG107" s="130" t="str">
        <f>IF(VLOOKUP($V107&amp;AG$4,'Calcul Worksheet'!$A$3:$HS$86,162,FALSE)=0,"",VLOOKUP($V107&amp;AG$4,'Calcul Worksheet'!$A$3:$HS$86,162,FALSE))</f>
        <v/>
      </c>
      <c r="AH107" s="131" t="str">
        <f>IF(VLOOKUP($V107&amp;AH$4,'Calcul Worksheet'!$A$3:$HS$86,162,FALSE)=0,"",VLOOKUP($V107&amp;AH$4,'Calcul Worksheet'!$A$3:$HS$86,162,FALSE))</f>
        <v/>
      </c>
      <c r="AI107" s="201"/>
      <c r="AJ107" s="201"/>
      <c r="AK107" s="201"/>
      <c r="AL107" s="201"/>
      <c r="AM107" s="201"/>
      <c r="AN107" s="201"/>
      <c r="AO107" s="201"/>
      <c r="AP107" s="201"/>
    </row>
    <row r="108" spans="2:42">
      <c r="B108" s="201"/>
      <c r="C108" s="201"/>
      <c r="D108" s="201"/>
      <c r="E108" s="201"/>
      <c r="F108" s="201"/>
      <c r="G108" s="201"/>
      <c r="H108" s="201"/>
      <c r="I108" s="201"/>
      <c r="J108" s="201"/>
      <c r="K108" s="201"/>
      <c r="L108" s="201"/>
      <c r="M108" s="201"/>
      <c r="N108" s="201"/>
      <c r="O108" s="201"/>
      <c r="P108" s="201"/>
      <c r="Q108" s="201"/>
      <c r="R108" s="201"/>
      <c r="S108" s="201"/>
      <c r="T108" s="201"/>
      <c r="U108" s="201"/>
      <c r="V108" s="201"/>
      <c r="W108" s="201"/>
      <c r="X108" s="201"/>
      <c r="Y108" s="201"/>
      <c r="Z108" s="201"/>
      <c r="AA108" s="201"/>
      <c r="AB108" s="201"/>
      <c r="AC108" s="201"/>
      <c r="AD108" s="201"/>
      <c r="AE108" s="201"/>
      <c r="AF108" s="201"/>
      <c r="AG108" s="201"/>
      <c r="AH108" s="201"/>
      <c r="AI108" s="201"/>
      <c r="AJ108" s="201"/>
      <c r="AK108" s="201"/>
      <c r="AL108" s="201"/>
      <c r="AM108" s="201"/>
      <c r="AN108" s="201"/>
      <c r="AO108" s="201"/>
      <c r="AP108" s="201"/>
    </row>
    <row r="109" spans="2:42">
      <c r="B109" s="201"/>
      <c r="C109" s="201"/>
      <c r="D109" s="201"/>
      <c r="E109" s="201"/>
      <c r="F109" s="201"/>
      <c r="G109" s="201"/>
      <c r="H109" s="201"/>
      <c r="I109" s="201"/>
      <c r="J109" s="201"/>
      <c r="K109" s="201"/>
      <c r="L109" s="201"/>
      <c r="M109" s="201"/>
      <c r="N109" s="201"/>
      <c r="O109" s="201"/>
      <c r="P109" s="201"/>
      <c r="Q109" s="201"/>
      <c r="R109" s="201"/>
      <c r="S109" s="201"/>
      <c r="T109" s="201"/>
      <c r="U109" s="201"/>
      <c r="V109" s="201"/>
      <c r="W109" s="201"/>
      <c r="X109" s="201"/>
      <c r="Y109" s="201"/>
      <c r="Z109" s="201"/>
      <c r="AA109" s="201"/>
      <c r="AB109" s="201"/>
      <c r="AC109" s="201"/>
      <c r="AD109" s="201"/>
      <c r="AE109" s="201"/>
      <c r="AF109" s="201"/>
      <c r="AG109" s="201"/>
      <c r="AH109" s="201"/>
      <c r="AI109" s="201"/>
      <c r="AJ109" s="201"/>
      <c r="AK109" s="201"/>
      <c r="AL109" s="201"/>
      <c r="AM109" s="201"/>
      <c r="AN109" s="201"/>
      <c r="AO109" s="201"/>
      <c r="AP109" s="201"/>
    </row>
    <row r="110" spans="2:42">
      <c r="C110" s="700" t="s">
        <v>322</v>
      </c>
      <c r="D110" s="700"/>
      <c r="E110" s="700"/>
      <c r="F110" s="700"/>
      <c r="G110" s="700"/>
      <c r="H110" s="700"/>
      <c r="I110" s="700"/>
      <c r="J110" s="700"/>
      <c r="K110" s="700"/>
      <c r="L110" s="700"/>
      <c r="M110" s="700"/>
      <c r="N110" s="700"/>
      <c r="O110" s="700"/>
      <c r="P110" s="201"/>
      <c r="Q110" s="201"/>
      <c r="R110" s="201"/>
      <c r="S110" s="201"/>
      <c r="T110" s="201"/>
      <c r="U110" s="201"/>
      <c r="V110" s="700" t="s">
        <v>332</v>
      </c>
      <c r="W110" s="700"/>
      <c r="X110" s="700"/>
      <c r="Y110" s="700"/>
      <c r="Z110" s="700"/>
      <c r="AA110" s="700"/>
      <c r="AB110" s="700"/>
      <c r="AC110" s="700"/>
      <c r="AD110" s="700"/>
      <c r="AE110" s="700"/>
      <c r="AF110" s="700"/>
      <c r="AG110" s="700"/>
      <c r="AH110" s="700"/>
      <c r="AI110" s="201"/>
      <c r="AJ110" s="201"/>
      <c r="AK110" s="201"/>
      <c r="AL110" s="201"/>
      <c r="AM110" s="201"/>
      <c r="AN110" s="201"/>
      <c r="AO110" s="201"/>
      <c r="AP110" s="201"/>
    </row>
    <row r="111" spans="2:42">
      <c r="B111" s="201"/>
      <c r="C111" s="201"/>
      <c r="D111" s="201"/>
      <c r="E111" s="201"/>
      <c r="F111" s="201"/>
      <c r="G111" s="201"/>
      <c r="H111" s="201"/>
      <c r="I111" s="201"/>
      <c r="J111" s="201"/>
      <c r="K111" s="201"/>
      <c r="L111" s="201"/>
      <c r="M111" s="201"/>
      <c r="N111" s="201"/>
      <c r="O111" s="201"/>
      <c r="P111" s="201"/>
      <c r="Q111" s="201"/>
      <c r="R111" s="201"/>
      <c r="S111" s="201"/>
      <c r="T111" s="201"/>
      <c r="U111" s="201"/>
      <c r="V111" s="201"/>
      <c r="W111" s="201"/>
      <c r="X111" s="201"/>
      <c r="Y111" s="201"/>
      <c r="Z111" s="201"/>
      <c r="AA111" s="201"/>
      <c r="AB111" s="201"/>
      <c r="AC111" s="201"/>
      <c r="AD111" s="201"/>
      <c r="AE111" s="201"/>
      <c r="AF111" s="201"/>
      <c r="AG111" s="201"/>
      <c r="AH111" s="201"/>
      <c r="AI111" s="201"/>
      <c r="AJ111" s="201"/>
      <c r="AK111" s="201"/>
      <c r="AL111" s="201"/>
      <c r="AM111" s="201"/>
      <c r="AN111" s="201"/>
      <c r="AO111" s="201"/>
      <c r="AP111" s="201"/>
    </row>
    <row r="112" spans="2:42">
      <c r="C112" s="200"/>
      <c r="D112" s="107">
        <v>1</v>
      </c>
      <c r="E112" s="107">
        <v>2</v>
      </c>
      <c r="F112" s="107">
        <v>3</v>
      </c>
      <c r="G112" s="107">
        <v>4</v>
      </c>
      <c r="H112" s="107">
        <v>5</v>
      </c>
      <c r="I112" s="107">
        <v>6</v>
      </c>
      <c r="J112" s="107">
        <v>7</v>
      </c>
      <c r="K112" s="107">
        <v>8</v>
      </c>
      <c r="L112" s="107">
        <v>9</v>
      </c>
      <c r="M112" s="107">
        <v>10</v>
      </c>
      <c r="N112" s="107">
        <v>11</v>
      </c>
      <c r="O112" s="107">
        <v>12</v>
      </c>
      <c r="P112" s="201"/>
      <c r="Q112" s="201"/>
      <c r="R112" s="201"/>
      <c r="S112" s="201"/>
      <c r="T112" s="201"/>
      <c r="U112" s="201"/>
      <c r="V112" s="200"/>
      <c r="W112" s="107">
        <v>1</v>
      </c>
      <c r="X112" s="107">
        <v>2</v>
      </c>
      <c r="Y112" s="107">
        <v>3</v>
      </c>
      <c r="Z112" s="107">
        <v>4</v>
      </c>
      <c r="AA112" s="107">
        <v>5</v>
      </c>
      <c r="AB112" s="107">
        <v>6</v>
      </c>
      <c r="AC112" s="107">
        <v>7</v>
      </c>
      <c r="AD112" s="107">
        <v>8</v>
      </c>
      <c r="AE112" s="107">
        <v>9</v>
      </c>
      <c r="AF112" s="107">
        <v>10</v>
      </c>
      <c r="AG112" s="107">
        <v>11</v>
      </c>
      <c r="AH112" s="107">
        <v>12</v>
      </c>
      <c r="AI112" s="201"/>
      <c r="AJ112" s="201"/>
      <c r="AK112" s="201"/>
      <c r="AL112" s="201"/>
      <c r="AM112" s="201"/>
      <c r="AN112" s="201"/>
      <c r="AO112" s="201"/>
      <c r="AP112" s="201"/>
    </row>
    <row r="113" spans="2:42" ht="21.95" customHeight="1">
      <c r="C113" s="108" t="s">
        <v>104</v>
      </c>
      <c r="D113" s="314" t="str">
        <f>IF(VLOOKUP($C113&amp;D$16,'∆Ct and 2^(-∆Ct) means'!$A$3:$BD$86,55,FALSE)=0,"",VLOOKUP($C113&amp;D$16,'∆Ct and 2^(-∆Ct) means'!$A$3:$BD$86,55,FALSE))</f>
        <v/>
      </c>
      <c r="E113" s="315" t="str">
        <f>IF(VLOOKUP($C113&amp;E$16,'∆Ct and 2^(-∆Ct) means'!$A$3:$BD$86,55,FALSE)=0,"",VLOOKUP($C113&amp;E$16,'∆Ct and 2^(-∆Ct) means'!$A$3:$BD$86,55,FALSE))</f>
        <v/>
      </c>
      <c r="F113" s="315" t="str">
        <f>IF(VLOOKUP($C113&amp;F$16,'∆Ct and 2^(-∆Ct) means'!$A$3:$BD$86,55,FALSE)=0,"",VLOOKUP($C113&amp;F$16,'∆Ct and 2^(-∆Ct) means'!$A$3:$BD$86,55,FALSE))</f>
        <v/>
      </c>
      <c r="G113" s="315" t="str">
        <f>IF(VLOOKUP($C113&amp;G$16,'∆Ct and 2^(-∆Ct) means'!$A$3:$BD$86,55,FALSE)=0,"",VLOOKUP($C113&amp;G$16,'∆Ct and 2^(-∆Ct) means'!$A$3:$BD$86,55,FALSE))</f>
        <v/>
      </c>
      <c r="H113" s="315" t="str">
        <f>IF(VLOOKUP($C113&amp;H$16,'∆Ct and 2^(-∆Ct) means'!$A$3:$BD$86,55,FALSE)=0,"",VLOOKUP($C113&amp;H$16,'∆Ct and 2^(-∆Ct) means'!$A$3:$BD$86,55,FALSE))</f>
        <v/>
      </c>
      <c r="I113" s="315" t="str">
        <f>IF(VLOOKUP($C113&amp;I$16,'∆Ct and 2^(-∆Ct) means'!$A$3:$BD$86,55,FALSE)=0,"",VLOOKUP($C113&amp;I$16,'∆Ct and 2^(-∆Ct) means'!$A$3:$BD$86,55,FALSE))</f>
        <v/>
      </c>
      <c r="J113" s="315" t="str">
        <f>IF(VLOOKUP($C113&amp;J$16,'∆Ct and 2^(-∆Ct) means'!$A$3:$BD$86,55,FALSE)=0,"",VLOOKUP($C113&amp;J$16,'∆Ct and 2^(-∆Ct) means'!$A$3:$BD$86,55,FALSE))</f>
        <v/>
      </c>
      <c r="K113" s="315" t="str">
        <f>IF(VLOOKUP($C113&amp;K$16,'∆Ct and 2^(-∆Ct) means'!$A$3:$BD$86,55,FALSE)=0,"",VLOOKUP($C113&amp;K$16,'∆Ct and 2^(-∆Ct) means'!$A$3:$BD$86,55,FALSE))</f>
        <v/>
      </c>
      <c r="L113" s="315" t="str">
        <f>IF(VLOOKUP($C113&amp;L$16,'∆Ct and 2^(-∆Ct) means'!$A$3:$BD$86,55,FALSE)=0,"",VLOOKUP($C113&amp;L$16,'∆Ct and 2^(-∆Ct) means'!$A$3:$BD$86,55,FALSE))</f>
        <v/>
      </c>
      <c r="M113" s="315" t="str">
        <f>IF(VLOOKUP($C113&amp;M$16,'∆Ct and 2^(-∆Ct) means'!$A$3:$BD$86,55,FALSE)=0,"",VLOOKUP($C113&amp;M$16,'∆Ct and 2^(-∆Ct) means'!$A$3:$BD$86,55,FALSE))</f>
        <v/>
      </c>
      <c r="N113" s="315" t="str">
        <f>IF(VLOOKUP($C113&amp;N$16,'∆Ct and 2^(-∆Ct) means'!$A$3:$BD$86,55,FALSE)=0,"",VLOOKUP($C113&amp;N$16,'∆Ct and 2^(-∆Ct) means'!$A$3:$BD$86,55,FALSE))</f>
        <v/>
      </c>
      <c r="O113" s="316" t="str">
        <f>IF(VLOOKUP($C113&amp;O$16,'∆Ct and 2^(-∆Ct) means'!$A$3:$BD$86,55,FALSE)=0,"",VLOOKUP($C113&amp;O$16,'∆Ct and 2^(-∆Ct) means'!$A$3:$BD$86,55,FALSE))</f>
        <v/>
      </c>
      <c r="P113" s="201"/>
      <c r="Q113" s="201"/>
      <c r="R113" s="201"/>
      <c r="S113" s="201"/>
      <c r="T113" s="201"/>
      <c r="U113" s="201"/>
      <c r="V113" s="108" t="s">
        <v>104</v>
      </c>
      <c r="W113" s="124" t="str">
        <f>IF(VLOOKUP($V113&amp;W$4,'Calcul Worksheet'!$A$3:$HS$86,165,FALSE)=0,"",VLOOKUP($V113&amp;W$4,'Calcul Worksheet'!$A$3:$HS$86,165,FALSE))</f>
        <v/>
      </c>
      <c r="X113" s="125" t="str">
        <f>IF(VLOOKUP($V113&amp;X$4,'Calcul Worksheet'!$A$3:$HS$86,165,FALSE)=0,"",VLOOKUP($V113&amp;X$4,'Calcul Worksheet'!$A$3:$HS$86,165,FALSE))</f>
        <v/>
      </c>
      <c r="Y113" s="125" t="str">
        <f>IF(VLOOKUP($V113&amp;Y$4,'Calcul Worksheet'!$A$3:$HS$86,165,FALSE)=0,"",VLOOKUP($V113&amp;Y$4,'Calcul Worksheet'!$A$3:$HS$86,165,FALSE))</f>
        <v/>
      </c>
      <c r="Z113" s="125" t="str">
        <f>IF(VLOOKUP($V113&amp;Z$4,'Calcul Worksheet'!$A$3:$HS$86,165,FALSE)=0,"",VLOOKUP($V113&amp;Z$4,'Calcul Worksheet'!$A$3:$HS$86,165,FALSE))</f>
        <v/>
      </c>
      <c r="AA113" s="125" t="str">
        <f>IF(VLOOKUP($V113&amp;AA$4,'Calcul Worksheet'!$A$3:$HS$86,165,FALSE)=0,"",VLOOKUP($V113&amp;AA$4,'Calcul Worksheet'!$A$3:$HS$86,165,FALSE))</f>
        <v/>
      </c>
      <c r="AB113" s="125" t="str">
        <f>IF(VLOOKUP($V113&amp;AB$4,'Calcul Worksheet'!$A$3:$HS$86,165,FALSE)=0,"",VLOOKUP($V113&amp;AB$4,'Calcul Worksheet'!$A$3:$HS$86,165,FALSE))</f>
        <v/>
      </c>
      <c r="AC113" s="125" t="str">
        <f>IF(VLOOKUP($V113&amp;AC$4,'Calcul Worksheet'!$A$3:$HS$86,165,FALSE)=0,"",VLOOKUP($V113&amp;AC$4,'Calcul Worksheet'!$A$3:$HS$86,165,FALSE))</f>
        <v/>
      </c>
      <c r="AD113" s="125" t="str">
        <f>IF(VLOOKUP($V113&amp;AD$4,'Calcul Worksheet'!$A$3:$HS$86,165,FALSE)=0,"",VLOOKUP($V113&amp;AD$4,'Calcul Worksheet'!$A$3:$HS$86,165,FALSE))</f>
        <v/>
      </c>
      <c r="AE113" s="125" t="str">
        <f>IF(VLOOKUP($V113&amp;AE$4,'Calcul Worksheet'!$A$3:$HS$86,165,FALSE)=0,"",VLOOKUP($V113&amp;AE$4,'Calcul Worksheet'!$A$3:$HS$86,165,FALSE))</f>
        <v/>
      </c>
      <c r="AF113" s="125" t="str">
        <f>IF(VLOOKUP($V113&amp;AF$4,'Calcul Worksheet'!$A$3:$HS$86,165,FALSE)=0,"",VLOOKUP($V113&amp;AF$4,'Calcul Worksheet'!$A$3:$HS$86,165,FALSE))</f>
        <v/>
      </c>
      <c r="AG113" s="125" t="str">
        <f>IF(VLOOKUP($V113&amp;AG$4,'Calcul Worksheet'!$A$3:$HS$86,165,FALSE)=0,"",VLOOKUP($V113&amp;AG$4,'Calcul Worksheet'!$A$3:$HS$86,165,FALSE))</f>
        <v/>
      </c>
      <c r="AH113" s="126" t="str">
        <f>IF(VLOOKUP($V113&amp;AH$4,'Calcul Worksheet'!$A$3:$HS$86,165,FALSE)=0,"",VLOOKUP($V113&amp;AH$4,'Calcul Worksheet'!$A$3:$HS$86,165,FALSE))</f>
        <v/>
      </c>
      <c r="AI113" s="201"/>
      <c r="AJ113" s="201"/>
      <c r="AK113" s="201"/>
      <c r="AL113" s="201"/>
      <c r="AM113" s="201"/>
      <c r="AN113" s="201"/>
      <c r="AO113" s="201"/>
      <c r="AP113" s="201"/>
    </row>
    <row r="114" spans="2:42" ht="21.95" customHeight="1">
      <c r="C114" s="108" t="s">
        <v>105</v>
      </c>
      <c r="D114" s="317" t="str">
        <f>IF(VLOOKUP($C114&amp;D$16,'∆Ct and 2^(-∆Ct) means'!$A$3:$BD$86,55,FALSE)=0,"",VLOOKUP($C114&amp;D$16,'∆Ct and 2^(-∆Ct) means'!$A$3:$BD$86,55,FALSE))</f>
        <v/>
      </c>
      <c r="E114" s="313" t="str">
        <f>IF(VLOOKUP($C114&amp;E$16,'∆Ct and 2^(-∆Ct) means'!$A$3:$BD$86,55,FALSE)=0,"",VLOOKUP($C114&amp;E$16,'∆Ct and 2^(-∆Ct) means'!$A$3:$BD$86,55,FALSE))</f>
        <v/>
      </c>
      <c r="F114" s="313" t="str">
        <f>IF(VLOOKUP($C114&amp;F$16,'∆Ct and 2^(-∆Ct) means'!$A$3:$BD$86,55,FALSE)=0,"",VLOOKUP($C114&amp;F$16,'∆Ct and 2^(-∆Ct) means'!$A$3:$BD$86,55,FALSE))</f>
        <v/>
      </c>
      <c r="G114" s="313" t="str">
        <f>IF(VLOOKUP($C114&amp;G$16,'∆Ct and 2^(-∆Ct) means'!$A$3:$BD$86,55,FALSE)=0,"",VLOOKUP($C114&amp;G$16,'∆Ct and 2^(-∆Ct) means'!$A$3:$BD$86,55,FALSE))</f>
        <v/>
      </c>
      <c r="H114" s="313" t="str">
        <f>IF(VLOOKUP($C114&amp;H$16,'∆Ct and 2^(-∆Ct) means'!$A$3:$BD$86,55,FALSE)=0,"",VLOOKUP($C114&amp;H$16,'∆Ct and 2^(-∆Ct) means'!$A$3:$BD$86,55,FALSE))</f>
        <v/>
      </c>
      <c r="I114" s="313" t="str">
        <f>IF(VLOOKUP($C114&amp;I$16,'∆Ct and 2^(-∆Ct) means'!$A$3:$BD$86,55,FALSE)=0,"",VLOOKUP($C114&amp;I$16,'∆Ct and 2^(-∆Ct) means'!$A$3:$BD$86,55,FALSE))</f>
        <v/>
      </c>
      <c r="J114" s="313" t="str">
        <f>IF(VLOOKUP($C114&amp;J$16,'∆Ct and 2^(-∆Ct) means'!$A$3:$BD$86,55,FALSE)=0,"",VLOOKUP($C114&amp;J$16,'∆Ct and 2^(-∆Ct) means'!$A$3:$BD$86,55,FALSE))</f>
        <v/>
      </c>
      <c r="K114" s="313" t="str">
        <f>IF(VLOOKUP($C114&amp;K$16,'∆Ct and 2^(-∆Ct) means'!$A$3:$BD$86,55,FALSE)=0,"",VLOOKUP($C114&amp;K$16,'∆Ct and 2^(-∆Ct) means'!$A$3:$BD$86,55,FALSE))</f>
        <v/>
      </c>
      <c r="L114" s="313" t="str">
        <f>IF(VLOOKUP($C114&amp;L$16,'∆Ct and 2^(-∆Ct) means'!$A$3:$BD$86,55,FALSE)=0,"",VLOOKUP($C114&amp;L$16,'∆Ct and 2^(-∆Ct) means'!$A$3:$BD$86,55,FALSE))</f>
        <v/>
      </c>
      <c r="M114" s="313" t="str">
        <f>IF(VLOOKUP($C114&amp;M$16,'∆Ct and 2^(-∆Ct) means'!$A$3:$BD$86,55,FALSE)=0,"",VLOOKUP($C114&amp;M$16,'∆Ct and 2^(-∆Ct) means'!$A$3:$BD$86,55,FALSE))</f>
        <v/>
      </c>
      <c r="N114" s="313" t="str">
        <f>IF(VLOOKUP($C114&amp;N$16,'∆Ct and 2^(-∆Ct) means'!$A$3:$BD$86,55,FALSE)=0,"",VLOOKUP($C114&amp;N$16,'∆Ct and 2^(-∆Ct) means'!$A$3:$BD$86,55,FALSE))</f>
        <v/>
      </c>
      <c r="O114" s="318" t="str">
        <f>IF(VLOOKUP($C114&amp;O$16,'∆Ct and 2^(-∆Ct) means'!$A$3:$BD$86,55,FALSE)=0,"",VLOOKUP($C114&amp;O$16,'∆Ct and 2^(-∆Ct) means'!$A$3:$BD$86,55,FALSE))</f>
        <v/>
      </c>
      <c r="P114" s="201"/>
      <c r="Q114" s="201"/>
      <c r="R114" s="201"/>
      <c r="S114" s="201"/>
      <c r="T114" s="201"/>
      <c r="U114" s="201"/>
      <c r="V114" s="108" t="s">
        <v>105</v>
      </c>
      <c r="W114" s="127" t="str">
        <f>IF(VLOOKUP($V114&amp;W$4,'Calcul Worksheet'!$A$3:$HS$86,165,FALSE)=0,"",VLOOKUP($V114&amp;W$4,'Calcul Worksheet'!$A$3:$HS$86,165,FALSE))</f>
        <v/>
      </c>
      <c r="X114" s="123" t="str">
        <f>IF(VLOOKUP($V114&amp;X$4,'Calcul Worksheet'!$A$3:$HS$86,165,FALSE)=0,"",VLOOKUP($V114&amp;X$4,'Calcul Worksheet'!$A$3:$HS$86,165,FALSE))</f>
        <v/>
      </c>
      <c r="Y114" s="123" t="str">
        <f>IF(VLOOKUP($V114&amp;Y$4,'Calcul Worksheet'!$A$3:$HS$86,165,FALSE)=0,"",VLOOKUP($V114&amp;Y$4,'Calcul Worksheet'!$A$3:$HS$86,165,FALSE))</f>
        <v/>
      </c>
      <c r="Z114" s="123" t="str">
        <f>IF(VLOOKUP($V114&amp;Z$4,'Calcul Worksheet'!$A$3:$HS$86,165,FALSE)=0,"",VLOOKUP($V114&amp;Z$4,'Calcul Worksheet'!$A$3:$HS$86,165,FALSE))</f>
        <v/>
      </c>
      <c r="AA114" s="123" t="str">
        <f>IF(VLOOKUP($V114&amp;AA$4,'Calcul Worksheet'!$A$3:$HS$86,165,FALSE)=0,"",VLOOKUP($V114&amp;AA$4,'Calcul Worksheet'!$A$3:$HS$86,165,FALSE))</f>
        <v/>
      </c>
      <c r="AB114" s="123" t="str">
        <f>IF(VLOOKUP($V114&amp;AB$4,'Calcul Worksheet'!$A$3:$HS$86,165,FALSE)=0,"",VLOOKUP($V114&amp;AB$4,'Calcul Worksheet'!$A$3:$HS$86,165,FALSE))</f>
        <v/>
      </c>
      <c r="AC114" s="123" t="str">
        <f>IF(VLOOKUP($V114&amp;AC$4,'Calcul Worksheet'!$A$3:$HS$86,165,FALSE)=0,"",VLOOKUP($V114&amp;AC$4,'Calcul Worksheet'!$A$3:$HS$86,165,FALSE))</f>
        <v/>
      </c>
      <c r="AD114" s="123" t="str">
        <f>IF(VLOOKUP($V114&amp;AD$4,'Calcul Worksheet'!$A$3:$HS$86,165,FALSE)=0,"",VLOOKUP($V114&amp;AD$4,'Calcul Worksheet'!$A$3:$HS$86,165,FALSE))</f>
        <v/>
      </c>
      <c r="AE114" s="123" t="str">
        <f>IF(VLOOKUP($V114&amp;AE$4,'Calcul Worksheet'!$A$3:$HS$86,165,FALSE)=0,"",VLOOKUP($V114&amp;AE$4,'Calcul Worksheet'!$A$3:$HS$86,165,FALSE))</f>
        <v/>
      </c>
      <c r="AF114" s="123" t="str">
        <f>IF(VLOOKUP($V114&amp;AF$4,'Calcul Worksheet'!$A$3:$HS$86,165,FALSE)=0,"",VLOOKUP($V114&amp;AF$4,'Calcul Worksheet'!$A$3:$HS$86,165,FALSE))</f>
        <v/>
      </c>
      <c r="AG114" s="123" t="str">
        <f>IF(VLOOKUP($V114&amp;AG$4,'Calcul Worksheet'!$A$3:$HS$86,165,FALSE)=0,"",VLOOKUP($V114&amp;AG$4,'Calcul Worksheet'!$A$3:$HS$86,165,FALSE))</f>
        <v/>
      </c>
      <c r="AH114" s="128" t="str">
        <f>IF(VLOOKUP($V114&amp;AH$4,'Calcul Worksheet'!$A$3:$HS$86,165,FALSE)=0,"",VLOOKUP($V114&amp;AH$4,'Calcul Worksheet'!$A$3:$HS$86,165,FALSE))</f>
        <v/>
      </c>
      <c r="AI114" s="201"/>
      <c r="AJ114" s="201"/>
      <c r="AK114" s="201"/>
      <c r="AL114" s="201"/>
      <c r="AM114" s="201"/>
      <c r="AN114" s="201"/>
      <c r="AO114" s="201"/>
      <c r="AP114" s="201"/>
    </row>
    <row r="115" spans="2:42" ht="21.95" customHeight="1">
      <c r="C115" s="108" t="s">
        <v>106</v>
      </c>
      <c r="D115" s="317" t="str">
        <f>IF(VLOOKUP($C115&amp;D$16,'∆Ct and 2^(-∆Ct) means'!$A$3:$BD$86,55,FALSE)=0,"",VLOOKUP($C115&amp;D$16,'∆Ct and 2^(-∆Ct) means'!$A$3:$BD$86,55,FALSE))</f>
        <v/>
      </c>
      <c r="E115" s="313" t="str">
        <f>IF(VLOOKUP($C115&amp;E$16,'∆Ct and 2^(-∆Ct) means'!$A$3:$BD$86,55,FALSE)=0,"",VLOOKUP($C115&amp;E$16,'∆Ct and 2^(-∆Ct) means'!$A$3:$BD$86,55,FALSE))</f>
        <v/>
      </c>
      <c r="F115" s="313" t="str">
        <f>IF(VLOOKUP($C115&amp;F$16,'∆Ct and 2^(-∆Ct) means'!$A$3:$BD$86,55,FALSE)=0,"",VLOOKUP($C115&amp;F$16,'∆Ct and 2^(-∆Ct) means'!$A$3:$BD$86,55,FALSE))</f>
        <v/>
      </c>
      <c r="G115" s="313" t="str">
        <f>IF(VLOOKUP($C115&amp;G$16,'∆Ct and 2^(-∆Ct) means'!$A$3:$BD$86,55,FALSE)=0,"",VLOOKUP($C115&amp;G$16,'∆Ct and 2^(-∆Ct) means'!$A$3:$BD$86,55,FALSE))</f>
        <v/>
      </c>
      <c r="H115" s="313" t="str">
        <f>IF(VLOOKUP($C115&amp;H$16,'∆Ct and 2^(-∆Ct) means'!$A$3:$BD$86,55,FALSE)=0,"",VLOOKUP($C115&amp;H$16,'∆Ct and 2^(-∆Ct) means'!$A$3:$BD$86,55,FALSE))</f>
        <v/>
      </c>
      <c r="I115" s="313" t="str">
        <f>IF(VLOOKUP($C115&amp;I$16,'∆Ct and 2^(-∆Ct) means'!$A$3:$BD$86,55,FALSE)=0,"",VLOOKUP($C115&amp;I$16,'∆Ct and 2^(-∆Ct) means'!$A$3:$BD$86,55,FALSE))</f>
        <v/>
      </c>
      <c r="J115" s="313" t="str">
        <f>IF(VLOOKUP($C115&amp;J$16,'∆Ct and 2^(-∆Ct) means'!$A$3:$BD$86,55,FALSE)=0,"",VLOOKUP($C115&amp;J$16,'∆Ct and 2^(-∆Ct) means'!$A$3:$BD$86,55,FALSE))</f>
        <v/>
      </c>
      <c r="K115" s="313" t="str">
        <f>IF(VLOOKUP($C115&amp;K$16,'∆Ct and 2^(-∆Ct) means'!$A$3:$BD$86,55,FALSE)=0,"",VLOOKUP($C115&amp;K$16,'∆Ct and 2^(-∆Ct) means'!$A$3:$BD$86,55,FALSE))</f>
        <v/>
      </c>
      <c r="L115" s="313" t="str">
        <f>IF(VLOOKUP($C115&amp;L$16,'∆Ct and 2^(-∆Ct) means'!$A$3:$BD$86,55,FALSE)=0,"",VLOOKUP($C115&amp;L$16,'∆Ct and 2^(-∆Ct) means'!$A$3:$BD$86,55,FALSE))</f>
        <v/>
      </c>
      <c r="M115" s="313" t="str">
        <f>IF(VLOOKUP($C115&amp;M$16,'∆Ct and 2^(-∆Ct) means'!$A$3:$BD$86,55,FALSE)=0,"",VLOOKUP($C115&amp;M$16,'∆Ct and 2^(-∆Ct) means'!$A$3:$BD$86,55,FALSE))</f>
        <v/>
      </c>
      <c r="N115" s="313" t="str">
        <f>IF(VLOOKUP($C115&amp;N$16,'∆Ct and 2^(-∆Ct) means'!$A$3:$BD$86,55,FALSE)=0,"",VLOOKUP($C115&amp;N$16,'∆Ct and 2^(-∆Ct) means'!$A$3:$BD$86,55,FALSE))</f>
        <v/>
      </c>
      <c r="O115" s="318" t="str">
        <f>IF(VLOOKUP($C115&amp;O$16,'∆Ct and 2^(-∆Ct) means'!$A$3:$BD$86,55,FALSE)=0,"",VLOOKUP($C115&amp;O$16,'∆Ct and 2^(-∆Ct) means'!$A$3:$BD$86,55,FALSE))</f>
        <v/>
      </c>
      <c r="P115" s="201"/>
      <c r="Q115" s="201"/>
      <c r="R115" s="201"/>
      <c r="S115" s="201"/>
      <c r="T115" s="201"/>
      <c r="U115" s="201"/>
      <c r="V115" s="108" t="s">
        <v>106</v>
      </c>
      <c r="W115" s="127" t="str">
        <f>IF(VLOOKUP($V115&amp;W$4,'Calcul Worksheet'!$A$3:$HS$86,165,FALSE)=0,"",VLOOKUP($V115&amp;W$4,'Calcul Worksheet'!$A$3:$HS$86,165,FALSE))</f>
        <v/>
      </c>
      <c r="X115" s="123" t="str">
        <f>IF(VLOOKUP($V115&amp;X$4,'Calcul Worksheet'!$A$3:$HS$86,165,FALSE)=0,"",VLOOKUP($V115&amp;X$4,'Calcul Worksheet'!$A$3:$HS$86,165,FALSE))</f>
        <v/>
      </c>
      <c r="Y115" s="123" t="str">
        <f>IF(VLOOKUP($V115&amp;Y$4,'Calcul Worksheet'!$A$3:$HS$86,165,FALSE)=0,"",VLOOKUP($V115&amp;Y$4,'Calcul Worksheet'!$A$3:$HS$86,165,FALSE))</f>
        <v/>
      </c>
      <c r="Z115" s="123" t="str">
        <f>IF(VLOOKUP($V115&amp;Z$4,'Calcul Worksheet'!$A$3:$HS$86,165,FALSE)=0,"",VLOOKUP($V115&amp;Z$4,'Calcul Worksheet'!$A$3:$HS$86,165,FALSE))</f>
        <v/>
      </c>
      <c r="AA115" s="123" t="str">
        <f>IF(VLOOKUP($V115&amp;AA$4,'Calcul Worksheet'!$A$3:$HS$86,165,FALSE)=0,"",VLOOKUP($V115&amp;AA$4,'Calcul Worksheet'!$A$3:$HS$86,165,FALSE))</f>
        <v/>
      </c>
      <c r="AB115" s="123" t="str">
        <f>IF(VLOOKUP($V115&amp;AB$4,'Calcul Worksheet'!$A$3:$HS$86,165,FALSE)=0,"",VLOOKUP($V115&amp;AB$4,'Calcul Worksheet'!$A$3:$HS$86,165,FALSE))</f>
        <v/>
      </c>
      <c r="AC115" s="123" t="str">
        <f>IF(VLOOKUP($V115&amp;AC$4,'Calcul Worksheet'!$A$3:$HS$86,165,FALSE)=0,"",VLOOKUP($V115&amp;AC$4,'Calcul Worksheet'!$A$3:$HS$86,165,FALSE))</f>
        <v/>
      </c>
      <c r="AD115" s="123" t="str">
        <f>IF(VLOOKUP($V115&amp;AD$4,'Calcul Worksheet'!$A$3:$HS$86,165,FALSE)=0,"",VLOOKUP($V115&amp;AD$4,'Calcul Worksheet'!$A$3:$HS$86,165,FALSE))</f>
        <v/>
      </c>
      <c r="AE115" s="123" t="str">
        <f>IF(VLOOKUP($V115&amp;AE$4,'Calcul Worksheet'!$A$3:$HS$86,165,FALSE)=0,"",VLOOKUP($V115&amp;AE$4,'Calcul Worksheet'!$A$3:$HS$86,165,FALSE))</f>
        <v/>
      </c>
      <c r="AF115" s="123" t="str">
        <f>IF(VLOOKUP($V115&amp;AF$4,'Calcul Worksheet'!$A$3:$HS$86,165,FALSE)=0,"",VLOOKUP($V115&amp;AF$4,'Calcul Worksheet'!$A$3:$HS$86,165,FALSE))</f>
        <v/>
      </c>
      <c r="AG115" s="123" t="str">
        <f>IF(VLOOKUP($V115&amp;AG$4,'Calcul Worksheet'!$A$3:$HS$86,165,FALSE)=0,"",VLOOKUP($V115&amp;AG$4,'Calcul Worksheet'!$A$3:$HS$86,165,FALSE))</f>
        <v/>
      </c>
      <c r="AH115" s="128" t="str">
        <f>IF(VLOOKUP($V115&amp;AH$4,'Calcul Worksheet'!$A$3:$HS$86,165,FALSE)=0,"",VLOOKUP($V115&amp;AH$4,'Calcul Worksheet'!$A$3:$HS$86,165,FALSE))</f>
        <v/>
      </c>
      <c r="AI115" s="201"/>
      <c r="AJ115" s="201"/>
      <c r="AK115" s="201"/>
      <c r="AL115" s="201"/>
      <c r="AM115" s="201"/>
      <c r="AN115" s="201"/>
      <c r="AO115" s="201"/>
      <c r="AP115" s="201"/>
    </row>
    <row r="116" spans="2:42" ht="21.95" customHeight="1">
      <c r="C116" s="108" t="s">
        <v>107</v>
      </c>
      <c r="D116" s="317" t="str">
        <f>IF(VLOOKUP($C116&amp;D$16,'∆Ct and 2^(-∆Ct) means'!$A$3:$BD$86,55,FALSE)=0,"",VLOOKUP($C116&amp;D$16,'∆Ct and 2^(-∆Ct) means'!$A$3:$BD$86,55,FALSE))</f>
        <v/>
      </c>
      <c r="E116" s="313" t="str">
        <f>IF(VLOOKUP($C116&amp;E$16,'∆Ct and 2^(-∆Ct) means'!$A$3:$BD$86,55,FALSE)=0,"",VLOOKUP($C116&amp;E$16,'∆Ct and 2^(-∆Ct) means'!$A$3:$BD$86,55,FALSE))</f>
        <v/>
      </c>
      <c r="F116" s="313" t="str">
        <f>IF(VLOOKUP($C116&amp;F$16,'∆Ct and 2^(-∆Ct) means'!$A$3:$BD$86,55,FALSE)=0,"",VLOOKUP($C116&amp;F$16,'∆Ct and 2^(-∆Ct) means'!$A$3:$BD$86,55,FALSE))</f>
        <v/>
      </c>
      <c r="G116" s="313" t="str">
        <f>IF(VLOOKUP($C116&amp;G$16,'∆Ct and 2^(-∆Ct) means'!$A$3:$BD$86,55,FALSE)=0,"",VLOOKUP($C116&amp;G$16,'∆Ct and 2^(-∆Ct) means'!$A$3:$BD$86,55,FALSE))</f>
        <v/>
      </c>
      <c r="H116" s="313" t="str">
        <f>IF(VLOOKUP($C116&amp;H$16,'∆Ct and 2^(-∆Ct) means'!$A$3:$BD$86,55,FALSE)=0,"",VLOOKUP($C116&amp;H$16,'∆Ct and 2^(-∆Ct) means'!$A$3:$BD$86,55,FALSE))</f>
        <v/>
      </c>
      <c r="I116" s="313" t="str">
        <f>IF(VLOOKUP($C116&amp;I$16,'∆Ct and 2^(-∆Ct) means'!$A$3:$BD$86,55,FALSE)=0,"",VLOOKUP($C116&amp;I$16,'∆Ct and 2^(-∆Ct) means'!$A$3:$BD$86,55,FALSE))</f>
        <v/>
      </c>
      <c r="J116" s="313" t="str">
        <f>IF(VLOOKUP($C116&amp;J$16,'∆Ct and 2^(-∆Ct) means'!$A$3:$BD$86,55,FALSE)=0,"",VLOOKUP($C116&amp;J$16,'∆Ct and 2^(-∆Ct) means'!$A$3:$BD$86,55,FALSE))</f>
        <v/>
      </c>
      <c r="K116" s="313" t="str">
        <f>IF(VLOOKUP($C116&amp;K$16,'∆Ct and 2^(-∆Ct) means'!$A$3:$BD$86,55,FALSE)=0,"",VLOOKUP($C116&amp;K$16,'∆Ct and 2^(-∆Ct) means'!$A$3:$BD$86,55,FALSE))</f>
        <v/>
      </c>
      <c r="L116" s="313" t="str">
        <f>IF(VLOOKUP($C116&amp;L$16,'∆Ct and 2^(-∆Ct) means'!$A$3:$BD$86,55,FALSE)=0,"",VLOOKUP($C116&amp;L$16,'∆Ct and 2^(-∆Ct) means'!$A$3:$BD$86,55,FALSE))</f>
        <v/>
      </c>
      <c r="M116" s="313" t="str">
        <f>IF(VLOOKUP($C116&amp;M$16,'∆Ct and 2^(-∆Ct) means'!$A$3:$BD$86,55,FALSE)=0,"",VLOOKUP($C116&amp;M$16,'∆Ct and 2^(-∆Ct) means'!$A$3:$BD$86,55,FALSE))</f>
        <v/>
      </c>
      <c r="N116" s="313" t="str">
        <f>IF(VLOOKUP($C116&amp;N$16,'∆Ct and 2^(-∆Ct) means'!$A$3:$BD$86,55,FALSE)=0,"",VLOOKUP($C116&amp;N$16,'∆Ct and 2^(-∆Ct) means'!$A$3:$BD$86,55,FALSE))</f>
        <v/>
      </c>
      <c r="O116" s="318" t="str">
        <f>IF(VLOOKUP($C116&amp;O$16,'∆Ct and 2^(-∆Ct) means'!$A$3:$BD$86,55,FALSE)=0,"",VLOOKUP($C116&amp;O$16,'∆Ct and 2^(-∆Ct) means'!$A$3:$BD$86,55,FALSE))</f>
        <v/>
      </c>
      <c r="P116" s="201"/>
      <c r="Q116" s="201"/>
      <c r="R116" s="201"/>
      <c r="S116" s="201"/>
      <c r="T116" s="201"/>
      <c r="U116" s="201"/>
      <c r="V116" s="108" t="s">
        <v>107</v>
      </c>
      <c r="W116" s="127" t="str">
        <f>IF(VLOOKUP($V116&amp;W$4,'Calcul Worksheet'!$A$3:$HS$86,165,FALSE)=0,"",VLOOKUP($V116&amp;W$4,'Calcul Worksheet'!$A$3:$HS$86,165,FALSE))</f>
        <v/>
      </c>
      <c r="X116" s="123" t="str">
        <f>IF(VLOOKUP($V116&amp;X$4,'Calcul Worksheet'!$A$3:$HS$86,165,FALSE)=0,"",VLOOKUP($V116&amp;X$4,'Calcul Worksheet'!$A$3:$HS$86,165,FALSE))</f>
        <v/>
      </c>
      <c r="Y116" s="123" t="str">
        <f>IF(VLOOKUP($V116&amp;Y$4,'Calcul Worksheet'!$A$3:$HS$86,165,FALSE)=0,"",VLOOKUP($V116&amp;Y$4,'Calcul Worksheet'!$A$3:$HS$86,165,FALSE))</f>
        <v/>
      </c>
      <c r="Z116" s="123" t="str">
        <f>IF(VLOOKUP($V116&amp;Z$4,'Calcul Worksheet'!$A$3:$HS$86,165,FALSE)=0,"",VLOOKUP($V116&amp;Z$4,'Calcul Worksheet'!$A$3:$HS$86,165,FALSE))</f>
        <v/>
      </c>
      <c r="AA116" s="123" t="str">
        <f>IF(VLOOKUP($V116&amp;AA$4,'Calcul Worksheet'!$A$3:$HS$86,165,FALSE)=0,"",VLOOKUP($V116&amp;AA$4,'Calcul Worksheet'!$A$3:$HS$86,165,FALSE))</f>
        <v/>
      </c>
      <c r="AB116" s="123" t="str">
        <f>IF(VLOOKUP($V116&amp;AB$4,'Calcul Worksheet'!$A$3:$HS$86,165,FALSE)=0,"",VLOOKUP($V116&amp;AB$4,'Calcul Worksheet'!$A$3:$HS$86,165,FALSE))</f>
        <v/>
      </c>
      <c r="AC116" s="123" t="str">
        <f>IF(VLOOKUP($V116&amp;AC$4,'Calcul Worksheet'!$A$3:$HS$86,165,FALSE)=0,"",VLOOKUP($V116&amp;AC$4,'Calcul Worksheet'!$A$3:$HS$86,165,FALSE))</f>
        <v/>
      </c>
      <c r="AD116" s="123" t="str">
        <f>IF(VLOOKUP($V116&amp;AD$4,'Calcul Worksheet'!$A$3:$HS$86,165,FALSE)=0,"",VLOOKUP($V116&amp;AD$4,'Calcul Worksheet'!$A$3:$HS$86,165,FALSE))</f>
        <v/>
      </c>
      <c r="AE116" s="123" t="str">
        <f>IF(VLOOKUP($V116&amp;AE$4,'Calcul Worksheet'!$A$3:$HS$86,165,FALSE)=0,"",VLOOKUP($V116&amp;AE$4,'Calcul Worksheet'!$A$3:$HS$86,165,FALSE))</f>
        <v/>
      </c>
      <c r="AF116" s="123" t="str">
        <f>IF(VLOOKUP($V116&amp;AF$4,'Calcul Worksheet'!$A$3:$HS$86,165,FALSE)=0,"",VLOOKUP($V116&amp;AF$4,'Calcul Worksheet'!$A$3:$HS$86,165,FALSE))</f>
        <v/>
      </c>
      <c r="AG116" s="123" t="str">
        <f>IF(VLOOKUP($V116&amp;AG$4,'Calcul Worksheet'!$A$3:$HS$86,165,FALSE)=0,"",VLOOKUP($V116&amp;AG$4,'Calcul Worksheet'!$A$3:$HS$86,165,FALSE))</f>
        <v/>
      </c>
      <c r="AH116" s="128" t="str">
        <f>IF(VLOOKUP($V116&amp;AH$4,'Calcul Worksheet'!$A$3:$HS$86,165,FALSE)=0,"",VLOOKUP($V116&amp;AH$4,'Calcul Worksheet'!$A$3:$HS$86,165,FALSE))</f>
        <v/>
      </c>
      <c r="AI116" s="201"/>
      <c r="AJ116" s="201"/>
      <c r="AK116" s="201"/>
      <c r="AL116" s="201"/>
      <c r="AM116" s="201"/>
      <c r="AN116" s="201"/>
      <c r="AO116" s="201"/>
      <c r="AP116" s="201"/>
    </row>
    <row r="117" spans="2:42" ht="21.95" customHeight="1">
      <c r="C117" s="108" t="s">
        <v>108</v>
      </c>
      <c r="D117" s="317" t="str">
        <f>IF(VLOOKUP($C117&amp;D$16,'∆Ct and 2^(-∆Ct) means'!$A$3:$BD$86,55,FALSE)=0,"",VLOOKUP($C117&amp;D$16,'∆Ct and 2^(-∆Ct) means'!$A$3:$BD$86,55,FALSE))</f>
        <v/>
      </c>
      <c r="E117" s="313" t="str">
        <f>IF(VLOOKUP($C117&amp;E$16,'∆Ct and 2^(-∆Ct) means'!$A$3:$BD$86,55,FALSE)=0,"",VLOOKUP($C117&amp;E$16,'∆Ct and 2^(-∆Ct) means'!$A$3:$BD$86,55,FALSE))</f>
        <v/>
      </c>
      <c r="F117" s="313" t="str">
        <f>IF(VLOOKUP($C117&amp;F$16,'∆Ct and 2^(-∆Ct) means'!$A$3:$BD$86,55,FALSE)=0,"",VLOOKUP($C117&amp;F$16,'∆Ct and 2^(-∆Ct) means'!$A$3:$BD$86,55,FALSE))</f>
        <v/>
      </c>
      <c r="G117" s="313" t="str">
        <f>IF(VLOOKUP($C117&amp;G$16,'∆Ct and 2^(-∆Ct) means'!$A$3:$BD$86,55,FALSE)=0,"",VLOOKUP($C117&amp;G$16,'∆Ct and 2^(-∆Ct) means'!$A$3:$BD$86,55,FALSE))</f>
        <v/>
      </c>
      <c r="H117" s="313" t="str">
        <f>IF(VLOOKUP($C117&amp;H$16,'∆Ct and 2^(-∆Ct) means'!$A$3:$BD$86,55,FALSE)=0,"",VLOOKUP($C117&amp;H$16,'∆Ct and 2^(-∆Ct) means'!$A$3:$BD$86,55,FALSE))</f>
        <v/>
      </c>
      <c r="I117" s="313" t="str">
        <f>IF(VLOOKUP($C117&amp;I$16,'∆Ct and 2^(-∆Ct) means'!$A$3:$BD$86,55,FALSE)=0,"",VLOOKUP($C117&amp;I$16,'∆Ct and 2^(-∆Ct) means'!$A$3:$BD$86,55,FALSE))</f>
        <v/>
      </c>
      <c r="J117" s="313" t="str">
        <f>IF(VLOOKUP($C117&amp;J$16,'∆Ct and 2^(-∆Ct) means'!$A$3:$BD$86,55,FALSE)=0,"",VLOOKUP($C117&amp;J$16,'∆Ct and 2^(-∆Ct) means'!$A$3:$BD$86,55,FALSE))</f>
        <v/>
      </c>
      <c r="K117" s="313" t="str">
        <f>IF(VLOOKUP($C117&amp;K$16,'∆Ct and 2^(-∆Ct) means'!$A$3:$BD$86,55,FALSE)=0,"",VLOOKUP($C117&amp;K$16,'∆Ct and 2^(-∆Ct) means'!$A$3:$BD$86,55,FALSE))</f>
        <v/>
      </c>
      <c r="L117" s="313" t="str">
        <f>IF(VLOOKUP($C117&amp;L$16,'∆Ct and 2^(-∆Ct) means'!$A$3:$BD$86,55,FALSE)=0,"",VLOOKUP($C117&amp;L$16,'∆Ct and 2^(-∆Ct) means'!$A$3:$BD$86,55,FALSE))</f>
        <v/>
      </c>
      <c r="M117" s="313" t="str">
        <f>IF(VLOOKUP($C117&amp;M$16,'∆Ct and 2^(-∆Ct) means'!$A$3:$BD$86,55,FALSE)=0,"",VLOOKUP($C117&amp;M$16,'∆Ct and 2^(-∆Ct) means'!$A$3:$BD$86,55,FALSE))</f>
        <v/>
      </c>
      <c r="N117" s="313" t="str">
        <f>IF(VLOOKUP($C117&amp;N$16,'∆Ct and 2^(-∆Ct) means'!$A$3:$BD$86,55,FALSE)=0,"",VLOOKUP($C117&amp;N$16,'∆Ct and 2^(-∆Ct) means'!$A$3:$BD$86,55,FALSE))</f>
        <v/>
      </c>
      <c r="O117" s="318" t="str">
        <f>IF(VLOOKUP($C117&amp;O$16,'∆Ct and 2^(-∆Ct) means'!$A$3:$BD$86,55,FALSE)=0,"",VLOOKUP($C117&amp;O$16,'∆Ct and 2^(-∆Ct) means'!$A$3:$BD$86,55,FALSE))</f>
        <v/>
      </c>
      <c r="P117" s="201"/>
      <c r="Q117" s="201"/>
      <c r="R117" s="201"/>
      <c r="S117" s="201"/>
      <c r="T117" s="201"/>
      <c r="U117" s="201"/>
      <c r="V117" s="108" t="s">
        <v>108</v>
      </c>
      <c r="W117" s="127" t="str">
        <f>IF(VLOOKUP($V117&amp;W$4,'Calcul Worksheet'!$A$3:$HS$86,165,FALSE)=0,"",VLOOKUP($V117&amp;W$4,'Calcul Worksheet'!$A$3:$HS$86,165,FALSE))</f>
        <v/>
      </c>
      <c r="X117" s="123" t="str">
        <f>IF(VLOOKUP($V117&amp;X$4,'Calcul Worksheet'!$A$3:$HS$86,165,FALSE)=0,"",VLOOKUP($V117&amp;X$4,'Calcul Worksheet'!$A$3:$HS$86,165,FALSE))</f>
        <v/>
      </c>
      <c r="Y117" s="123" t="str">
        <f>IF(VLOOKUP($V117&amp;Y$4,'Calcul Worksheet'!$A$3:$HS$86,165,FALSE)=0,"",VLOOKUP($V117&amp;Y$4,'Calcul Worksheet'!$A$3:$HS$86,165,FALSE))</f>
        <v/>
      </c>
      <c r="Z117" s="123" t="str">
        <f>IF(VLOOKUP($V117&amp;Z$4,'Calcul Worksheet'!$A$3:$HS$86,165,FALSE)=0,"",VLOOKUP($V117&amp;Z$4,'Calcul Worksheet'!$A$3:$HS$86,165,FALSE))</f>
        <v/>
      </c>
      <c r="AA117" s="123" t="str">
        <f>IF(VLOOKUP($V117&amp;AA$4,'Calcul Worksheet'!$A$3:$HS$86,165,FALSE)=0,"",VLOOKUP($V117&amp;AA$4,'Calcul Worksheet'!$A$3:$HS$86,165,FALSE))</f>
        <v/>
      </c>
      <c r="AB117" s="123" t="str">
        <f>IF(VLOOKUP($V117&amp;AB$4,'Calcul Worksheet'!$A$3:$HS$86,165,FALSE)=0,"",VLOOKUP($V117&amp;AB$4,'Calcul Worksheet'!$A$3:$HS$86,165,FALSE))</f>
        <v/>
      </c>
      <c r="AC117" s="123" t="str">
        <f>IF(VLOOKUP($V117&amp;AC$4,'Calcul Worksheet'!$A$3:$HS$86,165,FALSE)=0,"",VLOOKUP($V117&amp;AC$4,'Calcul Worksheet'!$A$3:$HS$86,165,FALSE))</f>
        <v/>
      </c>
      <c r="AD117" s="123" t="str">
        <f>IF(VLOOKUP($V117&amp;AD$4,'Calcul Worksheet'!$A$3:$HS$86,165,FALSE)=0,"",VLOOKUP($V117&amp;AD$4,'Calcul Worksheet'!$A$3:$HS$86,165,FALSE))</f>
        <v/>
      </c>
      <c r="AE117" s="123" t="str">
        <f>IF(VLOOKUP($V117&amp;AE$4,'Calcul Worksheet'!$A$3:$HS$86,165,FALSE)=0,"",VLOOKUP($V117&amp;AE$4,'Calcul Worksheet'!$A$3:$HS$86,165,FALSE))</f>
        <v/>
      </c>
      <c r="AF117" s="123" t="str">
        <f>IF(VLOOKUP($V117&amp;AF$4,'Calcul Worksheet'!$A$3:$HS$86,165,FALSE)=0,"",VLOOKUP($V117&amp;AF$4,'Calcul Worksheet'!$A$3:$HS$86,165,FALSE))</f>
        <v/>
      </c>
      <c r="AG117" s="123" t="str">
        <f>IF(VLOOKUP($V117&amp;AG$4,'Calcul Worksheet'!$A$3:$HS$86,165,FALSE)=0,"",VLOOKUP($V117&amp;AG$4,'Calcul Worksheet'!$A$3:$HS$86,165,FALSE))</f>
        <v/>
      </c>
      <c r="AH117" s="128" t="str">
        <f>IF(VLOOKUP($V117&amp;AH$4,'Calcul Worksheet'!$A$3:$HS$86,165,FALSE)=0,"",VLOOKUP($V117&amp;AH$4,'Calcul Worksheet'!$A$3:$HS$86,165,FALSE))</f>
        <v/>
      </c>
      <c r="AI117" s="201"/>
      <c r="AJ117" s="201"/>
      <c r="AK117" s="201"/>
      <c r="AL117" s="201"/>
      <c r="AM117" s="201"/>
      <c r="AN117" s="201"/>
      <c r="AO117" s="201"/>
      <c r="AP117" s="201"/>
    </row>
    <row r="118" spans="2:42" ht="21.95" customHeight="1">
      <c r="C118" s="108" t="s">
        <v>109</v>
      </c>
      <c r="D118" s="317" t="str">
        <f>IF(VLOOKUP($C118&amp;D$16,'∆Ct and 2^(-∆Ct) means'!$A$3:$BD$86,55,FALSE)=0,"",VLOOKUP($C118&amp;D$16,'∆Ct and 2^(-∆Ct) means'!$A$3:$BD$86,55,FALSE))</f>
        <v/>
      </c>
      <c r="E118" s="313" t="str">
        <f>IF(VLOOKUP($C118&amp;E$16,'∆Ct and 2^(-∆Ct) means'!$A$3:$BD$86,55,FALSE)=0,"",VLOOKUP($C118&amp;E$16,'∆Ct and 2^(-∆Ct) means'!$A$3:$BD$86,55,FALSE))</f>
        <v/>
      </c>
      <c r="F118" s="313" t="str">
        <f>IF(VLOOKUP($C118&amp;F$16,'∆Ct and 2^(-∆Ct) means'!$A$3:$BD$86,55,FALSE)=0,"",VLOOKUP($C118&amp;F$16,'∆Ct and 2^(-∆Ct) means'!$A$3:$BD$86,55,FALSE))</f>
        <v/>
      </c>
      <c r="G118" s="313" t="str">
        <f>IF(VLOOKUP($C118&amp;G$16,'∆Ct and 2^(-∆Ct) means'!$A$3:$BD$86,55,FALSE)=0,"",VLOOKUP($C118&amp;G$16,'∆Ct and 2^(-∆Ct) means'!$A$3:$BD$86,55,FALSE))</f>
        <v/>
      </c>
      <c r="H118" s="313" t="str">
        <f>IF(VLOOKUP($C118&amp;H$16,'∆Ct and 2^(-∆Ct) means'!$A$3:$BD$86,55,FALSE)=0,"",VLOOKUP($C118&amp;H$16,'∆Ct and 2^(-∆Ct) means'!$A$3:$BD$86,55,FALSE))</f>
        <v/>
      </c>
      <c r="I118" s="313" t="str">
        <f>IF(VLOOKUP($C118&amp;I$16,'∆Ct and 2^(-∆Ct) means'!$A$3:$BD$86,55,FALSE)=0,"",VLOOKUP($C118&amp;I$16,'∆Ct and 2^(-∆Ct) means'!$A$3:$BD$86,55,FALSE))</f>
        <v/>
      </c>
      <c r="J118" s="313" t="str">
        <f>IF(VLOOKUP($C118&amp;J$16,'∆Ct and 2^(-∆Ct) means'!$A$3:$BD$86,55,FALSE)=0,"",VLOOKUP($C118&amp;J$16,'∆Ct and 2^(-∆Ct) means'!$A$3:$BD$86,55,FALSE))</f>
        <v/>
      </c>
      <c r="K118" s="313" t="str">
        <f>IF(VLOOKUP($C118&amp;K$16,'∆Ct and 2^(-∆Ct) means'!$A$3:$BD$86,55,FALSE)=0,"",VLOOKUP($C118&amp;K$16,'∆Ct and 2^(-∆Ct) means'!$A$3:$BD$86,55,FALSE))</f>
        <v/>
      </c>
      <c r="L118" s="313" t="str">
        <f>IF(VLOOKUP($C118&amp;L$16,'∆Ct and 2^(-∆Ct) means'!$A$3:$BD$86,55,FALSE)=0,"",VLOOKUP($C118&amp;L$16,'∆Ct and 2^(-∆Ct) means'!$A$3:$BD$86,55,FALSE))</f>
        <v/>
      </c>
      <c r="M118" s="313" t="str">
        <f>IF(VLOOKUP($C118&amp;M$16,'∆Ct and 2^(-∆Ct) means'!$A$3:$BD$86,55,FALSE)=0,"",VLOOKUP($C118&amp;M$16,'∆Ct and 2^(-∆Ct) means'!$A$3:$BD$86,55,FALSE))</f>
        <v/>
      </c>
      <c r="N118" s="313" t="str">
        <f>IF(VLOOKUP($C118&amp;N$16,'∆Ct and 2^(-∆Ct) means'!$A$3:$BD$86,55,FALSE)=0,"",VLOOKUP($C118&amp;N$16,'∆Ct and 2^(-∆Ct) means'!$A$3:$BD$86,55,FALSE))</f>
        <v/>
      </c>
      <c r="O118" s="318" t="str">
        <f>IF(VLOOKUP($C118&amp;O$16,'∆Ct and 2^(-∆Ct) means'!$A$3:$BD$86,55,FALSE)=0,"",VLOOKUP($C118&amp;O$16,'∆Ct and 2^(-∆Ct) means'!$A$3:$BD$86,55,FALSE))</f>
        <v/>
      </c>
      <c r="P118" s="201"/>
      <c r="Q118" s="201"/>
      <c r="R118" s="201"/>
      <c r="S118" s="201"/>
      <c r="T118" s="201"/>
      <c r="U118" s="201"/>
      <c r="V118" s="108" t="s">
        <v>109</v>
      </c>
      <c r="W118" s="127" t="str">
        <f>IF(VLOOKUP($V118&amp;W$4,'Calcul Worksheet'!$A$3:$HS$86,165,FALSE)=0,"",VLOOKUP($V118&amp;W$4,'Calcul Worksheet'!$A$3:$HS$86,165,FALSE))</f>
        <v/>
      </c>
      <c r="X118" s="123" t="str">
        <f>IF(VLOOKUP($V118&amp;X$4,'Calcul Worksheet'!$A$3:$HS$86,165,FALSE)=0,"",VLOOKUP($V118&amp;X$4,'Calcul Worksheet'!$A$3:$HS$86,165,FALSE))</f>
        <v/>
      </c>
      <c r="Y118" s="123" t="str">
        <f>IF(VLOOKUP($V118&amp;Y$4,'Calcul Worksheet'!$A$3:$HS$86,165,FALSE)=0,"",VLOOKUP($V118&amp;Y$4,'Calcul Worksheet'!$A$3:$HS$86,165,FALSE))</f>
        <v/>
      </c>
      <c r="Z118" s="123" t="str">
        <f>IF(VLOOKUP($V118&amp;Z$4,'Calcul Worksheet'!$A$3:$HS$86,165,FALSE)=0,"",VLOOKUP($V118&amp;Z$4,'Calcul Worksheet'!$A$3:$HS$86,165,FALSE))</f>
        <v/>
      </c>
      <c r="AA118" s="123" t="str">
        <f>IF(VLOOKUP($V118&amp;AA$4,'Calcul Worksheet'!$A$3:$HS$86,165,FALSE)=0,"",VLOOKUP($V118&amp;AA$4,'Calcul Worksheet'!$A$3:$HS$86,165,FALSE))</f>
        <v/>
      </c>
      <c r="AB118" s="123" t="str">
        <f>IF(VLOOKUP($V118&amp;AB$4,'Calcul Worksheet'!$A$3:$HS$86,165,FALSE)=0,"",VLOOKUP($V118&amp;AB$4,'Calcul Worksheet'!$A$3:$HS$86,165,FALSE))</f>
        <v/>
      </c>
      <c r="AC118" s="123" t="str">
        <f>IF(VLOOKUP($V118&amp;AC$4,'Calcul Worksheet'!$A$3:$HS$86,165,FALSE)=0,"",VLOOKUP($V118&amp;AC$4,'Calcul Worksheet'!$A$3:$HS$86,165,FALSE))</f>
        <v/>
      </c>
      <c r="AD118" s="123" t="str">
        <f>IF(VLOOKUP($V118&amp;AD$4,'Calcul Worksheet'!$A$3:$HS$86,165,FALSE)=0,"",VLOOKUP($V118&amp;AD$4,'Calcul Worksheet'!$A$3:$HS$86,165,FALSE))</f>
        <v/>
      </c>
      <c r="AE118" s="123" t="str">
        <f>IF(VLOOKUP($V118&amp;AE$4,'Calcul Worksheet'!$A$3:$HS$86,165,FALSE)=0,"",VLOOKUP($V118&amp;AE$4,'Calcul Worksheet'!$A$3:$HS$86,165,FALSE))</f>
        <v/>
      </c>
      <c r="AF118" s="123" t="str">
        <f>IF(VLOOKUP($V118&amp;AF$4,'Calcul Worksheet'!$A$3:$HS$86,165,FALSE)=0,"",VLOOKUP($V118&amp;AF$4,'Calcul Worksheet'!$A$3:$HS$86,165,FALSE))</f>
        <v/>
      </c>
      <c r="AG118" s="123" t="str">
        <f>IF(VLOOKUP($V118&amp;AG$4,'Calcul Worksheet'!$A$3:$HS$86,165,FALSE)=0,"",VLOOKUP($V118&amp;AG$4,'Calcul Worksheet'!$A$3:$HS$86,165,FALSE))</f>
        <v/>
      </c>
      <c r="AH118" s="128" t="str">
        <f>IF(VLOOKUP($V118&amp;AH$4,'Calcul Worksheet'!$A$3:$HS$86,165,FALSE)=0,"",VLOOKUP($V118&amp;AH$4,'Calcul Worksheet'!$A$3:$HS$86,165,FALSE))</f>
        <v/>
      </c>
      <c r="AI118" s="201"/>
      <c r="AJ118" s="201"/>
      <c r="AK118" s="201"/>
      <c r="AL118" s="201"/>
      <c r="AM118" s="201"/>
      <c r="AN118" s="201"/>
      <c r="AO118" s="201"/>
      <c r="AP118" s="201"/>
    </row>
    <row r="119" spans="2:42" ht="21.95" customHeight="1">
      <c r="C119" s="108" t="s">
        <v>110</v>
      </c>
      <c r="D119" s="319" t="str">
        <f>IF(VLOOKUP($C119&amp;D$16,'∆Ct and 2^(-∆Ct) means'!$A$3:$BD$86,55,FALSE)=0,"",VLOOKUP($C119&amp;D$16,'∆Ct and 2^(-∆Ct) means'!$A$3:$BD$86,55,FALSE))</f>
        <v/>
      </c>
      <c r="E119" s="320" t="str">
        <f>IF(VLOOKUP($C119&amp;E$16,'∆Ct and 2^(-∆Ct) means'!$A$3:$BD$86,55,FALSE)=0,"",VLOOKUP($C119&amp;E$16,'∆Ct and 2^(-∆Ct) means'!$A$3:$BD$86,55,FALSE))</f>
        <v/>
      </c>
      <c r="F119" s="320" t="str">
        <f>IF(VLOOKUP($C119&amp;F$16,'∆Ct and 2^(-∆Ct) means'!$A$3:$BD$86,55,FALSE)=0,"",VLOOKUP($C119&amp;F$16,'∆Ct and 2^(-∆Ct) means'!$A$3:$BD$86,55,FALSE))</f>
        <v/>
      </c>
      <c r="G119" s="320" t="str">
        <f>IF(VLOOKUP($C119&amp;G$16,'∆Ct and 2^(-∆Ct) means'!$A$3:$BD$86,55,FALSE)=0,"",VLOOKUP($C119&amp;G$16,'∆Ct and 2^(-∆Ct) means'!$A$3:$BD$86,55,FALSE))</f>
        <v/>
      </c>
      <c r="H119" s="320" t="str">
        <f>IF(VLOOKUP($C119&amp;H$16,'∆Ct and 2^(-∆Ct) means'!$A$3:$BD$86,55,FALSE)=0,"",VLOOKUP($C119&amp;H$16,'∆Ct and 2^(-∆Ct) means'!$A$3:$BD$86,55,FALSE))</f>
        <v/>
      </c>
      <c r="I119" s="320" t="str">
        <f>IF(VLOOKUP($C119&amp;I$16,'∆Ct and 2^(-∆Ct) means'!$A$3:$BD$86,55,FALSE)=0,"",VLOOKUP($C119&amp;I$16,'∆Ct and 2^(-∆Ct) means'!$A$3:$BD$86,55,FALSE))</f>
        <v/>
      </c>
      <c r="J119" s="320" t="str">
        <f>IF(VLOOKUP($C119&amp;J$16,'∆Ct and 2^(-∆Ct) means'!$A$3:$BD$86,55,FALSE)=0,"",VLOOKUP($C119&amp;J$16,'∆Ct and 2^(-∆Ct) means'!$A$3:$BD$86,55,FALSE))</f>
        <v/>
      </c>
      <c r="K119" s="320" t="str">
        <f>IF(VLOOKUP($C119&amp;K$16,'∆Ct and 2^(-∆Ct) means'!$A$3:$BD$86,55,FALSE)=0,"",VLOOKUP($C119&amp;K$16,'∆Ct and 2^(-∆Ct) means'!$A$3:$BD$86,55,FALSE))</f>
        <v/>
      </c>
      <c r="L119" s="320" t="str">
        <f>IF(VLOOKUP($C119&amp;L$16,'∆Ct and 2^(-∆Ct) means'!$A$3:$BD$86,55,FALSE)=0,"",VLOOKUP($C119&amp;L$16,'∆Ct and 2^(-∆Ct) means'!$A$3:$BD$86,55,FALSE))</f>
        <v/>
      </c>
      <c r="M119" s="320" t="str">
        <f>IF(VLOOKUP($C119&amp;M$16,'∆Ct and 2^(-∆Ct) means'!$A$3:$BD$86,55,FALSE)=0,"",VLOOKUP($C119&amp;M$16,'∆Ct and 2^(-∆Ct) means'!$A$3:$BD$86,55,FALSE))</f>
        <v/>
      </c>
      <c r="N119" s="320" t="str">
        <f>IF(VLOOKUP($C119&amp;N$16,'∆Ct and 2^(-∆Ct) means'!$A$3:$BD$86,55,FALSE)=0,"",VLOOKUP($C119&amp;N$16,'∆Ct and 2^(-∆Ct) means'!$A$3:$BD$86,55,FALSE))</f>
        <v/>
      </c>
      <c r="O119" s="321" t="str">
        <f>IF(VLOOKUP($C119&amp;O$16,'∆Ct and 2^(-∆Ct) means'!$A$3:$BD$86,55,FALSE)=0,"",VLOOKUP($C119&amp;O$16,'∆Ct and 2^(-∆Ct) means'!$A$3:$BD$86,55,FALSE))</f>
        <v/>
      </c>
      <c r="P119" s="201"/>
      <c r="Q119" s="201"/>
      <c r="R119" s="201"/>
      <c r="S119" s="201"/>
      <c r="T119" s="201"/>
      <c r="U119" s="201"/>
      <c r="V119" s="108" t="s">
        <v>110</v>
      </c>
      <c r="W119" s="129" t="str">
        <f>IF(VLOOKUP($V119&amp;W$4,'Calcul Worksheet'!$A$3:$HS$86,165,FALSE)=0,"",VLOOKUP($V119&amp;W$4,'Calcul Worksheet'!$A$3:$HS$86,165,FALSE))</f>
        <v/>
      </c>
      <c r="X119" s="130" t="str">
        <f>IF(VLOOKUP($V119&amp;X$4,'Calcul Worksheet'!$A$3:$HS$86,165,FALSE)=0,"",VLOOKUP($V119&amp;X$4,'Calcul Worksheet'!$A$3:$HS$86,165,FALSE))</f>
        <v/>
      </c>
      <c r="Y119" s="130" t="str">
        <f>IF(VLOOKUP($V119&amp;Y$4,'Calcul Worksheet'!$A$3:$HS$86,165,FALSE)=0,"",VLOOKUP($V119&amp;Y$4,'Calcul Worksheet'!$A$3:$HS$86,165,FALSE))</f>
        <v/>
      </c>
      <c r="Z119" s="130" t="str">
        <f>IF(VLOOKUP($V119&amp;Z$4,'Calcul Worksheet'!$A$3:$HS$86,165,FALSE)=0,"",VLOOKUP($V119&amp;Z$4,'Calcul Worksheet'!$A$3:$HS$86,165,FALSE))</f>
        <v/>
      </c>
      <c r="AA119" s="130" t="str">
        <f>IF(VLOOKUP($V119&amp;AA$4,'Calcul Worksheet'!$A$3:$HS$86,165,FALSE)=0,"",VLOOKUP($V119&amp;AA$4,'Calcul Worksheet'!$A$3:$HS$86,165,FALSE))</f>
        <v/>
      </c>
      <c r="AB119" s="130" t="str">
        <f>IF(VLOOKUP($V119&amp;AB$4,'Calcul Worksheet'!$A$3:$HS$86,165,FALSE)=0,"",VLOOKUP($V119&amp;AB$4,'Calcul Worksheet'!$A$3:$HS$86,165,FALSE))</f>
        <v/>
      </c>
      <c r="AC119" s="130" t="str">
        <f>IF(VLOOKUP($V119&amp;AC$4,'Calcul Worksheet'!$A$3:$HS$86,165,FALSE)=0,"",VLOOKUP($V119&amp;AC$4,'Calcul Worksheet'!$A$3:$HS$86,165,FALSE))</f>
        <v/>
      </c>
      <c r="AD119" s="130" t="str">
        <f>IF(VLOOKUP($V119&amp;AD$4,'Calcul Worksheet'!$A$3:$HS$86,165,FALSE)=0,"",VLOOKUP($V119&amp;AD$4,'Calcul Worksheet'!$A$3:$HS$86,165,FALSE))</f>
        <v/>
      </c>
      <c r="AE119" s="130" t="str">
        <f>IF(VLOOKUP($V119&amp;AE$4,'Calcul Worksheet'!$A$3:$HS$86,165,FALSE)=0,"",VLOOKUP($V119&amp;AE$4,'Calcul Worksheet'!$A$3:$HS$86,165,FALSE))</f>
        <v/>
      </c>
      <c r="AF119" s="130" t="str">
        <f>IF(VLOOKUP($V119&amp;AF$4,'Calcul Worksheet'!$A$3:$HS$86,165,FALSE)=0,"",VLOOKUP($V119&amp;AF$4,'Calcul Worksheet'!$A$3:$HS$86,165,FALSE))</f>
        <v/>
      </c>
      <c r="AG119" s="130" t="str">
        <f>IF(VLOOKUP($V119&amp;AG$4,'Calcul Worksheet'!$A$3:$HS$86,165,FALSE)=0,"",VLOOKUP($V119&amp;AG$4,'Calcul Worksheet'!$A$3:$HS$86,165,FALSE))</f>
        <v/>
      </c>
      <c r="AH119" s="131" t="str">
        <f>IF(VLOOKUP($V119&amp;AH$4,'Calcul Worksheet'!$A$3:$HS$86,165,FALSE)=0,"",VLOOKUP($V119&amp;AH$4,'Calcul Worksheet'!$A$3:$HS$86,165,FALSE))</f>
        <v/>
      </c>
      <c r="AI119" s="201"/>
      <c r="AJ119" s="201"/>
      <c r="AK119" s="201"/>
      <c r="AL119" s="201"/>
      <c r="AM119" s="201"/>
      <c r="AN119" s="201"/>
      <c r="AO119" s="201"/>
      <c r="AP119" s="201"/>
    </row>
    <row r="120" spans="2:42">
      <c r="B120" s="168"/>
      <c r="C120" s="201"/>
      <c r="D120" s="201"/>
      <c r="E120" s="201"/>
      <c r="F120" s="201"/>
      <c r="G120" s="201"/>
      <c r="H120" s="201"/>
      <c r="I120" s="201"/>
      <c r="J120" s="201"/>
      <c r="K120" s="201"/>
      <c r="L120" s="201"/>
      <c r="M120" s="201"/>
      <c r="N120" s="201"/>
      <c r="O120" s="201"/>
      <c r="P120" s="201"/>
      <c r="Q120" s="201"/>
      <c r="R120" s="201"/>
      <c r="S120" s="201"/>
      <c r="T120" s="201"/>
      <c r="U120" s="201"/>
      <c r="V120" s="201"/>
      <c r="W120" s="201"/>
      <c r="X120" s="201"/>
      <c r="Y120" s="201"/>
      <c r="Z120" s="201"/>
      <c r="AA120" s="201"/>
      <c r="AB120" s="201"/>
      <c r="AC120" s="201"/>
      <c r="AD120" s="201"/>
      <c r="AE120" s="201"/>
      <c r="AF120" s="201"/>
      <c r="AG120" s="201"/>
      <c r="AH120" s="201"/>
      <c r="AI120" s="201"/>
      <c r="AJ120" s="201"/>
      <c r="AK120" s="201"/>
      <c r="AL120" s="201"/>
      <c r="AM120" s="201"/>
      <c r="AN120" s="201"/>
      <c r="AO120" s="201"/>
      <c r="AP120" s="201"/>
    </row>
    <row r="121" spans="2:42">
      <c r="B121" s="168"/>
      <c r="C121" s="201"/>
      <c r="D121" s="201"/>
      <c r="E121" s="201"/>
      <c r="F121" s="201"/>
      <c r="G121" s="201"/>
      <c r="H121" s="201"/>
      <c r="I121" s="201"/>
      <c r="J121" s="201"/>
      <c r="K121" s="201"/>
      <c r="L121" s="201"/>
      <c r="M121" s="201"/>
      <c r="N121" s="201"/>
      <c r="O121" s="201"/>
      <c r="P121" s="201"/>
      <c r="Q121" s="201"/>
      <c r="R121" s="201"/>
      <c r="S121" s="201"/>
      <c r="T121" s="201"/>
      <c r="U121" s="201"/>
      <c r="V121" s="201"/>
      <c r="W121" s="201"/>
      <c r="X121" s="201"/>
      <c r="Y121" s="201"/>
      <c r="Z121" s="201"/>
      <c r="AA121" s="201"/>
      <c r="AB121" s="201"/>
      <c r="AC121" s="201"/>
      <c r="AD121" s="201"/>
      <c r="AE121" s="201"/>
      <c r="AF121" s="201"/>
      <c r="AG121" s="201"/>
      <c r="AH121" s="201"/>
      <c r="AI121" s="201"/>
      <c r="AJ121" s="201"/>
      <c r="AK121" s="201"/>
      <c r="AL121" s="201"/>
      <c r="AM121" s="201"/>
      <c r="AN121" s="201"/>
      <c r="AO121" s="201"/>
      <c r="AP121" s="201"/>
    </row>
    <row r="122" spans="2:42">
      <c r="B122" s="168"/>
      <c r="C122" s="201"/>
      <c r="D122" s="201"/>
      <c r="E122" s="201"/>
      <c r="F122" s="201"/>
      <c r="G122" s="201"/>
      <c r="H122" s="201"/>
      <c r="I122" s="201"/>
      <c r="J122" s="201"/>
      <c r="K122" s="201"/>
      <c r="L122" s="201"/>
      <c r="M122" s="201"/>
      <c r="N122" s="201"/>
      <c r="O122" s="201"/>
      <c r="P122" s="201"/>
      <c r="Q122" s="201"/>
      <c r="R122" s="201"/>
      <c r="S122" s="201"/>
      <c r="T122" s="201"/>
      <c r="U122" s="201"/>
      <c r="V122" s="201"/>
      <c r="W122" s="201"/>
      <c r="X122" s="201"/>
      <c r="Y122" s="201"/>
      <c r="Z122" s="201"/>
      <c r="AA122" s="201"/>
      <c r="AB122" s="201"/>
      <c r="AC122" s="201"/>
      <c r="AD122" s="201"/>
      <c r="AE122" s="201"/>
      <c r="AF122" s="201"/>
      <c r="AG122" s="201"/>
      <c r="AH122" s="201"/>
      <c r="AI122" s="201"/>
      <c r="AJ122" s="201"/>
      <c r="AK122" s="201"/>
      <c r="AL122" s="201"/>
      <c r="AM122" s="201"/>
      <c r="AN122" s="201"/>
      <c r="AO122" s="201"/>
      <c r="AP122" s="201"/>
    </row>
    <row r="123" spans="2:42">
      <c r="B123" s="168"/>
      <c r="C123" s="201"/>
      <c r="D123" s="201"/>
      <c r="E123" s="201"/>
      <c r="F123" s="201"/>
      <c r="G123" s="201"/>
      <c r="H123" s="201"/>
      <c r="I123" s="201"/>
      <c r="J123" s="201"/>
      <c r="K123" s="201"/>
      <c r="L123" s="201"/>
      <c r="M123" s="201"/>
      <c r="N123" s="201"/>
      <c r="O123" s="201"/>
      <c r="P123" s="201"/>
      <c r="Q123" s="201"/>
      <c r="R123" s="201"/>
      <c r="S123" s="201"/>
      <c r="T123" s="201"/>
      <c r="U123" s="201"/>
      <c r="V123" s="201"/>
      <c r="W123" s="201"/>
      <c r="X123" s="201"/>
      <c r="Y123" s="201"/>
      <c r="Z123" s="201"/>
      <c r="AA123" s="201"/>
      <c r="AB123" s="201"/>
      <c r="AC123" s="201"/>
      <c r="AD123" s="201"/>
      <c r="AE123" s="201"/>
      <c r="AF123" s="201"/>
      <c r="AG123" s="201"/>
      <c r="AH123" s="201"/>
      <c r="AI123" s="201"/>
      <c r="AJ123" s="201"/>
      <c r="AK123" s="201"/>
      <c r="AL123" s="201"/>
      <c r="AM123" s="201"/>
      <c r="AN123" s="201"/>
      <c r="AO123" s="201"/>
      <c r="AP123" s="201"/>
    </row>
    <row r="124" spans="2:42">
      <c r="B124" s="168"/>
      <c r="C124" s="201"/>
      <c r="D124" s="201"/>
      <c r="E124" s="201"/>
      <c r="F124" s="201"/>
      <c r="G124" s="201"/>
      <c r="H124" s="201"/>
      <c r="I124" s="201"/>
      <c r="J124" s="201"/>
      <c r="K124" s="201"/>
      <c r="L124" s="201"/>
      <c r="M124" s="201"/>
      <c r="N124" s="201"/>
      <c r="O124" s="201"/>
      <c r="P124" s="201"/>
      <c r="Q124" s="201"/>
      <c r="R124" s="201"/>
      <c r="S124" s="201"/>
      <c r="T124" s="201"/>
      <c r="U124" s="201"/>
      <c r="V124" s="201"/>
      <c r="W124" s="201"/>
      <c r="X124" s="201"/>
      <c r="Y124" s="201"/>
      <c r="Z124" s="201"/>
      <c r="AA124" s="201"/>
      <c r="AB124" s="201"/>
      <c r="AC124" s="201"/>
      <c r="AD124" s="201"/>
      <c r="AE124" s="201"/>
      <c r="AF124" s="201"/>
      <c r="AG124" s="201"/>
      <c r="AH124" s="201"/>
      <c r="AI124" s="201"/>
      <c r="AJ124" s="201"/>
      <c r="AK124" s="201"/>
      <c r="AL124" s="201"/>
      <c r="AM124" s="201"/>
      <c r="AN124" s="201"/>
      <c r="AO124" s="201"/>
      <c r="AP124" s="201"/>
    </row>
    <row r="125" spans="2:42">
      <c r="B125" s="168"/>
      <c r="C125" s="201"/>
      <c r="D125" s="201"/>
      <c r="E125" s="201"/>
      <c r="F125" s="201"/>
      <c r="G125" s="201"/>
      <c r="H125" s="201"/>
      <c r="I125" s="201"/>
      <c r="J125" s="201"/>
      <c r="K125" s="201"/>
      <c r="L125" s="201"/>
      <c r="M125" s="201"/>
      <c r="N125" s="201"/>
      <c r="O125" s="201"/>
      <c r="P125" s="201"/>
      <c r="Q125" s="201"/>
      <c r="R125" s="201"/>
      <c r="S125" s="201"/>
      <c r="T125" s="201"/>
      <c r="U125" s="201"/>
      <c r="V125" s="201"/>
      <c r="W125" s="201"/>
      <c r="X125" s="201"/>
      <c r="Y125" s="201"/>
      <c r="Z125" s="201"/>
      <c r="AA125" s="201"/>
      <c r="AB125" s="201"/>
      <c r="AC125" s="201"/>
      <c r="AD125" s="201"/>
      <c r="AE125" s="201"/>
      <c r="AF125" s="201"/>
      <c r="AG125" s="201"/>
      <c r="AH125" s="201"/>
      <c r="AI125" s="201"/>
      <c r="AJ125" s="201"/>
      <c r="AK125" s="201"/>
      <c r="AL125" s="201"/>
      <c r="AM125" s="201"/>
      <c r="AN125" s="201"/>
      <c r="AO125" s="201"/>
      <c r="AP125" s="201"/>
    </row>
    <row r="126" spans="2:42">
      <c r="B126" s="168"/>
      <c r="C126" s="201"/>
      <c r="D126" s="201"/>
      <c r="E126" s="201"/>
      <c r="F126" s="201"/>
      <c r="G126" s="201"/>
      <c r="H126" s="201"/>
      <c r="I126" s="201"/>
      <c r="J126" s="201"/>
      <c r="K126" s="201"/>
      <c r="L126" s="201"/>
      <c r="M126" s="201"/>
      <c r="N126" s="201"/>
      <c r="O126" s="201"/>
      <c r="P126" s="201"/>
      <c r="Q126" s="201"/>
      <c r="R126" s="201"/>
      <c r="S126" s="201"/>
      <c r="T126" s="201"/>
      <c r="U126" s="201"/>
      <c r="V126" s="201"/>
      <c r="W126" s="201"/>
      <c r="X126" s="201"/>
      <c r="Y126" s="201"/>
      <c r="Z126" s="201"/>
      <c r="AA126" s="201"/>
      <c r="AB126" s="201"/>
      <c r="AC126" s="201"/>
      <c r="AD126" s="201"/>
      <c r="AE126" s="201"/>
      <c r="AF126" s="201"/>
      <c r="AG126" s="201"/>
      <c r="AH126" s="201"/>
      <c r="AI126" s="201"/>
      <c r="AJ126" s="201"/>
      <c r="AK126" s="201"/>
      <c r="AL126" s="201"/>
      <c r="AM126" s="201"/>
      <c r="AN126" s="201"/>
      <c r="AO126" s="201"/>
      <c r="AP126" s="201"/>
    </row>
    <row r="127" spans="2:42">
      <c r="B127" s="168"/>
      <c r="C127" s="201"/>
      <c r="D127" s="201"/>
      <c r="E127" s="201"/>
      <c r="F127" s="201"/>
      <c r="G127" s="201"/>
      <c r="H127" s="201"/>
      <c r="I127" s="201"/>
      <c r="J127" s="201"/>
      <c r="K127" s="201"/>
      <c r="L127" s="201"/>
      <c r="M127" s="201"/>
      <c r="N127" s="201"/>
      <c r="O127" s="201"/>
      <c r="P127" s="201"/>
      <c r="Q127" s="201"/>
      <c r="R127" s="201"/>
      <c r="S127" s="201"/>
      <c r="T127" s="201"/>
      <c r="U127" s="201"/>
      <c r="V127" s="201"/>
      <c r="W127" s="201"/>
      <c r="X127" s="201"/>
      <c r="Y127" s="201"/>
      <c r="Z127" s="201"/>
      <c r="AA127" s="201"/>
      <c r="AB127" s="201"/>
      <c r="AC127" s="201"/>
      <c r="AD127" s="201"/>
      <c r="AE127" s="201"/>
      <c r="AF127" s="201"/>
      <c r="AG127" s="201"/>
      <c r="AH127" s="201"/>
      <c r="AI127" s="201"/>
      <c r="AJ127" s="201"/>
      <c r="AK127" s="201"/>
      <c r="AL127" s="201"/>
      <c r="AM127" s="201"/>
      <c r="AN127" s="201"/>
      <c r="AO127" s="201"/>
      <c r="AP127" s="201"/>
    </row>
    <row r="128" spans="2:42">
      <c r="B128" s="168"/>
      <c r="C128" s="201"/>
      <c r="D128" s="201"/>
      <c r="E128" s="201"/>
      <c r="F128" s="201"/>
      <c r="G128" s="201"/>
      <c r="H128" s="201"/>
      <c r="I128" s="201"/>
      <c r="J128" s="201"/>
      <c r="K128" s="201"/>
      <c r="L128" s="201"/>
      <c r="M128" s="201"/>
      <c r="N128" s="201"/>
      <c r="O128" s="201"/>
      <c r="P128" s="201"/>
      <c r="Q128" s="201"/>
      <c r="R128" s="201"/>
      <c r="S128" s="201"/>
      <c r="T128" s="201"/>
      <c r="U128" s="201"/>
      <c r="V128" s="201"/>
      <c r="W128" s="201"/>
      <c r="X128" s="201"/>
      <c r="Y128" s="201"/>
      <c r="Z128" s="201"/>
      <c r="AA128" s="201"/>
      <c r="AB128" s="201"/>
      <c r="AC128" s="201"/>
      <c r="AD128" s="201"/>
      <c r="AE128" s="201"/>
      <c r="AF128" s="201"/>
      <c r="AG128" s="201"/>
      <c r="AH128" s="201"/>
      <c r="AI128" s="201"/>
      <c r="AJ128" s="201"/>
      <c r="AK128" s="201"/>
      <c r="AL128" s="201"/>
      <c r="AM128" s="201"/>
      <c r="AN128" s="201"/>
      <c r="AO128" s="201"/>
      <c r="AP128" s="201"/>
    </row>
    <row r="129" spans="2:42">
      <c r="B129" s="168"/>
      <c r="C129" s="201"/>
      <c r="D129" s="201"/>
      <c r="E129" s="201"/>
      <c r="F129" s="201"/>
      <c r="G129" s="201"/>
      <c r="H129" s="201"/>
      <c r="I129" s="201"/>
      <c r="J129" s="201"/>
      <c r="K129" s="201"/>
      <c r="L129" s="201"/>
      <c r="M129" s="201"/>
      <c r="N129" s="201"/>
      <c r="O129" s="201"/>
      <c r="P129" s="201"/>
      <c r="Q129" s="201"/>
      <c r="R129" s="201"/>
      <c r="S129" s="201"/>
      <c r="T129" s="201"/>
      <c r="U129" s="201"/>
      <c r="V129" s="201"/>
      <c r="W129" s="201"/>
      <c r="X129" s="201"/>
      <c r="Y129" s="201"/>
      <c r="Z129" s="201"/>
      <c r="AA129" s="201"/>
      <c r="AB129" s="201"/>
      <c r="AC129" s="201"/>
      <c r="AD129" s="201"/>
      <c r="AE129" s="201"/>
      <c r="AF129" s="201"/>
      <c r="AG129" s="201"/>
      <c r="AH129" s="201"/>
      <c r="AI129" s="201"/>
      <c r="AJ129" s="201"/>
      <c r="AK129" s="201"/>
      <c r="AL129" s="201"/>
      <c r="AM129" s="201"/>
      <c r="AN129" s="201"/>
      <c r="AO129" s="201"/>
      <c r="AP129" s="201"/>
    </row>
    <row r="130" spans="2:42">
      <c r="B130" s="168"/>
      <c r="C130" s="201"/>
      <c r="D130" s="201"/>
      <c r="E130" s="201"/>
      <c r="F130" s="201"/>
      <c r="G130" s="201"/>
      <c r="H130" s="201"/>
      <c r="I130" s="201"/>
      <c r="J130" s="201"/>
      <c r="K130" s="201"/>
      <c r="L130" s="201"/>
      <c r="M130" s="201"/>
      <c r="N130" s="201"/>
      <c r="O130" s="201"/>
      <c r="P130" s="201"/>
      <c r="Q130" s="201"/>
      <c r="R130" s="201"/>
      <c r="S130" s="201"/>
      <c r="T130" s="201"/>
      <c r="U130" s="201"/>
      <c r="V130" s="201"/>
      <c r="W130" s="201"/>
      <c r="X130" s="201"/>
      <c r="Y130" s="201"/>
      <c r="Z130" s="201"/>
      <c r="AA130" s="201"/>
      <c r="AB130" s="201"/>
      <c r="AC130" s="201"/>
      <c r="AD130" s="201"/>
      <c r="AE130" s="201"/>
      <c r="AF130" s="201"/>
      <c r="AG130" s="201"/>
      <c r="AH130" s="201"/>
      <c r="AI130" s="201"/>
      <c r="AJ130" s="201"/>
      <c r="AK130" s="201"/>
      <c r="AL130" s="201"/>
      <c r="AM130" s="201"/>
      <c r="AN130" s="201"/>
      <c r="AO130" s="201"/>
      <c r="AP130" s="201"/>
    </row>
    <row r="131" spans="2:42">
      <c r="C131" s="201"/>
      <c r="D131" s="201"/>
      <c r="E131" s="201"/>
      <c r="F131" s="201"/>
      <c r="G131" s="201"/>
      <c r="H131" s="201"/>
      <c r="I131" s="201"/>
      <c r="J131" s="201"/>
      <c r="K131" s="201"/>
      <c r="L131" s="201"/>
      <c r="M131" s="201"/>
      <c r="N131" s="201"/>
      <c r="O131" s="201"/>
      <c r="P131" s="201"/>
      <c r="Q131" s="201"/>
      <c r="R131" s="201"/>
      <c r="S131" s="201"/>
      <c r="T131" s="201"/>
      <c r="U131" s="201"/>
      <c r="V131" s="201"/>
      <c r="W131" s="201"/>
      <c r="X131" s="201"/>
      <c r="Y131" s="201"/>
      <c r="Z131" s="201"/>
      <c r="AA131" s="201"/>
      <c r="AB131" s="201"/>
      <c r="AC131" s="201"/>
      <c r="AD131" s="201"/>
      <c r="AE131" s="201"/>
      <c r="AF131" s="201"/>
      <c r="AG131" s="201"/>
      <c r="AH131" s="201"/>
      <c r="AI131" s="201"/>
      <c r="AJ131" s="201"/>
      <c r="AK131" s="201"/>
      <c r="AL131" s="201"/>
      <c r="AM131" s="201"/>
      <c r="AN131" s="201"/>
      <c r="AO131" s="201"/>
      <c r="AP131" s="201"/>
    </row>
  </sheetData>
  <mergeCells count="36">
    <mergeCell ref="AL6:AM6"/>
    <mergeCell ref="AJ6:AK6"/>
    <mergeCell ref="AJ5:AM5"/>
    <mergeCell ref="AJ9:AM9"/>
    <mergeCell ref="AJ10:AK10"/>
    <mergeCell ref="AL10:AM10"/>
    <mergeCell ref="AL7:AM7"/>
    <mergeCell ref="AJ7:AK7"/>
    <mergeCell ref="AL11:AM11"/>
    <mergeCell ref="C74:O74"/>
    <mergeCell ref="C86:O86"/>
    <mergeCell ref="C98:O98"/>
    <mergeCell ref="C26:O26"/>
    <mergeCell ref="V14:AH14"/>
    <mergeCell ref="V26:AH26"/>
    <mergeCell ref="AJ11:AK11"/>
    <mergeCell ref="C110:O110"/>
    <mergeCell ref="V38:AH38"/>
    <mergeCell ref="V50:AH50"/>
    <mergeCell ref="V62:AH62"/>
    <mergeCell ref="V74:AH74"/>
    <mergeCell ref="V86:AH86"/>
    <mergeCell ref="V98:AH98"/>
    <mergeCell ref="V110:AH110"/>
    <mergeCell ref="C38:O38"/>
    <mergeCell ref="C50:O50"/>
    <mergeCell ref="C62:O62"/>
    <mergeCell ref="P1:U1"/>
    <mergeCell ref="C2:O2"/>
    <mergeCell ref="V2:AH2"/>
    <mergeCell ref="C14:O14"/>
    <mergeCell ref="Q5:T5"/>
    <mergeCell ref="Q6:R6"/>
    <mergeCell ref="S6:T6"/>
    <mergeCell ref="Q7:R7"/>
    <mergeCell ref="S7:T7"/>
  </mergeCells>
  <conditionalFormatting sqref="D5:O11">
    <cfRule type="cellIs" dxfId="60" priority="717" operator="between">
      <formula>$Q$7</formula>
      <formula>$S$7</formula>
    </cfRule>
    <cfRule type="colorScale" priority="718">
      <colorScale>
        <cfvo type="min" val="0"/>
        <cfvo type="num" val="0"/>
        <cfvo type="max" val="0"/>
        <color rgb="FF008000"/>
        <color theme="1"/>
        <color rgb="FFFF0000"/>
      </colorScale>
    </cfRule>
    <cfRule type="containsBlanks" dxfId="59" priority="719">
      <formula>LEN(TRIM(D5))=0</formula>
    </cfRule>
  </conditionalFormatting>
  <conditionalFormatting sqref="D17:O23">
    <cfRule type="cellIs" dxfId="58" priority="720" operator="between">
      <formula>$Q$7</formula>
      <formula>$S$7</formula>
    </cfRule>
    <cfRule type="colorScale" priority="721">
      <colorScale>
        <cfvo type="min" val="0"/>
        <cfvo type="num" val="0"/>
        <cfvo type="max" val="0"/>
        <color rgb="FF008000"/>
        <color theme="1"/>
        <color rgb="FFFF0000"/>
      </colorScale>
    </cfRule>
    <cfRule type="containsBlanks" dxfId="57" priority="722">
      <formula>LEN(TRIM(D17))=0</formula>
    </cfRule>
  </conditionalFormatting>
  <conditionalFormatting sqref="D29:O35">
    <cfRule type="cellIs" dxfId="56" priority="723" operator="between">
      <formula>$Q$7</formula>
      <formula>$S$7</formula>
    </cfRule>
    <cfRule type="colorScale" priority="724">
      <colorScale>
        <cfvo type="min" val="0"/>
        <cfvo type="num" val="0"/>
        <cfvo type="max" val="0"/>
        <color rgb="FF008000"/>
        <color theme="1"/>
        <color rgb="FFFF0000"/>
      </colorScale>
    </cfRule>
    <cfRule type="containsBlanks" dxfId="55" priority="725">
      <formula>LEN(TRIM(D29))=0</formula>
    </cfRule>
  </conditionalFormatting>
  <conditionalFormatting sqref="D41:O47">
    <cfRule type="cellIs" dxfId="54" priority="726" operator="between">
      <formula>$Q$7</formula>
      <formula>$S$7</formula>
    </cfRule>
    <cfRule type="colorScale" priority="727">
      <colorScale>
        <cfvo type="min" val="0"/>
        <cfvo type="num" val="0"/>
        <cfvo type="max" val="0"/>
        <color rgb="FF008000"/>
        <color theme="1"/>
        <color rgb="FFFF0000"/>
      </colorScale>
    </cfRule>
    <cfRule type="containsBlanks" dxfId="53" priority="728">
      <formula>LEN(TRIM(D41))=0</formula>
    </cfRule>
  </conditionalFormatting>
  <conditionalFormatting sqref="D53:O59">
    <cfRule type="cellIs" dxfId="52" priority="729" operator="between">
      <formula>$Q$7</formula>
      <formula>$S$7</formula>
    </cfRule>
    <cfRule type="colorScale" priority="730">
      <colorScale>
        <cfvo type="min" val="0"/>
        <cfvo type="num" val="0"/>
        <cfvo type="max" val="0"/>
        <color rgb="FF008000"/>
        <color theme="1"/>
        <color rgb="FFFF0000"/>
      </colorScale>
    </cfRule>
    <cfRule type="containsBlanks" dxfId="51" priority="731">
      <formula>LEN(TRIM(D53))=0</formula>
    </cfRule>
  </conditionalFormatting>
  <conditionalFormatting sqref="D65:O71">
    <cfRule type="cellIs" dxfId="50" priority="732" operator="between">
      <formula>$Q$7</formula>
      <formula>$S$7</formula>
    </cfRule>
    <cfRule type="colorScale" priority="733">
      <colorScale>
        <cfvo type="min" val="0"/>
        <cfvo type="num" val="0"/>
        <cfvo type="max" val="0"/>
        <color rgb="FF008000"/>
        <color theme="1"/>
        <color rgb="FFFF0000"/>
      </colorScale>
    </cfRule>
    <cfRule type="containsBlanks" dxfId="49" priority="734">
      <formula>LEN(TRIM(D65))=0</formula>
    </cfRule>
  </conditionalFormatting>
  <conditionalFormatting sqref="D77:O83">
    <cfRule type="cellIs" dxfId="48" priority="735" operator="between">
      <formula>$Q$7</formula>
      <formula>$S$7</formula>
    </cfRule>
    <cfRule type="colorScale" priority="736">
      <colorScale>
        <cfvo type="min" val="0"/>
        <cfvo type="num" val="0"/>
        <cfvo type="max" val="0"/>
        <color rgb="FF008000"/>
        <color theme="1"/>
        <color rgb="FFFF0000"/>
      </colorScale>
    </cfRule>
    <cfRule type="containsBlanks" dxfId="47" priority="737">
      <formula>LEN(TRIM(D77))=0</formula>
    </cfRule>
  </conditionalFormatting>
  <conditionalFormatting sqref="D89:O95">
    <cfRule type="cellIs" dxfId="46" priority="738" operator="between">
      <formula>$Q$7</formula>
      <formula>$S$7</formula>
    </cfRule>
    <cfRule type="colorScale" priority="739">
      <colorScale>
        <cfvo type="min" val="0"/>
        <cfvo type="num" val="0"/>
        <cfvo type="max" val="0"/>
        <color rgb="FF008000"/>
        <color theme="1"/>
        <color rgb="FFFF0000"/>
      </colorScale>
    </cfRule>
    <cfRule type="containsBlanks" dxfId="45" priority="740">
      <formula>LEN(TRIM(D89))=0</formula>
    </cfRule>
  </conditionalFormatting>
  <conditionalFormatting sqref="D101:O107">
    <cfRule type="cellIs" dxfId="44" priority="741" operator="between">
      <formula>$Q$7</formula>
      <formula>$S$7</formula>
    </cfRule>
    <cfRule type="colorScale" priority="742">
      <colorScale>
        <cfvo type="min" val="0"/>
        <cfvo type="num" val="0"/>
        <cfvo type="max" val="0"/>
        <color rgb="FF008000"/>
        <color theme="1"/>
        <color rgb="FFFF0000"/>
      </colorScale>
    </cfRule>
    <cfRule type="containsBlanks" dxfId="43" priority="743">
      <formula>LEN(TRIM(D101))=0</formula>
    </cfRule>
  </conditionalFormatting>
  <conditionalFormatting sqref="D113:O119">
    <cfRule type="cellIs" dxfId="42" priority="744" operator="between">
      <formula>$Q$7</formula>
      <formula>$S$7</formula>
    </cfRule>
    <cfRule type="colorScale" priority="745">
      <colorScale>
        <cfvo type="min" val="0"/>
        <cfvo type="num" val="0"/>
        <cfvo type="max" val="0"/>
        <color rgb="FF008000"/>
        <color theme="1"/>
        <color rgb="FFFF0000"/>
      </colorScale>
    </cfRule>
    <cfRule type="containsBlanks" dxfId="41" priority="746">
      <formula>LEN(TRIM(D113))=0</formula>
    </cfRule>
  </conditionalFormatting>
  <conditionalFormatting sqref="W5:AH11">
    <cfRule type="containsBlanks" dxfId="40" priority="807">
      <formula>LEN(TRIM(W5))=0</formula>
    </cfRule>
    <cfRule type="cellIs" dxfId="39" priority="808" operator="between">
      <formula>$AJ$7</formula>
      <formula>$AL$7</formula>
    </cfRule>
    <cfRule type="colorScale" priority="809">
      <colorScale>
        <cfvo type="num" val="MAX($AJ$11,MIN($W$5:$AH$11))"/>
        <cfvo type="num" val="0"/>
        <cfvo type="num" val="MIN($AL$11,MAX($W$5:$AH$11))"/>
        <color rgb="FF008000"/>
        <color theme="1"/>
        <color rgb="FFFF0000"/>
      </colorScale>
    </cfRule>
  </conditionalFormatting>
  <conditionalFormatting sqref="W17:AH23">
    <cfRule type="containsBlanks" dxfId="38" priority="25">
      <formula>LEN(TRIM(W17))=0</formula>
    </cfRule>
    <cfRule type="cellIs" dxfId="37" priority="26" operator="between">
      <formula>$AJ$7</formula>
      <formula>$AL$7</formula>
    </cfRule>
    <cfRule type="colorScale" priority="27">
      <colorScale>
        <cfvo type="num" val="MAX($AJ$11,MIN($W$5:$AH$11))"/>
        <cfvo type="num" val="0"/>
        <cfvo type="num" val="MIN($AL$11,MAX($W$5:$AH$11))"/>
        <color rgb="FF008000"/>
        <color theme="1"/>
        <color rgb="FFFF0000"/>
      </colorScale>
    </cfRule>
  </conditionalFormatting>
  <conditionalFormatting sqref="W29:AH35">
    <cfRule type="containsBlanks" dxfId="36" priority="22">
      <formula>LEN(TRIM(W29))=0</formula>
    </cfRule>
    <cfRule type="cellIs" dxfId="35" priority="23" operator="between">
      <formula>$AJ$7</formula>
      <formula>$AL$7</formula>
    </cfRule>
    <cfRule type="colorScale" priority="24">
      <colorScale>
        <cfvo type="num" val="MAX($AJ$11,MIN($W$5:$AH$11))"/>
        <cfvo type="num" val="0"/>
        <cfvo type="num" val="MIN($AL$11,MAX($W$5:$AH$11))"/>
        <color rgb="FF008000"/>
        <color theme="1"/>
        <color rgb="FFFF0000"/>
      </colorScale>
    </cfRule>
  </conditionalFormatting>
  <conditionalFormatting sqref="W41:AH47">
    <cfRule type="containsBlanks" dxfId="34" priority="19">
      <formula>LEN(TRIM(W41))=0</formula>
    </cfRule>
    <cfRule type="cellIs" dxfId="33" priority="20" operator="between">
      <formula>$AJ$7</formula>
      <formula>$AL$7</formula>
    </cfRule>
    <cfRule type="colorScale" priority="21">
      <colorScale>
        <cfvo type="num" val="MAX($AJ$11,MIN($W$5:$AH$11))"/>
        <cfvo type="num" val="0"/>
        <cfvo type="num" val="MIN($AL$11,MAX($W$5:$AH$11))"/>
        <color rgb="FF008000"/>
        <color theme="1"/>
        <color rgb="FFFF0000"/>
      </colorScale>
    </cfRule>
  </conditionalFormatting>
  <conditionalFormatting sqref="W53:AH59">
    <cfRule type="containsBlanks" dxfId="32" priority="16">
      <formula>LEN(TRIM(W53))=0</formula>
    </cfRule>
    <cfRule type="cellIs" dxfId="31" priority="17" operator="between">
      <formula>$AJ$7</formula>
      <formula>$AL$7</formula>
    </cfRule>
    <cfRule type="colorScale" priority="18">
      <colorScale>
        <cfvo type="num" val="MAX($AJ$11,MIN($W$5:$AH$11))"/>
        <cfvo type="num" val="0"/>
        <cfvo type="num" val="MIN($AL$11,MAX($W$5:$AH$11))"/>
        <color rgb="FF008000"/>
        <color theme="1"/>
        <color rgb="FFFF0000"/>
      </colorScale>
    </cfRule>
  </conditionalFormatting>
  <conditionalFormatting sqref="W65:AH71">
    <cfRule type="containsBlanks" dxfId="30" priority="13">
      <formula>LEN(TRIM(W65))=0</formula>
    </cfRule>
    <cfRule type="cellIs" dxfId="29" priority="14" operator="between">
      <formula>$AJ$7</formula>
      <formula>$AL$7</formula>
    </cfRule>
    <cfRule type="colorScale" priority="15">
      <colorScale>
        <cfvo type="num" val="MAX($AJ$11,MIN($W$5:$AH$11))"/>
        <cfvo type="num" val="0"/>
        <cfvo type="num" val="MIN($AL$11,MAX($W$5:$AH$11))"/>
        <color rgb="FF008000"/>
        <color theme="1"/>
        <color rgb="FFFF0000"/>
      </colorScale>
    </cfRule>
  </conditionalFormatting>
  <conditionalFormatting sqref="W77:AH83">
    <cfRule type="containsBlanks" dxfId="28" priority="10">
      <formula>LEN(TRIM(W77))=0</formula>
    </cfRule>
    <cfRule type="cellIs" dxfId="27" priority="11" operator="between">
      <formula>$AJ$7</formula>
      <formula>$AL$7</formula>
    </cfRule>
    <cfRule type="colorScale" priority="12">
      <colorScale>
        <cfvo type="num" val="MAX($AJ$11,MIN($W$5:$AH$11))"/>
        <cfvo type="num" val="0"/>
        <cfvo type="num" val="MIN($AL$11,MAX($W$5:$AH$11))"/>
        <color rgb="FF008000"/>
        <color theme="1"/>
        <color rgb="FFFF0000"/>
      </colorScale>
    </cfRule>
  </conditionalFormatting>
  <conditionalFormatting sqref="W89:AH95">
    <cfRule type="containsBlanks" dxfId="26" priority="7">
      <formula>LEN(TRIM(W89))=0</formula>
    </cfRule>
    <cfRule type="cellIs" dxfId="25" priority="8" operator="between">
      <formula>$AJ$7</formula>
      <formula>$AL$7</formula>
    </cfRule>
    <cfRule type="colorScale" priority="9">
      <colorScale>
        <cfvo type="num" val="MAX($AJ$11,MIN($W$5:$AH$11))"/>
        <cfvo type="num" val="0"/>
        <cfvo type="num" val="MIN($AL$11,MAX($W$5:$AH$11))"/>
        <color rgb="FF008000"/>
        <color theme="1"/>
        <color rgb="FFFF0000"/>
      </colorScale>
    </cfRule>
  </conditionalFormatting>
  <conditionalFormatting sqref="W101:AH107">
    <cfRule type="containsBlanks" dxfId="24" priority="4">
      <formula>LEN(TRIM(W101))=0</formula>
    </cfRule>
    <cfRule type="cellIs" dxfId="23" priority="5" operator="between">
      <formula>$AJ$7</formula>
      <formula>$AL$7</formula>
    </cfRule>
    <cfRule type="colorScale" priority="6">
      <colorScale>
        <cfvo type="num" val="MAX($AJ$11,MIN($W$5:$AH$11))"/>
        <cfvo type="num" val="0"/>
        <cfvo type="num" val="MIN($AL$11,MAX($W$5:$AH$11))"/>
        <color rgb="FF008000"/>
        <color theme="1"/>
        <color rgb="FFFF0000"/>
      </colorScale>
    </cfRule>
  </conditionalFormatting>
  <conditionalFormatting sqref="W113:AH119">
    <cfRule type="containsBlanks" dxfId="22" priority="1">
      <formula>LEN(TRIM(W113))=0</formula>
    </cfRule>
    <cfRule type="cellIs" dxfId="21" priority="2" operator="between">
      <formula>$AJ$7</formula>
      <formula>$AL$7</formula>
    </cfRule>
    <cfRule type="colorScale" priority="3">
      <colorScale>
        <cfvo type="num" val="MAX($AJ$11,MIN($W$5:$AH$11))"/>
        <cfvo type="num" val="0"/>
        <cfvo type="num" val="MIN($AL$11,MAX($W$5:$AH$11))"/>
        <color rgb="FF008000"/>
        <color theme="1"/>
        <color rgb="FFFF0000"/>
      </colorScale>
    </cfRule>
  </conditionalFormatting>
  <hyperlinks>
    <hyperlink ref="P1:S1" location="'Indications d''Utilisation'!A52" display="Lien vers Indication d'Utilisation"/>
    <hyperlink ref="P1:U1" location="'User Guide'!A105" tooltip="Link to the User Guide" display="Link to the User Guide"/>
  </hyperlinks>
  <pageMargins left="0.7" right="0.7" top="0.75" bottom="0.75" header="0.3" footer="0.3"/>
  <pageSetup paperSize="9" orientation="portrait" horizontalDpi="4294967293" verticalDpi="4294967293" r:id="rId1"/>
</worksheet>
</file>

<file path=xl/worksheets/sheet34.xml><?xml version="1.0" encoding="utf-8"?>
<worksheet xmlns="http://schemas.openxmlformats.org/spreadsheetml/2006/main" xmlns:r="http://schemas.openxmlformats.org/officeDocument/2006/relationships">
  <sheetPr codeName="Feuil31">
    <tabColor rgb="FF17F20C"/>
  </sheetPr>
  <dimension ref="A1:AH105"/>
  <sheetViews>
    <sheetView workbookViewId="0">
      <selection activeCell="H18" sqref="H18"/>
    </sheetView>
  </sheetViews>
  <sheetFormatPr baseColWidth="10" defaultRowHeight="15"/>
  <cols>
    <col min="1" max="1" width="11.42578125" style="90"/>
    <col min="2" max="2" width="12.7109375" style="91" customWidth="1"/>
    <col min="3" max="3" width="11.42578125" style="91"/>
    <col min="4" max="4" width="73.7109375" style="91" bestFit="1" customWidth="1"/>
    <col min="5" max="5" width="15.7109375" style="91" bestFit="1" customWidth="1"/>
    <col min="6" max="6" width="11.42578125" style="90"/>
    <col min="7" max="7" width="11.42578125" style="90" customWidth="1"/>
    <col min="8" max="8" width="12.28515625" style="90" customWidth="1"/>
    <col min="9" max="9" width="11.42578125" style="90" customWidth="1"/>
    <col min="10" max="10" width="12.28515625" style="90" customWidth="1"/>
    <col min="11" max="11" width="11.42578125" style="90" customWidth="1"/>
    <col min="12" max="12" width="12.140625" style="90" customWidth="1"/>
    <col min="13" max="13" width="11.42578125" style="90" customWidth="1"/>
    <col min="14" max="14" width="12.140625" style="90" customWidth="1"/>
    <col min="15" max="15" width="11.42578125" style="90" customWidth="1"/>
    <col min="16" max="16" width="12.140625" style="90" customWidth="1"/>
    <col min="17" max="17" width="11.42578125" style="90" customWidth="1"/>
    <col min="18" max="18" width="12.140625" style="90" customWidth="1"/>
    <col min="19" max="19" width="11.42578125" style="90" customWidth="1"/>
    <col min="20" max="20" width="12" style="90" customWidth="1"/>
    <col min="21" max="21" width="11.42578125" style="90" customWidth="1"/>
    <col min="22" max="22" width="12.42578125" style="90" customWidth="1"/>
    <col min="23" max="23" width="11.42578125" style="90" customWidth="1"/>
    <col min="24" max="24" width="12.140625" style="90" customWidth="1"/>
    <col min="25" max="25" width="11.42578125" style="90" customWidth="1"/>
    <col min="26" max="26" width="12.28515625" style="90" customWidth="1"/>
    <col min="27" max="27" width="57.85546875" style="90" customWidth="1"/>
    <col min="28" max="16384" width="11.42578125" style="90"/>
  </cols>
  <sheetData>
    <row r="1" spans="1:34" ht="15" customHeight="1">
      <c r="A1" s="712" t="s">
        <v>257</v>
      </c>
      <c r="B1" s="233"/>
      <c r="C1" s="233"/>
      <c r="D1" s="725" t="s">
        <v>242</v>
      </c>
      <c r="E1" s="725" t="s">
        <v>119</v>
      </c>
      <c r="F1" s="725" t="s">
        <v>170</v>
      </c>
      <c r="G1" s="725" t="s">
        <v>231</v>
      </c>
      <c r="H1" s="725" t="s">
        <v>244</v>
      </c>
      <c r="I1" s="725" t="s">
        <v>237</v>
      </c>
      <c r="J1" s="725" t="s">
        <v>244</v>
      </c>
      <c r="K1" s="725" t="s">
        <v>238</v>
      </c>
      <c r="L1" s="725" t="s">
        <v>244</v>
      </c>
      <c r="M1" s="725" t="s">
        <v>239</v>
      </c>
      <c r="N1" s="725" t="s">
        <v>244</v>
      </c>
      <c r="O1" s="725" t="s">
        <v>240</v>
      </c>
      <c r="P1" s="725" t="s">
        <v>244</v>
      </c>
      <c r="Q1" s="725" t="s">
        <v>236</v>
      </c>
      <c r="R1" s="725" t="s">
        <v>244</v>
      </c>
      <c r="S1" s="725" t="s">
        <v>235</v>
      </c>
      <c r="T1" s="725" t="s">
        <v>244</v>
      </c>
      <c r="U1" s="725" t="s">
        <v>234</v>
      </c>
      <c r="V1" s="725" t="s">
        <v>244</v>
      </c>
      <c r="W1" s="725" t="s">
        <v>233</v>
      </c>
      <c r="X1" s="725" t="s">
        <v>244</v>
      </c>
      <c r="Y1" s="725" t="s">
        <v>232</v>
      </c>
      <c r="Z1" s="725" t="s">
        <v>244</v>
      </c>
      <c r="AA1" s="727" t="s">
        <v>172</v>
      </c>
      <c r="AB1" s="201"/>
      <c r="AC1" s="201"/>
      <c r="AD1" s="201"/>
      <c r="AE1" s="201"/>
      <c r="AF1" s="201"/>
      <c r="AG1" s="201"/>
      <c r="AH1" s="201"/>
    </row>
    <row r="2" spans="1:34" ht="15.75" customHeight="1">
      <c r="A2" s="712"/>
      <c r="B2" s="233"/>
      <c r="C2" s="233"/>
      <c r="D2" s="726"/>
      <c r="E2" s="726"/>
      <c r="F2" s="726"/>
      <c r="G2" s="726"/>
      <c r="H2" s="726"/>
      <c r="I2" s="726"/>
      <c r="J2" s="726"/>
      <c r="K2" s="726"/>
      <c r="L2" s="726"/>
      <c r="M2" s="726"/>
      <c r="N2" s="726"/>
      <c r="O2" s="726"/>
      <c r="P2" s="726"/>
      <c r="Q2" s="726"/>
      <c r="R2" s="726"/>
      <c r="S2" s="726"/>
      <c r="T2" s="726"/>
      <c r="U2" s="726"/>
      <c r="V2" s="726"/>
      <c r="W2" s="726"/>
      <c r="X2" s="726"/>
      <c r="Y2" s="726"/>
      <c r="Z2" s="726"/>
      <c r="AA2" s="728"/>
      <c r="AB2" s="201"/>
      <c r="AC2" s="201"/>
      <c r="AD2" s="201"/>
      <c r="AE2" s="201"/>
      <c r="AF2" s="201"/>
      <c r="AG2" s="201"/>
      <c r="AH2" s="201"/>
    </row>
    <row r="3" spans="1:34" ht="15.75" customHeight="1">
      <c r="A3" s="712"/>
      <c r="B3" s="233"/>
      <c r="C3" s="233"/>
      <c r="D3" s="93" t="str">
        <f>IF('Gene Informations'!A4="","",'Gene Informations'!A4)</f>
        <v/>
      </c>
      <c r="E3" s="93" t="str">
        <f>IF('Gene Informations'!B4="","",'Gene Informations'!B4)</f>
        <v/>
      </c>
      <c r="F3" s="93" t="str">
        <f>'Descriptive Heat Map '!E4</f>
        <v/>
      </c>
      <c r="G3" s="134" t="str">
        <f>IF(VLOOKUP($F3,'∆Ct and 2^(-∆Ct) means'!$B$3:$BD$86,36,FALSE)=0,"",VLOOKUP($F3,'∆Ct and 2^(-∆Ct) means'!$B$3:$BD$86,36,FALSE))</f>
        <v/>
      </c>
      <c r="H3" s="133" t="str">
        <f>IF('Express° Variation - Validation'!F3="","",'Express° Variation - Validation'!F3)</f>
        <v/>
      </c>
      <c r="I3" s="134" t="str">
        <f>IF(VLOOKUP($F3,'∆Ct and 2^(-∆Ct) means'!$B$3:$BD$86,38,FALSE)=0,"",VLOOKUP($F3,'∆Ct and 2^(-∆Ct) means'!$B$3:$BD$86,38,FALSE))</f>
        <v/>
      </c>
      <c r="J3" s="133" t="str">
        <f>IF('Express° Variation - Validation'!I3="","",'Express° Variation - Validation'!I3)</f>
        <v/>
      </c>
      <c r="K3" s="134" t="str">
        <f>IF(VLOOKUP($F3,'∆Ct and 2^(-∆Ct) means'!$B$3:$BD$86,40,FALSE)=0,"",VLOOKUP($F3,'∆Ct and 2^(-∆Ct) means'!$B$3:$BD$86,40,FALSE))</f>
        <v/>
      </c>
      <c r="L3" s="133" t="str">
        <f>IF('Express° Variation - Validation'!L3="","",'Express° Variation - Validation'!L3)</f>
        <v/>
      </c>
      <c r="M3" s="134" t="str">
        <f>IF(VLOOKUP($F3,'∆Ct and 2^(-∆Ct) means'!$B$3:$BD$86,42,FALSE)=0,"",VLOOKUP($F3,'∆Ct and 2^(-∆Ct) means'!$B$3:$BD$86,42,FALSE))</f>
        <v/>
      </c>
      <c r="N3" s="133" t="str">
        <f>IF('Express° Variation - Validation'!O3="","",'Express° Variation - Validation'!O3)</f>
        <v/>
      </c>
      <c r="O3" s="134" t="str">
        <f>IF(VLOOKUP($F3,'∆Ct and 2^(-∆Ct) means'!$B$3:$BD$86,44,FALSE)=0,"",VLOOKUP($F3,'∆Ct and 2^(-∆Ct) means'!$B$3:$BD$86,44,FALSE))</f>
        <v/>
      </c>
      <c r="P3" s="133" t="str">
        <f>IF('Express° Variation - Validation'!R3="","",'Express° Variation - Validation'!R3)</f>
        <v/>
      </c>
      <c r="Q3" s="134" t="str">
        <f>IF(VLOOKUP($F3,'∆Ct and 2^(-∆Ct) means'!$B$3:$BD$86,46,FALSE)=0,"",VLOOKUP($F3,'∆Ct and 2^(-∆Ct) means'!$B$3:$BD$86,46,FALSE))</f>
        <v/>
      </c>
      <c r="R3" s="133" t="str">
        <f>IF('Express° Variation - Validation'!U3="","",'Express° Variation - Validation'!U3)</f>
        <v/>
      </c>
      <c r="S3" s="134" t="str">
        <f>IF(VLOOKUP($F3,'∆Ct and 2^(-∆Ct) means'!$B$3:$BD$86,48,FALSE)=0,"",VLOOKUP($F3,'∆Ct and 2^(-∆Ct) means'!$B$3:$BD$86,48,FALSE))</f>
        <v/>
      </c>
      <c r="T3" s="133" t="str">
        <f>IF('Express° Variation - Validation'!X3="","",'Express° Variation - Validation'!X3)</f>
        <v/>
      </c>
      <c r="U3" s="134" t="str">
        <f>IF(VLOOKUP($F3,'∆Ct and 2^(-∆Ct) means'!$B$3:$BD$86,50,FALSE)=0,"",VLOOKUP($F3,'∆Ct and 2^(-∆Ct) means'!$B$3:$BD$86,50,FALSE))</f>
        <v/>
      </c>
      <c r="V3" s="133" t="str">
        <f>IF('Express° Variation - Validation'!AA3="","",'Express° Variation - Validation'!AA3)</f>
        <v/>
      </c>
      <c r="W3" s="134" t="str">
        <f>IF(VLOOKUP($F3,'∆Ct and 2^(-∆Ct) means'!$B$3:$BD$86,52,FALSE)=0,"",VLOOKUP($F3,'∆Ct and 2^(-∆Ct) means'!$B$3:$BD$86,52,FALSE))</f>
        <v/>
      </c>
      <c r="X3" s="133" t="str">
        <f>IF('Express° Variation - Validation'!AD3="","",'Express° Variation - Validation'!AD3)</f>
        <v/>
      </c>
      <c r="Y3" s="134" t="str">
        <f>IF(VLOOKUP($F3,'∆Ct and 2^(-∆Ct) means'!$B$3:$BD$86,54,FALSE)=0,"",VLOOKUP($F3,'∆Ct and 2^(-∆Ct) means'!$B$3:$BD$86,54,FALSE))</f>
        <v/>
      </c>
      <c r="Z3" s="133" t="str">
        <f>IF('Express° Variation - Validation'!AG3="","",'Express° Variation - Validation'!AG3)</f>
        <v/>
      </c>
      <c r="AA3" s="93" t="str">
        <f>IF('Gene Informations'!E4="","",'Gene Informations'!E4)</f>
        <v/>
      </c>
      <c r="AB3" s="201"/>
      <c r="AC3" s="201"/>
      <c r="AD3" s="201"/>
      <c r="AE3" s="201"/>
      <c r="AF3" s="201"/>
      <c r="AG3" s="201"/>
      <c r="AH3" s="201"/>
    </row>
    <row r="4" spans="1:34" ht="15.75" customHeight="1">
      <c r="A4" s="201"/>
      <c r="B4" s="201"/>
      <c r="C4" s="201"/>
      <c r="D4" s="93" t="str">
        <f>IF('Gene Informations'!A5="","",'Gene Informations'!A5)</f>
        <v/>
      </c>
      <c r="E4" s="93" t="str">
        <f>IF('Gene Informations'!B5="","",'Gene Informations'!B5)</f>
        <v/>
      </c>
      <c r="F4" s="93" t="str">
        <f>'Descriptive Heat Map '!E5</f>
        <v/>
      </c>
      <c r="G4" s="134" t="str">
        <f>IF(VLOOKUP($F4,'∆Ct and 2^(-∆Ct) means'!$B$3:$BD$86,36,FALSE)=0,"",VLOOKUP($F4,'∆Ct and 2^(-∆Ct) means'!$B$3:$BD$86,36,FALSE))</f>
        <v/>
      </c>
      <c r="H4" s="133" t="str">
        <f>IF('Express° Variation - Validation'!F4="","",'Express° Variation - Validation'!F4)</f>
        <v/>
      </c>
      <c r="I4" s="134" t="str">
        <f>IF(VLOOKUP($F4,'∆Ct and 2^(-∆Ct) means'!$B$3:$BD$86,38,FALSE)=0,"",VLOOKUP($F4,'∆Ct and 2^(-∆Ct) means'!$B$3:$BD$86,38,FALSE))</f>
        <v/>
      </c>
      <c r="J4" s="133" t="str">
        <f>IF('Express° Variation - Validation'!I4="","",'Express° Variation - Validation'!I4)</f>
        <v/>
      </c>
      <c r="K4" s="134" t="str">
        <f>IF(VLOOKUP($F4,'∆Ct and 2^(-∆Ct) means'!$B$3:$BD$86,40,FALSE)=0,"",VLOOKUP($F4,'∆Ct and 2^(-∆Ct) means'!$B$3:$BD$86,40,FALSE))</f>
        <v/>
      </c>
      <c r="L4" s="133" t="str">
        <f>IF('Express° Variation - Validation'!L4="","",'Express° Variation - Validation'!L4)</f>
        <v/>
      </c>
      <c r="M4" s="134" t="str">
        <f>IF(VLOOKUP($F4,'∆Ct and 2^(-∆Ct) means'!$B$3:$BD$86,42,FALSE)=0,"",VLOOKUP($F4,'∆Ct and 2^(-∆Ct) means'!$B$3:$BD$86,42,FALSE))</f>
        <v/>
      </c>
      <c r="N4" s="133" t="str">
        <f>IF('Express° Variation - Validation'!O4="","",'Express° Variation - Validation'!O4)</f>
        <v/>
      </c>
      <c r="O4" s="134" t="str">
        <f>IF(VLOOKUP($F4,'∆Ct and 2^(-∆Ct) means'!$B$3:$BD$86,44,FALSE)=0,"",VLOOKUP($F4,'∆Ct and 2^(-∆Ct) means'!$B$3:$BD$86,44,FALSE))</f>
        <v/>
      </c>
      <c r="P4" s="133" t="str">
        <f>IF('Express° Variation - Validation'!R4="","",'Express° Variation - Validation'!R4)</f>
        <v/>
      </c>
      <c r="Q4" s="134" t="str">
        <f>IF(VLOOKUP($F4,'∆Ct and 2^(-∆Ct) means'!$B$3:$BD$86,46,FALSE)=0,"",VLOOKUP($F4,'∆Ct and 2^(-∆Ct) means'!$B$3:$BD$86,46,FALSE))</f>
        <v/>
      </c>
      <c r="R4" s="133" t="str">
        <f>IF('Express° Variation - Validation'!U4="","",'Express° Variation - Validation'!U4)</f>
        <v/>
      </c>
      <c r="S4" s="134" t="str">
        <f>IF(VLOOKUP($F4,'∆Ct and 2^(-∆Ct) means'!$B$3:$BD$86,48,FALSE)=0,"",VLOOKUP($F4,'∆Ct and 2^(-∆Ct) means'!$B$3:$BD$86,48,FALSE))</f>
        <v/>
      </c>
      <c r="T4" s="133" t="str">
        <f>IF('Express° Variation - Validation'!X4="","",'Express° Variation - Validation'!X4)</f>
        <v/>
      </c>
      <c r="U4" s="134" t="str">
        <f>IF(VLOOKUP($F4,'∆Ct and 2^(-∆Ct) means'!$B$3:$BD$86,50,FALSE)=0,"",VLOOKUP($F4,'∆Ct and 2^(-∆Ct) means'!$B$3:$BD$86,50,FALSE))</f>
        <v/>
      </c>
      <c r="V4" s="133" t="str">
        <f>IF('Express° Variation - Validation'!AA4="","",'Express° Variation - Validation'!AA4)</f>
        <v/>
      </c>
      <c r="W4" s="134" t="str">
        <f>IF(VLOOKUP($F4,'∆Ct and 2^(-∆Ct) means'!$B$3:$BD$86,52,FALSE)=0,"",VLOOKUP($F4,'∆Ct and 2^(-∆Ct) means'!$B$3:$BD$86,52,FALSE))</f>
        <v/>
      </c>
      <c r="X4" s="133" t="str">
        <f>IF('Express° Variation - Validation'!AD4="","",'Express° Variation - Validation'!AD4)</f>
        <v/>
      </c>
      <c r="Y4" s="134" t="str">
        <f>IF(VLOOKUP($F4,'∆Ct and 2^(-∆Ct) means'!$B$3:$BD$86,54,FALSE)=0,"",VLOOKUP($F4,'∆Ct and 2^(-∆Ct) means'!$B$3:$BD$86,54,FALSE))</f>
        <v/>
      </c>
      <c r="Z4" s="133" t="str">
        <f>IF('Express° Variation - Validation'!AG4="","",'Express° Variation - Validation'!AG4)</f>
        <v/>
      </c>
      <c r="AA4" s="93" t="str">
        <f>IF('Gene Informations'!E5="","",'Gene Informations'!E5)</f>
        <v/>
      </c>
      <c r="AB4" s="201"/>
      <c r="AC4" s="201"/>
      <c r="AD4" s="201"/>
      <c r="AE4" s="201"/>
      <c r="AF4" s="201"/>
      <c r="AG4" s="201"/>
      <c r="AH4" s="201"/>
    </row>
    <row r="5" spans="1:34" ht="15.75" customHeight="1">
      <c r="A5" s="237"/>
      <c r="B5" s="237"/>
      <c r="C5" s="201"/>
      <c r="D5" s="93" t="str">
        <f>IF('Gene Informations'!A6="","",'Gene Informations'!A6)</f>
        <v/>
      </c>
      <c r="E5" s="93" t="str">
        <f>IF('Gene Informations'!B6="","",'Gene Informations'!B6)</f>
        <v/>
      </c>
      <c r="F5" s="93" t="str">
        <f>'Descriptive Heat Map '!E6</f>
        <v/>
      </c>
      <c r="G5" s="134" t="str">
        <f>IF(VLOOKUP($F5,'∆Ct and 2^(-∆Ct) means'!$B$3:$BD$86,36,FALSE)=0,"",VLOOKUP($F5,'∆Ct and 2^(-∆Ct) means'!$B$3:$BD$86,36,FALSE))</f>
        <v/>
      </c>
      <c r="H5" s="133" t="str">
        <f>IF('Express° Variation - Validation'!F5="","",'Express° Variation - Validation'!F5)</f>
        <v/>
      </c>
      <c r="I5" s="134" t="str">
        <f>IF(VLOOKUP($F5,'∆Ct and 2^(-∆Ct) means'!$B$3:$BD$86,38,FALSE)=0,"",VLOOKUP($F5,'∆Ct and 2^(-∆Ct) means'!$B$3:$BD$86,38,FALSE))</f>
        <v/>
      </c>
      <c r="J5" s="133" t="str">
        <f>IF('Express° Variation - Validation'!I5="","",'Express° Variation - Validation'!I5)</f>
        <v/>
      </c>
      <c r="K5" s="134" t="str">
        <f>IF(VLOOKUP($F5,'∆Ct and 2^(-∆Ct) means'!$B$3:$BD$86,40,FALSE)=0,"",VLOOKUP($F5,'∆Ct and 2^(-∆Ct) means'!$B$3:$BD$86,40,FALSE))</f>
        <v/>
      </c>
      <c r="L5" s="133" t="str">
        <f>IF('Express° Variation - Validation'!L5="","",'Express° Variation - Validation'!L5)</f>
        <v/>
      </c>
      <c r="M5" s="134" t="str">
        <f>IF(VLOOKUP($F5,'∆Ct and 2^(-∆Ct) means'!$B$3:$BD$86,42,FALSE)=0,"",VLOOKUP($F5,'∆Ct and 2^(-∆Ct) means'!$B$3:$BD$86,42,FALSE))</f>
        <v/>
      </c>
      <c r="N5" s="133" t="str">
        <f>IF('Express° Variation - Validation'!O5="","",'Express° Variation - Validation'!O5)</f>
        <v/>
      </c>
      <c r="O5" s="134" t="str">
        <f>IF(VLOOKUP($F5,'∆Ct and 2^(-∆Ct) means'!$B$3:$BD$86,44,FALSE)=0,"",VLOOKUP($F5,'∆Ct and 2^(-∆Ct) means'!$B$3:$BD$86,44,FALSE))</f>
        <v/>
      </c>
      <c r="P5" s="133" t="str">
        <f>IF('Express° Variation - Validation'!R5="","",'Express° Variation - Validation'!R5)</f>
        <v/>
      </c>
      <c r="Q5" s="134" t="str">
        <f>IF(VLOOKUP($F5,'∆Ct and 2^(-∆Ct) means'!$B$3:$BD$86,46,FALSE)=0,"",VLOOKUP($F5,'∆Ct and 2^(-∆Ct) means'!$B$3:$BD$86,46,FALSE))</f>
        <v/>
      </c>
      <c r="R5" s="133" t="str">
        <f>IF('Express° Variation - Validation'!U5="","",'Express° Variation - Validation'!U5)</f>
        <v/>
      </c>
      <c r="S5" s="134" t="str">
        <f>IF(VLOOKUP($F5,'∆Ct and 2^(-∆Ct) means'!$B$3:$BD$86,48,FALSE)=0,"",VLOOKUP($F5,'∆Ct and 2^(-∆Ct) means'!$B$3:$BD$86,48,FALSE))</f>
        <v/>
      </c>
      <c r="T5" s="133" t="str">
        <f>IF('Express° Variation - Validation'!X5="","",'Express° Variation - Validation'!X5)</f>
        <v/>
      </c>
      <c r="U5" s="134" t="str">
        <f>IF(VLOOKUP($F5,'∆Ct and 2^(-∆Ct) means'!$B$3:$BD$86,50,FALSE)=0,"",VLOOKUP($F5,'∆Ct and 2^(-∆Ct) means'!$B$3:$BD$86,50,FALSE))</f>
        <v/>
      </c>
      <c r="V5" s="133" t="str">
        <f>IF('Express° Variation - Validation'!AA5="","",'Express° Variation - Validation'!AA5)</f>
        <v/>
      </c>
      <c r="W5" s="134" t="str">
        <f>IF(VLOOKUP($F5,'∆Ct and 2^(-∆Ct) means'!$B$3:$BD$86,52,FALSE)=0,"",VLOOKUP($F5,'∆Ct and 2^(-∆Ct) means'!$B$3:$BD$86,52,FALSE))</f>
        <v/>
      </c>
      <c r="X5" s="133" t="str">
        <f>IF('Express° Variation - Validation'!AD5="","",'Express° Variation - Validation'!AD5)</f>
        <v/>
      </c>
      <c r="Y5" s="134" t="str">
        <f>IF(VLOOKUP($F5,'∆Ct and 2^(-∆Ct) means'!$B$3:$BD$86,54,FALSE)=0,"",VLOOKUP($F5,'∆Ct and 2^(-∆Ct) means'!$B$3:$BD$86,54,FALSE))</f>
        <v/>
      </c>
      <c r="Z5" s="133" t="str">
        <f>IF('Express° Variation - Validation'!AG5="","",'Express° Variation - Validation'!AG5)</f>
        <v/>
      </c>
      <c r="AA5" s="93" t="str">
        <f>IF('Gene Informations'!E6="","",'Gene Informations'!E6)</f>
        <v/>
      </c>
      <c r="AB5" s="201"/>
      <c r="AC5" s="201"/>
      <c r="AD5" s="201"/>
      <c r="AE5" s="201"/>
      <c r="AF5" s="201"/>
      <c r="AG5" s="201"/>
      <c r="AH5" s="201"/>
    </row>
    <row r="6" spans="1:34" ht="15.75" customHeight="1">
      <c r="A6" s="237"/>
      <c r="B6" s="237"/>
      <c r="C6" s="201"/>
      <c r="D6" s="93" t="str">
        <f>IF('Gene Informations'!A7="","",'Gene Informations'!A7)</f>
        <v/>
      </c>
      <c r="E6" s="93" t="str">
        <f>IF('Gene Informations'!B7="","",'Gene Informations'!B7)</f>
        <v/>
      </c>
      <c r="F6" s="93" t="str">
        <f>'Descriptive Heat Map '!E7</f>
        <v/>
      </c>
      <c r="G6" s="134" t="str">
        <f>IF(VLOOKUP($F6,'∆Ct and 2^(-∆Ct) means'!$B$3:$BD$86,36,FALSE)=0,"",VLOOKUP($F6,'∆Ct and 2^(-∆Ct) means'!$B$3:$BD$86,36,FALSE))</f>
        <v/>
      </c>
      <c r="H6" s="133" t="str">
        <f>IF('Express° Variation - Validation'!F6="","",'Express° Variation - Validation'!F6)</f>
        <v/>
      </c>
      <c r="I6" s="134" t="str">
        <f>IF(VLOOKUP($F6,'∆Ct and 2^(-∆Ct) means'!$B$3:$BD$86,38,FALSE)=0,"",VLOOKUP($F6,'∆Ct and 2^(-∆Ct) means'!$B$3:$BD$86,38,FALSE))</f>
        <v/>
      </c>
      <c r="J6" s="133" t="str">
        <f>IF('Express° Variation - Validation'!I6="","",'Express° Variation - Validation'!I6)</f>
        <v/>
      </c>
      <c r="K6" s="134" t="str">
        <f>IF(VLOOKUP($F6,'∆Ct and 2^(-∆Ct) means'!$B$3:$BD$86,40,FALSE)=0,"",VLOOKUP($F6,'∆Ct and 2^(-∆Ct) means'!$B$3:$BD$86,40,FALSE))</f>
        <v/>
      </c>
      <c r="L6" s="133" t="str">
        <f>IF('Express° Variation - Validation'!L6="","",'Express° Variation - Validation'!L6)</f>
        <v/>
      </c>
      <c r="M6" s="134" t="str">
        <f>IF(VLOOKUP($F6,'∆Ct and 2^(-∆Ct) means'!$B$3:$BD$86,42,FALSE)=0,"",VLOOKUP($F6,'∆Ct and 2^(-∆Ct) means'!$B$3:$BD$86,42,FALSE))</f>
        <v/>
      </c>
      <c r="N6" s="133" t="str">
        <f>IF('Express° Variation - Validation'!O6="","",'Express° Variation - Validation'!O6)</f>
        <v/>
      </c>
      <c r="O6" s="134" t="str">
        <f>IF(VLOOKUP($F6,'∆Ct and 2^(-∆Ct) means'!$B$3:$BD$86,44,FALSE)=0,"",VLOOKUP($F6,'∆Ct and 2^(-∆Ct) means'!$B$3:$BD$86,44,FALSE))</f>
        <v/>
      </c>
      <c r="P6" s="133" t="str">
        <f>IF('Express° Variation - Validation'!R6="","",'Express° Variation - Validation'!R6)</f>
        <v/>
      </c>
      <c r="Q6" s="134" t="str">
        <f>IF(VLOOKUP($F6,'∆Ct and 2^(-∆Ct) means'!$B$3:$BD$86,46,FALSE)=0,"",VLOOKUP($F6,'∆Ct and 2^(-∆Ct) means'!$B$3:$BD$86,46,FALSE))</f>
        <v/>
      </c>
      <c r="R6" s="133" t="str">
        <f>IF('Express° Variation - Validation'!U6="","",'Express° Variation - Validation'!U6)</f>
        <v/>
      </c>
      <c r="S6" s="134" t="str">
        <f>IF(VLOOKUP($F6,'∆Ct and 2^(-∆Ct) means'!$B$3:$BD$86,48,FALSE)=0,"",VLOOKUP($F6,'∆Ct and 2^(-∆Ct) means'!$B$3:$BD$86,48,FALSE))</f>
        <v/>
      </c>
      <c r="T6" s="133" t="str">
        <f>IF('Express° Variation - Validation'!X6="","",'Express° Variation - Validation'!X6)</f>
        <v/>
      </c>
      <c r="U6" s="134" t="str">
        <f>IF(VLOOKUP($F6,'∆Ct and 2^(-∆Ct) means'!$B$3:$BD$86,50,FALSE)=0,"",VLOOKUP($F6,'∆Ct and 2^(-∆Ct) means'!$B$3:$BD$86,50,FALSE))</f>
        <v/>
      </c>
      <c r="V6" s="133" t="str">
        <f>IF('Express° Variation - Validation'!AA6="","",'Express° Variation - Validation'!AA6)</f>
        <v/>
      </c>
      <c r="W6" s="134" t="str">
        <f>IF(VLOOKUP($F6,'∆Ct and 2^(-∆Ct) means'!$B$3:$BD$86,52,FALSE)=0,"",VLOOKUP($F6,'∆Ct and 2^(-∆Ct) means'!$B$3:$BD$86,52,FALSE))</f>
        <v/>
      </c>
      <c r="X6" s="133" t="str">
        <f>IF('Express° Variation - Validation'!AD6="","",'Express° Variation - Validation'!AD6)</f>
        <v/>
      </c>
      <c r="Y6" s="134" t="str">
        <f>IF(VLOOKUP($F6,'∆Ct and 2^(-∆Ct) means'!$B$3:$BD$86,54,FALSE)=0,"",VLOOKUP($F6,'∆Ct and 2^(-∆Ct) means'!$B$3:$BD$86,54,FALSE))</f>
        <v/>
      </c>
      <c r="Z6" s="133" t="str">
        <f>IF('Express° Variation - Validation'!AG6="","",'Express° Variation - Validation'!AG6)</f>
        <v/>
      </c>
      <c r="AA6" s="93" t="str">
        <f>IF('Gene Informations'!E7="","",'Gene Informations'!E7)</f>
        <v/>
      </c>
      <c r="AB6" s="201"/>
      <c r="AC6" s="201"/>
      <c r="AD6" s="201"/>
      <c r="AE6" s="201"/>
      <c r="AF6" s="201"/>
      <c r="AG6" s="201"/>
      <c r="AH6" s="201"/>
    </row>
    <row r="7" spans="1:34" ht="15.75" customHeight="1">
      <c r="A7" s="237"/>
      <c r="B7" s="237"/>
      <c r="C7" s="238"/>
      <c r="D7" s="93" t="str">
        <f>IF('Gene Informations'!A8="","",'Gene Informations'!A8)</f>
        <v/>
      </c>
      <c r="E7" s="93" t="str">
        <f>IF('Gene Informations'!B8="","",'Gene Informations'!B8)</f>
        <v/>
      </c>
      <c r="F7" s="93" t="str">
        <f>'Descriptive Heat Map '!E8</f>
        <v/>
      </c>
      <c r="G7" s="134" t="str">
        <f>IF(VLOOKUP($F7,'∆Ct and 2^(-∆Ct) means'!$B$3:$BD$86,36,FALSE)=0,"",VLOOKUP($F7,'∆Ct and 2^(-∆Ct) means'!$B$3:$BD$86,36,FALSE))</f>
        <v/>
      </c>
      <c r="H7" s="133" t="str">
        <f>IF('Express° Variation - Validation'!F7="","",'Express° Variation - Validation'!F7)</f>
        <v/>
      </c>
      <c r="I7" s="134" t="str">
        <f>IF(VLOOKUP($F7,'∆Ct and 2^(-∆Ct) means'!$B$3:$BD$86,38,FALSE)=0,"",VLOOKUP($F7,'∆Ct and 2^(-∆Ct) means'!$B$3:$BD$86,38,FALSE))</f>
        <v/>
      </c>
      <c r="J7" s="133" t="str">
        <f>IF('Express° Variation - Validation'!I7="","",'Express° Variation - Validation'!I7)</f>
        <v/>
      </c>
      <c r="K7" s="134" t="str">
        <f>IF(VLOOKUP($F7,'∆Ct and 2^(-∆Ct) means'!$B$3:$BD$86,40,FALSE)=0,"",VLOOKUP($F7,'∆Ct and 2^(-∆Ct) means'!$B$3:$BD$86,40,FALSE))</f>
        <v/>
      </c>
      <c r="L7" s="133" t="str">
        <f>IF('Express° Variation - Validation'!L7="","",'Express° Variation - Validation'!L7)</f>
        <v/>
      </c>
      <c r="M7" s="134" t="str">
        <f>IF(VLOOKUP($F7,'∆Ct and 2^(-∆Ct) means'!$B$3:$BD$86,42,FALSE)=0,"",VLOOKUP($F7,'∆Ct and 2^(-∆Ct) means'!$B$3:$BD$86,42,FALSE))</f>
        <v/>
      </c>
      <c r="N7" s="133" t="str">
        <f>IF('Express° Variation - Validation'!O7="","",'Express° Variation - Validation'!O7)</f>
        <v/>
      </c>
      <c r="O7" s="134" t="str">
        <f>IF(VLOOKUP($F7,'∆Ct and 2^(-∆Ct) means'!$B$3:$BD$86,44,FALSE)=0,"",VLOOKUP($F7,'∆Ct and 2^(-∆Ct) means'!$B$3:$BD$86,44,FALSE))</f>
        <v/>
      </c>
      <c r="P7" s="133" t="str">
        <f>IF('Express° Variation - Validation'!R7="","",'Express° Variation - Validation'!R7)</f>
        <v/>
      </c>
      <c r="Q7" s="134" t="str">
        <f>IF(VLOOKUP($F7,'∆Ct and 2^(-∆Ct) means'!$B$3:$BD$86,46,FALSE)=0,"",VLOOKUP($F7,'∆Ct and 2^(-∆Ct) means'!$B$3:$BD$86,46,FALSE))</f>
        <v/>
      </c>
      <c r="R7" s="133" t="str">
        <f>IF('Express° Variation - Validation'!U7="","",'Express° Variation - Validation'!U7)</f>
        <v/>
      </c>
      <c r="S7" s="134" t="str">
        <f>IF(VLOOKUP($F7,'∆Ct and 2^(-∆Ct) means'!$B$3:$BD$86,48,FALSE)=0,"",VLOOKUP($F7,'∆Ct and 2^(-∆Ct) means'!$B$3:$BD$86,48,FALSE))</f>
        <v/>
      </c>
      <c r="T7" s="133" t="str">
        <f>IF('Express° Variation - Validation'!X7="","",'Express° Variation - Validation'!X7)</f>
        <v/>
      </c>
      <c r="U7" s="134" t="str">
        <f>IF(VLOOKUP($F7,'∆Ct and 2^(-∆Ct) means'!$B$3:$BD$86,50,FALSE)=0,"",VLOOKUP($F7,'∆Ct and 2^(-∆Ct) means'!$B$3:$BD$86,50,FALSE))</f>
        <v/>
      </c>
      <c r="V7" s="133" t="str">
        <f>IF('Express° Variation - Validation'!AA7="","",'Express° Variation - Validation'!AA7)</f>
        <v/>
      </c>
      <c r="W7" s="134" t="str">
        <f>IF(VLOOKUP($F7,'∆Ct and 2^(-∆Ct) means'!$B$3:$BD$86,52,FALSE)=0,"",VLOOKUP($F7,'∆Ct and 2^(-∆Ct) means'!$B$3:$BD$86,52,FALSE))</f>
        <v/>
      </c>
      <c r="X7" s="133" t="str">
        <f>IF('Express° Variation - Validation'!AD7="","",'Express° Variation - Validation'!AD7)</f>
        <v/>
      </c>
      <c r="Y7" s="134" t="str">
        <f>IF(VLOOKUP($F7,'∆Ct and 2^(-∆Ct) means'!$B$3:$BD$86,54,FALSE)=0,"",VLOOKUP($F7,'∆Ct and 2^(-∆Ct) means'!$B$3:$BD$86,54,FALSE))</f>
        <v/>
      </c>
      <c r="Z7" s="133" t="str">
        <f>IF('Express° Variation - Validation'!AG7="","",'Express° Variation - Validation'!AG7)</f>
        <v/>
      </c>
      <c r="AA7" s="93" t="str">
        <f>IF('Gene Informations'!E8="","",'Gene Informations'!E8)</f>
        <v/>
      </c>
      <c r="AB7" s="201"/>
      <c r="AC7" s="201"/>
      <c r="AD7" s="201"/>
      <c r="AE7" s="201"/>
      <c r="AF7" s="201"/>
      <c r="AG7" s="201"/>
      <c r="AH7" s="201"/>
    </row>
    <row r="8" spans="1:34" ht="15.75" customHeight="1">
      <c r="A8" s="237"/>
      <c r="B8" s="237"/>
      <c r="C8" s="238"/>
      <c r="D8" s="93" t="str">
        <f>IF('Gene Informations'!A9="","",'Gene Informations'!A9)</f>
        <v/>
      </c>
      <c r="E8" s="93" t="str">
        <f>IF('Gene Informations'!B9="","",'Gene Informations'!B9)</f>
        <v/>
      </c>
      <c r="F8" s="93" t="str">
        <f>'Descriptive Heat Map '!E9</f>
        <v/>
      </c>
      <c r="G8" s="134" t="str">
        <f>IF(VLOOKUP($F8,'∆Ct and 2^(-∆Ct) means'!$B$3:$BD$86,36,FALSE)=0,"",VLOOKUP($F8,'∆Ct and 2^(-∆Ct) means'!$B$3:$BD$86,36,FALSE))</f>
        <v/>
      </c>
      <c r="H8" s="133" t="str">
        <f>IF('Express° Variation - Validation'!F8="","",'Express° Variation - Validation'!F8)</f>
        <v/>
      </c>
      <c r="I8" s="134" t="str">
        <f>IF(VLOOKUP($F8,'∆Ct and 2^(-∆Ct) means'!$B$3:$BD$86,38,FALSE)=0,"",VLOOKUP($F8,'∆Ct and 2^(-∆Ct) means'!$B$3:$BD$86,38,FALSE))</f>
        <v/>
      </c>
      <c r="J8" s="133" t="str">
        <f>IF('Express° Variation - Validation'!I8="","",'Express° Variation - Validation'!I8)</f>
        <v/>
      </c>
      <c r="K8" s="134" t="str">
        <f>IF(VLOOKUP($F8,'∆Ct and 2^(-∆Ct) means'!$B$3:$BD$86,40,FALSE)=0,"",VLOOKUP($F8,'∆Ct and 2^(-∆Ct) means'!$B$3:$BD$86,40,FALSE))</f>
        <v/>
      </c>
      <c r="L8" s="133" t="str">
        <f>IF('Express° Variation - Validation'!L8="","",'Express° Variation - Validation'!L8)</f>
        <v/>
      </c>
      <c r="M8" s="134" t="str">
        <f>IF(VLOOKUP($F8,'∆Ct and 2^(-∆Ct) means'!$B$3:$BD$86,42,FALSE)=0,"",VLOOKUP($F8,'∆Ct and 2^(-∆Ct) means'!$B$3:$BD$86,42,FALSE))</f>
        <v/>
      </c>
      <c r="N8" s="133" t="str">
        <f>IF('Express° Variation - Validation'!O8="","",'Express° Variation - Validation'!O8)</f>
        <v/>
      </c>
      <c r="O8" s="134" t="str">
        <f>IF(VLOOKUP($F8,'∆Ct and 2^(-∆Ct) means'!$B$3:$BD$86,44,FALSE)=0,"",VLOOKUP($F8,'∆Ct and 2^(-∆Ct) means'!$B$3:$BD$86,44,FALSE))</f>
        <v/>
      </c>
      <c r="P8" s="133" t="str">
        <f>IF('Express° Variation - Validation'!R8="","",'Express° Variation - Validation'!R8)</f>
        <v/>
      </c>
      <c r="Q8" s="134" t="str">
        <f>IF(VLOOKUP($F8,'∆Ct and 2^(-∆Ct) means'!$B$3:$BD$86,46,FALSE)=0,"",VLOOKUP($F8,'∆Ct and 2^(-∆Ct) means'!$B$3:$BD$86,46,FALSE))</f>
        <v/>
      </c>
      <c r="R8" s="133" t="str">
        <f>IF('Express° Variation - Validation'!U8="","",'Express° Variation - Validation'!U8)</f>
        <v/>
      </c>
      <c r="S8" s="134" t="str">
        <f>IF(VLOOKUP($F8,'∆Ct and 2^(-∆Ct) means'!$B$3:$BD$86,48,FALSE)=0,"",VLOOKUP($F8,'∆Ct and 2^(-∆Ct) means'!$B$3:$BD$86,48,FALSE))</f>
        <v/>
      </c>
      <c r="T8" s="133" t="str">
        <f>IF('Express° Variation - Validation'!X8="","",'Express° Variation - Validation'!X8)</f>
        <v/>
      </c>
      <c r="U8" s="134" t="str">
        <f>IF(VLOOKUP($F8,'∆Ct and 2^(-∆Ct) means'!$B$3:$BD$86,50,FALSE)=0,"",VLOOKUP($F8,'∆Ct and 2^(-∆Ct) means'!$B$3:$BD$86,50,FALSE))</f>
        <v/>
      </c>
      <c r="V8" s="133" t="str">
        <f>IF('Express° Variation - Validation'!AA8="","",'Express° Variation - Validation'!AA8)</f>
        <v/>
      </c>
      <c r="W8" s="134" t="str">
        <f>IF(VLOOKUP($F8,'∆Ct and 2^(-∆Ct) means'!$B$3:$BD$86,52,FALSE)=0,"",VLOOKUP($F8,'∆Ct and 2^(-∆Ct) means'!$B$3:$BD$86,52,FALSE))</f>
        <v/>
      </c>
      <c r="X8" s="133" t="str">
        <f>IF('Express° Variation - Validation'!AD8="","",'Express° Variation - Validation'!AD8)</f>
        <v/>
      </c>
      <c r="Y8" s="134" t="str">
        <f>IF(VLOOKUP($F8,'∆Ct and 2^(-∆Ct) means'!$B$3:$BD$86,54,FALSE)=0,"",VLOOKUP($F8,'∆Ct and 2^(-∆Ct) means'!$B$3:$BD$86,54,FALSE))</f>
        <v/>
      </c>
      <c r="Z8" s="133" t="str">
        <f>IF('Express° Variation - Validation'!AG8="","",'Express° Variation - Validation'!AG8)</f>
        <v/>
      </c>
      <c r="AA8" s="93" t="str">
        <f>IF('Gene Informations'!E9="","",'Gene Informations'!E9)</f>
        <v/>
      </c>
      <c r="AB8" s="201"/>
      <c r="AC8" s="201"/>
      <c r="AD8" s="201"/>
      <c r="AE8" s="201"/>
      <c r="AF8" s="201"/>
      <c r="AG8" s="201"/>
      <c r="AH8" s="201"/>
    </row>
    <row r="9" spans="1:34" ht="15.75" customHeight="1">
      <c r="A9" s="201"/>
      <c r="B9" s="201"/>
      <c r="C9" s="238"/>
      <c r="D9" s="93" t="str">
        <f>IF('Gene Informations'!A10="","",'Gene Informations'!A10)</f>
        <v/>
      </c>
      <c r="E9" s="93" t="str">
        <f>IF('Gene Informations'!B10="","",'Gene Informations'!B10)</f>
        <v/>
      </c>
      <c r="F9" s="93" t="str">
        <f>'Descriptive Heat Map '!E10</f>
        <v/>
      </c>
      <c r="G9" s="134" t="str">
        <f>IF(VLOOKUP($F9,'∆Ct and 2^(-∆Ct) means'!$B$3:$BD$86,36,FALSE)=0,"",VLOOKUP($F9,'∆Ct and 2^(-∆Ct) means'!$B$3:$BD$86,36,FALSE))</f>
        <v/>
      </c>
      <c r="H9" s="133" t="str">
        <f>IF('Express° Variation - Validation'!F9="","",'Express° Variation - Validation'!F9)</f>
        <v/>
      </c>
      <c r="I9" s="134" t="str">
        <f>IF(VLOOKUP($F9,'∆Ct and 2^(-∆Ct) means'!$B$3:$BD$86,38,FALSE)=0,"",VLOOKUP($F9,'∆Ct and 2^(-∆Ct) means'!$B$3:$BD$86,38,FALSE))</f>
        <v/>
      </c>
      <c r="J9" s="133" t="str">
        <f>IF('Express° Variation - Validation'!I9="","",'Express° Variation - Validation'!I9)</f>
        <v/>
      </c>
      <c r="K9" s="134" t="str">
        <f>IF(VLOOKUP($F9,'∆Ct and 2^(-∆Ct) means'!$B$3:$BD$86,40,FALSE)=0,"",VLOOKUP($F9,'∆Ct and 2^(-∆Ct) means'!$B$3:$BD$86,40,FALSE))</f>
        <v/>
      </c>
      <c r="L9" s="133" t="str">
        <f>IF('Express° Variation - Validation'!L9="","",'Express° Variation - Validation'!L9)</f>
        <v/>
      </c>
      <c r="M9" s="134" t="str">
        <f>IF(VLOOKUP($F9,'∆Ct and 2^(-∆Ct) means'!$B$3:$BD$86,42,FALSE)=0,"",VLOOKUP($F9,'∆Ct and 2^(-∆Ct) means'!$B$3:$BD$86,42,FALSE))</f>
        <v/>
      </c>
      <c r="N9" s="133" t="str">
        <f>IF('Express° Variation - Validation'!O9="","",'Express° Variation - Validation'!O9)</f>
        <v/>
      </c>
      <c r="O9" s="134" t="str">
        <f>IF(VLOOKUP($F9,'∆Ct and 2^(-∆Ct) means'!$B$3:$BD$86,44,FALSE)=0,"",VLOOKUP($F9,'∆Ct and 2^(-∆Ct) means'!$B$3:$BD$86,44,FALSE))</f>
        <v/>
      </c>
      <c r="P9" s="133" t="str">
        <f>IF('Express° Variation - Validation'!R9="","",'Express° Variation - Validation'!R9)</f>
        <v/>
      </c>
      <c r="Q9" s="134" t="str">
        <f>IF(VLOOKUP($F9,'∆Ct and 2^(-∆Ct) means'!$B$3:$BD$86,46,FALSE)=0,"",VLOOKUP($F9,'∆Ct and 2^(-∆Ct) means'!$B$3:$BD$86,46,FALSE))</f>
        <v/>
      </c>
      <c r="R9" s="133" t="str">
        <f>IF('Express° Variation - Validation'!U9="","",'Express° Variation - Validation'!U9)</f>
        <v/>
      </c>
      <c r="S9" s="134" t="str">
        <f>IF(VLOOKUP($F9,'∆Ct and 2^(-∆Ct) means'!$B$3:$BD$86,48,FALSE)=0,"",VLOOKUP($F9,'∆Ct and 2^(-∆Ct) means'!$B$3:$BD$86,48,FALSE))</f>
        <v/>
      </c>
      <c r="T9" s="133" t="str">
        <f>IF('Express° Variation - Validation'!X9="","",'Express° Variation - Validation'!X9)</f>
        <v/>
      </c>
      <c r="U9" s="134" t="str">
        <f>IF(VLOOKUP($F9,'∆Ct and 2^(-∆Ct) means'!$B$3:$BD$86,50,FALSE)=0,"",VLOOKUP($F9,'∆Ct and 2^(-∆Ct) means'!$B$3:$BD$86,50,FALSE))</f>
        <v/>
      </c>
      <c r="V9" s="133" t="str">
        <f>IF('Express° Variation - Validation'!AA9="","",'Express° Variation - Validation'!AA9)</f>
        <v/>
      </c>
      <c r="W9" s="134" t="str">
        <f>IF(VLOOKUP($F9,'∆Ct and 2^(-∆Ct) means'!$B$3:$BD$86,52,FALSE)=0,"",VLOOKUP($F9,'∆Ct and 2^(-∆Ct) means'!$B$3:$BD$86,52,FALSE))</f>
        <v/>
      </c>
      <c r="X9" s="133" t="str">
        <f>IF('Express° Variation - Validation'!AD9="","",'Express° Variation - Validation'!AD9)</f>
        <v/>
      </c>
      <c r="Y9" s="134" t="str">
        <f>IF(VLOOKUP($F9,'∆Ct and 2^(-∆Ct) means'!$B$3:$BD$86,54,FALSE)=0,"",VLOOKUP($F9,'∆Ct and 2^(-∆Ct) means'!$B$3:$BD$86,54,FALSE))</f>
        <v/>
      </c>
      <c r="Z9" s="133" t="str">
        <f>IF('Express° Variation - Validation'!AG9="","",'Express° Variation - Validation'!AG9)</f>
        <v/>
      </c>
      <c r="AA9" s="93" t="str">
        <f>IF('Gene Informations'!E10="","",'Gene Informations'!E10)</f>
        <v/>
      </c>
      <c r="AB9" s="201"/>
      <c r="AC9" s="201"/>
      <c r="AD9" s="201"/>
      <c r="AE9" s="201"/>
      <c r="AF9" s="201"/>
      <c r="AG9" s="201"/>
      <c r="AH9" s="201"/>
    </row>
    <row r="10" spans="1:34" ht="15.75" customHeight="1">
      <c r="A10" s="201"/>
      <c r="B10" s="201"/>
      <c r="C10" s="238"/>
      <c r="D10" s="93" t="str">
        <f>IF('Gene Informations'!A11="","",'Gene Informations'!A11)</f>
        <v/>
      </c>
      <c r="E10" s="93" t="str">
        <f>IF('Gene Informations'!B11="","",'Gene Informations'!B11)</f>
        <v/>
      </c>
      <c r="F10" s="93" t="str">
        <f>'Descriptive Heat Map '!E11</f>
        <v/>
      </c>
      <c r="G10" s="134" t="str">
        <f>IF(VLOOKUP($F10,'∆Ct and 2^(-∆Ct) means'!$B$3:$BD$86,36,FALSE)=0,"",VLOOKUP($F10,'∆Ct and 2^(-∆Ct) means'!$B$3:$BD$86,36,FALSE))</f>
        <v/>
      </c>
      <c r="H10" s="133" t="str">
        <f>IF('Express° Variation - Validation'!F10="","",'Express° Variation - Validation'!F10)</f>
        <v/>
      </c>
      <c r="I10" s="134" t="str">
        <f>IF(VLOOKUP($F10,'∆Ct and 2^(-∆Ct) means'!$B$3:$BD$86,38,FALSE)=0,"",VLOOKUP($F10,'∆Ct and 2^(-∆Ct) means'!$B$3:$BD$86,38,FALSE))</f>
        <v/>
      </c>
      <c r="J10" s="133" t="str">
        <f>IF('Express° Variation - Validation'!I10="","",'Express° Variation - Validation'!I10)</f>
        <v/>
      </c>
      <c r="K10" s="134" t="str">
        <f>IF(VLOOKUP($F10,'∆Ct and 2^(-∆Ct) means'!$B$3:$BD$86,40,FALSE)=0,"",VLOOKUP($F10,'∆Ct and 2^(-∆Ct) means'!$B$3:$BD$86,40,FALSE))</f>
        <v/>
      </c>
      <c r="L10" s="133" t="str">
        <f>IF('Express° Variation - Validation'!L10="","",'Express° Variation - Validation'!L10)</f>
        <v/>
      </c>
      <c r="M10" s="134" t="str">
        <f>IF(VLOOKUP($F10,'∆Ct and 2^(-∆Ct) means'!$B$3:$BD$86,42,FALSE)=0,"",VLOOKUP($F10,'∆Ct and 2^(-∆Ct) means'!$B$3:$BD$86,42,FALSE))</f>
        <v/>
      </c>
      <c r="N10" s="133" t="str">
        <f>IF('Express° Variation - Validation'!O10="","",'Express° Variation - Validation'!O10)</f>
        <v/>
      </c>
      <c r="O10" s="134" t="str">
        <f>IF(VLOOKUP($F10,'∆Ct and 2^(-∆Ct) means'!$B$3:$BD$86,44,FALSE)=0,"",VLOOKUP($F10,'∆Ct and 2^(-∆Ct) means'!$B$3:$BD$86,44,FALSE))</f>
        <v/>
      </c>
      <c r="P10" s="133" t="str">
        <f>IF('Express° Variation - Validation'!R10="","",'Express° Variation - Validation'!R10)</f>
        <v/>
      </c>
      <c r="Q10" s="134" t="str">
        <f>IF(VLOOKUP($F10,'∆Ct and 2^(-∆Ct) means'!$B$3:$BD$86,46,FALSE)=0,"",VLOOKUP($F10,'∆Ct and 2^(-∆Ct) means'!$B$3:$BD$86,46,FALSE))</f>
        <v/>
      </c>
      <c r="R10" s="133" t="str">
        <f>IF('Express° Variation - Validation'!U10="","",'Express° Variation - Validation'!U10)</f>
        <v/>
      </c>
      <c r="S10" s="134" t="str">
        <f>IF(VLOOKUP($F10,'∆Ct and 2^(-∆Ct) means'!$B$3:$BD$86,48,FALSE)=0,"",VLOOKUP($F10,'∆Ct and 2^(-∆Ct) means'!$B$3:$BD$86,48,FALSE))</f>
        <v/>
      </c>
      <c r="T10" s="133" t="str">
        <f>IF('Express° Variation - Validation'!X10="","",'Express° Variation - Validation'!X10)</f>
        <v/>
      </c>
      <c r="U10" s="134" t="str">
        <f>IF(VLOOKUP($F10,'∆Ct and 2^(-∆Ct) means'!$B$3:$BD$86,50,FALSE)=0,"",VLOOKUP($F10,'∆Ct and 2^(-∆Ct) means'!$B$3:$BD$86,50,FALSE))</f>
        <v/>
      </c>
      <c r="V10" s="133" t="str">
        <f>IF('Express° Variation - Validation'!AA10="","",'Express° Variation - Validation'!AA10)</f>
        <v/>
      </c>
      <c r="W10" s="134" t="str">
        <f>IF(VLOOKUP($F10,'∆Ct and 2^(-∆Ct) means'!$B$3:$BD$86,52,FALSE)=0,"",VLOOKUP($F10,'∆Ct and 2^(-∆Ct) means'!$B$3:$BD$86,52,FALSE))</f>
        <v/>
      </c>
      <c r="X10" s="133" t="str">
        <f>IF('Express° Variation - Validation'!AD10="","",'Express° Variation - Validation'!AD10)</f>
        <v/>
      </c>
      <c r="Y10" s="134" t="str">
        <f>IF(VLOOKUP($F10,'∆Ct and 2^(-∆Ct) means'!$B$3:$BD$86,54,FALSE)=0,"",VLOOKUP($F10,'∆Ct and 2^(-∆Ct) means'!$B$3:$BD$86,54,FALSE))</f>
        <v/>
      </c>
      <c r="Z10" s="133" t="str">
        <f>IF('Express° Variation - Validation'!AG10="","",'Express° Variation - Validation'!AG10)</f>
        <v/>
      </c>
      <c r="AA10" s="93" t="str">
        <f>IF('Gene Informations'!E11="","",'Gene Informations'!E11)</f>
        <v/>
      </c>
      <c r="AB10" s="201"/>
      <c r="AC10" s="201"/>
      <c r="AD10" s="201"/>
      <c r="AE10" s="201"/>
      <c r="AF10" s="201"/>
      <c r="AG10" s="201"/>
      <c r="AH10" s="201"/>
    </row>
    <row r="11" spans="1:34" ht="15.75" customHeight="1">
      <c r="A11" s="724" t="s">
        <v>333</v>
      </c>
      <c r="B11" s="724"/>
      <c r="C11" s="201"/>
      <c r="D11" s="93" t="str">
        <f>IF('Gene Informations'!A12="","",'Gene Informations'!A12)</f>
        <v/>
      </c>
      <c r="E11" s="93" t="str">
        <f>IF('Gene Informations'!B12="","",'Gene Informations'!B12)</f>
        <v/>
      </c>
      <c r="F11" s="93" t="str">
        <f>'Descriptive Heat Map '!E12</f>
        <v/>
      </c>
      <c r="G11" s="134" t="str">
        <f>IF(VLOOKUP($F11,'∆Ct and 2^(-∆Ct) means'!$B$3:$BD$86,36,FALSE)=0,"",VLOOKUP($F11,'∆Ct and 2^(-∆Ct) means'!$B$3:$BD$86,36,FALSE))</f>
        <v/>
      </c>
      <c r="H11" s="133" t="str">
        <f>IF('Express° Variation - Validation'!F11="","",'Express° Variation - Validation'!F11)</f>
        <v/>
      </c>
      <c r="I11" s="134" t="str">
        <f>IF(VLOOKUP($F11,'∆Ct and 2^(-∆Ct) means'!$B$3:$BD$86,38,FALSE)=0,"",VLOOKUP($F11,'∆Ct and 2^(-∆Ct) means'!$B$3:$BD$86,38,FALSE))</f>
        <v/>
      </c>
      <c r="J11" s="133" t="str">
        <f>IF('Express° Variation - Validation'!I11="","",'Express° Variation - Validation'!I11)</f>
        <v/>
      </c>
      <c r="K11" s="134" t="str">
        <f>IF(VLOOKUP($F11,'∆Ct and 2^(-∆Ct) means'!$B$3:$BD$86,40,FALSE)=0,"",VLOOKUP($F11,'∆Ct and 2^(-∆Ct) means'!$B$3:$BD$86,40,FALSE))</f>
        <v/>
      </c>
      <c r="L11" s="133" t="str">
        <f>IF('Express° Variation - Validation'!L11="","",'Express° Variation - Validation'!L11)</f>
        <v/>
      </c>
      <c r="M11" s="134" t="str">
        <f>IF(VLOOKUP($F11,'∆Ct and 2^(-∆Ct) means'!$B$3:$BD$86,42,FALSE)=0,"",VLOOKUP($F11,'∆Ct and 2^(-∆Ct) means'!$B$3:$BD$86,42,FALSE))</f>
        <v/>
      </c>
      <c r="N11" s="133" t="str">
        <f>IF('Express° Variation - Validation'!O11="","",'Express° Variation - Validation'!O11)</f>
        <v/>
      </c>
      <c r="O11" s="134" t="str">
        <f>IF(VLOOKUP($F11,'∆Ct and 2^(-∆Ct) means'!$B$3:$BD$86,44,FALSE)=0,"",VLOOKUP($F11,'∆Ct and 2^(-∆Ct) means'!$B$3:$BD$86,44,FALSE))</f>
        <v/>
      </c>
      <c r="P11" s="133" t="str">
        <f>IF('Express° Variation - Validation'!R11="","",'Express° Variation - Validation'!R11)</f>
        <v/>
      </c>
      <c r="Q11" s="134" t="str">
        <f>IF(VLOOKUP($F11,'∆Ct and 2^(-∆Ct) means'!$B$3:$BD$86,46,FALSE)=0,"",VLOOKUP($F11,'∆Ct and 2^(-∆Ct) means'!$B$3:$BD$86,46,FALSE))</f>
        <v/>
      </c>
      <c r="R11" s="133" t="str">
        <f>IF('Express° Variation - Validation'!U11="","",'Express° Variation - Validation'!U11)</f>
        <v/>
      </c>
      <c r="S11" s="134" t="str">
        <f>IF(VLOOKUP($F11,'∆Ct and 2^(-∆Ct) means'!$B$3:$BD$86,48,FALSE)=0,"",VLOOKUP($F11,'∆Ct and 2^(-∆Ct) means'!$B$3:$BD$86,48,FALSE))</f>
        <v/>
      </c>
      <c r="T11" s="133" t="str">
        <f>IF('Express° Variation - Validation'!X11="","",'Express° Variation - Validation'!X11)</f>
        <v/>
      </c>
      <c r="U11" s="134" t="str">
        <f>IF(VLOOKUP($F11,'∆Ct and 2^(-∆Ct) means'!$B$3:$BD$86,50,FALSE)=0,"",VLOOKUP($F11,'∆Ct and 2^(-∆Ct) means'!$B$3:$BD$86,50,FALSE))</f>
        <v/>
      </c>
      <c r="V11" s="133" t="str">
        <f>IF('Express° Variation - Validation'!AA11="","",'Express° Variation - Validation'!AA11)</f>
        <v/>
      </c>
      <c r="W11" s="134" t="str">
        <f>IF(VLOOKUP($F11,'∆Ct and 2^(-∆Ct) means'!$B$3:$BD$86,52,FALSE)=0,"",VLOOKUP($F11,'∆Ct and 2^(-∆Ct) means'!$B$3:$BD$86,52,FALSE))</f>
        <v/>
      </c>
      <c r="X11" s="133" t="str">
        <f>IF('Express° Variation - Validation'!AD11="","",'Express° Variation - Validation'!AD11)</f>
        <v/>
      </c>
      <c r="Y11" s="134" t="str">
        <f>IF(VLOOKUP($F11,'∆Ct and 2^(-∆Ct) means'!$B$3:$BD$86,54,FALSE)=0,"",VLOOKUP($F11,'∆Ct and 2^(-∆Ct) means'!$B$3:$BD$86,54,FALSE))</f>
        <v/>
      </c>
      <c r="Z11" s="133" t="str">
        <f>IF('Express° Variation - Validation'!AG11="","",'Express° Variation - Validation'!AG11)</f>
        <v/>
      </c>
      <c r="AA11" s="93" t="str">
        <f>IF('Gene Informations'!E12="","",'Gene Informations'!E12)</f>
        <v/>
      </c>
      <c r="AB11" s="201"/>
      <c r="AC11" s="201"/>
      <c r="AD11" s="201"/>
      <c r="AE11" s="201"/>
      <c r="AF11" s="201"/>
      <c r="AG11" s="201"/>
      <c r="AH11" s="201"/>
    </row>
    <row r="12" spans="1:34" ht="15.75" customHeight="1">
      <c r="A12" s="724"/>
      <c r="B12" s="724"/>
      <c r="C12" s="201"/>
      <c r="D12" s="93" t="str">
        <f>IF('Gene Informations'!A13="","",'Gene Informations'!A13)</f>
        <v/>
      </c>
      <c r="E12" s="93" t="str">
        <f>IF('Gene Informations'!B13="","",'Gene Informations'!B13)</f>
        <v/>
      </c>
      <c r="F12" s="93" t="str">
        <f>'Descriptive Heat Map '!E13</f>
        <v/>
      </c>
      <c r="G12" s="134" t="str">
        <f>IF(VLOOKUP($F12,'∆Ct and 2^(-∆Ct) means'!$B$3:$BD$86,36,FALSE)=0,"",VLOOKUP($F12,'∆Ct and 2^(-∆Ct) means'!$B$3:$BD$86,36,FALSE))</f>
        <v/>
      </c>
      <c r="H12" s="133" t="str">
        <f>IF('Express° Variation - Validation'!F12="","",'Express° Variation - Validation'!F12)</f>
        <v/>
      </c>
      <c r="I12" s="134" t="str">
        <f>IF(VLOOKUP($F12,'∆Ct and 2^(-∆Ct) means'!$B$3:$BD$86,38,FALSE)=0,"",VLOOKUP($F12,'∆Ct and 2^(-∆Ct) means'!$B$3:$BD$86,38,FALSE))</f>
        <v/>
      </c>
      <c r="J12" s="133" t="str">
        <f>IF('Express° Variation - Validation'!I12="","",'Express° Variation - Validation'!I12)</f>
        <v/>
      </c>
      <c r="K12" s="134" t="str">
        <f>IF(VLOOKUP($F12,'∆Ct and 2^(-∆Ct) means'!$B$3:$BD$86,40,FALSE)=0,"",VLOOKUP($F12,'∆Ct and 2^(-∆Ct) means'!$B$3:$BD$86,40,FALSE))</f>
        <v/>
      </c>
      <c r="L12" s="133" t="str">
        <f>IF('Express° Variation - Validation'!L12="","",'Express° Variation - Validation'!L12)</f>
        <v/>
      </c>
      <c r="M12" s="134" t="str">
        <f>IF(VLOOKUP($F12,'∆Ct and 2^(-∆Ct) means'!$B$3:$BD$86,42,FALSE)=0,"",VLOOKUP($F12,'∆Ct and 2^(-∆Ct) means'!$B$3:$BD$86,42,FALSE))</f>
        <v/>
      </c>
      <c r="N12" s="133" t="str">
        <f>IF('Express° Variation - Validation'!O12="","",'Express° Variation - Validation'!O12)</f>
        <v/>
      </c>
      <c r="O12" s="134" t="str">
        <f>IF(VLOOKUP($F12,'∆Ct and 2^(-∆Ct) means'!$B$3:$BD$86,44,FALSE)=0,"",VLOOKUP($F12,'∆Ct and 2^(-∆Ct) means'!$B$3:$BD$86,44,FALSE))</f>
        <v/>
      </c>
      <c r="P12" s="133" t="str">
        <f>IF('Express° Variation - Validation'!R12="","",'Express° Variation - Validation'!R12)</f>
        <v/>
      </c>
      <c r="Q12" s="134" t="str">
        <f>IF(VLOOKUP($F12,'∆Ct and 2^(-∆Ct) means'!$B$3:$BD$86,46,FALSE)=0,"",VLOOKUP($F12,'∆Ct and 2^(-∆Ct) means'!$B$3:$BD$86,46,FALSE))</f>
        <v/>
      </c>
      <c r="R12" s="133" t="str">
        <f>IF('Express° Variation - Validation'!U12="","",'Express° Variation - Validation'!U12)</f>
        <v/>
      </c>
      <c r="S12" s="134" t="str">
        <f>IF(VLOOKUP($F12,'∆Ct and 2^(-∆Ct) means'!$B$3:$BD$86,48,FALSE)=0,"",VLOOKUP($F12,'∆Ct and 2^(-∆Ct) means'!$B$3:$BD$86,48,FALSE))</f>
        <v/>
      </c>
      <c r="T12" s="133" t="str">
        <f>IF('Express° Variation - Validation'!X12="","",'Express° Variation - Validation'!X12)</f>
        <v/>
      </c>
      <c r="U12" s="134" t="str">
        <f>IF(VLOOKUP($F12,'∆Ct and 2^(-∆Ct) means'!$B$3:$BD$86,50,FALSE)=0,"",VLOOKUP($F12,'∆Ct and 2^(-∆Ct) means'!$B$3:$BD$86,50,FALSE))</f>
        <v/>
      </c>
      <c r="V12" s="133" t="str">
        <f>IF('Express° Variation - Validation'!AA12="","",'Express° Variation - Validation'!AA12)</f>
        <v/>
      </c>
      <c r="W12" s="134" t="str">
        <f>IF(VLOOKUP($F12,'∆Ct and 2^(-∆Ct) means'!$B$3:$BD$86,52,FALSE)=0,"",VLOOKUP($F12,'∆Ct and 2^(-∆Ct) means'!$B$3:$BD$86,52,FALSE))</f>
        <v/>
      </c>
      <c r="X12" s="133" t="str">
        <f>IF('Express° Variation - Validation'!AD12="","",'Express° Variation - Validation'!AD12)</f>
        <v/>
      </c>
      <c r="Y12" s="134" t="str">
        <f>IF(VLOOKUP($F12,'∆Ct and 2^(-∆Ct) means'!$B$3:$BD$86,54,FALSE)=0,"",VLOOKUP($F12,'∆Ct and 2^(-∆Ct) means'!$B$3:$BD$86,54,FALSE))</f>
        <v/>
      </c>
      <c r="Z12" s="133" t="str">
        <f>IF('Express° Variation - Validation'!AG12="","",'Express° Variation - Validation'!AG12)</f>
        <v/>
      </c>
      <c r="AA12" s="93" t="str">
        <f>IF('Gene Informations'!E13="","",'Gene Informations'!E13)</f>
        <v/>
      </c>
      <c r="AB12" s="201"/>
      <c r="AC12" s="201"/>
      <c r="AD12" s="201"/>
      <c r="AE12" s="201"/>
      <c r="AF12" s="201"/>
      <c r="AG12" s="201"/>
      <c r="AH12" s="201"/>
    </row>
    <row r="13" spans="1:34" ht="15.75" customHeight="1">
      <c r="A13" s="383" t="s">
        <v>125</v>
      </c>
      <c r="B13" s="383" t="s">
        <v>128</v>
      </c>
      <c r="C13" s="201"/>
      <c r="D13" s="93" t="str">
        <f>IF('Gene Informations'!A14="","",'Gene Informations'!A14)</f>
        <v/>
      </c>
      <c r="E13" s="93" t="str">
        <f>IF('Gene Informations'!B14="","",'Gene Informations'!B14)</f>
        <v/>
      </c>
      <c r="F13" s="93" t="str">
        <f>'Descriptive Heat Map '!E14</f>
        <v/>
      </c>
      <c r="G13" s="134" t="str">
        <f>IF(VLOOKUP($F13,'∆Ct and 2^(-∆Ct) means'!$B$3:$BD$86,36,FALSE)=0,"",VLOOKUP($F13,'∆Ct and 2^(-∆Ct) means'!$B$3:$BD$86,36,FALSE))</f>
        <v/>
      </c>
      <c r="H13" s="133" t="str">
        <f>IF('Express° Variation - Validation'!F13="","",'Express° Variation - Validation'!F13)</f>
        <v/>
      </c>
      <c r="I13" s="134" t="str">
        <f>IF(VLOOKUP($F13,'∆Ct and 2^(-∆Ct) means'!$B$3:$BD$86,38,FALSE)=0,"",VLOOKUP($F13,'∆Ct and 2^(-∆Ct) means'!$B$3:$BD$86,38,FALSE))</f>
        <v/>
      </c>
      <c r="J13" s="133" t="str">
        <f>IF('Express° Variation - Validation'!I13="","",'Express° Variation - Validation'!I13)</f>
        <v/>
      </c>
      <c r="K13" s="134" t="str">
        <f>IF(VLOOKUP($F13,'∆Ct and 2^(-∆Ct) means'!$B$3:$BD$86,40,FALSE)=0,"",VLOOKUP($F13,'∆Ct and 2^(-∆Ct) means'!$B$3:$BD$86,40,FALSE))</f>
        <v/>
      </c>
      <c r="L13" s="133" t="str">
        <f>IF('Express° Variation - Validation'!L13="","",'Express° Variation - Validation'!L13)</f>
        <v/>
      </c>
      <c r="M13" s="134" t="str">
        <f>IF(VLOOKUP($F13,'∆Ct and 2^(-∆Ct) means'!$B$3:$BD$86,42,FALSE)=0,"",VLOOKUP($F13,'∆Ct and 2^(-∆Ct) means'!$B$3:$BD$86,42,FALSE))</f>
        <v/>
      </c>
      <c r="N13" s="133" t="str">
        <f>IF('Express° Variation - Validation'!O13="","",'Express° Variation - Validation'!O13)</f>
        <v/>
      </c>
      <c r="O13" s="134" t="str">
        <f>IF(VLOOKUP($F13,'∆Ct and 2^(-∆Ct) means'!$B$3:$BD$86,44,FALSE)=0,"",VLOOKUP($F13,'∆Ct and 2^(-∆Ct) means'!$B$3:$BD$86,44,FALSE))</f>
        <v/>
      </c>
      <c r="P13" s="133" t="str">
        <f>IF('Express° Variation - Validation'!R13="","",'Express° Variation - Validation'!R13)</f>
        <v/>
      </c>
      <c r="Q13" s="134" t="str">
        <f>IF(VLOOKUP($F13,'∆Ct and 2^(-∆Ct) means'!$B$3:$BD$86,46,FALSE)=0,"",VLOOKUP($F13,'∆Ct and 2^(-∆Ct) means'!$B$3:$BD$86,46,FALSE))</f>
        <v/>
      </c>
      <c r="R13" s="133" t="str">
        <f>IF('Express° Variation - Validation'!U13="","",'Express° Variation - Validation'!U13)</f>
        <v/>
      </c>
      <c r="S13" s="134" t="str">
        <f>IF(VLOOKUP($F13,'∆Ct and 2^(-∆Ct) means'!$B$3:$BD$86,48,FALSE)=0,"",VLOOKUP($F13,'∆Ct and 2^(-∆Ct) means'!$B$3:$BD$86,48,FALSE))</f>
        <v/>
      </c>
      <c r="T13" s="133" t="str">
        <f>IF('Express° Variation - Validation'!X13="","",'Express° Variation - Validation'!X13)</f>
        <v/>
      </c>
      <c r="U13" s="134" t="str">
        <f>IF(VLOOKUP($F13,'∆Ct and 2^(-∆Ct) means'!$B$3:$BD$86,50,FALSE)=0,"",VLOOKUP($F13,'∆Ct and 2^(-∆Ct) means'!$B$3:$BD$86,50,FALSE))</f>
        <v/>
      </c>
      <c r="V13" s="133" t="str">
        <f>IF('Express° Variation - Validation'!AA13="","",'Express° Variation - Validation'!AA13)</f>
        <v/>
      </c>
      <c r="W13" s="134" t="str">
        <f>IF(VLOOKUP($F13,'∆Ct and 2^(-∆Ct) means'!$B$3:$BD$86,52,FALSE)=0,"",VLOOKUP($F13,'∆Ct and 2^(-∆Ct) means'!$B$3:$BD$86,52,FALSE))</f>
        <v/>
      </c>
      <c r="X13" s="133" t="str">
        <f>IF('Express° Variation - Validation'!AD13="","",'Express° Variation - Validation'!AD13)</f>
        <v/>
      </c>
      <c r="Y13" s="134" t="str">
        <f>IF(VLOOKUP($F13,'∆Ct and 2^(-∆Ct) means'!$B$3:$BD$86,54,FALSE)=0,"",VLOOKUP($F13,'∆Ct and 2^(-∆Ct) means'!$B$3:$BD$86,54,FALSE))</f>
        <v/>
      </c>
      <c r="Z13" s="133" t="str">
        <f>IF('Express° Variation - Validation'!AG13="","",'Express° Variation - Validation'!AG13)</f>
        <v/>
      </c>
      <c r="AA13" s="93" t="str">
        <f>IF('Gene Informations'!E14="","",'Gene Informations'!E14)</f>
        <v/>
      </c>
      <c r="AB13" s="201"/>
      <c r="AC13" s="201"/>
      <c r="AD13" s="201"/>
      <c r="AE13" s="201"/>
      <c r="AF13" s="201"/>
      <c r="AG13" s="201"/>
      <c r="AH13" s="201"/>
    </row>
    <row r="14" spans="1:34" ht="15.75" customHeight="1">
      <c r="A14" s="384">
        <v>-2</v>
      </c>
      <c r="B14" s="384">
        <v>2</v>
      </c>
      <c r="C14" s="201"/>
      <c r="D14" s="93" t="str">
        <f>IF('Gene Informations'!A15="","",'Gene Informations'!A15)</f>
        <v/>
      </c>
      <c r="E14" s="93" t="str">
        <f>IF('Gene Informations'!B15="","",'Gene Informations'!B15)</f>
        <v/>
      </c>
      <c r="F14" s="93" t="str">
        <f>'Descriptive Heat Map '!E15</f>
        <v/>
      </c>
      <c r="G14" s="134" t="str">
        <f>IF(VLOOKUP($F14,'∆Ct and 2^(-∆Ct) means'!$B$3:$BD$86,36,FALSE)=0,"",VLOOKUP($F14,'∆Ct and 2^(-∆Ct) means'!$B$3:$BD$86,36,FALSE))</f>
        <v/>
      </c>
      <c r="H14" s="133" t="str">
        <f>IF('Express° Variation - Validation'!F14="","",'Express° Variation - Validation'!F14)</f>
        <v/>
      </c>
      <c r="I14" s="134" t="str">
        <f>IF(VLOOKUP($F14,'∆Ct and 2^(-∆Ct) means'!$B$3:$BD$86,38,FALSE)=0,"",VLOOKUP($F14,'∆Ct and 2^(-∆Ct) means'!$B$3:$BD$86,38,FALSE))</f>
        <v/>
      </c>
      <c r="J14" s="133" t="str">
        <f>IF('Express° Variation - Validation'!I14="","",'Express° Variation - Validation'!I14)</f>
        <v/>
      </c>
      <c r="K14" s="134" t="str">
        <f>IF(VLOOKUP($F14,'∆Ct and 2^(-∆Ct) means'!$B$3:$BD$86,40,FALSE)=0,"",VLOOKUP($F14,'∆Ct and 2^(-∆Ct) means'!$B$3:$BD$86,40,FALSE))</f>
        <v/>
      </c>
      <c r="L14" s="133" t="str">
        <f>IF('Express° Variation - Validation'!L14="","",'Express° Variation - Validation'!L14)</f>
        <v/>
      </c>
      <c r="M14" s="134" t="str">
        <f>IF(VLOOKUP($F14,'∆Ct and 2^(-∆Ct) means'!$B$3:$BD$86,42,FALSE)=0,"",VLOOKUP($F14,'∆Ct and 2^(-∆Ct) means'!$B$3:$BD$86,42,FALSE))</f>
        <v/>
      </c>
      <c r="N14" s="133" t="str">
        <f>IF('Express° Variation - Validation'!O14="","",'Express° Variation - Validation'!O14)</f>
        <v/>
      </c>
      <c r="O14" s="134" t="str">
        <f>IF(VLOOKUP($F14,'∆Ct and 2^(-∆Ct) means'!$B$3:$BD$86,44,FALSE)=0,"",VLOOKUP($F14,'∆Ct and 2^(-∆Ct) means'!$B$3:$BD$86,44,FALSE))</f>
        <v/>
      </c>
      <c r="P14" s="133" t="str">
        <f>IF('Express° Variation - Validation'!R14="","",'Express° Variation - Validation'!R14)</f>
        <v/>
      </c>
      <c r="Q14" s="134" t="str">
        <f>IF(VLOOKUP($F14,'∆Ct and 2^(-∆Ct) means'!$B$3:$BD$86,46,FALSE)=0,"",VLOOKUP($F14,'∆Ct and 2^(-∆Ct) means'!$B$3:$BD$86,46,FALSE))</f>
        <v/>
      </c>
      <c r="R14" s="133" t="str">
        <f>IF('Express° Variation - Validation'!U14="","",'Express° Variation - Validation'!U14)</f>
        <v/>
      </c>
      <c r="S14" s="134" t="str">
        <f>IF(VLOOKUP($F14,'∆Ct and 2^(-∆Ct) means'!$B$3:$BD$86,48,FALSE)=0,"",VLOOKUP($F14,'∆Ct and 2^(-∆Ct) means'!$B$3:$BD$86,48,FALSE))</f>
        <v/>
      </c>
      <c r="T14" s="133" t="str">
        <f>IF('Express° Variation - Validation'!X14="","",'Express° Variation - Validation'!X14)</f>
        <v/>
      </c>
      <c r="U14" s="134" t="str">
        <f>IF(VLOOKUP($F14,'∆Ct and 2^(-∆Ct) means'!$B$3:$BD$86,50,FALSE)=0,"",VLOOKUP($F14,'∆Ct and 2^(-∆Ct) means'!$B$3:$BD$86,50,FALSE))</f>
        <v/>
      </c>
      <c r="V14" s="133" t="str">
        <f>IF('Express° Variation - Validation'!AA14="","",'Express° Variation - Validation'!AA14)</f>
        <v/>
      </c>
      <c r="W14" s="134" t="str">
        <f>IF(VLOOKUP($F14,'∆Ct and 2^(-∆Ct) means'!$B$3:$BD$86,52,FALSE)=0,"",VLOOKUP($F14,'∆Ct and 2^(-∆Ct) means'!$B$3:$BD$86,52,FALSE))</f>
        <v/>
      </c>
      <c r="X14" s="133" t="str">
        <f>IF('Express° Variation - Validation'!AD14="","",'Express° Variation - Validation'!AD14)</f>
        <v/>
      </c>
      <c r="Y14" s="134" t="str">
        <f>IF(VLOOKUP($F14,'∆Ct and 2^(-∆Ct) means'!$B$3:$BD$86,54,FALSE)=0,"",VLOOKUP($F14,'∆Ct and 2^(-∆Ct) means'!$B$3:$BD$86,54,FALSE))</f>
        <v/>
      </c>
      <c r="Z14" s="133" t="str">
        <f>IF('Express° Variation - Validation'!AG14="","",'Express° Variation - Validation'!AG14)</f>
        <v/>
      </c>
      <c r="AA14" s="93" t="str">
        <f>IF('Gene Informations'!E15="","",'Gene Informations'!E15)</f>
        <v/>
      </c>
      <c r="AB14" s="201"/>
      <c r="AC14" s="201"/>
      <c r="AD14" s="201"/>
      <c r="AE14" s="201"/>
      <c r="AF14" s="201"/>
      <c r="AG14" s="201"/>
      <c r="AH14" s="201"/>
    </row>
    <row r="15" spans="1:34" ht="15.75" customHeight="1">
      <c r="A15" s="201"/>
      <c r="B15" s="201"/>
      <c r="C15" s="201"/>
      <c r="D15" s="93" t="str">
        <f>IF('Gene Informations'!A16="","",'Gene Informations'!A16)</f>
        <v/>
      </c>
      <c r="E15" s="93" t="str">
        <f>IF('Gene Informations'!B16="","",'Gene Informations'!B16)</f>
        <v/>
      </c>
      <c r="F15" s="93" t="str">
        <f>'Descriptive Heat Map '!E16</f>
        <v/>
      </c>
      <c r="G15" s="134" t="str">
        <f>IF(VLOOKUP($F15,'∆Ct and 2^(-∆Ct) means'!$B$3:$BD$86,36,FALSE)=0,"",VLOOKUP($F15,'∆Ct and 2^(-∆Ct) means'!$B$3:$BD$86,36,FALSE))</f>
        <v/>
      </c>
      <c r="H15" s="133" t="str">
        <f>IF('Express° Variation - Validation'!F15="","",'Express° Variation - Validation'!F15)</f>
        <v/>
      </c>
      <c r="I15" s="134" t="str">
        <f>IF(VLOOKUP($F15,'∆Ct and 2^(-∆Ct) means'!$B$3:$BD$86,38,FALSE)=0,"",VLOOKUP($F15,'∆Ct and 2^(-∆Ct) means'!$B$3:$BD$86,38,FALSE))</f>
        <v/>
      </c>
      <c r="J15" s="133" t="str">
        <f>IF('Express° Variation - Validation'!I15="","",'Express° Variation - Validation'!I15)</f>
        <v/>
      </c>
      <c r="K15" s="134" t="str">
        <f>IF(VLOOKUP($F15,'∆Ct and 2^(-∆Ct) means'!$B$3:$BD$86,40,FALSE)=0,"",VLOOKUP($F15,'∆Ct and 2^(-∆Ct) means'!$B$3:$BD$86,40,FALSE))</f>
        <v/>
      </c>
      <c r="L15" s="133" t="str">
        <f>IF('Express° Variation - Validation'!L15="","",'Express° Variation - Validation'!L15)</f>
        <v/>
      </c>
      <c r="M15" s="134" t="str">
        <f>IF(VLOOKUP($F15,'∆Ct and 2^(-∆Ct) means'!$B$3:$BD$86,42,FALSE)=0,"",VLOOKUP($F15,'∆Ct and 2^(-∆Ct) means'!$B$3:$BD$86,42,FALSE))</f>
        <v/>
      </c>
      <c r="N15" s="133" t="str">
        <f>IF('Express° Variation - Validation'!O15="","",'Express° Variation - Validation'!O15)</f>
        <v/>
      </c>
      <c r="O15" s="134" t="str">
        <f>IF(VLOOKUP($F15,'∆Ct and 2^(-∆Ct) means'!$B$3:$BD$86,44,FALSE)=0,"",VLOOKUP($F15,'∆Ct and 2^(-∆Ct) means'!$B$3:$BD$86,44,FALSE))</f>
        <v/>
      </c>
      <c r="P15" s="133" t="str">
        <f>IF('Express° Variation - Validation'!R15="","",'Express° Variation - Validation'!R15)</f>
        <v/>
      </c>
      <c r="Q15" s="134" t="str">
        <f>IF(VLOOKUP($F15,'∆Ct and 2^(-∆Ct) means'!$B$3:$BD$86,46,FALSE)=0,"",VLOOKUP($F15,'∆Ct and 2^(-∆Ct) means'!$B$3:$BD$86,46,FALSE))</f>
        <v/>
      </c>
      <c r="R15" s="133" t="str">
        <f>IF('Express° Variation - Validation'!U15="","",'Express° Variation - Validation'!U15)</f>
        <v/>
      </c>
      <c r="S15" s="134" t="str">
        <f>IF(VLOOKUP($F15,'∆Ct and 2^(-∆Ct) means'!$B$3:$BD$86,48,FALSE)=0,"",VLOOKUP($F15,'∆Ct and 2^(-∆Ct) means'!$B$3:$BD$86,48,FALSE))</f>
        <v/>
      </c>
      <c r="T15" s="133" t="str">
        <f>IF('Express° Variation - Validation'!X15="","",'Express° Variation - Validation'!X15)</f>
        <v/>
      </c>
      <c r="U15" s="134" t="str">
        <f>IF(VLOOKUP($F15,'∆Ct and 2^(-∆Ct) means'!$B$3:$BD$86,50,FALSE)=0,"",VLOOKUP($F15,'∆Ct and 2^(-∆Ct) means'!$B$3:$BD$86,50,FALSE))</f>
        <v/>
      </c>
      <c r="V15" s="133" t="str">
        <f>IF('Express° Variation - Validation'!AA15="","",'Express° Variation - Validation'!AA15)</f>
        <v/>
      </c>
      <c r="W15" s="134" t="str">
        <f>IF(VLOOKUP($F15,'∆Ct and 2^(-∆Ct) means'!$B$3:$BD$86,52,FALSE)=0,"",VLOOKUP($F15,'∆Ct and 2^(-∆Ct) means'!$B$3:$BD$86,52,FALSE))</f>
        <v/>
      </c>
      <c r="X15" s="133" t="str">
        <f>IF('Express° Variation - Validation'!AD15="","",'Express° Variation - Validation'!AD15)</f>
        <v/>
      </c>
      <c r="Y15" s="134" t="str">
        <f>IF(VLOOKUP($F15,'∆Ct and 2^(-∆Ct) means'!$B$3:$BD$86,54,FALSE)=0,"",VLOOKUP($F15,'∆Ct and 2^(-∆Ct) means'!$B$3:$BD$86,54,FALSE))</f>
        <v/>
      </c>
      <c r="Z15" s="133" t="str">
        <f>IF('Express° Variation - Validation'!AG15="","",'Express° Variation - Validation'!AG15)</f>
        <v/>
      </c>
      <c r="AA15" s="93" t="str">
        <f>IF('Gene Informations'!E16="","",'Gene Informations'!E16)</f>
        <v/>
      </c>
      <c r="AB15" s="201"/>
      <c r="AC15" s="201"/>
      <c r="AD15" s="201"/>
      <c r="AE15" s="201"/>
      <c r="AF15" s="201"/>
      <c r="AG15" s="201"/>
      <c r="AH15" s="201"/>
    </row>
    <row r="16" spans="1:34" ht="15.75" customHeight="1">
      <c r="C16" s="201"/>
      <c r="D16" s="93" t="str">
        <f>IF('Gene Informations'!A17="","",'Gene Informations'!A17)</f>
        <v/>
      </c>
      <c r="E16" s="93" t="str">
        <f>IF('Gene Informations'!B17="","",'Gene Informations'!B17)</f>
        <v/>
      </c>
      <c r="F16" s="93" t="str">
        <f>'Descriptive Heat Map '!E17</f>
        <v/>
      </c>
      <c r="G16" s="134" t="str">
        <f>IF(VLOOKUP($F16,'∆Ct and 2^(-∆Ct) means'!$B$3:$BD$86,36,FALSE)=0,"",VLOOKUP($F16,'∆Ct and 2^(-∆Ct) means'!$B$3:$BD$86,36,FALSE))</f>
        <v/>
      </c>
      <c r="H16" s="133" t="str">
        <f>IF('Express° Variation - Validation'!F16="","",'Express° Variation - Validation'!F16)</f>
        <v/>
      </c>
      <c r="I16" s="134" t="str">
        <f>IF(VLOOKUP($F16,'∆Ct and 2^(-∆Ct) means'!$B$3:$BD$86,38,FALSE)=0,"",VLOOKUP($F16,'∆Ct and 2^(-∆Ct) means'!$B$3:$BD$86,38,FALSE))</f>
        <v/>
      </c>
      <c r="J16" s="133" t="str">
        <f>IF('Express° Variation - Validation'!I16="","",'Express° Variation - Validation'!I16)</f>
        <v/>
      </c>
      <c r="K16" s="134" t="str">
        <f>IF(VLOOKUP($F16,'∆Ct and 2^(-∆Ct) means'!$B$3:$BD$86,40,FALSE)=0,"",VLOOKUP($F16,'∆Ct and 2^(-∆Ct) means'!$B$3:$BD$86,40,FALSE))</f>
        <v/>
      </c>
      <c r="L16" s="133" t="str">
        <f>IF('Express° Variation - Validation'!L16="","",'Express° Variation - Validation'!L16)</f>
        <v/>
      </c>
      <c r="M16" s="134" t="str">
        <f>IF(VLOOKUP($F16,'∆Ct and 2^(-∆Ct) means'!$B$3:$BD$86,42,FALSE)=0,"",VLOOKUP($F16,'∆Ct and 2^(-∆Ct) means'!$B$3:$BD$86,42,FALSE))</f>
        <v/>
      </c>
      <c r="N16" s="133" t="str">
        <f>IF('Express° Variation - Validation'!O16="","",'Express° Variation - Validation'!O16)</f>
        <v/>
      </c>
      <c r="O16" s="134" t="str">
        <f>IF(VLOOKUP($F16,'∆Ct and 2^(-∆Ct) means'!$B$3:$BD$86,44,FALSE)=0,"",VLOOKUP($F16,'∆Ct and 2^(-∆Ct) means'!$B$3:$BD$86,44,FALSE))</f>
        <v/>
      </c>
      <c r="P16" s="133" t="str">
        <f>IF('Express° Variation - Validation'!R16="","",'Express° Variation - Validation'!R16)</f>
        <v/>
      </c>
      <c r="Q16" s="134" t="str">
        <f>IF(VLOOKUP($F16,'∆Ct and 2^(-∆Ct) means'!$B$3:$BD$86,46,FALSE)=0,"",VLOOKUP($F16,'∆Ct and 2^(-∆Ct) means'!$B$3:$BD$86,46,FALSE))</f>
        <v/>
      </c>
      <c r="R16" s="133" t="str">
        <f>IF('Express° Variation - Validation'!U16="","",'Express° Variation - Validation'!U16)</f>
        <v/>
      </c>
      <c r="S16" s="134" t="str">
        <f>IF(VLOOKUP($F16,'∆Ct and 2^(-∆Ct) means'!$B$3:$BD$86,48,FALSE)=0,"",VLOOKUP($F16,'∆Ct and 2^(-∆Ct) means'!$B$3:$BD$86,48,FALSE))</f>
        <v/>
      </c>
      <c r="T16" s="133" t="str">
        <f>IF('Express° Variation - Validation'!X16="","",'Express° Variation - Validation'!X16)</f>
        <v/>
      </c>
      <c r="U16" s="134" t="str">
        <f>IF(VLOOKUP($F16,'∆Ct and 2^(-∆Ct) means'!$B$3:$BD$86,50,FALSE)=0,"",VLOOKUP($F16,'∆Ct and 2^(-∆Ct) means'!$B$3:$BD$86,50,FALSE))</f>
        <v/>
      </c>
      <c r="V16" s="133" t="str">
        <f>IF('Express° Variation - Validation'!AA16="","",'Express° Variation - Validation'!AA16)</f>
        <v/>
      </c>
      <c r="W16" s="134" t="str">
        <f>IF(VLOOKUP($F16,'∆Ct and 2^(-∆Ct) means'!$B$3:$BD$86,52,FALSE)=0,"",VLOOKUP($F16,'∆Ct and 2^(-∆Ct) means'!$B$3:$BD$86,52,FALSE))</f>
        <v/>
      </c>
      <c r="X16" s="133" t="str">
        <f>IF('Express° Variation - Validation'!AD16="","",'Express° Variation - Validation'!AD16)</f>
        <v/>
      </c>
      <c r="Y16" s="134" t="str">
        <f>IF(VLOOKUP($F16,'∆Ct and 2^(-∆Ct) means'!$B$3:$BD$86,54,FALSE)=0,"",VLOOKUP($F16,'∆Ct and 2^(-∆Ct) means'!$B$3:$BD$86,54,FALSE))</f>
        <v/>
      </c>
      <c r="Z16" s="133" t="str">
        <f>IF('Express° Variation - Validation'!AG16="","",'Express° Variation - Validation'!AG16)</f>
        <v/>
      </c>
      <c r="AA16" s="93" t="str">
        <f>IF('Gene Informations'!E17="","",'Gene Informations'!E17)</f>
        <v/>
      </c>
      <c r="AB16" s="201"/>
      <c r="AC16" s="201"/>
      <c r="AD16" s="201"/>
      <c r="AE16" s="201"/>
      <c r="AF16" s="201"/>
      <c r="AG16" s="201"/>
      <c r="AH16" s="201"/>
    </row>
    <row r="17" spans="1:34" ht="15.75" customHeight="1">
      <c r="C17" s="201"/>
      <c r="D17" s="93" t="str">
        <f>IF('Gene Informations'!A18="","",'Gene Informations'!A18)</f>
        <v/>
      </c>
      <c r="E17" s="93" t="str">
        <f>IF('Gene Informations'!B18="","",'Gene Informations'!B18)</f>
        <v/>
      </c>
      <c r="F17" s="93" t="str">
        <f>'Descriptive Heat Map '!E18</f>
        <v/>
      </c>
      <c r="G17" s="134" t="str">
        <f>IF(VLOOKUP($F17,'∆Ct and 2^(-∆Ct) means'!$B$3:$BD$86,36,FALSE)=0,"",VLOOKUP($F17,'∆Ct and 2^(-∆Ct) means'!$B$3:$BD$86,36,FALSE))</f>
        <v/>
      </c>
      <c r="H17" s="133" t="str">
        <f>IF('Express° Variation - Validation'!F17="","",'Express° Variation - Validation'!F17)</f>
        <v/>
      </c>
      <c r="I17" s="134" t="str">
        <f>IF(VLOOKUP($F17,'∆Ct and 2^(-∆Ct) means'!$B$3:$BD$86,38,FALSE)=0,"",VLOOKUP($F17,'∆Ct and 2^(-∆Ct) means'!$B$3:$BD$86,38,FALSE))</f>
        <v/>
      </c>
      <c r="J17" s="133" t="str">
        <f>IF('Express° Variation - Validation'!I17="","",'Express° Variation - Validation'!I17)</f>
        <v/>
      </c>
      <c r="K17" s="134" t="str">
        <f>IF(VLOOKUP($F17,'∆Ct and 2^(-∆Ct) means'!$B$3:$BD$86,40,FALSE)=0,"",VLOOKUP($F17,'∆Ct and 2^(-∆Ct) means'!$B$3:$BD$86,40,FALSE))</f>
        <v/>
      </c>
      <c r="L17" s="133" t="str">
        <f>IF('Express° Variation - Validation'!L17="","",'Express° Variation - Validation'!L17)</f>
        <v/>
      </c>
      <c r="M17" s="134" t="str">
        <f>IF(VLOOKUP($F17,'∆Ct and 2^(-∆Ct) means'!$B$3:$BD$86,42,FALSE)=0,"",VLOOKUP($F17,'∆Ct and 2^(-∆Ct) means'!$B$3:$BD$86,42,FALSE))</f>
        <v/>
      </c>
      <c r="N17" s="133" t="str">
        <f>IF('Express° Variation - Validation'!O17="","",'Express° Variation - Validation'!O17)</f>
        <v/>
      </c>
      <c r="O17" s="134" t="str">
        <f>IF(VLOOKUP($F17,'∆Ct and 2^(-∆Ct) means'!$B$3:$BD$86,44,FALSE)=0,"",VLOOKUP($F17,'∆Ct and 2^(-∆Ct) means'!$B$3:$BD$86,44,FALSE))</f>
        <v/>
      </c>
      <c r="P17" s="133" t="str">
        <f>IF('Express° Variation - Validation'!R17="","",'Express° Variation - Validation'!R17)</f>
        <v/>
      </c>
      <c r="Q17" s="134" t="str">
        <f>IF(VLOOKUP($F17,'∆Ct and 2^(-∆Ct) means'!$B$3:$BD$86,46,FALSE)=0,"",VLOOKUP($F17,'∆Ct and 2^(-∆Ct) means'!$B$3:$BD$86,46,FALSE))</f>
        <v/>
      </c>
      <c r="R17" s="133" t="str">
        <f>IF('Express° Variation - Validation'!U17="","",'Express° Variation - Validation'!U17)</f>
        <v/>
      </c>
      <c r="S17" s="134" t="str">
        <f>IF(VLOOKUP($F17,'∆Ct and 2^(-∆Ct) means'!$B$3:$BD$86,48,FALSE)=0,"",VLOOKUP($F17,'∆Ct and 2^(-∆Ct) means'!$B$3:$BD$86,48,FALSE))</f>
        <v/>
      </c>
      <c r="T17" s="133" t="str">
        <f>IF('Express° Variation - Validation'!X17="","",'Express° Variation - Validation'!X17)</f>
        <v/>
      </c>
      <c r="U17" s="134" t="str">
        <f>IF(VLOOKUP($F17,'∆Ct and 2^(-∆Ct) means'!$B$3:$BD$86,50,FALSE)=0,"",VLOOKUP($F17,'∆Ct and 2^(-∆Ct) means'!$B$3:$BD$86,50,FALSE))</f>
        <v/>
      </c>
      <c r="V17" s="133" t="str">
        <f>IF('Express° Variation - Validation'!AA17="","",'Express° Variation - Validation'!AA17)</f>
        <v/>
      </c>
      <c r="W17" s="134" t="str">
        <f>IF(VLOOKUP($F17,'∆Ct and 2^(-∆Ct) means'!$B$3:$BD$86,52,FALSE)=0,"",VLOOKUP($F17,'∆Ct and 2^(-∆Ct) means'!$B$3:$BD$86,52,FALSE))</f>
        <v/>
      </c>
      <c r="X17" s="133" t="str">
        <f>IF('Express° Variation - Validation'!AD17="","",'Express° Variation - Validation'!AD17)</f>
        <v/>
      </c>
      <c r="Y17" s="134" t="str">
        <f>IF(VLOOKUP($F17,'∆Ct and 2^(-∆Ct) means'!$B$3:$BD$86,54,FALSE)=0,"",VLOOKUP($F17,'∆Ct and 2^(-∆Ct) means'!$B$3:$BD$86,54,FALSE))</f>
        <v/>
      </c>
      <c r="Z17" s="133" t="str">
        <f>IF('Express° Variation - Validation'!AG17="","",'Express° Variation - Validation'!AG17)</f>
        <v/>
      </c>
      <c r="AA17" s="93" t="str">
        <f>IF('Gene Informations'!E18="","",'Gene Informations'!E18)</f>
        <v/>
      </c>
      <c r="AB17" s="201"/>
      <c r="AC17" s="201"/>
      <c r="AD17" s="201"/>
      <c r="AE17" s="201"/>
      <c r="AF17" s="201"/>
      <c r="AG17" s="201"/>
      <c r="AH17" s="201"/>
    </row>
    <row r="18" spans="1:34" ht="15.75" customHeight="1">
      <c r="C18" s="201"/>
      <c r="D18" s="93" t="str">
        <f>IF('Gene Informations'!A19="","",'Gene Informations'!A19)</f>
        <v/>
      </c>
      <c r="E18" s="93" t="str">
        <f>IF('Gene Informations'!B19="","",'Gene Informations'!B19)</f>
        <v/>
      </c>
      <c r="F18" s="93" t="str">
        <f>'Descriptive Heat Map '!E19</f>
        <v/>
      </c>
      <c r="G18" s="134" t="str">
        <f>IF(VLOOKUP($F18,'∆Ct and 2^(-∆Ct) means'!$B$3:$BD$86,36,FALSE)=0,"",VLOOKUP($F18,'∆Ct and 2^(-∆Ct) means'!$B$3:$BD$86,36,FALSE))</f>
        <v/>
      </c>
      <c r="H18" s="133" t="str">
        <f>IF('Express° Variation - Validation'!F18="","",'Express° Variation - Validation'!F18)</f>
        <v/>
      </c>
      <c r="I18" s="134" t="str">
        <f>IF(VLOOKUP($F18,'∆Ct and 2^(-∆Ct) means'!$B$3:$BD$86,38,FALSE)=0,"",VLOOKUP($F18,'∆Ct and 2^(-∆Ct) means'!$B$3:$BD$86,38,FALSE))</f>
        <v/>
      </c>
      <c r="J18" s="133" t="str">
        <f>IF('Express° Variation - Validation'!I18="","",'Express° Variation - Validation'!I18)</f>
        <v/>
      </c>
      <c r="K18" s="134" t="str">
        <f>IF(VLOOKUP($F18,'∆Ct and 2^(-∆Ct) means'!$B$3:$BD$86,40,FALSE)=0,"",VLOOKUP($F18,'∆Ct and 2^(-∆Ct) means'!$B$3:$BD$86,40,FALSE))</f>
        <v/>
      </c>
      <c r="L18" s="133" t="str">
        <f>IF('Express° Variation - Validation'!L18="","",'Express° Variation - Validation'!L18)</f>
        <v/>
      </c>
      <c r="M18" s="134" t="str">
        <f>IF(VLOOKUP($F18,'∆Ct and 2^(-∆Ct) means'!$B$3:$BD$86,42,FALSE)=0,"",VLOOKUP($F18,'∆Ct and 2^(-∆Ct) means'!$B$3:$BD$86,42,FALSE))</f>
        <v/>
      </c>
      <c r="N18" s="133" t="str">
        <f>IF('Express° Variation - Validation'!O18="","",'Express° Variation - Validation'!O18)</f>
        <v/>
      </c>
      <c r="O18" s="134" t="str">
        <f>IF(VLOOKUP($F18,'∆Ct and 2^(-∆Ct) means'!$B$3:$BD$86,44,FALSE)=0,"",VLOOKUP($F18,'∆Ct and 2^(-∆Ct) means'!$B$3:$BD$86,44,FALSE))</f>
        <v/>
      </c>
      <c r="P18" s="133" t="str">
        <f>IF('Express° Variation - Validation'!R18="","",'Express° Variation - Validation'!R18)</f>
        <v/>
      </c>
      <c r="Q18" s="134" t="str">
        <f>IF(VLOOKUP($F18,'∆Ct and 2^(-∆Ct) means'!$B$3:$BD$86,46,FALSE)=0,"",VLOOKUP($F18,'∆Ct and 2^(-∆Ct) means'!$B$3:$BD$86,46,FALSE))</f>
        <v/>
      </c>
      <c r="R18" s="133" t="str">
        <f>IF('Express° Variation - Validation'!U18="","",'Express° Variation - Validation'!U18)</f>
        <v/>
      </c>
      <c r="S18" s="134" t="str">
        <f>IF(VLOOKUP($F18,'∆Ct and 2^(-∆Ct) means'!$B$3:$BD$86,48,FALSE)=0,"",VLOOKUP($F18,'∆Ct and 2^(-∆Ct) means'!$B$3:$BD$86,48,FALSE))</f>
        <v/>
      </c>
      <c r="T18" s="133" t="str">
        <f>IF('Express° Variation - Validation'!X18="","",'Express° Variation - Validation'!X18)</f>
        <v/>
      </c>
      <c r="U18" s="134" t="str">
        <f>IF(VLOOKUP($F18,'∆Ct and 2^(-∆Ct) means'!$B$3:$BD$86,50,FALSE)=0,"",VLOOKUP($F18,'∆Ct and 2^(-∆Ct) means'!$B$3:$BD$86,50,FALSE))</f>
        <v/>
      </c>
      <c r="V18" s="133" t="str">
        <f>IF('Express° Variation - Validation'!AA18="","",'Express° Variation - Validation'!AA18)</f>
        <v/>
      </c>
      <c r="W18" s="134" t="str">
        <f>IF(VLOOKUP($F18,'∆Ct and 2^(-∆Ct) means'!$B$3:$BD$86,52,FALSE)=0,"",VLOOKUP($F18,'∆Ct and 2^(-∆Ct) means'!$B$3:$BD$86,52,FALSE))</f>
        <v/>
      </c>
      <c r="X18" s="133" t="str">
        <f>IF('Express° Variation - Validation'!AD18="","",'Express° Variation - Validation'!AD18)</f>
        <v/>
      </c>
      <c r="Y18" s="134" t="str">
        <f>IF(VLOOKUP($F18,'∆Ct and 2^(-∆Ct) means'!$B$3:$BD$86,54,FALSE)=0,"",VLOOKUP($F18,'∆Ct and 2^(-∆Ct) means'!$B$3:$BD$86,54,FALSE))</f>
        <v/>
      </c>
      <c r="Z18" s="133" t="str">
        <f>IF('Express° Variation - Validation'!AG18="","",'Express° Variation - Validation'!AG18)</f>
        <v/>
      </c>
      <c r="AA18" s="93" t="str">
        <f>IF('Gene Informations'!E19="","",'Gene Informations'!E19)</f>
        <v/>
      </c>
      <c r="AB18" s="201"/>
      <c r="AC18" s="201"/>
      <c r="AD18" s="201"/>
      <c r="AE18" s="201"/>
      <c r="AF18" s="201"/>
      <c r="AG18" s="201"/>
      <c r="AH18" s="201"/>
    </row>
    <row r="19" spans="1:34" ht="15.75" customHeight="1">
      <c r="C19" s="201"/>
      <c r="D19" s="93" t="str">
        <f>IF('Gene Informations'!A20="","",'Gene Informations'!A20)</f>
        <v/>
      </c>
      <c r="E19" s="93" t="str">
        <f>IF('Gene Informations'!B20="","",'Gene Informations'!B20)</f>
        <v/>
      </c>
      <c r="F19" s="93" t="str">
        <f>'Descriptive Heat Map '!E20</f>
        <v/>
      </c>
      <c r="G19" s="134" t="str">
        <f>IF(VLOOKUP($F19,'∆Ct and 2^(-∆Ct) means'!$B$3:$BD$86,36,FALSE)=0,"",VLOOKUP($F19,'∆Ct and 2^(-∆Ct) means'!$B$3:$BD$86,36,FALSE))</f>
        <v/>
      </c>
      <c r="H19" s="133" t="str">
        <f>IF('Express° Variation - Validation'!F19="","",'Express° Variation - Validation'!F19)</f>
        <v/>
      </c>
      <c r="I19" s="134" t="str">
        <f>IF(VLOOKUP($F19,'∆Ct and 2^(-∆Ct) means'!$B$3:$BD$86,38,FALSE)=0,"",VLOOKUP($F19,'∆Ct and 2^(-∆Ct) means'!$B$3:$BD$86,38,FALSE))</f>
        <v/>
      </c>
      <c r="J19" s="133" t="str">
        <f>IF('Express° Variation - Validation'!I19="","",'Express° Variation - Validation'!I19)</f>
        <v/>
      </c>
      <c r="K19" s="134" t="str">
        <f>IF(VLOOKUP($F19,'∆Ct and 2^(-∆Ct) means'!$B$3:$BD$86,40,FALSE)=0,"",VLOOKUP($F19,'∆Ct and 2^(-∆Ct) means'!$B$3:$BD$86,40,FALSE))</f>
        <v/>
      </c>
      <c r="L19" s="133" t="str">
        <f>IF('Express° Variation - Validation'!L19="","",'Express° Variation - Validation'!L19)</f>
        <v/>
      </c>
      <c r="M19" s="134" t="str">
        <f>IF(VLOOKUP($F19,'∆Ct and 2^(-∆Ct) means'!$B$3:$BD$86,42,FALSE)=0,"",VLOOKUP($F19,'∆Ct and 2^(-∆Ct) means'!$B$3:$BD$86,42,FALSE))</f>
        <v/>
      </c>
      <c r="N19" s="133" t="str">
        <f>IF('Express° Variation - Validation'!O19="","",'Express° Variation - Validation'!O19)</f>
        <v/>
      </c>
      <c r="O19" s="134" t="str">
        <f>IF(VLOOKUP($F19,'∆Ct and 2^(-∆Ct) means'!$B$3:$BD$86,44,FALSE)=0,"",VLOOKUP($F19,'∆Ct and 2^(-∆Ct) means'!$B$3:$BD$86,44,FALSE))</f>
        <v/>
      </c>
      <c r="P19" s="133" t="str">
        <f>IF('Express° Variation - Validation'!R19="","",'Express° Variation - Validation'!R19)</f>
        <v/>
      </c>
      <c r="Q19" s="134" t="str">
        <f>IF(VLOOKUP($F19,'∆Ct and 2^(-∆Ct) means'!$B$3:$BD$86,46,FALSE)=0,"",VLOOKUP($F19,'∆Ct and 2^(-∆Ct) means'!$B$3:$BD$86,46,FALSE))</f>
        <v/>
      </c>
      <c r="R19" s="133" t="str">
        <f>IF('Express° Variation - Validation'!U19="","",'Express° Variation - Validation'!U19)</f>
        <v/>
      </c>
      <c r="S19" s="134" t="str">
        <f>IF(VLOOKUP($F19,'∆Ct and 2^(-∆Ct) means'!$B$3:$BD$86,48,FALSE)=0,"",VLOOKUP($F19,'∆Ct and 2^(-∆Ct) means'!$B$3:$BD$86,48,FALSE))</f>
        <v/>
      </c>
      <c r="T19" s="133" t="str">
        <f>IF('Express° Variation - Validation'!X19="","",'Express° Variation - Validation'!X19)</f>
        <v/>
      </c>
      <c r="U19" s="134" t="str">
        <f>IF(VLOOKUP($F19,'∆Ct and 2^(-∆Ct) means'!$B$3:$BD$86,50,FALSE)=0,"",VLOOKUP($F19,'∆Ct and 2^(-∆Ct) means'!$B$3:$BD$86,50,FALSE))</f>
        <v/>
      </c>
      <c r="V19" s="133" t="str">
        <f>IF('Express° Variation - Validation'!AA19="","",'Express° Variation - Validation'!AA19)</f>
        <v/>
      </c>
      <c r="W19" s="134" t="str">
        <f>IF(VLOOKUP($F19,'∆Ct and 2^(-∆Ct) means'!$B$3:$BD$86,52,FALSE)=0,"",VLOOKUP($F19,'∆Ct and 2^(-∆Ct) means'!$B$3:$BD$86,52,FALSE))</f>
        <v/>
      </c>
      <c r="X19" s="133" t="str">
        <f>IF('Express° Variation - Validation'!AD19="","",'Express° Variation - Validation'!AD19)</f>
        <v/>
      </c>
      <c r="Y19" s="134" t="str">
        <f>IF(VLOOKUP($F19,'∆Ct and 2^(-∆Ct) means'!$B$3:$BD$86,54,FALSE)=0,"",VLOOKUP($F19,'∆Ct and 2^(-∆Ct) means'!$B$3:$BD$86,54,FALSE))</f>
        <v/>
      </c>
      <c r="Z19" s="133" t="str">
        <f>IF('Express° Variation - Validation'!AG19="","",'Express° Variation - Validation'!AG19)</f>
        <v/>
      </c>
      <c r="AA19" s="93" t="str">
        <f>IF('Gene Informations'!E20="","",'Gene Informations'!E20)</f>
        <v/>
      </c>
      <c r="AB19" s="201"/>
      <c r="AC19" s="201"/>
      <c r="AD19" s="201"/>
      <c r="AE19" s="201"/>
      <c r="AF19" s="201"/>
      <c r="AG19" s="201"/>
      <c r="AH19" s="201"/>
    </row>
    <row r="20" spans="1:34" ht="15.75" customHeight="1">
      <c r="A20" s="201"/>
      <c r="B20" s="201"/>
      <c r="C20" s="201"/>
      <c r="D20" s="93" t="str">
        <f>IF('Gene Informations'!A21="","",'Gene Informations'!A21)</f>
        <v/>
      </c>
      <c r="E20" s="93" t="str">
        <f>IF('Gene Informations'!B21="","",'Gene Informations'!B21)</f>
        <v/>
      </c>
      <c r="F20" s="93" t="str">
        <f>'Descriptive Heat Map '!E21</f>
        <v/>
      </c>
      <c r="G20" s="134" t="str">
        <f>IF(VLOOKUP($F20,'∆Ct and 2^(-∆Ct) means'!$B$3:$BD$86,36,FALSE)=0,"",VLOOKUP($F20,'∆Ct and 2^(-∆Ct) means'!$B$3:$BD$86,36,FALSE))</f>
        <v/>
      </c>
      <c r="H20" s="133" t="str">
        <f>IF('Express° Variation - Validation'!F20="","",'Express° Variation - Validation'!F20)</f>
        <v/>
      </c>
      <c r="I20" s="134" t="str">
        <f>IF(VLOOKUP($F20,'∆Ct and 2^(-∆Ct) means'!$B$3:$BD$86,38,FALSE)=0,"",VLOOKUP($F20,'∆Ct and 2^(-∆Ct) means'!$B$3:$BD$86,38,FALSE))</f>
        <v/>
      </c>
      <c r="J20" s="133" t="str">
        <f>IF('Express° Variation - Validation'!I20="","",'Express° Variation - Validation'!I20)</f>
        <v/>
      </c>
      <c r="K20" s="134" t="str">
        <f>IF(VLOOKUP($F20,'∆Ct and 2^(-∆Ct) means'!$B$3:$BD$86,40,FALSE)=0,"",VLOOKUP($F20,'∆Ct and 2^(-∆Ct) means'!$B$3:$BD$86,40,FALSE))</f>
        <v/>
      </c>
      <c r="L20" s="133" t="str">
        <f>IF('Express° Variation - Validation'!L20="","",'Express° Variation - Validation'!L20)</f>
        <v/>
      </c>
      <c r="M20" s="134" t="str">
        <f>IF(VLOOKUP($F20,'∆Ct and 2^(-∆Ct) means'!$B$3:$BD$86,42,FALSE)=0,"",VLOOKUP($F20,'∆Ct and 2^(-∆Ct) means'!$B$3:$BD$86,42,FALSE))</f>
        <v/>
      </c>
      <c r="N20" s="133" t="str">
        <f>IF('Express° Variation - Validation'!O20="","",'Express° Variation - Validation'!O20)</f>
        <v/>
      </c>
      <c r="O20" s="134" t="str">
        <f>IF(VLOOKUP($F20,'∆Ct and 2^(-∆Ct) means'!$B$3:$BD$86,44,FALSE)=0,"",VLOOKUP($F20,'∆Ct and 2^(-∆Ct) means'!$B$3:$BD$86,44,FALSE))</f>
        <v/>
      </c>
      <c r="P20" s="133" t="str">
        <f>IF('Express° Variation - Validation'!R20="","",'Express° Variation - Validation'!R20)</f>
        <v/>
      </c>
      <c r="Q20" s="134" t="str">
        <f>IF(VLOOKUP($F20,'∆Ct and 2^(-∆Ct) means'!$B$3:$BD$86,46,FALSE)=0,"",VLOOKUP($F20,'∆Ct and 2^(-∆Ct) means'!$B$3:$BD$86,46,FALSE))</f>
        <v/>
      </c>
      <c r="R20" s="133" t="str">
        <f>IF('Express° Variation - Validation'!U20="","",'Express° Variation - Validation'!U20)</f>
        <v/>
      </c>
      <c r="S20" s="134" t="str">
        <f>IF(VLOOKUP($F20,'∆Ct and 2^(-∆Ct) means'!$B$3:$BD$86,48,FALSE)=0,"",VLOOKUP($F20,'∆Ct and 2^(-∆Ct) means'!$B$3:$BD$86,48,FALSE))</f>
        <v/>
      </c>
      <c r="T20" s="133" t="str">
        <f>IF('Express° Variation - Validation'!X20="","",'Express° Variation - Validation'!X20)</f>
        <v/>
      </c>
      <c r="U20" s="134" t="str">
        <f>IF(VLOOKUP($F20,'∆Ct and 2^(-∆Ct) means'!$B$3:$BD$86,50,FALSE)=0,"",VLOOKUP($F20,'∆Ct and 2^(-∆Ct) means'!$B$3:$BD$86,50,FALSE))</f>
        <v/>
      </c>
      <c r="V20" s="133" t="str">
        <f>IF('Express° Variation - Validation'!AA20="","",'Express° Variation - Validation'!AA20)</f>
        <v/>
      </c>
      <c r="W20" s="134" t="str">
        <f>IF(VLOOKUP($F20,'∆Ct and 2^(-∆Ct) means'!$B$3:$BD$86,52,FALSE)=0,"",VLOOKUP($F20,'∆Ct and 2^(-∆Ct) means'!$B$3:$BD$86,52,FALSE))</f>
        <v/>
      </c>
      <c r="X20" s="133" t="str">
        <f>IF('Express° Variation - Validation'!AD20="","",'Express° Variation - Validation'!AD20)</f>
        <v/>
      </c>
      <c r="Y20" s="134" t="str">
        <f>IF(VLOOKUP($F20,'∆Ct and 2^(-∆Ct) means'!$B$3:$BD$86,54,FALSE)=0,"",VLOOKUP($F20,'∆Ct and 2^(-∆Ct) means'!$B$3:$BD$86,54,FALSE))</f>
        <v/>
      </c>
      <c r="Z20" s="133" t="str">
        <f>IF('Express° Variation - Validation'!AG20="","",'Express° Variation - Validation'!AG20)</f>
        <v/>
      </c>
      <c r="AA20" s="93" t="str">
        <f>IF('Gene Informations'!E21="","",'Gene Informations'!E21)</f>
        <v/>
      </c>
      <c r="AB20" s="201"/>
      <c r="AC20" s="201"/>
      <c r="AD20" s="201"/>
      <c r="AE20" s="201"/>
      <c r="AF20" s="201"/>
      <c r="AG20" s="201"/>
      <c r="AH20" s="201"/>
    </row>
    <row r="21" spans="1:34" ht="15.75" customHeight="1">
      <c r="A21" s="201"/>
      <c r="B21" s="201"/>
      <c r="C21" s="201"/>
      <c r="D21" s="93" t="str">
        <f>IF('Gene Informations'!A22="","",'Gene Informations'!A22)</f>
        <v/>
      </c>
      <c r="E21" s="93" t="str">
        <f>IF('Gene Informations'!B22="","",'Gene Informations'!B22)</f>
        <v/>
      </c>
      <c r="F21" s="93" t="str">
        <f>'Descriptive Heat Map '!E22</f>
        <v/>
      </c>
      <c r="G21" s="134" t="str">
        <f>IF(VLOOKUP($F21,'∆Ct and 2^(-∆Ct) means'!$B$3:$BD$86,36,FALSE)=0,"",VLOOKUP($F21,'∆Ct and 2^(-∆Ct) means'!$B$3:$BD$86,36,FALSE))</f>
        <v/>
      </c>
      <c r="H21" s="133" t="str">
        <f>IF('Express° Variation - Validation'!F21="","",'Express° Variation - Validation'!F21)</f>
        <v/>
      </c>
      <c r="I21" s="134" t="str">
        <f>IF(VLOOKUP($F21,'∆Ct and 2^(-∆Ct) means'!$B$3:$BD$86,38,FALSE)=0,"",VLOOKUP($F21,'∆Ct and 2^(-∆Ct) means'!$B$3:$BD$86,38,FALSE))</f>
        <v/>
      </c>
      <c r="J21" s="133" t="str">
        <f>IF('Express° Variation - Validation'!I21="","",'Express° Variation - Validation'!I21)</f>
        <v/>
      </c>
      <c r="K21" s="134" t="str">
        <f>IF(VLOOKUP($F21,'∆Ct and 2^(-∆Ct) means'!$B$3:$BD$86,40,FALSE)=0,"",VLOOKUP($F21,'∆Ct and 2^(-∆Ct) means'!$B$3:$BD$86,40,FALSE))</f>
        <v/>
      </c>
      <c r="L21" s="133" t="str">
        <f>IF('Express° Variation - Validation'!L21="","",'Express° Variation - Validation'!L21)</f>
        <v/>
      </c>
      <c r="M21" s="134" t="str">
        <f>IF(VLOOKUP($F21,'∆Ct and 2^(-∆Ct) means'!$B$3:$BD$86,42,FALSE)=0,"",VLOOKUP($F21,'∆Ct and 2^(-∆Ct) means'!$B$3:$BD$86,42,FALSE))</f>
        <v/>
      </c>
      <c r="N21" s="133" t="str">
        <f>IF('Express° Variation - Validation'!O21="","",'Express° Variation - Validation'!O21)</f>
        <v/>
      </c>
      <c r="O21" s="134" t="str">
        <f>IF(VLOOKUP($F21,'∆Ct and 2^(-∆Ct) means'!$B$3:$BD$86,44,FALSE)=0,"",VLOOKUP($F21,'∆Ct and 2^(-∆Ct) means'!$B$3:$BD$86,44,FALSE))</f>
        <v/>
      </c>
      <c r="P21" s="133" t="str">
        <f>IF('Express° Variation - Validation'!R21="","",'Express° Variation - Validation'!R21)</f>
        <v/>
      </c>
      <c r="Q21" s="134" t="str">
        <f>IF(VLOOKUP($F21,'∆Ct and 2^(-∆Ct) means'!$B$3:$BD$86,46,FALSE)=0,"",VLOOKUP($F21,'∆Ct and 2^(-∆Ct) means'!$B$3:$BD$86,46,FALSE))</f>
        <v/>
      </c>
      <c r="R21" s="133" t="str">
        <f>IF('Express° Variation - Validation'!U21="","",'Express° Variation - Validation'!U21)</f>
        <v/>
      </c>
      <c r="S21" s="134" t="str">
        <f>IF(VLOOKUP($F21,'∆Ct and 2^(-∆Ct) means'!$B$3:$BD$86,48,FALSE)=0,"",VLOOKUP($F21,'∆Ct and 2^(-∆Ct) means'!$B$3:$BD$86,48,FALSE))</f>
        <v/>
      </c>
      <c r="T21" s="133" t="str">
        <f>IF('Express° Variation - Validation'!X21="","",'Express° Variation - Validation'!X21)</f>
        <v/>
      </c>
      <c r="U21" s="134" t="str">
        <f>IF(VLOOKUP($F21,'∆Ct and 2^(-∆Ct) means'!$B$3:$BD$86,50,FALSE)=0,"",VLOOKUP($F21,'∆Ct and 2^(-∆Ct) means'!$B$3:$BD$86,50,FALSE))</f>
        <v/>
      </c>
      <c r="V21" s="133" t="str">
        <f>IF('Express° Variation - Validation'!AA21="","",'Express° Variation - Validation'!AA21)</f>
        <v/>
      </c>
      <c r="W21" s="134" t="str">
        <f>IF(VLOOKUP($F21,'∆Ct and 2^(-∆Ct) means'!$B$3:$BD$86,52,FALSE)=0,"",VLOOKUP($F21,'∆Ct and 2^(-∆Ct) means'!$B$3:$BD$86,52,FALSE))</f>
        <v/>
      </c>
      <c r="X21" s="133" t="str">
        <f>IF('Express° Variation - Validation'!AD21="","",'Express° Variation - Validation'!AD21)</f>
        <v/>
      </c>
      <c r="Y21" s="134" t="str">
        <f>IF(VLOOKUP($F21,'∆Ct and 2^(-∆Ct) means'!$B$3:$BD$86,54,FALSE)=0,"",VLOOKUP($F21,'∆Ct and 2^(-∆Ct) means'!$B$3:$BD$86,54,FALSE))</f>
        <v/>
      </c>
      <c r="Z21" s="133" t="str">
        <f>IF('Express° Variation - Validation'!AG21="","",'Express° Variation - Validation'!AG21)</f>
        <v/>
      </c>
      <c r="AA21" s="93" t="str">
        <f>IF('Gene Informations'!E22="","",'Gene Informations'!E22)</f>
        <v/>
      </c>
      <c r="AB21" s="201"/>
      <c r="AC21" s="201"/>
      <c r="AD21" s="201"/>
      <c r="AE21" s="201"/>
      <c r="AF21" s="201"/>
      <c r="AG21" s="201"/>
      <c r="AH21" s="201"/>
    </row>
    <row r="22" spans="1:34" ht="15.75" customHeight="1">
      <c r="A22" s="201"/>
      <c r="B22" s="201"/>
      <c r="C22" s="201"/>
      <c r="D22" s="93" t="str">
        <f>IF('Gene Informations'!A23="","",'Gene Informations'!A23)</f>
        <v/>
      </c>
      <c r="E22" s="93" t="str">
        <f>IF('Gene Informations'!B23="","",'Gene Informations'!B23)</f>
        <v/>
      </c>
      <c r="F22" s="93" t="str">
        <f>'Descriptive Heat Map '!E23</f>
        <v/>
      </c>
      <c r="G22" s="134" t="str">
        <f>IF(VLOOKUP($F22,'∆Ct and 2^(-∆Ct) means'!$B$3:$BD$86,36,FALSE)=0,"",VLOOKUP($F22,'∆Ct and 2^(-∆Ct) means'!$B$3:$BD$86,36,FALSE))</f>
        <v/>
      </c>
      <c r="H22" s="133" t="str">
        <f>IF('Express° Variation - Validation'!F22="","",'Express° Variation - Validation'!F22)</f>
        <v/>
      </c>
      <c r="I22" s="134" t="str">
        <f>IF(VLOOKUP($F22,'∆Ct and 2^(-∆Ct) means'!$B$3:$BD$86,38,FALSE)=0,"",VLOOKUP($F22,'∆Ct and 2^(-∆Ct) means'!$B$3:$BD$86,38,FALSE))</f>
        <v/>
      </c>
      <c r="J22" s="133" t="str">
        <f>IF('Express° Variation - Validation'!I22="","",'Express° Variation - Validation'!I22)</f>
        <v/>
      </c>
      <c r="K22" s="134" t="str">
        <f>IF(VLOOKUP($F22,'∆Ct and 2^(-∆Ct) means'!$B$3:$BD$86,40,FALSE)=0,"",VLOOKUP($F22,'∆Ct and 2^(-∆Ct) means'!$B$3:$BD$86,40,FALSE))</f>
        <v/>
      </c>
      <c r="L22" s="133" t="str">
        <f>IF('Express° Variation - Validation'!L22="","",'Express° Variation - Validation'!L22)</f>
        <v/>
      </c>
      <c r="M22" s="134" t="str">
        <f>IF(VLOOKUP($F22,'∆Ct and 2^(-∆Ct) means'!$B$3:$BD$86,42,FALSE)=0,"",VLOOKUP($F22,'∆Ct and 2^(-∆Ct) means'!$B$3:$BD$86,42,FALSE))</f>
        <v/>
      </c>
      <c r="N22" s="133" t="str">
        <f>IF('Express° Variation - Validation'!O22="","",'Express° Variation - Validation'!O22)</f>
        <v/>
      </c>
      <c r="O22" s="134" t="str">
        <f>IF(VLOOKUP($F22,'∆Ct and 2^(-∆Ct) means'!$B$3:$BD$86,44,FALSE)=0,"",VLOOKUP($F22,'∆Ct and 2^(-∆Ct) means'!$B$3:$BD$86,44,FALSE))</f>
        <v/>
      </c>
      <c r="P22" s="133" t="str">
        <f>IF('Express° Variation - Validation'!R22="","",'Express° Variation - Validation'!R22)</f>
        <v/>
      </c>
      <c r="Q22" s="134" t="str">
        <f>IF(VLOOKUP($F22,'∆Ct and 2^(-∆Ct) means'!$B$3:$BD$86,46,FALSE)=0,"",VLOOKUP($F22,'∆Ct and 2^(-∆Ct) means'!$B$3:$BD$86,46,FALSE))</f>
        <v/>
      </c>
      <c r="R22" s="133" t="str">
        <f>IF('Express° Variation - Validation'!U22="","",'Express° Variation - Validation'!U22)</f>
        <v/>
      </c>
      <c r="S22" s="134" t="str">
        <f>IF(VLOOKUP($F22,'∆Ct and 2^(-∆Ct) means'!$B$3:$BD$86,48,FALSE)=0,"",VLOOKUP($F22,'∆Ct and 2^(-∆Ct) means'!$B$3:$BD$86,48,FALSE))</f>
        <v/>
      </c>
      <c r="T22" s="133" t="str">
        <f>IF('Express° Variation - Validation'!X22="","",'Express° Variation - Validation'!X22)</f>
        <v/>
      </c>
      <c r="U22" s="134" t="str">
        <f>IF(VLOOKUP($F22,'∆Ct and 2^(-∆Ct) means'!$B$3:$BD$86,50,FALSE)=0,"",VLOOKUP($F22,'∆Ct and 2^(-∆Ct) means'!$B$3:$BD$86,50,FALSE))</f>
        <v/>
      </c>
      <c r="V22" s="133" t="str">
        <f>IF('Express° Variation - Validation'!AA22="","",'Express° Variation - Validation'!AA22)</f>
        <v/>
      </c>
      <c r="W22" s="134" t="str">
        <f>IF(VLOOKUP($F22,'∆Ct and 2^(-∆Ct) means'!$B$3:$BD$86,52,FALSE)=0,"",VLOOKUP($F22,'∆Ct and 2^(-∆Ct) means'!$B$3:$BD$86,52,FALSE))</f>
        <v/>
      </c>
      <c r="X22" s="133" t="str">
        <f>IF('Express° Variation - Validation'!AD22="","",'Express° Variation - Validation'!AD22)</f>
        <v/>
      </c>
      <c r="Y22" s="134" t="str">
        <f>IF(VLOOKUP($F22,'∆Ct and 2^(-∆Ct) means'!$B$3:$BD$86,54,FALSE)=0,"",VLOOKUP($F22,'∆Ct and 2^(-∆Ct) means'!$B$3:$BD$86,54,FALSE))</f>
        <v/>
      </c>
      <c r="Z22" s="133" t="str">
        <f>IF('Express° Variation - Validation'!AG22="","",'Express° Variation - Validation'!AG22)</f>
        <v/>
      </c>
      <c r="AA22" s="93" t="str">
        <f>IF('Gene Informations'!E23="","",'Gene Informations'!E23)</f>
        <v/>
      </c>
      <c r="AB22" s="201"/>
      <c r="AC22" s="201"/>
      <c r="AD22" s="201"/>
      <c r="AE22" s="201"/>
      <c r="AF22" s="201"/>
      <c r="AG22" s="201"/>
      <c r="AH22" s="201"/>
    </row>
    <row r="23" spans="1:34" ht="15.75" customHeight="1">
      <c r="A23" s="201"/>
      <c r="B23" s="201"/>
      <c r="C23" s="201"/>
      <c r="D23" s="93" t="str">
        <f>IF('Gene Informations'!A24="","",'Gene Informations'!A24)</f>
        <v/>
      </c>
      <c r="E23" s="93" t="str">
        <f>IF('Gene Informations'!B24="","",'Gene Informations'!B24)</f>
        <v/>
      </c>
      <c r="F23" s="93" t="str">
        <f>'Descriptive Heat Map '!E24</f>
        <v/>
      </c>
      <c r="G23" s="134" t="str">
        <f>IF(VLOOKUP($F23,'∆Ct and 2^(-∆Ct) means'!$B$3:$BD$86,36,FALSE)=0,"",VLOOKUP($F23,'∆Ct and 2^(-∆Ct) means'!$B$3:$BD$86,36,FALSE))</f>
        <v/>
      </c>
      <c r="H23" s="133" t="str">
        <f>IF('Express° Variation - Validation'!F23="","",'Express° Variation - Validation'!F23)</f>
        <v/>
      </c>
      <c r="I23" s="134" t="str">
        <f>IF(VLOOKUP($F23,'∆Ct and 2^(-∆Ct) means'!$B$3:$BD$86,38,FALSE)=0,"",VLOOKUP($F23,'∆Ct and 2^(-∆Ct) means'!$B$3:$BD$86,38,FALSE))</f>
        <v/>
      </c>
      <c r="J23" s="133" t="str">
        <f>IF('Express° Variation - Validation'!I23="","",'Express° Variation - Validation'!I23)</f>
        <v/>
      </c>
      <c r="K23" s="134" t="str">
        <f>IF(VLOOKUP($F23,'∆Ct and 2^(-∆Ct) means'!$B$3:$BD$86,40,FALSE)=0,"",VLOOKUP($F23,'∆Ct and 2^(-∆Ct) means'!$B$3:$BD$86,40,FALSE))</f>
        <v/>
      </c>
      <c r="L23" s="133" t="str">
        <f>IF('Express° Variation - Validation'!L23="","",'Express° Variation - Validation'!L23)</f>
        <v/>
      </c>
      <c r="M23" s="134" t="str">
        <f>IF(VLOOKUP($F23,'∆Ct and 2^(-∆Ct) means'!$B$3:$BD$86,42,FALSE)=0,"",VLOOKUP($F23,'∆Ct and 2^(-∆Ct) means'!$B$3:$BD$86,42,FALSE))</f>
        <v/>
      </c>
      <c r="N23" s="133" t="str">
        <f>IF('Express° Variation - Validation'!O23="","",'Express° Variation - Validation'!O23)</f>
        <v/>
      </c>
      <c r="O23" s="134" t="str">
        <f>IF(VLOOKUP($F23,'∆Ct and 2^(-∆Ct) means'!$B$3:$BD$86,44,FALSE)=0,"",VLOOKUP($F23,'∆Ct and 2^(-∆Ct) means'!$B$3:$BD$86,44,FALSE))</f>
        <v/>
      </c>
      <c r="P23" s="133" t="str">
        <f>IF('Express° Variation - Validation'!R23="","",'Express° Variation - Validation'!R23)</f>
        <v/>
      </c>
      <c r="Q23" s="134" t="str">
        <f>IF(VLOOKUP($F23,'∆Ct and 2^(-∆Ct) means'!$B$3:$BD$86,46,FALSE)=0,"",VLOOKUP($F23,'∆Ct and 2^(-∆Ct) means'!$B$3:$BD$86,46,FALSE))</f>
        <v/>
      </c>
      <c r="R23" s="133" t="str">
        <f>IF('Express° Variation - Validation'!U23="","",'Express° Variation - Validation'!U23)</f>
        <v/>
      </c>
      <c r="S23" s="134" t="str">
        <f>IF(VLOOKUP($F23,'∆Ct and 2^(-∆Ct) means'!$B$3:$BD$86,48,FALSE)=0,"",VLOOKUP($F23,'∆Ct and 2^(-∆Ct) means'!$B$3:$BD$86,48,FALSE))</f>
        <v/>
      </c>
      <c r="T23" s="133" t="str">
        <f>IF('Express° Variation - Validation'!X23="","",'Express° Variation - Validation'!X23)</f>
        <v/>
      </c>
      <c r="U23" s="134" t="str">
        <f>IF(VLOOKUP($F23,'∆Ct and 2^(-∆Ct) means'!$B$3:$BD$86,50,FALSE)=0,"",VLOOKUP($F23,'∆Ct and 2^(-∆Ct) means'!$B$3:$BD$86,50,FALSE))</f>
        <v/>
      </c>
      <c r="V23" s="133" t="str">
        <f>IF('Express° Variation - Validation'!AA23="","",'Express° Variation - Validation'!AA23)</f>
        <v/>
      </c>
      <c r="W23" s="134" t="str">
        <f>IF(VLOOKUP($F23,'∆Ct and 2^(-∆Ct) means'!$B$3:$BD$86,52,FALSE)=0,"",VLOOKUP($F23,'∆Ct and 2^(-∆Ct) means'!$B$3:$BD$86,52,FALSE))</f>
        <v/>
      </c>
      <c r="X23" s="133" t="str">
        <f>IF('Express° Variation - Validation'!AD23="","",'Express° Variation - Validation'!AD23)</f>
        <v/>
      </c>
      <c r="Y23" s="134" t="str">
        <f>IF(VLOOKUP($F23,'∆Ct and 2^(-∆Ct) means'!$B$3:$BD$86,54,FALSE)=0,"",VLOOKUP($F23,'∆Ct and 2^(-∆Ct) means'!$B$3:$BD$86,54,FALSE))</f>
        <v/>
      </c>
      <c r="Z23" s="133" t="str">
        <f>IF('Express° Variation - Validation'!AG23="","",'Express° Variation - Validation'!AG23)</f>
        <v/>
      </c>
      <c r="AA23" s="93" t="str">
        <f>IF('Gene Informations'!E24="","",'Gene Informations'!E24)</f>
        <v/>
      </c>
      <c r="AB23" s="201"/>
      <c r="AC23" s="201"/>
      <c r="AD23" s="201"/>
      <c r="AE23" s="201"/>
      <c r="AF23" s="201"/>
      <c r="AG23" s="201"/>
      <c r="AH23" s="201"/>
    </row>
    <row r="24" spans="1:34" ht="15.75" customHeight="1">
      <c r="A24" s="201"/>
      <c r="B24" s="201"/>
      <c r="C24" s="201"/>
      <c r="D24" s="93" t="str">
        <f>IF('Gene Informations'!A25="","",'Gene Informations'!A25)</f>
        <v/>
      </c>
      <c r="E24" s="93" t="str">
        <f>IF('Gene Informations'!B25="","",'Gene Informations'!B25)</f>
        <v/>
      </c>
      <c r="F24" s="93" t="str">
        <f>'Descriptive Heat Map '!E25</f>
        <v/>
      </c>
      <c r="G24" s="134" t="str">
        <f>IF(VLOOKUP($F24,'∆Ct and 2^(-∆Ct) means'!$B$3:$BD$86,36,FALSE)=0,"",VLOOKUP($F24,'∆Ct and 2^(-∆Ct) means'!$B$3:$BD$86,36,FALSE))</f>
        <v/>
      </c>
      <c r="H24" s="133" t="str">
        <f>IF('Express° Variation - Validation'!F24="","",'Express° Variation - Validation'!F24)</f>
        <v/>
      </c>
      <c r="I24" s="134" t="str">
        <f>IF(VLOOKUP($F24,'∆Ct and 2^(-∆Ct) means'!$B$3:$BD$86,38,FALSE)=0,"",VLOOKUP($F24,'∆Ct and 2^(-∆Ct) means'!$B$3:$BD$86,38,FALSE))</f>
        <v/>
      </c>
      <c r="J24" s="133" t="str">
        <f>IF('Express° Variation - Validation'!I24="","",'Express° Variation - Validation'!I24)</f>
        <v/>
      </c>
      <c r="K24" s="134" t="str">
        <f>IF(VLOOKUP($F24,'∆Ct and 2^(-∆Ct) means'!$B$3:$BD$86,40,FALSE)=0,"",VLOOKUP($F24,'∆Ct and 2^(-∆Ct) means'!$B$3:$BD$86,40,FALSE))</f>
        <v/>
      </c>
      <c r="L24" s="133" t="str">
        <f>IF('Express° Variation - Validation'!L24="","",'Express° Variation - Validation'!L24)</f>
        <v/>
      </c>
      <c r="M24" s="134" t="str">
        <f>IF(VLOOKUP($F24,'∆Ct and 2^(-∆Ct) means'!$B$3:$BD$86,42,FALSE)=0,"",VLOOKUP($F24,'∆Ct and 2^(-∆Ct) means'!$B$3:$BD$86,42,FALSE))</f>
        <v/>
      </c>
      <c r="N24" s="133" t="str">
        <f>IF('Express° Variation - Validation'!O24="","",'Express° Variation - Validation'!O24)</f>
        <v/>
      </c>
      <c r="O24" s="134" t="str">
        <f>IF(VLOOKUP($F24,'∆Ct and 2^(-∆Ct) means'!$B$3:$BD$86,44,FALSE)=0,"",VLOOKUP($F24,'∆Ct and 2^(-∆Ct) means'!$B$3:$BD$86,44,FALSE))</f>
        <v/>
      </c>
      <c r="P24" s="133" t="str">
        <f>IF('Express° Variation - Validation'!R24="","",'Express° Variation - Validation'!R24)</f>
        <v/>
      </c>
      <c r="Q24" s="134" t="str">
        <f>IF(VLOOKUP($F24,'∆Ct and 2^(-∆Ct) means'!$B$3:$BD$86,46,FALSE)=0,"",VLOOKUP($F24,'∆Ct and 2^(-∆Ct) means'!$B$3:$BD$86,46,FALSE))</f>
        <v/>
      </c>
      <c r="R24" s="133" t="str">
        <f>IF('Express° Variation - Validation'!U24="","",'Express° Variation - Validation'!U24)</f>
        <v/>
      </c>
      <c r="S24" s="134" t="str">
        <f>IF(VLOOKUP($F24,'∆Ct and 2^(-∆Ct) means'!$B$3:$BD$86,48,FALSE)=0,"",VLOOKUP($F24,'∆Ct and 2^(-∆Ct) means'!$B$3:$BD$86,48,FALSE))</f>
        <v/>
      </c>
      <c r="T24" s="133" t="str">
        <f>IF('Express° Variation - Validation'!X24="","",'Express° Variation - Validation'!X24)</f>
        <v/>
      </c>
      <c r="U24" s="134" t="str">
        <f>IF(VLOOKUP($F24,'∆Ct and 2^(-∆Ct) means'!$B$3:$BD$86,50,FALSE)=0,"",VLOOKUP($F24,'∆Ct and 2^(-∆Ct) means'!$B$3:$BD$86,50,FALSE))</f>
        <v/>
      </c>
      <c r="V24" s="133" t="str">
        <f>IF('Express° Variation - Validation'!AA24="","",'Express° Variation - Validation'!AA24)</f>
        <v/>
      </c>
      <c r="W24" s="134" t="str">
        <f>IF(VLOOKUP($F24,'∆Ct and 2^(-∆Ct) means'!$B$3:$BD$86,52,FALSE)=0,"",VLOOKUP($F24,'∆Ct and 2^(-∆Ct) means'!$B$3:$BD$86,52,FALSE))</f>
        <v/>
      </c>
      <c r="X24" s="133" t="str">
        <f>IF('Express° Variation - Validation'!AD24="","",'Express° Variation - Validation'!AD24)</f>
        <v/>
      </c>
      <c r="Y24" s="134" t="str">
        <f>IF(VLOOKUP($F24,'∆Ct and 2^(-∆Ct) means'!$B$3:$BD$86,54,FALSE)=0,"",VLOOKUP($F24,'∆Ct and 2^(-∆Ct) means'!$B$3:$BD$86,54,FALSE))</f>
        <v/>
      </c>
      <c r="Z24" s="133" t="str">
        <f>IF('Express° Variation - Validation'!AG24="","",'Express° Variation - Validation'!AG24)</f>
        <v/>
      </c>
      <c r="AA24" s="93" t="str">
        <f>IF('Gene Informations'!E25="","",'Gene Informations'!E25)</f>
        <v/>
      </c>
      <c r="AB24" s="201"/>
      <c r="AC24" s="201"/>
      <c r="AD24" s="201"/>
      <c r="AE24" s="201"/>
      <c r="AF24" s="201"/>
      <c r="AG24" s="201"/>
      <c r="AH24" s="201"/>
    </row>
    <row r="25" spans="1:34" ht="15.75" customHeight="1">
      <c r="A25" s="201"/>
      <c r="B25" s="201"/>
      <c r="C25" s="201"/>
      <c r="D25" s="93" t="str">
        <f>IF('Gene Informations'!A26="","",'Gene Informations'!A26)</f>
        <v/>
      </c>
      <c r="E25" s="93" t="str">
        <f>IF('Gene Informations'!B26="","",'Gene Informations'!B26)</f>
        <v/>
      </c>
      <c r="F25" s="93" t="str">
        <f>'Descriptive Heat Map '!E26</f>
        <v/>
      </c>
      <c r="G25" s="134" t="str">
        <f>IF(VLOOKUP($F25,'∆Ct and 2^(-∆Ct) means'!$B$3:$BD$86,36,FALSE)=0,"",VLOOKUP($F25,'∆Ct and 2^(-∆Ct) means'!$B$3:$BD$86,36,FALSE))</f>
        <v/>
      </c>
      <c r="H25" s="133" t="str">
        <f>IF('Express° Variation - Validation'!F25="","",'Express° Variation - Validation'!F25)</f>
        <v/>
      </c>
      <c r="I25" s="134" t="str">
        <f>IF(VLOOKUP($F25,'∆Ct and 2^(-∆Ct) means'!$B$3:$BD$86,38,FALSE)=0,"",VLOOKUP($F25,'∆Ct and 2^(-∆Ct) means'!$B$3:$BD$86,38,FALSE))</f>
        <v/>
      </c>
      <c r="J25" s="133" t="str">
        <f>IF('Express° Variation - Validation'!I25="","",'Express° Variation - Validation'!I25)</f>
        <v/>
      </c>
      <c r="K25" s="134" t="str">
        <f>IF(VLOOKUP($F25,'∆Ct and 2^(-∆Ct) means'!$B$3:$BD$86,40,FALSE)=0,"",VLOOKUP($F25,'∆Ct and 2^(-∆Ct) means'!$B$3:$BD$86,40,FALSE))</f>
        <v/>
      </c>
      <c r="L25" s="133" t="str">
        <f>IF('Express° Variation - Validation'!L25="","",'Express° Variation - Validation'!L25)</f>
        <v/>
      </c>
      <c r="M25" s="134" t="str">
        <f>IF(VLOOKUP($F25,'∆Ct and 2^(-∆Ct) means'!$B$3:$BD$86,42,FALSE)=0,"",VLOOKUP($F25,'∆Ct and 2^(-∆Ct) means'!$B$3:$BD$86,42,FALSE))</f>
        <v/>
      </c>
      <c r="N25" s="133" t="str">
        <f>IF('Express° Variation - Validation'!O25="","",'Express° Variation - Validation'!O25)</f>
        <v/>
      </c>
      <c r="O25" s="134" t="str">
        <f>IF(VLOOKUP($F25,'∆Ct and 2^(-∆Ct) means'!$B$3:$BD$86,44,FALSE)=0,"",VLOOKUP($F25,'∆Ct and 2^(-∆Ct) means'!$B$3:$BD$86,44,FALSE))</f>
        <v/>
      </c>
      <c r="P25" s="133" t="str">
        <f>IF('Express° Variation - Validation'!R25="","",'Express° Variation - Validation'!R25)</f>
        <v/>
      </c>
      <c r="Q25" s="134" t="str">
        <f>IF(VLOOKUP($F25,'∆Ct and 2^(-∆Ct) means'!$B$3:$BD$86,46,FALSE)=0,"",VLOOKUP($F25,'∆Ct and 2^(-∆Ct) means'!$B$3:$BD$86,46,FALSE))</f>
        <v/>
      </c>
      <c r="R25" s="133" t="str">
        <f>IF('Express° Variation - Validation'!U25="","",'Express° Variation - Validation'!U25)</f>
        <v/>
      </c>
      <c r="S25" s="134" t="str">
        <f>IF(VLOOKUP($F25,'∆Ct and 2^(-∆Ct) means'!$B$3:$BD$86,48,FALSE)=0,"",VLOOKUP($F25,'∆Ct and 2^(-∆Ct) means'!$B$3:$BD$86,48,FALSE))</f>
        <v/>
      </c>
      <c r="T25" s="133" t="str">
        <f>IF('Express° Variation - Validation'!X25="","",'Express° Variation - Validation'!X25)</f>
        <v/>
      </c>
      <c r="U25" s="134" t="str">
        <f>IF(VLOOKUP($F25,'∆Ct and 2^(-∆Ct) means'!$B$3:$BD$86,50,FALSE)=0,"",VLOOKUP($F25,'∆Ct and 2^(-∆Ct) means'!$B$3:$BD$86,50,FALSE))</f>
        <v/>
      </c>
      <c r="V25" s="133" t="str">
        <f>IF('Express° Variation - Validation'!AA25="","",'Express° Variation - Validation'!AA25)</f>
        <v/>
      </c>
      <c r="W25" s="134" t="str">
        <f>IF(VLOOKUP($F25,'∆Ct and 2^(-∆Ct) means'!$B$3:$BD$86,52,FALSE)=0,"",VLOOKUP($F25,'∆Ct and 2^(-∆Ct) means'!$B$3:$BD$86,52,FALSE))</f>
        <v/>
      </c>
      <c r="X25" s="133" t="str">
        <f>IF('Express° Variation - Validation'!AD25="","",'Express° Variation - Validation'!AD25)</f>
        <v/>
      </c>
      <c r="Y25" s="134" t="str">
        <f>IF(VLOOKUP($F25,'∆Ct and 2^(-∆Ct) means'!$B$3:$BD$86,54,FALSE)=0,"",VLOOKUP($F25,'∆Ct and 2^(-∆Ct) means'!$B$3:$BD$86,54,FALSE))</f>
        <v/>
      </c>
      <c r="Z25" s="133" t="str">
        <f>IF('Express° Variation - Validation'!AG25="","",'Express° Variation - Validation'!AG25)</f>
        <v/>
      </c>
      <c r="AA25" s="93" t="str">
        <f>IF('Gene Informations'!E26="","",'Gene Informations'!E26)</f>
        <v/>
      </c>
      <c r="AB25" s="201"/>
      <c r="AC25" s="201"/>
      <c r="AD25" s="201"/>
      <c r="AE25" s="201"/>
      <c r="AF25" s="201"/>
      <c r="AG25" s="201"/>
      <c r="AH25" s="201"/>
    </row>
    <row r="26" spans="1:34" ht="15.75" customHeight="1">
      <c r="A26" s="201"/>
      <c r="B26" s="201"/>
      <c r="C26" s="201"/>
      <c r="D26" s="93" t="str">
        <f>IF('Gene Informations'!A27="","",'Gene Informations'!A27)</f>
        <v/>
      </c>
      <c r="E26" s="93" t="str">
        <f>IF('Gene Informations'!B27="","",'Gene Informations'!B27)</f>
        <v/>
      </c>
      <c r="F26" s="93" t="str">
        <f>'Descriptive Heat Map '!E27</f>
        <v/>
      </c>
      <c r="G26" s="134" t="str">
        <f>IF(VLOOKUP($F26,'∆Ct and 2^(-∆Ct) means'!$B$3:$BD$86,36,FALSE)=0,"",VLOOKUP($F26,'∆Ct and 2^(-∆Ct) means'!$B$3:$BD$86,36,FALSE))</f>
        <v/>
      </c>
      <c r="H26" s="133" t="str">
        <f>IF('Express° Variation - Validation'!F26="","",'Express° Variation - Validation'!F26)</f>
        <v/>
      </c>
      <c r="I26" s="134" t="str">
        <f>IF(VLOOKUP($F26,'∆Ct and 2^(-∆Ct) means'!$B$3:$BD$86,38,FALSE)=0,"",VLOOKUP($F26,'∆Ct and 2^(-∆Ct) means'!$B$3:$BD$86,38,FALSE))</f>
        <v/>
      </c>
      <c r="J26" s="133" t="str">
        <f>IF('Express° Variation - Validation'!I26="","",'Express° Variation - Validation'!I26)</f>
        <v/>
      </c>
      <c r="K26" s="134" t="str">
        <f>IF(VLOOKUP($F26,'∆Ct and 2^(-∆Ct) means'!$B$3:$BD$86,40,FALSE)=0,"",VLOOKUP($F26,'∆Ct and 2^(-∆Ct) means'!$B$3:$BD$86,40,FALSE))</f>
        <v/>
      </c>
      <c r="L26" s="133" t="str">
        <f>IF('Express° Variation - Validation'!L26="","",'Express° Variation - Validation'!L26)</f>
        <v/>
      </c>
      <c r="M26" s="134" t="str">
        <f>IF(VLOOKUP($F26,'∆Ct and 2^(-∆Ct) means'!$B$3:$BD$86,42,FALSE)=0,"",VLOOKUP($F26,'∆Ct and 2^(-∆Ct) means'!$B$3:$BD$86,42,FALSE))</f>
        <v/>
      </c>
      <c r="N26" s="133" t="str">
        <f>IF('Express° Variation - Validation'!O26="","",'Express° Variation - Validation'!O26)</f>
        <v/>
      </c>
      <c r="O26" s="134" t="str">
        <f>IF(VLOOKUP($F26,'∆Ct and 2^(-∆Ct) means'!$B$3:$BD$86,44,FALSE)=0,"",VLOOKUP($F26,'∆Ct and 2^(-∆Ct) means'!$B$3:$BD$86,44,FALSE))</f>
        <v/>
      </c>
      <c r="P26" s="133" t="str">
        <f>IF('Express° Variation - Validation'!R26="","",'Express° Variation - Validation'!R26)</f>
        <v/>
      </c>
      <c r="Q26" s="134" t="str">
        <f>IF(VLOOKUP($F26,'∆Ct and 2^(-∆Ct) means'!$B$3:$BD$86,46,FALSE)=0,"",VLOOKUP($F26,'∆Ct and 2^(-∆Ct) means'!$B$3:$BD$86,46,FALSE))</f>
        <v/>
      </c>
      <c r="R26" s="133" t="str">
        <f>IF('Express° Variation - Validation'!U26="","",'Express° Variation - Validation'!U26)</f>
        <v/>
      </c>
      <c r="S26" s="134" t="str">
        <f>IF(VLOOKUP($F26,'∆Ct and 2^(-∆Ct) means'!$B$3:$BD$86,48,FALSE)=0,"",VLOOKUP($F26,'∆Ct and 2^(-∆Ct) means'!$B$3:$BD$86,48,FALSE))</f>
        <v/>
      </c>
      <c r="T26" s="133" t="str">
        <f>IF('Express° Variation - Validation'!X26="","",'Express° Variation - Validation'!X26)</f>
        <v/>
      </c>
      <c r="U26" s="134" t="str">
        <f>IF(VLOOKUP($F26,'∆Ct and 2^(-∆Ct) means'!$B$3:$BD$86,50,FALSE)=0,"",VLOOKUP($F26,'∆Ct and 2^(-∆Ct) means'!$B$3:$BD$86,50,FALSE))</f>
        <v/>
      </c>
      <c r="V26" s="133" t="str">
        <f>IF('Express° Variation - Validation'!AA26="","",'Express° Variation - Validation'!AA26)</f>
        <v/>
      </c>
      <c r="W26" s="134" t="str">
        <f>IF(VLOOKUP($F26,'∆Ct and 2^(-∆Ct) means'!$B$3:$BD$86,52,FALSE)=0,"",VLOOKUP($F26,'∆Ct and 2^(-∆Ct) means'!$B$3:$BD$86,52,FALSE))</f>
        <v/>
      </c>
      <c r="X26" s="133" t="str">
        <f>IF('Express° Variation - Validation'!AD26="","",'Express° Variation - Validation'!AD26)</f>
        <v/>
      </c>
      <c r="Y26" s="134" t="str">
        <f>IF(VLOOKUP($F26,'∆Ct and 2^(-∆Ct) means'!$B$3:$BD$86,54,FALSE)=0,"",VLOOKUP($F26,'∆Ct and 2^(-∆Ct) means'!$B$3:$BD$86,54,FALSE))</f>
        <v/>
      </c>
      <c r="Z26" s="133" t="str">
        <f>IF('Express° Variation - Validation'!AG26="","",'Express° Variation - Validation'!AG26)</f>
        <v/>
      </c>
      <c r="AA26" s="93" t="str">
        <f>IF('Gene Informations'!E27="","",'Gene Informations'!E27)</f>
        <v/>
      </c>
      <c r="AB26" s="201"/>
      <c r="AC26" s="201"/>
      <c r="AD26" s="201"/>
      <c r="AE26" s="201"/>
      <c r="AF26" s="201"/>
      <c r="AG26" s="201"/>
      <c r="AH26" s="201"/>
    </row>
    <row r="27" spans="1:34" ht="15.75" customHeight="1">
      <c r="A27" s="201"/>
      <c r="B27" s="201"/>
      <c r="C27" s="201"/>
      <c r="D27" s="93" t="str">
        <f>IF('Gene Informations'!A28="","",'Gene Informations'!A28)</f>
        <v/>
      </c>
      <c r="E27" s="93" t="str">
        <f>IF('Gene Informations'!B28="","",'Gene Informations'!B28)</f>
        <v/>
      </c>
      <c r="F27" s="93" t="str">
        <f>'Descriptive Heat Map '!E28</f>
        <v/>
      </c>
      <c r="G27" s="134" t="str">
        <f>IF(VLOOKUP($F27,'∆Ct and 2^(-∆Ct) means'!$B$3:$BD$86,36,FALSE)=0,"",VLOOKUP($F27,'∆Ct and 2^(-∆Ct) means'!$B$3:$BD$86,36,FALSE))</f>
        <v/>
      </c>
      <c r="H27" s="133" t="str">
        <f>IF('Express° Variation - Validation'!F27="","",'Express° Variation - Validation'!F27)</f>
        <v/>
      </c>
      <c r="I27" s="134" t="str">
        <f>IF(VLOOKUP($F27,'∆Ct and 2^(-∆Ct) means'!$B$3:$BD$86,38,FALSE)=0,"",VLOOKUP($F27,'∆Ct and 2^(-∆Ct) means'!$B$3:$BD$86,38,FALSE))</f>
        <v/>
      </c>
      <c r="J27" s="133" t="str">
        <f>IF('Express° Variation - Validation'!I27="","",'Express° Variation - Validation'!I27)</f>
        <v/>
      </c>
      <c r="K27" s="134" t="str">
        <f>IF(VLOOKUP($F27,'∆Ct and 2^(-∆Ct) means'!$B$3:$BD$86,40,FALSE)=0,"",VLOOKUP($F27,'∆Ct and 2^(-∆Ct) means'!$B$3:$BD$86,40,FALSE))</f>
        <v/>
      </c>
      <c r="L27" s="133" t="str">
        <f>IF('Express° Variation - Validation'!L27="","",'Express° Variation - Validation'!L27)</f>
        <v/>
      </c>
      <c r="M27" s="134" t="str">
        <f>IF(VLOOKUP($F27,'∆Ct and 2^(-∆Ct) means'!$B$3:$BD$86,42,FALSE)=0,"",VLOOKUP($F27,'∆Ct and 2^(-∆Ct) means'!$B$3:$BD$86,42,FALSE))</f>
        <v/>
      </c>
      <c r="N27" s="133" t="str">
        <f>IF('Express° Variation - Validation'!O27="","",'Express° Variation - Validation'!O27)</f>
        <v/>
      </c>
      <c r="O27" s="134" t="str">
        <f>IF(VLOOKUP($F27,'∆Ct and 2^(-∆Ct) means'!$B$3:$BD$86,44,FALSE)=0,"",VLOOKUP($F27,'∆Ct and 2^(-∆Ct) means'!$B$3:$BD$86,44,FALSE))</f>
        <v/>
      </c>
      <c r="P27" s="133" t="str">
        <f>IF('Express° Variation - Validation'!R27="","",'Express° Variation - Validation'!R27)</f>
        <v/>
      </c>
      <c r="Q27" s="134" t="str">
        <f>IF(VLOOKUP($F27,'∆Ct and 2^(-∆Ct) means'!$B$3:$BD$86,46,FALSE)=0,"",VLOOKUP($F27,'∆Ct and 2^(-∆Ct) means'!$B$3:$BD$86,46,FALSE))</f>
        <v/>
      </c>
      <c r="R27" s="133" t="str">
        <f>IF('Express° Variation - Validation'!U27="","",'Express° Variation - Validation'!U27)</f>
        <v/>
      </c>
      <c r="S27" s="134" t="str">
        <f>IF(VLOOKUP($F27,'∆Ct and 2^(-∆Ct) means'!$B$3:$BD$86,48,FALSE)=0,"",VLOOKUP($F27,'∆Ct and 2^(-∆Ct) means'!$B$3:$BD$86,48,FALSE))</f>
        <v/>
      </c>
      <c r="T27" s="133" t="str">
        <f>IF('Express° Variation - Validation'!X27="","",'Express° Variation - Validation'!X27)</f>
        <v/>
      </c>
      <c r="U27" s="134" t="str">
        <f>IF(VLOOKUP($F27,'∆Ct and 2^(-∆Ct) means'!$B$3:$BD$86,50,FALSE)=0,"",VLOOKUP($F27,'∆Ct and 2^(-∆Ct) means'!$B$3:$BD$86,50,FALSE))</f>
        <v/>
      </c>
      <c r="V27" s="133" t="str">
        <f>IF('Express° Variation - Validation'!AA27="","",'Express° Variation - Validation'!AA27)</f>
        <v/>
      </c>
      <c r="W27" s="134" t="str">
        <f>IF(VLOOKUP($F27,'∆Ct and 2^(-∆Ct) means'!$B$3:$BD$86,52,FALSE)=0,"",VLOOKUP($F27,'∆Ct and 2^(-∆Ct) means'!$B$3:$BD$86,52,FALSE))</f>
        <v/>
      </c>
      <c r="X27" s="133" t="str">
        <f>IF('Express° Variation - Validation'!AD27="","",'Express° Variation - Validation'!AD27)</f>
        <v/>
      </c>
      <c r="Y27" s="134" t="str">
        <f>IF(VLOOKUP($F27,'∆Ct and 2^(-∆Ct) means'!$B$3:$BD$86,54,FALSE)=0,"",VLOOKUP($F27,'∆Ct and 2^(-∆Ct) means'!$B$3:$BD$86,54,FALSE))</f>
        <v/>
      </c>
      <c r="Z27" s="133" t="str">
        <f>IF('Express° Variation - Validation'!AG27="","",'Express° Variation - Validation'!AG27)</f>
        <v/>
      </c>
      <c r="AA27" s="93" t="str">
        <f>IF('Gene Informations'!E28="","",'Gene Informations'!E28)</f>
        <v/>
      </c>
      <c r="AB27" s="201"/>
      <c r="AC27" s="201"/>
      <c r="AD27" s="201"/>
      <c r="AE27" s="201"/>
      <c r="AF27" s="201"/>
      <c r="AG27" s="201"/>
      <c r="AH27" s="201"/>
    </row>
    <row r="28" spans="1:34" ht="15.75" customHeight="1">
      <c r="A28" s="201"/>
      <c r="B28" s="201"/>
      <c r="C28" s="201"/>
      <c r="D28" s="93" t="str">
        <f>IF('Gene Informations'!A29="","",'Gene Informations'!A29)</f>
        <v/>
      </c>
      <c r="E28" s="93" t="str">
        <f>IF('Gene Informations'!B29="","",'Gene Informations'!B29)</f>
        <v/>
      </c>
      <c r="F28" s="93" t="str">
        <f>'Descriptive Heat Map '!E29</f>
        <v/>
      </c>
      <c r="G28" s="134" t="str">
        <f>IF(VLOOKUP($F28,'∆Ct and 2^(-∆Ct) means'!$B$3:$BD$86,36,FALSE)=0,"",VLOOKUP($F28,'∆Ct and 2^(-∆Ct) means'!$B$3:$BD$86,36,FALSE))</f>
        <v/>
      </c>
      <c r="H28" s="133" t="str">
        <f>IF('Express° Variation - Validation'!F28="","",'Express° Variation - Validation'!F28)</f>
        <v/>
      </c>
      <c r="I28" s="134" t="str">
        <f>IF(VLOOKUP($F28,'∆Ct and 2^(-∆Ct) means'!$B$3:$BD$86,38,FALSE)=0,"",VLOOKUP($F28,'∆Ct and 2^(-∆Ct) means'!$B$3:$BD$86,38,FALSE))</f>
        <v/>
      </c>
      <c r="J28" s="133" t="str">
        <f>IF('Express° Variation - Validation'!I28="","",'Express° Variation - Validation'!I28)</f>
        <v/>
      </c>
      <c r="K28" s="134" t="str">
        <f>IF(VLOOKUP($F28,'∆Ct and 2^(-∆Ct) means'!$B$3:$BD$86,40,FALSE)=0,"",VLOOKUP($F28,'∆Ct and 2^(-∆Ct) means'!$B$3:$BD$86,40,FALSE))</f>
        <v/>
      </c>
      <c r="L28" s="133" t="str">
        <f>IF('Express° Variation - Validation'!L28="","",'Express° Variation - Validation'!L28)</f>
        <v/>
      </c>
      <c r="M28" s="134" t="str">
        <f>IF(VLOOKUP($F28,'∆Ct and 2^(-∆Ct) means'!$B$3:$BD$86,42,FALSE)=0,"",VLOOKUP($F28,'∆Ct and 2^(-∆Ct) means'!$B$3:$BD$86,42,FALSE))</f>
        <v/>
      </c>
      <c r="N28" s="133" t="str">
        <f>IF('Express° Variation - Validation'!O28="","",'Express° Variation - Validation'!O28)</f>
        <v/>
      </c>
      <c r="O28" s="134" t="str">
        <f>IF(VLOOKUP($F28,'∆Ct and 2^(-∆Ct) means'!$B$3:$BD$86,44,FALSE)=0,"",VLOOKUP($F28,'∆Ct and 2^(-∆Ct) means'!$B$3:$BD$86,44,FALSE))</f>
        <v/>
      </c>
      <c r="P28" s="133" t="str">
        <f>IF('Express° Variation - Validation'!R28="","",'Express° Variation - Validation'!R28)</f>
        <v/>
      </c>
      <c r="Q28" s="134" t="str">
        <f>IF(VLOOKUP($F28,'∆Ct and 2^(-∆Ct) means'!$B$3:$BD$86,46,FALSE)=0,"",VLOOKUP($F28,'∆Ct and 2^(-∆Ct) means'!$B$3:$BD$86,46,FALSE))</f>
        <v/>
      </c>
      <c r="R28" s="133" t="str">
        <f>IF('Express° Variation - Validation'!U28="","",'Express° Variation - Validation'!U28)</f>
        <v/>
      </c>
      <c r="S28" s="134" t="str">
        <f>IF(VLOOKUP($F28,'∆Ct and 2^(-∆Ct) means'!$B$3:$BD$86,48,FALSE)=0,"",VLOOKUP($F28,'∆Ct and 2^(-∆Ct) means'!$B$3:$BD$86,48,FALSE))</f>
        <v/>
      </c>
      <c r="T28" s="133" t="str">
        <f>IF('Express° Variation - Validation'!X28="","",'Express° Variation - Validation'!X28)</f>
        <v/>
      </c>
      <c r="U28" s="134" t="str">
        <f>IF(VLOOKUP($F28,'∆Ct and 2^(-∆Ct) means'!$B$3:$BD$86,50,FALSE)=0,"",VLOOKUP($F28,'∆Ct and 2^(-∆Ct) means'!$B$3:$BD$86,50,FALSE))</f>
        <v/>
      </c>
      <c r="V28" s="133" t="str">
        <f>IF('Express° Variation - Validation'!AA28="","",'Express° Variation - Validation'!AA28)</f>
        <v/>
      </c>
      <c r="W28" s="134" t="str">
        <f>IF(VLOOKUP($F28,'∆Ct and 2^(-∆Ct) means'!$B$3:$BD$86,52,FALSE)=0,"",VLOOKUP($F28,'∆Ct and 2^(-∆Ct) means'!$B$3:$BD$86,52,FALSE))</f>
        <v/>
      </c>
      <c r="X28" s="133" t="str">
        <f>IF('Express° Variation - Validation'!AD28="","",'Express° Variation - Validation'!AD28)</f>
        <v/>
      </c>
      <c r="Y28" s="134" t="str">
        <f>IF(VLOOKUP($F28,'∆Ct and 2^(-∆Ct) means'!$B$3:$BD$86,54,FALSE)=0,"",VLOOKUP($F28,'∆Ct and 2^(-∆Ct) means'!$B$3:$BD$86,54,FALSE))</f>
        <v/>
      </c>
      <c r="Z28" s="133" t="str">
        <f>IF('Express° Variation - Validation'!AG28="","",'Express° Variation - Validation'!AG28)</f>
        <v/>
      </c>
      <c r="AA28" s="93" t="str">
        <f>IF('Gene Informations'!E29="","",'Gene Informations'!E29)</f>
        <v/>
      </c>
      <c r="AB28" s="201"/>
      <c r="AC28" s="201"/>
      <c r="AD28" s="201"/>
      <c r="AE28" s="201"/>
      <c r="AF28" s="201"/>
      <c r="AG28" s="201"/>
      <c r="AH28" s="201"/>
    </row>
    <row r="29" spans="1:34" ht="15.75" customHeight="1">
      <c r="A29" s="201"/>
      <c r="B29" s="201"/>
      <c r="C29" s="201"/>
      <c r="D29" s="93" t="str">
        <f>IF('Gene Informations'!A30="","",'Gene Informations'!A30)</f>
        <v/>
      </c>
      <c r="E29" s="93" t="str">
        <f>IF('Gene Informations'!B30="","",'Gene Informations'!B30)</f>
        <v/>
      </c>
      <c r="F29" s="93" t="str">
        <f>'Descriptive Heat Map '!E30</f>
        <v/>
      </c>
      <c r="G29" s="134" t="str">
        <f>IF(VLOOKUP($F29,'∆Ct and 2^(-∆Ct) means'!$B$3:$BD$86,36,FALSE)=0,"",VLOOKUP($F29,'∆Ct and 2^(-∆Ct) means'!$B$3:$BD$86,36,FALSE))</f>
        <v/>
      </c>
      <c r="H29" s="133" t="str">
        <f>IF('Express° Variation - Validation'!F29="","",'Express° Variation - Validation'!F29)</f>
        <v/>
      </c>
      <c r="I29" s="134" t="str">
        <f>IF(VLOOKUP($F29,'∆Ct and 2^(-∆Ct) means'!$B$3:$BD$86,38,FALSE)=0,"",VLOOKUP($F29,'∆Ct and 2^(-∆Ct) means'!$B$3:$BD$86,38,FALSE))</f>
        <v/>
      </c>
      <c r="J29" s="133" t="str">
        <f>IF('Express° Variation - Validation'!I29="","",'Express° Variation - Validation'!I29)</f>
        <v/>
      </c>
      <c r="K29" s="134" t="str">
        <f>IF(VLOOKUP($F29,'∆Ct and 2^(-∆Ct) means'!$B$3:$BD$86,40,FALSE)=0,"",VLOOKUP($F29,'∆Ct and 2^(-∆Ct) means'!$B$3:$BD$86,40,FALSE))</f>
        <v/>
      </c>
      <c r="L29" s="133" t="str">
        <f>IF('Express° Variation - Validation'!L29="","",'Express° Variation - Validation'!L29)</f>
        <v/>
      </c>
      <c r="M29" s="134" t="str">
        <f>IF(VLOOKUP($F29,'∆Ct and 2^(-∆Ct) means'!$B$3:$BD$86,42,FALSE)=0,"",VLOOKUP($F29,'∆Ct and 2^(-∆Ct) means'!$B$3:$BD$86,42,FALSE))</f>
        <v/>
      </c>
      <c r="N29" s="133" t="str">
        <f>IF('Express° Variation - Validation'!O29="","",'Express° Variation - Validation'!O29)</f>
        <v/>
      </c>
      <c r="O29" s="134" t="str">
        <f>IF(VLOOKUP($F29,'∆Ct and 2^(-∆Ct) means'!$B$3:$BD$86,44,FALSE)=0,"",VLOOKUP($F29,'∆Ct and 2^(-∆Ct) means'!$B$3:$BD$86,44,FALSE))</f>
        <v/>
      </c>
      <c r="P29" s="133" t="str">
        <f>IF('Express° Variation - Validation'!R29="","",'Express° Variation - Validation'!R29)</f>
        <v/>
      </c>
      <c r="Q29" s="134" t="str">
        <f>IF(VLOOKUP($F29,'∆Ct and 2^(-∆Ct) means'!$B$3:$BD$86,46,FALSE)=0,"",VLOOKUP($F29,'∆Ct and 2^(-∆Ct) means'!$B$3:$BD$86,46,FALSE))</f>
        <v/>
      </c>
      <c r="R29" s="133" t="str">
        <f>IF('Express° Variation - Validation'!U29="","",'Express° Variation - Validation'!U29)</f>
        <v/>
      </c>
      <c r="S29" s="134" t="str">
        <f>IF(VLOOKUP($F29,'∆Ct and 2^(-∆Ct) means'!$B$3:$BD$86,48,FALSE)=0,"",VLOOKUP($F29,'∆Ct and 2^(-∆Ct) means'!$B$3:$BD$86,48,FALSE))</f>
        <v/>
      </c>
      <c r="T29" s="133" t="str">
        <f>IF('Express° Variation - Validation'!X29="","",'Express° Variation - Validation'!X29)</f>
        <v/>
      </c>
      <c r="U29" s="134" t="str">
        <f>IF(VLOOKUP($F29,'∆Ct and 2^(-∆Ct) means'!$B$3:$BD$86,50,FALSE)=0,"",VLOOKUP($F29,'∆Ct and 2^(-∆Ct) means'!$B$3:$BD$86,50,FALSE))</f>
        <v/>
      </c>
      <c r="V29" s="133" t="str">
        <f>IF('Express° Variation - Validation'!AA29="","",'Express° Variation - Validation'!AA29)</f>
        <v/>
      </c>
      <c r="W29" s="134" t="str">
        <f>IF(VLOOKUP($F29,'∆Ct and 2^(-∆Ct) means'!$B$3:$BD$86,52,FALSE)=0,"",VLOOKUP($F29,'∆Ct and 2^(-∆Ct) means'!$B$3:$BD$86,52,FALSE))</f>
        <v/>
      </c>
      <c r="X29" s="133" t="str">
        <f>IF('Express° Variation - Validation'!AD29="","",'Express° Variation - Validation'!AD29)</f>
        <v/>
      </c>
      <c r="Y29" s="134" t="str">
        <f>IF(VLOOKUP($F29,'∆Ct and 2^(-∆Ct) means'!$B$3:$BD$86,54,FALSE)=0,"",VLOOKUP($F29,'∆Ct and 2^(-∆Ct) means'!$B$3:$BD$86,54,FALSE))</f>
        <v/>
      </c>
      <c r="Z29" s="133" t="str">
        <f>IF('Express° Variation - Validation'!AG29="","",'Express° Variation - Validation'!AG29)</f>
        <v/>
      </c>
      <c r="AA29" s="93" t="str">
        <f>IF('Gene Informations'!E30="","",'Gene Informations'!E30)</f>
        <v/>
      </c>
      <c r="AB29" s="201"/>
      <c r="AC29" s="201"/>
      <c r="AD29" s="201"/>
      <c r="AE29" s="201"/>
      <c r="AF29" s="201"/>
      <c r="AG29" s="201"/>
      <c r="AH29" s="201"/>
    </row>
    <row r="30" spans="1:34" ht="15.75" customHeight="1">
      <c r="A30" s="201"/>
      <c r="B30" s="201"/>
      <c r="C30" s="201"/>
      <c r="D30" s="93" t="str">
        <f>IF('Gene Informations'!A31="","",'Gene Informations'!A31)</f>
        <v/>
      </c>
      <c r="E30" s="93" t="str">
        <f>IF('Gene Informations'!B31="","",'Gene Informations'!B31)</f>
        <v/>
      </c>
      <c r="F30" s="93" t="str">
        <f>'Descriptive Heat Map '!E31</f>
        <v/>
      </c>
      <c r="G30" s="134" t="str">
        <f>IF(VLOOKUP($F30,'∆Ct and 2^(-∆Ct) means'!$B$3:$BD$86,36,FALSE)=0,"",VLOOKUP($F30,'∆Ct and 2^(-∆Ct) means'!$B$3:$BD$86,36,FALSE))</f>
        <v/>
      </c>
      <c r="H30" s="133" t="str">
        <f>IF('Express° Variation - Validation'!F30="","",'Express° Variation - Validation'!F30)</f>
        <v/>
      </c>
      <c r="I30" s="134" t="str">
        <f>IF(VLOOKUP($F30,'∆Ct and 2^(-∆Ct) means'!$B$3:$BD$86,38,FALSE)=0,"",VLOOKUP($F30,'∆Ct and 2^(-∆Ct) means'!$B$3:$BD$86,38,FALSE))</f>
        <v/>
      </c>
      <c r="J30" s="133" t="str">
        <f>IF('Express° Variation - Validation'!I30="","",'Express° Variation - Validation'!I30)</f>
        <v/>
      </c>
      <c r="K30" s="134" t="str">
        <f>IF(VLOOKUP($F30,'∆Ct and 2^(-∆Ct) means'!$B$3:$BD$86,40,FALSE)=0,"",VLOOKUP($F30,'∆Ct and 2^(-∆Ct) means'!$B$3:$BD$86,40,FALSE))</f>
        <v/>
      </c>
      <c r="L30" s="133" t="str">
        <f>IF('Express° Variation - Validation'!L30="","",'Express° Variation - Validation'!L30)</f>
        <v/>
      </c>
      <c r="M30" s="134" t="str">
        <f>IF(VLOOKUP($F30,'∆Ct and 2^(-∆Ct) means'!$B$3:$BD$86,42,FALSE)=0,"",VLOOKUP($F30,'∆Ct and 2^(-∆Ct) means'!$B$3:$BD$86,42,FALSE))</f>
        <v/>
      </c>
      <c r="N30" s="133" t="str">
        <f>IF('Express° Variation - Validation'!O30="","",'Express° Variation - Validation'!O30)</f>
        <v/>
      </c>
      <c r="O30" s="134" t="str">
        <f>IF(VLOOKUP($F30,'∆Ct and 2^(-∆Ct) means'!$B$3:$BD$86,44,FALSE)=0,"",VLOOKUP($F30,'∆Ct and 2^(-∆Ct) means'!$B$3:$BD$86,44,FALSE))</f>
        <v/>
      </c>
      <c r="P30" s="133" t="str">
        <f>IF('Express° Variation - Validation'!R30="","",'Express° Variation - Validation'!R30)</f>
        <v/>
      </c>
      <c r="Q30" s="134" t="str">
        <f>IF(VLOOKUP($F30,'∆Ct and 2^(-∆Ct) means'!$B$3:$BD$86,46,FALSE)=0,"",VLOOKUP($F30,'∆Ct and 2^(-∆Ct) means'!$B$3:$BD$86,46,FALSE))</f>
        <v/>
      </c>
      <c r="R30" s="133" t="str">
        <f>IF('Express° Variation - Validation'!U30="","",'Express° Variation - Validation'!U30)</f>
        <v/>
      </c>
      <c r="S30" s="134" t="str">
        <f>IF(VLOOKUP($F30,'∆Ct and 2^(-∆Ct) means'!$B$3:$BD$86,48,FALSE)=0,"",VLOOKUP($F30,'∆Ct and 2^(-∆Ct) means'!$B$3:$BD$86,48,FALSE))</f>
        <v/>
      </c>
      <c r="T30" s="133" t="str">
        <f>IF('Express° Variation - Validation'!X30="","",'Express° Variation - Validation'!X30)</f>
        <v/>
      </c>
      <c r="U30" s="134" t="str">
        <f>IF(VLOOKUP($F30,'∆Ct and 2^(-∆Ct) means'!$B$3:$BD$86,50,FALSE)=0,"",VLOOKUP($F30,'∆Ct and 2^(-∆Ct) means'!$B$3:$BD$86,50,FALSE))</f>
        <v/>
      </c>
      <c r="V30" s="133" t="str">
        <f>IF('Express° Variation - Validation'!AA30="","",'Express° Variation - Validation'!AA30)</f>
        <v/>
      </c>
      <c r="W30" s="134" t="str">
        <f>IF(VLOOKUP($F30,'∆Ct and 2^(-∆Ct) means'!$B$3:$BD$86,52,FALSE)=0,"",VLOOKUP($F30,'∆Ct and 2^(-∆Ct) means'!$B$3:$BD$86,52,FALSE))</f>
        <v/>
      </c>
      <c r="X30" s="133" t="str">
        <f>IF('Express° Variation - Validation'!AD30="","",'Express° Variation - Validation'!AD30)</f>
        <v/>
      </c>
      <c r="Y30" s="134" t="str">
        <f>IF(VLOOKUP($F30,'∆Ct and 2^(-∆Ct) means'!$B$3:$BD$86,54,FALSE)=0,"",VLOOKUP($F30,'∆Ct and 2^(-∆Ct) means'!$B$3:$BD$86,54,FALSE))</f>
        <v/>
      </c>
      <c r="Z30" s="133" t="str">
        <f>IF('Express° Variation - Validation'!AG30="","",'Express° Variation - Validation'!AG30)</f>
        <v/>
      </c>
      <c r="AA30" s="93" t="str">
        <f>IF('Gene Informations'!E31="","",'Gene Informations'!E31)</f>
        <v/>
      </c>
      <c r="AB30" s="201"/>
      <c r="AC30" s="201"/>
      <c r="AD30" s="201"/>
      <c r="AE30" s="201"/>
      <c r="AF30" s="201"/>
      <c r="AG30" s="201"/>
      <c r="AH30" s="201"/>
    </row>
    <row r="31" spans="1:34" ht="15.75" customHeight="1">
      <c r="A31" s="201"/>
      <c r="B31" s="201"/>
      <c r="C31" s="201"/>
      <c r="D31" s="93" t="str">
        <f>IF('Gene Informations'!A32="","",'Gene Informations'!A32)</f>
        <v/>
      </c>
      <c r="E31" s="93" t="str">
        <f>IF('Gene Informations'!B32="","",'Gene Informations'!B32)</f>
        <v/>
      </c>
      <c r="F31" s="93" t="str">
        <f>'Descriptive Heat Map '!E32</f>
        <v/>
      </c>
      <c r="G31" s="134" t="str">
        <f>IF(VLOOKUP($F31,'∆Ct and 2^(-∆Ct) means'!$B$3:$BD$86,36,FALSE)=0,"",VLOOKUP($F31,'∆Ct and 2^(-∆Ct) means'!$B$3:$BD$86,36,FALSE))</f>
        <v/>
      </c>
      <c r="H31" s="133" t="str">
        <f>IF('Express° Variation - Validation'!F31="","",'Express° Variation - Validation'!F31)</f>
        <v/>
      </c>
      <c r="I31" s="134" t="str">
        <f>IF(VLOOKUP($F31,'∆Ct and 2^(-∆Ct) means'!$B$3:$BD$86,38,FALSE)=0,"",VLOOKUP($F31,'∆Ct and 2^(-∆Ct) means'!$B$3:$BD$86,38,FALSE))</f>
        <v/>
      </c>
      <c r="J31" s="133" t="str">
        <f>IF('Express° Variation - Validation'!I31="","",'Express° Variation - Validation'!I31)</f>
        <v/>
      </c>
      <c r="K31" s="134" t="str">
        <f>IF(VLOOKUP($F31,'∆Ct and 2^(-∆Ct) means'!$B$3:$BD$86,40,FALSE)=0,"",VLOOKUP($F31,'∆Ct and 2^(-∆Ct) means'!$B$3:$BD$86,40,FALSE))</f>
        <v/>
      </c>
      <c r="L31" s="133" t="str">
        <f>IF('Express° Variation - Validation'!L31="","",'Express° Variation - Validation'!L31)</f>
        <v/>
      </c>
      <c r="M31" s="134" t="str">
        <f>IF(VLOOKUP($F31,'∆Ct and 2^(-∆Ct) means'!$B$3:$BD$86,42,FALSE)=0,"",VLOOKUP($F31,'∆Ct and 2^(-∆Ct) means'!$B$3:$BD$86,42,FALSE))</f>
        <v/>
      </c>
      <c r="N31" s="133" t="str">
        <f>IF('Express° Variation - Validation'!O31="","",'Express° Variation - Validation'!O31)</f>
        <v/>
      </c>
      <c r="O31" s="134" t="str">
        <f>IF(VLOOKUP($F31,'∆Ct and 2^(-∆Ct) means'!$B$3:$BD$86,44,FALSE)=0,"",VLOOKUP($F31,'∆Ct and 2^(-∆Ct) means'!$B$3:$BD$86,44,FALSE))</f>
        <v/>
      </c>
      <c r="P31" s="133" t="str">
        <f>IF('Express° Variation - Validation'!R31="","",'Express° Variation - Validation'!R31)</f>
        <v/>
      </c>
      <c r="Q31" s="134" t="str">
        <f>IF(VLOOKUP($F31,'∆Ct and 2^(-∆Ct) means'!$B$3:$BD$86,46,FALSE)=0,"",VLOOKUP($F31,'∆Ct and 2^(-∆Ct) means'!$B$3:$BD$86,46,FALSE))</f>
        <v/>
      </c>
      <c r="R31" s="133" t="str">
        <f>IF('Express° Variation - Validation'!U31="","",'Express° Variation - Validation'!U31)</f>
        <v/>
      </c>
      <c r="S31" s="134" t="str">
        <f>IF(VLOOKUP($F31,'∆Ct and 2^(-∆Ct) means'!$B$3:$BD$86,48,FALSE)=0,"",VLOOKUP($F31,'∆Ct and 2^(-∆Ct) means'!$B$3:$BD$86,48,FALSE))</f>
        <v/>
      </c>
      <c r="T31" s="133" t="str">
        <f>IF('Express° Variation - Validation'!X31="","",'Express° Variation - Validation'!X31)</f>
        <v/>
      </c>
      <c r="U31" s="134" t="str">
        <f>IF(VLOOKUP($F31,'∆Ct and 2^(-∆Ct) means'!$B$3:$BD$86,50,FALSE)=0,"",VLOOKUP($F31,'∆Ct and 2^(-∆Ct) means'!$B$3:$BD$86,50,FALSE))</f>
        <v/>
      </c>
      <c r="V31" s="133" t="str">
        <f>IF('Express° Variation - Validation'!AA31="","",'Express° Variation - Validation'!AA31)</f>
        <v/>
      </c>
      <c r="W31" s="134" t="str">
        <f>IF(VLOOKUP($F31,'∆Ct and 2^(-∆Ct) means'!$B$3:$BD$86,52,FALSE)=0,"",VLOOKUP($F31,'∆Ct and 2^(-∆Ct) means'!$B$3:$BD$86,52,FALSE))</f>
        <v/>
      </c>
      <c r="X31" s="133" t="str">
        <f>IF('Express° Variation - Validation'!AD31="","",'Express° Variation - Validation'!AD31)</f>
        <v/>
      </c>
      <c r="Y31" s="134" t="str">
        <f>IF(VLOOKUP($F31,'∆Ct and 2^(-∆Ct) means'!$B$3:$BD$86,54,FALSE)=0,"",VLOOKUP($F31,'∆Ct and 2^(-∆Ct) means'!$B$3:$BD$86,54,FALSE))</f>
        <v/>
      </c>
      <c r="Z31" s="133" t="str">
        <f>IF('Express° Variation - Validation'!AG31="","",'Express° Variation - Validation'!AG31)</f>
        <v/>
      </c>
      <c r="AA31" s="93" t="str">
        <f>IF('Gene Informations'!E32="","",'Gene Informations'!E32)</f>
        <v/>
      </c>
      <c r="AB31" s="201"/>
      <c r="AC31" s="201"/>
      <c r="AD31" s="201"/>
      <c r="AE31" s="201"/>
      <c r="AF31" s="201"/>
      <c r="AG31" s="201"/>
      <c r="AH31" s="201"/>
    </row>
    <row r="32" spans="1:34" ht="15.75" customHeight="1">
      <c r="A32" s="201"/>
      <c r="B32" s="201"/>
      <c r="C32" s="201"/>
      <c r="D32" s="93" t="str">
        <f>IF('Gene Informations'!A33="","",'Gene Informations'!A33)</f>
        <v/>
      </c>
      <c r="E32" s="93" t="str">
        <f>IF('Gene Informations'!B33="","",'Gene Informations'!B33)</f>
        <v/>
      </c>
      <c r="F32" s="93" t="str">
        <f>'Descriptive Heat Map '!E33</f>
        <v/>
      </c>
      <c r="G32" s="134" t="str">
        <f>IF(VLOOKUP($F32,'∆Ct and 2^(-∆Ct) means'!$B$3:$BD$86,36,FALSE)=0,"",VLOOKUP($F32,'∆Ct and 2^(-∆Ct) means'!$B$3:$BD$86,36,FALSE))</f>
        <v/>
      </c>
      <c r="H32" s="133" t="str">
        <f>IF('Express° Variation - Validation'!F32="","",'Express° Variation - Validation'!F32)</f>
        <v/>
      </c>
      <c r="I32" s="134" t="str">
        <f>IF(VLOOKUP($F32,'∆Ct and 2^(-∆Ct) means'!$B$3:$BD$86,38,FALSE)=0,"",VLOOKUP($F32,'∆Ct and 2^(-∆Ct) means'!$B$3:$BD$86,38,FALSE))</f>
        <v/>
      </c>
      <c r="J32" s="133" t="str">
        <f>IF('Express° Variation - Validation'!I32="","",'Express° Variation - Validation'!I32)</f>
        <v/>
      </c>
      <c r="K32" s="134" t="str">
        <f>IF(VLOOKUP($F32,'∆Ct and 2^(-∆Ct) means'!$B$3:$BD$86,40,FALSE)=0,"",VLOOKUP($F32,'∆Ct and 2^(-∆Ct) means'!$B$3:$BD$86,40,FALSE))</f>
        <v/>
      </c>
      <c r="L32" s="133" t="str">
        <f>IF('Express° Variation - Validation'!L32="","",'Express° Variation - Validation'!L32)</f>
        <v/>
      </c>
      <c r="M32" s="134" t="str">
        <f>IF(VLOOKUP($F32,'∆Ct and 2^(-∆Ct) means'!$B$3:$BD$86,42,FALSE)=0,"",VLOOKUP($F32,'∆Ct and 2^(-∆Ct) means'!$B$3:$BD$86,42,FALSE))</f>
        <v/>
      </c>
      <c r="N32" s="133" t="str">
        <f>IF('Express° Variation - Validation'!O32="","",'Express° Variation - Validation'!O32)</f>
        <v/>
      </c>
      <c r="O32" s="134" t="str">
        <f>IF(VLOOKUP($F32,'∆Ct and 2^(-∆Ct) means'!$B$3:$BD$86,44,FALSE)=0,"",VLOOKUP($F32,'∆Ct and 2^(-∆Ct) means'!$B$3:$BD$86,44,FALSE))</f>
        <v/>
      </c>
      <c r="P32" s="133" t="str">
        <f>IF('Express° Variation - Validation'!R32="","",'Express° Variation - Validation'!R32)</f>
        <v/>
      </c>
      <c r="Q32" s="134" t="str">
        <f>IF(VLOOKUP($F32,'∆Ct and 2^(-∆Ct) means'!$B$3:$BD$86,46,FALSE)=0,"",VLOOKUP($F32,'∆Ct and 2^(-∆Ct) means'!$B$3:$BD$86,46,FALSE))</f>
        <v/>
      </c>
      <c r="R32" s="133" t="str">
        <f>IF('Express° Variation - Validation'!U32="","",'Express° Variation - Validation'!U32)</f>
        <v/>
      </c>
      <c r="S32" s="134" t="str">
        <f>IF(VLOOKUP($F32,'∆Ct and 2^(-∆Ct) means'!$B$3:$BD$86,48,FALSE)=0,"",VLOOKUP($F32,'∆Ct and 2^(-∆Ct) means'!$B$3:$BD$86,48,FALSE))</f>
        <v/>
      </c>
      <c r="T32" s="133" t="str">
        <f>IF('Express° Variation - Validation'!X32="","",'Express° Variation - Validation'!X32)</f>
        <v/>
      </c>
      <c r="U32" s="134" t="str">
        <f>IF(VLOOKUP($F32,'∆Ct and 2^(-∆Ct) means'!$B$3:$BD$86,50,FALSE)=0,"",VLOOKUP($F32,'∆Ct and 2^(-∆Ct) means'!$B$3:$BD$86,50,FALSE))</f>
        <v/>
      </c>
      <c r="V32" s="133" t="str">
        <f>IF('Express° Variation - Validation'!AA32="","",'Express° Variation - Validation'!AA32)</f>
        <v/>
      </c>
      <c r="W32" s="134" t="str">
        <f>IF(VLOOKUP($F32,'∆Ct and 2^(-∆Ct) means'!$B$3:$BD$86,52,FALSE)=0,"",VLOOKUP($F32,'∆Ct and 2^(-∆Ct) means'!$B$3:$BD$86,52,FALSE))</f>
        <v/>
      </c>
      <c r="X32" s="133" t="str">
        <f>IF('Express° Variation - Validation'!AD32="","",'Express° Variation - Validation'!AD32)</f>
        <v/>
      </c>
      <c r="Y32" s="134" t="str">
        <f>IF(VLOOKUP($F32,'∆Ct and 2^(-∆Ct) means'!$B$3:$BD$86,54,FALSE)=0,"",VLOOKUP($F32,'∆Ct and 2^(-∆Ct) means'!$B$3:$BD$86,54,FALSE))</f>
        <v/>
      </c>
      <c r="Z32" s="133" t="str">
        <f>IF('Express° Variation - Validation'!AG32="","",'Express° Variation - Validation'!AG32)</f>
        <v/>
      </c>
      <c r="AA32" s="93" t="str">
        <f>IF('Gene Informations'!E33="","",'Gene Informations'!E33)</f>
        <v/>
      </c>
      <c r="AB32" s="201"/>
      <c r="AC32" s="201"/>
      <c r="AD32" s="201"/>
      <c r="AE32" s="201"/>
      <c r="AF32" s="201"/>
      <c r="AG32" s="201"/>
      <c r="AH32" s="201"/>
    </row>
    <row r="33" spans="1:34" ht="15.75" customHeight="1">
      <c r="A33" s="201"/>
      <c r="B33" s="201"/>
      <c r="C33" s="201"/>
      <c r="D33" s="93" t="str">
        <f>IF('Gene Informations'!A34="","",'Gene Informations'!A34)</f>
        <v/>
      </c>
      <c r="E33" s="93" t="str">
        <f>IF('Gene Informations'!B34="","",'Gene Informations'!B34)</f>
        <v/>
      </c>
      <c r="F33" s="93" t="str">
        <f>'Descriptive Heat Map '!E34</f>
        <v/>
      </c>
      <c r="G33" s="134" t="str">
        <f>IF(VLOOKUP($F33,'∆Ct and 2^(-∆Ct) means'!$B$3:$BD$86,36,FALSE)=0,"",VLOOKUP($F33,'∆Ct and 2^(-∆Ct) means'!$B$3:$BD$86,36,FALSE))</f>
        <v/>
      </c>
      <c r="H33" s="133" t="str">
        <f>IF('Express° Variation - Validation'!F33="","",'Express° Variation - Validation'!F33)</f>
        <v/>
      </c>
      <c r="I33" s="134" t="str">
        <f>IF(VLOOKUP($F33,'∆Ct and 2^(-∆Ct) means'!$B$3:$BD$86,38,FALSE)=0,"",VLOOKUP($F33,'∆Ct and 2^(-∆Ct) means'!$B$3:$BD$86,38,FALSE))</f>
        <v/>
      </c>
      <c r="J33" s="133" t="str">
        <f>IF('Express° Variation - Validation'!I33="","",'Express° Variation - Validation'!I33)</f>
        <v/>
      </c>
      <c r="K33" s="134" t="str">
        <f>IF(VLOOKUP($F33,'∆Ct and 2^(-∆Ct) means'!$B$3:$BD$86,40,FALSE)=0,"",VLOOKUP($F33,'∆Ct and 2^(-∆Ct) means'!$B$3:$BD$86,40,FALSE))</f>
        <v/>
      </c>
      <c r="L33" s="133" t="str">
        <f>IF('Express° Variation - Validation'!L33="","",'Express° Variation - Validation'!L33)</f>
        <v/>
      </c>
      <c r="M33" s="134" t="str">
        <f>IF(VLOOKUP($F33,'∆Ct and 2^(-∆Ct) means'!$B$3:$BD$86,42,FALSE)=0,"",VLOOKUP($F33,'∆Ct and 2^(-∆Ct) means'!$B$3:$BD$86,42,FALSE))</f>
        <v/>
      </c>
      <c r="N33" s="133" t="str">
        <f>IF('Express° Variation - Validation'!O33="","",'Express° Variation - Validation'!O33)</f>
        <v/>
      </c>
      <c r="O33" s="134" t="str">
        <f>IF(VLOOKUP($F33,'∆Ct and 2^(-∆Ct) means'!$B$3:$BD$86,44,FALSE)=0,"",VLOOKUP($F33,'∆Ct and 2^(-∆Ct) means'!$B$3:$BD$86,44,FALSE))</f>
        <v/>
      </c>
      <c r="P33" s="133" t="str">
        <f>IF('Express° Variation - Validation'!R33="","",'Express° Variation - Validation'!R33)</f>
        <v/>
      </c>
      <c r="Q33" s="134" t="str">
        <f>IF(VLOOKUP($F33,'∆Ct and 2^(-∆Ct) means'!$B$3:$BD$86,46,FALSE)=0,"",VLOOKUP($F33,'∆Ct and 2^(-∆Ct) means'!$B$3:$BD$86,46,FALSE))</f>
        <v/>
      </c>
      <c r="R33" s="133" t="str">
        <f>IF('Express° Variation - Validation'!U33="","",'Express° Variation - Validation'!U33)</f>
        <v/>
      </c>
      <c r="S33" s="134" t="str">
        <f>IF(VLOOKUP($F33,'∆Ct and 2^(-∆Ct) means'!$B$3:$BD$86,48,FALSE)=0,"",VLOOKUP($F33,'∆Ct and 2^(-∆Ct) means'!$B$3:$BD$86,48,FALSE))</f>
        <v/>
      </c>
      <c r="T33" s="133" t="str">
        <f>IF('Express° Variation - Validation'!X33="","",'Express° Variation - Validation'!X33)</f>
        <v/>
      </c>
      <c r="U33" s="134" t="str">
        <f>IF(VLOOKUP($F33,'∆Ct and 2^(-∆Ct) means'!$B$3:$BD$86,50,FALSE)=0,"",VLOOKUP($F33,'∆Ct and 2^(-∆Ct) means'!$B$3:$BD$86,50,FALSE))</f>
        <v/>
      </c>
      <c r="V33" s="133" t="str">
        <f>IF('Express° Variation - Validation'!AA33="","",'Express° Variation - Validation'!AA33)</f>
        <v/>
      </c>
      <c r="W33" s="134" t="str">
        <f>IF(VLOOKUP($F33,'∆Ct and 2^(-∆Ct) means'!$B$3:$BD$86,52,FALSE)=0,"",VLOOKUP($F33,'∆Ct and 2^(-∆Ct) means'!$B$3:$BD$86,52,FALSE))</f>
        <v/>
      </c>
      <c r="X33" s="133" t="str">
        <f>IF('Express° Variation - Validation'!AD33="","",'Express° Variation - Validation'!AD33)</f>
        <v/>
      </c>
      <c r="Y33" s="134" t="str">
        <f>IF(VLOOKUP($F33,'∆Ct and 2^(-∆Ct) means'!$B$3:$BD$86,54,FALSE)=0,"",VLOOKUP($F33,'∆Ct and 2^(-∆Ct) means'!$B$3:$BD$86,54,FALSE))</f>
        <v/>
      </c>
      <c r="Z33" s="133" t="str">
        <f>IF('Express° Variation - Validation'!AG33="","",'Express° Variation - Validation'!AG33)</f>
        <v/>
      </c>
      <c r="AA33" s="93" t="str">
        <f>IF('Gene Informations'!E34="","",'Gene Informations'!E34)</f>
        <v/>
      </c>
      <c r="AB33" s="201"/>
      <c r="AC33" s="201"/>
      <c r="AD33" s="201"/>
      <c r="AE33" s="201"/>
      <c r="AF33" s="201"/>
      <c r="AG33" s="201"/>
      <c r="AH33" s="201"/>
    </row>
    <row r="34" spans="1:34" ht="15.75" customHeight="1">
      <c r="A34" s="201"/>
      <c r="B34" s="201"/>
      <c r="C34" s="201"/>
      <c r="D34" s="93" t="str">
        <f>IF('Gene Informations'!A35="","",'Gene Informations'!A35)</f>
        <v/>
      </c>
      <c r="E34" s="93" t="str">
        <f>IF('Gene Informations'!B35="","",'Gene Informations'!B35)</f>
        <v/>
      </c>
      <c r="F34" s="93" t="str">
        <f>'Descriptive Heat Map '!E35</f>
        <v/>
      </c>
      <c r="G34" s="134" t="str">
        <f>IF(VLOOKUP($F34,'∆Ct and 2^(-∆Ct) means'!$B$3:$BD$86,36,FALSE)=0,"",VLOOKUP($F34,'∆Ct and 2^(-∆Ct) means'!$B$3:$BD$86,36,FALSE))</f>
        <v/>
      </c>
      <c r="H34" s="133" t="str">
        <f>IF('Express° Variation - Validation'!F34="","",'Express° Variation - Validation'!F34)</f>
        <v/>
      </c>
      <c r="I34" s="134" t="str">
        <f>IF(VLOOKUP($F34,'∆Ct and 2^(-∆Ct) means'!$B$3:$BD$86,38,FALSE)=0,"",VLOOKUP($F34,'∆Ct and 2^(-∆Ct) means'!$B$3:$BD$86,38,FALSE))</f>
        <v/>
      </c>
      <c r="J34" s="133" t="str">
        <f>IF('Express° Variation - Validation'!I34="","",'Express° Variation - Validation'!I34)</f>
        <v/>
      </c>
      <c r="K34" s="134" t="str">
        <f>IF(VLOOKUP($F34,'∆Ct and 2^(-∆Ct) means'!$B$3:$BD$86,40,FALSE)=0,"",VLOOKUP($F34,'∆Ct and 2^(-∆Ct) means'!$B$3:$BD$86,40,FALSE))</f>
        <v/>
      </c>
      <c r="L34" s="133" t="str">
        <f>IF('Express° Variation - Validation'!L34="","",'Express° Variation - Validation'!L34)</f>
        <v/>
      </c>
      <c r="M34" s="134" t="str">
        <f>IF(VLOOKUP($F34,'∆Ct and 2^(-∆Ct) means'!$B$3:$BD$86,42,FALSE)=0,"",VLOOKUP($F34,'∆Ct and 2^(-∆Ct) means'!$B$3:$BD$86,42,FALSE))</f>
        <v/>
      </c>
      <c r="N34" s="133" t="str">
        <f>IF('Express° Variation - Validation'!O34="","",'Express° Variation - Validation'!O34)</f>
        <v/>
      </c>
      <c r="O34" s="134" t="str">
        <f>IF(VLOOKUP($F34,'∆Ct and 2^(-∆Ct) means'!$B$3:$BD$86,44,FALSE)=0,"",VLOOKUP($F34,'∆Ct and 2^(-∆Ct) means'!$B$3:$BD$86,44,FALSE))</f>
        <v/>
      </c>
      <c r="P34" s="133" t="str">
        <f>IF('Express° Variation - Validation'!R34="","",'Express° Variation - Validation'!R34)</f>
        <v/>
      </c>
      <c r="Q34" s="134" t="str">
        <f>IF(VLOOKUP($F34,'∆Ct and 2^(-∆Ct) means'!$B$3:$BD$86,46,FALSE)=0,"",VLOOKUP($F34,'∆Ct and 2^(-∆Ct) means'!$B$3:$BD$86,46,FALSE))</f>
        <v/>
      </c>
      <c r="R34" s="133" t="str">
        <f>IF('Express° Variation - Validation'!U34="","",'Express° Variation - Validation'!U34)</f>
        <v/>
      </c>
      <c r="S34" s="134" t="str">
        <f>IF(VLOOKUP($F34,'∆Ct and 2^(-∆Ct) means'!$B$3:$BD$86,48,FALSE)=0,"",VLOOKUP($F34,'∆Ct and 2^(-∆Ct) means'!$B$3:$BD$86,48,FALSE))</f>
        <v/>
      </c>
      <c r="T34" s="133" t="str">
        <f>IF('Express° Variation - Validation'!X34="","",'Express° Variation - Validation'!X34)</f>
        <v/>
      </c>
      <c r="U34" s="134" t="str">
        <f>IF(VLOOKUP($F34,'∆Ct and 2^(-∆Ct) means'!$B$3:$BD$86,50,FALSE)=0,"",VLOOKUP($F34,'∆Ct and 2^(-∆Ct) means'!$B$3:$BD$86,50,FALSE))</f>
        <v/>
      </c>
      <c r="V34" s="133" t="str">
        <f>IF('Express° Variation - Validation'!AA34="","",'Express° Variation - Validation'!AA34)</f>
        <v/>
      </c>
      <c r="W34" s="134" t="str">
        <f>IF(VLOOKUP($F34,'∆Ct and 2^(-∆Ct) means'!$B$3:$BD$86,52,FALSE)=0,"",VLOOKUP($F34,'∆Ct and 2^(-∆Ct) means'!$B$3:$BD$86,52,FALSE))</f>
        <v/>
      </c>
      <c r="X34" s="133" t="str">
        <f>IF('Express° Variation - Validation'!AD34="","",'Express° Variation - Validation'!AD34)</f>
        <v/>
      </c>
      <c r="Y34" s="134" t="str">
        <f>IF(VLOOKUP($F34,'∆Ct and 2^(-∆Ct) means'!$B$3:$BD$86,54,FALSE)=0,"",VLOOKUP($F34,'∆Ct and 2^(-∆Ct) means'!$B$3:$BD$86,54,FALSE))</f>
        <v/>
      </c>
      <c r="Z34" s="133" t="str">
        <f>IF('Express° Variation - Validation'!AG34="","",'Express° Variation - Validation'!AG34)</f>
        <v/>
      </c>
      <c r="AA34" s="93" t="str">
        <f>IF('Gene Informations'!E35="","",'Gene Informations'!E35)</f>
        <v/>
      </c>
      <c r="AB34" s="201"/>
      <c r="AC34" s="201"/>
      <c r="AD34" s="201"/>
      <c r="AE34" s="201"/>
      <c r="AF34" s="201"/>
      <c r="AG34" s="201"/>
      <c r="AH34" s="201"/>
    </row>
    <row r="35" spans="1:34" ht="15.75" customHeight="1">
      <c r="A35" s="201"/>
      <c r="B35" s="201"/>
      <c r="C35" s="201"/>
      <c r="D35" s="93" t="str">
        <f>IF('Gene Informations'!A36="","",'Gene Informations'!A36)</f>
        <v/>
      </c>
      <c r="E35" s="93" t="str">
        <f>IF('Gene Informations'!B36="","",'Gene Informations'!B36)</f>
        <v/>
      </c>
      <c r="F35" s="93" t="str">
        <f>'Descriptive Heat Map '!E36</f>
        <v/>
      </c>
      <c r="G35" s="134" t="str">
        <f>IF(VLOOKUP($F35,'∆Ct and 2^(-∆Ct) means'!$B$3:$BD$86,36,FALSE)=0,"",VLOOKUP($F35,'∆Ct and 2^(-∆Ct) means'!$B$3:$BD$86,36,FALSE))</f>
        <v/>
      </c>
      <c r="H35" s="133" t="str">
        <f>IF('Express° Variation - Validation'!F35="","",'Express° Variation - Validation'!F35)</f>
        <v/>
      </c>
      <c r="I35" s="134" t="str">
        <f>IF(VLOOKUP($F35,'∆Ct and 2^(-∆Ct) means'!$B$3:$BD$86,38,FALSE)=0,"",VLOOKUP($F35,'∆Ct and 2^(-∆Ct) means'!$B$3:$BD$86,38,FALSE))</f>
        <v/>
      </c>
      <c r="J35" s="133" t="str">
        <f>IF('Express° Variation - Validation'!I35="","",'Express° Variation - Validation'!I35)</f>
        <v/>
      </c>
      <c r="K35" s="134" t="str">
        <f>IF(VLOOKUP($F35,'∆Ct and 2^(-∆Ct) means'!$B$3:$BD$86,40,FALSE)=0,"",VLOOKUP($F35,'∆Ct and 2^(-∆Ct) means'!$B$3:$BD$86,40,FALSE))</f>
        <v/>
      </c>
      <c r="L35" s="133" t="str">
        <f>IF('Express° Variation - Validation'!L35="","",'Express° Variation - Validation'!L35)</f>
        <v/>
      </c>
      <c r="M35" s="134" t="str">
        <f>IF(VLOOKUP($F35,'∆Ct and 2^(-∆Ct) means'!$B$3:$BD$86,42,FALSE)=0,"",VLOOKUP($F35,'∆Ct and 2^(-∆Ct) means'!$B$3:$BD$86,42,FALSE))</f>
        <v/>
      </c>
      <c r="N35" s="133" t="str">
        <f>IF('Express° Variation - Validation'!O35="","",'Express° Variation - Validation'!O35)</f>
        <v/>
      </c>
      <c r="O35" s="134" t="str">
        <f>IF(VLOOKUP($F35,'∆Ct and 2^(-∆Ct) means'!$B$3:$BD$86,44,FALSE)=0,"",VLOOKUP($F35,'∆Ct and 2^(-∆Ct) means'!$B$3:$BD$86,44,FALSE))</f>
        <v/>
      </c>
      <c r="P35" s="133" t="str">
        <f>IF('Express° Variation - Validation'!R35="","",'Express° Variation - Validation'!R35)</f>
        <v/>
      </c>
      <c r="Q35" s="134" t="str">
        <f>IF(VLOOKUP($F35,'∆Ct and 2^(-∆Ct) means'!$B$3:$BD$86,46,FALSE)=0,"",VLOOKUP($F35,'∆Ct and 2^(-∆Ct) means'!$B$3:$BD$86,46,FALSE))</f>
        <v/>
      </c>
      <c r="R35" s="133" t="str">
        <f>IF('Express° Variation - Validation'!U35="","",'Express° Variation - Validation'!U35)</f>
        <v/>
      </c>
      <c r="S35" s="134" t="str">
        <f>IF(VLOOKUP($F35,'∆Ct and 2^(-∆Ct) means'!$B$3:$BD$86,48,FALSE)=0,"",VLOOKUP($F35,'∆Ct and 2^(-∆Ct) means'!$B$3:$BD$86,48,FALSE))</f>
        <v/>
      </c>
      <c r="T35" s="133" t="str">
        <f>IF('Express° Variation - Validation'!X35="","",'Express° Variation - Validation'!X35)</f>
        <v/>
      </c>
      <c r="U35" s="134" t="str">
        <f>IF(VLOOKUP($F35,'∆Ct and 2^(-∆Ct) means'!$B$3:$BD$86,50,FALSE)=0,"",VLOOKUP($F35,'∆Ct and 2^(-∆Ct) means'!$B$3:$BD$86,50,FALSE))</f>
        <v/>
      </c>
      <c r="V35" s="133" t="str">
        <f>IF('Express° Variation - Validation'!AA35="","",'Express° Variation - Validation'!AA35)</f>
        <v/>
      </c>
      <c r="W35" s="134" t="str">
        <f>IF(VLOOKUP($F35,'∆Ct and 2^(-∆Ct) means'!$B$3:$BD$86,52,FALSE)=0,"",VLOOKUP($F35,'∆Ct and 2^(-∆Ct) means'!$B$3:$BD$86,52,FALSE))</f>
        <v/>
      </c>
      <c r="X35" s="133" t="str">
        <f>IF('Express° Variation - Validation'!AD35="","",'Express° Variation - Validation'!AD35)</f>
        <v/>
      </c>
      <c r="Y35" s="134" t="str">
        <f>IF(VLOOKUP($F35,'∆Ct and 2^(-∆Ct) means'!$B$3:$BD$86,54,FALSE)=0,"",VLOOKUP($F35,'∆Ct and 2^(-∆Ct) means'!$B$3:$BD$86,54,FALSE))</f>
        <v/>
      </c>
      <c r="Z35" s="133" t="str">
        <f>IF('Express° Variation - Validation'!AG35="","",'Express° Variation - Validation'!AG35)</f>
        <v/>
      </c>
      <c r="AA35" s="93" t="str">
        <f>IF('Gene Informations'!E36="","",'Gene Informations'!E36)</f>
        <v/>
      </c>
      <c r="AB35" s="201"/>
      <c r="AC35" s="201"/>
      <c r="AD35" s="201"/>
      <c r="AE35" s="201"/>
      <c r="AF35" s="201"/>
      <c r="AG35" s="201"/>
      <c r="AH35" s="201"/>
    </row>
    <row r="36" spans="1:34" ht="15.75" customHeight="1">
      <c r="A36" s="201"/>
      <c r="B36" s="201"/>
      <c r="C36" s="201"/>
      <c r="D36" s="93" t="str">
        <f>IF('Gene Informations'!A37="","",'Gene Informations'!A37)</f>
        <v/>
      </c>
      <c r="E36" s="93" t="str">
        <f>IF('Gene Informations'!B37="","",'Gene Informations'!B37)</f>
        <v/>
      </c>
      <c r="F36" s="93" t="str">
        <f>'Descriptive Heat Map '!E37</f>
        <v/>
      </c>
      <c r="G36" s="134" t="str">
        <f>IF(VLOOKUP($F36,'∆Ct and 2^(-∆Ct) means'!$B$3:$BD$86,36,FALSE)=0,"",VLOOKUP($F36,'∆Ct and 2^(-∆Ct) means'!$B$3:$BD$86,36,FALSE))</f>
        <v/>
      </c>
      <c r="H36" s="133" t="str">
        <f>IF('Express° Variation - Validation'!F36="","",'Express° Variation - Validation'!F36)</f>
        <v/>
      </c>
      <c r="I36" s="134" t="str">
        <f>IF(VLOOKUP($F36,'∆Ct and 2^(-∆Ct) means'!$B$3:$BD$86,38,FALSE)=0,"",VLOOKUP($F36,'∆Ct and 2^(-∆Ct) means'!$B$3:$BD$86,38,FALSE))</f>
        <v/>
      </c>
      <c r="J36" s="133" t="str">
        <f>IF('Express° Variation - Validation'!I36="","",'Express° Variation - Validation'!I36)</f>
        <v/>
      </c>
      <c r="K36" s="134" t="str">
        <f>IF(VLOOKUP($F36,'∆Ct and 2^(-∆Ct) means'!$B$3:$BD$86,40,FALSE)=0,"",VLOOKUP($F36,'∆Ct and 2^(-∆Ct) means'!$B$3:$BD$86,40,FALSE))</f>
        <v/>
      </c>
      <c r="L36" s="133" t="str">
        <f>IF('Express° Variation - Validation'!L36="","",'Express° Variation - Validation'!L36)</f>
        <v/>
      </c>
      <c r="M36" s="134" t="str">
        <f>IF(VLOOKUP($F36,'∆Ct and 2^(-∆Ct) means'!$B$3:$BD$86,42,FALSE)=0,"",VLOOKUP($F36,'∆Ct and 2^(-∆Ct) means'!$B$3:$BD$86,42,FALSE))</f>
        <v/>
      </c>
      <c r="N36" s="133" t="str">
        <f>IF('Express° Variation - Validation'!O36="","",'Express° Variation - Validation'!O36)</f>
        <v/>
      </c>
      <c r="O36" s="134" t="str">
        <f>IF(VLOOKUP($F36,'∆Ct and 2^(-∆Ct) means'!$B$3:$BD$86,44,FALSE)=0,"",VLOOKUP($F36,'∆Ct and 2^(-∆Ct) means'!$B$3:$BD$86,44,FALSE))</f>
        <v/>
      </c>
      <c r="P36" s="133" t="str">
        <f>IF('Express° Variation - Validation'!R36="","",'Express° Variation - Validation'!R36)</f>
        <v/>
      </c>
      <c r="Q36" s="134" t="str">
        <f>IF(VLOOKUP($F36,'∆Ct and 2^(-∆Ct) means'!$B$3:$BD$86,46,FALSE)=0,"",VLOOKUP($F36,'∆Ct and 2^(-∆Ct) means'!$B$3:$BD$86,46,FALSE))</f>
        <v/>
      </c>
      <c r="R36" s="133" t="str">
        <f>IF('Express° Variation - Validation'!U36="","",'Express° Variation - Validation'!U36)</f>
        <v/>
      </c>
      <c r="S36" s="134" t="str">
        <f>IF(VLOOKUP($F36,'∆Ct and 2^(-∆Ct) means'!$B$3:$BD$86,48,FALSE)=0,"",VLOOKUP($F36,'∆Ct and 2^(-∆Ct) means'!$B$3:$BD$86,48,FALSE))</f>
        <v/>
      </c>
      <c r="T36" s="133" t="str">
        <f>IF('Express° Variation - Validation'!X36="","",'Express° Variation - Validation'!X36)</f>
        <v/>
      </c>
      <c r="U36" s="134" t="str">
        <f>IF(VLOOKUP($F36,'∆Ct and 2^(-∆Ct) means'!$B$3:$BD$86,50,FALSE)=0,"",VLOOKUP($F36,'∆Ct and 2^(-∆Ct) means'!$B$3:$BD$86,50,FALSE))</f>
        <v/>
      </c>
      <c r="V36" s="133" t="str">
        <f>IF('Express° Variation - Validation'!AA36="","",'Express° Variation - Validation'!AA36)</f>
        <v/>
      </c>
      <c r="W36" s="134" t="str">
        <f>IF(VLOOKUP($F36,'∆Ct and 2^(-∆Ct) means'!$B$3:$BD$86,52,FALSE)=0,"",VLOOKUP($F36,'∆Ct and 2^(-∆Ct) means'!$B$3:$BD$86,52,FALSE))</f>
        <v/>
      </c>
      <c r="X36" s="133" t="str">
        <f>IF('Express° Variation - Validation'!AD36="","",'Express° Variation - Validation'!AD36)</f>
        <v/>
      </c>
      <c r="Y36" s="134" t="str">
        <f>IF(VLOOKUP($F36,'∆Ct and 2^(-∆Ct) means'!$B$3:$BD$86,54,FALSE)=0,"",VLOOKUP($F36,'∆Ct and 2^(-∆Ct) means'!$B$3:$BD$86,54,FALSE))</f>
        <v/>
      </c>
      <c r="Z36" s="133" t="str">
        <f>IF('Express° Variation - Validation'!AG36="","",'Express° Variation - Validation'!AG36)</f>
        <v/>
      </c>
      <c r="AA36" s="93" t="str">
        <f>IF('Gene Informations'!E37="","",'Gene Informations'!E37)</f>
        <v/>
      </c>
      <c r="AB36" s="201"/>
      <c r="AC36" s="201"/>
      <c r="AD36" s="201"/>
      <c r="AE36" s="201"/>
      <c r="AF36" s="201"/>
      <c r="AG36" s="201"/>
      <c r="AH36" s="201"/>
    </row>
    <row r="37" spans="1:34" ht="15.75" customHeight="1">
      <c r="A37" s="201"/>
      <c r="B37" s="201"/>
      <c r="C37" s="201"/>
      <c r="D37" s="93" t="str">
        <f>IF('Gene Informations'!A38="","",'Gene Informations'!A38)</f>
        <v/>
      </c>
      <c r="E37" s="93" t="str">
        <f>IF('Gene Informations'!B38="","",'Gene Informations'!B38)</f>
        <v/>
      </c>
      <c r="F37" s="93" t="str">
        <f>'Descriptive Heat Map '!E38</f>
        <v/>
      </c>
      <c r="G37" s="134" t="str">
        <f>IF(VLOOKUP($F37,'∆Ct and 2^(-∆Ct) means'!$B$3:$BD$86,36,FALSE)=0,"",VLOOKUP($F37,'∆Ct and 2^(-∆Ct) means'!$B$3:$BD$86,36,FALSE))</f>
        <v/>
      </c>
      <c r="H37" s="133" t="str">
        <f>IF('Express° Variation - Validation'!F37="","",'Express° Variation - Validation'!F37)</f>
        <v/>
      </c>
      <c r="I37" s="134" t="str">
        <f>IF(VLOOKUP($F37,'∆Ct and 2^(-∆Ct) means'!$B$3:$BD$86,38,FALSE)=0,"",VLOOKUP($F37,'∆Ct and 2^(-∆Ct) means'!$B$3:$BD$86,38,FALSE))</f>
        <v/>
      </c>
      <c r="J37" s="133" t="str">
        <f>IF('Express° Variation - Validation'!I37="","",'Express° Variation - Validation'!I37)</f>
        <v/>
      </c>
      <c r="K37" s="134" t="str">
        <f>IF(VLOOKUP($F37,'∆Ct and 2^(-∆Ct) means'!$B$3:$BD$86,40,FALSE)=0,"",VLOOKUP($F37,'∆Ct and 2^(-∆Ct) means'!$B$3:$BD$86,40,FALSE))</f>
        <v/>
      </c>
      <c r="L37" s="133" t="str">
        <f>IF('Express° Variation - Validation'!L37="","",'Express° Variation - Validation'!L37)</f>
        <v/>
      </c>
      <c r="M37" s="134" t="str">
        <f>IF(VLOOKUP($F37,'∆Ct and 2^(-∆Ct) means'!$B$3:$BD$86,42,FALSE)=0,"",VLOOKUP($F37,'∆Ct and 2^(-∆Ct) means'!$B$3:$BD$86,42,FALSE))</f>
        <v/>
      </c>
      <c r="N37" s="133" t="str">
        <f>IF('Express° Variation - Validation'!O37="","",'Express° Variation - Validation'!O37)</f>
        <v/>
      </c>
      <c r="O37" s="134" t="str">
        <f>IF(VLOOKUP($F37,'∆Ct and 2^(-∆Ct) means'!$B$3:$BD$86,44,FALSE)=0,"",VLOOKUP($F37,'∆Ct and 2^(-∆Ct) means'!$B$3:$BD$86,44,FALSE))</f>
        <v/>
      </c>
      <c r="P37" s="133" t="str">
        <f>IF('Express° Variation - Validation'!R37="","",'Express° Variation - Validation'!R37)</f>
        <v/>
      </c>
      <c r="Q37" s="134" t="str">
        <f>IF(VLOOKUP($F37,'∆Ct and 2^(-∆Ct) means'!$B$3:$BD$86,46,FALSE)=0,"",VLOOKUP($F37,'∆Ct and 2^(-∆Ct) means'!$B$3:$BD$86,46,FALSE))</f>
        <v/>
      </c>
      <c r="R37" s="133" t="str">
        <f>IF('Express° Variation - Validation'!U37="","",'Express° Variation - Validation'!U37)</f>
        <v/>
      </c>
      <c r="S37" s="134" t="str">
        <f>IF(VLOOKUP($F37,'∆Ct and 2^(-∆Ct) means'!$B$3:$BD$86,48,FALSE)=0,"",VLOOKUP($F37,'∆Ct and 2^(-∆Ct) means'!$B$3:$BD$86,48,FALSE))</f>
        <v/>
      </c>
      <c r="T37" s="133" t="str">
        <f>IF('Express° Variation - Validation'!X37="","",'Express° Variation - Validation'!X37)</f>
        <v/>
      </c>
      <c r="U37" s="134" t="str">
        <f>IF(VLOOKUP($F37,'∆Ct and 2^(-∆Ct) means'!$B$3:$BD$86,50,FALSE)=0,"",VLOOKUP($F37,'∆Ct and 2^(-∆Ct) means'!$B$3:$BD$86,50,FALSE))</f>
        <v/>
      </c>
      <c r="V37" s="133" t="str">
        <f>IF('Express° Variation - Validation'!AA37="","",'Express° Variation - Validation'!AA37)</f>
        <v/>
      </c>
      <c r="W37" s="134" t="str">
        <f>IF(VLOOKUP($F37,'∆Ct and 2^(-∆Ct) means'!$B$3:$BD$86,52,FALSE)=0,"",VLOOKUP($F37,'∆Ct and 2^(-∆Ct) means'!$B$3:$BD$86,52,FALSE))</f>
        <v/>
      </c>
      <c r="X37" s="133" t="str">
        <f>IF('Express° Variation - Validation'!AD37="","",'Express° Variation - Validation'!AD37)</f>
        <v/>
      </c>
      <c r="Y37" s="134" t="str">
        <f>IF(VLOOKUP($F37,'∆Ct and 2^(-∆Ct) means'!$B$3:$BD$86,54,FALSE)=0,"",VLOOKUP($F37,'∆Ct and 2^(-∆Ct) means'!$B$3:$BD$86,54,FALSE))</f>
        <v/>
      </c>
      <c r="Z37" s="133" t="str">
        <f>IF('Express° Variation - Validation'!AG37="","",'Express° Variation - Validation'!AG37)</f>
        <v/>
      </c>
      <c r="AA37" s="93" t="str">
        <f>IF('Gene Informations'!E38="","",'Gene Informations'!E38)</f>
        <v/>
      </c>
      <c r="AB37" s="201"/>
      <c r="AC37" s="201"/>
      <c r="AD37" s="201"/>
      <c r="AE37" s="201"/>
      <c r="AF37" s="201"/>
      <c r="AG37" s="201"/>
      <c r="AH37" s="201"/>
    </row>
    <row r="38" spans="1:34" ht="15.75" customHeight="1">
      <c r="A38" s="201"/>
      <c r="B38" s="201"/>
      <c r="C38" s="201"/>
      <c r="D38" s="93" t="str">
        <f>IF('Gene Informations'!A39="","",'Gene Informations'!A39)</f>
        <v/>
      </c>
      <c r="E38" s="93" t="str">
        <f>IF('Gene Informations'!B39="","",'Gene Informations'!B39)</f>
        <v/>
      </c>
      <c r="F38" s="93" t="str">
        <f>'Descriptive Heat Map '!E39</f>
        <v/>
      </c>
      <c r="G38" s="134" t="str">
        <f>IF(VLOOKUP($F38,'∆Ct and 2^(-∆Ct) means'!$B$3:$BD$86,36,FALSE)=0,"",VLOOKUP($F38,'∆Ct and 2^(-∆Ct) means'!$B$3:$BD$86,36,FALSE))</f>
        <v/>
      </c>
      <c r="H38" s="133" t="str">
        <f>IF('Express° Variation - Validation'!F38="","",'Express° Variation - Validation'!F38)</f>
        <v/>
      </c>
      <c r="I38" s="134" t="str">
        <f>IF(VLOOKUP($F38,'∆Ct and 2^(-∆Ct) means'!$B$3:$BD$86,38,FALSE)=0,"",VLOOKUP($F38,'∆Ct and 2^(-∆Ct) means'!$B$3:$BD$86,38,FALSE))</f>
        <v/>
      </c>
      <c r="J38" s="133" t="str">
        <f>IF('Express° Variation - Validation'!I38="","",'Express° Variation - Validation'!I38)</f>
        <v/>
      </c>
      <c r="K38" s="134" t="str">
        <f>IF(VLOOKUP($F38,'∆Ct and 2^(-∆Ct) means'!$B$3:$BD$86,40,FALSE)=0,"",VLOOKUP($F38,'∆Ct and 2^(-∆Ct) means'!$B$3:$BD$86,40,FALSE))</f>
        <v/>
      </c>
      <c r="L38" s="133" t="str">
        <f>IF('Express° Variation - Validation'!L38="","",'Express° Variation - Validation'!L38)</f>
        <v/>
      </c>
      <c r="M38" s="134" t="str">
        <f>IF(VLOOKUP($F38,'∆Ct and 2^(-∆Ct) means'!$B$3:$BD$86,42,FALSE)=0,"",VLOOKUP($F38,'∆Ct and 2^(-∆Ct) means'!$B$3:$BD$86,42,FALSE))</f>
        <v/>
      </c>
      <c r="N38" s="133" t="str">
        <f>IF('Express° Variation - Validation'!O38="","",'Express° Variation - Validation'!O38)</f>
        <v/>
      </c>
      <c r="O38" s="134" t="str">
        <f>IF(VLOOKUP($F38,'∆Ct and 2^(-∆Ct) means'!$B$3:$BD$86,44,FALSE)=0,"",VLOOKUP($F38,'∆Ct and 2^(-∆Ct) means'!$B$3:$BD$86,44,FALSE))</f>
        <v/>
      </c>
      <c r="P38" s="133" t="str">
        <f>IF('Express° Variation - Validation'!R38="","",'Express° Variation - Validation'!R38)</f>
        <v/>
      </c>
      <c r="Q38" s="134" t="str">
        <f>IF(VLOOKUP($F38,'∆Ct and 2^(-∆Ct) means'!$B$3:$BD$86,46,FALSE)=0,"",VLOOKUP($F38,'∆Ct and 2^(-∆Ct) means'!$B$3:$BD$86,46,FALSE))</f>
        <v/>
      </c>
      <c r="R38" s="133" t="str">
        <f>IF('Express° Variation - Validation'!U38="","",'Express° Variation - Validation'!U38)</f>
        <v/>
      </c>
      <c r="S38" s="134" t="str">
        <f>IF(VLOOKUP($F38,'∆Ct and 2^(-∆Ct) means'!$B$3:$BD$86,48,FALSE)=0,"",VLOOKUP($F38,'∆Ct and 2^(-∆Ct) means'!$B$3:$BD$86,48,FALSE))</f>
        <v/>
      </c>
      <c r="T38" s="133" t="str">
        <f>IF('Express° Variation - Validation'!X38="","",'Express° Variation - Validation'!X38)</f>
        <v/>
      </c>
      <c r="U38" s="134" t="str">
        <f>IF(VLOOKUP($F38,'∆Ct and 2^(-∆Ct) means'!$B$3:$BD$86,50,FALSE)=0,"",VLOOKUP($F38,'∆Ct and 2^(-∆Ct) means'!$B$3:$BD$86,50,FALSE))</f>
        <v/>
      </c>
      <c r="V38" s="133" t="str">
        <f>IF('Express° Variation - Validation'!AA38="","",'Express° Variation - Validation'!AA38)</f>
        <v/>
      </c>
      <c r="W38" s="134" t="str">
        <f>IF(VLOOKUP($F38,'∆Ct and 2^(-∆Ct) means'!$B$3:$BD$86,52,FALSE)=0,"",VLOOKUP($F38,'∆Ct and 2^(-∆Ct) means'!$B$3:$BD$86,52,FALSE))</f>
        <v/>
      </c>
      <c r="X38" s="133" t="str">
        <f>IF('Express° Variation - Validation'!AD38="","",'Express° Variation - Validation'!AD38)</f>
        <v/>
      </c>
      <c r="Y38" s="134" t="str">
        <f>IF(VLOOKUP($F38,'∆Ct and 2^(-∆Ct) means'!$B$3:$BD$86,54,FALSE)=0,"",VLOOKUP($F38,'∆Ct and 2^(-∆Ct) means'!$B$3:$BD$86,54,FALSE))</f>
        <v/>
      </c>
      <c r="Z38" s="133" t="str">
        <f>IF('Express° Variation - Validation'!AG38="","",'Express° Variation - Validation'!AG38)</f>
        <v/>
      </c>
      <c r="AA38" s="93" t="str">
        <f>IF('Gene Informations'!E39="","",'Gene Informations'!E39)</f>
        <v/>
      </c>
      <c r="AB38" s="201"/>
      <c r="AC38" s="201"/>
      <c r="AD38" s="201"/>
      <c r="AE38" s="201"/>
      <c r="AF38" s="201"/>
      <c r="AG38" s="201"/>
      <c r="AH38" s="201"/>
    </row>
    <row r="39" spans="1:34" ht="15.75" customHeight="1">
      <c r="A39" s="201"/>
      <c r="B39" s="201"/>
      <c r="C39" s="201"/>
      <c r="D39" s="93" t="str">
        <f>IF('Gene Informations'!A40="","",'Gene Informations'!A40)</f>
        <v/>
      </c>
      <c r="E39" s="93" t="str">
        <f>IF('Gene Informations'!B40="","",'Gene Informations'!B40)</f>
        <v/>
      </c>
      <c r="F39" s="93" t="str">
        <f>'Descriptive Heat Map '!E40</f>
        <v/>
      </c>
      <c r="G39" s="134" t="str">
        <f>IF(VLOOKUP($F39,'∆Ct and 2^(-∆Ct) means'!$B$3:$BD$86,36,FALSE)=0,"",VLOOKUP($F39,'∆Ct and 2^(-∆Ct) means'!$B$3:$BD$86,36,FALSE))</f>
        <v/>
      </c>
      <c r="H39" s="133" t="str">
        <f>IF('Express° Variation - Validation'!F39="","",'Express° Variation - Validation'!F39)</f>
        <v/>
      </c>
      <c r="I39" s="134" t="str">
        <f>IF(VLOOKUP($F39,'∆Ct and 2^(-∆Ct) means'!$B$3:$BD$86,38,FALSE)=0,"",VLOOKUP($F39,'∆Ct and 2^(-∆Ct) means'!$B$3:$BD$86,38,FALSE))</f>
        <v/>
      </c>
      <c r="J39" s="133" t="str">
        <f>IF('Express° Variation - Validation'!I39="","",'Express° Variation - Validation'!I39)</f>
        <v/>
      </c>
      <c r="K39" s="134" t="str">
        <f>IF(VLOOKUP($F39,'∆Ct and 2^(-∆Ct) means'!$B$3:$BD$86,40,FALSE)=0,"",VLOOKUP($F39,'∆Ct and 2^(-∆Ct) means'!$B$3:$BD$86,40,FALSE))</f>
        <v/>
      </c>
      <c r="L39" s="133" t="str">
        <f>IF('Express° Variation - Validation'!L39="","",'Express° Variation - Validation'!L39)</f>
        <v/>
      </c>
      <c r="M39" s="134" t="str">
        <f>IF(VLOOKUP($F39,'∆Ct and 2^(-∆Ct) means'!$B$3:$BD$86,42,FALSE)=0,"",VLOOKUP($F39,'∆Ct and 2^(-∆Ct) means'!$B$3:$BD$86,42,FALSE))</f>
        <v/>
      </c>
      <c r="N39" s="133" t="str">
        <f>IF('Express° Variation - Validation'!O39="","",'Express° Variation - Validation'!O39)</f>
        <v/>
      </c>
      <c r="O39" s="134" t="str">
        <f>IF(VLOOKUP($F39,'∆Ct and 2^(-∆Ct) means'!$B$3:$BD$86,44,FALSE)=0,"",VLOOKUP($F39,'∆Ct and 2^(-∆Ct) means'!$B$3:$BD$86,44,FALSE))</f>
        <v/>
      </c>
      <c r="P39" s="133" t="str">
        <f>IF('Express° Variation - Validation'!R39="","",'Express° Variation - Validation'!R39)</f>
        <v/>
      </c>
      <c r="Q39" s="134" t="str">
        <f>IF(VLOOKUP($F39,'∆Ct and 2^(-∆Ct) means'!$B$3:$BD$86,46,FALSE)=0,"",VLOOKUP($F39,'∆Ct and 2^(-∆Ct) means'!$B$3:$BD$86,46,FALSE))</f>
        <v/>
      </c>
      <c r="R39" s="133" t="str">
        <f>IF('Express° Variation - Validation'!U39="","",'Express° Variation - Validation'!U39)</f>
        <v/>
      </c>
      <c r="S39" s="134" t="str">
        <f>IF(VLOOKUP($F39,'∆Ct and 2^(-∆Ct) means'!$B$3:$BD$86,48,FALSE)=0,"",VLOOKUP($F39,'∆Ct and 2^(-∆Ct) means'!$B$3:$BD$86,48,FALSE))</f>
        <v/>
      </c>
      <c r="T39" s="133" t="str">
        <f>IF('Express° Variation - Validation'!X39="","",'Express° Variation - Validation'!X39)</f>
        <v/>
      </c>
      <c r="U39" s="134" t="str">
        <f>IF(VLOOKUP($F39,'∆Ct and 2^(-∆Ct) means'!$B$3:$BD$86,50,FALSE)=0,"",VLOOKUP($F39,'∆Ct and 2^(-∆Ct) means'!$B$3:$BD$86,50,FALSE))</f>
        <v/>
      </c>
      <c r="V39" s="133" t="str">
        <f>IF('Express° Variation - Validation'!AA39="","",'Express° Variation - Validation'!AA39)</f>
        <v/>
      </c>
      <c r="W39" s="134" t="str">
        <f>IF(VLOOKUP($F39,'∆Ct and 2^(-∆Ct) means'!$B$3:$BD$86,52,FALSE)=0,"",VLOOKUP($F39,'∆Ct and 2^(-∆Ct) means'!$B$3:$BD$86,52,FALSE))</f>
        <v/>
      </c>
      <c r="X39" s="133" t="str">
        <f>IF('Express° Variation - Validation'!AD39="","",'Express° Variation - Validation'!AD39)</f>
        <v/>
      </c>
      <c r="Y39" s="134" t="str">
        <f>IF(VLOOKUP($F39,'∆Ct and 2^(-∆Ct) means'!$B$3:$BD$86,54,FALSE)=0,"",VLOOKUP($F39,'∆Ct and 2^(-∆Ct) means'!$B$3:$BD$86,54,FALSE))</f>
        <v/>
      </c>
      <c r="Z39" s="133" t="str">
        <f>IF('Express° Variation - Validation'!AG39="","",'Express° Variation - Validation'!AG39)</f>
        <v/>
      </c>
      <c r="AA39" s="93" t="str">
        <f>IF('Gene Informations'!E40="","",'Gene Informations'!E40)</f>
        <v/>
      </c>
      <c r="AB39" s="201"/>
      <c r="AC39" s="201"/>
      <c r="AD39" s="201"/>
      <c r="AE39" s="201"/>
      <c r="AF39" s="201"/>
      <c r="AG39" s="201"/>
      <c r="AH39" s="201"/>
    </row>
    <row r="40" spans="1:34" ht="15.75" customHeight="1">
      <c r="A40" s="201"/>
      <c r="B40" s="201"/>
      <c r="C40" s="201"/>
      <c r="D40" s="93" t="str">
        <f>IF('Gene Informations'!A41="","",'Gene Informations'!A41)</f>
        <v/>
      </c>
      <c r="E40" s="93" t="str">
        <f>IF('Gene Informations'!B41="","",'Gene Informations'!B41)</f>
        <v/>
      </c>
      <c r="F40" s="93" t="str">
        <f>'Descriptive Heat Map '!E41</f>
        <v/>
      </c>
      <c r="G40" s="134" t="str">
        <f>IF(VLOOKUP($F40,'∆Ct and 2^(-∆Ct) means'!$B$3:$BD$86,36,FALSE)=0,"",VLOOKUP($F40,'∆Ct and 2^(-∆Ct) means'!$B$3:$BD$86,36,FALSE))</f>
        <v/>
      </c>
      <c r="H40" s="133" t="str">
        <f>IF('Express° Variation - Validation'!F40="","",'Express° Variation - Validation'!F40)</f>
        <v/>
      </c>
      <c r="I40" s="134" t="str">
        <f>IF(VLOOKUP($F40,'∆Ct and 2^(-∆Ct) means'!$B$3:$BD$86,38,FALSE)=0,"",VLOOKUP($F40,'∆Ct and 2^(-∆Ct) means'!$B$3:$BD$86,38,FALSE))</f>
        <v/>
      </c>
      <c r="J40" s="133" t="str">
        <f>IF('Express° Variation - Validation'!I40="","",'Express° Variation - Validation'!I40)</f>
        <v/>
      </c>
      <c r="K40" s="134" t="str">
        <f>IF(VLOOKUP($F40,'∆Ct and 2^(-∆Ct) means'!$B$3:$BD$86,40,FALSE)=0,"",VLOOKUP($F40,'∆Ct and 2^(-∆Ct) means'!$B$3:$BD$86,40,FALSE))</f>
        <v/>
      </c>
      <c r="L40" s="133" t="str">
        <f>IF('Express° Variation - Validation'!L40="","",'Express° Variation - Validation'!L40)</f>
        <v/>
      </c>
      <c r="M40" s="134" t="str">
        <f>IF(VLOOKUP($F40,'∆Ct and 2^(-∆Ct) means'!$B$3:$BD$86,42,FALSE)=0,"",VLOOKUP($F40,'∆Ct and 2^(-∆Ct) means'!$B$3:$BD$86,42,FALSE))</f>
        <v/>
      </c>
      <c r="N40" s="133" t="str">
        <f>IF('Express° Variation - Validation'!O40="","",'Express° Variation - Validation'!O40)</f>
        <v/>
      </c>
      <c r="O40" s="134" t="str">
        <f>IF(VLOOKUP($F40,'∆Ct and 2^(-∆Ct) means'!$B$3:$BD$86,44,FALSE)=0,"",VLOOKUP($F40,'∆Ct and 2^(-∆Ct) means'!$B$3:$BD$86,44,FALSE))</f>
        <v/>
      </c>
      <c r="P40" s="133" t="str">
        <f>IF('Express° Variation - Validation'!R40="","",'Express° Variation - Validation'!R40)</f>
        <v/>
      </c>
      <c r="Q40" s="134" t="str">
        <f>IF(VLOOKUP($F40,'∆Ct and 2^(-∆Ct) means'!$B$3:$BD$86,46,FALSE)=0,"",VLOOKUP($F40,'∆Ct and 2^(-∆Ct) means'!$B$3:$BD$86,46,FALSE))</f>
        <v/>
      </c>
      <c r="R40" s="133" t="str">
        <f>IF('Express° Variation - Validation'!U40="","",'Express° Variation - Validation'!U40)</f>
        <v/>
      </c>
      <c r="S40" s="134" t="str">
        <f>IF(VLOOKUP($F40,'∆Ct and 2^(-∆Ct) means'!$B$3:$BD$86,48,FALSE)=0,"",VLOOKUP($F40,'∆Ct and 2^(-∆Ct) means'!$B$3:$BD$86,48,FALSE))</f>
        <v/>
      </c>
      <c r="T40" s="133" t="str">
        <f>IF('Express° Variation - Validation'!X40="","",'Express° Variation - Validation'!X40)</f>
        <v/>
      </c>
      <c r="U40" s="134" t="str">
        <f>IF(VLOOKUP($F40,'∆Ct and 2^(-∆Ct) means'!$B$3:$BD$86,50,FALSE)=0,"",VLOOKUP($F40,'∆Ct and 2^(-∆Ct) means'!$B$3:$BD$86,50,FALSE))</f>
        <v/>
      </c>
      <c r="V40" s="133" t="str">
        <f>IF('Express° Variation - Validation'!AA40="","",'Express° Variation - Validation'!AA40)</f>
        <v/>
      </c>
      <c r="W40" s="134" t="str">
        <f>IF(VLOOKUP($F40,'∆Ct and 2^(-∆Ct) means'!$B$3:$BD$86,52,FALSE)=0,"",VLOOKUP($F40,'∆Ct and 2^(-∆Ct) means'!$B$3:$BD$86,52,FALSE))</f>
        <v/>
      </c>
      <c r="X40" s="133" t="str">
        <f>IF('Express° Variation - Validation'!AD40="","",'Express° Variation - Validation'!AD40)</f>
        <v/>
      </c>
      <c r="Y40" s="134" t="str">
        <f>IF(VLOOKUP($F40,'∆Ct and 2^(-∆Ct) means'!$B$3:$BD$86,54,FALSE)=0,"",VLOOKUP($F40,'∆Ct and 2^(-∆Ct) means'!$B$3:$BD$86,54,FALSE))</f>
        <v/>
      </c>
      <c r="Z40" s="133" t="str">
        <f>IF('Express° Variation - Validation'!AG40="","",'Express° Variation - Validation'!AG40)</f>
        <v/>
      </c>
      <c r="AA40" s="93" t="str">
        <f>IF('Gene Informations'!E41="","",'Gene Informations'!E41)</f>
        <v/>
      </c>
      <c r="AB40" s="201"/>
      <c r="AC40" s="201"/>
      <c r="AD40" s="201"/>
      <c r="AE40" s="201"/>
      <c r="AF40" s="201"/>
      <c r="AG40" s="201"/>
      <c r="AH40" s="201"/>
    </row>
    <row r="41" spans="1:34" ht="15.75" customHeight="1">
      <c r="A41" s="201"/>
      <c r="B41" s="201"/>
      <c r="C41" s="201"/>
      <c r="D41" s="93" t="str">
        <f>IF('Gene Informations'!A42="","",'Gene Informations'!A42)</f>
        <v/>
      </c>
      <c r="E41" s="93" t="str">
        <f>IF('Gene Informations'!B42="","",'Gene Informations'!B42)</f>
        <v/>
      </c>
      <c r="F41" s="93" t="str">
        <f>'Descriptive Heat Map '!E42</f>
        <v/>
      </c>
      <c r="G41" s="134" t="str">
        <f>IF(VLOOKUP($F41,'∆Ct and 2^(-∆Ct) means'!$B$3:$BD$86,36,FALSE)=0,"",VLOOKUP($F41,'∆Ct and 2^(-∆Ct) means'!$B$3:$BD$86,36,FALSE))</f>
        <v/>
      </c>
      <c r="H41" s="133" t="str">
        <f>IF('Express° Variation - Validation'!F41="","",'Express° Variation - Validation'!F41)</f>
        <v/>
      </c>
      <c r="I41" s="134" t="str">
        <f>IF(VLOOKUP($F41,'∆Ct and 2^(-∆Ct) means'!$B$3:$BD$86,38,FALSE)=0,"",VLOOKUP($F41,'∆Ct and 2^(-∆Ct) means'!$B$3:$BD$86,38,FALSE))</f>
        <v/>
      </c>
      <c r="J41" s="133" t="str">
        <f>IF('Express° Variation - Validation'!I41="","",'Express° Variation - Validation'!I41)</f>
        <v/>
      </c>
      <c r="K41" s="134" t="str">
        <f>IF(VLOOKUP($F41,'∆Ct and 2^(-∆Ct) means'!$B$3:$BD$86,40,FALSE)=0,"",VLOOKUP($F41,'∆Ct and 2^(-∆Ct) means'!$B$3:$BD$86,40,FALSE))</f>
        <v/>
      </c>
      <c r="L41" s="133" t="str">
        <f>IF('Express° Variation - Validation'!L41="","",'Express° Variation - Validation'!L41)</f>
        <v/>
      </c>
      <c r="M41" s="134" t="str">
        <f>IF(VLOOKUP($F41,'∆Ct and 2^(-∆Ct) means'!$B$3:$BD$86,42,FALSE)=0,"",VLOOKUP($F41,'∆Ct and 2^(-∆Ct) means'!$B$3:$BD$86,42,FALSE))</f>
        <v/>
      </c>
      <c r="N41" s="133" t="str">
        <f>IF('Express° Variation - Validation'!O41="","",'Express° Variation - Validation'!O41)</f>
        <v/>
      </c>
      <c r="O41" s="134" t="str">
        <f>IF(VLOOKUP($F41,'∆Ct and 2^(-∆Ct) means'!$B$3:$BD$86,44,FALSE)=0,"",VLOOKUP($F41,'∆Ct and 2^(-∆Ct) means'!$B$3:$BD$86,44,FALSE))</f>
        <v/>
      </c>
      <c r="P41" s="133" t="str">
        <f>IF('Express° Variation - Validation'!R41="","",'Express° Variation - Validation'!R41)</f>
        <v/>
      </c>
      <c r="Q41" s="134" t="str">
        <f>IF(VLOOKUP($F41,'∆Ct and 2^(-∆Ct) means'!$B$3:$BD$86,46,FALSE)=0,"",VLOOKUP($F41,'∆Ct and 2^(-∆Ct) means'!$B$3:$BD$86,46,FALSE))</f>
        <v/>
      </c>
      <c r="R41" s="133" t="str">
        <f>IF('Express° Variation - Validation'!U41="","",'Express° Variation - Validation'!U41)</f>
        <v/>
      </c>
      <c r="S41" s="134" t="str">
        <f>IF(VLOOKUP($F41,'∆Ct and 2^(-∆Ct) means'!$B$3:$BD$86,48,FALSE)=0,"",VLOOKUP($F41,'∆Ct and 2^(-∆Ct) means'!$B$3:$BD$86,48,FALSE))</f>
        <v/>
      </c>
      <c r="T41" s="133" t="str">
        <f>IF('Express° Variation - Validation'!X41="","",'Express° Variation - Validation'!X41)</f>
        <v/>
      </c>
      <c r="U41" s="134" t="str">
        <f>IF(VLOOKUP($F41,'∆Ct and 2^(-∆Ct) means'!$B$3:$BD$86,50,FALSE)=0,"",VLOOKUP($F41,'∆Ct and 2^(-∆Ct) means'!$B$3:$BD$86,50,FALSE))</f>
        <v/>
      </c>
      <c r="V41" s="133" t="str">
        <f>IF('Express° Variation - Validation'!AA41="","",'Express° Variation - Validation'!AA41)</f>
        <v/>
      </c>
      <c r="W41" s="134" t="str">
        <f>IF(VLOOKUP($F41,'∆Ct and 2^(-∆Ct) means'!$B$3:$BD$86,52,FALSE)=0,"",VLOOKUP($F41,'∆Ct and 2^(-∆Ct) means'!$B$3:$BD$86,52,FALSE))</f>
        <v/>
      </c>
      <c r="X41" s="133" t="str">
        <f>IF('Express° Variation - Validation'!AD41="","",'Express° Variation - Validation'!AD41)</f>
        <v/>
      </c>
      <c r="Y41" s="134" t="str">
        <f>IF(VLOOKUP($F41,'∆Ct and 2^(-∆Ct) means'!$B$3:$BD$86,54,FALSE)=0,"",VLOOKUP($F41,'∆Ct and 2^(-∆Ct) means'!$B$3:$BD$86,54,FALSE))</f>
        <v/>
      </c>
      <c r="Z41" s="133" t="str">
        <f>IF('Express° Variation - Validation'!AG41="","",'Express° Variation - Validation'!AG41)</f>
        <v/>
      </c>
      <c r="AA41" s="93" t="str">
        <f>IF('Gene Informations'!E42="","",'Gene Informations'!E42)</f>
        <v/>
      </c>
      <c r="AB41" s="201"/>
      <c r="AC41" s="201"/>
      <c r="AD41" s="201"/>
      <c r="AE41" s="201"/>
      <c r="AF41" s="201"/>
      <c r="AG41" s="201"/>
      <c r="AH41" s="201"/>
    </row>
    <row r="42" spans="1:34" ht="15.75" customHeight="1">
      <c r="A42" s="201"/>
      <c r="B42" s="201"/>
      <c r="C42" s="201"/>
      <c r="D42" s="93" t="str">
        <f>IF('Gene Informations'!A43="","",'Gene Informations'!A43)</f>
        <v/>
      </c>
      <c r="E42" s="93" t="str">
        <f>IF('Gene Informations'!B43="","",'Gene Informations'!B43)</f>
        <v/>
      </c>
      <c r="F42" s="93" t="str">
        <f>'Descriptive Heat Map '!E43</f>
        <v/>
      </c>
      <c r="G42" s="134" t="str">
        <f>IF(VLOOKUP($F42,'∆Ct and 2^(-∆Ct) means'!$B$3:$BD$86,36,FALSE)=0,"",VLOOKUP($F42,'∆Ct and 2^(-∆Ct) means'!$B$3:$BD$86,36,FALSE))</f>
        <v/>
      </c>
      <c r="H42" s="133" t="str">
        <f>IF('Express° Variation - Validation'!F42="","",'Express° Variation - Validation'!F42)</f>
        <v/>
      </c>
      <c r="I42" s="134" t="str">
        <f>IF(VLOOKUP($F42,'∆Ct and 2^(-∆Ct) means'!$B$3:$BD$86,38,FALSE)=0,"",VLOOKUP($F42,'∆Ct and 2^(-∆Ct) means'!$B$3:$BD$86,38,FALSE))</f>
        <v/>
      </c>
      <c r="J42" s="133" t="str">
        <f>IF('Express° Variation - Validation'!I42="","",'Express° Variation - Validation'!I42)</f>
        <v/>
      </c>
      <c r="K42" s="134" t="str">
        <f>IF(VLOOKUP($F42,'∆Ct and 2^(-∆Ct) means'!$B$3:$BD$86,40,FALSE)=0,"",VLOOKUP($F42,'∆Ct and 2^(-∆Ct) means'!$B$3:$BD$86,40,FALSE))</f>
        <v/>
      </c>
      <c r="L42" s="133" t="str">
        <f>IF('Express° Variation - Validation'!L42="","",'Express° Variation - Validation'!L42)</f>
        <v/>
      </c>
      <c r="M42" s="134" t="str">
        <f>IF(VLOOKUP($F42,'∆Ct and 2^(-∆Ct) means'!$B$3:$BD$86,42,FALSE)=0,"",VLOOKUP($F42,'∆Ct and 2^(-∆Ct) means'!$B$3:$BD$86,42,FALSE))</f>
        <v/>
      </c>
      <c r="N42" s="133" t="str">
        <f>IF('Express° Variation - Validation'!O42="","",'Express° Variation - Validation'!O42)</f>
        <v/>
      </c>
      <c r="O42" s="134" t="str">
        <f>IF(VLOOKUP($F42,'∆Ct and 2^(-∆Ct) means'!$B$3:$BD$86,44,FALSE)=0,"",VLOOKUP($F42,'∆Ct and 2^(-∆Ct) means'!$B$3:$BD$86,44,FALSE))</f>
        <v/>
      </c>
      <c r="P42" s="133" t="str">
        <f>IF('Express° Variation - Validation'!R42="","",'Express° Variation - Validation'!R42)</f>
        <v/>
      </c>
      <c r="Q42" s="134" t="str">
        <f>IF(VLOOKUP($F42,'∆Ct and 2^(-∆Ct) means'!$B$3:$BD$86,46,FALSE)=0,"",VLOOKUP($F42,'∆Ct and 2^(-∆Ct) means'!$B$3:$BD$86,46,FALSE))</f>
        <v/>
      </c>
      <c r="R42" s="133" t="str">
        <f>IF('Express° Variation - Validation'!U42="","",'Express° Variation - Validation'!U42)</f>
        <v/>
      </c>
      <c r="S42" s="134" t="str">
        <f>IF(VLOOKUP($F42,'∆Ct and 2^(-∆Ct) means'!$B$3:$BD$86,48,FALSE)=0,"",VLOOKUP($F42,'∆Ct and 2^(-∆Ct) means'!$B$3:$BD$86,48,FALSE))</f>
        <v/>
      </c>
      <c r="T42" s="133" t="str">
        <f>IF('Express° Variation - Validation'!X42="","",'Express° Variation - Validation'!X42)</f>
        <v/>
      </c>
      <c r="U42" s="134" t="str">
        <f>IF(VLOOKUP($F42,'∆Ct and 2^(-∆Ct) means'!$B$3:$BD$86,50,FALSE)=0,"",VLOOKUP($F42,'∆Ct and 2^(-∆Ct) means'!$B$3:$BD$86,50,FALSE))</f>
        <v/>
      </c>
      <c r="V42" s="133" t="str">
        <f>IF('Express° Variation - Validation'!AA42="","",'Express° Variation - Validation'!AA42)</f>
        <v/>
      </c>
      <c r="W42" s="134" t="str">
        <f>IF(VLOOKUP($F42,'∆Ct and 2^(-∆Ct) means'!$B$3:$BD$86,52,FALSE)=0,"",VLOOKUP($F42,'∆Ct and 2^(-∆Ct) means'!$B$3:$BD$86,52,FALSE))</f>
        <v/>
      </c>
      <c r="X42" s="133" t="str">
        <f>IF('Express° Variation - Validation'!AD42="","",'Express° Variation - Validation'!AD42)</f>
        <v/>
      </c>
      <c r="Y42" s="134" t="str">
        <f>IF(VLOOKUP($F42,'∆Ct and 2^(-∆Ct) means'!$B$3:$BD$86,54,FALSE)=0,"",VLOOKUP($F42,'∆Ct and 2^(-∆Ct) means'!$B$3:$BD$86,54,FALSE))</f>
        <v/>
      </c>
      <c r="Z42" s="133" t="str">
        <f>IF('Express° Variation - Validation'!AG42="","",'Express° Variation - Validation'!AG42)</f>
        <v/>
      </c>
      <c r="AA42" s="93" t="str">
        <f>IF('Gene Informations'!E43="","",'Gene Informations'!E43)</f>
        <v/>
      </c>
      <c r="AB42" s="201"/>
      <c r="AC42" s="201"/>
      <c r="AD42" s="201"/>
      <c r="AE42" s="201"/>
      <c r="AF42" s="201"/>
      <c r="AG42" s="201"/>
      <c r="AH42" s="201"/>
    </row>
    <row r="43" spans="1:34" ht="15.75" customHeight="1">
      <c r="A43" s="201"/>
      <c r="B43" s="201"/>
      <c r="C43" s="201"/>
      <c r="D43" s="93" t="str">
        <f>IF('Gene Informations'!A44="","",'Gene Informations'!A44)</f>
        <v/>
      </c>
      <c r="E43" s="93" t="str">
        <f>IF('Gene Informations'!B44="","",'Gene Informations'!B44)</f>
        <v/>
      </c>
      <c r="F43" s="93" t="str">
        <f>'Descriptive Heat Map '!E44</f>
        <v/>
      </c>
      <c r="G43" s="134" t="str">
        <f>IF(VLOOKUP($F43,'∆Ct and 2^(-∆Ct) means'!$B$3:$BD$86,36,FALSE)=0,"",VLOOKUP($F43,'∆Ct and 2^(-∆Ct) means'!$B$3:$BD$86,36,FALSE))</f>
        <v/>
      </c>
      <c r="H43" s="133" t="str">
        <f>IF('Express° Variation - Validation'!F43="","",'Express° Variation - Validation'!F43)</f>
        <v/>
      </c>
      <c r="I43" s="134" t="str">
        <f>IF(VLOOKUP($F43,'∆Ct and 2^(-∆Ct) means'!$B$3:$BD$86,38,FALSE)=0,"",VLOOKUP($F43,'∆Ct and 2^(-∆Ct) means'!$B$3:$BD$86,38,FALSE))</f>
        <v/>
      </c>
      <c r="J43" s="133" t="str">
        <f>IF('Express° Variation - Validation'!I43="","",'Express° Variation - Validation'!I43)</f>
        <v/>
      </c>
      <c r="K43" s="134" t="str">
        <f>IF(VLOOKUP($F43,'∆Ct and 2^(-∆Ct) means'!$B$3:$BD$86,40,FALSE)=0,"",VLOOKUP($F43,'∆Ct and 2^(-∆Ct) means'!$B$3:$BD$86,40,FALSE))</f>
        <v/>
      </c>
      <c r="L43" s="133" t="str">
        <f>IF('Express° Variation - Validation'!L43="","",'Express° Variation - Validation'!L43)</f>
        <v/>
      </c>
      <c r="M43" s="134" t="str">
        <f>IF(VLOOKUP($F43,'∆Ct and 2^(-∆Ct) means'!$B$3:$BD$86,42,FALSE)=0,"",VLOOKUP($F43,'∆Ct and 2^(-∆Ct) means'!$B$3:$BD$86,42,FALSE))</f>
        <v/>
      </c>
      <c r="N43" s="133" t="str">
        <f>IF('Express° Variation - Validation'!O43="","",'Express° Variation - Validation'!O43)</f>
        <v/>
      </c>
      <c r="O43" s="134" t="str">
        <f>IF(VLOOKUP($F43,'∆Ct and 2^(-∆Ct) means'!$B$3:$BD$86,44,FALSE)=0,"",VLOOKUP($F43,'∆Ct and 2^(-∆Ct) means'!$B$3:$BD$86,44,FALSE))</f>
        <v/>
      </c>
      <c r="P43" s="133" t="str">
        <f>IF('Express° Variation - Validation'!R43="","",'Express° Variation - Validation'!R43)</f>
        <v/>
      </c>
      <c r="Q43" s="134" t="str">
        <f>IF(VLOOKUP($F43,'∆Ct and 2^(-∆Ct) means'!$B$3:$BD$86,46,FALSE)=0,"",VLOOKUP($F43,'∆Ct and 2^(-∆Ct) means'!$B$3:$BD$86,46,FALSE))</f>
        <v/>
      </c>
      <c r="R43" s="133" t="str">
        <f>IF('Express° Variation - Validation'!U43="","",'Express° Variation - Validation'!U43)</f>
        <v/>
      </c>
      <c r="S43" s="134" t="str">
        <f>IF(VLOOKUP($F43,'∆Ct and 2^(-∆Ct) means'!$B$3:$BD$86,48,FALSE)=0,"",VLOOKUP($F43,'∆Ct and 2^(-∆Ct) means'!$B$3:$BD$86,48,FALSE))</f>
        <v/>
      </c>
      <c r="T43" s="133" t="str">
        <f>IF('Express° Variation - Validation'!X43="","",'Express° Variation - Validation'!X43)</f>
        <v/>
      </c>
      <c r="U43" s="134" t="str">
        <f>IF(VLOOKUP($F43,'∆Ct and 2^(-∆Ct) means'!$B$3:$BD$86,50,FALSE)=0,"",VLOOKUP($F43,'∆Ct and 2^(-∆Ct) means'!$B$3:$BD$86,50,FALSE))</f>
        <v/>
      </c>
      <c r="V43" s="133" t="str">
        <f>IF('Express° Variation - Validation'!AA43="","",'Express° Variation - Validation'!AA43)</f>
        <v/>
      </c>
      <c r="W43" s="134" t="str">
        <f>IF(VLOOKUP($F43,'∆Ct and 2^(-∆Ct) means'!$B$3:$BD$86,52,FALSE)=0,"",VLOOKUP($F43,'∆Ct and 2^(-∆Ct) means'!$B$3:$BD$86,52,FALSE))</f>
        <v/>
      </c>
      <c r="X43" s="133" t="str">
        <f>IF('Express° Variation - Validation'!AD43="","",'Express° Variation - Validation'!AD43)</f>
        <v/>
      </c>
      <c r="Y43" s="134" t="str">
        <f>IF(VLOOKUP($F43,'∆Ct and 2^(-∆Ct) means'!$B$3:$BD$86,54,FALSE)=0,"",VLOOKUP($F43,'∆Ct and 2^(-∆Ct) means'!$B$3:$BD$86,54,FALSE))</f>
        <v/>
      </c>
      <c r="Z43" s="133" t="str">
        <f>IF('Express° Variation - Validation'!AG43="","",'Express° Variation - Validation'!AG43)</f>
        <v/>
      </c>
      <c r="AA43" s="93" t="str">
        <f>IF('Gene Informations'!E44="","",'Gene Informations'!E44)</f>
        <v/>
      </c>
      <c r="AB43" s="201"/>
      <c r="AC43" s="201"/>
      <c r="AD43" s="201"/>
      <c r="AE43" s="201"/>
      <c r="AF43" s="201"/>
      <c r="AG43" s="201"/>
      <c r="AH43" s="201"/>
    </row>
    <row r="44" spans="1:34" ht="15.75" customHeight="1">
      <c r="A44" s="201"/>
      <c r="B44" s="201"/>
      <c r="C44" s="201"/>
      <c r="D44" s="93" t="str">
        <f>IF('Gene Informations'!A45="","",'Gene Informations'!A45)</f>
        <v/>
      </c>
      <c r="E44" s="93" t="str">
        <f>IF('Gene Informations'!B45="","",'Gene Informations'!B45)</f>
        <v/>
      </c>
      <c r="F44" s="93" t="str">
        <f>'Descriptive Heat Map '!E45</f>
        <v/>
      </c>
      <c r="G44" s="134" t="str">
        <f>IF(VLOOKUP($F44,'∆Ct and 2^(-∆Ct) means'!$B$3:$BD$86,36,FALSE)=0,"",VLOOKUP($F44,'∆Ct and 2^(-∆Ct) means'!$B$3:$BD$86,36,FALSE))</f>
        <v/>
      </c>
      <c r="H44" s="133" t="str">
        <f>IF('Express° Variation - Validation'!F44="","",'Express° Variation - Validation'!F44)</f>
        <v/>
      </c>
      <c r="I44" s="134" t="str">
        <f>IF(VLOOKUP($F44,'∆Ct and 2^(-∆Ct) means'!$B$3:$BD$86,38,FALSE)=0,"",VLOOKUP($F44,'∆Ct and 2^(-∆Ct) means'!$B$3:$BD$86,38,FALSE))</f>
        <v/>
      </c>
      <c r="J44" s="133" t="str">
        <f>IF('Express° Variation - Validation'!I44="","",'Express° Variation - Validation'!I44)</f>
        <v/>
      </c>
      <c r="K44" s="134" t="str">
        <f>IF(VLOOKUP($F44,'∆Ct and 2^(-∆Ct) means'!$B$3:$BD$86,40,FALSE)=0,"",VLOOKUP($F44,'∆Ct and 2^(-∆Ct) means'!$B$3:$BD$86,40,FALSE))</f>
        <v/>
      </c>
      <c r="L44" s="133" t="str">
        <f>IF('Express° Variation - Validation'!L44="","",'Express° Variation - Validation'!L44)</f>
        <v/>
      </c>
      <c r="M44" s="134" t="str">
        <f>IF(VLOOKUP($F44,'∆Ct and 2^(-∆Ct) means'!$B$3:$BD$86,42,FALSE)=0,"",VLOOKUP($F44,'∆Ct and 2^(-∆Ct) means'!$B$3:$BD$86,42,FALSE))</f>
        <v/>
      </c>
      <c r="N44" s="133" t="str">
        <f>IF('Express° Variation - Validation'!O44="","",'Express° Variation - Validation'!O44)</f>
        <v/>
      </c>
      <c r="O44" s="134" t="str">
        <f>IF(VLOOKUP($F44,'∆Ct and 2^(-∆Ct) means'!$B$3:$BD$86,44,FALSE)=0,"",VLOOKUP($F44,'∆Ct and 2^(-∆Ct) means'!$B$3:$BD$86,44,FALSE))</f>
        <v/>
      </c>
      <c r="P44" s="133" t="str">
        <f>IF('Express° Variation - Validation'!R44="","",'Express° Variation - Validation'!R44)</f>
        <v/>
      </c>
      <c r="Q44" s="134" t="str">
        <f>IF(VLOOKUP($F44,'∆Ct and 2^(-∆Ct) means'!$B$3:$BD$86,46,FALSE)=0,"",VLOOKUP($F44,'∆Ct and 2^(-∆Ct) means'!$B$3:$BD$86,46,FALSE))</f>
        <v/>
      </c>
      <c r="R44" s="133" t="str">
        <f>IF('Express° Variation - Validation'!U44="","",'Express° Variation - Validation'!U44)</f>
        <v/>
      </c>
      <c r="S44" s="134" t="str">
        <f>IF(VLOOKUP($F44,'∆Ct and 2^(-∆Ct) means'!$B$3:$BD$86,48,FALSE)=0,"",VLOOKUP($F44,'∆Ct and 2^(-∆Ct) means'!$B$3:$BD$86,48,FALSE))</f>
        <v/>
      </c>
      <c r="T44" s="133" t="str">
        <f>IF('Express° Variation - Validation'!X44="","",'Express° Variation - Validation'!X44)</f>
        <v/>
      </c>
      <c r="U44" s="134" t="str">
        <f>IF(VLOOKUP($F44,'∆Ct and 2^(-∆Ct) means'!$B$3:$BD$86,50,FALSE)=0,"",VLOOKUP($F44,'∆Ct and 2^(-∆Ct) means'!$B$3:$BD$86,50,FALSE))</f>
        <v/>
      </c>
      <c r="V44" s="133" t="str">
        <f>IF('Express° Variation - Validation'!AA44="","",'Express° Variation - Validation'!AA44)</f>
        <v/>
      </c>
      <c r="W44" s="134" t="str">
        <f>IF(VLOOKUP($F44,'∆Ct and 2^(-∆Ct) means'!$B$3:$BD$86,52,FALSE)=0,"",VLOOKUP($F44,'∆Ct and 2^(-∆Ct) means'!$B$3:$BD$86,52,FALSE))</f>
        <v/>
      </c>
      <c r="X44" s="133" t="str">
        <f>IF('Express° Variation - Validation'!AD44="","",'Express° Variation - Validation'!AD44)</f>
        <v/>
      </c>
      <c r="Y44" s="134" t="str">
        <f>IF(VLOOKUP($F44,'∆Ct and 2^(-∆Ct) means'!$B$3:$BD$86,54,FALSE)=0,"",VLOOKUP($F44,'∆Ct and 2^(-∆Ct) means'!$B$3:$BD$86,54,FALSE))</f>
        <v/>
      </c>
      <c r="Z44" s="133" t="str">
        <f>IF('Express° Variation - Validation'!AG44="","",'Express° Variation - Validation'!AG44)</f>
        <v/>
      </c>
      <c r="AA44" s="93" t="str">
        <f>IF('Gene Informations'!E45="","",'Gene Informations'!E45)</f>
        <v/>
      </c>
      <c r="AB44" s="201"/>
      <c r="AC44" s="201"/>
      <c r="AD44" s="201"/>
      <c r="AE44" s="201"/>
      <c r="AF44" s="201"/>
      <c r="AG44" s="201"/>
      <c r="AH44" s="201"/>
    </row>
    <row r="45" spans="1:34" ht="15.75" customHeight="1">
      <c r="A45" s="201"/>
      <c r="B45" s="201"/>
      <c r="C45" s="201"/>
      <c r="D45" s="93" t="str">
        <f>IF('Gene Informations'!A46="","",'Gene Informations'!A46)</f>
        <v/>
      </c>
      <c r="E45" s="93" t="str">
        <f>IF('Gene Informations'!B46="","",'Gene Informations'!B46)</f>
        <v/>
      </c>
      <c r="F45" s="93" t="str">
        <f>'Descriptive Heat Map '!E46</f>
        <v/>
      </c>
      <c r="G45" s="134" t="str">
        <f>IF(VLOOKUP($F45,'∆Ct and 2^(-∆Ct) means'!$B$3:$BD$86,36,FALSE)=0,"",VLOOKUP($F45,'∆Ct and 2^(-∆Ct) means'!$B$3:$BD$86,36,FALSE))</f>
        <v/>
      </c>
      <c r="H45" s="133" t="str">
        <f>IF('Express° Variation - Validation'!F45="","",'Express° Variation - Validation'!F45)</f>
        <v/>
      </c>
      <c r="I45" s="134" t="str">
        <f>IF(VLOOKUP($F45,'∆Ct and 2^(-∆Ct) means'!$B$3:$BD$86,38,FALSE)=0,"",VLOOKUP($F45,'∆Ct and 2^(-∆Ct) means'!$B$3:$BD$86,38,FALSE))</f>
        <v/>
      </c>
      <c r="J45" s="133" t="str">
        <f>IF('Express° Variation - Validation'!I45="","",'Express° Variation - Validation'!I45)</f>
        <v/>
      </c>
      <c r="K45" s="134" t="str">
        <f>IF(VLOOKUP($F45,'∆Ct and 2^(-∆Ct) means'!$B$3:$BD$86,40,FALSE)=0,"",VLOOKUP($F45,'∆Ct and 2^(-∆Ct) means'!$B$3:$BD$86,40,FALSE))</f>
        <v/>
      </c>
      <c r="L45" s="133" t="str">
        <f>IF('Express° Variation - Validation'!L45="","",'Express° Variation - Validation'!L45)</f>
        <v/>
      </c>
      <c r="M45" s="134" t="str">
        <f>IF(VLOOKUP($F45,'∆Ct and 2^(-∆Ct) means'!$B$3:$BD$86,42,FALSE)=0,"",VLOOKUP($F45,'∆Ct and 2^(-∆Ct) means'!$B$3:$BD$86,42,FALSE))</f>
        <v/>
      </c>
      <c r="N45" s="133" t="str">
        <f>IF('Express° Variation - Validation'!O45="","",'Express° Variation - Validation'!O45)</f>
        <v/>
      </c>
      <c r="O45" s="134" t="str">
        <f>IF(VLOOKUP($F45,'∆Ct and 2^(-∆Ct) means'!$B$3:$BD$86,44,FALSE)=0,"",VLOOKUP($F45,'∆Ct and 2^(-∆Ct) means'!$B$3:$BD$86,44,FALSE))</f>
        <v/>
      </c>
      <c r="P45" s="133" t="str">
        <f>IF('Express° Variation - Validation'!R45="","",'Express° Variation - Validation'!R45)</f>
        <v/>
      </c>
      <c r="Q45" s="134" t="str">
        <f>IF(VLOOKUP($F45,'∆Ct and 2^(-∆Ct) means'!$B$3:$BD$86,46,FALSE)=0,"",VLOOKUP($F45,'∆Ct and 2^(-∆Ct) means'!$B$3:$BD$86,46,FALSE))</f>
        <v/>
      </c>
      <c r="R45" s="133" t="str">
        <f>IF('Express° Variation - Validation'!U45="","",'Express° Variation - Validation'!U45)</f>
        <v/>
      </c>
      <c r="S45" s="134" t="str">
        <f>IF(VLOOKUP($F45,'∆Ct and 2^(-∆Ct) means'!$B$3:$BD$86,48,FALSE)=0,"",VLOOKUP($F45,'∆Ct and 2^(-∆Ct) means'!$B$3:$BD$86,48,FALSE))</f>
        <v/>
      </c>
      <c r="T45" s="133" t="str">
        <f>IF('Express° Variation - Validation'!X45="","",'Express° Variation - Validation'!X45)</f>
        <v/>
      </c>
      <c r="U45" s="134" t="str">
        <f>IF(VLOOKUP($F45,'∆Ct and 2^(-∆Ct) means'!$B$3:$BD$86,50,FALSE)=0,"",VLOOKUP($F45,'∆Ct and 2^(-∆Ct) means'!$B$3:$BD$86,50,FALSE))</f>
        <v/>
      </c>
      <c r="V45" s="133" t="str">
        <f>IF('Express° Variation - Validation'!AA45="","",'Express° Variation - Validation'!AA45)</f>
        <v/>
      </c>
      <c r="W45" s="134" t="str">
        <f>IF(VLOOKUP($F45,'∆Ct and 2^(-∆Ct) means'!$B$3:$BD$86,52,FALSE)=0,"",VLOOKUP($F45,'∆Ct and 2^(-∆Ct) means'!$B$3:$BD$86,52,FALSE))</f>
        <v/>
      </c>
      <c r="X45" s="133" t="str">
        <f>IF('Express° Variation - Validation'!AD45="","",'Express° Variation - Validation'!AD45)</f>
        <v/>
      </c>
      <c r="Y45" s="134" t="str">
        <f>IF(VLOOKUP($F45,'∆Ct and 2^(-∆Ct) means'!$B$3:$BD$86,54,FALSE)=0,"",VLOOKUP($F45,'∆Ct and 2^(-∆Ct) means'!$B$3:$BD$86,54,FALSE))</f>
        <v/>
      </c>
      <c r="Z45" s="133" t="str">
        <f>IF('Express° Variation - Validation'!AG45="","",'Express° Variation - Validation'!AG45)</f>
        <v/>
      </c>
      <c r="AA45" s="93" t="str">
        <f>IF('Gene Informations'!E46="","",'Gene Informations'!E46)</f>
        <v/>
      </c>
      <c r="AB45" s="201"/>
      <c r="AC45" s="201"/>
      <c r="AD45" s="201"/>
      <c r="AE45" s="201"/>
      <c r="AF45" s="201"/>
      <c r="AG45" s="201"/>
      <c r="AH45" s="201"/>
    </row>
    <row r="46" spans="1:34" ht="15.75" customHeight="1">
      <c r="A46" s="201"/>
      <c r="B46" s="201"/>
      <c r="C46" s="201"/>
      <c r="D46" s="93" t="str">
        <f>IF('Gene Informations'!A47="","",'Gene Informations'!A47)</f>
        <v/>
      </c>
      <c r="E46" s="93" t="str">
        <f>IF('Gene Informations'!B47="","",'Gene Informations'!B47)</f>
        <v/>
      </c>
      <c r="F46" s="93" t="str">
        <f>'Descriptive Heat Map '!E47</f>
        <v/>
      </c>
      <c r="G46" s="134" t="str">
        <f>IF(VLOOKUP($F46,'∆Ct and 2^(-∆Ct) means'!$B$3:$BD$86,36,FALSE)=0,"",VLOOKUP($F46,'∆Ct and 2^(-∆Ct) means'!$B$3:$BD$86,36,FALSE))</f>
        <v/>
      </c>
      <c r="H46" s="133" t="str">
        <f>IF('Express° Variation - Validation'!F46="","",'Express° Variation - Validation'!F46)</f>
        <v/>
      </c>
      <c r="I46" s="134" t="str">
        <f>IF(VLOOKUP($F46,'∆Ct and 2^(-∆Ct) means'!$B$3:$BD$86,38,FALSE)=0,"",VLOOKUP($F46,'∆Ct and 2^(-∆Ct) means'!$B$3:$BD$86,38,FALSE))</f>
        <v/>
      </c>
      <c r="J46" s="133" t="str">
        <f>IF('Express° Variation - Validation'!I46="","",'Express° Variation - Validation'!I46)</f>
        <v/>
      </c>
      <c r="K46" s="134" t="str">
        <f>IF(VLOOKUP($F46,'∆Ct and 2^(-∆Ct) means'!$B$3:$BD$86,40,FALSE)=0,"",VLOOKUP($F46,'∆Ct and 2^(-∆Ct) means'!$B$3:$BD$86,40,FALSE))</f>
        <v/>
      </c>
      <c r="L46" s="133" t="str">
        <f>IF('Express° Variation - Validation'!L46="","",'Express° Variation - Validation'!L46)</f>
        <v/>
      </c>
      <c r="M46" s="134" t="str">
        <f>IF(VLOOKUP($F46,'∆Ct and 2^(-∆Ct) means'!$B$3:$BD$86,42,FALSE)=0,"",VLOOKUP($F46,'∆Ct and 2^(-∆Ct) means'!$B$3:$BD$86,42,FALSE))</f>
        <v/>
      </c>
      <c r="N46" s="133" t="str">
        <f>IF('Express° Variation - Validation'!O46="","",'Express° Variation - Validation'!O46)</f>
        <v/>
      </c>
      <c r="O46" s="134" t="str">
        <f>IF(VLOOKUP($F46,'∆Ct and 2^(-∆Ct) means'!$B$3:$BD$86,44,FALSE)=0,"",VLOOKUP($F46,'∆Ct and 2^(-∆Ct) means'!$B$3:$BD$86,44,FALSE))</f>
        <v/>
      </c>
      <c r="P46" s="133" t="str">
        <f>IF('Express° Variation - Validation'!R46="","",'Express° Variation - Validation'!R46)</f>
        <v/>
      </c>
      <c r="Q46" s="134" t="str">
        <f>IF(VLOOKUP($F46,'∆Ct and 2^(-∆Ct) means'!$B$3:$BD$86,46,FALSE)=0,"",VLOOKUP($F46,'∆Ct and 2^(-∆Ct) means'!$B$3:$BD$86,46,FALSE))</f>
        <v/>
      </c>
      <c r="R46" s="133" t="str">
        <f>IF('Express° Variation - Validation'!U46="","",'Express° Variation - Validation'!U46)</f>
        <v/>
      </c>
      <c r="S46" s="134" t="str">
        <f>IF(VLOOKUP($F46,'∆Ct and 2^(-∆Ct) means'!$B$3:$BD$86,48,FALSE)=0,"",VLOOKUP($F46,'∆Ct and 2^(-∆Ct) means'!$B$3:$BD$86,48,FALSE))</f>
        <v/>
      </c>
      <c r="T46" s="133" t="str">
        <f>IF('Express° Variation - Validation'!X46="","",'Express° Variation - Validation'!X46)</f>
        <v/>
      </c>
      <c r="U46" s="134" t="str">
        <f>IF(VLOOKUP($F46,'∆Ct and 2^(-∆Ct) means'!$B$3:$BD$86,50,FALSE)=0,"",VLOOKUP($F46,'∆Ct and 2^(-∆Ct) means'!$B$3:$BD$86,50,FALSE))</f>
        <v/>
      </c>
      <c r="V46" s="133" t="str">
        <f>IF('Express° Variation - Validation'!AA46="","",'Express° Variation - Validation'!AA46)</f>
        <v/>
      </c>
      <c r="W46" s="134" t="str">
        <f>IF(VLOOKUP($F46,'∆Ct and 2^(-∆Ct) means'!$B$3:$BD$86,52,FALSE)=0,"",VLOOKUP($F46,'∆Ct and 2^(-∆Ct) means'!$B$3:$BD$86,52,FALSE))</f>
        <v/>
      </c>
      <c r="X46" s="133" t="str">
        <f>IF('Express° Variation - Validation'!AD46="","",'Express° Variation - Validation'!AD46)</f>
        <v/>
      </c>
      <c r="Y46" s="134" t="str">
        <f>IF(VLOOKUP($F46,'∆Ct and 2^(-∆Ct) means'!$B$3:$BD$86,54,FALSE)=0,"",VLOOKUP($F46,'∆Ct and 2^(-∆Ct) means'!$B$3:$BD$86,54,FALSE))</f>
        <v/>
      </c>
      <c r="Z46" s="133" t="str">
        <f>IF('Express° Variation - Validation'!AG46="","",'Express° Variation - Validation'!AG46)</f>
        <v/>
      </c>
      <c r="AA46" s="93" t="str">
        <f>IF('Gene Informations'!E47="","",'Gene Informations'!E47)</f>
        <v/>
      </c>
      <c r="AB46" s="201"/>
      <c r="AC46" s="201"/>
      <c r="AD46" s="201"/>
      <c r="AE46" s="201"/>
      <c r="AF46" s="201"/>
      <c r="AG46" s="201"/>
      <c r="AH46" s="201"/>
    </row>
    <row r="47" spans="1:34" ht="15.75" customHeight="1">
      <c r="A47" s="201"/>
      <c r="B47" s="201"/>
      <c r="C47" s="201"/>
      <c r="D47" s="93" t="str">
        <f>IF('Gene Informations'!A48="","",'Gene Informations'!A48)</f>
        <v/>
      </c>
      <c r="E47" s="93" t="str">
        <f>IF('Gene Informations'!B48="","",'Gene Informations'!B48)</f>
        <v/>
      </c>
      <c r="F47" s="93" t="str">
        <f>'Descriptive Heat Map '!E48</f>
        <v/>
      </c>
      <c r="G47" s="134" t="str">
        <f>IF(VLOOKUP($F47,'∆Ct and 2^(-∆Ct) means'!$B$3:$BD$86,36,FALSE)=0,"",VLOOKUP($F47,'∆Ct and 2^(-∆Ct) means'!$B$3:$BD$86,36,FALSE))</f>
        <v/>
      </c>
      <c r="H47" s="133" t="str">
        <f>IF('Express° Variation - Validation'!F47="","",'Express° Variation - Validation'!F47)</f>
        <v/>
      </c>
      <c r="I47" s="134" t="str">
        <f>IF(VLOOKUP($F47,'∆Ct and 2^(-∆Ct) means'!$B$3:$BD$86,38,FALSE)=0,"",VLOOKUP($F47,'∆Ct and 2^(-∆Ct) means'!$B$3:$BD$86,38,FALSE))</f>
        <v/>
      </c>
      <c r="J47" s="133" t="str">
        <f>IF('Express° Variation - Validation'!I47="","",'Express° Variation - Validation'!I47)</f>
        <v/>
      </c>
      <c r="K47" s="134" t="str">
        <f>IF(VLOOKUP($F47,'∆Ct and 2^(-∆Ct) means'!$B$3:$BD$86,40,FALSE)=0,"",VLOOKUP($F47,'∆Ct and 2^(-∆Ct) means'!$B$3:$BD$86,40,FALSE))</f>
        <v/>
      </c>
      <c r="L47" s="133" t="str">
        <f>IF('Express° Variation - Validation'!L47="","",'Express° Variation - Validation'!L47)</f>
        <v/>
      </c>
      <c r="M47" s="134" t="str">
        <f>IF(VLOOKUP($F47,'∆Ct and 2^(-∆Ct) means'!$B$3:$BD$86,42,FALSE)=0,"",VLOOKUP($F47,'∆Ct and 2^(-∆Ct) means'!$B$3:$BD$86,42,FALSE))</f>
        <v/>
      </c>
      <c r="N47" s="133" t="str">
        <f>IF('Express° Variation - Validation'!O47="","",'Express° Variation - Validation'!O47)</f>
        <v/>
      </c>
      <c r="O47" s="134" t="str">
        <f>IF(VLOOKUP($F47,'∆Ct and 2^(-∆Ct) means'!$B$3:$BD$86,44,FALSE)=0,"",VLOOKUP($F47,'∆Ct and 2^(-∆Ct) means'!$B$3:$BD$86,44,FALSE))</f>
        <v/>
      </c>
      <c r="P47" s="133" t="str">
        <f>IF('Express° Variation - Validation'!R47="","",'Express° Variation - Validation'!R47)</f>
        <v/>
      </c>
      <c r="Q47" s="134" t="str">
        <f>IF(VLOOKUP($F47,'∆Ct and 2^(-∆Ct) means'!$B$3:$BD$86,46,FALSE)=0,"",VLOOKUP($F47,'∆Ct and 2^(-∆Ct) means'!$B$3:$BD$86,46,FALSE))</f>
        <v/>
      </c>
      <c r="R47" s="133" t="str">
        <f>IF('Express° Variation - Validation'!U47="","",'Express° Variation - Validation'!U47)</f>
        <v/>
      </c>
      <c r="S47" s="134" t="str">
        <f>IF(VLOOKUP($F47,'∆Ct and 2^(-∆Ct) means'!$B$3:$BD$86,48,FALSE)=0,"",VLOOKUP($F47,'∆Ct and 2^(-∆Ct) means'!$B$3:$BD$86,48,FALSE))</f>
        <v/>
      </c>
      <c r="T47" s="133" t="str">
        <f>IF('Express° Variation - Validation'!X47="","",'Express° Variation - Validation'!X47)</f>
        <v/>
      </c>
      <c r="U47" s="134" t="str">
        <f>IF(VLOOKUP($F47,'∆Ct and 2^(-∆Ct) means'!$B$3:$BD$86,50,FALSE)=0,"",VLOOKUP($F47,'∆Ct and 2^(-∆Ct) means'!$B$3:$BD$86,50,FALSE))</f>
        <v/>
      </c>
      <c r="V47" s="133" t="str">
        <f>IF('Express° Variation - Validation'!AA47="","",'Express° Variation - Validation'!AA47)</f>
        <v/>
      </c>
      <c r="W47" s="134" t="str">
        <f>IF(VLOOKUP($F47,'∆Ct and 2^(-∆Ct) means'!$B$3:$BD$86,52,FALSE)=0,"",VLOOKUP($F47,'∆Ct and 2^(-∆Ct) means'!$B$3:$BD$86,52,FALSE))</f>
        <v/>
      </c>
      <c r="X47" s="133" t="str">
        <f>IF('Express° Variation - Validation'!AD47="","",'Express° Variation - Validation'!AD47)</f>
        <v/>
      </c>
      <c r="Y47" s="134" t="str">
        <f>IF(VLOOKUP($F47,'∆Ct and 2^(-∆Ct) means'!$B$3:$BD$86,54,FALSE)=0,"",VLOOKUP($F47,'∆Ct and 2^(-∆Ct) means'!$B$3:$BD$86,54,FALSE))</f>
        <v/>
      </c>
      <c r="Z47" s="133" t="str">
        <f>IF('Express° Variation - Validation'!AG47="","",'Express° Variation - Validation'!AG47)</f>
        <v/>
      </c>
      <c r="AA47" s="93" t="str">
        <f>IF('Gene Informations'!E48="","",'Gene Informations'!E48)</f>
        <v/>
      </c>
      <c r="AB47" s="201"/>
      <c r="AC47" s="201"/>
      <c r="AD47" s="201"/>
      <c r="AE47" s="201"/>
      <c r="AF47" s="201"/>
      <c r="AG47" s="201"/>
      <c r="AH47" s="201"/>
    </row>
    <row r="48" spans="1:34" ht="15.75" customHeight="1">
      <c r="A48" s="201"/>
      <c r="B48" s="201"/>
      <c r="C48" s="201"/>
      <c r="D48" s="93" t="str">
        <f>IF('Gene Informations'!A49="","",'Gene Informations'!A49)</f>
        <v/>
      </c>
      <c r="E48" s="93" t="str">
        <f>IF('Gene Informations'!B49="","",'Gene Informations'!B49)</f>
        <v/>
      </c>
      <c r="F48" s="93" t="str">
        <f>'Descriptive Heat Map '!E49</f>
        <v/>
      </c>
      <c r="G48" s="134" t="str">
        <f>IF(VLOOKUP($F48,'∆Ct and 2^(-∆Ct) means'!$B$3:$BD$86,36,FALSE)=0,"",VLOOKUP($F48,'∆Ct and 2^(-∆Ct) means'!$B$3:$BD$86,36,FALSE))</f>
        <v/>
      </c>
      <c r="H48" s="133" t="str">
        <f>IF('Express° Variation - Validation'!F48="","",'Express° Variation - Validation'!F48)</f>
        <v/>
      </c>
      <c r="I48" s="134" t="str">
        <f>IF(VLOOKUP($F48,'∆Ct and 2^(-∆Ct) means'!$B$3:$BD$86,38,FALSE)=0,"",VLOOKUP($F48,'∆Ct and 2^(-∆Ct) means'!$B$3:$BD$86,38,FALSE))</f>
        <v/>
      </c>
      <c r="J48" s="133" t="str">
        <f>IF('Express° Variation - Validation'!I48="","",'Express° Variation - Validation'!I48)</f>
        <v/>
      </c>
      <c r="K48" s="134" t="str">
        <f>IF(VLOOKUP($F48,'∆Ct and 2^(-∆Ct) means'!$B$3:$BD$86,40,FALSE)=0,"",VLOOKUP($F48,'∆Ct and 2^(-∆Ct) means'!$B$3:$BD$86,40,FALSE))</f>
        <v/>
      </c>
      <c r="L48" s="133" t="str">
        <f>IF('Express° Variation - Validation'!L48="","",'Express° Variation - Validation'!L48)</f>
        <v/>
      </c>
      <c r="M48" s="134" t="str">
        <f>IF(VLOOKUP($F48,'∆Ct and 2^(-∆Ct) means'!$B$3:$BD$86,42,FALSE)=0,"",VLOOKUP($F48,'∆Ct and 2^(-∆Ct) means'!$B$3:$BD$86,42,FALSE))</f>
        <v/>
      </c>
      <c r="N48" s="133" t="str">
        <f>IF('Express° Variation - Validation'!O48="","",'Express° Variation - Validation'!O48)</f>
        <v/>
      </c>
      <c r="O48" s="134" t="str">
        <f>IF(VLOOKUP($F48,'∆Ct and 2^(-∆Ct) means'!$B$3:$BD$86,44,FALSE)=0,"",VLOOKUP($F48,'∆Ct and 2^(-∆Ct) means'!$B$3:$BD$86,44,FALSE))</f>
        <v/>
      </c>
      <c r="P48" s="133" t="str">
        <f>IF('Express° Variation - Validation'!R48="","",'Express° Variation - Validation'!R48)</f>
        <v/>
      </c>
      <c r="Q48" s="134" t="str">
        <f>IF(VLOOKUP($F48,'∆Ct and 2^(-∆Ct) means'!$B$3:$BD$86,46,FALSE)=0,"",VLOOKUP($F48,'∆Ct and 2^(-∆Ct) means'!$B$3:$BD$86,46,FALSE))</f>
        <v/>
      </c>
      <c r="R48" s="133" t="str">
        <f>IF('Express° Variation - Validation'!U48="","",'Express° Variation - Validation'!U48)</f>
        <v/>
      </c>
      <c r="S48" s="134" t="str">
        <f>IF(VLOOKUP($F48,'∆Ct and 2^(-∆Ct) means'!$B$3:$BD$86,48,FALSE)=0,"",VLOOKUP($F48,'∆Ct and 2^(-∆Ct) means'!$B$3:$BD$86,48,FALSE))</f>
        <v/>
      </c>
      <c r="T48" s="133" t="str">
        <f>IF('Express° Variation - Validation'!X48="","",'Express° Variation - Validation'!X48)</f>
        <v/>
      </c>
      <c r="U48" s="134" t="str">
        <f>IF(VLOOKUP($F48,'∆Ct and 2^(-∆Ct) means'!$B$3:$BD$86,50,FALSE)=0,"",VLOOKUP($F48,'∆Ct and 2^(-∆Ct) means'!$B$3:$BD$86,50,FALSE))</f>
        <v/>
      </c>
      <c r="V48" s="133" t="str">
        <f>IF('Express° Variation - Validation'!AA48="","",'Express° Variation - Validation'!AA48)</f>
        <v/>
      </c>
      <c r="W48" s="134" t="str">
        <f>IF(VLOOKUP($F48,'∆Ct and 2^(-∆Ct) means'!$B$3:$BD$86,52,FALSE)=0,"",VLOOKUP($F48,'∆Ct and 2^(-∆Ct) means'!$B$3:$BD$86,52,FALSE))</f>
        <v/>
      </c>
      <c r="X48" s="133" t="str">
        <f>IF('Express° Variation - Validation'!AD48="","",'Express° Variation - Validation'!AD48)</f>
        <v/>
      </c>
      <c r="Y48" s="134" t="str">
        <f>IF(VLOOKUP($F48,'∆Ct and 2^(-∆Ct) means'!$B$3:$BD$86,54,FALSE)=0,"",VLOOKUP($F48,'∆Ct and 2^(-∆Ct) means'!$B$3:$BD$86,54,FALSE))</f>
        <v/>
      </c>
      <c r="Z48" s="133" t="str">
        <f>IF('Express° Variation - Validation'!AG48="","",'Express° Variation - Validation'!AG48)</f>
        <v/>
      </c>
      <c r="AA48" s="93" t="str">
        <f>IF('Gene Informations'!E49="","",'Gene Informations'!E49)</f>
        <v/>
      </c>
      <c r="AB48" s="201"/>
      <c r="AC48" s="201"/>
      <c r="AD48" s="201"/>
      <c r="AE48" s="201"/>
      <c r="AF48" s="201"/>
      <c r="AG48" s="201"/>
      <c r="AH48" s="201"/>
    </row>
    <row r="49" spans="1:34" ht="15.75" customHeight="1">
      <c r="A49" s="201"/>
      <c r="B49" s="201"/>
      <c r="C49" s="201"/>
      <c r="D49" s="93" t="str">
        <f>IF('Gene Informations'!A50="","",'Gene Informations'!A50)</f>
        <v/>
      </c>
      <c r="E49" s="93" t="str">
        <f>IF('Gene Informations'!B50="","",'Gene Informations'!B50)</f>
        <v/>
      </c>
      <c r="F49" s="93" t="str">
        <f>'Descriptive Heat Map '!E50</f>
        <v/>
      </c>
      <c r="G49" s="134" t="str">
        <f>IF(VLOOKUP($F49,'∆Ct and 2^(-∆Ct) means'!$B$3:$BD$86,36,FALSE)=0,"",VLOOKUP($F49,'∆Ct and 2^(-∆Ct) means'!$B$3:$BD$86,36,FALSE))</f>
        <v/>
      </c>
      <c r="H49" s="133" t="str">
        <f>IF('Express° Variation - Validation'!F49="","",'Express° Variation - Validation'!F49)</f>
        <v/>
      </c>
      <c r="I49" s="134" t="str">
        <f>IF(VLOOKUP($F49,'∆Ct and 2^(-∆Ct) means'!$B$3:$BD$86,38,FALSE)=0,"",VLOOKUP($F49,'∆Ct and 2^(-∆Ct) means'!$B$3:$BD$86,38,FALSE))</f>
        <v/>
      </c>
      <c r="J49" s="133" t="str">
        <f>IF('Express° Variation - Validation'!I49="","",'Express° Variation - Validation'!I49)</f>
        <v/>
      </c>
      <c r="K49" s="134" t="str">
        <f>IF(VLOOKUP($F49,'∆Ct and 2^(-∆Ct) means'!$B$3:$BD$86,40,FALSE)=0,"",VLOOKUP($F49,'∆Ct and 2^(-∆Ct) means'!$B$3:$BD$86,40,FALSE))</f>
        <v/>
      </c>
      <c r="L49" s="133" t="str">
        <f>IF('Express° Variation - Validation'!L49="","",'Express° Variation - Validation'!L49)</f>
        <v/>
      </c>
      <c r="M49" s="134" t="str">
        <f>IF(VLOOKUP($F49,'∆Ct and 2^(-∆Ct) means'!$B$3:$BD$86,42,FALSE)=0,"",VLOOKUP($F49,'∆Ct and 2^(-∆Ct) means'!$B$3:$BD$86,42,FALSE))</f>
        <v/>
      </c>
      <c r="N49" s="133" t="str">
        <f>IF('Express° Variation - Validation'!O49="","",'Express° Variation - Validation'!O49)</f>
        <v/>
      </c>
      <c r="O49" s="134" t="str">
        <f>IF(VLOOKUP($F49,'∆Ct and 2^(-∆Ct) means'!$B$3:$BD$86,44,FALSE)=0,"",VLOOKUP($F49,'∆Ct and 2^(-∆Ct) means'!$B$3:$BD$86,44,FALSE))</f>
        <v/>
      </c>
      <c r="P49" s="133" t="str">
        <f>IF('Express° Variation - Validation'!R49="","",'Express° Variation - Validation'!R49)</f>
        <v/>
      </c>
      <c r="Q49" s="134" t="str">
        <f>IF(VLOOKUP($F49,'∆Ct and 2^(-∆Ct) means'!$B$3:$BD$86,46,FALSE)=0,"",VLOOKUP($F49,'∆Ct and 2^(-∆Ct) means'!$B$3:$BD$86,46,FALSE))</f>
        <v/>
      </c>
      <c r="R49" s="133" t="str">
        <f>IF('Express° Variation - Validation'!U49="","",'Express° Variation - Validation'!U49)</f>
        <v/>
      </c>
      <c r="S49" s="134" t="str">
        <f>IF(VLOOKUP($F49,'∆Ct and 2^(-∆Ct) means'!$B$3:$BD$86,48,FALSE)=0,"",VLOOKUP($F49,'∆Ct and 2^(-∆Ct) means'!$B$3:$BD$86,48,FALSE))</f>
        <v/>
      </c>
      <c r="T49" s="133" t="str">
        <f>IF('Express° Variation - Validation'!X49="","",'Express° Variation - Validation'!X49)</f>
        <v/>
      </c>
      <c r="U49" s="134" t="str">
        <f>IF(VLOOKUP($F49,'∆Ct and 2^(-∆Ct) means'!$B$3:$BD$86,50,FALSE)=0,"",VLOOKUP($F49,'∆Ct and 2^(-∆Ct) means'!$B$3:$BD$86,50,FALSE))</f>
        <v/>
      </c>
      <c r="V49" s="133" t="str">
        <f>IF('Express° Variation - Validation'!AA49="","",'Express° Variation - Validation'!AA49)</f>
        <v/>
      </c>
      <c r="W49" s="134" t="str">
        <f>IF(VLOOKUP($F49,'∆Ct and 2^(-∆Ct) means'!$B$3:$BD$86,52,FALSE)=0,"",VLOOKUP($F49,'∆Ct and 2^(-∆Ct) means'!$B$3:$BD$86,52,FALSE))</f>
        <v/>
      </c>
      <c r="X49" s="133" t="str">
        <f>IF('Express° Variation - Validation'!AD49="","",'Express° Variation - Validation'!AD49)</f>
        <v/>
      </c>
      <c r="Y49" s="134" t="str">
        <f>IF(VLOOKUP($F49,'∆Ct and 2^(-∆Ct) means'!$B$3:$BD$86,54,FALSE)=0,"",VLOOKUP($F49,'∆Ct and 2^(-∆Ct) means'!$B$3:$BD$86,54,FALSE))</f>
        <v/>
      </c>
      <c r="Z49" s="133" t="str">
        <f>IF('Express° Variation - Validation'!AG49="","",'Express° Variation - Validation'!AG49)</f>
        <v/>
      </c>
      <c r="AA49" s="93" t="str">
        <f>IF('Gene Informations'!E50="","",'Gene Informations'!E50)</f>
        <v/>
      </c>
      <c r="AB49" s="201"/>
      <c r="AC49" s="201"/>
      <c r="AD49" s="201"/>
      <c r="AE49" s="201"/>
      <c r="AF49" s="201"/>
      <c r="AG49" s="201"/>
      <c r="AH49" s="201"/>
    </row>
    <row r="50" spans="1:34" ht="15.75" customHeight="1">
      <c r="A50" s="201"/>
      <c r="B50" s="201"/>
      <c r="C50" s="201"/>
      <c r="D50" s="93" t="str">
        <f>IF('Gene Informations'!A51="","",'Gene Informations'!A51)</f>
        <v/>
      </c>
      <c r="E50" s="93" t="str">
        <f>IF('Gene Informations'!B51="","",'Gene Informations'!B51)</f>
        <v/>
      </c>
      <c r="F50" s="93" t="str">
        <f>'Descriptive Heat Map '!E51</f>
        <v/>
      </c>
      <c r="G50" s="134" t="str">
        <f>IF(VLOOKUP($F50,'∆Ct and 2^(-∆Ct) means'!$B$3:$BD$86,36,FALSE)=0,"",VLOOKUP($F50,'∆Ct and 2^(-∆Ct) means'!$B$3:$BD$86,36,FALSE))</f>
        <v/>
      </c>
      <c r="H50" s="133" t="str">
        <f>IF('Express° Variation - Validation'!F50="","",'Express° Variation - Validation'!F50)</f>
        <v/>
      </c>
      <c r="I50" s="134" t="str">
        <f>IF(VLOOKUP($F50,'∆Ct and 2^(-∆Ct) means'!$B$3:$BD$86,38,FALSE)=0,"",VLOOKUP($F50,'∆Ct and 2^(-∆Ct) means'!$B$3:$BD$86,38,FALSE))</f>
        <v/>
      </c>
      <c r="J50" s="133" t="str">
        <f>IF('Express° Variation - Validation'!I50="","",'Express° Variation - Validation'!I50)</f>
        <v/>
      </c>
      <c r="K50" s="134" t="str">
        <f>IF(VLOOKUP($F50,'∆Ct and 2^(-∆Ct) means'!$B$3:$BD$86,40,FALSE)=0,"",VLOOKUP($F50,'∆Ct and 2^(-∆Ct) means'!$B$3:$BD$86,40,FALSE))</f>
        <v/>
      </c>
      <c r="L50" s="133" t="str">
        <f>IF('Express° Variation - Validation'!L50="","",'Express° Variation - Validation'!L50)</f>
        <v/>
      </c>
      <c r="M50" s="134" t="str">
        <f>IF(VLOOKUP($F50,'∆Ct and 2^(-∆Ct) means'!$B$3:$BD$86,42,FALSE)=0,"",VLOOKUP($F50,'∆Ct and 2^(-∆Ct) means'!$B$3:$BD$86,42,FALSE))</f>
        <v/>
      </c>
      <c r="N50" s="133" t="str">
        <f>IF('Express° Variation - Validation'!O50="","",'Express° Variation - Validation'!O50)</f>
        <v/>
      </c>
      <c r="O50" s="134" t="str">
        <f>IF(VLOOKUP($F50,'∆Ct and 2^(-∆Ct) means'!$B$3:$BD$86,44,FALSE)=0,"",VLOOKUP($F50,'∆Ct and 2^(-∆Ct) means'!$B$3:$BD$86,44,FALSE))</f>
        <v/>
      </c>
      <c r="P50" s="133" t="str">
        <f>IF('Express° Variation - Validation'!R50="","",'Express° Variation - Validation'!R50)</f>
        <v/>
      </c>
      <c r="Q50" s="134" t="str">
        <f>IF(VLOOKUP($F50,'∆Ct and 2^(-∆Ct) means'!$B$3:$BD$86,46,FALSE)=0,"",VLOOKUP($F50,'∆Ct and 2^(-∆Ct) means'!$B$3:$BD$86,46,FALSE))</f>
        <v/>
      </c>
      <c r="R50" s="133" t="str">
        <f>IF('Express° Variation - Validation'!U50="","",'Express° Variation - Validation'!U50)</f>
        <v/>
      </c>
      <c r="S50" s="134" t="str">
        <f>IF(VLOOKUP($F50,'∆Ct and 2^(-∆Ct) means'!$B$3:$BD$86,48,FALSE)=0,"",VLOOKUP($F50,'∆Ct and 2^(-∆Ct) means'!$B$3:$BD$86,48,FALSE))</f>
        <v/>
      </c>
      <c r="T50" s="133" t="str">
        <f>IF('Express° Variation - Validation'!X50="","",'Express° Variation - Validation'!X50)</f>
        <v/>
      </c>
      <c r="U50" s="134" t="str">
        <f>IF(VLOOKUP($F50,'∆Ct and 2^(-∆Ct) means'!$B$3:$BD$86,50,FALSE)=0,"",VLOOKUP($F50,'∆Ct and 2^(-∆Ct) means'!$B$3:$BD$86,50,FALSE))</f>
        <v/>
      </c>
      <c r="V50" s="133" t="str">
        <f>IF('Express° Variation - Validation'!AA50="","",'Express° Variation - Validation'!AA50)</f>
        <v/>
      </c>
      <c r="W50" s="134" t="str">
        <f>IF(VLOOKUP($F50,'∆Ct and 2^(-∆Ct) means'!$B$3:$BD$86,52,FALSE)=0,"",VLOOKUP($F50,'∆Ct and 2^(-∆Ct) means'!$B$3:$BD$86,52,FALSE))</f>
        <v/>
      </c>
      <c r="X50" s="133" t="str">
        <f>IF('Express° Variation - Validation'!AD50="","",'Express° Variation - Validation'!AD50)</f>
        <v/>
      </c>
      <c r="Y50" s="134" t="str">
        <f>IF(VLOOKUP($F50,'∆Ct and 2^(-∆Ct) means'!$B$3:$BD$86,54,FALSE)=0,"",VLOOKUP($F50,'∆Ct and 2^(-∆Ct) means'!$B$3:$BD$86,54,FALSE))</f>
        <v/>
      </c>
      <c r="Z50" s="133" t="str">
        <f>IF('Express° Variation - Validation'!AG50="","",'Express° Variation - Validation'!AG50)</f>
        <v/>
      </c>
      <c r="AA50" s="93" t="str">
        <f>IF('Gene Informations'!E51="","",'Gene Informations'!E51)</f>
        <v/>
      </c>
      <c r="AB50" s="201"/>
      <c r="AC50" s="201"/>
      <c r="AD50" s="201"/>
      <c r="AE50" s="201"/>
      <c r="AF50" s="201"/>
      <c r="AG50" s="201"/>
      <c r="AH50" s="201"/>
    </row>
    <row r="51" spans="1:34" ht="15.75" customHeight="1">
      <c r="A51" s="201"/>
      <c r="B51" s="201"/>
      <c r="C51" s="201"/>
      <c r="D51" s="93" t="str">
        <f>IF('Gene Informations'!A52="","",'Gene Informations'!A52)</f>
        <v/>
      </c>
      <c r="E51" s="93" t="str">
        <f>IF('Gene Informations'!B52="","",'Gene Informations'!B52)</f>
        <v/>
      </c>
      <c r="F51" s="93" t="str">
        <f>'Descriptive Heat Map '!E52</f>
        <v/>
      </c>
      <c r="G51" s="134" t="str">
        <f>IF(VLOOKUP($F51,'∆Ct and 2^(-∆Ct) means'!$B$3:$BD$86,36,FALSE)=0,"",VLOOKUP($F51,'∆Ct and 2^(-∆Ct) means'!$B$3:$BD$86,36,FALSE))</f>
        <v/>
      </c>
      <c r="H51" s="133" t="str">
        <f>IF('Express° Variation - Validation'!F51="","",'Express° Variation - Validation'!F51)</f>
        <v/>
      </c>
      <c r="I51" s="134" t="str">
        <f>IF(VLOOKUP($F51,'∆Ct and 2^(-∆Ct) means'!$B$3:$BD$86,38,FALSE)=0,"",VLOOKUP($F51,'∆Ct and 2^(-∆Ct) means'!$B$3:$BD$86,38,FALSE))</f>
        <v/>
      </c>
      <c r="J51" s="133" t="str">
        <f>IF('Express° Variation - Validation'!I51="","",'Express° Variation - Validation'!I51)</f>
        <v/>
      </c>
      <c r="K51" s="134" t="str">
        <f>IF(VLOOKUP($F51,'∆Ct and 2^(-∆Ct) means'!$B$3:$BD$86,40,FALSE)=0,"",VLOOKUP($F51,'∆Ct and 2^(-∆Ct) means'!$B$3:$BD$86,40,FALSE))</f>
        <v/>
      </c>
      <c r="L51" s="133" t="str">
        <f>IF('Express° Variation - Validation'!L51="","",'Express° Variation - Validation'!L51)</f>
        <v/>
      </c>
      <c r="M51" s="134" t="str">
        <f>IF(VLOOKUP($F51,'∆Ct and 2^(-∆Ct) means'!$B$3:$BD$86,42,FALSE)=0,"",VLOOKUP($F51,'∆Ct and 2^(-∆Ct) means'!$B$3:$BD$86,42,FALSE))</f>
        <v/>
      </c>
      <c r="N51" s="133" t="str">
        <f>IF('Express° Variation - Validation'!O51="","",'Express° Variation - Validation'!O51)</f>
        <v/>
      </c>
      <c r="O51" s="134" t="str">
        <f>IF(VLOOKUP($F51,'∆Ct and 2^(-∆Ct) means'!$B$3:$BD$86,44,FALSE)=0,"",VLOOKUP($F51,'∆Ct and 2^(-∆Ct) means'!$B$3:$BD$86,44,FALSE))</f>
        <v/>
      </c>
      <c r="P51" s="133" t="str">
        <f>IF('Express° Variation - Validation'!R51="","",'Express° Variation - Validation'!R51)</f>
        <v/>
      </c>
      <c r="Q51" s="134" t="str">
        <f>IF(VLOOKUP($F51,'∆Ct and 2^(-∆Ct) means'!$B$3:$BD$86,46,FALSE)=0,"",VLOOKUP($F51,'∆Ct and 2^(-∆Ct) means'!$B$3:$BD$86,46,FALSE))</f>
        <v/>
      </c>
      <c r="R51" s="133" t="str">
        <f>IF('Express° Variation - Validation'!U51="","",'Express° Variation - Validation'!U51)</f>
        <v/>
      </c>
      <c r="S51" s="134" t="str">
        <f>IF(VLOOKUP($F51,'∆Ct and 2^(-∆Ct) means'!$B$3:$BD$86,48,FALSE)=0,"",VLOOKUP($F51,'∆Ct and 2^(-∆Ct) means'!$B$3:$BD$86,48,FALSE))</f>
        <v/>
      </c>
      <c r="T51" s="133" t="str">
        <f>IF('Express° Variation - Validation'!X51="","",'Express° Variation - Validation'!X51)</f>
        <v/>
      </c>
      <c r="U51" s="134" t="str">
        <f>IF(VLOOKUP($F51,'∆Ct and 2^(-∆Ct) means'!$B$3:$BD$86,50,FALSE)=0,"",VLOOKUP($F51,'∆Ct and 2^(-∆Ct) means'!$B$3:$BD$86,50,FALSE))</f>
        <v/>
      </c>
      <c r="V51" s="133" t="str">
        <f>IF('Express° Variation - Validation'!AA51="","",'Express° Variation - Validation'!AA51)</f>
        <v/>
      </c>
      <c r="W51" s="134" t="str">
        <f>IF(VLOOKUP($F51,'∆Ct and 2^(-∆Ct) means'!$B$3:$BD$86,52,FALSE)=0,"",VLOOKUP($F51,'∆Ct and 2^(-∆Ct) means'!$B$3:$BD$86,52,FALSE))</f>
        <v/>
      </c>
      <c r="X51" s="133" t="str">
        <f>IF('Express° Variation - Validation'!AD51="","",'Express° Variation - Validation'!AD51)</f>
        <v/>
      </c>
      <c r="Y51" s="134" t="str">
        <f>IF(VLOOKUP($F51,'∆Ct and 2^(-∆Ct) means'!$B$3:$BD$86,54,FALSE)=0,"",VLOOKUP($F51,'∆Ct and 2^(-∆Ct) means'!$B$3:$BD$86,54,FALSE))</f>
        <v/>
      </c>
      <c r="Z51" s="133" t="str">
        <f>IF('Express° Variation - Validation'!AG51="","",'Express° Variation - Validation'!AG51)</f>
        <v/>
      </c>
      <c r="AA51" s="93" t="str">
        <f>IF('Gene Informations'!E52="","",'Gene Informations'!E52)</f>
        <v/>
      </c>
      <c r="AB51" s="201"/>
      <c r="AC51" s="201"/>
      <c r="AD51" s="201"/>
      <c r="AE51" s="201"/>
      <c r="AF51" s="201"/>
      <c r="AG51" s="201"/>
      <c r="AH51" s="201"/>
    </row>
    <row r="52" spans="1:34" ht="15.75" customHeight="1">
      <c r="A52" s="201"/>
      <c r="B52" s="201"/>
      <c r="C52" s="201"/>
      <c r="D52" s="93" t="str">
        <f>IF('Gene Informations'!A53="","",'Gene Informations'!A53)</f>
        <v/>
      </c>
      <c r="E52" s="93" t="str">
        <f>IF('Gene Informations'!B53="","",'Gene Informations'!B53)</f>
        <v/>
      </c>
      <c r="F52" s="93" t="str">
        <f>'Descriptive Heat Map '!E53</f>
        <v/>
      </c>
      <c r="G52" s="134" t="str">
        <f>IF(VLOOKUP($F52,'∆Ct and 2^(-∆Ct) means'!$B$3:$BD$86,36,FALSE)=0,"",VLOOKUP($F52,'∆Ct and 2^(-∆Ct) means'!$B$3:$BD$86,36,FALSE))</f>
        <v/>
      </c>
      <c r="H52" s="133" t="str">
        <f>IF('Express° Variation - Validation'!F52="","",'Express° Variation - Validation'!F52)</f>
        <v/>
      </c>
      <c r="I52" s="134" t="str">
        <f>IF(VLOOKUP($F52,'∆Ct and 2^(-∆Ct) means'!$B$3:$BD$86,38,FALSE)=0,"",VLOOKUP($F52,'∆Ct and 2^(-∆Ct) means'!$B$3:$BD$86,38,FALSE))</f>
        <v/>
      </c>
      <c r="J52" s="133" t="str">
        <f>IF('Express° Variation - Validation'!I52="","",'Express° Variation - Validation'!I52)</f>
        <v/>
      </c>
      <c r="K52" s="134" t="str">
        <f>IF(VLOOKUP($F52,'∆Ct and 2^(-∆Ct) means'!$B$3:$BD$86,40,FALSE)=0,"",VLOOKUP($F52,'∆Ct and 2^(-∆Ct) means'!$B$3:$BD$86,40,FALSE))</f>
        <v/>
      </c>
      <c r="L52" s="133" t="str">
        <f>IF('Express° Variation - Validation'!L52="","",'Express° Variation - Validation'!L52)</f>
        <v/>
      </c>
      <c r="M52" s="134" t="str">
        <f>IF(VLOOKUP($F52,'∆Ct and 2^(-∆Ct) means'!$B$3:$BD$86,42,FALSE)=0,"",VLOOKUP($F52,'∆Ct and 2^(-∆Ct) means'!$B$3:$BD$86,42,FALSE))</f>
        <v/>
      </c>
      <c r="N52" s="133" t="str">
        <f>IF('Express° Variation - Validation'!O52="","",'Express° Variation - Validation'!O52)</f>
        <v/>
      </c>
      <c r="O52" s="134" t="str">
        <f>IF(VLOOKUP($F52,'∆Ct and 2^(-∆Ct) means'!$B$3:$BD$86,44,FALSE)=0,"",VLOOKUP($F52,'∆Ct and 2^(-∆Ct) means'!$B$3:$BD$86,44,FALSE))</f>
        <v/>
      </c>
      <c r="P52" s="133" t="str">
        <f>IF('Express° Variation - Validation'!R52="","",'Express° Variation - Validation'!R52)</f>
        <v/>
      </c>
      <c r="Q52" s="134" t="str">
        <f>IF(VLOOKUP($F52,'∆Ct and 2^(-∆Ct) means'!$B$3:$BD$86,46,FALSE)=0,"",VLOOKUP($F52,'∆Ct and 2^(-∆Ct) means'!$B$3:$BD$86,46,FALSE))</f>
        <v/>
      </c>
      <c r="R52" s="133" t="str">
        <f>IF('Express° Variation - Validation'!U52="","",'Express° Variation - Validation'!U52)</f>
        <v/>
      </c>
      <c r="S52" s="134" t="str">
        <f>IF(VLOOKUP($F52,'∆Ct and 2^(-∆Ct) means'!$B$3:$BD$86,48,FALSE)=0,"",VLOOKUP($F52,'∆Ct and 2^(-∆Ct) means'!$B$3:$BD$86,48,FALSE))</f>
        <v/>
      </c>
      <c r="T52" s="133" t="str">
        <f>IF('Express° Variation - Validation'!X52="","",'Express° Variation - Validation'!X52)</f>
        <v/>
      </c>
      <c r="U52" s="134" t="str">
        <f>IF(VLOOKUP($F52,'∆Ct and 2^(-∆Ct) means'!$B$3:$BD$86,50,FALSE)=0,"",VLOOKUP($F52,'∆Ct and 2^(-∆Ct) means'!$B$3:$BD$86,50,FALSE))</f>
        <v/>
      </c>
      <c r="V52" s="133" t="str">
        <f>IF('Express° Variation - Validation'!AA52="","",'Express° Variation - Validation'!AA52)</f>
        <v/>
      </c>
      <c r="W52" s="134" t="str">
        <f>IF(VLOOKUP($F52,'∆Ct and 2^(-∆Ct) means'!$B$3:$BD$86,52,FALSE)=0,"",VLOOKUP($F52,'∆Ct and 2^(-∆Ct) means'!$B$3:$BD$86,52,FALSE))</f>
        <v/>
      </c>
      <c r="X52" s="133" t="str">
        <f>IF('Express° Variation - Validation'!AD52="","",'Express° Variation - Validation'!AD52)</f>
        <v/>
      </c>
      <c r="Y52" s="134" t="str">
        <f>IF(VLOOKUP($F52,'∆Ct and 2^(-∆Ct) means'!$B$3:$BD$86,54,FALSE)=0,"",VLOOKUP($F52,'∆Ct and 2^(-∆Ct) means'!$B$3:$BD$86,54,FALSE))</f>
        <v/>
      </c>
      <c r="Z52" s="133" t="str">
        <f>IF('Express° Variation - Validation'!AG52="","",'Express° Variation - Validation'!AG52)</f>
        <v/>
      </c>
      <c r="AA52" s="93" t="str">
        <f>IF('Gene Informations'!E53="","",'Gene Informations'!E53)</f>
        <v/>
      </c>
      <c r="AB52" s="201"/>
      <c r="AC52" s="201"/>
      <c r="AD52" s="201"/>
      <c r="AE52" s="201"/>
      <c r="AF52" s="201"/>
      <c r="AG52" s="201"/>
      <c r="AH52" s="201"/>
    </row>
    <row r="53" spans="1:34" ht="15.75" customHeight="1">
      <c r="A53" s="201"/>
      <c r="B53" s="201"/>
      <c r="C53" s="201"/>
      <c r="D53" s="93" t="str">
        <f>IF('Gene Informations'!A54="","",'Gene Informations'!A54)</f>
        <v/>
      </c>
      <c r="E53" s="93" t="str">
        <f>IF('Gene Informations'!B54="","",'Gene Informations'!B54)</f>
        <v/>
      </c>
      <c r="F53" s="93" t="str">
        <f>'Descriptive Heat Map '!E54</f>
        <v/>
      </c>
      <c r="G53" s="134" t="str">
        <f>IF(VLOOKUP($F53,'∆Ct and 2^(-∆Ct) means'!$B$3:$BD$86,36,FALSE)=0,"",VLOOKUP($F53,'∆Ct and 2^(-∆Ct) means'!$B$3:$BD$86,36,FALSE))</f>
        <v/>
      </c>
      <c r="H53" s="133" t="str">
        <f>IF('Express° Variation - Validation'!F53="","",'Express° Variation - Validation'!F53)</f>
        <v/>
      </c>
      <c r="I53" s="134" t="str">
        <f>IF(VLOOKUP($F53,'∆Ct and 2^(-∆Ct) means'!$B$3:$BD$86,38,FALSE)=0,"",VLOOKUP($F53,'∆Ct and 2^(-∆Ct) means'!$B$3:$BD$86,38,FALSE))</f>
        <v/>
      </c>
      <c r="J53" s="133" t="str">
        <f>IF('Express° Variation - Validation'!I53="","",'Express° Variation - Validation'!I53)</f>
        <v/>
      </c>
      <c r="K53" s="134" t="str">
        <f>IF(VLOOKUP($F53,'∆Ct and 2^(-∆Ct) means'!$B$3:$BD$86,40,FALSE)=0,"",VLOOKUP($F53,'∆Ct and 2^(-∆Ct) means'!$B$3:$BD$86,40,FALSE))</f>
        <v/>
      </c>
      <c r="L53" s="133" t="str">
        <f>IF('Express° Variation - Validation'!L53="","",'Express° Variation - Validation'!L53)</f>
        <v/>
      </c>
      <c r="M53" s="134" t="str">
        <f>IF(VLOOKUP($F53,'∆Ct and 2^(-∆Ct) means'!$B$3:$BD$86,42,FALSE)=0,"",VLOOKUP($F53,'∆Ct and 2^(-∆Ct) means'!$B$3:$BD$86,42,FALSE))</f>
        <v/>
      </c>
      <c r="N53" s="133" t="str">
        <f>IF('Express° Variation - Validation'!O53="","",'Express° Variation - Validation'!O53)</f>
        <v/>
      </c>
      <c r="O53" s="134" t="str">
        <f>IF(VLOOKUP($F53,'∆Ct and 2^(-∆Ct) means'!$B$3:$BD$86,44,FALSE)=0,"",VLOOKUP($F53,'∆Ct and 2^(-∆Ct) means'!$B$3:$BD$86,44,FALSE))</f>
        <v/>
      </c>
      <c r="P53" s="133" t="str">
        <f>IF('Express° Variation - Validation'!R53="","",'Express° Variation - Validation'!R53)</f>
        <v/>
      </c>
      <c r="Q53" s="134" t="str">
        <f>IF(VLOOKUP($F53,'∆Ct and 2^(-∆Ct) means'!$B$3:$BD$86,46,FALSE)=0,"",VLOOKUP($F53,'∆Ct and 2^(-∆Ct) means'!$B$3:$BD$86,46,FALSE))</f>
        <v/>
      </c>
      <c r="R53" s="133" t="str">
        <f>IF('Express° Variation - Validation'!U53="","",'Express° Variation - Validation'!U53)</f>
        <v/>
      </c>
      <c r="S53" s="134" t="str">
        <f>IF(VLOOKUP($F53,'∆Ct and 2^(-∆Ct) means'!$B$3:$BD$86,48,FALSE)=0,"",VLOOKUP($F53,'∆Ct and 2^(-∆Ct) means'!$B$3:$BD$86,48,FALSE))</f>
        <v/>
      </c>
      <c r="T53" s="133" t="str">
        <f>IF('Express° Variation - Validation'!X53="","",'Express° Variation - Validation'!X53)</f>
        <v/>
      </c>
      <c r="U53" s="134" t="str">
        <f>IF(VLOOKUP($F53,'∆Ct and 2^(-∆Ct) means'!$B$3:$BD$86,50,FALSE)=0,"",VLOOKUP($F53,'∆Ct and 2^(-∆Ct) means'!$B$3:$BD$86,50,FALSE))</f>
        <v/>
      </c>
      <c r="V53" s="133" t="str">
        <f>IF('Express° Variation - Validation'!AA53="","",'Express° Variation - Validation'!AA53)</f>
        <v/>
      </c>
      <c r="W53" s="134" t="str">
        <f>IF(VLOOKUP($F53,'∆Ct and 2^(-∆Ct) means'!$B$3:$BD$86,52,FALSE)=0,"",VLOOKUP($F53,'∆Ct and 2^(-∆Ct) means'!$B$3:$BD$86,52,FALSE))</f>
        <v/>
      </c>
      <c r="X53" s="133" t="str">
        <f>IF('Express° Variation - Validation'!AD53="","",'Express° Variation - Validation'!AD53)</f>
        <v/>
      </c>
      <c r="Y53" s="134" t="str">
        <f>IF(VLOOKUP($F53,'∆Ct and 2^(-∆Ct) means'!$B$3:$BD$86,54,FALSE)=0,"",VLOOKUP($F53,'∆Ct and 2^(-∆Ct) means'!$B$3:$BD$86,54,FALSE))</f>
        <v/>
      </c>
      <c r="Z53" s="133" t="str">
        <f>IF('Express° Variation - Validation'!AG53="","",'Express° Variation - Validation'!AG53)</f>
        <v/>
      </c>
      <c r="AA53" s="93" t="str">
        <f>IF('Gene Informations'!E54="","",'Gene Informations'!E54)</f>
        <v/>
      </c>
      <c r="AB53" s="201"/>
      <c r="AC53" s="201"/>
      <c r="AD53" s="201"/>
      <c r="AE53" s="201"/>
      <c r="AF53" s="201"/>
      <c r="AG53" s="201"/>
      <c r="AH53" s="201"/>
    </row>
    <row r="54" spans="1:34" ht="15.75" customHeight="1">
      <c r="A54" s="201"/>
      <c r="B54" s="201"/>
      <c r="C54" s="201"/>
      <c r="D54" s="93" t="str">
        <f>IF('Gene Informations'!A55="","",'Gene Informations'!A55)</f>
        <v/>
      </c>
      <c r="E54" s="93" t="str">
        <f>IF('Gene Informations'!B55="","",'Gene Informations'!B55)</f>
        <v/>
      </c>
      <c r="F54" s="93" t="str">
        <f>'Descriptive Heat Map '!E55</f>
        <v/>
      </c>
      <c r="G54" s="134" t="str">
        <f>IF(VLOOKUP($F54,'∆Ct and 2^(-∆Ct) means'!$B$3:$BD$86,36,FALSE)=0,"",VLOOKUP($F54,'∆Ct and 2^(-∆Ct) means'!$B$3:$BD$86,36,FALSE))</f>
        <v/>
      </c>
      <c r="H54" s="133" t="str">
        <f>IF('Express° Variation - Validation'!F54="","",'Express° Variation - Validation'!F54)</f>
        <v/>
      </c>
      <c r="I54" s="134" t="str">
        <f>IF(VLOOKUP($F54,'∆Ct and 2^(-∆Ct) means'!$B$3:$BD$86,38,FALSE)=0,"",VLOOKUP($F54,'∆Ct and 2^(-∆Ct) means'!$B$3:$BD$86,38,FALSE))</f>
        <v/>
      </c>
      <c r="J54" s="133" t="str">
        <f>IF('Express° Variation - Validation'!I54="","",'Express° Variation - Validation'!I54)</f>
        <v/>
      </c>
      <c r="K54" s="134" t="str">
        <f>IF(VLOOKUP($F54,'∆Ct and 2^(-∆Ct) means'!$B$3:$BD$86,40,FALSE)=0,"",VLOOKUP($F54,'∆Ct and 2^(-∆Ct) means'!$B$3:$BD$86,40,FALSE))</f>
        <v/>
      </c>
      <c r="L54" s="133" t="str">
        <f>IF('Express° Variation - Validation'!L54="","",'Express° Variation - Validation'!L54)</f>
        <v/>
      </c>
      <c r="M54" s="134" t="str">
        <f>IF(VLOOKUP($F54,'∆Ct and 2^(-∆Ct) means'!$B$3:$BD$86,42,FALSE)=0,"",VLOOKUP($F54,'∆Ct and 2^(-∆Ct) means'!$B$3:$BD$86,42,FALSE))</f>
        <v/>
      </c>
      <c r="N54" s="133" t="str">
        <f>IF('Express° Variation - Validation'!O54="","",'Express° Variation - Validation'!O54)</f>
        <v/>
      </c>
      <c r="O54" s="134" t="str">
        <f>IF(VLOOKUP($F54,'∆Ct and 2^(-∆Ct) means'!$B$3:$BD$86,44,FALSE)=0,"",VLOOKUP($F54,'∆Ct and 2^(-∆Ct) means'!$B$3:$BD$86,44,FALSE))</f>
        <v/>
      </c>
      <c r="P54" s="133" t="str">
        <f>IF('Express° Variation - Validation'!R54="","",'Express° Variation - Validation'!R54)</f>
        <v/>
      </c>
      <c r="Q54" s="134" t="str">
        <f>IF(VLOOKUP($F54,'∆Ct and 2^(-∆Ct) means'!$B$3:$BD$86,46,FALSE)=0,"",VLOOKUP($F54,'∆Ct and 2^(-∆Ct) means'!$B$3:$BD$86,46,FALSE))</f>
        <v/>
      </c>
      <c r="R54" s="133" t="str">
        <f>IF('Express° Variation - Validation'!U54="","",'Express° Variation - Validation'!U54)</f>
        <v/>
      </c>
      <c r="S54" s="134" t="str">
        <f>IF(VLOOKUP($F54,'∆Ct and 2^(-∆Ct) means'!$B$3:$BD$86,48,FALSE)=0,"",VLOOKUP($F54,'∆Ct and 2^(-∆Ct) means'!$B$3:$BD$86,48,FALSE))</f>
        <v/>
      </c>
      <c r="T54" s="133" t="str">
        <f>IF('Express° Variation - Validation'!X54="","",'Express° Variation - Validation'!X54)</f>
        <v/>
      </c>
      <c r="U54" s="134" t="str">
        <f>IF(VLOOKUP($F54,'∆Ct and 2^(-∆Ct) means'!$B$3:$BD$86,50,FALSE)=0,"",VLOOKUP($F54,'∆Ct and 2^(-∆Ct) means'!$B$3:$BD$86,50,FALSE))</f>
        <v/>
      </c>
      <c r="V54" s="133" t="str">
        <f>IF('Express° Variation - Validation'!AA54="","",'Express° Variation - Validation'!AA54)</f>
        <v/>
      </c>
      <c r="W54" s="134" t="str">
        <f>IF(VLOOKUP($F54,'∆Ct and 2^(-∆Ct) means'!$B$3:$BD$86,52,FALSE)=0,"",VLOOKUP($F54,'∆Ct and 2^(-∆Ct) means'!$B$3:$BD$86,52,FALSE))</f>
        <v/>
      </c>
      <c r="X54" s="133" t="str">
        <f>IF('Express° Variation - Validation'!AD54="","",'Express° Variation - Validation'!AD54)</f>
        <v/>
      </c>
      <c r="Y54" s="134" t="str">
        <f>IF(VLOOKUP($F54,'∆Ct and 2^(-∆Ct) means'!$B$3:$BD$86,54,FALSE)=0,"",VLOOKUP($F54,'∆Ct and 2^(-∆Ct) means'!$B$3:$BD$86,54,FALSE))</f>
        <v/>
      </c>
      <c r="Z54" s="133" t="str">
        <f>IF('Express° Variation - Validation'!AG54="","",'Express° Variation - Validation'!AG54)</f>
        <v/>
      </c>
      <c r="AA54" s="93" t="str">
        <f>IF('Gene Informations'!E55="","",'Gene Informations'!E55)</f>
        <v/>
      </c>
      <c r="AB54" s="201"/>
      <c r="AC54" s="201"/>
      <c r="AD54" s="201"/>
      <c r="AE54" s="201"/>
      <c r="AF54" s="201"/>
      <c r="AG54" s="201"/>
      <c r="AH54" s="201"/>
    </row>
    <row r="55" spans="1:34" ht="15.75" customHeight="1">
      <c r="A55" s="201"/>
      <c r="B55" s="201"/>
      <c r="C55" s="201"/>
      <c r="D55" s="93" t="str">
        <f>IF('Gene Informations'!A56="","",'Gene Informations'!A56)</f>
        <v/>
      </c>
      <c r="E55" s="93" t="str">
        <f>IF('Gene Informations'!B56="","",'Gene Informations'!B56)</f>
        <v/>
      </c>
      <c r="F55" s="93" t="str">
        <f>'Descriptive Heat Map '!E56</f>
        <v/>
      </c>
      <c r="G55" s="134" t="str">
        <f>IF(VLOOKUP($F55,'∆Ct and 2^(-∆Ct) means'!$B$3:$BD$86,36,FALSE)=0,"",VLOOKUP($F55,'∆Ct and 2^(-∆Ct) means'!$B$3:$BD$86,36,FALSE))</f>
        <v/>
      </c>
      <c r="H55" s="133" t="str">
        <f>IF('Express° Variation - Validation'!F55="","",'Express° Variation - Validation'!F55)</f>
        <v/>
      </c>
      <c r="I55" s="134" t="str">
        <f>IF(VLOOKUP($F55,'∆Ct and 2^(-∆Ct) means'!$B$3:$BD$86,38,FALSE)=0,"",VLOOKUP($F55,'∆Ct and 2^(-∆Ct) means'!$B$3:$BD$86,38,FALSE))</f>
        <v/>
      </c>
      <c r="J55" s="133" t="str">
        <f>IF('Express° Variation - Validation'!I55="","",'Express° Variation - Validation'!I55)</f>
        <v/>
      </c>
      <c r="K55" s="134" t="str">
        <f>IF(VLOOKUP($F55,'∆Ct and 2^(-∆Ct) means'!$B$3:$BD$86,40,FALSE)=0,"",VLOOKUP($F55,'∆Ct and 2^(-∆Ct) means'!$B$3:$BD$86,40,FALSE))</f>
        <v/>
      </c>
      <c r="L55" s="133" t="str">
        <f>IF('Express° Variation - Validation'!L55="","",'Express° Variation - Validation'!L55)</f>
        <v/>
      </c>
      <c r="M55" s="134" t="str">
        <f>IF(VLOOKUP($F55,'∆Ct and 2^(-∆Ct) means'!$B$3:$BD$86,42,FALSE)=0,"",VLOOKUP($F55,'∆Ct and 2^(-∆Ct) means'!$B$3:$BD$86,42,FALSE))</f>
        <v/>
      </c>
      <c r="N55" s="133" t="str">
        <f>IF('Express° Variation - Validation'!O55="","",'Express° Variation - Validation'!O55)</f>
        <v/>
      </c>
      <c r="O55" s="134" t="str">
        <f>IF(VLOOKUP($F55,'∆Ct and 2^(-∆Ct) means'!$B$3:$BD$86,44,FALSE)=0,"",VLOOKUP($F55,'∆Ct and 2^(-∆Ct) means'!$B$3:$BD$86,44,FALSE))</f>
        <v/>
      </c>
      <c r="P55" s="133" t="str">
        <f>IF('Express° Variation - Validation'!R55="","",'Express° Variation - Validation'!R55)</f>
        <v/>
      </c>
      <c r="Q55" s="134" t="str">
        <f>IF(VLOOKUP($F55,'∆Ct and 2^(-∆Ct) means'!$B$3:$BD$86,46,FALSE)=0,"",VLOOKUP($F55,'∆Ct and 2^(-∆Ct) means'!$B$3:$BD$86,46,FALSE))</f>
        <v/>
      </c>
      <c r="R55" s="133" t="str">
        <f>IF('Express° Variation - Validation'!U55="","",'Express° Variation - Validation'!U55)</f>
        <v/>
      </c>
      <c r="S55" s="134" t="str">
        <f>IF(VLOOKUP($F55,'∆Ct and 2^(-∆Ct) means'!$B$3:$BD$86,48,FALSE)=0,"",VLOOKUP($F55,'∆Ct and 2^(-∆Ct) means'!$B$3:$BD$86,48,FALSE))</f>
        <v/>
      </c>
      <c r="T55" s="133" t="str">
        <f>IF('Express° Variation - Validation'!X55="","",'Express° Variation - Validation'!X55)</f>
        <v/>
      </c>
      <c r="U55" s="134" t="str">
        <f>IF(VLOOKUP($F55,'∆Ct and 2^(-∆Ct) means'!$B$3:$BD$86,50,FALSE)=0,"",VLOOKUP($F55,'∆Ct and 2^(-∆Ct) means'!$B$3:$BD$86,50,FALSE))</f>
        <v/>
      </c>
      <c r="V55" s="133" t="str">
        <f>IF('Express° Variation - Validation'!AA55="","",'Express° Variation - Validation'!AA55)</f>
        <v/>
      </c>
      <c r="W55" s="134" t="str">
        <f>IF(VLOOKUP($F55,'∆Ct and 2^(-∆Ct) means'!$B$3:$BD$86,52,FALSE)=0,"",VLOOKUP($F55,'∆Ct and 2^(-∆Ct) means'!$B$3:$BD$86,52,FALSE))</f>
        <v/>
      </c>
      <c r="X55" s="133" t="str">
        <f>IF('Express° Variation - Validation'!AD55="","",'Express° Variation - Validation'!AD55)</f>
        <v/>
      </c>
      <c r="Y55" s="134" t="str">
        <f>IF(VLOOKUP($F55,'∆Ct and 2^(-∆Ct) means'!$B$3:$BD$86,54,FALSE)=0,"",VLOOKUP($F55,'∆Ct and 2^(-∆Ct) means'!$B$3:$BD$86,54,FALSE))</f>
        <v/>
      </c>
      <c r="Z55" s="133" t="str">
        <f>IF('Express° Variation - Validation'!AG55="","",'Express° Variation - Validation'!AG55)</f>
        <v/>
      </c>
      <c r="AA55" s="93" t="str">
        <f>IF('Gene Informations'!E56="","",'Gene Informations'!E56)</f>
        <v/>
      </c>
      <c r="AB55" s="201"/>
      <c r="AC55" s="201"/>
      <c r="AD55" s="201"/>
      <c r="AE55" s="201"/>
      <c r="AF55" s="201"/>
      <c r="AG55" s="201"/>
      <c r="AH55" s="201"/>
    </row>
    <row r="56" spans="1:34" ht="15.75" customHeight="1">
      <c r="A56" s="201"/>
      <c r="B56" s="201"/>
      <c r="C56" s="201"/>
      <c r="D56" s="93" t="str">
        <f>IF('Gene Informations'!A57="","",'Gene Informations'!A57)</f>
        <v/>
      </c>
      <c r="E56" s="93" t="str">
        <f>IF('Gene Informations'!B57="","",'Gene Informations'!B57)</f>
        <v/>
      </c>
      <c r="F56" s="93" t="str">
        <f>'Descriptive Heat Map '!E57</f>
        <v/>
      </c>
      <c r="G56" s="134" t="str">
        <f>IF(VLOOKUP($F56,'∆Ct and 2^(-∆Ct) means'!$B$3:$BD$86,36,FALSE)=0,"",VLOOKUP($F56,'∆Ct and 2^(-∆Ct) means'!$B$3:$BD$86,36,FALSE))</f>
        <v/>
      </c>
      <c r="H56" s="133" t="str">
        <f>IF('Express° Variation - Validation'!F56="","",'Express° Variation - Validation'!F56)</f>
        <v/>
      </c>
      <c r="I56" s="134" t="str">
        <f>IF(VLOOKUP($F56,'∆Ct and 2^(-∆Ct) means'!$B$3:$BD$86,38,FALSE)=0,"",VLOOKUP($F56,'∆Ct and 2^(-∆Ct) means'!$B$3:$BD$86,38,FALSE))</f>
        <v/>
      </c>
      <c r="J56" s="133" t="str">
        <f>IF('Express° Variation - Validation'!I56="","",'Express° Variation - Validation'!I56)</f>
        <v/>
      </c>
      <c r="K56" s="134" t="str">
        <f>IF(VLOOKUP($F56,'∆Ct and 2^(-∆Ct) means'!$B$3:$BD$86,40,FALSE)=0,"",VLOOKUP($F56,'∆Ct and 2^(-∆Ct) means'!$B$3:$BD$86,40,FALSE))</f>
        <v/>
      </c>
      <c r="L56" s="133" t="str">
        <f>IF('Express° Variation - Validation'!L56="","",'Express° Variation - Validation'!L56)</f>
        <v/>
      </c>
      <c r="M56" s="134" t="str">
        <f>IF(VLOOKUP($F56,'∆Ct and 2^(-∆Ct) means'!$B$3:$BD$86,42,FALSE)=0,"",VLOOKUP($F56,'∆Ct and 2^(-∆Ct) means'!$B$3:$BD$86,42,FALSE))</f>
        <v/>
      </c>
      <c r="N56" s="133" t="str">
        <f>IF('Express° Variation - Validation'!O56="","",'Express° Variation - Validation'!O56)</f>
        <v/>
      </c>
      <c r="O56" s="134" t="str">
        <f>IF(VLOOKUP($F56,'∆Ct and 2^(-∆Ct) means'!$B$3:$BD$86,44,FALSE)=0,"",VLOOKUP($F56,'∆Ct and 2^(-∆Ct) means'!$B$3:$BD$86,44,FALSE))</f>
        <v/>
      </c>
      <c r="P56" s="133" t="str">
        <f>IF('Express° Variation - Validation'!R56="","",'Express° Variation - Validation'!R56)</f>
        <v/>
      </c>
      <c r="Q56" s="134" t="str">
        <f>IF(VLOOKUP($F56,'∆Ct and 2^(-∆Ct) means'!$B$3:$BD$86,46,FALSE)=0,"",VLOOKUP($F56,'∆Ct and 2^(-∆Ct) means'!$B$3:$BD$86,46,FALSE))</f>
        <v/>
      </c>
      <c r="R56" s="133" t="str">
        <f>IF('Express° Variation - Validation'!U56="","",'Express° Variation - Validation'!U56)</f>
        <v/>
      </c>
      <c r="S56" s="134" t="str">
        <f>IF(VLOOKUP($F56,'∆Ct and 2^(-∆Ct) means'!$B$3:$BD$86,48,FALSE)=0,"",VLOOKUP($F56,'∆Ct and 2^(-∆Ct) means'!$B$3:$BD$86,48,FALSE))</f>
        <v/>
      </c>
      <c r="T56" s="133" t="str">
        <f>IF('Express° Variation - Validation'!X56="","",'Express° Variation - Validation'!X56)</f>
        <v/>
      </c>
      <c r="U56" s="134" t="str">
        <f>IF(VLOOKUP($F56,'∆Ct and 2^(-∆Ct) means'!$B$3:$BD$86,50,FALSE)=0,"",VLOOKUP($F56,'∆Ct and 2^(-∆Ct) means'!$B$3:$BD$86,50,FALSE))</f>
        <v/>
      </c>
      <c r="V56" s="133" t="str">
        <f>IF('Express° Variation - Validation'!AA56="","",'Express° Variation - Validation'!AA56)</f>
        <v/>
      </c>
      <c r="W56" s="134" t="str">
        <f>IF(VLOOKUP($F56,'∆Ct and 2^(-∆Ct) means'!$B$3:$BD$86,52,FALSE)=0,"",VLOOKUP($F56,'∆Ct and 2^(-∆Ct) means'!$B$3:$BD$86,52,FALSE))</f>
        <v/>
      </c>
      <c r="X56" s="133" t="str">
        <f>IF('Express° Variation - Validation'!AD56="","",'Express° Variation - Validation'!AD56)</f>
        <v/>
      </c>
      <c r="Y56" s="134" t="str">
        <f>IF(VLOOKUP($F56,'∆Ct and 2^(-∆Ct) means'!$B$3:$BD$86,54,FALSE)=0,"",VLOOKUP($F56,'∆Ct and 2^(-∆Ct) means'!$B$3:$BD$86,54,FALSE))</f>
        <v/>
      </c>
      <c r="Z56" s="133" t="str">
        <f>IF('Express° Variation - Validation'!AG56="","",'Express° Variation - Validation'!AG56)</f>
        <v/>
      </c>
      <c r="AA56" s="93" t="str">
        <f>IF('Gene Informations'!E57="","",'Gene Informations'!E57)</f>
        <v/>
      </c>
      <c r="AB56" s="201"/>
      <c r="AC56" s="201"/>
      <c r="AD56" s="201"/>
      <c r="AE56" s="201"/>
      <c r="AF56" s="201"/>
      <c r="AG56" s="201"/>
      <c r="AH56" s="201"/>
    </row>
    <row r="57" spans="1:34" ht="15.75" customHeight="1">
      <c r="A57" s="201"/>
      <c r="B57" s="201"/>
      <c r="C57" s="201"/>
      <c r="D57" s="93" t="str">
        <f>IF('Gene Informations'!A58="","",'Gene Informations'!A58)</f>
        <v/>
      </c>
      <c r="E57" s="93" t="str">
        <f>IF('Gene Informations'!B58="","",'Gene Informations'!B58)</f>
        <v/>
      </c>
      <c r="F57" s="93" t="str">
        <f>'Descriptive Heat Map '!E58</f>
        <v/>
      </c>
      <c r="G57" s="134" t="str">
        <f>IF(VLOOKUP($F57,'∆Ct and 2^(-∆Ct) means'!$B$3:$BD$86,36,FALSE)=0,"",VLOOKUP($F57,'∆Ct and 2^(-∆Ct) means'!$B$3:$BD$86,36,FALSE))</f>
        <v/>
      </c>
      <c r="H57" s="133" t="str">
        <f>IF('Express° Variation - Validation'!F57="","",'Express° Variation - Validation'!F57)</f>
        <v/>
      </c>
      <c r="I57" s="134" t="str">
        <f>IF(VLOOKUP($F57,'∆Ct and 2^(-∆Ct) means'!$B$3:$BD$86,38,FALSE)=0,"",VLOOKUP($F57,'∆Ct and 2^(-∆Ct) means'!$B$3:$BD$86,38,FALSE))</f>
        <v/>
      </c>
      <c r="J57" s="133" t="str">
        <f>IF('Express° Variation - Validation'!I57="","",'Express° Variation - Validation'!I57)</f>
        <v/>
      </c>
      <c r="K57" s="134" t="str">
        <f>IF(VLOOKUP($F57,'∆Ct and 2^(-∆Ct) means'!$B$3:$BD$86,40,FALSE)=0,"",VLOOKUP($F57,'∆Ct and 2^(-∆Ct) means'!$B$3:$BD$86,40,FALSE))</f>
        <v/>
      </c>
      <c r="L57" s="133" t="str">
        <f>IF('Express° Variation - Validation'!L57="","",'Express° Variation - Validation'!L57)</f>
        <v/>
      </c>
      <c r="M57" s="134" t="str">
        <f>IF(VLOOKUP($F57,'∆Ct and 2^(-∆Ct) means'!$B$3:$BD$86,42,FALSE)=0,"",VLOOKUP($F57,'∆Ct and 2^(-∆Ct) means'!$B$3:$BD$86,42,FALSE))</f>
        <v/>
      </c>
      <c r="N57" s="133" t="str">
        <f>IF('Express° Variation - Validation'!O57="","",'Express° Variation - Validation'!O57)</f>
        <v/>
      </c>
      <c r="O57" s="134" t="str">
        <f>IF(VLOOKUP($F57,'∆Ct and 2^(-∆Ct) means'!$B$3:$BD$86,44,FALSE)=0,"",VLOOKUP($F57,'∆Ct and 2^(-∆Ct) means'!$B$3:$BD$86,44,FALSE))</f>
        <v/>
      </c>
      <c r="P57" s="133" t="str">
        <f>IF('Express° Variation - Validation'!R57="","",'Express° Variation - Validation'!R57)</f>
        <v/>
      </c>
      <c r="Q57" s="134" t="str">
        <f>IF(VLOOKUP($F57,'∆Ct and 2^(-∆Ct) means'!$B$3:$BD$86,46,FALSE)=0,"",VLOOKUP($F57,'∆Ct and 2^(-∆Ct) means'!$B$3:$BD$86,46,FALSE))</f>
        <v/>
      </c>
      <c r="R57" s="133" t="str">
        <f>IF('Express° Variation - Validation'!U57="","",'Express° Variation - Validation'!U57)</f>
        <v/>
      </c>
      <c r="S57" s="134" t="str">
        <f>IF(VLOOKUP($F57,'∆Ct and 2^(-∆Ct) means'!$B$3:$BD$86,48,FALSE)=0,"",VLOOKUP($F57,'∆Ct and 2^(-∆Ct) means'!$B$3:$BD$86,48,FALSE))</f>
        <v/>
      </c>
      <c r="T57" s="133" t="str">
        <f>IF('Express° Variation - Validation'!X57="","",'Express° Variation - Validation'!X57)</f>
        <v/>
      </c>
      <c r="U57" s="134" t="str">
        <f>IF(VLOOKUP($F57,'∆Ct and 2^(-∆Ct) means'!$B$3:$BD$86,50,FALSE)=0,"",VLOOKUP($F57,'∆Ct and 2^(-∆Ct) means'!$B$3:$BD$86,50,FALSE))</f>
        <v/>
      </c>
      <c r="V57" s="133" t="str">
        <f>IF('Express° Variation - Validation'!AA57="","",'Express° Variation - Validation'!AA57)</f>
        <v/>
      </c>
      <c r="W57" s="134" t="str">
        <f>IF(VLOOKUP($F57,'∆Ct and 2^(-∆Ct) means'!$B$3:$BD$86,52,FALSE)=0,"",VLOOKUP($F57,'∆Ct and 2^(-∆Ct) means'!$B$3:$BD$86,52,FALSE))</f>
        <v/>
      </c>
      <c r="X57" s="133" t="str">
        <f>IF('Express° Variation - Validation'!AD57="","",'Express° Variation - Validation'!AD57)</f>
        <v/>
      </c>
      <c r="Y57" s="134" t="str">
        <f>IF(VLOOKUP($F57,'∆Ct and 2^(-∆Ct) means'!$B$3:$BD$86,54,FALSE)=0,"",VLOOKUP($F57,'∆Ct and 2^(-∆Ct) means'!$B$3:$BD$86,54,FALSE))</f>
        <v/>
      </c>
      <c r="Z57" s="133" t="str">
        <f>IF('Express° Variation - Validation'!AG57="","",'Express° Variation - Validation'!AG57)</f>
        <v/>
      </c>
      <c r="AA57" s="93" t="str">
        <f>IF('Gene Informations'!E58="","",'Gene Informations'!E58)</f>
        <v/>
      </c>
      <c r="AB57" s="201"/>
      <c r="AC57" s="201"/>
      <c r="AD57" s="201"/>
      <c r="AE57" s="201"/>
      <c r="AF57" s="201"/>
      <c r="AG57" s="201"/>
      <c r="AH57" s="201"/>
    </row>
    <row r="58" spans="1:34" ht="15.75" customHeight="1">
      <c r="A58" s="201"/>
      <c r="B58" s="201"/>
      <c r="C58" s="201"/>
      <c r="D58" s="93" t="str">
        <f>IF('Gene Informations'!A59="","",'Gene Informations'!A59)</f>
        <v/>
      </c>
      <c r="E58" s="93" t="str">
        <f>IF('Gene Informations'!B59="","",'Gene Informations'!B59)</f>
        <v/>
      </c>
      <c r="F58" s="93" t="str">
        <f>'Descriptive Heat Map '!E59</f>
        <v/>
      </c>
      <c r="G58" s="134" t="str">
        <f>IF(VLOOKUP($F58,'∆Ct and 2^(-∆Ct) means'!$B$3:$BD$86,36,FALSE)=0,"",VLOOKUP($F58,'∆Ct and 2^(-∆Ct) means'!$B$3:$BD$86,36,FALSE))</f>
        <v/>
      </c>
      <c r="H58" s="133" t="str">
        <f>IF('Express° Variation - Validation'!F58="","",'Express° Variation - Validation'!F58)</f>
        <v/>
      </c>
      <c r="I58" s="134" t="str">
        <f>IF(VLOOKUP($F58,'∆Ct and 2^(-∆Ct) means'!$B$3:$BD$86,38,FALSE)=0,"",VLOOKUP($F58,'∆Ct and 2^(-∆Ct) means'!$B$3:$BD$86,38,FALSE))</f>
        <v/>
      </c>
      <c r="J58" s="133" t="str">
        <f>IF('Express° Variation - Validation'!I58="","",'Express° Variation - Validation'!I58)</f>
        <v/>
      </c>
      <c r="K58" s="134" t="str">
        <f>IF(VLOOKUP($F58,'∆Ct and 2^(-∆Ct) means'!$B$3:$BD$86,40,FALSE)=0,"",VLOOKUP($F58,'∆Ct and 2^(-∆Ct) means'!$B$3:$BD$86,40,FALSE))</f>
        <v/>
      </c>
      <c r="L58" s="133" t="str">
        <f>IF('Express° Variation - Validation'!L58="","",'Express° Variation - Validation'!L58)</f>
        <v/>
      </c>
      <c r="M58" s="134" t="str">
        <f>IF(VLOOKUP($F58,'∆Ct and 2^(-∆Ct) means'!$B$3:$BD$86,42,FALSE)=0,"",VLOOKUP($F58,'∆Ct and 2^(-∆Ct) means'!$B$3:$BD$86,42,FALSE))</f>
        <v/>
      </c>
      <c r="N58" s="133" t="str">
        <f>IF('Express° Variation - Validation'!O58="","",'Express° Variation - Validation'!O58)</f>
        <v/>
      </c>
      <c r="O58" s="134" t="str">
        <f>IF(VLOOKUP($F58,'∆Ct and 2^(-∆Ct) means'!$B$3:$BD$86,44,FALSE)=0,"",VLOOKUP($F58,'∆Ct and 2^(-∆Ct) means'!$B$3:$BD$86,44,FALSE))</f>
        <v/>
      </c>
      <c r="P58" s="133" t="str">
        <f>IF('Express° Variation - Validation'!R58="","",'Express° Variation - Validation'!R58)</f>
        <v/>
      </c>
      <c r="Q58" s="134" t="str">
        <f>IF(VLOOKUP($F58,'∆Ct and 2^(-∆Ct) means'!$B$3:$BD$86,46,FALSE)=0,"",VLOOKUP($F58,'∆Ct and 2^(-∆Ct) means'!$B$3:$BD$86,46,FALSE))</f>
        <v/>
      </c>
      <c r="R58" s="133" t="str">
        <f>IF('Express° Variation - Validation'!U58="","",'Express° Variation - Validation'!U58)</f>
        <v/>
      </c>
      <c r="S58" s="134" t="str">
        <f>IF(VLOOKUP($F58,'∆Ct and 2^(-∆Ct) means'!$B$3:$BD$86,48,FALSE)=0,"",VLOOKUP($F58,'∆Ct and 2^(-∆Ct) means'!$B$3:$BD$86,48,FALSE))</f>
        <v/>
      </c>
      <c r="T58" s="133" t="str">
        <f>IF('Express° Variation - Validation'!X58="","",'Express° Variation - Validation'!X58)</f>
        <v/>
      </c>
      <c r="U58" s="134" t="str">
        <f>IF(VLOOKUP($F58,'∆Ct and 2^(-∆Ct) means'!$B$3:$BD$86,50,FALSE)=0,"",VLOOKUP($F58,'∆Ct and 2^(-∆Ct) means'!$B$3:$BD$86,50,FALSE))</f>
        <v/>
      </c>
      <c r="V58" s="133" t="str">
        <f>IF('Express° Variation - Validation'!AA58="","",'Express° Variation - Validation'!AA58)</f>
        <v/>
      </c>
      <c r="W58" s="134" t="str">
        <f>IF(VLOOKUP($F58,'∆Ct and 2^(-∆Ct) means'!$B$3:$BD$86,52,FALSE)=0,"",VLOOKUP($F58,'∆Ct and 2^(-∆Ct) means'!$B$3:$BD$86,52,FALSE))</f>
        <v/>
      </c>
      <c r="X58" s="133" t="str">
        <f>IF('Express° Variation - Validation'!AD58="","",'Express° Variation - Validation'!AD58)</f>
        <v/>
      </c>
      <c r="Y58" s="134" t="str">
        <f>IF(VLOOKUP($F58,'∆Ct and 2^(-∆Ct) means'!$B$3:$BD$86,54,FALSE)=0,"",VLOOKUP($F58,'∆Ct and 2^(-∆Ct) means'!$B$3:$BD$86,54,FALSE))</f>
        <v/>
      </c>
      <c r="Z58" s="133" t="str">
        <f>IF('Express° Variation - Validation'!AG58="","",'Express° Variation - Validation'!AG58)</f>
        <v/>
      </c>
      <c r="AA58" s="93" t="str">
        <f>IF('Gene Informations'!E59="","",'Gene Informations'!E59)</f>
        <v/>
      </c>
      <c r="AB58" s="201"/>
      <c r="AC58" s="201"/>
      <c r="AD58" s="201"/>
      <c r="AE58" s="201"/>
      <c r="AF58" s="201"/>
      <c r="AG58" s="201"/>
      <c r="AH58" s="201"/>
    </row>
    <row r="59" spans="1:34" ht="15.75" customHeight="1">
      <c r="A59" s="201"/>
      <c r="B59" s="201"/>
      <c r="C59" s="201"/>
      <c r="D59" s="93" t="str">
        <f>IF('Gene Informations'!A60="","",'Gene Informations'!A60)</f>
        <v/>
      </c>
      <c r="E59" s="93" t="str">
        <f>IF('Gene Informations'!B60="","",'Gene Informations'!B60)</f>
        <v/>
      </c>
      <c r="F59" s="93" t="str">
        <f>'Descriptive Heat Map '!E60</f>
        <v/>
      </c>
      <c r="G59" s="134" t="str">
        <f>IF(VLOOKUP($F59,'∆Ct and 2^(-∆Ct) means'!$B$3:$BD$86,36,FALSE)=0,"",VLOOKUP($F59,'∆Ct and 2^(-∆Ct) means'!$B$3:$BD$86,36,FALSE))</f>
        <v/>
      </c>
      <c r="H59" s="133" t="str">
        <f>IF('Express° Variation - Validation'!F59="","",'Express° Variation - Validation'!F59)</f>
        <v/>
      </c>
      <c r="I59" s="134" t="str">
        <f>IF(VLOOKUP($F59,'∆Ct and 2^(-∆Ct) means'!$B$3:$BD$86,38,FALSE)=0,"",VLOOKUP($F59,'∆Ct and 2^(-∆Ct) means'!$B$3:$BD$86,38,FALSE))</f>
        <v/>
      </c>
      <c r="J59" s="133" t="str">
        <f>IF('Express° Variation - Validation'!I59="","",'Express° Variation - Validation'!I59)</f>
        <v/>
      </c>
      <c r="K59" s="134" t="str">
        <f>IF(VLOOKUP($F59,'∆Ct and 2^(-∆Ct) means'!$B$3:$BD$86,40,FALSE)=0,"",VLOOKUP($F59,'∆Ct and 2^(-∆Ct) means'!$B$3:$BD$86,40,FALSE))</f>
        <v/>
      </c>
      <c r="L59" s="133" t="str">
        <f>IF('Express° Variation - Validation'!L59="","",'Express° Variation - Validation'!L59)</f>
        <v/>
      </c>
      <c r="M59" s="134" t="str">
        <f>IF(VLOOKUP($F59,'∆Ct and 2^(-∆Ct) means'!$B$3:$BD$86,42,FALSE)=0,"",VLOOKUP($F59,'∆Ct and 2^(-∆Ct) means'!$B$3:$BD$86,42,FALSE))</f>
        <v/>
      </c>
      <c r="N59" s="133" t="str">
        <f>IF('Express° Variation - Validation'!O59="","",'Express° Variation - Validation'!O59)</f>
        <v/>
      </c>
      <c r="O59" s="134" t="str">
        <f>IF(VLOOKUP($F59,'∆Ct and 2^(-∆Ct) means'!$B$3:$BD$86,44,FALSE)=0,"",VLOOKUP($F59,'∆Ct and 2^(-∆Ct) means'!$B$3:$BD$86,44,FALSE))</f>
        <v/>
      </c>
      <c r="P59" s="133" t="str">
        <f>IF('Express° Variation - Validation'!R59="","",'Express° Variation - Validation'!R59)</f>
        <v/>
      </c>
      <c r="Q59" s="134" t="str">
        <f>IF(VLOOKUP($F59,'∆Ct and 2^(-∆Ct) means'!$B$3:$BD$86,46,FALSE)=0,"",VLOOKUP($F59,'∆Ct and 2^(-∆Ct) means'!$B$3:$BD$86,46,FALSE))</f>
        <v/>
      </c>
      <c r="R59" s="133" t="str">
        <f>IF('Express° Variation - Validation'!U59="","",'Express° Variation - Validation'!U59)</f>
        <v/>
      </c>
      <c r="S59" s="134" t="str">
        <f>IF(VLOOKUP($F59,'∆Ct and 2^(-∆Ct) means'!$B$3:$BD$86,48,FALSE)=0,"",VLOOKUP($F59,'∆Ct and 2^(-∆Ct) means'!$B$3:$BD$86,48,FALSE))</f>
        <v/>
      </c>
      <c r="T59" s="133" t="str">
        <f>IF('Express° Variation - Validation'!X59="","",'Express° Variation - Validation'!X59)</f>
        <v/>
      </c>
      <c r="U59" s="134" t="str">
        <f>IF(VLOOKUP($F59,'∆Ct and 2^(-∆Ct) means'!$B$3:$BD$86,50,FALSE)=0,"",VLOOKUP($F59,'∆Ct and 2^(-∆Ct) means'!$B$3:$BD$86,50,FALSE))</f>
        <v/>
      </c>
      <c r="V59" s="133" t="str">
        <f>IF('Express° Variation - Validation'!AA59="","",'Express° Variation - Validation'!AA59)</f>
        <v/>
      </c>
      <c r="W59" s="134" t="str">
        <f>IF(VLOOKUP($F59,'∆Ct and 2^(-∆Ct) means'!$B$3:$BD$86,52,FALSE)=0,"",VLOOKUP($F59,'∆Ct and 2^(-∆Ct) means'!$B$3:$BD$86,52,FALSE))</f>
        <v/>
      </c>
      <c r="X59" s="133" t="str">
        <f>IF('Express° Variation - Validation'!AD59="","",'Express° Variation - Validation'!AD59)</f>
        <v/>
      </c>
      <c r="Y59" s="134" t="str">
        <f>IF(VLOOKUP($F59,'∆Ct and 2^(-∆Ct) means'!$B$3:$BD$86,54,FALSE)=0,"",VLOOKUP($F59,'∆Ct and 2^(-∆Ct) means'!$B$3:$BD$86,54,FALSE))</f>
        <v/>
      </c>
      <c r="Z59" s="133" t="str">
        <f>IF('Express° Variation - Validation'!AG59="","",'Express° Variation - Validation'!AG59)</f>
        <v/>
      </c>
      <c r="AA59" s="93" t="str">
        <f>IF('Gene Informations'!E60="","",'Gene Informations'!E60)</f>
        <v/>
      </c>
      <c r="AB59" s="201"/>
      <c r="AC59" s="201"/>
      <c r="AD59" s="201"/>
      <c r="AE59" s="201"/>
      <c r="AF59" s="201"/>
      <c r="AG59" s="201"/>
      <c r="AH59" s="201"/>
    </row>
    <row r="60" spans="1:34" ht="15.75" customHeight="1">
      <c r="A60" s="201"/>
      <c r="B60" s="201"/>
      <c r="C60" s="201"/>
      <c r="D60" s="93" t="str">
        <f>IF('Gene Informations'!A61="","",'Gene Informations'!A61)</f>
        <v/>
      </c>
      <c r="E60" s="93" t="str">
        <f>IF('Gene Informations'!B61="","",'Gene Informations'!B61)</f>
        <v/>
      </c>
      <c r="F60" s="93" t="str">
        <f>'Descriptive Heat Map '!E61</f>
        <v/>
      </c>
      <c r="G60" s="134" t="str">
        <f>IF(VLOOKUP($F60,'∆Ct and 2^(-∆Ct) means'!$B$3:$BD$86,36,FALSE)=0,"",VLOOKUP($F60,'∆Ct and 2^(-∆Ct) means'!$B$3:$BD$86,36,FALSE))</f>
        <v/>
      </c>
      <c r="H60" s="133" t="str">
        <f>IF('Express° Variation - Validation'!F60="","",'Express° Variation - Validation'!F60)</f>
        <v/>
      </c>
      <c r="I60" s="134" t="str">
        <f>IF(VLOOKUP($F60,'∆Ct and 2^(-∆Ct) means'!$B$3:$BD$86,38,FALSE)=0,"",VLOOKUP($F60,'∆Ct and 2^(-∆Ct) means'!$B$3:$BD$86,38,FALSE))</f>
        <v/>
      </c>
      <c r="J60" s="133" t="str">
        <f>IF('Express° Variation - Validation'!I60="","",'Express° Variation - Validation'!I60)</f>
        <v/>
      </c>
      <c r="K60" s="134" t="str">
        <f>IF(VLOOKUP($F60,'∆Ct and 2^(-∆Ct) means'!$B$3:$BD$86,40,FALSE)=0,"",VLOOKUP($F60,'∆Ct and 2^(-∆Ct) means'!$B$3:$BD$86,40,FALSE))</f>
        <v/>
      </c>
      <c r="L60" s="133" t="str">
        <f>IF('Express° Variation - Validation'!L60="","",'Express° Variation - Validation'!L60)</f>
        <v/>
      </c>
      <c r="M60" s="134" t="str">
        <f>IF(VLOOKUP($F60,'∆Ct and 2^(-∆Ct) means'!$B$3:$BD$86,42,FALSE)=0,"",VLOOKUP($F60,'∆Ct and 2^(-∆Ct) means'!$B$3:$BD$86,42,FALSE))</f>
        <v/>
      </c>
      <c r="N60" s="133" t="str">
        <f>IF('Express° Variation - Validation'!O60="","",'Express° Variation - Validation'!O60)</f>
        <v/>
      </c>
      <c r="O60" s="134" t="str">
        <f>IF(VLOOKUP($F60,'∆Ct and 2^(-∆Ct) means'!$B$3:$BD$86,44,FALSE)=0,"",VLOOKUP($F60,'∆Ct and 2^(-∆Ct) means'!$B$3:$BD$86,44,FALSE))</f>
        <v/>
      </c>
      <c r="P60" s="133" t="str">
        <f>IF('Express° Variation - Validation'!R60="","",'Express° Variation - Validation'!R60)</f>
        <v/>
      </c>
      <c r="Q60" s="134" t="str">
        <f>IF(VLOOKUP($F60,'∆Ct and 2^(-∆Ct) means'!$B$3:$BD$86,46,FALSE)=0,"",VLOOKUP($F60,'∆Ct and 2^(-∆Ct) means'!$B$3:$BD$86,46,FALSE))</f>
        <v/>
      </c>
      <c r="R60" s="133" t="str">
        <f>IF('Express° Variation - Validation'!U60="","",'Express° Variation - Validation'!U60)</f>
        <v/>
      </c>
      <c r="S60" s="134" t="str">
        <f>IF(VLOOKUP($F60,'∆Ct and 2^(-∆Ct) means'!$B$3:$BD$86,48,FALSE)=0,"",VLOOKUP($F60,'∆Ct and 2^(-∆Ct) means'!$B$3:$BD$86,48,FALSE))</f>
        <v/>
      </c>
      <c r="T60" s="133" t="str">
        <f>IF('Express° Variation - Validation'!X60="","",'Express° Variation - Validation'!X60)</f>
        <v/>
      </c>
      <c r="U60" s="134" t="str">
        <f>IF(VLOOKUP($F60,'∆Ct and 2^(-∆Ct) means'!$B$3:$BD$86,50,FALSE)=0,"",VLOOKUP($F60,'∆Ct and 2^(-∆Ct) means'!$B$3:$BD$86,50,FALSE))</f>
        <v/>
      </c>
      <c r="V60" s="133" t="str">
        <f>IF('Express° Variation - Validation'!AA60="","",'Express° Variation - Validation'!AA60)</f>
        <v/>
      </c>
      <c r="W60" s="134" t="str">
        <f>IF(VLOOKUP($F60,'∆Ct and 2^(-∆Ct) means'!$B$3:$BD$86,52,FALSE)=0,"",VLOOKUP($F60,'∆Ct and 2^(-∆Ct) means'!$B$3:$BD$86,52,FALSE))</f>
        <v/>
      </c>
      <c r="X60" s="133" t="str">
        <f>IF('Express° Variation - Validation'!AD60="","",'Express° Variation - Validation'!AD60)</f>
        <v/>
      </c>
      <c r="Y60" s="134" t="str">
        <f>IF(VLOOKUP($F60,'∆Ct and 2^(-∆Ct) means'!$B$3:$BD$86,54,FALSE)=0,"",VLOOKUP($F60,'∆Ct and 2^(-∆Ct) means'!$B$3:$BD$86,54,FALSE))</f>
        <v/>
      </c>
      <c r="Z60" s="133" t="str">
        <f>IF('Express° Variation - Validation'!AG60="","",'Express° Variation - Validation'!AG60)</f>
        <v/>
      </c>
      <c r="AA60" s="93" t="str">
        <f>IF('Gene Informations'!E61="","",'Gene Informations'!E61)</f>
        <v/>
      </c>
      <c r="AB60" s="201"/>
      <c r="AC60" s="201"/>
      <c r="AD60" s="201"/>
      <c r="AE60" s="201"/>
      <c r="AF60" s="201"/>
      <c r="AG60" s="201"/>
      <c r="AH60" s="201"/>
    </row>
    <row r="61" spans="1:34" ht="15.75" customHeight="1">
      <c r="A61" s="201"/>
      <c r="B61" s="201"/>
      <c r="C61" s="201"/>
      <c r="D61" s="93" t="str">
        <f>IF('Gene Informations'!A62="","",'Gene Informations'!A62)</f>
        <v/>
      </c>
      <c r="E61" s="93" t="str">
        <f>IF('Gene Informations'!B62="","",'Gene Informations'!B62)</f>
        <v/>
      </c>
      <c r="F61" s="93" t="str">
        <f>'Descriptive Heat Map '!E62</f>
        <v/>
      </c>
      <c r="G61" s="134" t="str">
        <f>IF(VLOOKUP($F61,'∆Ct and 2^(-∆Ct) means'!$B$3:$BD$86,36,FALSE)=0,"",VLOOKUP($F61,'∆Ct and 2^(-∆Ct) means'!$B$3:$BD$86,36,FALSE))</f>
        <v/>
      </c>
      <c r="H61" s="133" t="str">
        <f>IF('Express° Variation - Validation'!F61="","",'Express° Variation - Validation'!F61)</f>
        <v/>
      </c>
      <c r="I61" s="134" t="str">
        <f>IF(VLOOKUP($F61,'∆Ct and 2^(-∆Ct) means'!$B$3:$BD$86,38,FALSE)=0,"",VLOOKUP($F61,'∆Ct and 2^(-∆Ct) means'!$B$3:$BD$86,38,FALSE))</f>
        <v/>
      </c>
      <c r="J61" s="133" t="str">
        <f>IF('Express° Variation - Validation'!I61="","",'Express° Variation - Validation'!I61)</f>
        <v/>
      </c>
      <c r="K61" s="134" t="str">
        <f>IF(VLOOKUP($F61,'∆Ct and 2^(-∆Ct) means'!$B$3:$BD$86,40,FALSE)=0,"",VLOOKUP($F61,'∆Ct and 2^(-∆Ct) means'!$B$3:$BD$86,40,FALSE))</f>
        <v/>
      </c>
      <c r="L61" s="133" t="str">
        <f>IF('Express° Variation - Validation'!L61="","",'Express° Variation - Validation'!L61)</f>
        <v/>
      </c>
      <c r="M61" s="134" t="str">
        <f>IF(VLOOKUP($F61,'∆Ct and 2^(-∆Ct) means'!$B$3:$BD$86,42,FALSE)=0,"",VLOOKUP($F61,'∆Ct and 2^(-∆Ct) means'!$B$3:$BD$86,42,FALSE))</f>
        <v/>
      </c>
      <c r="N61" s="133" t="str">
        <f>IF('Express° Variation - Validation'!O61="","",'Express° Variation - Validation'!O61)</f>
        <v/>
      </c>
      <c r="O61" s="134" t="str">
        <f>IF(VLOOKUP($F61,'∆Ct and 2^(-∆Ct) means'!$B$3:$BD$86,44,FALSE)=0,"",VLOOKUP($F61,'∆Ct and 2^(-∆Ct) means'!$B$3:$BD$86,44,FALSE))</f>
        <v/>
      </c>
      <c r="P61" s="133" t="str">
        <f>IF('Express° Variation - Validation'!R61="","",'Express° Variation - Validation'!R61)</f>
        <v/>
      </c>
      <c r="Q61" s="134" t="str">
        <f>IF(VLOOKUP($F61,'∆Ct and 2^(-∆Ct) means'!$B$3:$BD$86,46,FALSE)=0,"",VLOOKUP($F61,'∆Ct and 2^(-∆Ct) means'!$B$3:$BD$86,46,FALSE))</f>
        <v/>
      </c>
      <c r="R61" s="133" t="str">
        <f>IF('Express° Variation - Validation'!U61="","",'Express° Variation - Validation'!U61)</f>
        <v/>
      </c>
      <c r="S61" s="134" t="str">
        <f>IF(VLOOKUP($F61,'∆Ct and 2^(-∆Ct) means'!$B$3:$BD$86,48,FALSE)=0,"",VLOOKUP($F61,'∆Ct and 2^(-∆Ct) means'!$B$3:$BD$86,48,FALSE))</f>
        <v/>
      </c>
      <c r="T61" s="133" t="str">
        <f>IF('Express° Variation - Validation'!X61="","",'Express° Variation - Validation'!X61)</f>
        <v/>
      </c>
      <c r="U61" s="134" t="str">
        <f>IF(VLOOKUP($F61,'∆Ct and 2^(-∆Ct) means'!$B$3:$BD$86,50,FALSE)=0,"",VLOOKUP($F61,'∆Ct and 2^(-∆Ct) means'!$B$3:$BD$86,50,FALSE))</f>
        <v/>
      </c>
      <c r="V61" s="133" t="str">
        <f>IF('Express° Variation - Validation'!AA61="","",'Express° Variation - Validation'!AA61)</f>
        <v/>
      </c>
      <c r="W61" s="134" t="str">
        <f>IF(VLOOKUP($F61,'∆Ct and 2^(-∆Ct) means'!$B$3:$BD$86,52,FALSE)=0,"",VLOOKUP($F61,'∆Ct and 2^(-∆Ct) means'!$B$3:$BD$86,52,FALSE))</f>
        <v/>
      </c>
      <c r="X61" s="133" t="str">
        <f>IF('Express° Variation - Validation'!AD61="","",'Express° Variation - Validation'!AD61)</f>
        <v/>
      </c>
      <c r="Y61" s="134" t="str">
        <f>IF(VLOOKUP($F61,'∆Ct and 2^(-∆Ct) means'!$B$3:$BD$86,54,FALSE)=0,"",VLOOKUP($F61,'∆Ct and 2^(-∆Ct) means'!$B$3:$BD$86,54,FALSE))</f>
        <v/>
      </c>
      <c r="Z61" s="133" t="str">
        <f>IF('Express° Variation - Validation'!AG61="","",'Express° Variation - Validation'!AG61)</f>
        <v/>
      </c>
      <c r="AA61" s="93" t="str">
        <f>IF('Gene Informations'!E62="","",'Gene Informations'!E62)</f>
        <v/>
      </c>
      <c r="AB61" s="201"/>
      <c r="AC61" s="201"/>
      <c r="AD61" s="201"/>
      <c r="AE61" s="201"/>
      <c r="AF61" s="201"/>
      <c r="AG61" s="201"/>
      <c r="AH61" s="201"/>
    </row>
    <row r="62" spans="1:34" ht="15.75" customHeight="1">
      <c r="A62" s="201"/>
      <c r="B62" s="201"/>
      <c r="C62" s="201"/>
      <c r="D62" s="93" t="str">
        <f>IF('Gene Informations'!A63="","",'Gene Informations'!A63)</f>
        <v/>
      </c>
      <c r="E62" s="93" t="str">
        <f>IF('Gene Informations'!B63="","",'Gene Informations'!B63)</f>
        <v/>
      </c>
      <c r="F62" s="93" t="str">
        <f>'Descriptive Heat Map '!E63</f>
        <v/>
      </c>
      <c r="G62" s="134" t="str">
        <f>IF(VLOOKUP($F62,'∆Ct and 2^(-∆Ct) means'!$B$3:$BD$86,36,FALSE)=0,"",VLOOKUP($F62,'∆Ct and 2^(-∆Ct) means'!$B$3:$BD$86,36,FALSE))</f>
        <v/>
      </c>
      <c r="H62" s="133" t="str">
        <f>IF('Express° Variation - Validation'!F62="","",'Express° Variation - Validation'!F62)</f>
        <v/>
      </c>
      <c r="I62" s="134" t="str">
        <f>IF(VLOOKUP($F62,'∆Ct and 2^(-∆Ct) means'!$B$3:$BD$86,38,FALSE)=0,"",VLOOKUP($F62,'∆Ct and 2^(-∆Ct) means'!$B$3:$BD$86,38,FALSE))</f>
        <v/>
      </c>
      <c r="J62" s="133" t="str">
        <f>IF('Express° Variation - Validation'!I62="","",'Express° Variation - Validation'!I62)</f>
        <v/>
      </c>
      <c r="K62" s="134" t="str">
        <f>IF(VLOOKUP($F62,'∆Ct and 2^(-∆Ct) means'!$B$3:$BD$86,40,FALSE)=0,"",VLOOKUP($F62,'∆Ct and 2^(-∆Ct) means'!$B$3:$BD$86,40,FALSE))</f>
        <v/>
      </c>
      <c r="L62" s="133" t="str">
        <f>IF('Express° Variation - Validation'!L62="","",'Express° Variation - Validation'!L62)</f>
        <v/>
      </c>
      <c r="M62" s="134" t="str">
        <f>IF(VLOOKUP($F62,'∆Ct and 2^(-∆Ct) means'!$B$3:$BD$86,42,FALSE)=0,"",VLOOKUP($F62,'∆Ct and 2^(-∆Ct) means'!$B$3:$BD$86,42,FALSE))</f>
        <v/>
      </c>
      <c r="N62" s="133" t="str">
        <f>IF('Express° Variation - Validation'!O62="","",'Express° Variation - Validation'!O62)</f>
        <v/>
      </c>
      <c r="O62" s="134" t="str">
        <f>IF(VLOOKUP($F62,'∆Ct and 2^(-∆Ct) means'!$B$3:$BD$86,44,FALSE)=0,"",VLOOKUP($F62,'∆Ct and 2^(-∆Ct) means'!$B$3:$BD$86,44,FALSE))</f>
        <v/>
      </c>
      <c r="P62" s="133" t="str">
        <f>IF('Express° Variation - Validation'!R62="","",'Express° Variation - Validation'!R62)</f>
        <v/>
      </c>
      <c r="Q62" s="134" t="str">
        <f>IF(VLOOKUP($F62,'∆Ct and 2^(-∆Ct) means'!$B$3:$BD$86,46,FALSE)=0,"",VLOOKUP($F62,'∆Ct and 2^(-∆Ct) means'!$B$3:$BD$86,46,FALSE))</f>
        <v/>
      </c>
      <c r="R62" s="133" t="str">
        <f>IF('Express° Variation - Validation'!U62="","",'Express° Variation - Validation'!U62)</f>
        <v/>
      </c>
      <c r="S62" s="134" t="str">
        <f>IF(VLOOKUP($F62,'∆Ct and 2^(-∆Ct) means'!$B$3:$BD$86,48,FALSE)=0,"",VLOOKUP($F62,'∆Ct and 2^(-∆Ct) means'!$B$3:$BD$86,48,FALSE))</f>
        <v/>
      </c>
      <c r="T62" s="133" t="str">
        <f>IF('Express° Variation - Validation'!X62="","",'Express° Variation - Validation'!X62)</f>
        <v/>
      </c>
      <c r="U62" s="134" t="str">
        <f>IF(VLOOKUP($F62,'∆Ct and 2^(-∆Ct) means'!$B$3:$BD$86,50,FALSE)=0,"",VLOOKUP($F62,'∆Ct and 2^(-∆Ct) means'!$B$3:$BD$86,50,FALSE))</f>
        <v/>
      </c>
      <c r="V62" s="133" t="str">
        <f>IF('Express° Variation - Validation'!AA62="","",'Express° Variation - Validation'!AA62)</f>
        <v/>
      </c>
      <c r="W62" s="134" t="str">
        <f>IF(VLOOKUP($F62,'∆Ct and 2^(-∆Ct) means'!$B$3:$BD$86,52,FALSE)=0,"",VLOOKUP($F62,'∆Ct and 2^(-∆Ct) means'!$B$3:$BD$86,52,FALSE))</f>
        <v/>
      </c>
      <c r="X62" s="133" t="str">
        <f>IF('Express° Variation - Validation'!AD62="","",'Express° Variation - Validation'!AD62)</f>
        <v/>
      </c>
      <c r="Y62" s="134" t="str">
        <f>IF(VLOOKUP($F62,'∆Ct and 2^(-∆Ct) means'!$B$3:$BD$86,54,FALSE)=0,"",VLOOKUP($F62,'∆Ct and 2^(-∆Ct) means'!$B$3:$BD$86,54,FALSE))</f>
        <v/>
      </c>
      <c r="Z62" s="133" t="str">
        <f>IF('Express° Variation - Validation'!AG62="","",'Express° Variation - Validation'!AG62)</f>
        <v/>
      </c>
      <c r="AA62" s="93" t="str">
        <f>IF('Gene Informations'!E63="","",'Gene Informations'!E63)</f>
        <v/>
      </c>
      <c r="AB62" s="201"/>
      <c r="AC62" s="201"/>
      <c r="AD62" s="201"/>
      <c r="AE62" s="201"/>
      <c r="AF62" s="201"/>
      <c r="AG62" s="201"/>
      <c r="AH62" s="201"/>
    </row>
    <row r="63" spans="1:34" ht="15.75" customHeight="1">
      <c r="A63" s="201"/>
      <c r="B63" s="201"/>
      <c r="C63" s="201"/>
      <c r="D63" s="93" t="str">
        <f>IF('Gene Informations'!A64="","",'Gene Informations'!A64)</f>
        <v/>
      </c>
      <c r="E63" s="93" t="str">
        <f>IF('Gene Informations'!B64="","",'Gene Informations'!B64)</f>
        <v/>
      </c>
      <c r="F63" s="93" t="str">
        <f>'Descriptive Heat Map '!E64</f>
        <v/>
      </c>
      <c r="G63" s="134" t="str">
        <f>IF(VLOOKUP($F63,'∆Ct and 2^(-∆Ct) means'!$B$3:$BD$86,36,FALSE)=0,"",VLOOKUP($F63,'∆Ct and 2^(-∆Ct) means'!$B$3:$BD$86,36,FALSE))</f>
        <v/>
      </c>
      <c r="H63" s="133" t="str">
        <f>IF('Express° Variation - Validation'!F63="","",'Express° Variation - Validation'!F63)</f>
        <v/>
      </c>
      <c r="I63" s="134" t="str">
        <f>IF(VLOOKUP($F63,'∆Ct and 2^(-∆Ct) means'!$B$3:$BD$86,38,FALSE)=0,"",VLOOKUP($F63,'∆Ct and 2^(-∆Ct) means'!$B$3:$BD$86,38,FALSE))</f>
        <v/>
      </c>
      <c r="J63" s="133" t="str">
        <f>IF('Express° Variation - Validation'!I63="","",'Express° Variation - Validation'!I63)</f>
        <v/>
      </c>
      <c r="K63" s="134" t="str">
        <f>IF(VLOOKUP($F63,'∆Ct and 2^(-∆Ct) means'!$B$3:$BD$86,40,FALSE)=0,"",VLOOKUP($F63,'∆Ct and 2^(-∆Ct) means'!$B$3:$BD$86,40,FALSE))</f>
        <v/>
      </c>
      <c r="L63" s="133" t="str">
        <f>IF('Express° Variation - Validation'!L63="","",'Express° Variation - Validation'!L63)</f>
        <v/>
      </c>
      <c r="M63" s="134" t="str">
        <f>IF(VLOOKUP($F63,'∆Ct and 2^(-∆Ct) means'!$B$3:$BD$86,42,FALSE)=0,"",VLOOKUP($F63,'∆Ct and 2^(-∆Ct) means'!$B$3:$BD$86,42,FALSE))</f>
        <v/>
      </c>
      <c r="N63" s="133" t="str">
        <f>IF('Express° Variation - Validation'!O63="","",'Express° Variation - Validation'!O63)</f>
        <v/>
      </c>
      <c r="O63" s="134" t="str">
        <f>IF(VLOOKUP($F63,'∆Ct and 2^(-∆Ct) means'!$B$3:$BD$86,44,FALSE)=0,"",VLOOKUP($F63,'∆Ct and 2^(-∆Ct) means'!$B$3:$BD$86,44,FALSE))</f>
        <v/>
      </c>
      <c r="P63" s="133" t="str">
        <f>IF('Express° Variation - Validation'!R63="","",'Express° Variation - Validation'!R63)</f>
        <v/>
      </c>
      <c r="Q63" s="134" t="str">
        <f>IF(VLOOKUP($F63,'∆Ct and 2^(-∆Ct) means'!$B$3:$BD$86,46,FALSE)=0,"",VLOOKUP($F63,'∆Ct and 2^(-∆Ct) means'!$B$3:$BD$86,46,FALSE))</f>
        <v/>
      </c>
      <c r="R63" s="133" t="str">
        <f>IF('Express° Variation - Validation'!U63="","",'Express° Variation - Validation'!U63)</f>
        <v/>
      </c>
      <c r="S63" s="134" t="str">
        <f>IF(VLOOKUP($F63,'∆Ct and 2^(-∆Ct) means'!$B$3:$BD$86,48,FALSE)=0,"",VLOOKUP($F63,'∆Ct and 2^(-∆Ct) means'!$B$3:$BD$86,48,FALSE))</f>
        <v/>
      </c>
      <c r="T63" s="133" t="str">
        <f>IF('Express° Variation - Validation'!X63="","",'Express° Variation - Validation'!X63)</f>
        <v/>
      </c>
      <c r="U63" s="134" t="str">
        <f>IF(VLOOKUP($F63,'∆Ct and 2^(-∆Ct) means'!$B$3:$BD$86,50,FALSE)=0,"",VLOOKUP($F63,'∆Ct and 2^(-∆Ct) means'!$B$3:$BD$86,50,FALSE))</f>
        <v/>
      </c>
      <c r="V63" s="133" t="str">
        <f>IF('Express° Variation - Validation'!AA63="","",'Express° Variation - Validation'!AA63)</f>
        <v/>
      </c>
      <c r="W63" s="134" t="str">
        <f>IF(VLOOKUP($F63,'∆Ct and 2^(-∆Ct) means'!$B$3:$BD$86,52,FALSE)=0,"",VLOOKUP($F63,'∆Ct and 2^(-∆Ct) means'!$B$3:$BD$86,52,FALSE))</f>
        <v/>
      </c>
      <c r="X63" s="133" t="str">
        <f>IF('Express° Variation - Validation'!AD63="","",'Express° Variation - Validation'!AD63)</f>
        <v/>
      </c>
      <c r="Y63" s="134" t="str">
        <f>IF(VLOOKUP($F63,'∆Ct and 2^(-∆Ct) means'!$B$3:$BD$86,54,FALSE)=0,"",VLOOKUP($F63,'∆Ct and 2^(-∆Ct) means'!$B$3:$BD$86,54,FALSE))</f>
        <v/>
      </c>
      <c r="Z63" s="133" t="str">
        <f>IF('Express° Variation - Validation'!AG63="","",'Express° Variation - Validation'!AG63)</f>
        <v/>
      </c>
      <c r="AA63" s="93" t="str">
        <f>IF('Gene Informations'!E64="","",'Gene Informations'!E64)</f>
        <v/>
      </c>
      <c r="AB63" s="201"/>
      <c r="AC63" s="201"/>
      <c r="AD63" s="201"/>
      <c r="AE63" s="201"/>
      <c r="AF63" s="201"/>
      <c r="AG63" s="201"/>
      <c r="AH63" s="201"/>
    </row>
    <row r="64" spans="1:34" ht="15.75" customHeight="1">
      <c r="A64" s="201"/>
      <c r="B64" s="201"/>
      <c r="C64" s="201"/>
      <c r="D64" s="93" t="str">
        <f>IF('Gene Informations'!A65="","",'Gene Informations'!A65)</f>
        <v/>
      </c>
      <c r="E64" s="93" t="str">
        <f>IF('Gene Informations'!B65="","",'Gene Informations'!B65)</f>
        <v/>
      </c>
      <c r="F64" s="93" t="str">
        <f>'Descriptive Heat Map '!E65</f>
        <v/>
      </c>
      <c r="G64" s="134" t="str">
        <f>IF(VLOOKUP($F64,'∆Ct and 2^(-∆Ct) means'!$B$3:$BD$86,36,FALSE)=0,"",VLOOKUP($F64,'∆Ct and 2^(-∆Ct) means'!$B$3:$BD$86,36,FALSE))</f>
        <v/>
      </c>
      <c r="H64" s="133" t="str">
        <f>IF('Express° Variation - Validation'!F64="","",'Express° Variation - Validation'!F64)</f>
        <v/>
      </c>
      <c r="I64" s="134" t="str">
        <f>IF(VLOOKUP($F64,'∆Ct and 2^(-∆Ct) means'!$B$3:$BD$86,38,FALSE)=0,"",VLOOKUP($F64,'∆Ct and 2^(-∆Ct) means'!$B$3:$BD$86,38,FALSE))</f>
        <v/>
      </c>
      <c r="J64" s="133" t="str">
        <f>IF('Express° Variation - Validation'!I64="","",'Express° Variation - Validation'!I64)</f>
        <v/>
      </c>
      <c r="K64" s="134" t="str">
        <f>IF(VLOOKUP($F64,'∆Ct and 2^(-∆Ct) means'!$B$3:$BD$86,40,FALSE)=0,"",VLOOKUP($F64,'∆Ct and 2^(-∆Ct) means'!$B$3:$BD$86,40,FALSE))</f>
        <v/>
      </c>
      <c r="L64" s="133" t="str">
        <f>IF('Express° Variation - Validation'!L64="","",'Express° Variation - Validation'!L64)</f>
        <v/>
      </c>
      <c r="M64" s="134" t="str">
        <f>IF(VLOOKUP($F64,'∆Ct and 2^(-∆Ct) means'!$B$3:$BD$86,42,FALSE)=0,"",VLOOKUP($F64,'∆Ct and 2^(-∆Ct) means'!$B$3:$BD$86,42,FALSE))</f>
        <v/>
      </c>
      <c r="N64" s="133" t="str">
        <f>IF('Express° Variation - Validation'!O64="","",'Express° Variation - Validation'!O64)</f>
        <v/>
      </c>
      <c r="O64" s="134" t="str">
        <f>IF(VLOOKUP($F64,'∆Ct and 2^(-∆Ct) means'!$B$3:$BD$86,44,FALSE)=0,"",VLOOKUP($F64,'∆Ct and 2^(-∆Ct) means'!$B$3:$BD$86,44,FALSE))</f>
        <v/>
      </c>
      <c r="P64" s="133" t="str">
        <f>IF('Express° Variation - Validation'!R64="","",'Express° Variation - Validation'!R64)</f>
        <v/>
      </c>
      <c r="Q64" s="134" t="str">
        <f>IF(VLOOKUP($F64,'∆Ct and 2^(-∆Ct) means'!$B$3:$BD$86,46,FALSE)=0,"",VLOOKUP($F64,'∆Ct and 2^(-∆Ct) means'!$B$3:$BD$86,46,FALSE))</f>
        <v/>
      </c>
      <c r="R64" s="133" t="str">
        <f>IF('Express° Variation - Validation'!U64="","",'Express° Variation - Validation'!U64)</f>
        <v/>
      </c>
      <c r="S64" s="134" t="str">
        <f>IF(VLOOKUP($F64,'∆Ct and 2^(-∆Ct) means'!$B$3:$BD$86,48,FALSE)=0,"",VLOOKUP($F64,'∆Ct and 2^(-∆Ct) means'!$B$3:$BD$86,48,FALSE))</f>
        <v/>
      </c>
      <c r="T64" s="133" t="str">
        <f>IF('Express° Variation - Validation'!X64="","",'Express° Variation - Validation'!X64)</f>
        <v/>
      </c>
      <c r="U64" s="134" t="str">
        <f>IF(VLOOKUP($F64,'∆Ct and 2^(-∆Ct) means'!$B$3:$BD$86,50,FALSE)=0,"",VLOOKUP($F64,'∆Ct and 2^(-∆Ct) means'!$B$3:$BD$86,50,FALSE))</f>
        <v/>
      </c>
      <c r="V64" s="133" t="str">
        <f>IF('Express° Variation - Validation'!AA64="","",'Express° Variation - Validation'!AA64)</f>
        <v/>
      </c>
      <c r="W64" s="134" t="str">
        <f>IF(VLOOKUP($F64,'∆Ct and 2^(-∆Ct) means'!$B$3:$BD$86,52,FALSE)=0,"",VLOOKUP($F64,'∆Ct and 2^(-∆Ct) means'!$B$3:$BD$86,52,FALSE))</f>
        <v/>
      </c>
      <c r="X64" s="133" t="str">
        <f>IF('Express° Variation - Validation'!AD64="","",'Express° Variation - Validation'!AD64)</f>
        <v/>
      </c>
      <c r="Y64" s="134" t="str">
        <f>IF(VLOOKUP($F64,'∆Ct and 2^(-∆Ct) means'!$B$3:$BD$86,54,FALSE)=0,"",VLOOKUP($F64,'∆Ct and 2^(-∆Ct) means'!$B$3:$BD$86,54,FALSE))</f>
        <v/>
      </c>
      <c r="Z64" s="133" t="str">
        <f>IF('Express° Variation - Validation'!AG64="","",'Express° Variation - Validation'!AG64)</f>
        <v/>
      </c>
      <c r="AA64" s="93" t="str">
        <f>IF('Gene Informations'!E65="","",'Gene Informations'!E65)</f>
        <v/>
      </c>
      <c r="AB64" s="201"/>
      <c r="AC64" s="201"/>
      <c r="AD64" s="201"/>
      <c r="AE64" s="201"/>
      <c r="AF64" s="201"/>
      <c r="AG64" s="201"/>
      <c r="AH64" s="201"/>
    </row>
    <row r="65" spans="1:34" ht="15.75" customHeight="1">
      <c r="A65" s="201"/>
      <c r="B65" s="201"/>
      <c r="C65" s="201"/>
      <c r="D65" s="93" t="str">
        <f>IF('Gene Informations'!A66="","",'Gene Informations'!A66)</f>
        <v/>
      </c>
      <c r="E65" s="93" t="str">
        <f>IF('Gene Informations'!B66="","",'Gene Informations'!B66)</f>
        <v/>
      </c>
      <c r="F65" s="93" t="str">
        <f>'Descriptive Heat Map '!E66</f>
        <v/>
      </c>
      <c r="G65" s="134" t="str">
        <f>IF(VLOOKUP($F65,'∆Ct and 2^(-∆Ct) means'!$B$3:$BD$86,36,FALSE)=0,"",VLOOKUP($F65,'∆Ct and 2^(-∆Ct) means'!$B$3:$BD$86,36,FALSE))</f>
        <v/>
      </c>
      <c r="H65" s="133" t="str">
        <f>IF('Express° Variation - Validation'!F65="","",'Express° Variation - Validation'!F65)</f>
        <v/>
      </c>
      <c r="I65" s="134" t="str">
        <f>IF(VLOOKUP($F65,'∆Ct and 2^(-∆Ct) means'!$B$3:$BD$86,38,FALSE)=0,"",VLOOKUP($F65,'∆Ct and 2^(-∆Ct) means'!$B$3:$BD$86,38,FALSE))</f>
        <v/>
      </c>
      <c r="J65" s="133" t="str">
        <f>IF('Express° Variation - Validation'!I65="","",'Express° Variation - Validation'!I65)</f>
        <v/>
      </c>
      <c r="K65" s="134" t="str">
        <f>IF(VLOOKUP($F65,'∆Ct and 2^(-∆Ct) means'!$B$3:$BD$86,40,FALSE)=0,"",VLOOKUP($F65,'∆Ct and 2^(-∆Ct) means'!$B$3:$BD$86,40,FALSE))</f>
        <v/>
      </c>
      <c r="L65" s="133" t="str">
        <f>IF('Express° Variation - Validation'!L65="","",'Express° Variation - Validation'!L65)</f>
        <v/>
      </c>
      <c r="M65" s="134" t="str">
        <f>IF(VLOOKUP($F65,'∆Ct and 2^(-∆Ct) means'!$B$3:$BD$86,42,FALSE)=0,"",VLOOKUP($F65,'∆Ct and 2^(-∆Ct) means'!$B$3:$BD$86,42,FALSE))</f>
        <v/>
      </c>
      <c r="N65" s="133" t="str">
        <f>IF('Express° Variation - Validation'!O65="","",'Express° Variation - Validation'!O65)</f>
        <v/>
      </c>
      <c r="O65" s="134" t="str">
        <f>IF(VLOOKUP($F65,'∆Ct and 2^(-∆Ct) means'!$B$3:$BD$86,44,FALSE)=0,"",VLOOKUP($F65,'∆Ct and 2^(-∆Ct) means'!$B$3:$BD$86,44,FALSE))</f>
        <v/>
      </c>
      <c r="P65" s="133" t="str">
        <f>IF('Express° Variation - Validation'!R65="","",'Express° Variation - Validation'!R65)</f>
        <v/>
      </c>
      <c r="Q65" s="134" t="str">
        <f>IF(VLOOKUP($F65,'∆Ct and 2^(-∆Ct) means'!$B$3:$BD$86,46,FALSE)=0,"",VLOOKUP($F65,'∆Ct and 2^(-∆Ct) means'!$B$3:$BD$86,46,FALSE))</f>
        <v/>
      </c>
      <c r="R65" s="133" t="str">
        <f>IF('Express° Variation - Validation'!U65="","",'Express° Variation - Validation'!U65)</f>
        <v/>
      </c>
      <c r="S65" s="134" t="str">
        <f>IF(VLOOKUP($F65,'∆Ct and 2^(-∆Ct) means'!$B$3:$BD$86,48,FALSE)=0,"",VLOOKUP($F65,'∆Ct and 2^(-∆Ct) means'!$B$3:$BD$86,48,FALSE))</f>
        <v/>
      </c>
      <c r="T65" s="133" t="str">
        <f>IF('Express° Variation - Validation'!X65="","",'Express° Variation - Validation'!X65)</f>
        <v/>
      </c>
      <c r="U65" s="134" t="str">
        <f>IF(VLOOKUP($F65,'∆Ct and 2^(-∆Ct) means'!$B$3:$BD$86,50,FALSE)=0,"",VLOOKUP($F65,'∆Ct and 2^(-∆Ct) means'!$B$3:$BD$86,50,FALSE))</f>
        <v/>
      </c>
      <c r="V65" s="133" t="str">
        <f>IF('Express° Variation - Validation'!AA65="","",'Express° Variation - Validation'!AA65)</f>
        <v/>
      </c>
      <c r="W65" s="134" t="str">
        <f>IF(VLOOKUP($F65,'∆Ct and 2^(-∆Ct) means'!$B$3:$BD$86,52,FALSE)=0,"",VLOOKUP($F65,'∆Ct and 2^(-∆Ct) means'!$B$3:$BD$86,52,FALSE))</f>
        <v/>
      </c>
      <c r="X65" s="133" t="str">
        <f>IF('Express° Variation - Validation'!AD65="","",'Express° Variation - Validation'!AD65)</f>
        <v/>
      </c>
      <c r="Y65" s="134" t="str">
        <f>IF(VLOOKUP($F65,'∆Ct and 2^(-∆Ct) means'!$B$3:$BD$86,54,FALSE)=0,"",VLOOKUP($F65,'∆Ct and 2^(-∆Ct) means'!$B$3:$BD$86,54,FALSE))</f>
        <v/>
      </c>
      <c r="Z65" s="133" t="str">
        <f>IF('Express° Variation - Validation'!AG65="","",'Express° Variation - Validation'!AG65)</f>
        <v/>
      </c>
      <c r="AA65" s="93" t="str">
        <f>IF('Gene Informations'!E66="","",'Gene Informations'!E66)</f>
        <v/>
      </c>
      <c r="AB65" s="201"/>
      <c r="AC65" s="201"/>
      <c r="AD65" s="201"/>
      <c r="AE65" s="201"/>
      <c r="AF65" s="201"/>
      <c r="AG65" s="201"/>
      <c r="AH65" s="201"/>
    </row>
    <row r="66" spans="1:34" ht="15.75" customHeight="1">
      <c r="A66" s="201"/>
      <c r="B66" s="201"/>
      <c r="C66" s="201"/>
      <c r="D66" s="93" t="str">
        <f>IF('Gene Informations'!A67="","",'Gene Informations'!A67)</f>
        <v/>
      </c>
      <c r="E66" s="93" t="str">
        <f>IF('Gene Informations'!B67="","",'Gene Informations'!B67)</f>
        <v/>
      </c>
      <c r="F66" s="93" t="str">
        <f>'Descriptive Heat Map '!E67</f>
        <v/>
      </c>
      <c r="G66" s="134" t="str">
        <f>IF(VLOOKUP($F66,'∆Ct and 2^(-∆Ct) means'!$B$3:$BD$86,36,FALSE)=0,"",VLOOKUP($F66,'∆Ct and 2^(-∆Ct) means'!$B$3:$BD$86,36,FALSE))</f>
        <v/>
      </c>
      <c r="H66" s="133" t="str">
        <f>IF('Express° Variation - Validation'!F66="","",'Express° Variation - Validation'!F66)</f>
        <v/>
      </c>
      <c r="I66" s="134" t="str">
        <f>IF(VLOOKUP($F66,'∆Ct and 2^(-∆Ct) means'!$B$3:$BD$86,38,FALSE)=0,"",VLOOKUP($F66,'∆Ct and 2^(-∆Ct) means'!$B$3:$BD$86,38,FALSE))</f>
        <v/>
      </c>
      <c r="J66" s="133" t="str">
        <f>IF('Express° Variation - Validation'!I66="","",'Express° Variation - Validation'!I66)</f>
        <v/>
      </c>
      <c r="K66" s="134" t="str">
        <f>IF(VLOOKUP($F66,'∆Ct and 2^(-∆Ct) means'!$B$3:$BD$86,40,FALSE)=0,"",VLOOKUP($F66,'∆Ct and 2^(-∆Ct) means'!$B$3:$BD$86,40,FALSE))</f>
        <v/>
      </c>
      <c r="L66" s="133" t="str">
        <f>IF('Express° Variation - Validation'!L66="","",'Express° Variation - Validation'!L66)</f>
        <v/>
      </c>
      <c r="M66" s="134" t="str">
        <f>IF(VLOOKUP($F66,'∆Ct and 2^(-∆Ct) means'!$B$3:$BD$86,42,FALSE)=0,"",VLOOKUP($F66,'∆Ct and 2^(-∆Ct) means'!$B$3:$BD$86,42,FALSE))</f>
        <v/>
      </c>
      <c r="N66" s="133" t="str">
        <f>IF('Express° Variation - Validation'!O66="","",'Express° Variation - Validation'!O66)</f>
        <v/>
      </c>
      <c r="O66" s="134" t="str">
        <f>IF(VLOOKUP($F66,'∆Ct and 2^(-∆Ct) means'!$B$3:$BD$86,44,FALSE)=0,"",VLOOKUP($F66,'∆Ct and 2^(-∆Ct) means'!$B$3:$BD$86,44,FALSE))</f>
        <v/>
      </c>
      <c r="P66" s="133" t="str">
        <f>IF('Express° Variation - Validation'!R66="","",'Express° Variation - Validation'!R66)</f>
        <v/>
      </c>
      <c r="Q66" s="134" t="str">
        <f>IF(VLOOKUP($F66,'∆Ct and 2^(-∆Ct) means'!$B$3:$BD$86,46,FALSE)=0,"",VLOOKUP($F66,'∆Ct and 2^(-∆Ct) means'!$B$3:$BD$86,46,FALSE))</f>
        <v/>
      </c>
      <c r="R66" s="133" t="str">
        <f>IF('Express° Variation - Validation'!U66="","",'Express° Variation - Validation'!U66)</f>
        <v/>
      </c>
      <c r="S66" s="134" t="str">
        <f>IF(VLOOKUP($F66,'∆Ct and 2^(-∆Ct) means'!$B$3:$BD$86,48,FALSE)=0,"",VLOOKUP($F66,'∆Ct and 2^(-∆Ct) means'!$B$3:$BD$86,48,FALSE))</f>
        <v/>
      </c>
      <c r="T66" s="133" t="str">
        <f>IF('Express° Variation - Validation'!X66="","",'Express° Variation - Validation'!X66)</f>
        <v/>
      </c>
      <c r="U66" s="134" t="str">
        <f>IF(VLOOKUP($F66,'∆Ct and 2^(-∆Ct) means'!$B$3:$BD$86,50,FALSE)=0,"",VLOOKUP($F66,'∆Ct and 2^(-∆Ct) means'!$B$3:$BD$86,50,FALSE))</f>
        <v/>
      </c>
      <c r="V66" s="133" t="str">
        <f>IF('Express° Variation - Validation'!AA66="","",'Express° Variation - Validation'!AA66)</f>
        <v/>
      </c>
      <c r="W66" s="134" t="str">
        <f>IF(VLOOKUP($F66,'∆Ct and 2^(-∆Ct) means'!$B$3:$BD$86,52,FALSE)=0,"",VLOOKUP($F66,'∆Ct and 2^(-∆Ct) means'!$B$3:$BD$86,52,FALSE))</f>
        <v/>
      </c>
      <c r="X66" s="133" t="str">
        <f>IF('Express° Variation - Validation'!AD66="","",'Express° Variation - Validation'!AD66)</f>
        <v/>
      </c>
      <c r="Y66" s="134" t="str">
        <f>IF(VLOOKUP($F66,'∆Ct and 2^(-∆Ct) means'!$B$3:$BD$86,54,FALSE)=0,"",VLOOKUP($F66,'∆Ct and 2^(-∆Ct) means'!$B$3:$BD$86,54,FALSE))</f>
        <v/>
      </c>
      <c r="Z66" s="133" t="str">
        <f>IF('Express° Variation - Validation'!AG66="","",'Express° Variation - Validation'!AG66)</f>
        <v/>
      </c>
      <c r="AA66" s="93" t="str">
        <f>IF('Gene Informations'!E67="","",'Gene Informations'!E67)</f>
        <v/>
      </c>
      <c r="AB66" s="201"/>
      <c r="AC66" s="201"/>
      <c r="AD66" s="201"/>
      <c r="AE66" s="201"/>
      <c r="AF66" s="201"/>
      <c r="AG66" s="201"/>
      <c r="AH66" s="201"/>
    </row>
    <row r="67" spans="1:34" ht="15.75" customHeight="1">
      <c r="A67" s="201"/>
      <c r="B67" s="201"/>
      <c r="C67" s="201"/>
      <c r="D67" s="93" t="str">
        <f>IF('Gene Informations'!A68="","",'Gene Informations'!A68)</f>
        <v/>
      </c>
      <c r="E67" s="93" t="str">
        <f>IF('Gene Informations'!B68="","",'Gene Informations'!B68)</f>
        <v/>
      </c>
      <c r="F67" s="93" t="str">
        <f>'Descriptive Heat Map '!E68</f>
        <v/>
      </c>
      <c r="G67" s="134" t="str">
        <f>IF(VLOOKUP($F67,'∆Ct and 2^(-∆Ct) means'!$B$3:$BD$86,36,FALSE)=0,"",VLOOKUP($F67,'∆Ct and 2^(-∆Ct) means'!$B$3:$BD$86,36,FALSE))</f>
        <v/>
      </c>
      <c r="H67" s="133" t="str">
        <f>IF('Express° Variation - Validation'!F67="","",'Express° Variation - Validation'!F67)</f>
        <v/>
      </c>
      <c r="I67" s="134" t="str">
        <f>IF(VLOOKUP($F67,'∆Ct and 2^(-∆Ct) means'!$B$3:$BD$86,38,FALSE)=0,"",VLOOKUP($F67,'∆Ct and 2^(-∆Ct) means'!$B$3:$BD$86,38,FALSE))</f>
        <v/>
      </c>
      <c r="J67" s="133" t="str">
        <f>IF('Express° Variation - Validation'!I67="","",'Express° Variation - Validation'!I67)</f>
        <v/>
      </c>
      <c r="K67" s="134" t="str">
        <f>IF(VLOOKUP($F67,'∆Ct and 2^(-∆Ct) means'!$B$3:$BD$86,40,FALSE)=0,"",VLOOKUP($F67,'∆Ct and 2^(-∆Ct) means'!$B$3:$BD$86,40,FALSE))</f>
        <v/>
      </c>
      <c r="L67" s="133" t="str">
        <f>IF('Express° Variation - Validation'!L67="","",'Express° Variation - Validation'!L67)</f>
        <v/>
      </c>
      <c r="M67" s="134" t="str">
        <f>IF(VLOOKUP($F67,'∆Ct and 2^(-∆Ct) means'!$B$3:$BD$86,42,FALSE)=0,"",VLOOKUP($F67,'∆Ct and 2^(-∆Ct) means'!$B$3:$BD$86,42,FALSE))</f>
        <v/>
      </c>
      <c r="N67" s="133" t="str">
        <f>IF('Express° Variation - Validation'!O67="","",'Express° Variation - Validation'!O67)</f>
        <v/>
      </c>
      <c r="O67" s="134" t="str">
        <f>IF(VLOOKUP($F67,'∆Ct and 2^(-∆Ct) means'!$B$3:$BD$86,44,FALSE)=0,"",VLOOKUP($F67,'∆Ct and 2^(-∆Ct) means'!$B$3:$BD$86,44,FALSE))</f>
        <v/>
      </c>
      <c r="P67" s="133" t="str">
        <f>IF('Express° Variation - Validation'!R67="","",'Express° Variation - Validation'!R67)</f>
        <v/>
      </c>
      <c r="Q67" s="134" t="str">
        <f>IF(VLOOKUP($F67,'∆Ct and 2^(-∆Ct) means'!$B$3:$BD$86,46,FALSE)=0,"",VLOOKUP($F67,'∆Ct and 2^(-∆Ct) means'!$B$3:$BD$86,46,FALSE))</f>
        <v/>
      </c>
      <c r="R67" s="133" t="str">
        <f>IF('Express° Variation - Validation'!U67="","",'Express° Variation - Validation'!U67)</f>
        <v/>
      </c>
      <c r="S67" s="134" t="str">
        <f>IF(VLOOKUP($F67,'∆Ct and 2^(-∆Ct) means'!$B$3:$BD$86,48,FALSE)=0,"",VLOOKUP($F67,'∆Ct and 2^(-∆Ct) means'!$B$3:$BD$86,48,FALSE))</f>
        <v/>
      </c>
      <c r="T67" s="133" t="str">
        <f>IF('Express° Variation - Validation'!X67="","",'Express° Variation - Validation'!X67)</f>
        <v/>
      </c>
      <c r="U67" s="134" t="str">
        <f>IF(VLOOKUP($F67,'∆Ct and 2^(-∆Ct) means'!$B$3:$BD$86,50,FALSE)=0,"",VLOOKUP($F67,'∆Ct and 2^(-∆Ct) means'!$B$3:$BD$86,50,FALSE))</f>
        <v/>
      </c>
      <c r="V67" s="133" t="str">
        <f>IF('Express° Variation - Validation'!AA67="","",'Express° Variation - Validation'!AA67)</f>
        <v/>
      </c>
      <c r="W67" s="134" t="str">
        <f>IF(VLOOKUP($F67,'∆Ct and 2^(-∆Ct) means'!$B$3:$BD$86,52,FALSE)=0,"",VLOOKUP($F67,'∆Ct and 2^(-∆Ct) means'!$B$3:$BD$86,52,FALSE))</f>
        <v/>
      </c>
      <c r="X67" s="133" t="str">
        <f>IF('Express° Variation - Validation'!AD67="","",'Express° Variation - Validation'!AD67)</f>
        <v/>
      </c>
      <c r="Y67" s="134" t="str">
        <f>IF(VLOOKUP($F67,'∆Ct and 2^(-∆Ct) means'!$B$3:$BD$86,54,FALSE)=0,"",VLOOKUP($F67,'∆Ct and 2^(-∆Ct) means'!$B$3:$BD$86,54,FALSE))</f>
        <v/>
      </c>
      <c r="Z67" s="133" t="str">
        <f>IF('Express° Variation - Validation'!AG67="","",'Express° Variation - Validation'!AG67)</f>
        <v/>
      </c>
      <c r="AA67" s="93" t="str">
        <f>IF('Gene Informations'!E68="","",'Gene Informations'!E68)</f>
        <v/>
      </c>
      <c r="AB67" s="201"/>
      <c r="AC67" s="201"/>
      <c r="AD67" s="201"/>
      <c r="AE67" s="201"/>
      <c r="AF67" s="201"/>
      <c r="AG67" s="201"/>
      <c r="AH67" s="201"/>
    </row>
    <row r="68" spans="1:34" ht="15.75" customHeight="1">
      <c r="A68" s="201"/>
      <c r="B68" s="201"/>
      <c r="C68" s="201"/>
      <c r="D68" s="93" t="str">
        <f>IF('Gene Informations'!A69="","",'Gene Informations'!A69)</f>
        <v/>
      </c>
      <c r="E68" s="93" t="str">
        <f>IF('Gene Informations'!B69="","",'Gene Informations'!B69)</f>
        <v/>
      </c>
      <c r="F68" s="93" t="str">
        <f>'Descriptive Heat Map '!E69</f>
        <v/>
      </c>
      <c r="G68" s="134" t="str">
        <f>IF(VLOOKUP($F68,'∆Ct and 2^(-∆Ct) means'!$B$3:$BD$86,36,FALSE)=0,"",VLOOKUP($F68,'∆Ct and 2^(-∆Ct) means'!$B$3:$BD$86,36,FALSE))</f>
        <v/>
      </c>
      <c r="H68" s="133" t="str">
        <f>IF('Express° Variation - Validation'!F68="","",'Express° Variation - Validation'!F68)</f>
        <v/>
      </c>
      <c r="I68" s="134" t="str">
        <f>IF(VLOOKUP($F68,'∆Ct and 2^(-∆Ct) means'!$B$3:$BD$86,38,FALSE)=0,"",VLOOKUP($F68,'∆Ct and 2^(-∆Ct) means'!$B$3:$BD$86,38,FALSE))</f>
        <v/>
      </c>
      <c r="J68" s="133" t="str">
        <f>IF('Express° Variation - Validation'!I68="","",'Express° Variation - Validation'!I68)</f>
        <v/>
      </c>
      <c r="K68" s="134" t="str">
        <f>IF(VLOOKUP($F68,'∆Ct and 2^(-∆Ct) means'!$B$3:$BD$86,40,FALSE)=0,"",VLOOKUP($F68,'∆Ct and 2^(-∆Ct) means'!$B$3:$BD$86,40,FALSE))</f>
        <v/>
      </c>
      <c r="L68" s="133" t="str">
        <f>IF('Express° Variation - Validation'!L68="","",'Express° Variation - Validation'!L68)</f>
        <v/>
      </c>
      <c r="M68" s="134" t="str">
        <f>IF(VLOOKUP($F68,'∆Ct and 2^(-∆Ct) means'!$B$3:$BD$86,42,FALSE)=0,"",VLOOKUP($F68,'∆Ct and 2^(-∆Ct) means'!$B$3:$BD$86,42,FALSE))</f>
        <v/>
      </c>
      <c r="N68" s="133" t="str">
        <f>IF('Express° Variation - Validation'!O68="","",'Express° Variation - Validation'!O68)</f>
        <v/>
      </c>
      <c r="O68" s="134" t="str">
        <f>IF(VLOOKUP($F68,'∆Ct and 2^(-∆Ct) means'!$B$3:$BD$86,44,FALSE)=0,"",VLOOKUP($F68,'∆Ct and 2^(-∆Ct) means'!$B$3:$BD$86,44,FALSE))</f>
        <v/>
      </c>
      <c r="P68" s="133" t="str">
        <f>IF('Express° Variation - Validation'!R68="","",'Express° Variation - Validation'!R68)</f>
        <v/>
      </c>
      <c r="Q68" s="134" t="str">
        <f>IF(VLOOKUP($F68,'∆Ct and 2^(-∆Ct) means'!$B$3:$BD$86,46,FALSE)=0,"",VLOOKUP($F68,'∆Ct and 2^(-∆Ct) means'!$B$3:$BD$86,46,FALSE))</f>
        <v/>
      </c>
      <c r="R68" s="133" t="str">
        <f>IF('Express° Variation - Validation'!U68="","",'Express° Variation - Validation'!U68)</f>
        <v/>
      </c>
      <c r="S68" s="134" t="str">
        <f>IF(VLOOKUP($F68,'∆Ct and 2^(-∆Ct) means'!$B$3:$BD$86,48,FALSE)=0,"",VLOOKUP($F68,'∆Ct and 2^(-∆Ct) means'!$B$3:$BD$86,48,FALSE))</f>
        <v/>
      </c>
      <c r="T68" s="133" t="str">
        <f>IF('Express° Variation - Validation'!X68="","",'Express° Variation - Validation'!X68)</f>
        <v/>
      </c>
      <c r="U68" s="134" t="str">
        <f>IF(VLOOKUP($F68,'∆Ct and 2^(-∆Ct) means'!$B$3:$BD$86,50,FALSE)=0,"",VLOOKUP($F68,'∆Ct and 2^(-∆Ct) means'!$B$3:$BD$86,50,FALSE))</f>
        <v/>
      </c>
      <c r="V68" s="133" t="str">
        <f>IF('Express° Variation - Validation'!AA68="","",'Express° Variation - Validation'!AA68)</f>
        <v/>
      </c>
      <c r="W68" s="134" t="str">
        <f>IF(VLOOKUP($F68,'∆Ct and 2^(-∆Ct) means'!$B$3:$BD$86,52,FALSE)=0,"",VLOOKUP($F68,'∆Ct and 2^(-∆Ct) means'!$B$3:$BD$86,52,FALSE))</f>
        <v/>
      </c>
      <c r="X68" s="133" t="str">
        <f>IF('Express° Variation - Validation'!AD68="","",'Express° Variation - Validation'!AD68)</f>
        <v/>
      </c>
      <c r="Y68" s="134" t="str">
        <f>IF(VLOOKUP($F68,'∆Ct and 2^(-∆Ct) means'!$B$3:$BD$86,54,FALSE)=0,"",VLOOKUP($F68,'∆Ct and 2^(-∆Ct) means'!$B$3:$BD$86,54,FALSE))</f>
        <v/>
      </c>
      <c r="Z68" s="133" t="str">
        <f>IF('Express° Variation - Validation'!AG68="","",'Express° Variation - Validation'!AG68)</f>
        <v/>
      </c>
      <c r="AA68" s="93" t="str">
        <f>IF('Gene Informations'!E69="","",'Gene Informations'!E69)</f>
        <v/>
      </c>
      <c r="AB68" s="201"/>
      <c r="AC68" s="201"/>
      <c r="AD68" s="201"/>
      <c r="AE68" s="201"/>
      <c r="AF68" s="201"/>
      <c r="AG68" s="201"/>
      <c r="AH68" s="201"/>
    </row>
    <row r="69" spans="1:34" ht="15.75" customHeight="1">
      <c r="A69" s="201"/>
      <c r="B69" s="201"/>
      <c r="C69" s="201"/>
      <c r="D69" s="93" t="str">
        <f>IF('Gene Informations'!A70="","",'Gene Informations'!A70)</f>
        <v/>
      </c>
      <c r="E69" s="93" t="str">
        <f>IF('Gene Informations'!B70="","",'Gene Informations'!B70)</f>
        <v/>
      </c>
      <c r="F69" s="93" t="str">
        <f>'Descriptive Heat Map '!E70</f>
        <v/>
      </c>
      <c r="G69" s="134" t="str">
        <f>IF(VLOOKUP($F69,'∆Ct and 2^(-∆Ct) means'!$B$3:$BD$86,36,FALSE)=0,"",VLOOKUP($F69,'∆Ct and 2^(-∆Ct) means'!$B$3:$BD$86,36,FALSE))</f>
        <v/>
      </c>
      <c r="H69" s="133" t="str">
        <f>IF('Express° Variation - Validation'!F69="","",'Express° Variation - Validation'!F69)</f>
        <v/>
      </c>
      <c r="I69" s="134" t="str">
        <f>IF(VLOOKUP($F69,'∆Ct and 2^(-∆Ct) means'!$B$3:$BD$86,38,FALSE)=0,"",VLOOKUP($F69,'∆Ct and 2^(-∆Ct) means'!$B$3:$BD$86,38,FALSE))</f>
        <v/>
      </c>
      <c r="J69" s="133" t="str">
        <f>IF('Express° Variation - Validation'!I69="","",'Express° Variation - Validation'!I69)</f>
        <v/>
      </c>
      <c r="K69" s="134" t="str">
        <f>IF(VLOOKUP($F69,'∆Ct and 2^(-∆Ct) means'!$B$3:$BD$86,40,FALSE)=0,"",VLOOKUP($F69,'∆Ct and 2^(-∆Ct) means'!$B$3:$BD$86,40,FALSE))</f>
        <v/>
      </c>
      <c r="L69" s="133" t="str">
        <f>IF('Express° Variation - Validation'!L69="","",'Express° Variation - Validation'!L69)</f>
        <v/>
      </c>
      <c r="M69" s="134" t="str">
        <f>IF(VLOOKUP($F69,'∆Ct and 2^(-∆Ct) means'!$B$3:$BD$86,42,FALSE)=0,"",VLOOKUP($F69,'∆Ct and 2^(-∆Ct) means'!$B$3:$BD$86,42,FALSE))</f>
        <v/>
      </c>
      <c r="N69" s="133" t="str">
        <f>IF('Express° Variation - Validation'!O69="","",'Express° Variation - Validation'!O69)</f>
        <v/>
      </c>
      <c r="O69" s="134" t="str">
        <f>IF(VLOOKUP($F69,'∆Ct and 2^(-∆Ct) means'!$B$3:$BD$86,44,FALSE)=0,"",VLOOKUP($F69,'∆Ct and 2^(-∆Ct) means'!$B$3:$BD$86,44,FALSE))</f>
        <v/>
      </c>
      <c r="P69" s="133" t="str">
        <f>IF('Express° Variation - Validation'!R69="","",'Express° Variation - Validation'!R69)</f>
        <v/>
      </c>
      <c r="Q69" s="134" t="str">
        <f>IF(VLOOKUP($F69,'∆Ct and 2^(-∆Ct) means'!$B$3:$BD$86,46,FALSE)=0,"",VLOOKUP($F69,'∆Ct and 2^(-∆Ct) means'!$B$3:$BD$86,46,FALSE))</f>
        <v/>
      </c>
      <c r="R69" s="133" t="str">
        <f>IF('Express° Variation - Validation'!U69="","",'Express° Variation - Validation'!U69)</f>
        <v/>
      </c>
      <c r="S69" s="134" t="str">
        <f>IF(VLOOKUP($F69,'∆Ct and 2^(-∆Ct) means'!$B$3:$BD$86,48,FALSE)=0,"",VLOOKUP($F69,'∆Ct and 2^(-∆Ct) means'!$B$3:$BD$86,48,FALSE))</f>
        <v/>
      </c>
      <c r="T69" s="133" t="str">
        <f>IF('Express° Variation - Validation'!X69="","",'Express° Variation - Validation'!X69)</f>
        <v/>
      </c>
      <c r="U69" s="134" t="str">
        <f>IF(VLOOKUP($F69,'∆Ct and 2^(-∆Ct) means'!$B$3:$BD$86,50,FALSE)=0,"",VLOOKUP($F69,'∆Ct and 2^(-∆Ct) means'!$B$3:$BD$86,50,FALSE))</f>
        <v/>
      </c>
      <c r="V69" s="133" t="str">
        <f>IF('Express° Variation - Validation'!AA69="","",'Express° Variation - Validation'!AA69)</f>
        <v/>
      </c>
      <c r="W69" s="134" t="str">
        <f>IF(VLOOKUP($F69,'∆Ct and 2^(-∆Ct) means'!$B$3:$BD$86,52,FALSE)=0,"",VLOOKUP($F69,'∆Ct and 2^(-∆Ct) means'!$B$3:$BD$86,52,FALSE))</f>
        <v/>
      </c>
      <c r="X69" s="133" t="str">
        <f>IF('Express° Variation - Validation'!AD69="","",'Express° Variation - Validation'!AD69)</f>
        <v/>
      </c>
      <c r="Y69" s="134" t="str">
        <f>IF(VLOOKUP($F69,'∆Ct and 2^(-∆Ct) means'!$B$3:$BD$86,54,FALSE)=0,"",VLOOKUP($F69,'∆Ct and 2^(-∆Ct) means'!$B$3:$BD$86,54,FALSE))</f>
        <v/>
      </c>
      <c r="Z69" s="133" t="str">
        <f>IF('Express° Variation - Validation'!AG69="","",'Express° Variation - Validation'!AG69)</f>
        <v/>
      </c>
      <c r="AA69" s="93" t="str">
        <f>IF('Gene Informations'!E70="","",'Gene Informations'!E70)</f>
        <v/>
      </c>
      <c r="AB69" s="201"/>
      <c r="AC69" s="201"/>
      <c r="AD69" s="201"/>
      <c r="AE69" s="201"/>
      <c r="AF69" s="201"/>
      <c r="AG69" s="201"/>
      <c r="AH69" s="201"/>
    </row>
    <row r="70" spans="1:34" ht="15.75" customHeight="1">
      <c r="A70" s="201"/>
      <c r="B70" s="201"/>
      <c r="C70" s="201"/>
      <c r="D70" s="93" t="str">
        <f>IF('Gene Informations'!A71="","",'Gene Informations'!A71)</f>
        <v/>
      </c>
      <c r="E70" s="93" t="str">
        <f>IF('Gene Informations'!B71="","",'Gene Informations'!B71)</f>
        <v/>
      </c>
      <c r="F70" s="93" t="str">
        <f>'Descriptive Heat Map '!E71</f>
        <v/>
      </c>
      <c r="G70" s="134" t="str">
        <f>IF(VLOOKUP($F70,'∆Ct and 2^(-∆Ct) means'!$B$3:$BD$86,36,FALSE)=0,"",VLOOKUP($F70,'∆Ct and 2^(-∆Ct) means'!$B$3:$BD$86,36,FALSE))</f>
        <v/>
      </c>
      <c r="H70" s="133" t="str">
        <f>IF('Express° Variation - Validation'!F70="","",'Express° Variation - Validation'!F70)</f>
        <v/>
      </c>
      <c r="I70" s="134" t="str">
        <f>IF(VLOOKUP($F70,'∆Ct and 2^(-∆Ct) means'!$B$3:$BD$86,38,FALSE)=0,"",VLOOKUP($F70,'∆Ct and 2^(-∆Ct) means'!$B$3:$BD$86,38,FALSE))</f>
        <v/>
      </c>
      <c r="J70" s="133" t="str">
        <f>IF('Express° Variation - Validation'!I70="","",'Express° Variation - Validation'!I70)</f>
        <v/>
      </c>
      <c r="K70" s="134" t="str">
        <f>IF(VLOOKUP($F70,'∆Ct and 2^(-∆Ct) means'!$B$3:$BD$86,40,FALSE)=0,"",VLOOKUP($F70,'∆Ct and 2^(-∆Ct) means'!$B$3:$BD$86,40,FALSE))</f>
        <v/>
      </c>
      <c r="L70" s="133" t="str">
        <f>IF('Express° Variation - Validation'!L70="","",'Express° Variation - Validation'!L70)</f>
        <v/>
      </c>
      <c r="M70" s="134" t="str">
        <f>IF(VLOOKUP($F70,'∆Ct and 2^(-∆Ct) means'!$B$3:$BD$86,42,FALSE)=0,"",VLOOKUP($F70,'∆Ct and 2^(-∆Ct) means'!$B$3:$BD$86,42,FALSE))</f>
        <v/>
      </c>
      <c r="N70" s="133" t="str">
        <f>IF('Express° Variation - Validation'!O70="","",'Express° Variation - Validation'!O70)</f>
        <v/>
      </c>
      <c r="O70" s="134" t="str">
        <f>IF(VLOOKUP($F70,'∆Ct and 2^(-∆Ct) means'!$B$3:$BD$86,44,FALSE)=0,"",VLOOKUP($F70,'∆Ct and 2^(-∆Ct) means'!$B$3:$BD$86,44,FALSE))</f>
        <v/>
      </c>
      <c r="P70" s="133" t="str">
        <f>IF('Express° Variation - Validation'!R70="","",'Express° Variation - Validation'!R70)</f>
        <v/>
      </c>
      <c r="Q70" s="134" t="str">
        <f>IF(VLOOKUP($F70,'∆Ct and 2^(-∆Ct) means'!$B$3:$BD$86,46,FALSE)=0,"",VLOOKUP($F70,'∆Ct and 2^(-∆Ct) means'!$B$3:$BD$86,46,FALSE))</f>
        <v/>
      </c>
      <c r="R70" s="133" t="str">
        <f>IF('Express° Variation - Validation'!U70="","",'Express° Variation - Validation'!U70)</f>
        <v/>
      </c>
      <c r="S70" s="134" t="str">
        <f>IF(VLOOKUP($F70,'∆Ct and 2^(-∆Ct) means'!$B$3:$BD$86,48,FALSE)=0,"",VLOOKUP($F70,'∆Ct and 2^(-∆Ct) means'!$B$3:$BD$86,48,FALSE))</f>
        <v/>
      </c>
      <c r="T70" s="133" t="str">
        <f>IF('Express° Variation - Validation'!X70="","",'Express° Variation - Validation'!X70)</f>
        <v/>
      </c>
      <c r="U70" s="134" t="str">
        <f>IF(VLOOKUP($F70,'∆Ct and 2^(-∆Ct) means'!$B$3:$BD$86,50,FALSE)=0,"",VLOOKUP($F70,'∆Ct and 2^(-∆Ct) means'!$B$3:$BD$86,50,FALSE))</f>
        <v/>
      </c>
      <c r="V70" s="133" t="str">
        <f>IF('Express° Variation - Validation'!AA70="","",'Express° Variation - Validation'!AA70)</f>
        <v/>
      </c>
      <c r="W70" s="134" t="str">
        <f>IF(VLOOKUP($F70,'∆Ct and 2^(-∆Ct) means'!$B$3:$BD$86,52,FALSE)=0,"",VLOOKUP($F70,'∆Ct and 2^(-∆Ct) means'!$B$3:$BD$86,52,FALSE))</f>
        <v/>
      </c>
      <c r="X70" s="133" t="str">
        <f>IF('Express° Variation - Validation'!AD70="","",'Express° Variation - Validation'!AD70)</f>
        <v/>
      </c>
      <c r="Y70" s="134" t="str">
        <f>IF(VLOOKUP($F70,'∆Ct and 2^(-∆Ct) means'!$B$3:$BD$86,54,FALSE)=0,"",VLOOKUP($F70,'∆Ct and 2^(-∆Ct) means'!$B$3:$BD$86,54,FALSE))</f>
        <v/>
      </c>
      <c r="Z70" s="133" t="str">
        <f>IF('Express° Variation - Validation'!AG70="","",'Express° Variation - Validation'!AG70)</f>
        <v/>
      </c>
      <c r="AA70" s="93" t="str">
        <f>IF('Gene Informations'!E71="","",'Gene Informations'!E71)</f>
        <v/>
      </c>
      <c r="AB70" s="201"/>
      <c r="AC70" s="201"/>
      <c r="AD70" s="201"/>
      <c r="AE70" s="201"/>
      <c r="AF70" s="201"/>
      <c r="AG70" s="201"/>
      <c r="AH70" s="201"/>
    </row>
    <row r="71" spans="1:34" ht="15.75" customHeight="1">
      <c r="A71" s="201"/>
      <c r="B71" s="201"/>
      <c r="C71" s="201"/>
      <c r="D71" s="93" t="str">
        <f>IF('Gene Informations'!A72="","",'Gene Informations'!A72)</f>
        <v/>
      </c>
      <c r="E71" s="93" t="str">
        <f>IF('Gene Informations'!B72="","",'Gene Informations'!B72)</f>
        <v/>
      </c>
      <c r="F71" s="93" t="str">
        <f>'Descriptive Heat Map '!E72</f>
        <v/>
      </c>
      <c r="G71" s="134" t="str">
        <f>IF(VLOOKUP($F71,'∆Ct and 2^(-∆Ct) means'!$B$3:$BD$86,36,FALSE)=0,"",VLOOKUP($F71,'∆Ct and 2^(-∆Ct) means'!$B$3:$BD$86,36,FALSE))</f>
        <v/>
      </c>
      <c r="H71" s="133" t="str">
        <f>IF('Express° Variation - Validation'!F71="","",'Express° Variation - Validation'!F71)</f>
        <v/>
      </c>
      <c r="I71" s="134" t="str">
        <f>IF(VLOOKUP($F71,'∆Ct and 2^(-∆Ct) means'!$B$3:$BD$86,38,FALSE)=0,"",VLOOKUP($F71,'∆Ct and 2^(-∆Ct) means'!$B$3:$BD$86,38,FALSE))</f>
        <v/>
      </c>
      <c r="J71" s="133" t="str">
        <f>IF('Express° Variation - Validation'!I71="","",'Express° Variation - Validation'!I71)</f>
        <v/>
      </c>
      <c r="K71" s="134" t="str">
        <f>IF(VLOOKUP($F71,'∆Ct and 2^(-∆Ct) means'!$B$3:$BD$86,40,FALSE)=0,"",VLOOKUP($F71,'∆Ct and 2^(-∆Ct) means'!$B$3:$BD$86,40,FALSE))</f>
        <v/>
      </c>
      <c r="L71" s="133" t="str">
        <f>IF('Express° Variation - Validation'!L71="","",'Express° Variation - Validation'!L71)</f>
        <v/>
      </c>
      <c r="M71" s="134" t="str">
        <f>IF(VLOOKUP($F71,'∆Ct and 2^(-∆Ct) means'!$B$3:$BD$86,42,FALSE)=0,"",VLOOKUP($F71,'∆Ct and 2^(-∆Ct) means'!$B$3:$BD$86,42,FALSE))</f>
        <v/>
      </c>
      <c r="N71" s="133" t="str">
        <f>IF('Express° Variation - Validation'!O71="","",'Express° Variation - Validation'!O71)</f>
        <v/>
      </c>
      <c r="O71" s="134" t="str">
        <f>IF(VLOOKUP($F71,'∆Ct and 2^(-∆Ct) means'!$B$3:$BD$86,44,FALSE)=0,"",VLOOKUP($F71,'∆Ct and 2^(-∆Ct) means'!$B$3:$BD$86,44,FALSE))</f>
        <v/>
      </c>
      <c r="P71" s="133" t="str">
        <f>IF('Express° Variation - Validation'!R71="","",'Express° Variation - Validation'!R71)</f>
        <v/>
      </c>
      <c r="Q71" s="134" t="str">
        <f>IF(VLOOKUP($F71,'∆Ct and 2^(-∆Ct) means'!$B$3:$BD$86,46,FALSE)=0,"",VLOOKUP($F71,'∆Ct and 2^(-∆Ct) means'!$B$3:$BD$86,46,FALSE))</f>
        <v/>
      </c>
      <c r="R71" s="133" t="str">
        <f>IF('Express° Variation - Validation'!U71="","",'Express° Variation - Validation'!U71)</f>
        <v/>
      </c>
      <c r="S71" s="134" t="str">
        <f>IF(VLOOKUP($F71,'∆Ct and 2^(-∆Ct) means'!$B$3:$BD$86,48,FALSE)=0,"",VLOOKUP($F71,'∆Ct and 2^(-∆Ct) means'!$B$3:$BD$86,48,FALSE))</f>
        <v/>
      </c>
      <c r="T71" s="133" t="str">
        <f>IF('Express° Variation - Validation'!X71="","",'Express° Variation - Validation'!X71)</f>
        <v/>
      </c>
      <c r="U71" s="134" t="str">
        <f>IF(VLOOKUP($F71,'∆Ct and 2^(-∆Ct) means'!$B$3:$BD$86,50,FALSE)=0,"",VLOOKUP($F71,'∆Ct and 2^(-∆Ct) means'!$B$3:$BD$86,50,FALSE))</f>
        <v/>
      </c>
      <c r="V71" s="133" t="str">
        <f>IF('Express° Variation - Validation'!AA71="","",'Express° Variation - Validation'!AA71)</f>
        <v/>
      </c>
      <c r="W71" s="134" t="str">
        <f>IF(VLOOKUP($F71,'∆Ct and 2^(-∆Ct) means'!$B$3:$BD$86,52,FALSE)=0,"",VLOOKUP($F71,'∆Ct and 2^(-∆Ct) means'!$B$3:$BD$86,52,FALSE))</f>
        <v/>
      </c>
      <c r="X71" s="133" t="str">
        <f>IF('Express° Variation - Validation'!AD71="","",'Express° Variation - Validation'!AD71)</f>
        <v/>
      </c>
      <c r="Y71" s="134" t="str">
        <f>IF(VLOOKUP($F71,'∆Ct and 2^(-∆Ct) means'!$B$3:$BD$86,54,FALSE)=0,"",VLOOKUP($F71,'∆Ct and 2^(-∆Ct) means'!$B$3:$BD$86,54,FALSE))</f>
        <v/>
      </c>
      <c r="Z71" s="133" t="str">
        <f>IF('Express° Variation - Validation'!AG71="","",'Express° Variation - Validation'!AG71)</f>
        <v/>
      </c>
      <c r="AA71" s="93" t="str">
        <f>IF('Gene Informations'!E72="","",'Gene Informations'!E72)</f>
        <v/>
      </c>
      <c r="AB71" s="201"/>
      <c r="AC71" s="201"/>
      <c r="AD71" s="201"/>
      <c r="AE71" s="201"/>
      <c r="AF71" s="201"/>
      <c r="AG71" s="201"/>
      <c r="AH71" s="201"/>
    </row>
    <row r="72" spans="1:34" ht="15.75" customHeight="1">
      <c r="A72" s="201"/>
      <c r="B72" s="201"/>
      <c r="C72" s="201"/>
      <c r="D72" s="93" t="str">
        <f>IF('Gene Informations'!A73="","",'Gene Informations'!A73)</f>
        <v/>
      </c>
      <c r="E72" s="93" t="str">
        <f>IF('Gene Informations'!B73="","",'Gene Informations'!B73)</f>
        <v/>
      </c>
      <c r="F72" s="93" t="str">
        <f>'Descriptive Heat Map '!E73</f>
        <v/>
      </c>
      <c r="G72" s="134" t="str">
        <f>IF(VLOOKUP($F72,'∆Ct and 2^(-∆Ct) means'!$B$3:$BD$86,36,FALSE)=0,"",VLOOKUP($F72,'∆Ct and 2^(-∆Ct) means'!$B$3:$BD$86,36,FALSE))</f>
        <v/>
      </c>
      <c r="H72" s="133" t="str">
        <f>IF('Express° Variation - Validation'!F72="","",'Express° Variation - Validation'!F72)</f>
        <v/>
      </c>
      <c r="I72" s="134" t="str">
        <f>IF(VLOOKUP($F72,'∆Ct and 2^(-∆Ct) means'!$B$3:$BD$86,38,FALSE)=0,"",VLOOKUP($F72,'∆Ct and 2^(-∆Ct) means'!$B$3:$BD$86,38,FALSE))</f>
        <v/>
      </c>
      <c r="J72" s="133" t="str">
        <f>IF('Express° Variation - Validation'!I72="","",'Express° Variation - Validation'!I72)</f>
        <v/>
      </c>
      <c r="K72" s="134" t="str">
        <f>IF(VLOOKUP($F72,'∆Ct and 2^(-∆Ct) means'!$B$3:$BD$86,40,FALSE)=0,"",VLOOKUP($F72,'∆Ct and 2^(-∆Ct) means'!$B$3:$BD$86,40,FALSE))</f>
        <v/>
      </c>
      <c r="L72" s="133" t="str">
        <f>IF('Express° Variation - Validation'!L72="","",'Express° Variation - Validation'!L72)</f>
        <v/>
      </c>
      <c r="M72" s="134" t="str">
        <f>IF(VLOOKUP($F72,'∆Ct and 2^(-∆Ct) means'!$B$3:$BD$86,42,FALSE)=0,"",VLOOKUP($F72,'∆Ct and 2^(-∆Ct) means'!$B$3:$BD$86,42,FALSE))</f>
        <v/>
      </c>
      <c r="N72" s="133" t="str">
        <f>IF('Express° Variation - Validation'!O72="","",'Express° Variation - Validation'!O72)</f>
        <v/>
      </c>
      <c r="O72" s="134" t="str">
        <f>IF(VLOOKUP($F72,'∆Ct and 2^(-∆Ct) means'!$B$3:$BD$86,44,FALSE)=0,"",VLOOKUP($F72,'∆Ct and 2^(-∆Ct) means'!$B$3:$BD$86,44,FALSE))</f>
        <v/>
      </c>
      <c r="P72" s="133" t="str">
        <f>IF('Express° Variation - Validation'!R72="","",'Express° Variation - Validation'!R72)</f>
        <v/>
      </c>
      <c r="Q72" s="134" t="str">
        <f>IF(VLOOKUP($F72,'∆Ct and 2^(-∆Ct) means'!$B$3:$BD$86,46,FALSE)=0,"",VLOOKUP($F72,'∆Ct and 2^(-∆Ct) means'!$B$3:$BD$86,46,FALSE))</f>
        <v/>
      </c>
      <c r="R72" s="133" t="str">
        <f>IF('Express° Variation - Validation'!U72="","",'Express° Variation - Validation'!U72)</f>
        <v/>
      </c>
      <c r="S72" s="134" t="str">
        <f>IF(VLOOKUP($F72,'∆Ct and 2^(-∆Ct) means'!$B$3:$BD$86,48,FALSE)=0,"",VLOOKUP($F72,'∆Ct and 2^(-∆Ct) means'!$B$3:$BD$86,48,FALSE))</f>
        <v/>
      </c>
      <c r="T72" s="133" t="str">
        <f>IF('Express° Variation - Validation'!X72="","",'Express° Variation - Validation'!X72)</f>
        <v/>
      </c>
      <c r="U72" s="134" t="str">
        <f>IF(VLOOKUP($F72,'∆Ct and 2^(-∆Ct) means'!$B$3:$BD$86,50,FALSE)=0,"",VLOOKUP($F72,'∆Ct and 2^(-∆Ct) means'!$B$3:$BD$86,50,FALSE))</f>
        <v/>
      </c>
      <c r="V72" s="133" t="str">
        <f>IF('Express° Variation - Validation'!AA72="","",'Express° Variation - Validation'!AA72)</f>
        <v/>
      </c>
      <c r="W72" s="134" t="str">
        <f>IF(VLOOKUP($F72,'∆Ct and 2^(-∆Ct) means'!$B$3:$BD$86,52,FALSE)=0,"",VLOOKUP($F72,'∆Ct and 2^(-∆Ct) means'!$B$3:$BD$86,52,FALSE))</f>
        <v/>
      </c>
      <c r="X72" s="133" t="str">
        <f>IF('Express° Variation - Validation'!AD72="","",'Express° Variation - Validation'!AD72)</f>
        <v/>
      </c>
      <c r="Y72" s="134" t="str">
        <f>IF(VLOOKUP($F72,'∆Ct and 2^(-∆Ct) means'!$B$3:$BD$86,54,FALSE)=0,"",VLOOKUP($F72,'∆Ct and 2^(-∆Ct) means'!$B$3:$BD$86,54,FALSE))</f>
        <v/>
      </c>
      <c r="Z72" s="133" t="str">
        <f>IF('Express° Variation - Validation'!AG72="","",'Express° Variation - Validation'!AG72)</f>
        <v/>
      </c>
      <c r="AA72" s="93" t="str">
        <f>IF('Gene Informations'!E73="","",'Gene Informations'!E73)</f>
        <v/>
      </c>
      <c r="AB72" s="201"/>
      <c r="AC72" s="201"/>
      <c r="AD72" s="201"/>
      <c r="AE72" s="201"/>
      <c r="AF72" s="201"/>
      <c r="AG72" s="201"/>
      <c r="AH72" s="201"/>
    </row>
    <row r="73" spans="1:34" ht="15.75" customHeight="1">
      <c r="A73" s="201"/>
      <c r="B73" s="201"/>
      <c r="C73" s="201"/>
      <c r="D73" s="93" t="str">
        <f>IF('Gene Informations'!A74="","",'Gene Informations'!A74)</f>
        <v/>
      </c>
      <c r="E73" s="93" t="str">
        <f>IF('Gene Informations'!B74="","",'Gene Informations'!B74)</f>
        <v/>
      </c>
      <c r="F73" s="93" t="str">
        <f>'Descriptive Heat Map '!E74</f>
        <v/>
      </c>
      <c r="G73" s="134" t="str">
        <f>IF(VLOOKUP($F73,'∆Ct and 2^(-∆Ct) means'!$B$3:$BD$86,36,FALSE)=0,"",VLOOKUP($F73,'∆Ct and 2^(-∆Ct) means'!$B$3:$BD$86,36,FALSE))</f>
        <v/>
      </c>
      <c r="H73" s="133" t="str">
        <f>IF('Express° Variation - Validation'!F73="","",'Express° Variation - Validation'!F73)</f>
        <v/>
      </c>
      <c r="I73" s="134" t="str">
        <f>IF(VLOOKUP($F73,'∆Ct and 2^(-∆Ct) means'!$B$3:$BD$86,38,FALSE)=0,"",VLOOKUP($F73,'∆Ct and 2^(-∆Ct) means'!$B$3:$BD$86,38,FALSE))</f>
        <v/>
      </c>
      <c r="J73" s="133" t="str">
        <f>IF('Express° Variation - Validation'!I73="","",'Express° Variation - Validation'!I73)</f>
        <v/>
      </c>
      <c r="K73" s="134" t="str">
        <f>IF(VLOOKUP($F73,'∆Ct and 2^(-∆Ct) means'!$B$3:$BD$86,40,FALSE)=0,"",VLOOKUP($F73,'∆Ct and 2^(-∆Ct) means'!$B$3:$BD$86,40,FALSE))</f>
        <v/>
      </c>
      <c r="L73" s="133" t="str">
        <f>IF('Express° Variation - Validation'!L73="","",'Express° Variation - Validation'!L73)</f>
        <v/>
      </c>
      <c r="M73" s="134" t="str">
        <f>IF(VLOOKUP($F73,'∆Ct and 2^(-∆Ct) means'!$B$3:$BD$86,42,FALSE)=0,"",VLOOKUP($F73,'∆Ct and 2^(-∆Ct) means'!$B$3:$BD$86,42,FALSE))</f>
        <v/>
      </c>
      <c r="N73" s="133" t="str">
        <f>IF('Express° Variation - Validation'!O73="","",'Express° Variation - Validation'!O73)</f>
        <v/>
      </c>
      <c r="O73" s="134" t="str">
        <f>IF(VLOOKUP($F73,'∆Ct and 2^(-∆Ct) means'!$B$3:$BD$86,44,FALSE)=0,"",VLOOKUP($F73,'∆Ct and 2^(-∆Ct) means'!$B$3:$BD$86,44,FALSE))</f>
        <v/>
      </c>
      <c r="P73" s="133" t="str">
        <f>IF('Express° Variation - Validation'!R73="","",'Express° Variation - Validation'!R73)</f>
        <v/>
      </c>
      <c r="Q73" s="134" t="str">
        <f>IF(VLOOKUP($F73,'∆Ct and 2^(-∆Ct) means'!$B$3:$BD$86,46,FALSE)=0,"",VLOOKUP($F73,'∆Ct and 2^(-∆Ct) means'!$B$3:$BD$86,46,FALSE))</f>
        <v/>
      </c>
      <c r="R73" s="133" t="str">
        <f>IF('Express° Variation - Validation'!U73="","",'Express° Variation - Validation'!U73)</f>
        <v/>
      </c>
      <c r="S73" s="134" t="str">
        <f>IF(VLOOKUP($F73,'∆Ct and 2^(-∆Ct) means'!$B$3:$BD$86,48,FALSE)=0,"",VLOOKUP($F73,'∆Ct and 2^(-∆Ct) means'!$B$3:$BD$86,48,FALSE))</f>
        <v/>
      </c>
      <c r="T73" s="133" t="str">
        <f>IF('Express° Variation - Validation'!X73="","",'Express° Variation - Validation'!X73)</f>
        <v/>
      </c>
      <c r="U73" s="134" t="str">
        <f>IF(VLOOKUP($F73,'∆Ct and 2^(-∆Ct) means'!$B$3:$BD$86,50,FALSE)=0,"",VLOOKUP($F73,'∆Ct and 2^(-∆Ct) means'!$B$3:$BD$86,50,FALSE))</f>
        <v/>
      </c>
      <c r="V73" s="133" t="str">
        <f>IF('Express° Variation - Validation'!AA73="","",'Express° Variation - Validation'!AA73)</f>
        <v/>
      </c>
      <c r="W73" s="134" t="str">
        <f>IF(VLOOKUP($F73,'∆Ct and 2^(-∆Ct) means'!$B$3:$BD$86,52,FALSE)=0,"",VLOOKUP($F73,'∆Ct and 2^(-∆Ct) means'!$B$3:$BD$86,52,FALSE))</f>
        <v/>
      </c>
      <c r="X73" s="133" t="str">
        <f>IF('Express° Variation - Validation'!AD73="","",'Express° Variation - Validation'!AD73)</f>
        <v/>
      </c>
      <c r="Y73" s="134" t="str">
        <f>IF(VLOOKUP($F73,'∆Ct and 2^(-∆Ct) means'!$B$3:$BD$86,54,FALSE)=0,"",VLOOKUP($F73,'∆Ct and 2^(-∆Ct) means'!$B$3:$BD$86,54,FALSE))</f>
        <v/>
      </c>
      <c r="Z73" s="133" t="str">
        <f>IF('Express° Variation - Validation'!AG73="","",'Express° Variation - Validation'!AG73)</f>
        <v/>
      </c>
      <c r="AA73" s="93" t="str">
        <f>IF('Gene Informations'!E74="","",'Gene Informations'!E74)</f>
        <v/>
      </c>
      <c r="AB73" s="201"/>
      <c r="AC73" s="201"/>
      <c r="AD73" s="201"/>
      <c r="AE73" s="201"/>
      <c r="AF73" s="201"/>
      <c r="AG73" s="201"/>
      <c r="AH73" s="201"/>
    </row>
    <row r="74" spans="1:34" ht="15.75" customHeight="1">
      <c r="A74" s="201"/>
      <c r="B74" s="201"/>
      <c r="C74" s="201"/>
      <c r="D74" s="93" t="str">
        <f>IF('Gene Informations'!A75="","",'Gene Informations'!A75)</f>
        <v/>
      </c>
      <c r="E74" s="93" t="str">
        <f>IF('Gene Informations'!B75="","",'Gene Informations'!B75)</f>
        <v/>
      </c>
      <c r="F74" s="93" t="str">
        <f>'Descriptive Heat Map '!E75</f>
        <v/>
      </c>
      <c r="G74" s="134" t="str">
        <f>IF(VLOOKUP($F74,'∆Ct and 2^(-∆Ct) means'!$B$3:$BD$86,36,FALSE)=0,"",VLOOKUP($F74,'∆Ct and 2^(-∆Ct) means'!$B$3:$BD$86,36,FALSE))</f>
        <v/>
      </c>
      <c r="H74" s="133" t="str">
        <f>IF('Express° Variation - Validation'!F74="","",'Express° Variation - Validation'!F74)</f>
        <v/>
      </c>
      <c r="I74" s="134" t="str">
        <f>IF(VLOOKUP($F74,'∆Ct and 2^(-∆Ct) means'!$B$3:$BD$86,38,FALSE)=0,"",VLOOKUP($F74,'∆Ct and 2^(-∆Ct) means'!$B$3:$BD$86,38,FALSE))</f>
        <v/>
      </c>
      <c r="J74" s="133" t="str">
        <f>IF('Express° Variation - Validation'!I74="","",'Express° Variation - Validation'!I74)</f>
        <v/>
      </c>
      <c r="K74" s="134" t="str">
        <f>IF(VLOOKUP($F74,'∆Ct and 2^(-∆Ct) means'!$B$3:$BD$86,40,FALSE)=0,"",VLOOKUP($F74,'∆Ct and 2^(-∆Ct) means'!$B$3:$BD$86,40,FALSE))</f>
        <v/>
      </c>
      <c r="L74" s="133" t="str">
        <f>IF('Express° Variation - Validation'!L74="","",'Express° Variation - Validation'!L74)</f>
        <v/>
      </c>
      <c r="M74" s="134" t="str">
        <f>IF(VLOOKUP($F74,'∆Ct and 2^(-∆Ct) means'!$B$3:$BD$86,42,FALSE)=0,"",VLOOKUP($F74,'∆Ct and 2^(-∆Ct) means'!$B$3:$BD$86,42,FALSE))</f>
        <v/>
      </c>
      <c r="N74" s="133" t="str">
        <f>IF('Express° Variation - Validation'!O74="","",'Express° Variation - Validation'!O74)</f>
        <v/>
      </c>
      <c r="O74" s="134" t="str">
        <f>IF(VLOOKUP($F74,'∆Ct and 2^(-∆Ct) means'!$B$3:$BD$86,44,FALSE)=0,"",VLOOKUP($F74,'∆Ct and 2^(-∆Ct) means'!$B$3:$BD$86,44,FALSE))</f>
        <v/>
      </c>
      <c r="P74" s="133" t="str">
        <f>IF('Express° Variation - Validation'!R74="","",'Express° Variation - Validation'!R74)</f>
        <v/>
      </c>
      <c r="Q74" s="134" t="str">
        <f>IF(VLOOKUP($F74,'∆Ct and 2^(-∆Ct) means'!$B$3:$BD$86,46,FALSE)=0,"",VLOOKUP($F74,'∆Ct and 2^(-∆Ct) means'!$B$3:$BD$86,46,FALSE))</f>
        <v/>
      </c>
      <c r="R74" s="133" t="str">
        <f>IF('Express° Variation - Validation'!U74="","",'Express° Variation - Validation'!U74)</f>
        <v/>
      </c>
      <c r="S74" s="134" t="str">
        <f>IF(VLOOKUP($F74,'∆Ct and 2^(-∆Ct) means'!$B$3:$BD$86,48,FALSE)=0,"",VLOOKUP($F74,'∆Ct and 2^(-∆Ct) means'!$B$3:$BD$86,48,FALSE))</f>
        <v/>
      </c>
      <c r="T74" s="133" t="str">
        <f>IF('Express° Variation - Validation'!X74="","",'Express° Variation - Validation'!X74)</f>
        <v/>
      </c>
      <c r="U74" s="134" t="str">
        <f>IF(VLOOKUP($F74,'∆Ct and 2^(-∆Ct) means'!$B$3:$BD$86,50,FALSE)=0,"",VLOOKUP($F74,'∆Ct and 2^(-∆Ct) means'!$B$3:$BD$86,50,FALSE))</f>
        <v/>
      </c>
      <c r="V74" s="133" t="str">
        <f>IF('Express° Variation - Validation'!AA74="","",'Express° Variation - Validation'!AA74)</f>
        <v/>
      </c>
      <c r="W74" s="134" t="str">
        <f>IF(VLOOKUP($F74,'∆Ct and 2^(-∆Ct) means'!$B$3:$BD$86,52,FALSE)=0,"",VLOOKUP($F74,'∆Ct and 2^(-∆Ct) means'!$B$3:$BD$86,52,FALSE))</f>
        <v/>
      </c>
      <c r="X74" s="133" t="str">
        <f>IF('Express° Variation - Validation'!AD74="","",'Express° Variation - Validation'!AD74)</f>
        <v/>
      </c>
      <c r="Y74" s="134" t="str">
        <f>IF(VLOOKUP($F74,'∆Ct and 2^(-∆Ct) means'!$B$3:$BD$86,54,FALSE)=0,"",VLOOKUP($F74,'∆Ct and 2^(-∆Ct) means'!$B$3:$BD$86,54,FALSE))</f>
        <v/>
      </c>
      <c r="Z74" s="133" t="str">
        <f>IF('Express° Variation - Validation'!AG74="","",'Express° Variation - Validation'!AG74)</f>
        <v/>
      </c>
      <c r="AA74" s="93" t="str">
        <f>IF('Gene Informations'!E75="","",'Gene Informations'!E75)</f>
        <v/>
      </c>
      <c r="AB74" s="201"/>
      <c r="AC74" s="201"/>
      <c r="AD74" s="201"/>
      <c r="AE74" s="201"/>
      <c r="AF74" s="201"/>
      <c r="AG74" s="201"/>
      <c r="AH74" s="201"/>
    </row>
    <row r="75" spans="1:34" ht="15.75" customHeight="1">
      <c r="A75" s="201"/>
      <c r="B75" s="201"/>
      <c r="C75" s="201"/>
      <c r="D75" s="93" t="str">
        <f>IF('Gene Informations'!A76="","",'Gene Informations'!A76)</f>
        <v/>
      </c>
      <c r="E75" s="93" t="str">
        <f>IF('Gene Informations'!B76="","",'Gene Informations'!B76)</f>
        <v/>
      </c>
      <c r="F75" s="93" t="str">
        <f>'Descriptive Heat Map '!E76</f>
        <v/>
      </c>
      <c r="G75" s="134" t="str">
        <f>IF(VLOOKUP($F75,'∆Ct and 2^(-∆Ct) means'!$B$3:$BD$86,36,FALSE)=0,"",VLOOKUP($F75,'∆Ct and 2^(-∆Ct) means'!$B$3:$BD$86,36,FALSE))</f>
        <v/>
      </c>
      <c r="H75" s="133" t="str">
        <f>IF('Express° Variation - Validation'!F75="","",'Express° Variation - Validation'!F75)</f>
        <v/>
      </c>
      <c r="I75" s="134" t="str">
        <f>IF(VLOOKUP($F75,'∆Ct and 2^(-∆Ct) means'!$B$3:$BD$86,38,FALSE)=0,"",VLOOKUP($F75,'∆Ct and 2^(-∆Ct) means'!$B$3:$BD$86,38,FALSE))</f>
        <v/>
      </c>
      <c r="J75" s="133" t="str">
        <f>IF('Express° Variation - Validation'!I75="","",'Express° Variation - Validation'!I75)</f>
        <v/>
      </c>
      <c r="K75" s="134" t="str">
        <f>IF(VLOOKUP($F75,'∆Ct and 2^(-∆Ct) means'!$B$3:$BD$86,40,FALSE)=0,"",VLOOKUP($F75,'∆Ct and 2^(-∆Ct) means'!$B$3:$BD$86,40,FALSE))</f>
        <v/>
      </c>
      <c r="L75" s="133" t="str">
        <f>IF('Express° Variation - Validation'!L75="","",'Express° Variation - Validation'!L75)</f>
        <v/>
      </c>
      <c r="M75" s="134" t="str">
        <f>IF(VLOOKUP($F75,'∆Ct and 2^(-∆Ct) means'!$B$3:$BD$86,42,FALSE)=0,"",VLOOKUP($F75,'∆Ct and 2^(-∆Ct) means'!$B$3:$BD$86,42,FALSE))</f>
        <v/>
      </c>
      <c r="N75" s="133" t="str">
        <f>IF('Express° Variation - Validation'!O75="","",'Express° Variation - Validation'!O75)</f>
        <v/>
      </c>
      <c r="O75" s="134" t="str">
        <f>IF(VLOOKUP($F75,'∆Ct and 2^(-∆Ct) means'!$B$3:$BD$86,44,FALSE)=0,"",VLOOKUP($F75,'∆Ct and 2^(-∆Ct) means'!$B$3:$BD$86,44,FALSE))</f>
        <v/>
      </c>
      <c r="P75" s="133" t="str">
        <f>IF('Express° Variation - Validation'!R75="","",'Express° Variation - Validation'!R75)</f>
        <v/>
      </c>
      <c r="Q75" s="134" t="str">
        <f>IF(VLOOKUP($F75,'∆Ct and 2^(-∆Ct) means'!$B$3:$BD$86,46,FALSE)=0,"",VLOOKUP($F75,'∆Ct and 2^(-∆Ct) means'!$B$3:$BD$86,46,FALSE))</f>
        <v/>
      </c>
      <c r="R75" s="133" t="str">
        <f>IF('Express° Variation - Validation'!U75="","",'Express° Variation - Validation'!U75)</f>
        <v/>
      </c>
      <c r="S75" s="134" t="str">
        <f>IF(VLOOKUP($F75,'∆Ct and 2^(-∆Ct) means'!$B$3:$BD$86,48,FALSE)=0,"",VLOOKUP($F75,'∆Ct and 2^(-∆Ct) means'!$B$3:$BD$86,48,FALSE))</f>
        <v/>
      </c>
      <c r="T75" s="133" t="str">
        <f>IF('Express° Variation - Validation'!X75="","",'Express° Variation - Validation'!X75)</f>
        <v/>
      </c>
      <c r="U75" s="134" t="str">
        <f>IF(VLOOKUP($F75,'∆Ct and 2^(-∆Ct) means'!$B$3:$BD$86,50,FALSE)=0,"",VLOOKUP($F75,'∆Ct and 2^(-∆Ct) means'!$B$3:$BD$86,50,FALSE))</f>
        <v/>
      </c>
      <c r="V75" s="133" t="str">
        <f>IF('Express° Variation - Validation'!AA75="","",'Express° Variation - Validation'!AA75)</f>
        <v/>
      </c>
      <c r="W75" s="134" t="str">
        <f>IF(VLOOKUP($F75,'∆Ct and 2^(-∆Ct) means'!$B$3:$BD$86,52,FALSE)=0,"",VLOOKUP($F75,'∆Ct and 2^(-∆Ct) means'!$B$3:$BD$86,52,FALSE))</f>
        <v/>
      </c>
      <c r="X75" s="133" t="str">
        <f>IF('Express° Variation - Validation'!AD75="","",'Express° Variation - Validation'!AD75)</f>
        <v/>
      </c>
      <c r="Y75" s="134" t="str">
        <f>IF(VLOOKUP($F75,'∆Ct and 2^(-∆Ct) means'!$B$3:$BD$86,54,FALSE)=0,"",VLOOKUP($F75,'∆Ct and 2^(-∆Ct) means'!$B$3:$BD$86,54,FALSE))</f>
        <v/>
      </c>
      <c r="Z75" s="133" t="str">
        <f>IF('Express° Variation - Validation'!AG75="","",'Express° Variation - Validation'!AG75)</f>
        <v/>
      </c>
      <c r="AA75" s="93" t="str">
        <f>IF('Gene Informations'!E76="","",'Gene Informations'!E76)</f>
        <v/>
      </c>
      <c r="AB75" s="201"/>
      <c r="AC75" s="201"/>
      <c r="AD75" s="201"/>
      <c r="AE75" s="201"/>
      <c r="AF75" s="201"/>
      <c r="AG75" s="201"/>
      <c r="AH75" s="201"/>
    </row>
    <row r="76" spans="1:34" ht="15.75" customHeight="1">
      <c r="A76" s="201"/>
      <c r="B76" s="201"/>
      <c r="C76" s="201"/>
      <c r="D76" s="93" t="str">
        <f>IF('Gene Informations'!A77="","",'Gene Informations'!A77)</f>
        <v/>
      </c>
      <c r="E76" s="93" t="str">
        <f>IF('Gene Informations'!B77="","",'Gene Informations'!B77)</f>
        <v/>
      </c>
      <c r="F76" s="93" t="str">
        <f>'Descriptive Heat Map '!E77</f>
        <v/>
      </c>
      <c r="G76" s="134" t="str">
        <f>IF(VLOOKUP($F76,'∆Ct and 2^(-∆Ct) means'!$B$3:$BD$86,36,FALSE)=0,"",VLOOKUP($F76,'∆Ct and 2^(-∆Ct) means'!$B$3:$BD$86,36,FALSE))</f>
        <v/>
      </c>
      <c r="H76" s="133" t="str">
        <f>IF('Express° Variation - Validation'!F76="","",'Express° Variation - Validation'!F76)</f>
        <v/>
      </c>
      <c r="I76" s="134" t="str">
        <f>IF(VLOOKUP($F76,'∆Ct and 2^(-∆Ct) means'!$B$3:$BD$86,38,FALSE)=0,"",VLOOKUP($F76,'∆Ct and 2^(-∆Ct) means'!$B$3:$BD$86,38,FALSE))</f>
        <v/>
      </c>
      <c r="J76" s="133" t="str">
        <f>IF('Express° Variation - Validation'!I76="","",'Express° Variation - Validation'!I76)</f>
        <v/>
      </c>
      <c r="K76" s="134" t="str">
        <f>IF(VLOOKUP($F76,'∆Ct and 2^(-∆Ct) means'!$B$3:$BD$86,40,FALSE)=0,"",VLOOKUP($F76,'∆Ct and 2^(-∆Ct) means'!$B$3:$BD$86,40,FALSE))</f>
        <v/>
      </c>
      <c r="L76" s="133" t="str">
        <f>IF('Express° Variation - Validation'!L76="","",'Express° Variation - Validation'!L76)</f>
        <v/>
      </c>
      <c r="M76" s="134" t="str">
        <f>IF(VLOOKUP($F76,'∆Ct and 2^(-∆Ct) means'!$B$3:$BD$86,42,FALSE)=0,"",VLOOKUP($F76,'∆Ct and 2^(-∆Ct) means'!$B$3:$BD$86,42,FALSE))</f>
        <v/>
      </c>
      <c r="N76" s="133" t="str">
        <f>IF('Express° Variation - Validation'!O76="","",'Express° Variation - Validation'!O76)</f>
        <v/>
      </c>
      <c r="O76" s="134" t="str">
        <f>IF(VLOOKUP($F76,'∆Ct and 2^(-∆Ct) means'!$B$3:$BD$86,44,FALSE)=0,"",VLOOKUP($F76,'∆Ct and 2^(-∆Ct) means'!$B$3:$BD$86,44,FALSE))</f>
        <v/>
      </c>
      <c r="P76" s="133" t="str">
        <f>IF('Express° Variation - Validation'!R76="","",'Express° Variation - Validation'!R76)</f>
        <v/>
      </c>
      <c r="Q76" s="134" t="str">
        <f>IF(VLOOKUP($F76,'∆Ct and 2^(-∆Ct) means'!$B$3:$BD$86,46,FALSE)=0,"",VLOOKUP($F76,'∆Ct and 2^(-∆Ct) means'!$B$3:$BD$86,46,FALSE))</f>
        <v/>
      </c>
      <c r="R76" s="133" t="str">
        <f>IF('Express° Variation - Validation'!U76="","",'Express° Variation - Validation'!U76)</f>
        <v/>
      </c>
      <c r="S76" s="134" t="str">
        <f>IF(VLOOKUP($F76,'∆Ct and 2^(-∆Ct) means'!$B$3:$BD$86,48,FALSE)=0,"",VLOOKUP($F76,'∆Ct and 2^(-∆Ct) means'!$B$3:$BD$86,48,FALSE))</f>
        <v/>
      </c>
      <c r="T76" s="133" t="str">
        <f>IF('Express° Variation - Validation'!X76="","",'Express° Variation - Validation'!X76)</f>
        <v/>
      </c>
      <c r="U76" s="134" t="str">
        <f>IF(VLOOKUP($F76,'∆Ct and 2^(-∆Ct) means'!$B$3:$BD$86,50,FALSE)=0,"",VLOOKUP($F76,'∆Ct and 2^(-∆Ct) means'!$B$3:$BD$86,50,FALSE))</f>
        <v/>
      </c>
      <c r="V76" s="133" t="str">
        <f>IF('Express° Variation - Validation'!AA76="","",'Express° Variation - Validation'!AA76)</f>
        <v/>
      </c>
      <c r="W76" s="134" t="str">
        <f>IF(VLOOKUP($F76,'∆Ct and 2^(-∆Ct) means'!$B$3:$BD$86,52,FALSE)=0,"",VLOOKUP($F76,'∆Ct and 2^(-∆Ct) means'!$B$3:$BD$86,52,FALSE))</f>
        <v/>
      </c>
      <c r="X76" s="133" t="str">
        <f>IF('Express° Variation - Validation'!AD76="","",'Express° Variation - Validation'!AD76)</f>
        <v/>
      </c>
      <c r="Y76" s="134" t="str">
        <f>IF(VLOOKUP($F76,'∆Ct and 2^(-∆Ct) means'!$B$3:$BD$86,54,FALSE)=0,"",VLOOKUP($F76,'∆Ct and 2^(-∆Ct) means'!$B$3:$BD$86,54,FALSE))</f>
        <v/>
      </c>
      <c r="Z76" s="133" t="str">
        <f>IF('Express° Variation - Validation'!AG76="","",'Express° Variation - Validation'!AG76)</f>
        <v/>
      </c>
      <c r="AA76" s="93" t="str">
        <f>IF('Gene Informations'!E77="","",'Gene Informations'!E77)</f>
        <v/>
      </c>
      <c r="AB76" s="201"/>
      <c r="AC76" s="201"/>
      <c r="AD76" s="201"/>
      <c r="AE76" s="201"/>
      <c r="AF76" s="201"/>
      <c r="AG76" s="201"/>
      <c r="AH76" s="201"/>
    </row>
    <row r="77" spans="1:34" ht="15.75" customHeight="1">
      <c r="A77" s="201"/>
      <c r="B77" s="201"/>
      <c r="C77" s="201"/>
      <c r="D77" s="93" t="str">
        <f>IF('Gene Informations'!A78="","",'Gene Informations'!A78)</f>
        <v/>
      </c>
      <c r="E77" s="93" t="str">
        <f>IF('Gene Informations'!B78="","",'Gene Informations'!B78)</f>
        <v/>
      </c>
      <c r="F77" s="93" t="str">
        <f>'Descriptive Heat Map '!E78</f>
        <v/>
      </c>
      <c r="G77" s="134" t="str">
        <f>IF(VLOOKUP($F77,'∆Ct and 2^(-∆Ct) means'!$B$3:$BD$86,36,FALSE)=0,"",VLOOKUP($F77,'∆Ct and 2^(-∆Ct) means'!$B$3:$BD$86,36,FALSE))</f>
        <v/>
      </c>
      <c r="H77" s="133" t="str">
        <f>IF('Express° Variation - Validation'!F77="","",'Express° Variation - Validation'!F77)</f>
        <v/>
      </c>
      <c r="I77" s="134" t="str">
        <f>IF(VLOOKUP($F77,'∆Ct and 2^(-∆Ct) means'!$B$3:$BD$86,38,FALSE)=0,"",VLOOKUP($F77,'∆Ct and 2^(-∆Ct) means'!$B$3:$BD$86,38,FALSE))</f>
        <v/>
      </c>
      <c r="J77" s="133" t="str">
        <f>IF('Express° Variation - Validation'!I77="","",'Express° Variation - Validation'!I77)</f>
        <v/>
      </c>
      <c r="K77" s="134" t="str">
        <f>IF(VLOOKUP($F77,'∆Ct and 2^(-∆Ct) means'!$B$3:$BD$86,40,FALSE)=0,"",VLOOKUP($F77,'∆Ct and 2^(-∆Ct) means'!$B$3:$BD$86,40,FALSE))</f>
        <v/>
      </c>
      <c r="L77" s="133" t="str">
        <f>IF('Express° Variation - Validation'!L77="","",'Express° Variation - Validation'!L77)</f>
        <v/>
      </c>
      <c r="M77" s="134" t="str">
        <f>IF(VLOOKUP($F77,'∆Ct and 2^(-∆Ct) means'!$B$3:$BD$86,42,FALSE)=0,"",VLOOKUP($F77,'∆Ct and 2^(-∆Ct) means'!$B$3:$BD$86,42,FALSE))</f>
        <v/>
      </c>
      <c r="N77" s="133" t="str">
        <f>IF('Express° Variation - Validation'!O77="","",'Express° Variation - Validation'!O77)</f>
        <v/>
      </c>
      <c r="O77" s="134" t="str">
        <f>IF(VLOOKUP($F77,'∆Ct and 2^(-∆Ct) means'!$B$3:$BD$86,44,FALSE)=0,"",VLOOKUP($F77,'∆Ct and 2^(-∆Ct) means'!$B$3:$BD$86,44,FALSE))</f>
        <v/>
      </c>
      <c r="P77" s="133" t="str">
        <f>IF('Express° Variation - Validation'!R77="","",'Express° Variation - Validation'!R77)</f>
        <v/>
      </c>
      <c r="Q77" s="134" t="str">
        <f>IF(VLOOKUP($F77,'∆Ct and 2^(-∆Ct) means'!$B$3:$BD$86,46,FALSE)=0,"",VLOOKUP($F77,'∆Ct and 2^(-∆Ct) means'!$B$3:$BD$86,46,FALSE))</f>
        <v/>
      </c>
      <c r="R77" s="133" t="str">
        <f>IF('Express° Variation - Validation'!U77="","",'Express° Variation - Validation'!U77)</f>
        <v/>
      </c>
      <c r="S77" s="134" t="str">
        <f>IF(VLOOKUP($F77,'∆Ct and 2^(-∆Ct) means'!$B$3:$BD$86,48,FALSE)=0,"",VLOOKUP($F77,'∆Ct and 2^(-∆Ct) means'!$B$3:$BD$86,48,FALSE))</f>
        <v/>
      </c>
      <c r="T77" s="133" t="str">
        <f>IF('Express° Variation - Validation'!X77="","",'Express° Variation - Validation'!X77)</f>
        <v/>
      </c>
      <c r="U77" s="134" t="str">
        <f>IF(VLOOKUP($F77,'∆Ct and 2^(-∆Ct) means'!$B$3:$BD$86,50,FALSE)=0,"",VLOOKUP($F77,'∆Ct and 2^(-∆Ct) means'!$B$3:$BD$86,50,FALSE))</f>
        <v/>
      </c>
      <c r="V77" s="133" t="str">
        <f>IF('Express° Variation - Validation'!AA77="","",'Express° Variation - Validation'!AA77)</f>
        <v/>
      </c>
      <c r="W77" s="134" t="str">
        <f>IF(VLOOKUP($F77,'∆Ct and 2^(-∆Ct) means'!$B$3:$BD$86,52,FALSE)=0,"",VLOOKUP($F77,'∆Ct and 2^(-∆Ct) means'!$B$3:$BD$86,52,FALSE))</f>
        <v/>
      </c>
      <c r="X77" s="133" t="str">
        <f>IF('Express° Variation - Validation'!AD77="","",'Express° Variation - Validation'!AD77)</f>
        <v/>
      </c>
      <c r="Y77" s="134" t="str">
        <f>IF(VLOOKUP($F77,'∆Ct and 2^(-∆Ct) means'!$B$3:$BD$86,54,FALSE)=0,"",VLOOKUP($F77,'∆Ct and 2^(-∆Ct) means'!$B$3:$BD$86,54,FALSE))</f>
        <v/>
      </c>
      <c r="Z77" s="133" t="str">
        <f>IF('Express° Variation - Validation'!AG77="","",'Express° Variation - Validation'!AG77)</f>
        <v/>
      </c>
      <c r="AA77" s="93" t="str">
        <f>IF('Gene Informations'!E78="","",'Gene Informations'!E78)</f>
        <v/>
      </c>
      <c r="AB77" s="201"/>
      <c r="AC77" s="201"/>
      <c r="AD77" s="201"/>
      <c r="AE77" s="201"/>
      <c r="AF77" s="201"/>
      <c r="AG77" s="201"/>
      <c r="AH77" s="201"/>
    </row>
    <row r="78" spans="1:34" ht="15.75" customHeight="1">
      <c r="A78" s="201"/>
      <c r="B78" s="201"/>
      <c r="C78" s="201"/>
      <c r="D78" s="93" t="str">
        <f>IF('Gene Informations'!A79="","",'Gene Informations'!A79)</f>
        <v/>
      </c>
      <c r="E78" s="93" t="str">
        <f>IF('Gene Informations'!B79="","",'Gene Informations'!B79)</f>
        <v/>
      </c>
      <c r="F78" s="93" t="str">
        <f>'Descriptive Heat Map '!E79</f>
        <v/>
      </c>
      <c r="G78" s="134" t="str">
        <f>IF(VLOOKUP($F78,'∆Ct and 2^(-∆Ct) means'!$B$3:$BD$86,36,FALSE)=0,"",VLOOKUP($F78,'∆Ct and 2^(-∆Ct) means'!$B$3:$BD$86,36,FALSE))</f>
        <v/>
      </c>
      <c r="H78" s="133" t="str">
        <f>IF('Express° Variation - Validation'!F78="","",'Express° Variation - Validation'!F78)</f>
        <v/>
      </c>
      <c r="I78" s="134" t="str">
        <f>IF(VLOOKUP($F78,'∆Ct and 2^(-∆Ct) means'!$B$3:$BD$86,38,FALSE)=0,"",VLOOKUP($F78,'∆Ct and 2^(-∆Ct) means'!$B$3:$BD$86,38,FALSE))</f>
        <v/>
      </c>
      <c r="J78" s="133" t="str">
        <f>IF('Express° Variation - Validation'!I78="","",'Express° Variation - Validation'!I78)</f>
        <v/>
      </c>
      <c r="K78" s="134" t="str">
        <f>IF(VLOOKUP($F78,'∆Ct and 2^(-∆Ct) means'!$B$3:$BD$86,40,FALSE)=0,"",VLOOKUP($F78,'∆Ct and 2^(-∆Ct) means'!$B$3:$BD$86,40,FALSE))</f>
        <v/>
      </c>
      <c r="L78" s="133" t="str">
        <f>IF('Express° Variation - Validation'!L78="","",'Express° Variation - Validation'!L78)</f>
        <v/>
      </c>
      <c r="M78" s="134" t="str">
        <f>IF(VLOOKUP($F78,'∆Ct and 2^(-∆Ct) means'!$B$3:$BD$86,42,FALSE)=0,"",VLOOKUP($F78,'∆Ct and 2^(-∆Ct) means'!$B$3:$BD$86,42,FALSE))</f>
        <v/>
      </c>
      <c r="N78" s="133" t="str">
        <f>IF('Express° Variation - Validation'!O78="","",'Express° Variation - Validation'!O78)</f>
        <v/>
      </c>
      <c r="O78" s="134" t="str">
        <f>IF(VLOOKUP($F78,'∆Ct and 2^(-∆Ct) means'!$B$3:$BD$86,44,FALSE)=0,"",VLOOKUP($F78,'∆Ct and 2^(-∆Ct) means'!$B$3:$BD$86,44,FALSE))</f>
        <v/>
      </c>
      <c r="P78" s="133" t="str">
        <f>IF('Express° Variation - Validation'!R78="","",'Express° Variation - Validation'!R78)</f>
        <v/>
      </c>
      <c r="Q78" s="134" t="str">
        <f>IF(VLOOKUP($F78,'∆Ct and 2^(-∆Ct) means'!$B$3:$BD$86,46,FALSE)=0,"",VLOOKUP($F78,'∆Ct and 2^(-∆Ct) means'!$B$3:$BD$86,46,FALSE))</f>
        <v/>
      </c>
      <c r="R78" s="133" t="str">
        <f>IF('Express° Variation - Validation'!U78="","",'Express° Variation - Validation'!U78)</f>
        <v/>
      </c>
      <c r="S78" s="134" t="str">
        <f>IF(VLOOKUP($F78,'∆Ct and 2^(-∆Ct) means'!$B$3:$BD$86,48,FALSE)=0,"",VLOOKUP($F78,'∆Ct and 2^(-∆Ct) means'!$B$3:$BD$86,48,FALSE))</f>
        <v/>
      </c>
      <c r="T78" s="133" t="str">
        <f>IF('Express° Variation - Validation'!X78="","",'Express° Variation - Validation'!X78)</f>
        <v/>
      </c>
      <c r="U78" s="134" t="str">
        <f>IF(VLOOKUP($F78,'∆Ct and 2^(-∆Ct) means'!$B$3:$BD$86,50,FALSE)=0,"",VLOOKUP($F78,'∆Ct and 2^(-∆Ct) means'!$B$3:$BD$86,50,FALSE))</f>
        <v/>
      </c>
      <c r="V78" s="133" t="str">
        <f>IF('Express° Variation - Validation'!AA78="","",'Express° Variation - Validation'!AA78)</f>
        <v/>
      </c>
      <c r="W78" s="134" t="str">
        <f>IF(VLOOKUP($F78,'∆Ct and 2^(-∆Ct) means'!$B$3:$BD$86,52,FALSE)=0,"",VLOOKUP($F78,'∆Ct and 2^(-∆Ct) means'!$B$3:$BD$86,52,FALSE))</f>
        <v/>
      </c>
      <c r="X78" s="133" t="str">
        <f>IF('Express° Variation - Validation'!AD78="","",'Express° Variation - Validation'!AD78)</f>
        <v/>
      </c>
      <c r="Y78" s="134" t="str">
        <f>IF(VLOOKUP($F78,'∆Ct and 2^(-∆Ct) means'!$B$3:$BD$86,54,FALSE)=0,"",VLOOKUP($F78,'∆Ct and 2^(-∆Ct) means'!$B$3:$BD$86,54,FALSE))</f>
        <v/>
      </c>
      <c r="Z78" s="133" t="str">
        <f>IF('Express° Variation - Validation'!AG78="","",'Express° Variation - Validation'!AG78)</f>
        <v/>
      </c>
      <c r="AA78" s="93" t="str">
        <f>IF('Gene Informations'!E79="","",'Gene Informations'!E79)</f>
        <v/>
      </c>
      <c r="AB78" s="201"/>
      <c r="AC78" s="201"/>
      <c r="AD78" s="201"/>
      <c r="AE78" s="201"/>
      <c r="AF78" s="201"/>
      <c r="AG78" s="201"/>
      <c r="AH78" s="201"/>
    </row>
    <row r="79" spans="1:34" ht="15.75" customHeight="1">
      <c r="A79" s="201"/>
      <c r="B79" s="201"/>
      <c r="C79" s="201"/>
      <c r="D79" s="93" t="str">
        <f>IF('Gene Informations'!A80="","",'Gene Informations'!A80)</f>
        <v/>
      </c>
      <c r="E79" s="93" t="str">
        <f>IF('Gene Informations'!B80="","",'Gene Informations'!B80)</f>
        <v/>
      </c>
      <c r="F79" s="93" t="str">
        <f>'Descriptive Heat Map '!E80</f>
        <v/>
      </c>
      <c r="G79" s="134" t="str">
        <f>IF(VLOOKUP($F79,'∆Ct and 2^(-∆Ct) means'!$B$3:$BD$86,36,FALSE)=0,"",VLOOKUP($F79,'∆Ct and 2^(-∆Ct) means'!$B$3:$BD$86,36,FALSE))</f>
        <v/>
      </c>
      <c r="H79" s="133" t="str">
        <f>IF('Express° Variation - Validation'!F79="","",'Express° Variation - Validation'!F79)</f>
        <v/>
      </c>
      <c r="I79" s="134" t="str">
        <f>IF(VLOOKUP($F79,'∆Ct and 2^(-∆Ct) means'!$B$3:$BD$86,38,FALSE)=0,"",VLOOKUP($F79,'∆Ct and 2^(-∆Ct) means'!$B$3:$BD$86,38,FALSE))</f>
        <v/>
      </c>
      <c r="J79" s="133" t="str">
        <f>IF('Express° Variation - Validation'!I79="","",'Express° Variation - Validation'!I79)</f>
        <v/>
      </c>
      <c r="K79" s="134" t="str">
        <f>IF(VLOOKUP($F79,'∆Ct and 2^(-∆Ct) means'!$B$3:$BD$86,40,FALSE)=0,"",VLOOKUP($F79,'∆Ct and 2^(-∆Ct) means'!$B$3:$BD$86,40,FALSE))</f>
        <v/>
      </c>
      <c r="L79" s="133" t="str">
        <f>IF('Express° Variation - Validation'!L79="","",'Express° Variation - Validation'!L79)</f>
        <v/>
      </c>
      <c r="M79" s="134" t="str">
        <f>IF(VLOOKUP($F79,'∆Ct and 2^(-∆Ct) means'!$B$3:$BD$86,42,FALSE)=0,"",VLOOKUP($F79,'∆Ct and 2^(-∆Ct) means'!$B$3:$BD$86,42,FALSE))</f>
        <v/>
      </c>
      <c r="N79" s="133" t="str">
        <f>IF('Express° Variation - Validation'!O79="","",'Express° Variation - Validation'!O79)</f>
        <v/>
      </c>
      <c r="O79" s="134" t="str">
        <f>IF(VLOOKUP($F79,'∆Ct and 2^(-∆Ct) means'!$B$3:$BD$86,44,FALSE)=0,"",VLOOKUP($F79,'∆Ct and 2^(-∆Ct) means'!$B$3:$BD$86,44,FALSE))</f>
        <v/>
      </c>
      <c r="P79" s="133" t="str">
        <f>IF('Express° Variation - Validation'!R79="","",'Express° Variation - Validation'!R79)</f>
        <v/>
      </c>
      <c r="Q79" s="134" t="str">
        <f>IF(VLOOKUP($F79,'∆Ct and 2^(-∆Ct) means'!$B$3:$BD$86,46,FALSE)=0,"",VLOOKUP($F79,'∆Ct and 2^(-∆Ct) means'!$B$3:$BD$86,46,FALSE))</f>
        <v/>
      </c>
      <c r="R79" s="133" t="str">
        <f>IF('Express° Variation - Validation'!U79="","",'Express° Variation - Validation'!U79)</f>
        <v/>
      </c>
      <c r="S79" s="134" t="str">
        <f>IF(VLOOKUP($F79,'∆Ct and 2^(-∆Ct) means'!$B$3:$BD$86,48,FALSE)=0,"",VLOOKUP($F79,'∆Ct and 2^(-∆Ct) means'!$B$3:$BD$86,48,FALSE))</f>
        <v/>
      </c>
      <c r="T79" s="133" t="str">
        <f>IF('Express° Variation - Validation'!X79="","",'Express° Variation - Validation'!X79)</f>
        <v/>
      </c>
      <c r="U79" s="134" t="str">
        <f>IF(VLOOKUP($F79,'∆Ct and 2^(-∆Ct) means'!$B$3:$BD$86,50,FALSE)=0,"",VLOOKUP($F79,'∆Ct and 2^(-∆Ct) means'!$B$3:$BD$86,50,FALSE))</f>
        <v/>
      </c>
      <c r="V79" s="133" t="str">
        <f>IF('Express° Variation - Validation'!AA79="","",'Express° Variation - Validation'!AA79)</f>
        <v/>
      </c>
      <c r="W79" s="134" t="str">
        <f>IF(VLOOKUP($F79,'∆Ct and 2^(-∆Ct) means'!$B$3:$BD$86,52,FALSE)=0,"",VLOOKUP($F79,'∆Ct and 2^(-∆Ct) means'!$B$3:$BD$86,52,FALSE))</f>
        <v/>
      </c>
      <c r="X79" s="133" t="str">
        <f>IF('Express° Variation - Validation'!AD79="","",'Express° Variation - Validation'!AD79)</f>
        <v/>
      </c>
      <c r="Y79" s="134" t="str">
        <f>IF(VLOOKUP($F79,'∆Ct and 2^(-∆Ct) means'!$B$3:$BD$86,54,FALSE)=0,"",VLOOKUP($F79,'∆Ct and 2^(-∆Ct) means'!$B$3:$BD$86,54,FALSE))</f>
        <v/>
      </c>
      <c r="Z79" s="133" t="str">
        <f>IF('Express° Variation - Validation'!AG79="","",'Express° Variation - Validation'!AG79)</f>
        <v/>
      </c>
      <c r="AA79" s="93" t="str">
        <f>IF('Gene Informations'!E80="","",'Gene Informations'!E80)</f>
        <v/>
      </c>
      <c r="AB79" s="201"/>
      <c r="AC79" s="201"/>
      <c r="AD79" s="201"/>
      <c r="AE79" s="201"/>
      <c r="AF79" s="201"/>
      <c r="AG79" s="201"/>
      <c r="AH79" s="201"/>
    </row>
    <row r="80" spans="1:34" ht="15.75" customHeight="1">
      <c r="A80" s="201"/>
      <c r="B80" s="201"/>
      <c r="C80" s="201"/>
      <c r="D80" s="93" t="str">
        <f>IF('Gene Informations'!A81="","",'Gene Informations'!A81)</f>
        <v/>
      </c>
      <c r="E80" s="93" t="str">
        <f>IF('Gene Informations'!B81="","",'Gene Informations'!B81)</f>
        <v/>
      </c>
      <c r="F80" s="93" t="str">
        <f>'Descriptive Heat Map '!E81</f>
        <v/>
      </c>
      <c r="G80" s="134" t="str">
        <f>IF(VLOOKUP($F80,'∆Ct and 2^(-∆Ct) means'!$B$3:$BD$86,36,FALSE)=0,"",VLOOKUP($F80,'∆Ct and 2^(-∆Ct) means'!$B$3:$BD$86,36,FALSE))</f>
        <v/>
      </c>
      <c r="H80" s="133" t="str">
        <f>IF('Express° Variation - Validation'!F80="","",'Express° Variation - Validation'!F80)</f>
        <v/>
      </c>
      <c r="I80" s="134" t="str">
        <f>IF(VLOOKUP($F80,'∆Ct and 2^(-∆Ct) means'!$B$3:$BD$86,38,FALSE)=0,"",VLOOKUP($F80,'∆Ct and 2^(-∆Ct) means'!$B$3:$BD$86,38,FALSE))</f>
        <v/>
      </c>
      <c r="J80" s="133" t="str">
        <f>IF('Express° Variation - Validation'!I80="","",'Express° Variation - Validation'!I80)</f>
        <v/>
      </c>
      <c r="K80" s="134" t="str">
        <f>IF(VLOOKUP($F80,'∆Ct and 2^(-∆Ct) means'!$B$3:$BD$86,40,FALSE)=0,"",VLOOKUP($F80,'∆Ct and 2^(-∆Ct) means'!$B$3:$BD$86,40,FALSE))</f>
        <v/>
      </c>
      <c r="L80" s="133" t="str">
        <f>IF('Express° Variation - Validation'!L80="","",'Express° Variation - Validation'!L80)</f>
        <v/>
      </c>
      <c r="M80" s="134" t="str">
        <f>IF(VLOOKUP($F80,'∆Ct and 2^(-∆Ct) means'!$B$3:$BD$86,42,FALSE)=0,"",VLOOKUP($F80,'∆Ct and 2^(-∆Ct) means'!$B$3:$BD$86,42,FALSE))</f>
        <v/>
      </c>
      <c r="N80" s="133" t="str">
        <f>IF('Express° Variation - Validation'!O80="","",'Express° Variation - Validation'!O80)</f>
        <v/>
      </c>
      <c r="O80" s="134" t="str">
        <f>IF(VLOOKUP($F80,'∆Ct and 2^(-∆Ct) means'!$B$3:$BD$86,44,FALSE)=0,"",VLOOKUP($F80,'∆Ct and 2^(-∆Ct) means'!$B$3:$BD$86,44,FALSE))</f>
        <v/>
      </c>
      <c r="P80" s="133" t="str">
        <f>IF('Express° Variation - Validation'!R80="","",'Express° Variation - Validation'!R80)</f>
        <v/>
      </c>
      <c r="Q80" s="134" t="str">
        <f>IF(VLOOKUP($F80,'∆Ct and 2^(-∆Ct) means'!$B$3:$BD$86,46,FALSE)=0,"",VLOOKUP($F80,'∆Ct and 2^(-∆Ct) means'!$B$3:$BD$86,46,FALSE))</f>
        <v/>
      </c>
      <c r="R80" s="133" t="str">
        <f>IF('Express° Variation - Validation'!U80="","",'Express° Variation - Validation'!U80)</f>
        <v/>
      </c>
      <c r="S80" s="134" t="str">
        <f>IF(VLOOKUP($F80,'∆Ct and 2^(-∆Ct) means'!$B$3:$BD$86,48,FALSE)=0,"",VLOOKUP($F80,'∆Ct and 2^(-∆Ct) means'!$B$3:$BD$86,48,FALSE))</f>
        <v/>
      </c>
      <c r="T80" s="133" t="str">
        <f>IF('Express° Variation - Validation'!X80="","",'Express° Variation - Validation'!X80)</f>
        <v/>
      </c>
      <c r="U80" s="134" t="str">
        <f>IF(VLOOKUP($F80,'∆Ct and 2^(-∆Ct) means'!$B$3:$BD$86,50,FALSE)=0,"",VLOOKUP($F80,'∆Ct and 2^(-∆Ct) means'!$B$3:$BD$86,50,FALSE))</f>
        <v/>
      </c>
      <c r="V80" s="133" t="str">
        <f>IF('Express° Variation - Validation'!AA80="","",'Express° Variation - Validation'!AA80)</f>
        <v/>
      </c>
      <c r="W80" s="134" t="str">
        <f>IF(VLOOKUP($F80,'∆Ct and 2^(-∆Ct) means'!$B$3:$BD$86,52,FALSE)=0,"",VLOOKUP($F80,'∆Ct and 2^(-∆Ct) means'!$B$3:$BD$86,52,FALSE))</f>
        <v/>
      </c>
      <c r="X80" s="133" t="str">
        <f>IF('Express° Variation - Validation'!AD80="","",'Express° Variation - Validation'!AD80)</f>
        <v/>
      </c>
      <c r="Y80" s="134" t="str">
        <f>IF(VLOOKUP($F80,'∆Ct and 2^(-∆Ct) means'!$B$3:$BD$86,54,FALSE)=0,"",VLOOKUP($F80,'∆Ct and 2^(-∆Ct) means'!$B$3:$BD$86,54,FALSE))</f>
        <v/>
      </c>
      <c r="Z80" s="133" t="str">
        <f>IF('Express° Variation - Validation'!AG80="","",'Express° Variation - Validation'!AG80)</f>
        <v/>
      </c>
      <c r="AA80" s="93" t="str">
        <f>IF('Gene Informations'!E81="","",'Gene Informations'!E81)</f>
        <v/>
      </c>
      <c r="AB80" s="201"/>
      <c r="AC80" s="201"/>
      <c r="AD80" s="201"/>
      <c r="AE80" s="201"/>
      <c r="AF80" s="201"/>
      <c r="AG80" s="201"/>
      <c r="AH80" s="201"/>
    </row>
    <row r="81" spans="1:34" ht="15.75" customHeight="1">
      <c r="A81" s="201"/>
      <c r="B81" s="201"/>
      <c r="C81" s="201"/>
      <c r="D81" s="93" t="str">
        <f>IF('Gene Informations'!A82="","",'Gene Informations'!A82)</f>
        <v/>
      </c>
      <c r="E81" s="93" t="str">
        <f>IF('Gene Informations'!B82="","",'Gene Informations'!B82)</f>
        <v/>
      </c>
      <c r="F81" s="93" t="str">
        <f>'Descriptive Heat Map '!E82</f>
        <v/>
      </c>
      <c r="G81" s="134" t="str">
        <f>IF(VLOOKUP($F81,'∆Ct and 2^(-∆Ct) means'!$B$3:$BD$86,36,FALSE)=0,"",VLOOKUP($F81,'∆Ct and 2^(-∆Ct) means'!$B$3:$BD$86,36,FALSE))</f>
        <v/>
      </c>
      <c r="H81" s="133" t="str">
        <f>IF('Express° Variation - Validation'!F81="","",'Express° Variation - Validation'!F81)</f>
        <v/>
      </c>
      <c r="I81" s="134" t="str">
        <f>IF(VLOOKUP($F81,'∆Ct and 2^(-∆Ct) means'!$B$3:$BD$86,38,FALSE)=0,"",VLOOKUP($F81,'∆Ct and 2^(-∆Ct) means'!$B$3:$BD$86,38,FALSE))</f>
        <v/>
      </c>
      <c r="J81" s="133" t="str">
        <f>IF('Express° Variation - Validation'!I81="","",'Express° Variation - Validation'!I81)</f>
        <v/>
      </c>
      <c r="K81" s="134" t="str">
        <f>IF(VLOOKUP($F81,'∆Ct and 2^(-∆Ct) means'!$B$3:$BD$86,40,FALSE)=0,"",VLOOKUP($F81,'∆Ct and 2^(-∆Ct) means'!$B$3:$BD$86,40,FALSE))</f>
        <v/>
      </c>
      <c r="L81" s="133" t="str">
        <f>IF('Express° Variation - Validation'!L81="","",'Express° Variation - Validation'!L81)</f>
        <v/>
      </c>
      <c r="M81" s="134" t="str">
        <f>IF(VLOOKUP($F81,'∆Ct and 2^(-∆Ct) means'!$B$3:$BD$86,42,FALSE)=0,"",VLOOKUP($F81,'∆Ct and 2^(-∆Ct) means'!$B$3:$BD$86,42,FALSE))</f>
        <v/>
      </c>
      <c r="N81" s="133" t="str">
        <f>IF('Express° Variation - Validation'!O81="","",'Express° Variation - Validation'!O81)</f>
        <v/>
      </c>
      <c r="O81" s="134" t="str">
        <f>IF(VLOOKUP($F81,'∆Ct and 2^(-∆Ct) means'!$B$3:$BD$86,44,FALSE)=0,"",VLOOKUP($F81,'∆Ct and 2^(-∆Ct) means'!$B$3:$BD$86,44,FALSE))</f>
        <v/>
      </c>
      <c r="P81" s="133" t="str">
        <f>IF('Express° Variation - Validation'!R81="","",'Express° Variation - Validation'!R81)</f>
        <v/>
      </c>
      <c r="Q81" s="134" t="str">
        <f>IF(VLOOKUP($F81,'∆Ct and 2^(-∆Ct) means'!$B$3:$BD$86,46,FALSE)=0,"",VLOOKUP($F81,'∆Ct and 2^(-∆Ct) means'!$B$3:$BD$86,46,FALSE))</f>
        <v/>
      </c>
      <c r="R81" s="133" t="str">
        <f>IF('Express° Variation - Validation'!U81="","",'Express° Variation - Validation'!U81)</f>
        <v/>
      </c>
      <c r="S81" s="134" t="str">
        <f>IF(VLOOKUP($F81,'∆Ct and 2^(-∆Ct) means'!$B$3:$BD$86,48,FALSE)=0,"",VLOOKUP($F81,'∆Ct and 2^(-∆Ct) means'!$B$3:$BD$86,48,FALSE))</f>
        <v/>
      </c>
      <c r="T81" s="133" t="str">
        <f>IF('Express° Variation - Validation'!X81="","",'Express° Variation - Validation'!X81)</f>
        <v/>
      </c>
      <c r="U81" s="134" t="str">
        <f>IF(VLOOKUP($F81,'∆Ct and 2^(-∆Ct) means'!$B$3:$BD$86,50,FALSE)=0,"",VLOOKUP($F81,'∆Ct and 2^(-∆Ct) means'!$B$3:$BD$86,50,FALSE))</f>
        <v/>
      </c>
      <c r="V81" s="133" t="str">
        <f>IF('Express° Variation - Validation'!AA81="","",'Express° Variation - Validation'!AA81)</f>
        <v/>
      </c>
      <c r="W81" s="134" t="str">
        <f>IF(VLOOKUP($F81,'∆Ct and 2^(-∆Ct) means'!$B$3:$BD$86,52,FALSE)=0,"",VLOOKUP($F81,'∆Ct and 2^(-∆Ct) means'!$B$3:$BD$86,52,FALSE))</f>
        <v/>
      </c>
      <c r="X81" s="133" t="str">
        <f>IF('Express° Variation - Validation'!AD81="","",'Express° Variation - Validation'!AD81)</f>
        <v/>
      </c>
      <c r="Y81" s="134" t="str">
        <f>IF(VLOOKUP($F81,'∆Ct and 2^(-∆Ct) means'!$B$3:$BD$86,54,FALSE)=0,"",VLOOKUP($F81,'∆Ct and 2^(-∆Ct) means'!$B$3:$BD$86,54,FALSE))</f>
        <v/>
      </c>
      <c r="Z81" s="133" t="str">
        <f>IF('Express° Variation - Validation'!AG81="","",'Express° Variation - Validation'!AG81)</f>
        <v/>
      </c>
      <c r="AA81" s="93" t="str">
        <f>IF('Gene Informations'!E82="","",'Gene Informations'!E82)</f>
        <v/>
      </c>
      <c r="AB81" s="201"/>
      <c r="AC81" s="201"/>
      <c r="AD81" s="201"/>
      <c r="AE81" s="201"/>
      <c r="AF81" s="201"/>
      <c r="AG81" s="201"/>
      <c r="AH81" s="201"/>
    </row>
    <row r="82" spans="1:34" ht="15.75" customHeight="1">
      <c r="A82" s="201"/>
      <c r="B82" s="201"/>
      <c r="C82" s="201"/>
      <c r="D82" s="93" t="str">
        <f>IF('Gene Informations'!A83="","",'Gene Informations'!A83)</f>
        <v/>
      </c>
      <c r="E82" s="93" t="str">
        <f>IF('Gene Informations'!B83="","",'Gene Informations'!B83)</f>
        <v/>
      </c>
      <c r="F82" s="93" t="str">
        <f>'Descriptive Heat Map '!E83</f>
        <v/>
      </c>
      <c r="G82" s="134" t="str">
        <f>IF(VLOOKUP($F82,'∆Ct and 2^(-∆Ct) means'!$B$3:$BD$86,36,FALSE)=0,"",VLOOKUP($F82,'∆Ct and 2^(-∆Ct) means'!$B$3:$BD$86,36,FALSE))</f>
        <v/>
      </c>
      <c r="H82" s="133" t="str">
        <f>IF('Express° Variation - Validation'!F82="","",'Express° Variation - Validation'!F82)</f>
        <v/>
      </c>
      <c r="I82" s="134" t="str">
        <f>IF(VLOOKUP($F82,'∆Ct and 2^(-∆Ct) means'!$B$3:$BD$86,38,FALSE)=0,"",VLOOKUP($F82,'∆Ct and 2^(-∆Ct) means'!$B$3:$BD$86,38,FALSE))</f>
        <v/>
      </c>
      <c r="J82" s="133" t="str">
        <f>IF('Express° Variation - Validation'!I82="","",'Express° Variation - Validation'!I82)</f>
        <v/>
      </c>
      <c r="K82" s="134" t="str">
        <f>IF(VLOOKUP($F82,'∆Ct and 2^(-∆Ct) means'!$B$3:$BD$86,40,FALSE)=0,"",VLOOKUP($F82,'∆Ct and 2^(-∆Ct) means'!$B$3:$BD$86,40,FALSE))</f>
        <v/>
      </c>
      <c r="L82" s="133" t="str">
        <f>IF('Express° Variation - Validation'!L82="","",'Express° Variation - Validation'!L82)</f>
        <v/>
      </c>
      <c r="M82" s="134" t="str">
        <f>IF(VLOOKUP($F82,'∆Ct and 2^(-∆Ct) means'!$B$3:$BD$86,42,FALSE)=0,"",VLOOKUP($F82,'∆Ct and 2^(-∆Ct) means'!$B$3:$BD$86,42,FALSE))</f>
        <v/>
      </c>
      <c r="N82" s="133" t="str">
        <f>IF('Express° Variation - Validation'!O82="","",'Express° Variation - Validation'!O82)</f>
        <v/>
      </c>
      <c r="O82" s="134" t="str">
        <f>IF(VLOOKUP($F82,'∆Ct and 2^(-∆Ct) means'!$B$3:$BD$86,44,FALSE)=0,"",VLOOKUP($F82,'∆Ct and 2^(-∆Ct) means'!$B$3:$BD$86,44,FALSE))</f>
        <v/>
      </c>
      <c r="P82" s="133" t="str">
        <f>IF('Express° Variation - Validation'!R82="","",'Express° Variation - Validation'!R82)</f>
        <v/>
      </c>
      <c r="Q82" s="134" t="str">
        <f>IF(VLOOKUP($F82,'∆Ct and 2^(-∆Ct) means'!$B$3:$BD$86,46,FALSE)=0,"",VLOOKUP($F82,'∆Ct and 2^(-∆Ct) means'!$B$3:$BD$86,46,FALSE))</f>
        <v/>
      </c>
      <c r="R82" s="133" t="str">
        <f>IF('Express° Variation - Validation'!U82="","",'Express° Variation - Validation'!U82)</f>
        <v/>
      </c>
      <c r="S82" s="134" t="str">
        <f>IF(VLOOKUP($F82,'∆Ct and 2^(-∆Ct) means'!$B$3:$BD$86,48,FALSE)=0,"",VLOOKUP($F82,'∆Ct and 2^(-∆Ct) means'!$B$3:$BD$86,48,FALSE))</f>
        <v/>
      </c>
      <c r="T82" s="133" t="str">
        <f>IF('Express° Variation - Validation'!X82="","",'Express° Variation - Validation'!X82)</f>
        <v/>
      </c>
      <c r="U82" s="134" t="str">
        <f>IF(VLOOKUP($F82,'∆Ct and 2^(-∆Ct) means'!$B$3:$BD$86,50,FALSE)=0,"",VLOOKUP($F82,'∆Ct and 2^(-∆Ct) means'!$B$3:$BD$86,50,FALSE))</f>
        <v/>
      </c>
      <c r="V82" s="133" t="str">
        <f>IF('Express° Variation - Validation'!AA82="","",'Express° Variation - Validation'!AA82)</f>
        <v/>
      </c>
      <c r="W82" s="134" t="str">
        <f>IF(VLOOKUP($F82,'∆Ct and 2^(-∆Ct) means'!$B$3:$BD$86,52,FALSE)=0,"",VLOOKUP($F82,'∆Ct and 2^(-∆Ct) means'!$B$3:$BD$86,52,FALSE))</f>
        <v/>
      </c>
      <c r="X82" s="133" t="str">
        <f>IF('Express° Variation - Validation'!AD82="","",'Express° Variation - Validation'!AD82)</f>
        <v/>
      </c>
      <c r="Y82" s="134" t="str">
        <f>IF(VLOOKUP($F82,'∆Ct and 2^(-∆Ct) means'!$B$3:$BD$86,54,FALSE)=0,"",VLOOKUP($F82,'∆Ct and 2^(-∆Ct) means'!$B$3:$BD$86,54,FALSE))</f>
        <v/>
      </c>
      <c r="Z82" s="133" t="str">
        <f>IF('Express° Variation - Validation'!AG82="","",'Express° Variation - Validation'!AG82)</f>
        <v/>
      </c>
      <c r="AA82" s="93" t="str">
        <f>IF('Gene Informations'!E83="","",'Gene Informations'!E83)</f>
        <v/>
      </c>
      <c r="AB82" s="201"/>
      <c r="AC82" s="201"/>
      <c r="AD82" s="201"/>
      <c r="AE82" s="201"/>
      <c r="AF82" s="201"/>
      <c r="AG82" s="201"/>
      <c r="AH82" s="201"/>
    </row>
    <row r="83" spans="1:34" ht="15.75" customHeight="1">
      <c r="A83" s="201"/>
      <c r="B83" s="201"/>
      <c r="C83" s="201"/>
      <c r="D83" s="93" t="str">
        <f>IF('Gene Informations'!A84="","",'Gene Informations'!A84)</f>
        <v/>
      </c>
      <c r="E83" s="93" t="str">
        <f>IF('Gene Informations'!B84="","",'Gene Informations'!B84)</f>
        <v/>
      </c>
      <c r="F83" s="93" t="str">
        <f>'Descriptive Heat Map '!E84</f>
        <v/>
      </c>
      <c r="G83" s="134" t="str">
        <f>IF(VLOOKUP($F83,'∆Ct and 2^(-∆Ct) means'!$B$3:$BD$86,36,FALSE)=0,"",VLOOKUP($F83,'∆Ct and 2^(-∆Ct) means'!$B$3:$BD$86,36,FALSE))</f>
        <v/>
      </c>
      <c r="H83" s="133" t="str">
        <f>IF('Express° Variation - Validation'!F83="","",'Express° Variation - Validation'!F83)</f>
        <v/>
      </c>
      <c r="I83" s="134" t="str">
        <f>IF(VLOOKUP($F83,'∆Ct and 2^(-∆Ct) means'!$B$3:$BD$86,38,FALSE)=0,"",VLOOKUP($F83,'∆Ct and 2^(-∆Ct) means'!$B$3:$BD$86,38,FALSE))</f>
        <v/>
      </c>
      <c r="J83" s="133" t="str">
        <f>IF('Express° Variation - Validation'!I83="","",'Express° Variation - Validation'!I83)</f>
        <v/>
      </c>
      <c r="K83" s="134" t="str">
        <f>IF(VLOOKUP($F83,'∆Ct and 2^(-∆Ct) means'!$B$3:$BD$86,40,FALSE)=0,"",VLOOKUP($F83,'∆Ct and 2^(-∆Ct) means'!$B$3:$BD$86,40,FALSE))</f>
        <v/>
      </c>
      <c r="L83" s="133" t="str">
        <f>IF('Express° Variation - Validation'!L83="","",'Express° Variation - Validation'!L83)</f>
        <v/>
      </c>
      <c r="M83" s="134" t="str">
        <f>IF(VLOOKUP($F83,'∆Ct and 2^(-∆Ct) means'!$B$3:$BD$86,42,FALSE)=0,"",VLOOKUP($F83,'∆Ct and 2^(-∆Ct) means'!$B$3:$BD$86,42,FALSE))</f>
        <v/>
      </c>
      <c r="N83" s="133" t="str">
        <f>IF('Express° Variation - Validation'!O83="","",'Express° Variation - Validation'!O83)</f>
        <v/>
      </c>
      <c r="O83" s="134" t="str">
        <f>IF(VLOOKUP($F83,'∆Ct and 2^(-∆Ct) means'!$B$3:$BD$86,44,FALSE)=0,"",VLOOKUP($F83,'∆Ct and 2^(-∆Ct) means'!$B$3:$BD$86,44,FALSE))</f>
        <v/>
      </c>
      <c r="P83" s="133" t="str">
        <f>IF('Express° Variation - Validation'!R83="","",'Express° Variation - Validation'!R83)</f>
        <v/>
      </c>
      <c r="Q83" s="134" t="str">
        <f>IF(VLOOKUP($F83,'∆Ct and 2^(-∆Ct) means'!$B$3:$BD$86,46,FALSE)=0,"",VLOOKUP($F83,'∆Ct and 2^(-∆Ct) means'!$B$3:$BD$86,46,FALSE))</f>
        <v/>
      </c>
      <c r="R83" s="133" t="str">
        <f>IF('Express° Variation - Validation'!U83="","",'Express° Variation - Validation'!U83)</f>
        <v/>
      </c>
      <c r="S83" s="134" t="str">
        <f>IF(VLOOKUP($F83,'∆Ct and 2^(-∆Ct) means'!$B$3:$BD$86,48,FALSE)=0,"",VLOOKUP($F83,'∆Ct and 2^(-∆Ct) means'!$B$3:$BD$86,48,FALSE))</f>
        <v/>
      </c>
      <c r="T83" s="133" t="str">
        <f>IF('Express° Variation - Validation'!X83="","",'Express° Variation - Validation'!X83)</f>
        <v/>
      </c>
      <c r="U83" s="134" t="str">
        <f>IF(VLOOKUP($F83,'∆Ct and 2^(-∆Ct) means'!$B$3:$BD$86,50,FALSE)=0,"",VLOOKUP($F83,'∆Ct and 2^(-∆Ct) means'!$B$3:$BD$86,50,FALSE))</f>
        <v/>
      </c>
      <c r="V83" s="133" t="str">
        <f>IF('Express° Variation - Validation'!AA83="","",'Express° Variation - Validation'!AA83)</f>
        <v/>
      </c>
      <c r="W83" s="134" t="str">
        <f>IF(VLOOKUP($F83,'∆Ct and 2^(-∆Ct) means'!$B$3:$BD$86,52,FALSE)=0,"",VLOOKUP($F83,'∆Ct and 2^(-∆Ct) means'!$B$3:$BD$86,52,FALSE))</f>
        <v/>
      </c>
      <c r="X83" s="133" t="str">
        <f>IF('Express° Variation - Validation'!AD83="","",'Express° Variation - Validation'!AD83)</f>
        <v/>
      </c>
      <c r="Y83" s="134" t="str">
        <f>IF(VLOOKUP($F83,'∆Ct and 2^(-∆Ct) means'!$B$3:$BD$86,54,FALSE)=0,"",VLOOKUP($F83,'∆Ct and 2^(-∆Ct) means'!$B$3:$BD$86,54,FALSE))</f>
        <v/>
      </c>
      <c r="Z83" s="133" t="str">
        <f>IF('Express° Variation - Validation'!AG83="","",'Express° Variation - Validation'!AG83)</f>
        <v/>
      </c>
      <c r="AA83" s="93" t="str">
        <f>IF('Gene Informations'!E84="","",'Gene Informations'!E84)</f>
        <v/>
      </c>
      <c r="AB83" s="201"/>
      <c r="AC83" s="201"/>
      <c r="AD83" s="201"/>
      <c r="AE83" s="201"/>
      <c r="AF83" s="201"/>
      <c r="AG83" s="201"/>
      <c r="AH83" s="201"/>
    </row>
    <row r="84" spans="1:34" ht="15.75" customHeight="1">
      <c r="A84" s="201"/>
      <c r="B84" s="201"/>
      <c r="C84" s="201"/>
      <c r="D84" s="93" t="str">
        <f>IF('Gene Informations'!A85="","",'Gene Informations'!A85)</f>
        <v/>
      </c>
      <c r="E84" s="93" t="str">
        <f>IF('Gene Informations'!B85="","",'Gene Informations'!B85)</f>
        <v/>
      </c>
      <c r="F84" s="93" t="str">
        <f>'Descriptive Heat Map '!E85</f>
        <v/>
      </c>
      <c r="G84" s="134" t="str">
        <f>IF(VLOOKUP($F84,'∆Ct and 2^(-∆Ct) means'!$B$3:$BD$86,36,FALSE)=0,"",VLOOKUP($F84,'∆Ct and 2^(-∆Ct) means'!$B$3:$BD$86,36,FALSE))</f>
        <v/>
      </c>
      <c r="H84" s="133" t="str">
        <f>IF('Express° Variation - Validation'!F84="","",'Express° Variation - Validation'!F84)</f>
        <v/>
      </c>
      <c r="I84" s="134" t="str">
        <f>IF(VLOOKUP($F84,'∆Ct and 2^(-∆Ct) means'!$B$3:$BD$86,38,FALSE)=0,"",VLOOKUP($F84,'∆Ct and 2^(-∆Ct) means'!$B$3:$BD$86,38,FALSE))</f>
        <v/>
      </c>
      <c r="J84" s="133" t="str">
        <f>IF('Express° Variation - Validation'!I84="","",'Express° Variation - Validation'!I84)</f>
        <v/>
      </c>
      <c r="K84" s="134" t="str">
        <f>IF(VLOOKUP($F84,'∆Ct and 2^(-∆Ct) means'!$B$3:$BD$86,40,FALSE)=0,"",VLOOKUP($F84,'∆Ct and 2^(-∆Ct) means'!$B$3:$BD$86,40,FALSE))</f>
        <v/>
      </c>
      <c r="L84" s="133" t="str">
        <f>IF('Express° Variation - Validation'!L84="","",'Express° Variation - Validation'!L84)</f>
        <v/>
      </c>
      <c r="M84" s="134" t="str">
        <f>IF(VLOOKUP($F84,'∆Ct and 2^(-∆Ct) means'!$B$3:$BD$86,42,FALSE)=0,"",VLOOKUP($F84,'∆Ct and 2^(-∆Ct) means'!$B$3:$BD$86,42,FALSE))</f>
        <v/>
      </c>
      <c r="N84" s="133" t="str">
        <f>IF('Express° Variation - Validation'!O84="","",'Express° Variation - Validation'!O84)</f>
        <v/>
      </c>
      <c r="O84" s="134" t="str">
        <f>IF(VLOOKUP($F84,'∆Ct and 2^(-∆Ct) means'!$B$3:$BD$86,44,FALSE)=0,"",VLOOKUP($F84,'∆Ct and 2^(-∆Ct) means'!$B$3:$BD$86,44,FALSE))</f>
        <v/>
      </c>
      <c r="P84" s="133" t="str">
        <f>IF('Express° Variation - Validation'!R84="","",'Express° Variation - Validation'!R84)</f>
        <v/>
      </c>
      <c r="Q84" s="134" t="str">
        <f>IF(VLOOKUP($F84,'∆Ct and 2^(-∆Ct) means'!$B$3:$BD$86,46,FALSE)=0,"",VLOOKUP($F84,'∆Ct and 2^(-∆Ct) means'!$B$3:$BD$86,46,FALSE))</f>
        <v/>
      </c>
      <c r="R84" s="133" t="str">
        <f>IF('Express° Variation - Validation'!U84="","",'Express° Variation - Validation'!U84)</f>
        <v/>
      </c>
      <c r="S84" s="134" t="str">
        <f>IF(VLOOKUP($F84,'∆Ct and 2^(-∆Ct) means'!$B$3:$BD$86,48,FALSE)=0,"",VLOOKUP($F84,'∆Ct and 2^(-∆Ct) means'!$B$3:$BD$86,48,FALSE))</f>
        <v/>
      </c>
      <c r="T84" s="133" t="str">
        <f>IF('Express° Variation - Validation'!X84="","",'Express° Variation - Validation'!X84)</f>
        <v/>
      </c>
      <c r="U84" s="134" t="str">
        <f>IF(VLOOKUP($F84,'∆Ct and 2^(-∆Ct) means'!$B$3:$BD$86,50,FALSE)=0,"",VLOOKUP($F84,'∆Ct and 2^(-∆Ct) means'!$B$3:$BD$86,50,FALSE))</f>
        <v/>
      </c>
      <c r="V84" s="133" t="str">
        <f>IF('Express° Variation - Validation'!AA84="","",'Express° Variation - Validation'!AA84)</f>
        <v/>
      </c>
      <c r="W84" s="134" t="str">
        <f>IF(VLOOKUP($F84,'∆Ct and 2^(-∆Ct) means'!$B$3:$BD$86,52,FALSE)=0,"",VLOOKUP($F84,'∆Ct and 2^(-∆Ct) means'!$B$3:$BD$86,52,FALSE))</f>
        <v/>
      </c>
      <c r="X84" s="133" t="str">
        <f>IF('Express° Variation - Validation'!AD84="","",'Express° Variation - Validation'!AD84)</f>
        <v/>
      </c>
      <c r="Y84" s="134" t="str">
        <f>IF(VLOOKUP($F84,'∆Ct and 2^(-∆Ct) means'!$B$3:$BD$86,54,FALSE)=0,"",VLOOKUP($F84,'∆Ct and 2^(-∆Ct) means'!$B$3:$BD$86,54,FALSE))</f>
        <v/>
      </c>
      <c r="Z84" s="133" t="str">
        <f>IF('Express° Variation - Validation'!AG84="","",'Express° Variation - Validation'!AG84)</f>
        <v/>
      </c>
      <c r="AA84" s="93" t="str">
        <f>IF('Gene Informations'!E85="","",'Gene Informations'!E85)</f>
        <v/>
      </c>
      <c r="AB84" s="201"/>
      <c r="AC84" s="201"/>
      <c r="AD84" s="201"/>
      <c r="AE84" s="201"/>
      <c r="AF84" s="201"/>
      <c r="AG84" s="201"/>
      <c r="AH84" s="201"/>
    </row>
    <row r="85" spans="1:34" ht="15.75" customHeight="1">
      <c r="A85" s="201"/>
      <c r="B85" s="201"/>
      <c r="C85" s="201"/>
      <c r="D85" s="93" t="str">
        <f>IF('Gene Informations'!A86="","",'Gene Informations'!A86)</f>
        <v/>
      </c>
      <c r="E85" s="93" t="str">
        <f>IF('Gene Informations'!B86="","",'Gene Informations'!B86)</f>
        <v/>
      </c>
      <c r="F85" s="93" t="str">
        <f>'Descriptive Heat Map '!E86</f>
        <v/>
      </c>
      <c r="G85" s="134" t="str">
        <f>IF(VLOOKUP($F85,'∆Ct and 2^(-∆Ct) means'!$B$3:$BD$86,36,FALSE)=0,"",VLOOKUP($F85,'∆Ct and 2^(-∆Ct) means'!$B$3:$BD$86,36,FALSE))</f>
        <v/>
      </c>
      <c r="H85" s="133" t="str">
        <f>IF('Express° Variation - Validation'!F85="","",'Express° Variation - Validation'!F85)</f>
        <v/>
      </c>
      <c r="I85" s="134" t="str">
        <f>IF(VLOOKUP($F85,'∆Ct and 2^(-∆Ct) means'!$B$3:$BD$86,38,FALSE)=0,"",VLOOKUP($F85,'∆Ct and 2^(-∆Ct) means'!$B$3:$BD$86,38,FALSE))</f>
        <v/>
      </c>
      <c r="J85" s="133" t="str">
        <f>IF('Express° Variation - Validation'!I85="","",'Express° Variation - Validation'!I85)</f>
        <v/>
      </c>
      <c r="K85" s="134" t="str">
        <f>IF(VLOOKUP($F85,'∆Ct and 2^(-∆Ct) means'!$B$3:$BD$86,40,FALSE)=0,"",VLOOKUP($F85,'∆Ct and 2^(-∆Ct) means'!$B$3:$BD$86,40,FALSE))</f>
        <v/>
      </c>
      <c r="L85" s="133" t="str">
        <f>IF('Express° Variation - Validation'!L85="","",'Express° Variation - Validation'!L85)</f>
        <v/>
      </c>
      <c r="M85" s="134" t="str">
        <f>IF(VLOOKUP($F85,'∆Ct and 2^(-∆Ct) means'!$B$3:$BD$86,42,FALSE)=0,"",VLOOKUP($F85,'∆Ct and 2^(-∆Ct) means'!$B$3:$BD$86,42,FALSE))</f>
        <v/>
      </c>
      <c r="N85" s="133" t="str">
        <f>IF('Express° Variation - Validation'!O85="","",'Express° Variation - Validation'!O85)</f>
        <v/>
      </c>
      <c r="O85" s="134" t="str">
        <f>IF(VLOOKUP($F85,'∆Ct and 2^(-∆Ct) means'!$B$3:$BD$86,44,FALSE)=0,"",VLOOKUP($F85,'∆Ct and 2^(-∆Ct) means'!$B$3:$BD$86,44,FALSE))</f>
        <v/>
      </c>
      <c r="P85" s="133" t="str">
        <f>IF('Express° Variation - Validation'!R85="","",'Express° Variation - Validation'!R85)</f>
        <v/>
      </c>
      <c r="Q85" s="134" t="str">
        <f>IF(VLOOKUP($F85,'∆Ct and 2^(-∆Ct) means'!$B$3:$BD$86,46,FALSE)=0,"",VLOOKUP($F85,'∆Ct and 2^(-∆Ct) means'!$B$3:$BD$86,46,FALSE))</f>
        <v/>
      </c>
      <c r="R85" s="133" t="str">
        <f>IF('Express° Variation - Validation'!U85="","",'Express° Variation - Validation'!U85)</f>
        <v/>
      </c>
      <c r="S85" s="134" t="str">
        <f>IF(VLOOKUP($F85,'∆Ct and 2^(-∆Ct) means'!$B$3:$BD$86,48,FALSE)=0,"",VLOOKUP($F85,'∆Ct and 2^(-∆Ct) means'!$B$3:$BD$86,48,FALSE))</f>
        <v/>
      </c>
      <c r="T85" s="133" t="str">
        <f>IF('Express° Variation - Validation'!X85="","",'Express° Variation - Validation'!X85)</f>
        <v/>
      </c>
      <c r="U85" s="134" t="str">
        <f>IF(VLOOKUP($F85,'∆Ct and 2^(-∆Ct) means'!$B$3:$BD$86,50,FALSE)=0,"",VLOOKUP($F85,'∆Ct and 2^(-∆Ct) means'!$B$3:$BD$86,50,FALSE))</f>
        <v/>
      </c>
      <c r="V85" s="133" t="str">
        <f>IF('Express° Variation - Validation'!AA85="","",'Express° Variation - Validation'!AA85)</f>
        <v/>
      </c>
      <c r="W85" s="134" t="str">
        <f>IF(VLOOKUP($F85,'∆Ct and 2^(-∆Ct) means'!$B$3:$BD$86,52,FALSE)=0,"",VLOOKUP($F85,'∆Ct and 2^(-∆Ct) means'!$B$3:$BD$86,52,FALSE))</f>
        <v/>
      </c>
      <c r="X85" s="133" t="str">
        <f>IF('Express° Variation - Validation'!AD85="","",'Express° Variation - Validation'!AD85)</f>
        <v/>
      </c>
      <c r="Y85" s="134" t="str">
        <f>IF(VLOOKUP($F85,'∆Ct and 2^(-∆Ct) means'!$B$3:$BD$86,54,FALSE)=0,"",VLOOKUP($F85,'∆Ct and 2^(-∆Ct) means'!$B$3:$BD$86,54,FALSE))</f>
        <v/>
      </c>
      <c r="Z85" s="133" t="str">
        <f>IF('Express° Variation - Validation'!AG85="","",'Express° Variation - Validation'!AG85)</f>
        <v/>
      </c>
      <c r="AA85" s="93" t="str">
        <f>IF('Gene Informations'!E86="","",'Gene Informations'!E86)</f>
        <v/>
      </c>
      <c r="AB85" s="201"/>
      <c r="AC85" s="201"/>
      <c r="AD85" s="201"/>
      <c r="AE85" s="201"/>
      <c r="AF85" s="201"/>
      <c r="AG85" s="201"/>
      <c r="AH85" s="201"/>
    </row>
    <row r="86" spans="1:34" ht="15.75" customHeight="1">
      <c r="A86" s="201"/>
      <c r="B86" s="201"/>
      <c r="C86" s="201"/>
      <c r="D86" s="93" t="str">
        <f>IF('Gene Informations'!A87="","",'Gene Informations'!A87)</f>
        <v/>
      </c>
      <c r="E86" s="93" t="str">
        <f>IF('Gene Informations'!B87="","",'Gene Informations'!B87)</f>
        <v/>
      </c>
      <c r="F86" s="93" t="str">
        <f>'Descriptive Heat Map '!E87</f>
        <v/>
      </c>
      <c r="G86" s="134" t="str">
        <f>IF(VLOOKUP($F86,'∆Ct and 2^(-∆Ct) means'!$B$3:$BD$86,36,FALSE)=0,"",VLOOKUP($F86,'∆Ct and 2^(-∆Ct) means'!$B$3:$BD$86,36,FALSE))</f>
        <v/>
      </c>
      <c r="H86" s="133" t="str">
        <f>IF('Express° Variation - Validation'!F86="","",'Express° Variation - Validation'!F86)</f>
        <v/>
      </c>
      <c r="I86" s="134" t="str">
        <f>IF(VLOOKUP($F86,'∆Ct and 2^(-∆Ct) means'!$B$3:$BD$86,38,FALSE)=0,"",VLOOKUP($F86,'∆Ct and 2^(-∆Ct) means'!$B$3:$BD$86,38,FALSE))</f>
        <v/>
      </c>
      <c r="J86" s="133" t="str">
        <f>IF('Express° Variation - Validation'!I86="","",'Express° Variation - Validation'!I86)</f>
        <v/>
      </c>
      <c r="K86" s="134" t="str">
        <f>IF(VLOOKUP($F86,'∆Ct and 2^(-∆Ct) means'!$B$3:$BD$86,40,FALSE)=0,"",VLOOKUP($F86,'∆Ct and 2^(-∆Ct) means'!$B$3:$BD$86,40,FALSE))</f>
        <v/>
      </c>
      <c r="L86" s="133" t="str">
        <f>IF('Express° Variation - Validation'!L86="","",'Express° Variation - Validation'!L86)</f>
        <v/>
      </c>
      <c r="M86" s="134" t="str">
        <f>IF(VLOOKUP($F86,'∆Ct and 2^(-∆Ct) means'!$B$3:$BD$86,42,FALSE)=0,"",VLOOKUP($F86,'∆Ct and 2^(-∆Ct) means'!$B$3:$BD$86,42,FALSE))</f>
        <v/>
      </c>
      <c r="N86" s="133" t="str">
        <f>IF('Express° Variation - Validation'!O86="","",'Express° Variation - Validation'!O86)</f>
        <v/>
      </c>
      <c r="O86" s="134" t="str">
        <f>IF(VLOOKUP($F86,'∆Ct and 2^(-∆Ct) means'!$B$3:$BD$86,44,FALSE)=0,"",VLOOKUP($F86,'∆Ct and 2^(-∆Ct) means'!$B$3:$BD$86,44,FALSE))</f>
        <v/>
      </c>
      <c r="P86" s="133" t="str">
        <f>IF('Express° Variation - Validation'!R86="","",'Express° Variation - Validation'!R86)</f>
        <v/>
      </c>
      <c r="Q86" s="134" t="str">
        <f>IF(VLOOKUP($F86,'∆Ct and 2^(-∆Ct) means'!$B$3:$BD$86,46,FALSE)=0,"",VLOOKUP($F86,'∆Ct and 2^(-∆Ct) means'!$B$3:$BD$86,46,FALSE))</f>
        <v/>
      </c>
      <c r="R86" s="133" t="str">
        <f>IF('Express° Variation - Validation'!U86="","",'Express° Variation - Validation'!U86)</f>
        <v/>
      </c>
      <c r="S86" s="134" t="str">
        <f>IF(VLOOKUP($F86,'∆Ct and 2^(-∆Ct) means'!$B$3:$BD$86,48,FALSE)=0,"",VLOOKUP($F86,'∆Ct and 2^(-∆Ct) means'!$B$3:$BD$86,48,FALSE))</f>
        <v/>
      </c>
      <c r="T86" s="133" t="str">
        <f>IF('Express° Variation - Validation'!X86="","",'Express° Variation - Validation'!X86)</f>
        <v/>
      </c>
      <c r="U86" s="134" t="str">
        <f>IF(VLOOKUP($F86,'∆Ct and 2^(-∆Ct) means'!$B$3:$BD$86,50,FALSE)=0,"",VLOOKUP($F86,'∆Ct and 2^(-∆Ct) means'!$B$3:$BD$86,50,FALSE))</f>
        <v/>
      </c>
      <c r="V86" s="133" t="str">
        <f>IF('Express° Variation - Validation'!AA86="","",'Express° Variation - Validation'!AA86)</f>
        <v/>
      </c>
      <c r="W86" s="134" t="str">
        <f>IF(VLOOKUP($F86,'∆Ct and 2^(-∆Ct) means'!$B$3:$BD$86,52,FALSE)=0,"",VLOOKUP($F86,'∆Ct and 2^(-∆Ct) means'!$B$3:$BD$86,52,FALSE))</f>
        <v/>
      </c>
      <c r="X86" s="133" t="str">
        <f>IF('Express° Variation - Validation'!AD86="","",'Express° Variation - Validation'!AD86)</f>
        <v/>
      </c>
      <c r="Y86" s="134" t="str">
        <f>IF(VLOOKUP($F86,'∆Ct and 2^(-∆Ct) means'!$B$3:$BD$86,54,FALSE)=0,"",VLOOKUP($F86,'∆Ct and 2^(-∆Ct) means'!$B$3:$BD$86,54,FALSE))</f>
        <v/>
      </c>
      <c r="Z86" s="133" t="str">
        <f>IF('Express° Variation - Validation'!AG86="","",'Express° Variation - Validation'!AG86)</f>
        <v/>
      </c>
      <c r="AA86" s="93" t="str">
        <f>IF('Gene Informations'!E87="","",'Gene Informations'!E87)</f>
        <v/>
      </c>
      <c r="AB86" s="201"/>
      <c r="AC86" s="201"/>
      <c r="AD86" s="201"/>
      <c r="AE86" s="201"/>
      <c r="AF86" s="201"/>
      <c r="AG86" s="201"/>
      <c r="AH86" s="201"/>
    </row>
    <row r="87" spans="1:34">
      <c r="A87" s="201"/>
      <c r="B87" s="201"/>
      <c r="C87" s="201"/>
      <c r="D87" s="201"/>
      <c r="E87" s="201"/>
      <c r="F87" s="201"/>
      <c r="G87" s="235" t="str">
        <f>IF(COUNT(G3:G86)&lt;&gt;0,"T","F")</f>
        <v>F</v>
      </c>
      <c r="H87" s="235" t="str">
        <f t="shared" ref="H87:Z87" si="0">IF(COUNT(H3:H86)&lt;&gt;0,"T","F")</f>
        <v>F</v>
      </c>
      <c r="I87" s="235" t="str">
        <f t="shared" si="0"/>
        <v>F</v>
      </c>
      <c r="J87" s="235" t="str">
        <f t="shared" si="0"/>
        <v>F</v>
      </c>
      <c r="K87" s="235" t="str">
        <f t="shared" si="0"/>
        <v>F</v>
      </c>
      <c r="L87" s="235" t="str">
        <f t="shared" si="0"/>
        <v>F</v>
      </c>
      <c r="M87" s="235" t="str">
        <f t="shared" si="0"/>
        <v>F</v>
      </c>
      <c r="N87" s="235" t="str">
        <f t="shared" si="0"/>
        <v>F</v>
      </c>
      <c r="O87" s="235" t="str">
        <f t="shared" si="0"/>
        <v>F</v>
      </c>
      <c r="P87" s="235" t="str">
        <f t="shared" si="0"/>
        <v>F</v>
      </c>
      <c r="Q87" s="235" t="str">
        <f t="shared" si="0"/>
        <v>F</v>
      </c>
      <c r="R87" s="235" t="str">
        <f t="shared" si="0"/>
        <v>F</v>
      </c>
      <c r="S87" s="235" t="str">
        <f t="shared" si="0"/>
        <v>F</v>
      </c>
      <c r="T87" s="235" t="str">
        <f t="shared" si="0"/>
        <v>F</v>
      </c>
      <c r="U87" s="235" t="str">
        <f t="shared" si="0"/>
        <v>F</v>
      </c>
      <c r="V87" s="235" t="str">
        <f t="shared" si="0"/>
        <v>F</v>
      </c>
      <c r="W87" s="235" t="str">
        <f t="shared" si="0"/>
        <v>F</v>
      </c>
      <c r="X87" s="235" t="str">
        <f t="shared" si="0"/>
        <v>F</v>
      </c>
      <c r="Y87" s="235" t="str">
        <f t="shared" si="0"/>
        <v>F</v>
      </c>
      <c r="Z87" s="235" t="str">
        <f t="shared" si="0"/>
        <v>F</v>
      </c>
      <c r="AA87" s="201"/>
      <c r="AB87" s="201"/>
      <c r="AC87" s="201"/>
      <c r="AD87" s="201"/>
      <c r="AE87" s="201"/>
      <c r="AF87" s="201"/>
      <c r="AG87" s="201"/>
      <c r="AH87" s="201"/>
    </row>
    <row r="88" spans="1:34">
      <c r="A88" s="201"/>
      <c r="B88" s="201"/>
      <c r="C88" s="201"/>
      <c r="D88" s="201"/>
      <c r="E88" s="201"/>
      <c r="F88" s="201"/>
      <c r="G88" s="201"/>
      <c r="H88" s="201"/>
      <c r="I88" s="201"/>
      <c r="J88" s="201"/>
      <c r="K88" s="201"/>
      <c r="L88" s="201"/>
      <c r="M88" s="201"/>
      <c r="N88" s="201"/>
      <c r="O88" s="201"/>
      <c r="P88" s="201"/>
      <c r="Q88" s="201"/>
      <c r="R88" s="201"/>
      <c r="S88" s="201"/>
      <c r="T88" s="201"/>
      <c r="U88" s="201"/>
      <c r="V88" s="201"/>
      <c r="W88" s="201"/>
      <c r="X88" s="201"/>
      <c r="Y88" s="201"/>
      <c r="Z88" s="201"/>
      <c r="AA88" s="201"/>
      <c r="AB88" s="201"/>
      <c r="AC88" s="201"/>
      <c r="AD88" s="201"/>
      <c r="AE88" s="201"/>
      <c r="AF88" s="201"/>
      <c r="AG88" s="201"/>
      <c r="AH88" s="201"/>
    </row>
    <row r="89" spans="1:34">
      <c r="A89" s="201"/>
      <c r="B89" s="201"/>
      <c r="C89" s="201"/>
      <c r="D89" s="201"/>
      <c r="E89" s="201"/>
      <c r="F89" s="201"/>
      <c r="G89" s="201"/>
      <c r="H89" s="201"/>
      <c r="I89" s="201"/>
      <c r="J89" s="201"/>
      <c r="K89" s="201"/>
      <c r="L89" s="201"/>
      <c r="M89" s="201"/>
      <c r="N89" s="201"/>
      <c r="O89" s="201"/>
      <c r="P89" s="201"/>
      <c r="Q89" s="201"/>
      <c r="R89" s="201"/>
      <c r="S89" s="201"/>
      <c r="T89" s="201"/>
      <c r="U89" s="201"/>
      <c r="V89" s="201"/>
      <c r="W89" s="201"/>
      <c r="X89" s="201"/>
      <c r="Y89" s="201"/>
      <c r="Z89" s="201"/>
      <c r="AA89" s="201"/>
      <c r="AB89" s="201"/>
      <c r="AC89" s="201"/>
      <c r="AD89" s="201"/>
      <c r="AE89" s="201"/>
      <c r="AF89" s="201"/>
      <c r="AG89" s="201"/>
      <c r="AH89" s="201"/>
    </row>
    <row r="90" spans="1:34">
      <c r="A90" s="201"/>
      <c r="B90" s="201"/>
      <c r="C90" s="201"/>
      <c r="D90" s="201"/>
      <c r="E90" s="201"/>
      <c r="F90" s="201"/>
      <c r="G90" s="201"/>
      <c r="H90" s="201"/>
      <c r="I90" s="201"/>
      <c r="J90" s="201"/>
      <c r="K90" s="201"/>
      <c r="L90" s="201"/>
      <c r="M90" s="201"/>
      <c r="N90" s="201"/>
      <c r="O90" s="201"/>
      <c r="P90" s="201"/>
      <c r="Q90" s="201"/>
      <c r="R90" s="201"/>
      <c r="S90" s="201"/>
      <c r="T90" s="201"/>
      <c r="U90" s="201"/>
      <c r="V90" s="201"/>
      <c r="W90" s="201"/>
      <c r="X90" s="201"/>
      <c r="Y90" s="201"/>
      <c r="Z90" s="201"/>
      <c r="AA90" s="201"/>
      <c r="AB90" s="201"/>
      <c r="AC90" s="201"/>
      <c r="AD90" s="201"/>
      <c r="AE90" s="201"/>
      <c r="AF90" s="201"/>
      <c r="AG90" s="201"/>
      <c r="AH90" s="201"/>
    </row>
    <row r="91" spans="1:34">
      <c r="A91" s="201"/>
      <c r="B91" s="201"/>
      <c r="C91" s="201"/>
      <c r="D91" s="201"/>
      <c r="E91" s="201"/>
      <c r="F91" s="201"/>
      <c r="G91" s="201"/>
      <c r="H91" s="201"/>
      <c r="I91" s="201"/>
      <c r="J91" s="201"/>
      <c r="K91" s="201"/>
      <c r="L91" s="201"/>
      <c r="M91" s="201"/>
      <c r="N91" s="201"/>
      <c r="O91" s="201"/>
      <c r="P91" s="201"/>
      <c r="Q91" s="201"/>
      <c r="R91" s="201"/>
      <c r="S91" s="201"/>
      <c r="T91" s="201"/>
      <c r="U91" s="201"/>
      <c r="V91" s="201"/>
      <c r="W91" s="201"/>
      <c r="X91" s="201"/>
      <c r="Y91" s="201"/>
      <c r="Z91" s="201"/>
      <c r="AA91" s="201"/>
      <c r="AB91" s="201"/>
      <c r="AC91" s="201"/>
      <c r="AD91" s="201"/>
      <c r="AE91" s="201"/>
      <c r="AF91" s="201"/>
      <c r="AG91" s="201"/>
      <c r="AH91" s="201"/>
    </row>
    <row r="92" spans="1:34">
      <c r="A92" s="201"/>
      <c r="B92" s="201"/>
      <c r="C92" s="201"/>
      <c r="D92" s="201"/>
      <c r="E92" s="201"/>
      <c r="F92" s="201"/>
      <c r="G92" s="201"/>
      <c r="H92" s="201"/>
      <c r="I92" s="201"/>
      <c r="J92" s="201"/>
      <c r="K92" s="201"/>
      <c r="L92" s="201"/>
      <c r="M92" s="201"/>
      <c r="N92" s="201"/>
      <c r="O92" s="201"/>
      <c r="P92" s="201"/>
      <c r="Q92" s="201"/>
      <c r="R92" s="201"/>
      <c r="S92" s="201"/>
      <c r="T92" s="201"/>
      <c r="U92" s="201"/>
      <c r="V92" s="201"/>
      <c r="W92" s="201"/>
      <c r="X92" s="201"/>
      <c r="Y92" s="201"/>
      <c r="Z92" s="201"/>
      <c r="AA92" s="201"/>
      <c r="AB92" s="201"/>
      <c r="AC92" s="201"/>
      <c r="AD92" s="201"/>
      <c r="AE92" s="201"/>
      <c r="AF92" s="201"/>
      <c r="AG92" s="201"/>
      <c r="AH92" s="201"/>
    </row>
    <row r="93" spans="1:34">
      <c r="A93" s="201"/>
      <c r="B93" s="201"/>
      <c r="C93" s="201"/>
      <c r="D93" s="201"/>
      <c r="E93" s="201"/>
      <c r="F93" s="201"/>
      <c r="G93" s="201"/>
      <c r="H93" s="201"/>
      <c r="I93" s="201"/>
      <c r="J93" s="201"/>
      <c r="K93" s="201"/>
      <c r="L93" s="201"/>
      <c r="M93" s="201"/>
      <c r="N93" s="201"/>
      <c r="O93" s="201"/>
      <c r="P93" s="201"/>
      <c r="Q93" s="201"/>
      <c r="R93" s="201"/>
      <c r="S93" s="201"/>
      <c r="T93" s="201"/>
      <c r="U93" s="201"/>
      <c r="V93" s="201"/>
      <c r="W93" s="201"/>
      <c r="X93" s="201"/>
      <c r="Y93" s="201"/>
      <c r="Z93" s="201"/>
      <c r="AA93" s="201"/>
      <c r="AB93" s="201"/>
      <c r="AC93" s="201"/>
      <c r="AD93" s="201"/>
      <c r="AE93" s="201"/>
      <c r="AF93" s="201"/>
      <c r="AG93" s="201"/>
      <c r="AH93" s="201"/>
    </row>
    <row r="94" spans="1:34">
      <c r="A94" s="201"/>
      <c r="B94" s="201"/>
      <c r="C94" s="201"/>
      <c r="D94" s="201"/>
      <c r="E94" s="201"/>
      <c r="F94" s="201"/>
      <c r="G94" s="201"/>
      <c r="H94" s="201"/>
      <c r="I94" s="201"/>
      <c r="J94" s="201"/>
      <c r="K94" s="201"/>
      <c r="L94" s="201"/>
      <c r="M94" s="201"/>
      <c r="N94" s="201"/>
      <c r="O94" s="201"/>
      <c r="P94" s="201"/>
      <c r="Q94" s="201"/>
      <c r="R94" s="201"/>
      <c r="S94" s="201"/>
      <c r="T94" s="201"/>
      <c r="U94" s="201"/>
      <c r="V94" s="201"/>
      <c r="W94" s="201"/>
      <c r="X94" s="201"/>
      <c r="Y94" s="201"/>
      <c r="Z94" s="201"/>
      <c r="AA94" s="201"/>
      <c r="AB94" s="201"/>
      <c r="AC94" s="201"/>
      <c r="AD94" s="201"/>
      <c r="AE94" s="201"/>
      <c r="AF94" s="201"/>
      <c r="AG94" s="201"/>
      <c r="AH94" s="201"/>
    </row>
    <row r="95" spans="1:34">
      <c r="A95" s="201"/>
      <c r="B95" s="201"/>
      <c r="C95" s="201"/>
      <c r="D95" s="201"/>
      <c r="E95" s="201"/>
      <c r="F95" s="201"/>
      <c r="G95" s="201"/>
      <c r="H95" s="201"/>
      <c r="I95" s="201"/>
      <c r="J95" s="201"/>
      <c r="K95" s="201"/>
      <c r="L95" s="201"/>
      <c r="M95" s="201"/>
      <c r="N95" s="201"/>
      <c r="O95" s="201"/>
      <c r="P95" s="201"/>
      <c r="Q95" s="201"/>
      <c r="R95" s="201"/>
      <c r="S95" s="201"/>
      <c r="T95" s="201"/>
      <c r="U95" s="201"/>
      <c r="V95" s="201"/>
      <c r="W95" s="201"/>
      <c r="X95" s="201"/>
      <c r="Y95" s="201"/>
      <c r="Z95" s="201"/>
      <c r="AA95" s="201"/>
      <c r="AB95" s="201"/>
      <c r="AC95" s="201"/>
      <c r="AD95" s="201"/>
      <c r="AE95" s="201"/>
      <c r="AF95" s="201"/>
      <c r="AG95" s="201"/>
      <c r="AH95" s="201"/>
    </row>
    <row r="96" spans="1:34">
      <c r="A96" s="201"/>
      <c r="B96" s="201"/>
      <c r="C96" s="201"/>
      <c r="D96" s="201"/>
      <c r="E96" s="201"/>
      <c r="F96" s="201"/>
      <c r="G96" s="201"/>
      <c r="H96" s="201"/>
      <c r="I96" s="201"/>
      <c r="J96" s="201"/>
      <c r="K96" s="201"/>
      <c r="L96" s="201"/>
      <c r="M96" s="201"/>
      <c r="N96" s="201"/>
      <c r="O96" s="201"/>
      <c r="P96" s="201"/>
      <c r="Q96" s="201"/>
      <c r="R96" s="201"/>
      <c r="S96" s="201"/>
      <c r="T96" s="201"/>
      <c r="U96" s="201"/>
      <c r="V96" s="201"/>
      <c r="W96" s="201"/>
      <c r="X96" s="201"/>
      <c r="Y96" s="201"/>
      <c r="Z96" s="201"/>
      <c r="AA96" s="201"/>
      <c r="AB96" s="201"/>
      <c r="AC96" s="201"/>
      <c r="AD96" s="201"/>
      <c r="AE96" s="201"/>
      <c r="AF96" s="201"/>
      <c r="AG96" s="201"/>
      <c r="AH96" s="201"/>
    </row>
    <row r="97" spans="1:34">
      <c r="A97" s="201"/>
      <c r="B97" s="201"/>
      <c r="C97" s="201"/>
      <c r="D97" s="201"/>
      <c r="E97" s="201"/>
      <c r="F97" s="201"/>
      <c r="G97" s="201"/>
      <c r="H97" s="201"/>
      <c r="I97" s="201"/>
      <c r="J97" s="201"/>
      <c r="K97" s="201"/>
      <c r="L97" s="201"/>
      <c r="M97" s="201"/>
      <c r="N97" s="201"/>
      <c r="O97" s="201"/>
      <c r="P97" s="201"/>
      <c r="Q97" s="201"/>
      <c r="R97" s="201"/>
      <c r="S97" s="201"/>
      <c r="T97" s="201"/>
      <c r="U97" s="201"/>
      <c r="V97" s="201"/>
      <c r="W97" s="201"/>
      <c r="X97" s="201"/>
      <c r="Y97" s="201"/>
      <c r="Z97" s="201"/>
      <c r="AA97" s="201"/>
      <c r="AB97" s="201"/>
      <c r="AC97" s="201"/>
      <c r="AD97" s="201"/>
      <c r="AE97" s="201"/>
      <c r="AF97" s="201"/>
      <c r="AG97" s="201"/>
      <c r="AH97" s="201"/>
    </row>
    <row r="98" spans="1:34">
      <c r="A98" s="201"/>
      <c r="B98" s="201"/>
      <c r="C98" s="201"/>
      <c r="D98" s="201"/>
      <c r="E98" s="201"/>
      <c r="F98" s="201"/>
      <c r="G98" s="201"/>
      <c r="H98" s="201"/>
      <c r="I98" s="201"/>
      <c r="J98" s="201"/>
      <c r="K98" s="201"/>
      <c r="L98" s="201"/>
      <c r="M98" s="201"/>
      <c r="N98" s="201"/>
      <c r="O98" s="201"/>
      <c r="P98" s="201"/>
      <c r="Q98" s="201"/>
      <c r="R98" s="201"/>
      <c r="S98" s="201"/>
      <c r="T98" s="201"/>
      <c r="U98" s="201"/>
      <c r="V98" s="201"/>
      <c r="W98" s="201"/>
      <c r="X98" s="201"/>
      <c r="Y98" s="201"/>
      <c r="Z98" s="201"/>
      <c r="AA98" s="201"/>
      <c r="AB98" s="201"/>
      <c r="AC98" s="201"/>
      <c r="AD98" s="201"/>
      <c r="AE98" s="201"/>
      <c r="AF98" s="201"/>
      <c r="AG98" s="201"/>
      <c r="AH98" s="201"/>
    </row>
    <row r="99" spans="1:34">
      <c r="A99" s="201"/>
      <c r="B99" s="201"/>
      <c r="C99" s="201"/>
      <c r="D99" s="201"/>
      <c r="E99" s="201"/>
      <c r="F99" s="201"/>
      <c r="G99" s="201"/>
      <c r="H99" s="201"/>
      <c r="I99" s="201"/>
      <c r="J99" s="201"/>
      <c r="K99" s="201"/>
      <c r="L99" s="201"/>
      <c r="M99" s="201"/>
      <c r="N99" s="201"/>
      <c r="O99" s="201"/>
      <c r="P99" s="201"/>
      <c r="Q99" s="201"/>
      <c r="R99" s="201"/>
      <c r="S99" s="201"/>
      <c r="T99" s="201"/>
      <c r="U99" s="201"/>
      <c r="V99" s="201"/>
      <c r="W99" s="201"/>
      <c r="X99" s="201"/>
      <c r="Y99" s="201"/>
      <c r="Z99" s="201"/>
      <c r="AA99" s="201"/>
      <c r="AB99" s="201"/>
      <c r="AC99" s="201"/>
      <c r="AD99" s="201"/>
      <c r="AE99" s="201"/>
      <c r="AF99" s="201"/>
      <c r="AG99" s="201"/>
      <c r="AH99" s="201"/>
    </row>
    <row r="100" spans="1:34">
      <c r="A100" s="201"/>
      <c r="B100" s="201"/>
      <c r="C100" s="201"/>
      <c r="D100" s="201"/>
      <c r="E100" s="201"/>
      <c r="F100" s="201"/>
      <c r="G100" s="201"/>
      <c r="H100" s="201"/>
      <c r="I100" s="201"/>
      <c r="J100" s="201"/>
      <c r="K100" s="201"/>
      <c r="L100" s="201"/>
      <c r="M100" s="201"/>
      <c r="N100" s="201"/>
      <c r="O100" s="201"/>
      <c r="P100" s="201"/>
      <c r="Q100" s="201"/>
      <c r="R100" s="201"/>
      <c r="S100" s="201"/>
      <c r="T100" s="201"/>
      <c r="U100" s="201"/>
      <c r="V100" s="201"/>
      <c r="W100" s="201"/>
      <c r="X100" s="201"/>
      <c r="Y100" s="201"/>
      <c r="Z100" s="201"/>
      <c r="AA100" s="201"/>
      <c r="AB100" s="201"/>
      <c r="AC100" s="201"/>
      <c r="AD100" s="201"/>
      <c r="AE100" s="201"/>
      <c r="AF100" s="201"/>
      <c r="AG100" s="201"/>
      <c r="AH100" s="201"/>
    </row>
    <row r="101" spans="1:34">
      <c r="A101" s="201"/>
      <c r="B101" s="201"/>
      <c r="C101" s="201"/>
      <c r="D101" s="201"/>
      <c r="E101" s="201"/>
      <c r="F101" s="201"/>
      <c r="G101" s="201"/>
      <c r="H101" s="201"/>
      <c r="I101" s="201"/>
      <c r="J101" s="201"/>
      <c r="K101" s="201"/>
      <c r="L101" s="201"/>
      <c r="M101" s="201"/>
      <c r="N101" s="201"/>
      <c r="O101" s="201"/>
      <c r="P101" s="201"/>
      <c r="Q101" s="201"/>
      <c r="R101" s="201"/>
      <c r="S101" s="201"/>
      <c r="T101" s="201"/>
      <c r="U101" s="201"/>
      <c r="V101" s="201"/>
      <c r="W101" s="201"/>
      <c r="X101" s="201"/>
      <c r="Y101" s="201"/>
      <c r="Z101" s="201"/>
      <c r="AA101" s="201"/>
      <c r="AB101" s="201"/>
      <c r="AC101" s="201"/>
      <c r="AD101" s="201"/>
      <c r="AE101" s="201"/>
      <c r="AF101" s="201"/>
      <c r="AG101" s="201"/>
      <c r="AH101" s="201"/>
    </row>
    <row r="102" spans="1:34">
      <c r="A102" s="201"/>
      <c r="B102" s="201"/>
      <c r="C102" s="201"/>
      <c r="D102" s="201"/>
      <c r="E102" s="201"/>
      <c r="F102" s="201"/>
      <c r="G102" s="201"/>
      <c r="H102" s="201"/>
      <c r="I102" s="201"/>
      <c r="J102" s="201"/>
      <c r="K102" s="201"/>
      <c r="L102" s="201"/>
      <c r="M102" s="201"/>
      <c r="N102" s="201"/>
      <c r="O102" s="201"/>
      <c r="P102" s="201"/>
      <c r="Q102" s="201"/>
      <c r="R102" s="201"/>
      <c r="S102" s="201"/>
      <c r="T102" s="201"/>
      <c r="U102" s="201"/>
      <c r="V102" s="201"/>
      <c r="W102" s="201"/>
      <c r="X102" s="201"/>
      <c r="Y102" s="201"/>
      <c r="Z102" s="201"/>
      <c r="AA102" s="201"/>
      <c r="AB102" s="201"/>
      <c r="AC102" s="201"/>
      <c r="AD102" s="201"/>
      <c r="AE102" s="201"/>
      <c r="AF102" s="201"/>
      <c r="AG102" s="201"/>
      <c r="AH102" s="201"/>
    </row>
    <row r="103" spans="1:34">
      <c r="A103" s="201"/>
      <c r="B103" s="201"/>
      <c r="C103" s="201"/>
      <c r="D103" s="201"/>
      <c r="E103" s="201"/>
      <c r="F103" s="201"/>
      <c r="G103" s="201"/>
      <c r="H103" s="201"/>
      <c r="I103" s="201"/>
      <c r="J103" s="201"/>
      <c r="K103" s="201"/>
      <c r="L103" s="201"/>
      <c r="M103" s="201"/>
      <c r="N103" s="201"/>
      <c r="O103" s="201"/>
      <c r="P103" s="201"/>
      <c r="Q103" s="201"/>
      <c r="R103" s="201"/>
      <c r="S103" s="201"/>
      <c r="T103" s="201"/>
      <c r="U103" s="201"/>
      <c r="V103" s="201"/>
      <c r="W103" s="201"/>
      <c r="X103" s="201"/>
      <c r="Y103" s="201"/>
      <c r="Z103" s="201"/>
      <c r="AA103" s="201"/>
      <c r="AB103" s="201"/>
      <c r="AC103" s="201"/>
      <c r="AD103" s="201"/>
      <c r="AE103" s="201"/>
      <c r="AF103" s="201"/>
      <c r="AG103" s="201"/>
      <c r="AH103" s="201"/>
    </row>
    <row r="104" spans="1:34">
      <c r="A104" s="201"/>
      <c r="B104" s="201"/>
      <c r="C104" s="201"/>
      <c r="D104" s="201"/>
      <c r="E104" s="201"/>
      <c r="F104" s="201"/>
      <c r="G104" s="201"/>
      <c r="H104" s="201"/>
      <c r="I104" s="201"/>
      <c r="J104" s="201"/>
      <c r="K104" s="201"/>
      <c r="L104" s="201"/>
      <c r="M104" s="201"/>
      <c r="N104" s="201"/>
      <c r="O104" s="201"/>
      <c r="P104" s="201"/>
      <c r="Q104" s="201"/>
      <c r="R104" s="201"/>
      <c r="S104" s="201"/>
      <c r="T104" s="201"/>
      <c r="U104" s="201"/>
      <c r="V104" s="201"/>
      <c r="W104" s="201"/>
      <c r="X104" s="201"/>
      <c r="Y104" s="201"/>
      <c r="Z104" s="201"/>
      <c r="AA104" s="201"/>
      <c r="AB104" s="201"/>
      <c r="AC104" s="201"/>
      <c r="AD104" s="201"/>
      <c r="AE104" s="201"/>
      <c r="AF104" s="201"/>
      <c r="AG104" s="201"/>
      <c r="AH104" s="201"/>
    </row>
    <row r="105" spans="1:34">
      <c r="D105" s="201"/>
      <c r="E105" s="201"/>
      <c r="F105" s="201"/>
      <c r="G105" s="201"/>
      <c r="H105" s="201"/>
      <c r="I105" s="201"/>
      <c r="J105" s="201"/>
      <c r="K105" s="201"/>
      <c r="L105" s="201"/>
      <c r="M105" s="201"/>
      <c r="N105" s="201"/>
      <c r="O105" s="201"/>
      <c r="P105" s="201"/>
      <c r="Q105" s="201"/>
      <c r="R105" s="201"/>
      <c r="S105" s="201"/>
      <c r="T105" s="201"/>
      <c r="U105" s="201"/>
      <c r="V105" s="201"/>
      <c r="W105" s="201"/>
      <c r="X105" s="201"/>
      <c r="Y105" s="201"/>
      <c r="Z105" s="201"/>
      <c r="AA105" s="201"/>
      <c r="AB105" s="201"/>
      <c r="AC105" s="201"/>
      <c r="AD105" s="201"/>
      <c r="AE105" s="201"/>
      <c r="AF105" s="201"/>
      <c r="AG105" s="201"/>
      <c r="AH105" s="201"/>
    </row>
  </sheetData>
  <mergeCells count="26">
    <mergeCell ref="M1:M2"/>
    <mergeCell ref="O1:O2"/>
    <mergeCell ref="X1:X2"/>
    <mergeCell ref="Z1:Z2"/>
    <mergeCell ref="AA1:AA2"/>
    <mergeCell ref="N1:N2"/>
    <mergeCell ref="P1:P2"/>
    <mergeCell ref="R1:R2"/>
    <mergeCell ref="T1:T2"/>
    <mergeCell ref="V1:V2"/>
    <mergeCell ref="Y1:Y2"/>
    <mergeCell ref="Q1:Q2"/>
    <mergeCell ref="S1:S2"/>
    <mergeCell ref="U1:U2"/>
    <mergeCell ref="W1:W2"/>
    <mergeCell ref="A11:B12"/>
    <mergeCell ref="H1:H2"/>
    <mergeCell ref="J1:J2"/>
    <mergeCell ref="L1:L2"/>
    <mergeCell ref="A1:A3"/>
    <mergeCell ref="G1:G2"/>
    <mergeCell ref="I1:I2"/>
    <mergeCell ref="K1:K2"/>
    <mergeCell ref="F1:F2"/>
    <mergeCell ref="E1:E2"/>
    <mergeCell ref="D1:D2"/>
  </mergeCells>
  <conditionalFormatting sqref="D3:F86 H3:H86 J3:J86 L3:L86 N3:N86 P3:P86 R3:R86 T3:T86 V3:V86 X3:X86 Z3:AA86">
    <cfRule type="expression" dxfId="20" priority="45">
      <formula>MOD(ROW(),2)=1</formula>
    </cfRule>
  </conditionalFormatting>
  <conditionalFormatting sqref="G3:G86">
    <cfRule type="containsBlanks" dxfId="19" priority="28">
      <formula>LEN(TRIM(G3))=0</formula>
    </cfRule>
    <cfRule type="cellIs" dxfId="18" priority="29" operator="between">
      <formula>$A$14</formula>
      <formula>$B$14</formula>
    </cfRule>
    <cfRule type="colorScale" priority="30">
      <colorScale>
        <cfvo type="min" val="0"/>
        <cfvo type="percentile" val="50"/>
        <cfvo type="max" val="0"/>
        <color rgb="FF17F20C"/>
        <color theme="1"/>
        <color rgb="FFFF0000"/>
      </colorScale>
    </cfRule>
  </conditionalFormatting>
  <conditionalFormatting sqref="I3:I86">
    <cfRule type="containsBlanks" dxfId="17" priority="25">
      <formula>LEN(TRIM(I3))=0</formula>
    </cfRule>
    <cfRule type="cellIs" dxfId="16" priority="26" operator="between">
      <formula>$A$14</formula>
      <formula>$B$14</formula>
    </cfRule>
    <cfRule type="colorScale" priority="27">
      <colorScale>
        <cfvo type="min" val="0"/>
        <cfvo type="percentile" val="50"/>
        <cfvo type="max" val="0"/>
        <color rgb="FF17F20C"/>
        <color theme="1"/>
        <color rgb="FFFF0000"/>
      </colorScale>
    </cfRule>
  </conditionalFormatting>
  <conditionalFormatting sqref="K3:K86">
    <cfRule type="containsBlanks" dxfId="15" priority="22">
      <formula>LEN(TRIM(K3))=0</formula>
    </cfRule>
    <cfRule type="cellIs" dxfId="14" priority="23" operator="between">
      <formula>$A$14</formula>
      <formula>$B$14</formula>
    </cfRule>
    <cfRule type="colorScale" priority="24">
      <colorScale>
        <cfvo type="min" val="0"/>
        <cfvo type="percentile" val="50"/>
        <cfvo type="max" val="0"/>
        <color rgb="FF17F20C"/>
        <color theme="1"/>
        <color rgb="FFFF0000"/>
      </colorScale>
    </cfRule>
  </conditionalFormatting>
  <conditionalFormatting sqref="M3:M86">
    <cfRule type="containsBlanks" dxfId="13" priority="19">
      <formula>LEN(TRIM(M3))=0</formula>
    </cfRule>
    <cfRule type="cellIs" dxfId="12" priority="20" operator="between">
      <formula>$A$14</formula>
      <formula>$B$14</formula>
    </cfRule>
    <cfRule type="colorScale" priority="21">
      <colorScale>
        <cfvo type="min" val="0"/>
        <cfvo type="percentile" val="50"/>
        <cfvo type="max" val="0"/>
        <color rgb="FF17F20C"/>
        <color theme="1"/>
        <color rgb="FFFF0000"/>
      </colorScale>
    </cfRule>
  </conditionalFormatting>
  <conditionalFormatting sqref="O3:O86">
    <cfRule type="containsBlanks" dxfId="11" priority="16">
      <formula>LEN(TRIM(O3))=0</formula>
    </cfRule>
    <cfRule type="cellIs" dxfId="10" priority="17" operator="between">
      <formula>$A$14</formula>
      <formula>$B$14</formula>
    </cfRule>
    <cfRule type="colorScale" priority="18">
      <colorScale>
        <cfvo type="min" val="0"/>
        <cfvo type="percentile" val="50"/>
        <cfvo type="max" val="0"/>
        <color rgb="FF17F20C"/>
        <color theme="1"/>
        <color rgb="FFFF0000"/>
      </colorScale>
    </cfRule>
  </conditionalFormatting>
  <conditionalFormatting sqref="Q3:Q86">
    <cfRule type="containsBlanks" dxfId="9" priority="13">
      <formula>LEN(TRIM(Q3))=0</formula>
    </cfRule>
    <cfRule type="cellIs" dxfId="8" priority="14" operator="between">
      <formula>$A$14</formula>
      <formula>$B$14</formula>
    </cfRule>
    <cfRule type="colorScale" priority="15">
      <colorScale>
        <cfvo type="min" val="0"/>
        <cfvo type="percentile" val="50"/>
        <cfvo type="max" val="0"/>
        <color rgb="FF17F20C"/>
        <color theme="1"/>
        <color rgb="FFFF0000"/>
      </colorScale>
    </cfRule>
  </conditionalFormatting>
  <conditionalFormatting sqref="S3:S86">
    <cfRule type="containsBlanks" dxfId="7" priority="10">
      <formula>LEN(TRIM(S3))=0</formula>
    </cfRule>
    <cfRule type="cellIs" dxfId="6" priority="11" operator="between">
      <formula>$A$14</formula>
      <formula>$B$14</formula>
    </cfRule>
    <cfRule type="colorScale" priority="12">
      <colorScale>
        <cfvo type="min" val="0"/>
        <cfvo type="percentile" val="50"/>
        <cfvo type="max" val="0"/>
        <color rgb="FF17F20C"/>
        <color theme="1"/>
        <color rgb="FFFF0000"/>
      </colorScale>
    </cfRule>
  </conditionalFormatting>
  <conditionalFormatting sqref="U3:U86">
    <cfRule type="containsBlanks" dxfId="5" priority="7">
      <formula>LEN(TRIM(U3))=0</formula>
    </cfRule>
    <cfRule type="cellIs" dxfId="4" priority="8" operator="between">
      <formula>$A$14</formula>
      <formula>$B$14</formula>
    </cfRule>
    <cfRule type="colorScale" priority="9">
      <colorScale>
        <cfvo type="min" val="0"/>
        <cfvo type="percentile" val="50"/>
        <cfvo type="max" val="0"/>
        <color rgb="FF17F20C"/>
        <color theme="1"/>
        <color rgb="FFFF0000"/>
      </colorScale>
    </cfRule>
  </conditionalFormatting>
  <conditionalFormatting sqref="W3:W86">
    <cfRule type="containsBlanks" dxfId="3" priority="4">
      <formula>LEN(TRIM(W3))=0</formula>
    </cfRule>
    <cfRule type="cellIs" dxfId="2" priority="5" operator="between">
      <formula>$A$14</formula>
      <formula>$B$14</formula>
    </cfRule>
    <cfRule type="colorScale" priority="6">
      <colorScale>
        <cfvo type="min" val="0"/>
        <cfvo type="percentile" val="50"/>
        <cfvo type="max" val="0"/>
        <color rgb="FF17F20C"/>
        <color theme="1"/>
        <color rgb="FFFF0000"/>
      </colorScale>
    </cfRule>
  </conditionalFormatting>
  <conditionalFormatting sqref="Y3:Y86">
    <cfRule type="containsBlanks" dxfId="1" priority="1">
      <formula>LEN(TRIM(Y3))=0</formula>
    </cfRule>
    <cfRule type="cellIs" dxfId="0" priority="2" operator="between">
      <formula>$A$14</formula>
      <formula>$B$14</formula>
    </cfRule>
    <cfRule type="colorScale" priority="3">
      <colorScale>
        <cfvo type="min" val="0"/>
        <cfvo type="percentile" val="50"/>
        <cfvo type="max" val="0"/>
        <color rgb="FF17F20C"/>
        <color theme="1"/>
        <color rgb="FFFF0000"/>
      </colorScale>
    </cfRule>
  </conditionalFormatting>
  <hyperlinks>
    <hyperlink ref="A1" location="'Indications d''Utilisation'!A67" display="Lien vers Indication d'Utilisation"/>
    <hyperlink ref="A1:A3" location="'User Guide'!A121" tooltip="Link to the User Guide" display="Link to the User Guide"/>
  </hyperlink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34</vt:i4>
      </vt:variant>
    </vt:vector>
  </HeadingPairs>
  <TitlesOfParts>
    <vt:vector size="34" baseType="lpstr">
      <vt:lpstr>Informations About Genes</vt:lpstr>
      <vt:lpstr>User Guide</vt:lpstr>
      <vt:lpstr>Gene Informations</vt:lpstr>
      <vt:lpstr>Plate Layout</vt:lpstr>
      <vt:lpstr>Control Sample Data</vt:lpstr>
      <vt:lpstr>Sample 1 Data</vt:lpstr>
      <vt:lpstr>Sample 2 Data</vt:lpstr>
      <vt:lpstr>Sample 3 Data</vt:lpstr>
      <vt:lpstr>Sample 4 Data</vt:lpstr>
      <vt:lpstr>Sample 5 Data</vt:lpstr>
      <vt:lpstr>Sample 6 Data</vt:lpstr>
      <vt:lpstr>Sample 7 Data</vt:lpstr>
      <vt:lpstr>Sample 8 Data</vt:lpstr>
      <vt:lpstr>Sample 9 Data</vt:lpstr>
      <vt:lpstr>Sample 10 Data</vt:lpstr>
      <vt:lpstr>HKG selection</vt:lpstr>
      <vt:lpstr>Quality Controls</vt:lpstr>
      <vt:lpstr>Ct means</vt:lpstr>
      <vt:lpstr>∆Ct calculation</vt:lpstr>
      <vt:lpstr>∆Ct and 2^(-∆Ct) means</vt:lpstr>
      <vt:lpstr>∆∆Ct means</vt:lpstr>
      <vt:lpstr>2^(-∆∆Ct) means</vt:lpstr>
      <vt:lpstr>Express° Variation - Validation</vt:lpstr>
      <vt:lpstr>T-Test (Student)</vt:lpstr>
      <vt:lpstr>Calcul Worksheet</vt:lpstr>
      <vt:lpstr>Box Plot</vt:lpstr>
      <vt:lpstr>Selection of Genes to Bar Chart</vt:lpstr>
      <vt:lpstr>Data for Bar Chart</vt:lpstr>
      <vt:lpstr>Bar Chart</vt:lpstr>
      <vt:lpstr>Bar Chart per Gene</vt:lpstr>
      <vt:lpstr>Plot</vt:lpstr>
      <vt:lpstr>Descriptive Heat Map </vt:lpstr>
      <vt:lpstr>Comparative Heat Map (Array)</vt:lpstr>
      <vt:lpstr>Comparative Heat Map (Column)</vt:lpstr>
    </vt:vector>
  </TitlesOfParts>
  <Company>Hewlett-Packard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AnyGenes-2015</cp:lastModifiedBy>
  <cp:lastPrinted>2013-04-24T10:21:02Z</cp:lastPrinted>
  <dcterms:created xsi:type="dcterms:W3CDTF">2013-04-22T10:10:50Z</dcterms:created>
  <dcterms:modified xsi:type="dcterms:W3CDTF">2018-05-11T11:51:50Z</dcterms:modified>
</cp:coreProperties>
</file>